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4.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Ex5.xml" ContentType="application/vnd.ms-office.chartex+xml"/>
  <Override PartName="/xl/charts/style18.xml" ContentType="application/vnd.ms-office.chartstyle+xml"/>
  <Override PartName="/xl/charts/colors18.xml" ContentType="application/vnd.ms-office.chartcolorstyle+xml"/>
  <Override PartName="/xl/tables/table9.xml" ContentType="application/vnd.openxmlformats-officedocument.spreadsheetml.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FEF30F772B8CCD1D/Documents/"/>
    </mc:Choice>
  </mc:AlternateContent>
  <xr:revisionPtr revIDLastSave="2183" documentId="8_{4BB01123-DCDD-4D91-AE6A-82A3804E7114}" xr6:coauthVersionLast="47" xr6:coauthVersionMax="47" xr10:uidLastSave="{AFCA3EB3-F866-4CDF-8F55-821C59599F7B}"/>
  <bookViews>
    <workbookView xWindow="-108" yWindow="-108" windowWidth="23256" windowHeight="12456" firstSheet="5" activeTab="5" xr2:uid="{E166EB5B-9C6C-4AE3-9CEF-998A910510F8}"/>
  </bookViews>
  <sheets>
    <sheet name="Raw Data" sheetId="1" r:id="rId1"/>
    <sheet name="Clean Data" sheetId="4" r:id="rId2"/>
    <sheet name="Data Inspection" sheetId="2" r:id="rId3"/>
    <sheet name="Pivot Tables" sheetId="30" r:id="rId4"/>
    <sheet name="Sheet24" sheetId="26" r:id="rId5"/>
    <sheet name="Dashboard" sheetId="29" r:id="rId6"/>
    <sheet name="Visual Analysis" sheetId="5" r:id="rId7"/>
    <sheet name="Correlation" sheetId="27" r:id="rId8"/>
    <sheet name="Insights and Recommendation" sheetId="28" r:id="rId9"/>
    <sheet name="Service Analysis" sheetId="12" r:id="rId10"/>
    <sheet name="Q&amp;A" sheetId="31" r:id="rId11"/>
    <sheet name="Customer Pivot" sheetId="6" state="hidden" r:id="rId12"/>
    <sheet name="Internet Service Pivot" sheetId="8" state="hidden" r:id="rId13"/>
    <sheet name="Sheet7" sheetId="9" state="hidden" r:id="rId14"/>
    <sheet name="Payment" sheetId="10" state="hidden" r:id="rId15"/>
    <sheet name="Tenure" sheetId="11" state="hidden" r:id="rId16"/>
    <sheet name="Churn Internet" sheetId="13" state="hidden" r:id="rId17"/>
    <sheet name="Churn Tech" sheetId="14" state="hidden" r:id="rId18"/>
    <sheet name="Churn Online" sheetId="15" state="hidden" r:id="rId19"/>
    <sheet name="Online Backup" sheetId="16" state="hidden" r:id="rId20"/>
    <sheet name="Device Protetion" sheetId="18" state="hidden" r:id="rId21"/>
    <sheet name="StreamingTV" sheetId="19" state="hidden" r:id="rId22"/>
    <sheet name="Streaming Movies" sheetId="20" state="hidden" r:id="rId23"/>
    <sheet name="Payment Analysis" sheetId="24" state="hidden" r:id="rId24"/>
    <sheet name="MultipleLines" sheetId="23" state="hidden" r:id="rId25"/>
    <sheet name="PA" sheetId="25" state="hidden" r:id="rId26"/>
  </sheets>
  <definedNames>
    <definedName name="_xlchart.v1.0" hidden="1">Sheet24!$A$1</definedName>
    <definedName name="_xlchart.v1.1" hidden="1">Sheet24!$A$2:$A$5175</definedName>
    <definedName name="_xlchart.v1.10" hidden="1">Sheet24!$A$1</definedName>
    <definedName name="_xlchart.v1.11" hidden="1">Sheet24!$A$2:$A$5175</definedName>
    <definedName name="_xlchart.v1.12" hidden="1">Sheet24!$B$1</definedName>
    <definedName name="_xlchart.v1.13" hidden="1">Sheet24!$B$2:$B$5175</definedName>
    <definedName name="_xlchart.v1.2" hidden="1">Sheet24!$B$1</definedName>
    <definedName name="_xlchart.v1.3" hidden="1">Sheet24!$B$2:$B$5175</definedName>
    <definedName name="_xlchart.v1.4" hidden="1">'Clean Data'!$F$2:$F$7044</definedName>
    <definedName name="_xlchart.v1.5" hidden="1">Sheet24!$A$1</definedName>
    <definedName name="_xlchart.v1.6" hidden="1">Sheet24!$A$2:$A$5175</definedName>
    <definedName name="_xlchart.v1.7" hidden="1">Sheet24!$B$1</definedName>
    <definedName name="_xlchart.v1.8" hidden="1">Sheet24!$B$2:$B$5175</definedName>
    <definedName name="_xlchart.v1.9" hidden="1">'Clean Data'!$S$2:$S$7044</definedName>
    <definedName name="Slicer_Contract">#N/A</definedName>
    <definedName name="Slicer_gender">#N/A</definedName>
    <definedName name="Slicer_InternetService">#N/A</definedName>
    <definedName name="Slicer_PaymentMethod">#N/A</definedName>
  </definedNames>
  <calcPr calcId="191029"/>
  <pivotCaches>
    <pivotCache cacheId="0" r:id="rId27"/>
  </pivotCaches>
  <extLst>
    <ext xmlns:x14="http://schemas.microsoft.com/office/spreadsheetml/2009/9/main" uri="{BBE1A952-AA13-448e-AADC-164F8A28A991}">
      <x14:slicerCaches>
        <x14:slicerCache r:id="rId28"/>
        <x14:slicerCache r:id="rId29"/>
        <x14:slicerCache r:id="rId30"/>
        <x14:slicerCache r:id="rId3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C7" i="2"/>
  <c r="B8" i="2"/>
  <c r="C8" i="2" s="1"/>
  <c r="B9" i="2"/>
  <c r="C9" i="2" s="1"/>
  <c r="B10" i="2"/>
  <c r="C10" i="2" s="1"/>
  <c r="B11" i="2"/>
  <c r="C11" i="2"/>
  <c r="B12" i="2"/>
  <c r="C12" i="2" s="1"/>
  <c r="B13" i="2"/>
  <c r="C13" i="2" s="1"/>
  <c r="B14" i="2"/>
  <c r="C14" i="2" s="1"/>
  <c r="D4" i="27"/>
  <c r="E2" i="27"/>
  <c r="C4" i="27"/>
  <c r="E6" i="27"/>
  <c r="D6" i="27"/>
  <c r="C6" i="27"/>
  <c r="B6" i="27"/>
  <c r="F6" i="27"/>
  <c r="F5" i="27"/>
  <c r="F4" i="27"/>
  <c r="F3" i="27"/>
  <c r="F2" i="27"/>
  <c r="B2" i="2"/>
  <c r="D5" i="27"/>
  <c r="C5" i="27"/>
  <c r="B5" i="27"/>
  <c r="E4" i="27"/>
  <c r="B4" i="27"/>
  <c r="E3" i="27"/>
  <c r="D3" i="27"/>
  <c r="B3" i="27"/>
  <c r="D2" i="27"/>
  <c r="C2" i="27"/>
  <c r="E5" i="27"/>
  <c r="C3" i="27"/>
  <c r="B2" i="27"/>
  <c r="B2" i="26" a="1"/>
  <c r="B2" i="26" s="1"/>
  <c r="A2" i="26" a="1"/>
  <c r="A2" i="26" s="1"/>
  <c r="B5" i="5"/>
  <c r="B4" i="5"/>
  <c r="B3" i="5"/>
  <c r="B2" i="5"/>
  <c r="F21" i="2"/>
  <c r="E21" i="2"/>
  <c r="D21" i="2"/>
  <c r="C21" i="2"/>
  <c r="B21" i="2"/>
  <c r="F20" i="2"/>
  <c r="E20" i="2"/>
  <c r="D20" i="2"/>
  <c r="C20" i="2"/>
  <c r="B20" i="2"/>
  <c r="F19" i="2"/>
  <c r="E19" i="2"/>
  <c r="D19" i="2"/>
  <c r="C19" i="2"/>
  <c r="B19" i="2"/>
  <c r="X2"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502" i="4"/>
  <c r="X503" i="4"/>
  <c r="X504" i="4"/>
  <c r="X505" i="4"/>
  <c r="X506" i="4"/>
  <c r="X507" i="4"/>
  <c r="X508" i="4"/>
  <c r="X509" i="4"/>
  <c r="X510" i="4"/>
  <c r="X511" i="4"/>
  <c r="X512" i="4"/>
  <c r="X513" i="4"/>
  <c r="X514" i="4"/>
  <c r="X515" i="4"/>
  <c r="X516" i="4"/>
  <c r="X517" i="4"/>
  <c r="X518" i="4"/>
  <c r="X519" i="4"/>
  <c r="X520" i="4"/>
  <c r="X521" i="4"/>
  <c r="X522" i="4"/>
  <c r="X523" i="4"/>
  <c r="X524" i="4"/>
  <c r="X525" i="4"/>
  <c r="X526" i="4"/>
  <c r="X527" i="4"/>
  <c r="X528" i="4"/>
  <c r="X529" i="4"/>
  <c r="X530" i="4"/>
  <c r="X531" i="4"/>
  <c r="X532" i="4"/>
  <c r="X533" i="4"/>
  <c r="X534" i="4"/>
  <c r="X535" i="4"/>
  <c r="X536" i="4"/>
  <c r="X537" i="4"/>
  <c r="X538" i="4"/>
  <c r="X539" i="4"/>
  <c r="X540" i="4"/>
  <c r="X541" i="4"/>
  <c r="X542" i="4"/>
  <c r="X543" i="4"/>
  <c r="X544" i="4"/>
  <c r="X545" i="4"/>
  <c r="X546" i="4"/>
  <c r="X547" i="4"/>
  <c r="X548" i="4"/>
  <c r="X549" i="4"/>
  <c r="X550" i="4"/>
  <c r="X551" i="4"/>
  <c r="X552" i="4"/>
  <c r="X553" i="4"/>
  <c r="X554" i="4"/>
  <c r="X555" i="4"/>
  <c r="X556" i="4"/>
  <c r="X557" i="4"/>
  <c r="X558" i="4"/>
  <c r="X559" i="4"/>
  <c r="X560" i="4"/>
  <c r="X561" i="4"/>
  <c r="X562" i="4"/>
  <c r="X563" i="4"/>
  <c r="X564" i="4"/>
  <c r="X565" i="4"/>
  <c r="X566" i="4"/>
  <c r="X567" i="4"/>
  <c r="X568" i="4"/>
  <c r="X569" i="4"/>
  <c r="X570" i="4"/>
  <c r="X571" i="4"/>
  <c r="X572" i="4"/>
  <c r="X573" i="4"/>
  <c r="X574" i="4"/>
  <c r="X575" i="4"/>
  <c r="X576" i="4"/>
  <c r="X577" i="4"/>
  <c r="X578" i="4"/>
  <c r="X579" i="4"/>
  <c r="X580" i="4"/>
  <c r="X581" i="4"/>
  <c r="X582" i="4"/>
  <c r="X583" i="4"/>
  <c r="X584" i="4"/>
  <c r="X585" i="4"/>
  <c r="X586" i="4"/>
  <c r="X587" i="4"/>
  <c r="X588" i="4"/>
  <c r="X589" i="4"/>
  <c r="X590" i="4"/>
  <c r="X591" i="4"/>
  <c r="X592" i="4"/>
  <c r="X593" i="4"/>
  <c r="X594" i="4"/>
  <c r="X595" i="4"/>
  <c r="X596" i="4"/>
  <c r="X597" i="4"/>
  <c r="X598" i="4"/>
  <c r="X599" i="4"/>
  <c r="X600" i="4"/>
  <c r="X601" i="4"/>
  <c r="X602" i="4"/>
  <c r="X603" i="4"/>
  <c r="X604" i="4"/>
  <c r="X605" i="4"/>
  <c r="X606" i="4"/>
  <c r="X607" i="4"/>
  <c r="X608" i="4"/>
  <c r="X609" i="4"/>
  <c r="X610" i="4"/>
  <c r="X611" i="4"/>
  <c r="X612" i="4"/>
  <c r="X613" i="4"/>
  <c r="X614" i="4"/>
  <c r="X615" i="4"/>
  <c r="X616" i="4"/>
  <c r="X617" i="4"/>
  <c r="X618" i="4"/>
  <c r="X619" i="4"/>
  <c r="X620" i="4"/>
  <c r="X621" i="4"/>
  <c r="X622" i="4"/>
  <c r="X623" i="4"/>
  <c r="X624" i="4"/>
  <c r="X625" i="4"/>
  <c r="X626" i="4"/>
  <c r="X627" i="4"/>
  <c r="X628" i="4"/>
  <c r="X629" i="4"/>
  <c r="X630" i="4"/>
  <c r="X631" i="4"/>
  <c r="X632" i="4"/>
  <c r="X633" i="4"/>
  <c r="X634" i="4"/>
  <c r="X635" i="4"/>
  <c r="X636" i="4"/>
  <c r="X637" i="4"/>
  <c r="X638" i="4"/>
  <c r="X639" i="4"/>
  <c r="X640" i="4"/>
  <c r="X641" i="4"/>
  <c r="X642" i="4"/>
  <c r="X643" i="4"/>
  <c r="X644" i="4"/>
  <c r="X645" i="4"/>
  <c r="X646" i="4"/>
  <c r="X647" i="4"/>
  <c r="X648" i="4"/>
  <c r="X649" i="4"/>
  <c r="X650" i="4"/>
  <c r="X651" i="4"/>
  <c r="X652" i="4"/>
  <c r="X653" i="4"/>
  <c r="X654" i="4"/>
  <c r="X655" i="4"/>
  <c r="X656" i="4"/>
  <c r="X657" i="4"/>
  <c r="X658" i="4"/>
  <c r="X659" i="4"/>
  <c r="X660" i="4"/>
  <c r="X661" i="4"/>
  <c r="X662" i="4"/>
  <c r="X663" i="4"/>
  <c r="X664" i="4"/>
  <c r="X665" i="4"/>
  <c r="X666" i="4"/>
  <c r="X667" i="4"/>
  <c r="X668" i="4"/>
  <c r="X669" i="4"/>
  <c r="X670" i="4"/>
  <c r="X671" i="4"/>
  <c r="X672" i="4"/>
  <c r="X673" i="4"/>
  <c r="X674" i="4"/>
  <c r="X675" i="4"/>
  <c r="X676" i="4"/>
  <c r="X677" i="4"/>
  <c r="X678" i="4"/>
  <c r="X679" i="4"/>
  <c r="X680" i="4"/>
  <c r="X681" i="4"/>
  <c r="X682" i="4"/>
  <c r="X683" i="4"/>
  <c r="X684" i="4"/>
  <c r="X685" i="4"/>
  <c r="X686" i="4"/>
  <c r="X687" i="4"/>
  <c r="X688" i="4"/>
  <c r="X689" i="4"/>
  <c r="X690" i="4"/>
  <c r="X691" i="4"/>
  <c r="X692" i="4"/>
  <c r="X693" i="4"/>
  <c r="X694" i="4"/>
  <c r="X695" i="4"/>
  <c r="X696" i="4"/>
  <c r="X697" i="4"/>
  <c r="X698" i="4"/>
  <c r="X699" i="4"/>
  <c r="X700" i="4"/>
  <c r="X701" i="4"/>
  <c r="X702" i="4"/>
  <c r="X703" i="4"/>
  <c r="X704" i="4"/>
  <c r="X705" i="4"/>
  <c r="X706" i="4"/>
  <c r="X707" i="4"/>
  <c r="X708" i="4"/>
  <c r="X709" i="4"/>
  <c r="X710" i="4"/>
  <c r="X711" i="4"/>
  <c r="X712" i="4"/>
  <c r="X713" i="4"/>
  <c r="X714" i="4"/>
  <c r="X715" i="4"/>
  <c r="X716" i="4"/>
  <c r="X717" i="4"/>
  <c r="X718" i="4"/>
  <c r="X719" i="4"/>
  <c r="X720" i="4"/>
  <c r="X721" i="4"/>
  <c r="X722" i="4"/>
  <c r="X723" i="4"/>
  <c r="X724" i="4"/>
  <c r="X725" i="4"/>
  <c r="X726" i="4"/>
  <c r="X727" i="4"/>
  <c r="X728" i="4"/>
  <c r="X729" i="4"/>
  <c r="X730" i="4"/>
  <c r="X731" i="4"/>
  <c r="X732" i="4"/>
  <c r="X733" i="4"/>
  <c r="X734" i="4"/>
  <c r="X735" i="4"/>
  <c r="X736" i="4"/>
  <c r="X737" i="4"/>
  <c r="X738" i="4"/>
  <c r="X739" i="4"/>
  <c r="X740" i="4"/>
  <c r="X741" i="4"/>
  <c r="X742" i="4"/>
  <c r="X743" i="4"/>
  <c r="X744" i="4"/>
  <c r="X745" i="4"/>
  <c r="X746" i="4"/>
  <c r="X747" i="4"/>
  <c r="X748" i="4"/>
  <c r="X749" i="4"/>
  <c r="X750" i="4"/>
  <c r="X751" i="4"/>
  <c r="X752" i="4"/>
  <c r="X753" i="4"/>
  <c r="X754" i="4"/>
  <c r="X755" i="4"/>
  <c r="X756" i="4"/>
  <c r="X757" i="4"/>
  <c r="X758" i="4"/>
  <c r="X759" i="4"/>
  <c r="X760" i="4"/>
  <c r="X761" i="4"/>
  <c r="X762" i="4"/>
  <c r="X763" i="4"/>
  <c r="X764" i="4"/>
  <c r="X765" i="4"/>
  <c r="X766" i="4"/>
  <c r="X767" i="4"/>
  <c r="X768" i="4"/>
  <c r="X769" i="4"/>
  <c r="X770" i="4"/>
  <c r="X771" i="4"/>
  <c r="X772" i="4"/>
  <c r="X773" i="4"/>
  <c r="X774" i="4"/>
  <c r="X775" i="4"/>
  <c r="X776" i="4"/>
  <c r="X777" i="4"/>
  <c r="X778" i="4"/>
  <c r="X779" i="4"/>
  <c r="X780" i="4"/>
  <c r="X781" i="4"/>
  <c r="X782" i="4"/>
  <c r="X783" i="4"/>
  <c r="X784" i="4"/>
  <c r="X785" i="4"/>
  <c r="X786" i="4"/>
  <c r="X787" i="4"/>
  <c r="X788" i="4"/>
  <c r="X789" i="4"/>
  <c r="X790" i="4"/>
  <c r="X791" i="4"/>
  <c r="X792" i="4"/>
  <c r="X793" i="4"/>
  <c r="X794" i="4"/>
  <c r="X795" i="4"/>
  <c r="X796" i="4"/>
  <c r="X797" i="4"/>
  <c r="X798" i="4"/>
  <c r="X799" i="4"/>
  <c r="X800" i="4"/>
  <c r="X801" i="4"/>
  <c r="X802" i="4"/>
  <c r="X803" i="4"/>
  <c r="X804" i="4"/>
  <c r="X805" i="4"/>
  <c r="X806" i="4"/>
  <c r="X807" i="4"/>
  <c r="X808" i="4"/>
  <c r="X809" i="4"/>
  <c r="X810" i="4"/>
  <c r="X811" i="4"/>
  <c r="X812" i="4"/>
  <c r="X813" i="4"/>
  <c r="X814" i="4"/>
  <c r="X815" i="4"/>
  <c r="X816" i="4"/>
  <c r="X817" i="4"/>
  <c r="X818" i="4"/>
  <c r="X819" i="4"/>
  <c r="X820" i="4"/>
  <c r="X821" i="4"/>
  <c r="X822" i="4"/>
  <c r="X823" i="4"/>
  <c r="X824" i="4"/>
  <c r="X825" i="4"/>
  <c r="X826" i="4"/>
  <c r="X827" i="4"/>
  <c r="X828" i="4"/>
  <c r="X829" i="4"/>
  <c r="X830" i="4"/>
  <c r="X831" i="4"/>
  <c r="X832" i="4"/>
  <c r="X833" i="4"/>
  <c r="X834" i="4"/>
  <c r="X835" i="4"/>
  <c r="X836" i="4"/>
  <c r="X837" i="4"/>
  <c r="X838" i="4"/>
  <c r="X839" i="4"/>
  <c r="X840" i="4"/>
  <c r="X841" i="4"/>
  <c r="X842" i="4"/>
  <c r="X843" i="4"/>
  <c r="X844" i="4"/>
  <c r="X845" i="4"/>
  <c r="X846" i="4"/>
  <c r="X847" i="4"/>
  <c r="X848" i="4"/>
  <c r="X849" i="4"/>
  <c r="X850" i="4"/>
  <c r="X851" i="4"/>
  <c r="X852" i="4"/>
  <c r="X853" i="4"/>
  <c r="X854" i="4"/>
  <c r="X855" i="4"/>
  <c r="X856" i="4"/>
  <c r="X857" i="4"/>
  <c r="X858" i="4"/>
  <c r="X859" i="4"/>
  <c r="X860" i="4"/>
  <c r="X861" i="4"/>
  <c r="X862" i="4"/>
  <c r="X863" i="4"/>
  <c r="X864" i="4"/>
  <c r="X865" i="4"/>
  <c r="X866" i="4"/>
  <c r="X867" i="4"/>
  <c r="X868" i="4"/>
  <c r="X869" i="4"/>
  <c r="X870" i="4"/>
  <c r="X871" i="4"/>
  <c r="X872" i="4"/>
  <c r="X873" i="4"/>
  <c r="X874" i="4"/>
  <c r="X875" i="4"/>
  <c r="X876" i="4"/>
  <c r="X877" i="4"/>
  <c r="X878" i="4"/>
  <c r="X879" i="4"/>
  <c r="X880" i="4"/>
  <c r="X881" i="4"/>
  <c r="X882" i="4"/>
  <c r="X883" i="4"/>
  <c r="X884" i="4"/>
  <c r="X885" i="4"/>
  <c r="X886" i="4"/>
  <c r="X887" i="4"/>
  <c r="X888" i="4"/>
  <c r="X889" i="4"/>
  <c r="X890" i="4"/>
  <c r="X891" i="4"/>
  <c r="X892" i="4"/>
  <c r="X893" i="4"/>
  <c r="X894" i="4"/>
  <c r="X895" i="4"/>
  <c r="X896" i="4"/>
  <c r="X897" i="4"/>
  <c r="X898" i="4"/>
  <c r="X899" i="4"/>
  <c r="X900" i="4"/>
  <c r="X901" i="4"/>
  <c r="X902" i="4"/>
  <c r="X903" i="4"/>
  <c r="X904" i="4"/>
  <c r="X905" i="4"/>
  <c r="X906" i="4"/>
  <c r="X907" i="4"/>
  <c r="X908" i="4"/>
  <c r="X909" i="4"/>
  <c r="X910" i="4"/>
  <c r="X911" i="4"/>
  <c r="X912" i="4"/>
  <c r="X913" i="4"/>
  <c r="X914" i="4"/>
  <c r="X915" i="4"/>
  <c r="X916" i="4"/>
  <c r="X917" i="4"/>
  <c r="X918" i="4"/>
  <c r="X919" i="4"/>
  <c r="X920" i="4"/>
  <c r="X921" i="4"/>
  <c r="X922" i="4"/>
  <c r="X923" i="4"/>
  <c r="X924" i="4"/>
  <c r="X925" i="4"/>
  <c r="X926" i="4"/>
  <c r="X927" i="4"/>
  <c r="X928" i="4"/>
  <c r="X929" i="4"/>
  <c r="X930" i="4"/>
  <c r="X931" i="4"/>
  <c r="X932" i="4"/>
  <c r="X933" i="4"/>
  <c r="X934" i="4"/>
  <c r="X935" i="4"/>
  <c r="X936" i="4"/>
  <c r="X937" i="4"/>
  <c r="X938" i="4"/>
  <c r="X939" i="4"/>
  <c r="X940" i="4"/>
  <c r="X941" i="4"/>
  <c r="X942" i="4"/>
  <c r="X943" i="4"/>
  <c r="X944" i="4"/>
  <c r="X945" i="4"/>
  <c r="X946" i="4"/>
  <c r="X947" i="4"/>
  <c r="X948" i="4"/>
  <c r="X949" i="4"/>
  <c r="X950" i="4"/>
  <c r="X951" i="4"/>
  <c r="X952" i="4"/>
  <c r="X953" i="4"/>
  <c r="X954" i="4"/>
  <c r="X955" i="4"/>
  <c r="X956" i="4"/>
  <c r="X957" i="4"/>
  <c r="X958" i="4"/>
  <c r="X959" i="4"/>
  <c r="X960" i="4"/>
  <c r="X961" i="4"/>
  <c r="X962" i="4"/>
  <c r="X963" i="4"/>
  <c r="X964" i="4"/>
  <c r="X965" i="4"/>
  <c r="X966" i="4"/>
  <c r="X967" i="4"/>
  <c r="X968" i="4"/>
  <c r="X969" i="4"/>
  <c r="X970" i="4"/>
  <c r="X971" i="4"/>
  <c r="X972" i="4"/>
  <c r="X973" i="4"/>
  <c r="X974" i="4"/>
  <c r="X975" i="4"/>
  <c r="X976" i="4"/>
  <c r="X977" i="4"/>
  <c r="X978" i="4"/>
  <c r="X979" i="4"/>
  <c r="X980" i="4"/>
  <c r="X981" i="4"/>
  <c r="X982" i="4"/>
  <c r="X983" i="4"/>
  <c r="X984" i="4"/>
  <c r="X985" i="4"/>
  <c r="X986" i="4"/>
  <c r="X987" i="4"/>
  <c r="X988" i="4"/>
  <c r="X989" i="4"/>
  <c r="X990" i="4"/>
  <c r="X991" i="4"/>
  <c r="X992" i="4"/>
  <c r="X993" i="4"/>
  <c r="X994" i="4"/>
  <c r="X995" i="4"/>
  <c r="X996" i="4"/>
  <c r="X997" i="4"/>
  <c r="X998" i="4"/>
  <c r="X999" i="4"/>
  <c r="X1000" i="4"/>
  <c r="X1001" i="4"/>
  <c r="X1002" i="4"/>
  <c r="X1003" i="4"/>
  <c r="X1004" i="4"/>
  <c r="X1005" i="4"/>
  <c r="X1006" i="4"/>
  <c r="X1007" i="4"/>
  <c r="X1008" i="4"/>
  <c r="X1009" i="4"/>
  <c r="X1010" i="4"/>
  <c r="X1011" i="4"/>
  <c r="X1012" i="4"/>
  <c r="X1013" i="4"/>
  <c r="X1014" i="4"/>
  <c r="X1015" i="4"/>
  <c r="X1016" i="4"/>
  <c r="X1017" i="4"/>
  <c r="X1018" i="4"/>
  <c r="X1019" i="4"/>
  <c r="X1020" i="4"/>
  <c r="X1021" i="4"/>
  <c r="X1022" i="4"/>
  <c r="X1023" i="4"/>
  <c r="X1024" i="4"/>
  <c r="X1025" i="4"/>
  <c r="X1026" i="4"/>
  <c r="X1027" i="4"/>
  <c r="X1028" i="4"/>
  <c r="X1029" i="4"/>
  <c r="X1030" i="4"/>
  <c r="X1031" i="4"/>
  <c r="X1032" i="4"/>
  <c r="X1033" i="4"/>
  <c r="X1034" i="4"/>
  <c r="X1035" i="4"/>
  <c r="X1036" i="4"/>
  <c r="X1037" i="4"/>
  <c r="X1038" i="4"/>
  <c r="X1039" i="4"/>
  <c r="X1040" i="4"/>
  <c r="X1041" i="4"/>
  <c r="X1042" i="4"/>
  <c r="X1043" i="4"/>
  <c r="X1044" i="4"/>
  <c r="X1045" i="4"/>
  <c r="X1046" i="4"/>
  <c r="X1047" i="4"/>
  <c r="X1048" i="4"/>
  <c r="X1049" i="4"/>
  <c r="X1050" i="4"/>
  <c r="X1051" i="4"/>
  <c r="X1052" i="4"/>
  <c r="X1053" i="4"/>
  <c r="X1054" i="4"/>
  <c r="X1055" i="4"/>
  <c r="X1056" i="4"/>
  <c r="X1057" i="4"/>
  <c r="X1058" i="4"/>
  <c r="X1059" i="4"/>
  <c r="X1060" i="4"/>
  <c r="X1061" i="4"/>
  <c r="X1062" i="4"/>
  <c r="X1063" i="4"/>
  <c r="X1064" i="4"/>
  <c r="X1065" i="4"/>
  <c r="X1066" i="4"/>
  <c r="X1067" i="4"/>
  <c r="X1068" i="4"/>
  <c r="X1069" i="4"/>
  <c r="X1070" i="4"/>
  <c r="X1071" i="4"/>
  <c r="X1072" i="4"/>
  <c r="X1073" i="4"/>
  <c r="X1074" i="4"/>
  <c r="X1075" i="4"/>
  <c r="X1076" i="4"/>
  <c r="X1077" i="4"/>
  <c r="X1078" i="4"/>
  <c r="X1079" i="4"/>
  <c r="X1080" i="4"/>
  <c r="X1081" i="4"/>
  <c r="X1082" i="4"/>
  <c r="X1083" i="4"/>
  <c r="X1084" i="4"/>
  <c r="X1085" i="4"/>
  <c r="X1086" i="4"/>
  <c r="X1087" i="4"/>
  <c r="X1088" i="4"/>
  <c r="X1089" i="4"/>
  <c r="X1090" i="4"/>
  <c r="X1091" i="4"/>
  <c r="X1092" i="4"/>
  <c r="X1093" i="4"/>
  <c r="X1094" i="4"/>
  <c r="X1095" i="4"/>
  <c r="X1096" i="4"/>
  <c r="X1097" i="4"/>
  <c r="X1098" i="4"/>
  <c r="X1099" i="4"/>
  <c r="X1100" i="4"/>
  <c r="X1101" i="4"/>
  <c r="X1102" i="4"/>
  <c r="X1103" i="4"/>
  <c r="X1104" i="4"/>
  <c r="X1105" i="4"/>
  <c r="X1106" i="4"/>
  <c r="X1107" i="4"/>
  <c r="X1108" i="4"/>
  <c r="X1109" i="4"/>
  <c r="X1110" i="4"/>
  <c r="X1111" i="4"/>
  <c r="X1112" i="4"/>
  <c r="X1113" i="4"/>
  <c r="X1114" i="4"/>
  <c r="X1115" i="4"/>
  <c r="X1116" i="4"/>
  <c r="X1117" i="4"/>
  <c r="X1118" i="4"/>
  <c r="X1119" i="4"/>
  <c r="X1120" i="4"/>
  <c r="X1121" i="4"/>
  <c r="X1122" i="4"/>
  <c r="X1123" i="4"/>
  <c r="X1124" i="4"/>
  <c r="X1125" i="4"/>
  <c r="X1126" i="4"/>
  <c r="X1127" i="4"/>
  <c r="X1128" i="4"/>
  <c r="X1129" i="4"/>
  <c r="X1130" i="4"/>
  <c r="X1131" i="4"/>
  <c r="X1132" i="4"/>
  <c r="X1133" i="4"/>
  <c r="X1134" i="4"/>
  <c r="X1135" i="4"/>
  <c r="X1136" i="4"/>
  <c r="X1137" i="4"/>
  <c r="X1138" i="4"/>
  <c r="X1139" i="4"/>
  <c r="X1140" i="4"/>
  <c r="X1141" i="4"/>
  <c r="X1142" i="4"/>
  <c r="X1143" i="4"/>
  <c r="X1144" i="4"/>
  <c r="X1145" i="4"/>
  <c r="X1146" i="4"/>
  <c r="X1147" i="4"/>
  <c r="X1148" i="4"/>
  <c r="X1149" i="4"/>
  <c r="X1150" i="4"/>
  <c r="X1151" i="4"/>
  <c r="X1152" i="4"/>
  <c r="X1153" i="4"/>
  <c r="X1154" i="4"/>
  <c r="X1155" i="4"/>
  <c r="X1156" i="4"/>
  <c r="X1157" i="4"/>
  <c r="X1158" i="4"/>
  <c r="X1159" i="4"/>
  <c r="X1160" i="4"/>
  <c r="X1161" i="4"/>
  <c r="X1162" i="4"/>
  <c r="X1163" i="4"/>
  <c r="X1164" i="4"/>
  <c r="X1165" i="4"/>
  <c r="X1166" i="4"/>
  <c r="X1167" i="4"/>
  <c r="X1168" i="4"/>
  <c r="X1169" i="4"/>
  <c r="X1170" i="4"/>
  <c r="X1171" i="4"/>
  <c r="X1172" i="4"/>
  <c r="X1173" i="4"/>
  <c r="X1174" i="4"/>
  <c r="X1175" i="4"/>
  <c r="X1176" i="4"/>
  <c r="X1177" i="4"/>
  <c r="X1178" i="4"/>
  <c r="X1179" i="4"/>
  <c r="X1180" i="4"/>
  <c r="X1181" i="4"/>
  <c r="X1182" i="4"/>
  <c r="X1183" i="4"/>
  <c r="X1184" i="4"/>
  <c r="X1185" i="4"/>
  <c r="X1186" i="4"/>
  <c r="X1187" i="4"/>
  <c r="X1188" i="4"/>
  <c r="X1189" i="4"/>
  <c r="X1190" i="4"/>
  <c r="X1191" i="4"/>
  <c r="X1192" i="4"/>
  <c r="X1193" i="4"/>
  <c r="X1194" i="4"/>
  <c r="X1195" i="4"/>
  <c r="X1196" i="4"/>
  <c r="X1197" i="4"/>
  <c r="X1198" i="4"/>
  <c r="X1199" i="4"/>
  <c r="X1200" i="4"/>
  <c r="X1201" i="4"/>
  <c r="X1202" i="4"/>
  <c r="X1203" i="4"/>
  <c r="X1204" i="4"/>
  <c r="X1205" i="4"/>
  <c r="X1206" i="4"/>
  <c r="X1207" i="4"/>
  <c r="X1208" i="4"/>
  <c r="X1209" i="4"/>
  <c r="X1210" i="4"/>
  <c r="X1211" i="4"/>
  <c r="X1212" i="4"/>
  <c r="X1213" i="4"/>
  <c r="X1214" i="4"/>
  <c r="X1215" i="4"/>
  <c r="X1216" i="4"/>
  <c r="X1217" i="4"/>
  <c r="X1218" i="4"/>
  <c r="X1219" i="4"/>
  <c r="X1220" i="4"/>
  <c r="X1221" i="4"/>
  <c r="X1222" i="4"/>
  <c r="X1223" i="4"/>
  <c r="X1224" i="4"/>
  <c r="X1225" i="4"/>
  <c r="X1226" i="4"/>
  <c r="X1227" i="4"/>
  <c r="X1228" i="4"/>
  <c r="X1229" i="4"/>
  <c r="X1230" i="4"/>
  <c r="X1231" i="4"/>
  <c r="X1232" i="4"/>
  <c r="X1233" i="4"/>
  <c r="X1234" i="4"/>
  <c r="X1235" i="4"/>
  <c r="X1236" i="4"/>
  <c r="X1237" i="4"/>
  <c r="X1238" i="4"/>
  <c r="X1239" i="4"/>
  <c r="X1240" i="4"/>
  <c r="X1241" i="4"/>
  <c r="X1242" i="4"/>
  <c r="X1243" i="4"/>
  <c r="X1244" i="4"/>
  <c r="X1245" i="4"/>
  <c r="X1246" i="4"/>
  <c r="X1247" i="4"/>
  <c r="X1248" i="4"/>
  <c r="X1249" i="4"/>
  <c r="X1250" i="4"/>
  <c r="X1251" i="4"/>
  <c r="X1252" i="4"/>
  <c r="X1253" i="4"/>
  <c r="X1254" i="4"/>
  <c r="X1255" i="4"/>
  <c r="X1256" i="4"/>
  <c r="X1257" i="4"/>
  <c r="X1258" i="4"/>
  <c r="X1259" i="4"/>
  <c r="X1260" i="4"/>
  <c r="X1261" i="4"/>
  <c r="X1262" i="4"/>
  <c r="X1263" i="4"/>
  <c r="X1264" i="4"/>
  <c r="X1265" i="4"/>
  <c r="X1266" i="4"/>
  <c r="X1267" i="4"/>
  <c r="X1268" i="4"/>
  <c r="X1269" i="4"/>
  <c r="X1270" i="4"/>
  <c r="X1271" i="4"/>
  <c r="X1272" i="4"/>
  <c r="X1273" i="4"/>
  <c r="X1274" i="4"/>
  <c r="X1275" i="4"/>
  <c r="X1276" i="4"/>
  <c r="X1277" i="4"/>
  <c r="X1278" i="4"/>
  <c r="X1279" i="4"/>
  <c r="X1280" i="4"/>
  <c r="X1281" i="4"/>
  <c r="X1282" i="4"/>
  <c r="X1283" i="4"/>
  <c r="X1284" i="4"/>
  <c r="X1285" i="4"/>
  <c r="X1286" i="4"/>
  <c r="X1287" i="4"/>
  <c r="X1288" i="4"/>
  <c r="X1289" i="4"/>
  <c r="X1290" i="4"/>
  <c r="X1291" i="4"/>
  <c r="X1292" i="4"/>
  <c r="X1293" i="4"/>
  <c r="X1294" i="4"/>
  <c r="X1295" i="4"/>
  <c r="X1296" i="4"/>
  <c r="X1297" i="4"/>
  <c r="X1298" i="4"/>
  <c r="X1299" i="4"/>
  <c r="X1300" i="4"/>
  <c r="X1301" i="4"/>
  <c r="X1302" i="4"/>
  <c r="X1303" i="4"/>
  <c r="X1304" i="4"/>
  <c r="X1305" i="4"/>
  <c r="X1306" i="4"/>
  <c r="X1307" i="4"/>
  <c r="X1308" i="4"/>
  <c r="X1309" i="4"/>
  <c r="X1310" i="4"/>
  <c r="X1311" i="4"/>
  <c r="X1312" i="4"/>
  <c r="X1313" i="4"/>
  <c r="X1314" i="4"/>
  <c r="X1315" i="4"/>
  <c r="X1316" i="4"/>
  <c r="X1317" i="4"/>
  <c r="X1318" i="4"/>
  <c r="X1319" i="4"/>
  <c r="X1320" i="4"/>
  <c r="X1321" i="4"/>
  <c r="X1322" i="4"/>
  <c r="X1323" i="4"/>
  <c r="X1324" i="4"/>
  <c r="X1325" i="4"/>
  <c r="X1326" i="4"/>
  <c r="X1327" i="4"/>
  <c r="X1328" i="4"/>
  <c r="X1329" i="4"/>
  <c r="X1330" i="4"/>
  <c r="X1331" i="4"/>
  <c r="X1332" i="4"/>
  <c r="X1333" i="4"/>
  <c r="X1334" i="4"/>
  <c r="X1335" i="4"/>
  <c r="X1336" i="4"/>
  <c r="X1337" i="4"/>
  <c r="X1338" i="4"/>
  <c r="X1339" i="4"/>
  <c r="X1340" i="4"/>
  <c r="X1341" i="4"/>
  <c r="X1342" i="4"/>
  <c r="X1343" i="4"/>
  <c r="X1344" i="4"/>
  <c r="X1345" i="4"/>
  <c r="X1346" i="4"/>
  <c r="X1347" i="4"/>
  <c r="X1348" i="4"/>
  <c r="X1349" i="4"/>
  <c r="X1350" i="4"/>
  <c r="X1351" i="4"/>
  <c r="X1352" i="4"/>
  <c r="X1353" i="4"/>
  <c r="X1354" i="4"/>
  <c r="X1355" i="4"/>
  <c r="X1356" i="4"/>
  <c r="X1357" i="4"/>
  <c r="X1358" i="4"/>
  <c r="X1359" i="4"/>
  <c r="X1360" i="4"/>
  <c r="X1361" i="4"/>
  <c r="X1362" i="4"/>
  <c r="X1363" i="4"/>
  <c r="X1364" i="4"/>
  <c r="X1365" i="4"/>
  <c r="X1366" i="4"/>
  <c r="X1367" i="4"/>
  <c r="X1368" i="4"/>
  <c r="X1369" i="4"/>
  <c r="X1370" i="4"/>
  <c r="X1371" i="4"/>
  <c r="X1372" i="4"/>
  <c r="X1373" i="4"/>
  <c r="X1374" i="4"/>
  <c r="X1375" i="4"/>
  <c r="X1376" i="4"/>
  <c r="X1377" i="4"/>
  <c r="X1378" i="4"/>
  <c r="X1379" i="4"/>
  <c r="X1380" i="4"/>
  <c r="X1381" i="4"/>
  <c r="X1382" i="4"/>
  <c r="X1383" i="4"/>
  <c r="X1384" i="4"/>
  <c r="X1385" i="4"/>
  <c r="X1386" i="4"/>
  <c r="X1387" i="4"/>
  <c r="X1388" i="4"/>
  <c r="X1389" i="4"/>
  <c r="X1390" i="4"/>
  <c r="X1391" i="4"/>
  <c r="X1392" i="4"/>
  <c r="X1393" i="4"/>
  <c r="X1394" i="4"/>
  <c r="X1395" i="4"/>
  <c r="X1396" i="4"/>
  <c r="X1397" i="4"/>
  <c r="X1398" i="4"/>
  <c r="X1399" i="4"/>
  <c r="X1400" i="4"/>
  <c r="X1401" i="4"/>
  <c r="X1402" i="4"/>
  <c r="X1403" i="4"/>
  <c r="X1404" i="4"/>
  <c r="X1405" i="4"/>
  <c r="X1406" i="4"/>
  <c r="X1407" i="4"/>
  <c r="X1408" i="4"/>
  <c r="X1409" i="4"/>
  <c r="X1410" i="4"/>
  <c r="X1411" i="4"/>
  <c r="X1412" i="4"/>
  <c r="X1413" i="4"/>
  <c r="X1414" i="4"/>
  <c r="X1415" i="4"/>
  <c r="X1416" i="4"/>
  <c r="X1417" i="4"/>
  <c r="X1418" i="4"/>
  <c r="X1419" i="4"/>
  <c r="X1420" i="4"/>
  <c r="X1421" i="4"/>
  <c r="X1422" i="4"/>
  <c r="X1423" i="4"/>
  <c r="X1424" i="4"/>
  <c r="X1425" i="4"/>
  <c r="X1426" i="4"/>
  <c r="X1427" i="4"/>
  <c r="X1428" i="4"/>
  <c r="X1429" i="4"/>
  <c r="X1430" i="4"/>
  <c r="X1431" i="4"/>
  <c r="X1432" i="4"/>
  <c r="X1433" i="4"/>
  <c r="X1434" i="4"/>
  <c r="X1435" i="4"/>
  <c r="X1436" i="4"/>
  <c r="X1437" i="4"/>
  <c r="X1438" i="4"/>
  <c r="X1439" i="4"/>
  <c r="X1440" i="4"/>
  <c r="X1441" i="4"/>
  <c r="X1442" i="4"/>
  <c r="X1443" i="4"/>
  <c r="X1444" i="4"/>
  <c r="X1445" i="4"/>
  <c r="X1446" i="4"/>
  <c r="X1447" i="4"/>
  <c r="X1448" i="4"/>
  <c r="X1449" i="4"/>
  <c r="X1450" i="4"/>
  <c r="X1451" i="4"/>
  <c r="X1452" i="4"/>
  <c r="X1453" i="4"/>
  <c r="X1454" i="4"/>
  <c r="X1455" i="4"/>
  <c r="X1456" i="4"/>
  <c r="X1457" i="4"/>
  <c r="X1458" i="4"/>
  <c r="X1459" i="4"/>
  <c r="X1460" i="4"/>
  <c r="X1461" i="4"/>
  <c r="X1462" i="4"/>
  <c r="X1463" i="4"/>
  <c r="X1464" i="4"/>
  <c r="X1465" i="4"/>
  <c r="X1466" i="4"/>
  <c r="X1467" i="4"/>
  <c r="X1468" i="4"/>
  <c r="X1469" i="4"/>
  <c r="X1470" i="4"/>
  <c r="X1471" i="4"/>
  <c r="X1472" i="4"/>
  <c r="X1473" i="4"/>
  <c r="X1474" i="4"/>
  <c r="X1475" i="4"/>
  <c r="X1476" i="4"/>
  <c r="X1477" i="4"/>
  <c r="X1478" i="4"/>
  <c r="X1479" i="4"/>
  <c r="X1480" i="4"/>
  <c r="X1481" i="4"/>
  <c r="X1482" i="4"/>
  <c r="X1483" i="4"/>
  <c r="X1484" i="4"/>
  <c r="X1485" i="4"/>
  <c r="X1486" i="4"/>
  <c r="X1487" i="4"/>
  <c r="X1488" i="4"/>
  <c r="X1489" i="4"/>
  <c r="X1490" i="4"/>
  <c r="X1491" i="4"/>
  <c r="X1492" i="4"/>
  <c r="X1493" i="4"/>
  <c r="X1494" i="4"/>
  <c r="X1495" i="4"/>
  <c r="X1496" i="4"/>
  <c r="X1497" i="4"/>
  <c r="X1498" i="4"/>
  <c r="X1499" i="4"/>
  <c r="X1500" i="4"/>
  <c r="X1501" i="4"/>
  <c r="X1502" i="4"/>
  <c r="X1503" i="4"/>
  <c r="X1504" i="4"/>
  <c r="X1505" i="4"/>
  <c r="X1506" i="4"/>
  <c r="X1507" i="4"/>
  <c r="X1508" i="4"/>
  <c r="X1509" i="4"/>
  <c r="X1510" i="4"/>
  <c r="X1511" i="4"/>
  <c r="X1512" i="4"/>
  <c r="X1513" i="4"/>
  <c r="X1514" i="4"/>
  <c r="X1515" i="4"/>
  <c r="X1516" i="4"/>
  <c r="X1517" i="4"/>
  <c r="X1518" i="4"/>
  <c r="X1519" i="4"/>
  <c r="X1520" i="4"/>
  <c r="X1521" i="4"/>
  <c r="X1522" i="4"/>
  <c r="X1523" i="4"/>
  <c r="X1524" i="4"/>
  <c r="X1525" i="4"/>
  <c r="X1526" i="4"/>
  <c r="X1527" i="4"/>
  <c r="X1528" i="4"/>
  <c r="X1529" i="4"/>
  <c r="X1530" i="4"/>
  <c r="X1531" i="4"/>
  <c r="X1532" i="4"/>
  <c r="X1533" i="4"/>
  <c r="X1534" i="4"/>
  <c r="X1535" i="4"/>
  <c r="X1536" i="4"/>
  <c r="X1537" i="4"/>
  <c r="X1538" i="4"/>
  <c r="X1539" i="4"/>
  <c r="X1540" i="4"/>
  <c r="X1541" i="4"/>
  <c r="X1542" i="4"/>
  <c r="X1543" i="4"/>
  <c r="X1544" i="4"/>
  <c r="X1545" i="4"/>
  <c r="X1546" i="4"/>
  <c r="X1547" i="4"/>
  <c r="X1548" i="4"/>
  <c r="X1549" i="4"/>
  <c r="X1550" i="4"/>
  <c r="X1551" i="4"/>
  <c r="X1552" i="4"/>
  <c r="X1553" i="4"/>
  <c r="X1554" i="4"/>
  <c r="X1555" i="4"/>
  <c r="X1556" i="4"/>
  <c r="X1557" i="4"/>
  <c r="X1558" i="4"/>
  <c r="X1559" i="4"/>
  <c r="X1560" i="4"/>
  <c r="X1561" i="4"/>
  <c r="X1562" i="4"/>
  <c r="X1563" i="4"/>
  <c r="X1564" i="4"/>
  <c r="X1565" i="4"/>
  <c r="X1566" i="4"/>
  <c r="X1567" i="4"/>
  <c r="X1568" i="4"/>
  <c r="X1569" i="4"/>
  <c r="X1570" i="4"/>
  <c r="X1571" i="4"/>
  <c r="X1572" i="4"/>
  <c r="X1573" i="4"/>
  <c r="X1574" i="4"/>
  <c r="X1575" i="4"/>
  <c r="X1576" i="4"/>
  <c r="X1577" i="4"/>
  <c r="X1578" i="4"/>
  <c r="X1579" i="4"/>
  <c r="X1580" i="4"/>
  <c r="X1581" i="4"/>
  <c r="X1582" i="4"/>
  <c r="X1583" i="4"/>
  <c r="X1584" i="4"/>
  <c r="X1585" i="4"/>
  <c r="X1586" i="4"/>
  <c r="X1587" i="4"/>
  <c r="X1588" i="4"/>
  <c r="X1589" i="4"/>
  <c r="X1590" i="4"/>
  <c r="X1591" i="4"/>
  <c r="X1592" i="4"/>
  <c r="X1593" i="4"/>
  <c r="X1594" i="4"/>
  <c r="X1595" i="4"/>
  <c r="X1596" i="4"/>
  <c r="X1597" i="4"/>
  <c r="X1598" i="4"/>
  <c r="X1599" i="4"/>
  <c r="X1600" i="4"/>
  <c r="X1601" i="4"/>
  <c r="X1602" i="4"/>
  <c r="X1603" i="4"/>
  <c r="X1604" i="4"/>
  <c r="X1605" i="4"/>
  <c r="X1606" i="4"/>
  <c r="X1607" i="4"/>
  <c r="X1608" i="4"/>
  <c r="X1609" i="4"/>
  <c r="X1610" i="4"/>
  <c r="X1611" i="4"/>
  <c r="X1612" i="4"/>
  <c r="X1613" i="4"/>
  <c r="X1614" i="4"/>
  <c r="X1615" i="4"/>
  <c r="X1616" i="4"/>
  <c r="X1617" i="4"/>
  <c r="X1618" i="4"/>
  <c r="X1619" i="4"/>
  <c r="X1620" i="4"/>
  <c r="X1621" i="4"/>
  <c r="X1622" i="4"/>
  <c r="X1623" i="4"/>
  <c r="X1624" i="4"/>
  <c r="X1625" i="4"/>
  <c r="X1626" i="4"/>
  <c r="X1627" i="4"/>
  <c r="X1628" i="4"/>
  <c r="X1629" i="4"/>
  <c r="X1630" i="4"/>
  <c r="X1631" i="4"/>
  <c r="X1632" i="4"/>
  <c r="X1633" i="4"/>
  <c r="X1634" i="4"/>
  <c r="X1635" i="4"/>
  <c r="X1636" i="4"/>
  <c r="X1637" i="4"/>
  <c r="X1638" i="4"/>
  <c r="X1639" i="4"/>
  <c r="X1640" i="4"/>
  <c r="X1641" i="4"/>
  <c r="X1642" i="4"/>
  <c r="X1643" i="4"/>
  <c r="X1644" i="4"/>
  <c r="X1645" i="4"/>
  <c r="X1646" i="4"/>
  <c r="X1647" i="4"/>
  <c r="X1648" i="4"/>
  <c r="X1649" i="4"/>
  <c r="X1650" i="4"/>
  <c r="X1651" i="4"/>
  <c r="X1652" i="4"/>
  <c r="X1653" i="4"/>
  <c r="X1654" i="4"/>
  <c r="X1655" i="4"/>
  <c r="X1656" i="4"/>
  <c r="X1657" i="4"/>
  <c r="X1658" i="4"/>
  <c r="X1659" i="4"/>
  <c r="X1660" i="4"/>
  <c r="X1661" i="4"/>
  <c r="X1662" i="4"/>
  <c r="X1663" i="4"/>
  <c r="X1664" i="4"/>
  <c r="X1665" i="4"/>
  <c r="X1666" i="4"/>
  <c r="X1667" i="4"/>
  <c r="X1668" i="4"/>
  <c r="X1669" i="4"/>
  <c r="X1670" i="4"/>
  <c r="X1671" i="4"/>
  <c r="X1672" i="4"/>
  <c r="X1673" i="4"/>
  <c r="X1674" i="4"/>
  <c r="X1675" i="4"/>
  <c r="X1676" i="4"/>
  <c r="X1677" i="4"/>
  <c r="X1678" i="4"/>
  <c r="X1679" i="4"/>
  <c r="X1680" i="4"/>
  <c r="X1681" i="4"/>
  <c r="X1682" i="4"/>
  <c r="X1683" i="4"/>
  <c r="X1684" i="4"/>
  <c r="X1685" i="4"/>
  <c r="X1686" i="4"/>
  <c r="X1687" i="4"/>
  <c r="X1688" i="4"/>
  <c r="X1689" i="4"/>
  <c r="X1690" i="4"/>
  <c r="X1691" i="4"/>
  <c r="X1692" i="4"/>
  <c r="X1693" i="4"/>
  <c r="X1694" i="4"/>
  <c r="X1695" i="4"/>
  <c r="X1696" i="4"/>
  <c r="X1697" i="4"/>
  <c r="X1698" i="4"/>
  <c r="X1699" i="4"/>
  <c r="X1700" i="4"/>
  <c r="X1701" i="4"/>
  <c r="X1702" i="4"/>
  <c r="X1703" i="4"/>
  <c r="X1704" i="4"/>
  <c r="X1705" i="4"/>
  <c r="X1706" i="4"/>
  <c r="X1707" i="4"/>
  <c r="X1708" i="4"/>
  <c r="X1709" i="4"/>
  <c r="X1710" i="4"/>
  <c r="X1711" i="4"/>
  <c r="X1712" i="4"/>
  <c r="X1713" i="4"/>
  <c r="X1714" i="4"/>
  <c r="X1715" i="4"/>
  <c r="X1716" i="4"/>
  <c r="X1717" i="4"/>
  <c r="X1718" i="4"/>
  <c r="X1719" i="4"/>
  <c r="X1720" i="4"/>
  <c r="X1721" i="4"/>
  <c r="X1722" i="4"/>
  <c r="X1723" i="4"/>
  <c r="X1724" i="4"/>
  <c r="X1725" i="4"/>
  <c r="X1726" i="4"/>
  <c r="X1727" i="4"/>
  <c r="X1728" i="4"/>
  <c r="X1729" i="4"/>
  <c r="X1730" i="4"/>
  <c r="X1731" i="4"/>
  <c r="X1732" i="4"/>
  <c r="X1733" i="4"/>
  <c r="X1734" i="4"/>
  <c r="X1735" i="4"/>
  <c r="X1736" i="4"/>
  <c r="X1737" i="4"/>
  <c r="X1738" i="4"/>
  <c r="X1739" i="4"/>
  <c r="X1740" i="4"/>
  <c r="X1741" i="4"/>
  <c r="X1742" i="4"/>
  <c r="X1743" i="4"/>
  <c r="X1744" i="4"/>
  <c r="X1745" i="4"/>
  <c r="X1746" i="4"/>
  <c r="X1747" i="4"/>
  <c r="X1748" i="4"/>
  <c r="X1749" i="4"/>
  <c r="X1750" i="4"/>
  <c r="X1751" i="4"/>
  <c r="X1752" i="4"/>
  <c r="X1753" i="4"/>
  <c r="X1754" i="4"/>
  <c r="X1755" i="4"/>
  <c r="X1756" i="4"/>
  <c r="X1757" i="4"/>
  <c r="X1758" i="4"/>
  <c r="X1759" i="4"/>
  <c r="X1760" i="4"/>
  <c r="X1761" i="4"/>
  <c r="X1762" i="4"/>
  <c r="X1763" i="4"/>
  <c r="X1764" i="4"/>
  <c r="X1765" i="4"/>
  <c r="X1766" i="4"/>
  <c r="X1767" i="4"/>
  <c r="X1768" i="4"/>
  <c r="X1769" i="4"/>
  <c r="X1770" i="4"/>
  <c r="X1771" i="4"/>
  <c r="X1772" i="4"/>
  <c r="X1773" i="4"/>
  <c r="X1774" i="4"/>
  <c r="X1775" i="4"/>
  <c r="X1776" i="4"/>
  <c r="X1777" i="4"/>
  <c r="X1778" i="4"/>
  <c r="X1779" i="4"/>
  <c r="X1780" i="4"/>
  <c r="X1781" i="4"/>
  <c r="X1782" i="4"/>
  <c r="X1783" i="4"/>
  <c r="X1784" i="4"/>
  <c r="X1785" i="4"/>
  <c r="X1786" i="4"/>
  <c r="X1787" i="4"/>
  <c r="X1788" i="4"/>
  <c r="X1789" i="4"/>
  <c r="X1790" i="4"/>
  <c r="X1791" i="4"/>
  <c r="X1792" i="4"/>
  <c r="X1793" i="4"/>
  <c r="X1794" i="4"/>
  <c r="X1795" i="4"/>
  <c r="X1796" i="4"/>
  <c r="X1797" i="4"/>
  <c r="X1798" i="4"/>
  <c r="X1799" i="4"/>
  <c r="X1800" i="4"/>
  <c r="X1801" i="4"/>
  <c r="X1802" i="4"/>
  <c r="X1803" i="4"/>
  <c r="X1804" i="4"/>
  <c r="X1805" i="4"/>
  <c r="X1806" i="4"/>
  <c r="X1807" i="4"/>
  <c r="X1808" i="4"/>
  <c r="X1809" i="4"/>
  <c r="X1810" i="4"/>
  <c r="X1811" i="4"/>
  <c r="X1812" i="4"/>
  <c r="X1813" i="4"/>
  <c r="X1814" i="4"/>
  <c r="X1815" i="4"/>
  <c r="X1816" i="4"/>
  <c r="X1817" i="4"/>
  <c r="X1818" i="4"/>
  <c r="X1819" i="4"/>
  <c r="X1820" i="4"/>
  <c r="X1821" i="4"/>
  <c r="X1822" i="4"/>
  <c r="X1823" i="4"/>
  <c r="X1824" i="4"/>
  <c r="X1825" i="4"/>
  <c r="X1826" i="4"/>
  <c r="X1827" i="4"/>
  <c r="X1828" i="4"/>
  <c r="X1829" i="4"/>
  <c r="X1830" i="4"/>
  <c r="X1831" i="4"/>
  <c r="X1832" i="4"/>
  <c r="X1833" i="4"/>
  <c r="X1834" i="4"/>
  <c r="X1835" i="4"/>
  <c r="X1836" i="4"/>
  <c r="X1837" i="4"/>
  <c r="X1838" i="4"/>
  <c r="X1839" i="4"/>
  <c r="X1840" i="4"/>
  <c r="X1841" i="4"/>
  <c r="X1842" i="4"/>
  <c r="X1843" i="4"/>
  <c r="X1844" i="4"/>
  <c r="X1845" i="4"/>
  <c r="X1846" i="4"/>
  <c r="X1847" i="4"/>
  <c r="X1848" i="4"/>
  <c r="X1849" i="4"/>
  <c r="X1850" i="4"/>
  <c r="X1851" i="4"/>
  <c r="X1852" i="4"/>
  <c r="X1853" i="4"/>
  <c r="X1854" i="4"/>
  <c r="X1855" i="4"/>
  <c r="X1856" i="4"/>
  <c r="X1857" i="4"/>
  <c r="X1858" i="4"/>
  <c r="X1859" i="4"/>
  <c r="X1860" i="4"/>
  <c r="X1861" i="4"/>
  <c r="X1862" i="4"/>
  <c r="X1863" i="4"/>
  <c r="X1864" i="4"/>
  <c r="X1865" i="4"/>
  <c r="X1866" i="4"/>
  <c r="X1867" i="4"/>
  <c r="X1868" i="4"/>
  <c r="X1869" i="4"/>
  <c r="X1870" i="4"/>
  <c r="X1871" i="4"/>
  <c r="X1872" i="4"/>
  <c r="X1873" i="4"/>
  <c r="X1874" i="4"/>
  <c r="X1875" i="4"/>
  <c r="X1876" i="4"/>
  <c r="X1877" i="4"/>
  <c r="X1878" i="4"/>
  <c r="X1879" i="4"/>
  <c r="X1880" i="4"/>
  <c r="X1881" i="4"/>
  <c r="X1882" i="4"/>
  <c r="X1883" i="4"/>
  <c r="X1884" i="4"/>
  <c r="X1885" i="4"/>
  <c r="X1886" i="4"/>
  <c r="X1887" i="4"/>
  <c r="X1888" i="4"/>
  <c r="X1889" i="4"/>
  <c r="X1890" i="4"/>
  <c r="X1891" i="4"/>
  <c r="X1892" i="4"/>
  <c r="X1893" i="4"/>
  <c r="X1894" i="4"/>
  <c r="X1895" i="4"/>
  <c r="X1896" i="4"/>
  <c r="X1897" i="4"/>
  <c r="X1898" i="4"/>
  <c r="X1899" i="4"/>
  <c r="X1900" i="4"/>
  <c r="X1901" i="4"/>
  <c r="X1902" i="4"/>
  <c r="X1903" i="4"/>
  <c r="X1904" i="4"/>
  <c r="X1905" i="4"/>
  <c r="X1906" i="4"/>
  <c r="X1907" i="4"/>
  <c r="X1908" i="4"/>
  <c r="X1909" i="4"/>
  <c r="X1910" i="4"/>
  <c r="X1911" i="4"/>
  <c r="X1912" i="4"/>
  <c r="X1913" i="4"/>
  <c r="X1914" i="4"/>
  <c r="X1915" i="4"/>
  <c r="X1916" i="4"/>
  <c r="X1917" i="4"/>
  <c r="X1918" i="4"/>
  <c r="X1919" i="4"/>
  <c r="X1920" i="4"/>
  <c r="X1921" i="4"/>
  <c r="X1922" i="4"/>
  <c r="X1923" i="4"/>
  <c r="X1924" i="4"/>
  <c r="X1925" i="4"/>
  <c r="X1926" i="4"/>
  <c r="X1927" i="4"/>
  <c r="X1928" i="4"/>
  <c r="X1929" i="4"/>
  <c r="X1930" i="4"/>
  <c r="X1931" i="4"/>
  <c r="X1932" i="4"/>
  <c r="X1933" i="4"/>
  <c r="X1934" i="4"/>
  <c r="X1935" i="4"/>
  <c r="X1936" i="4"/>
  <c r="X1937" i="4"/>
  <c r="X1938" i="4"/>
  <c r="X1939" i="4"/>
  <c r="X1940" i="4"/>
  <c r="X1941" i="4"/>
  <c r="X1942" i="4"/>
  <c r="X1943" i="4"/>
  <c r="X1944" i="4"/>
  <c r="X1945" i="4"/>
  <c r="X1946" i="4"/>
  <c r="X1947" i="4"/>
  <c r="X1948" i="4"/>
  <c r="X1949" i="4"/>
  <c r="X1950" i="4"/>
  <c r="X1951" i="4"/>
  <c r="X1952" i="4"/>
  <c r="X1953" i="4"/>
  <c r="X1954" i="4"/>
  <c r="X1955" i="4"/>
  <c r="X1956" i="4"/>
  <c r="X1957" i="4"/>
  <c r="X1958" i="4"/>
  <c r="X1959" i="4"/>
  <c r="X1960" i="4"/>
  <c r="X1961" i="4"/>
  <c r="X1962" i="4"/>
  <c r="X1963" i="4"/>
  <c r="X1964" i="4"/>
  <c r="X1965" i="4"/>
  <c r="X1966" i="4"/>
  <c r="X1967" i="4"/>
  <c r="X1968" i="4"/>
  <c r="X1969" i="4"/>
  <c r="X1970" i="4"/>
  <c r="X1971" i="4"/>
  <c r="X1972" i="4"/>
  <c r="X1973" i="4"/>
  <c r="X1974" i="4"/>
  <c r="X1975" i="4"/>
  <c r="X1976" i="4"/>
  <c r="X1977" i="4"/>
  <c r="X1978" i="4"/>
  <c r="X1979" i="4"/>
  <c r="X1980" i="4"/>
  <c r="X1981" i="4"/>
  <c r="X1982" i="4"/>
  <c r="X1983" i="4"/>
  <c r="X1984" i="4"/>
  <c r="X1985" i="4"/>
  <c r="X1986" i="4"/>
  <c r="X1987" i="4"/>
  <c r="X1988" i="4"/>
  <c r="X1989" i="4"/>
  <c r="X1990" i="4"/>
  <c r="X1991" i="4"/>
  <c r="X1992" i="4"/>
  <c r="X1993" i="4"/>
  <c r="X1994" i="4"/>
  <c r="X1995" i="4"/>
  <c r="X1996" i="4"/>
  <c r="X1997" i="4"/>
  <c r="X1998" i="4"/>
  <c r="X1999" i="4"/>
  <c r="X2000" i="4"/>
  <c r="X2001" i="4"/>
  <c r="X2002" i="4"/>
  <c r="X2003" i="4"/>
  <c r="X2004" i="4"/>
  <c r="X2005" i="4"/>
  <c r="X2006" i="4"/>
  <c r="X2007" i="4"/>
  <c r="X2008" i="4"/>
  <c r="X2009" i="4"/>
  <c r="X2010" i="4"/>
  <c r="X2011" i="4"/>
  <c r="X2012" i="4"/>
  <c r="X2013" i="4"/>
  <c r="X2014" i="4"/>
  <c r="X2015" i="4"/>
  <c r="X2016" i="4"/>
  <c r="X2017" i="4"/>
  <c r="X2018" i="4"/>
  <c r="X2019" i="4"/>
  <c r="X2020" i="4"/>
  <c r="X2021" i="4"/>
  <c r="X2022" i="4"/>
  <c r="X2023" i="4"/>
  <c r="X2024" i="4"/>
  <c r="X2025" i="4"/>
  <c r="X2026" i="4"/>
  <c r="X2027" i="4"/>
  <c r="X2028" i="4"/>
  <c r="X2029" i="4"/>
  <c r="X2030" i="4"/>
  <c r="X2031" i="4"/>
  <c r="X2032" i="4"/>
  <c r="X2033" i="4"/>
  <c r="X2034" i="4"/>
  <c r="X2035" i="4"/>
  <c r="X2036" i="4"/>
  <c r="X2037" i="4"/>
  <c r="X2038" i="4"/>
  <c r="X2039" i="4"/>
  <c r="X2040" i="4"/>
  <c r="X2041" i="4"/>
  <c r="X2042" i="4"/>
  <c r="X2043" i="4"/>
  <c r="X2044" i="4"/>
  <c r="X2045" i="4"/>
  <c r="X2046" i="4"/>
  <c r="X2047" i="4"/>
  <c r="X2048" i="4"/>
  <c r="X2049" i="4"/>
  <c r="X2050" i="4"/>
  <c r="X2051" i="4"/>
  <c r="X2052" i="4"/>
  <c r="X2053" i="4"/>
  <c r="X2054" i="4"/>
  <c r="X2055" i="4"/>
  <c r="X2056" i="4"/>
  <c r="X2057" i="4"/>
  <c r="X2058" i="4"/>
  <c r="X2059" i="4"/>
  <c r="X2060" i="4"/>
  <c r="X2061" i="4"/>
  <c r="X2062" i="4"/>
  <c r="X2063" i="4"/>
  <c r="X2064" i="4"/>
  <c r="X2065" i="4"/>
  <c r="X2066" i="4"/>
  <c r="X2067" i="4"/>
  <c r="X2068" i="4"/>
  <c r="X2069" i="4"/>
  <c r="X2070" i="4"/>
  <c r="X2071" i="4"/>
  <c r="X2072" i="4"/>
  <c r="X2073" i="4"/>
  <c r="X2074" i="4"/>
  <c r="X2075" i="4"/>
  <c r="X2076" i="4"/>
  <c r="X2077" i="4"/>
  <c r="X2078" i="4"/>
  <c r="X2079" i="4"/>
  <c r="X2080" i="4"/>
  <c r="X2081" i="4"/>
  <c r="X2082" i="4"/>
  <c r="X2083" i="4"/>
  <c r="X2084" i="4"/>
  <c r="X2085" i="4"/>
  <c r="X2086" i="4"/>
  <c r="X2087" i="4"/>
  <c r="X2088" i="4"/>
  <c r="X2089" i="4"/>
  <c r="X2090" i="4"/>
  <c r="X2091" i="4"/>
  <c r="X2092" i="4"/>
  <c r="X2093" i="4"/>
  <c r="X2094" i="4"/>
  <c r="X2095" i="4"/>
  <c r="X2096" i="4"/>
  <c r="X2097" i="4"/>
  <c r="X2098" i="4"/>
  <c r="X2099" i="4"/>
  <c r="X2100" i="4"/>
  <c r="X2101" i="4"/>
  <c r="X2102" i="4"/>
  <c r="X2103" i="4"/>
  <c r="X2104" i="4"/>
  <c r="X2105" i="4"/>
  <c r="X2106" i="4"/>
  <c r="X2107" i="4"/>
  <c r="X2108" i="4"/>
  <c r="X2109" i="4"/>
  <c r="X2110" i="4"/>
  <c r="X2111" i="4"/>
  <c r="X2112" i="4"/>
  <c r="X2113" i="4"/>
  <c r="X2114" i="4"/>
  <c r="X2115" i="4"/>
  <c r="X2116" i="4"/>
  <c r="X2117" i="4"/>
  <c r="X2118" i="4"/>
  <c r="X2119" i="4"/>
  <c r="X2120" i="4"/>
  <c r="X2121" i="4"/>
  <c r="X2122" i="4"/>
  <c r="X2123" i="4"/>
  <c r="X2124" i="4"/>
  <c r="X2125" i="4"/>
  <c r="X2126" i="4"/>
  <c r="X2127" i="4"/>
  <c r="X2128" i="4"/>
  <c r="X2129" i="4"/>
  <c r="X2130" i="4"/>
  <c r="X2131" i="4"/>
  <c r="X2132" i="4"/>
  <c r="X2133" i="4"/>
  <c r="X2134" i="4"/>
  <c r="X2135" i="4"/>
  <c r="X2136" i="4"/>
  <c r="X2137" i="4"/>
  <c r="X2138" i="4"/>
  <c r="X2139" i="4"/>
  <c r="X2140" i="4"/>
  <c r="X2141" i="4"/>
  <c r="X2142" i="4"/>
  <c r="X2143" i="4"/>
  <c r="X2144" i="4"/>
  <c r="X2145" i="4"/>
  <c r="X2146" i="4"/>
  <c r="X2147" i="4"/>
  <c r="X2148" i="4"/>
  <c r="X2149" i="4"/>
  <c r="X2150" i="4"/>
  <c r="X2151" i="4"/>
  <c r="X2152" i="4"/>
  <c r="X2153" i="4"/>
  <c r="X2154" i="4"/>
  <c r="X2155" i="4"/>
  <c r="X2156" i="4"/>
  <c r="X2157" i="4"/>
  <c r="X2158" i="4"/>
  <c r="X2159" i="4"/>
  <c r="X2160" i="4"/>
  <c r="X2161" i="4"/>
  <c r="X2162" i="4"/>
  <c r="X2163" i="4"/>
  <c r="X2164" i="4"/>
  <c r="X2165" i="4"/>
  <c r="X2166" i="4"/>
  <c r="X2167" i="4"/>
  <c r="X2168" i="4"/>
  <c r="X2169" i="4"/>
  <c r="X2170" i="4"/>
  <c r="X2171" i="4"/>
  <c r="X2172" i="4"/>
  <c r="X2173" i="4"/>
  <c r="X2174" i="4"/>
  <c r="X2175" i="4"/>
  <c r="X2176" i="4"/>
  <c r="X2177" i="4"/>
  <c r="X2178" i="4"/>
  <c r="X2179" i="4"/>
  <c r="X2180" i="4"/>
  <c r="X2181" i="4"/>
  <c r="X2182" i="4"/>
  <c r="X2183" i="4"/>
  <c r="X2184" i="4"/>
  <c r="X2185" i="4"/>
  <c r="X2186" i="4"/>
  <c r="X2187" i="4"/>
  <c r="X2188" i="4"/>
  <c r="X2189" i="4"/>
  <c r="X2190" i="4"/>
  <c r="X2191" i="4"/>
  <c r="X2192" i="4"/>
  <c r="X2193" i="4"/>
  <c r="X2194" i="4"/>
  <c r="X2195" i="4"/>
  <c r="X2196" i="4"/>
  <c r="X2197" i="4"/>
  <c r="X2198" i="4"/>
  <c r="X2199" i="4"/>
  <c r="X2200" i="4"/>
  <c r="X2201" i="4"/>
  <c r="X2202" i="4"/>
  <c r="X2203" i="4"/>
  <c r="X2204" i="4"/>
  <c r="X2205" i="4"/>
  <c r="X2206" i="4"/>
  <c r="X2207" i="4"/>
  <c r="X2208" i="4"/>
  <c r="X2209" i="4"/>
  <c r="X2210" i="4"/>
  <c r="X2211" i="4"/>
  <c r="X2212" i="4"/>
  <c r="X2213" i="4"/>
  <c r="X2214" i="4"/>
  <c r="X2215" i="4"/>
  <c r="X2216" i="4"/>
  <c r="X2217" i="4"/>
  <c r="X2218" i="4"/>
  <c r="X2219" i="4"/>
  <c r="X2220" i="4"/>
  <c r="X2221" i="4"/>
  <c r="X2222" i="4"/>
  <c r="X2223" i="4"/>
  <c r="X2224" i="4"/>
  <c r="X2225" i="4"/>
  <c r="X2226" i="4"/>
  <c r="X2227" i="4"/>
  <c r="X2228" i="4"/>
  <c r="X2229" i="4"/>
  <c r="X2230" i="4"/>
  <c r="X2231" i="4"/>
  <c r="X2232" i="4"/>
  <c r="X2233" i="4"/>
  <c r="X2234" i="4"/>
  <c r="X2235" i="4"/>
  <c r="X2236" i="4"/>
  <c r="X2237" i="4"/>
  <c r="X2238" i="4"/>
  <c r="X2239" i="4"/>
  <c r="X2240" i="4"/>
  <c r="X2241" i="4"/>
  <c r="X2242" i="4"/>
  <c r="X2243" i="4"/>
  <c r="X2244" i="4"/>
  <c r="X2245" i="4"/>
  <c r="X2246" i="4"/>
  <c r="X2247" i="4"/>
  <c r="X2248" i="4"/>
  <c r="X2249" i="4"/>
  <c r="X2250" i="4"/>
  <c r="X2251" i="4"/>
  <c r="X2252" i="4"/>
  <c r="X2253" i="4"/>
  <c r="X2254" i="4"/>
  <c r="X2255" i="4"/>
  <c r="X2256" i="4"/>
  <c r="X2257" i="4"/>
  <c r="X2258" i="4"/>
  <c r="X2259" i="4"/>
  <c r="X2260" i="4"/>
  <c r="X2261" i="4"/>
  <c r="X2262" i="4"/>
  <c r="X2263" i="4"/>
  <c r="X2264" i="4"/>
  <c r="X2265" i="4"/>
  <c r="X2266" i="4"/>
  <c r="X2267" i="4"/>
  <c r="X2268" i="4"/>
  <c r="X2269" i="4"/>
  <c r="X2270" i="4"/>
  <c r="X2271" i="4"/>
  <c r="X2272" i="4"/>
  <c r="X2273" i="4"/>
  <c r="X2274" i="4"/>
  <c r="X2275" i="4"/>
  <c r="X2276" i="4"/>
  <c r="X2277" i="4"/>
  <c r="X2278" i="4"/>
  <c r="X2279" i="4"/>
  <c r="X2280" i="4"/>
  <c r="X2281" i="4"/>
  <c r="X2282" i="4"/>
  <c r="X2283" i="4"/>
  <c r="X2284" i="4"/>
  <c r="X2285" i="4"/>
  <c r="X2286" i="4"/>
  <c r="X2287" i="4"/>
  <c r="X2288" i="4"/>
  <c r="X2289" i="4"/>
  <c r="X2290" i="4"/>
  <c r="X2291" i="4"/>
  <c r="X2292" i="4"/>
  <c r="X2293" i="4"/>
  <c r="X2294" i="4"/>
  <c r="X2295" i="4"/>
  <c r="X2296" i="4"/>
  <c r="X2297" i="4"/>
  <c r="X2298" i="4"/>
  <c r="X2299" i="4"/>
  <c r="X2300" i="4"/>
  <c r="X2301" i="4"/>
  <c r="X2302" i="4"/>
  <c r="X2303" i="4"/>
  <c r="X2304" i="4"/>
  <c r="X2305" i="4"/>
  <c r="X2306" i="4"/>
  <c r="X2307" i="4"/>
  <c r="X2308" i="4"/>
  <c r="X2309" i="4"/>
  <c r="X2310" i="4"/>
  <c r="X2311" i="4"/>
  <c r="X2312" i="4"/>
  <c r="X2313" i="4"/>
  <c r="X2314" i="4"/>
  <c r="X2315" i="4"/>
  <c r="X2316" i="4"/>
  <c r="X2317" i="4"/>
  <c r="X2318" i="4"/>
  <c r="X2319" i="4"/>
  <c r="X2320" i="4"/>
  <c r="X2321" i="4"/>
  <c r="X2322" i="4"/>
  <c r="X2323" i="4"/>
  <c r="X2324" i="4"/>
  <c r="X2325" i="4"/>
  <c r="X2326" i="4"/>
  <c r="X2327" i="4"/>
  <c r="X2328" i="4"/>
  <c r="X2329" i="4"/>
  <c r="X2330" i="4"/>
  <c r="X2331" i="4"/>
  <c r="X2332" i="4"/>
  <c r="X2333" i="4"/>
  <c r="X2334" i="4"/>
  <c r="X2335" i="4"/>
  <c r="X2336" i="4"/>
  <c r="X2337" i="4"/>
  <c r="X2338" i="4"/>
  <c r="X2339" i="4"/>
  <c r="X2340" i="4"/>
  <c r="X2341" i="4"/>
  <c r="X2342" i="4"/>
  <c r="X2343" i="4"/>
  <c r="X2344" i="4"/>
  <c r="X2345" i="4"/>
  <c r="X2346" i="4"/>
  <c r="X2347" i="4"/>
  <c r="X2348" i="4"/>
  <c r="X2349" i="4"/>
  <c r="X2350" i="4"/>
  <c r="X2351" i="4"/>
  <c r="X2352" i="4"/>
  <c r="X2353" i="4"/>
  <c r="X2354" i="4"/>
  <c r="X2355" i="4"/>
  <c r="X2356" i="4"/>
  <c r="X2357" i="4"/>
  <c r="X2358" i="4"/>
  <c r="X2359" i="4"/>
  <c r="X2360" i="4"/>
  <c r="X2361" i="4"/>
  <c r="X2362" i="4"/>
  <c r="X2363" i="4"/>
  <c r="X2364" i="4"/>
  <c r="X2365" i="4"/>
  <c r="X2366" i="4"/>
  <c r="X2367" i="4"/>
  <c r="X2368" i="4"/>
  <c r="X2369" i="4"/>
  <c r="X2370" i="4"/>
  <c r="X2371" i="4"/>
  <c r="X2372" i="4"/>
  <c r="X2373" i="4"/>
  <c r="X2374" i="4"/>
  <c r="X2375" i="4"/>
  <c r="X2376" i="4"/>
  <c r="X2377" i="4"/>
  <c r="X2378" i="4"/>
  <c r="X2379" i="4"/>
  <c r="X2380" i="4"/>
  <c r="X2381" i="4"/>
  <c r="X2382" i="4"/>
  <c r="X2383" i="4"/>
  <c r="X2384" i="4"/>
  <c r="X2385" i="4"/>
  <c r="X2386" i="4"/>
  <c r="X2387" i="4"/>
  <c r="X2388" i="4"/>
  <c r="X2389" i="4"/>
  <c r="X2390" i="4"/>
  <c r="X2391" i="4"/>
  <c r="X2392" i="4"/>
  <c r="X2393" i="4"/>
  <c r="X2394" i="4"/>
  <c r="X2395" i="4"/>
  <c r="X2396" i="4"/>
  <c r="X2397" i="4"/>
  <c r="X2398" i="4"/>
  <c r="X2399" i="4"/>
  <c r="X2400" i="4"/>
  <c r="X2401" i="4"/>
  <c r="X2402" i="4"/>
  <c r="X2403" i="4"/>
  <c r="X2404" i="4"/>
  <c r="X2405" i="4"/>
  <c r="X2406" i="4"/>
  <c r="X2407" i="4"/>
  <c r="X2408" i="4"/>
  <c r="X2409" i="4"/>
  <c r="X2410" i="4"/>
  <c r="X2411" i="4"/>
  <c r="X2412" i="4"/>
  <c r="X2413" i="4"/>
  <c r="X2414" i="4"/>
  <c r="X2415" i="4"/>
  <c r="X2416" i="4"/>
  <c r="X2417" i="4"/>
  <c r="X2418" i="4"/>
  <c r="X2419" i="4"/>
  <c r="X2420" i="4"/>
  <c r="X2421" i="4"/>
  <c r="X2422" i="4"/>
  <c r="X2423" i="4"/>
  <c r="X2424" i="4"/>
  <c r="X2425" i="4"/>
  <c r="X2426" i="4"/>
  <c r="X2427" i="4"/>
  <c r="X2428" i="4"/>
  <c r="X2429" i="4"/>
  <c r="X2430" i="4"/>
  <c r="X2431" i="4"/>
  <c r="X2432" i="4"/>
  <c r="X2433" i="4"/>
  <c r="X2434" i="4"/>
  <c r="X2435" i="4"/>
  <c r="X2436" i="4"/>
  <c r="X2437" i="4"/>
  <c r="X2438" i="4"/>
  <c r="X2439" i="4"/>
  <c r="X2440" i="4"/>
  <c r="X2441" i="4"/>
  <c r="X2442" i="4"/>
  <c r="X2443" i="4"/>
  <c r="X2444" i="4"/>
  <c r="X2445" i="4"/>
  <c r="X2446" i="4"/>
  <c r="X2447" i="4"/>
  <c r="X2448" i="4"/>
  <c r="X2449" i="4"/>
  <c r="X2450" i="4"/>
  <c r="X2451" i="4"/>
  <c r="X2452" i="4"/>
  <c r="X2453" i="4"/>
  <c r="X2454" i="4"/>
  <c r="X2455" i="4"/>
  <c r="X2456" i="4"/>
  <c r="X2457" i="4"/>
  <c r="X2458" i="4"/>
  <c r="X2459" i="4"/>
  <c r="X2460" i="4"/>
  <c r="X2461" i="4"/>
  <c r="X2462" i="4"/>
  <c r="X2463" i="4"/>
  <c r="X2464" i="4"/>
  <c r="X2465" i="4"/>
  <c r="X2466" i="4"/>
  <c r="X2467" i="4"/>
  <c r="X2468" i="4"/>
  <c r="X2469" i="4"/>
  <c r="X2470" i="4"/>
  <c r="X2471" i="4"/>
  <c r="X2472" i="4"/>
  <c r="X2473" i="4"/>
  <c r="X2474" i="4"/>
  <c r="X2475" i="4"/>
  <c r="X2476" i="4"/>
  <c r="X2477" i="4"/>
  <c r="X2478" i="4"/>
  <c r="X2479" i="4"/>
  <c r="X2480" i="4"/>
  <c r="X2481" i="4"/>
  <c r="X2482" i="4"/>
  <c r="X2483" i="4"/>
  <c r="X2484" i="4"/>
  <c r="X2485" i="4"/>
  <c r="X2486" i="4"/>
  <c r="X2487" i="4"/>
  <c r="X2488" i="4"/>
  <c r="X2489" i="4"/>
  <c r="X2490" i="4"/>
  <c r="X2491" i="4"/>
  <c r="X2492" i="4"/>
  <c r="X2493" i="4"/>
  <c r="X2494" i="4"/>
  <c r="X2495" i="4"/>
  <c r="X2496" i="4"/>
  <c r="X2497" i="4"/>
  <c r="X2498" i="4"/>
  <c r="X2499" i="4"/>
  <c r="X2500" i="4"/>
  <c r="X2501" i="4"/>
  <c r="X2502" i="4"/>
  <c r="X2503" i="4"/>
  <c r="X2504" i="4"/>
  <c r="X2505" i="4"/>
  <c r="X2506" i="4"/>
  <c r="X2507" i="4"/>
  <c r="X2508" i="4"/>
  <c r="X2509" i="4"/>
  <c r="X2510" i="4"/>
  <c r="X2511" i="4"/>
  <c r="X2512" i="4"/>
  <c r="X2513" i="4"/>
  <c r="X2514" i="4"/>
  <c r="X2515" i="4"/>
  <c r="X2516" i="4"/>
  <c r="X2517" i="4"/>
  <c r="X2518" i="4"/>
  <c r="X2519" i="4"/>
  <c r="X2520" i="4"/>
  <c r="X2521" i="4"/>
  <c r="X2522" i="4"/>
  <c r="X2523" i="4"/>
  <c r="X2524" i="4"/>
  <c r="X2525" i="4"/>
  <c r="X2526" i="4"/>
  <c r="X2527" i="4"/>
  <c r="X2528" i="4"/>
  <c r="X2529" i="4"/>
  <c r="X2530" i="4"/>
  <c r="X2531" i="4"/>
  <c r="X2532" i="4"/>
  <c r="X2533" i="4"/>
  <c r="X2534" i="4"/>
  <c r="X2535" i="4"/>
  <c r="X2536" i="4"/>
  <c r="X2537" i="4"/>
  <c r="X2538" i="4"/>
  <c r="X2539" i="4"/>
  <c r="X2540" i="4"/>
  <c r="X2541" i="4"/>
  <c r="X2542" i="4"/>
  <c r="X2543" i="4"/>
  <c r="X2544" i="4"/>
  <c r="X2545" i="4"/>
  <c r="X2546" i="4"/>
  <c r="X2547" i="4"/>
  <c r="X2548" i="4"/>
  <c r="X2549" i="4"/>
  <c r="X2550" i="4"/>
  <c r="X2551" i="4"/>
  <c r="X2552" i="4"/>
  <c r="X2553" i="4"/>
  <c r="X2554" i="4"/>
  <c r="X2555" i="4"/>
  <c r="X2556" i="4"/>
  <c r="X2557" i="4"/>
  <c r="X2558" i="4"/>
  <c r="X2559" i="4"/>
  <c r="X2560" i="4"/>
  <c r="X2561" i="4"/>
  <c r="X2562" i="4"/>
  <c r="X2563" i="4"/>
  <c r="X2564" i="4"/>
  <c r="X2565" i="4"/>
  <c r="X2566" i="4"/>
  <c r="X2567" i="4"/>
  <c r="X2568" i="4"/>
  <c r="X2569" i="4"/>
  <c r="X2570" i="4"/>
  <c r="X2571" i="4"/>
  <c r="X2572" i="4"/>
  <c r="X2573" i="4"/>
  <c r="X2574" i="4"/>
  <c r="X2575" i="4"/>
  <c r="X2576" i="4"/>
  <c r="X2577" i="4"/>
  <c r="X2578" i="4"/>
  <c r="X2579" i="4"/>
  <c r="X2580" i="4"/>
  <c r="X2581" i="4"/>
  <c r="X2582" i="4"/>
  <c r="X2583" i="4"/>
  <c r="X2584" i="4"/>
  <c r="X2585" i="4"/>
  <c r="X2586" i="4"/>
  <c r="X2587" i="4"/>
  <c r="X2588" i="4"/>
  <c r="X2589" i="4"/>
  <c r="X2590" i="4"/>
  <c r="X2591" i="4"/>
  <c r="X2592" i="4"/>
  <c r="X2593" i="4"/>
  <c r="X2594" i="4"/>
  <c r="X2595" i="4"/>
  <c r="X2596" i="4"/>
  <c r="X2597" i="4"/>
  <c r="X2598" i="4"/>
  <c r="X2599" i="4"/>
  <c r="X2600" i="4"/>
  <c r="X2601" i="4"/>
  <c r="X2602" i="4"/>
  <c r="X2603" i="4"/>
  <c r="X2604" i="4"/>
  <c r="X2605" i="4"/>
  <c r="X2606" i="4"/>
  <c r="X2607" i="4"/>
  <c r="X2608" i="4"/>
  <c r="X2609" i="4"/>
  <c r="X2610" i="4"/>
  <c r="X2611" i="4"/>
  <c r="X2612" i="4"/>
  <c r="X2613" i="4"/>
  <c r="X2614" i="4"/>
  <c r="X2615" i="4"/>
  <c r="X2616" i="4"/>
  <c r="X2617" i="4"/>
  <c r="X2618" i="4"/>
  <c r="X2619" i="4"/>
  <c r="X2620" i="4"/>
  <c r="X2621" i="4"/>
  <c r="X2622" i="4"/>
  <c r="X2623" i="4"/>
  <c r="X2624" i="4"/>
  <c r="X2625" i="4"/>
  <c r="X2626" i="4"/>
  <c r="X2627" i="4"/>
  <c r="X2628" i="4"/>
  <c r="X2629" i="4"/>
  <c r="X2630" i="4"/>
  <c r="X2631" i="4"/>
  <c r="X2632" i="4"/>
  <c r="X2633" i="4"/>
  <c r="X2634" i="4"/>
  <c r="X2635" i="4"/>
  <c r="X2636" i="4"/>
  <c r="X2637" i="4"/>
  <c r="X2638" i="4"/>
  <c r="X2639" i="4"/>
  <c r="X2640" i="4"/>
  <c r="X2641" i="4"/>
  <c r="X2642" i="4"/>
  <c r="X2643" i="4"/>
  <c r="X2644" i="4"/>
  <c r="X2645" i="4"/>
  <c r="X2646" i="4"/>
  <c r="X2647" i="4"/>
  <c r="X2648" i="4"/>
  <c r="X2649" i="4"/>
  <c r="X2650" i="4"/>
  <c r="X2651" i="4"/>
  <c r="X2652" i="4"/>
  <c r="X2653" i="4"/>
  <c r="X2654" i="4"/>
  <c r="X2655" i="4"/>
  <c r="X2656" i="4"/>
  <c r="X2657" i="4"/>
  <c r="X2658" i="4"/>
  <c r="X2659" i="4"/>
  <c r="X2660" i="4"/>
  <c r="X2661" i="4"/>
  <c r="X2662" i="4"/>
  <c r="X2663" i="4"/>
  <c r="X2664" i="4"/>
  <c r="X2665" i="4"/>
  <c r="X2666" i="4"/>
  <c r="X2667" i="4"/>
  <c r="X2668" i="4"/>
  <c r="X2669" i="4"/>
  <c r="X2670" i="4"/>
  <c r="X2671" i="4"/>
  <c r="X2672" i="4"/>
  <c r="X2673" i="4"/>
  <c r="X2674" i="4"/>
  <c r="X2675" i="4"/>
  <c r="X2676" i="4"/>
  <c r="X2677" i="4"/>
  <c r="X2678" i="4"/>
  <c r="X2679" i="4"/>
  <c r="X2680" i="4"/>
  <c r="X2681" i="4"/>
  <c r="X2682" i="4"/>
  <c r="X2683" i="4"/>
  <c r="X2684" i="4"/>
  <c r="X2685" i="4"/>
  <c r="X2686" i="4"/>
  <c r="X2687" i="4"/>
  <c r="X2688" i="4"/>
  <c r="X2689" i="4"/>
  <c r="X2690" i="4"/>
  <c r="X2691" i="4"/>
  <c r="X2692" i="4"/>
  <c r="X2693" i="4"/>
  <c r="X2694" i="4"/>
  <c r="X2695" i="4"/>
  <c r="X2696" i="4"/>
  <c r="X2697" i="4"/>
  <c r="X2698" i="4"/>
  <c r="X2699" i="4"/>
  <c r="X2700" i="4"/>
  <c r="X2701" i="4"/>
  <c r="X2702" i="4"/>
  <c r="X2703" i="4"/>
  <c r="X2704" i="4"/>
  <c r="X2705" i="4"/>
  <c r="X2706" i="4"/>
  <c r="X2707" i="4"/>
  <c r="X2708" i="4"/>
  <c r="X2709" i="4"/>
  <c r="X2710" i="4"/>
  <c r="X2711" i="4"/>
  <c r="X2712" i="4"/>
  <c r="X2713" i="4"/>
  <c r="X2714" i="4"/>
  <c r="X2715" i="4"/>
  <c r="X2716" i="4"/>
  <c r="X2717" i="4"/>
  <c r="X2718" i="4"/>
  <c r="X2719" i="4"/>
  <c r="X2720" i="4"/>
  <c r="X2721" i="4"/>
  <c r="X2722" i="4"/>
  <c r="X2723" i="4"/>
  <c r="X2724" i="4"/>
  <c r="X2725" i="4"/>
  <c r="X2726" i="4"/>
  <c r="X2727" i="4"/>
  <c r="X2728" i="4"/>
  <c r="X2729" i="4"/>
  <c r="X2730" i="4"/>
  <c r="X2731" i="4"/>
  <c r="X2732" i="4"/>
  <c r="X2733" i="4"/>
  <c r="X2734" i="4"/>
  <c r="X2735" i="4"/>
  <c r="X2736" i="4"/>
  <c r="X2737" i="4"/>
  <c r="X2738" i="4"/>
  <c r="X2739" i="4"/>
  <c r="X2740" i="4"/>
  <c r="X2741" i="4"/>
  <c r="X2742" i="4"/>
  <c r="X2743" i="4"/>
  <c r="X2744" i="4"/>
  <c r="X2745" i="4"/>
  <c r="X2746" i="4"/>
  <c r="X2747" i="4"/>
  <c r="X2748" i="4"/>
  <c r="X2749" i="4"/>
  <c r="X2750" i="4"/>
  <c r="X2751" i="4"/>
  <c r="X2752" i="4"/>
  <c r="X2753" i="4"/>
  <c r="X2754" i="4"/>
  <c r="X2755" i="4"/>
  <c r="X2756" i="4"/>
  <c r="X2757" i="4"/>
  <c r="X2758" i="4"/>
  <c r="X2759" i="4"/>
  <c r="X2760" i="4"/>
  <c r="X2761" i="4"/>
  <c r="X2762" i="4"/>
  <c r="X2763" i="4"/>
  <c r="X2764" i="4"/>
  <c r="X2765" i="4"/>
  <c r="X2766" i="4"/>
  <c r="X2767" i="4"/>
  <c r="X2768" i="4"/>
  <c r="X2769" i="4"/>
  <c r="X2770" i="4"/>
  <c r="X2771" i="4"/>
  <c r="X2772" i="4"/>
  <c r="X2773" i="4"/>
  <c r="X2774" i="4"/>
  <c r="X2775" i="4"/>
  <c r="X2776" i="4"/>
  <c r="X2777" i="4"/>
  <c r="X2778" i="4"/>
  <c r="X2779" i="4"/>
  <c r="X2780" i="4"/>
  <c r="X2781" i="4"/>
  <c r="X2782" i="4"/>
  <c r="X2783" i="4"/>
  <c r="X2784" i="4"/>
  <c r="X2785" i="4"/>
  <c r="X2786" i="4"/>
  <c r="X2787" i="4"/>
  <c r="X2788" i="4"/>
  <c r="X2789" i="4"/>
  <c r="X2790" i="4"/>
  <c r="X2791" i="4"/>
  <c r="X2792" i="4"/>
  <c r="X2793" i="4"/>
  <c r="X2794" i="4"/>
  <c r="X2795" i="4"/>
  <c r="X2796" i="4"/>
  <c r="X2797" i="4"/>
  <c r="X2798" i="4"/>
  <c r="X2799" i="4"/>
  <c r="X2800" i="4"/>
  <c r="X2801" i="4"/>
  <c r="X2802" i="4"/>
  <c r="X2803" i="4"/>
  <c r="X2804" i="4"/>
  <c r="X2805" i="4"/>
  <c r="X2806" i="4"/>
  <c r="X2807" i="4"/>
  <c r="X2808" i="4"/>
  <c r="X2809" i="4"/>
  <c r="X2810" i="4"/>
  <c r="X2811" i="4"/>
  <c r="X2812" i="4"/>
  <c r="X2813" i="4"/>
  <c r="X2814" i="4"/>
  <c r="X2815" i="4"/>
  <c r="X2816" i="4"/>
  <c r="X2817" i="4"/>
  <c r="X2818" i="4"/>
  <c r="X2819" i="4"/>
  <c r="X2820" i="4"/>
  <c r="X2821" i="4"/>
  <c r="X2822" i="4"/>
  <c r="X2823" i="4"/>
  <c r="X2824" i="4"/>
  <c r="X2825" i="4"/>
  <c r="X2826" i="4"/>
  <c r="X2827" i="4"/>
  <c r="X2828" i="4"/>
  <c r="X2829" i="4"/>
  <c r="X2830" i="4"/>
  <c r="X2831" i="4"/>
  <c r="X2832" i="4"/>
  <c r="X2833" i="4"/>
  <c r="X2834" i="4"/>
  <c r="X2835" i="4"/>
  <c r="X2836" i="4"/>
  <c r="X2837" i="4"/>
  <c r="X2838" i="4"/>
  <c r="X2839" i="4"/>
  <c r="X2840" i="4"/>
  <c r="X2841" i="4"/>
  <c r="X2842" i="4"/>
  <c r="X2843" i="4"/>
  <c r="X2844" i="4"/>
  <c r="X2845" i="4"/>
  <c r="X2846" i="4"/>
  <c r="X2847" i="4"/>
  <c r="X2848" i="4"/>
  <c r="X2849" i="4"/>
  <c r="X2850" i="4"/>
  <c r="X2851" i="4"/>
  <c r="X2852" i="4"/>
  <c r="X2853" i="4"/>
  <c r="X2854" i="4"/>
  <c r="X2855" i="4"/>
  <c r="X2856" i="4"/>
  <c r="X2857" i="4"/>
  <c r="X2858" i="4"/>
  <c r="X2859" i="4"/>
  <c r="X2860" i="4"/>
  <c r="X2861" i="4"/>
  <c r="X2862" i="4"/>
  <c r="X2863" i="4"/>
  <c r="X2864" i="4"/>
  <c r="X2865" i="4"/>
  <c r="X2866" i="4"/>
  <c r="X2867" i="4"/>
  <c r="X2868" i="4"/>
  <c r="X2869" i="4"/>
  <c r="X2870" i="4"/>
  <c r="X2871" i="4"/>
  <c r="X2872" i="4"/>
  <c r="X2873" i="4"/>
  <c r="X2874" i="4"/>
  <c r="X2875" i="4"/>
  <c r="X2876" i="4"/>
  <c r="X2877" i="4"/>
  <c r="X2878" i="4"/>
  <c r="X2879" i="4"/>
  <c r="X2880" i="4"/>
  <c r="X2881" i="4"/>
  <c r="X2882" i="4"/>
  <c r="X2883" i="4"/>
  <c r="X2884" i="4"/>
  <c r="X2885" i="4"/>
  <c r="X2886" i="4"/>
  <c r="X2887" i="4"/>
  <c r="X2888" i="4"/>
  <c r="X2889" i="4"/>
  <c r="X2890" i="4"/>
  <c r="X2891" i="4"/>
  <c r="X2892" i="4"/>
  <c r="X2893" i="4"/>
  <c r="X2894" i="4"/>
  <c r="X2895" i="4"/>
  <c r="X2896" i="4"/>
  <c r="X2897" i="4"/>
  <c r="X2898" i="4"/>
  <c r="X2899" i="4"/>
  <c r="X2900" i="4"/>
  <c r="X2901" i="4"/>
  <c r="X2902" i="4"/>
  <c r="X2903" i="4"/>
  <c r="X2904" i="4"/>
  <c r="X2905" i="4"/>
  <c r="X2906" i="4"/>
  <c r="X2907" i="4"/>
  <c r="X2908" i="4"/>
  <c r="X2909" i="4"/>
  <c r="X2910" i="4"/>
  <c r="X2911" i="4"/>
  <c r="X2912" i="4"/>
  <c r="X2913" i="4"/>
  <c r="X2914" i="4"/>
  <c r="X2915" i="4"/>
  <c r="X2916" i="4"/>
  <c r="X2917" i="4"/>
  <c r="X2918" i="4"/>
  <c r="X2919" i="4"/>
  <c r="X2920" i="4"/>
  <c r="X2921" i="4"/>
  <c r="X2922" i="4"/>
  <c r="X2923" i="4"/>
  <c r="X2924" i="4"/>
  <c r="X2925" i="4"/>
  <c r="X2926" i="4"/>
  <c r="X2927" i="4"/>
  <c r="X2928" i="4"/>
  <c r="X2929" i="4"/>
  <c r="X2930" i="4"/>
  <c r="X2931" i="4"/>
  <c r="X2932" i="4"/>
  <c r="X2933" i="4"/>
  <c r="X2934" i="4"/>
  <c r="X2935" i="4"/>
  <c r="X2936" i="4"/>
  <c r="X2937" i="4"/>
  <c r="X2938" i="4"/>
  <c r="X2939" i="4"/>
  <c r="X2940" i="4"/>
  <c r="X2941" i="4"/>
  <c r="X2942" i="4"/>
  <c r="X2943" i="4"/>
  <c r="X2944" i="4"/>
  <c r="X2945" i="4"/>
  <c r="X2946" i="4"/>
  <c r="X2947" i="4"/>
  <c r="X2948" i="4"/>
  <c r="X2949" i="4"/>
  <c r="X2950" i="4"/>
  <c r="X2951" i="4"/>
  <c r="X2952" i="4"/>
  <c r="X2953" i="4"/>
  <c r="X2954" i="4"/>
  <c r="X2955" i="4"/>
  <c r="X2956" i="4"/>
  <c r="X2957" i="4"/>
  <c r="X2958" i="4"/>
  <c r="X2959" i="4"/>
  <c r="X2960" i="4"/>
  <c r="X2961" i="4"/>
  <c r="X2962" i="4"/>
  <c r="X2963" i="4"/>
  <c r="X2964" i="4"/>
  <c r="X2965" i="4"/>
  <c r="X2966" i="4"/>
  <c r="X2967" i="4"/>
  <c r="X2968" i="4"/>
  <c r="X2969" i="4"/>
  <c r="X2970" i="4"/>
  <c r="X2971" i="4"/>
  <c r="X2972" i="4"/>
  <c r="X2973" i="4"/>
  <c r="X2974" i="4"/>
  <c r="X2975" i="4"/>
  <c r="X2976" i="4"/>
  <c r="X2977" i="4"/>
  <c r="X2978" i="4"/>
  <c r="X2979" i="4"/>
  <c r="X2980" i="4"/>
  <c r="X2981" i="4"/>
  <c r="X2982" i="4"/>
  <c r="X2983" i="4"/>
  <c r="X2984" i="4"/>
  <c r="X2985" i="4"/>
  <c r="X2986" i="4"/>
  <c r="X2987" i="4"/>
  <c r="X2988" i="4"/>
  <c r="X2989" i="4"/>
  <c r="X2990" i="4"/>
  <c r="X2991" i="4"/>
  <c r="X2992" i="4"/>
  <c r="X2993" i="4"/>
  <c r="X2994" i="4"/>
  <c r="X2995" i="4"/>
  <c r="X2996" i="4"/>
  <c r="X2997" i="4"/>
  <c r="X2998" i="4"/>
  <c r="X2999" i="4"/>
  <c r="X3000" i="4"/>
  <c r="X3001" i="4"/>
  <c r="X3002" i="4"/>
  <c r="X3003" i="4"/>
  <c r="X3004" i="4"/>
  <c r="X3005" i="4"/>
  <c r="X3006" i="4"/>
  <c r="X3007" i="4"/>
  <c r="X3008" i="4"/>
  <c r="X3009" i="4"/>
  <c r="X3010" i="4"/>
  <c r="X3011" i="4"/>
  <c r="X3012" i="4"/>
  <c r="X3013" i="4"/>
  <c r="X3014" i="4"/>
  <c r="X3015" i="4"/>
  <c r="X3016" i="4"/>
  <c r="X3017" i="4"/>
  <c r="X3018" i="4"/>
  <c r="X3019" i="4"/>
  <c r="X3020" i="4"/>
  <c r="X3021" i="4"/>
  <c r="X3022" i="4"/>
  <c r="X3023" i="4"/>
  <c r="X3024" i="4"/>
  <c r="X3025" i="4"/>
  <c r="X3026" i="4"/>
  <c r="X3027" i="4"/>
  <c r="X3028" i="4"/>
  <c r="X3029" i="4"/>
  <c r="X3030" i="4"/>
  <c r="X3031" i="4"/>
  <c r="X3032" i="4"/>
  <c r="X3033" i="4"/>
  <c r="X3034" i="4"/>
  <c r="X3035" i="4"/>
  <c r="X3036" i="4"/>
  <c r="X3037" i="4"/>
  <c r="X3038" i="4"/>
  <c r="X3039" i="4"/>
  <c r="X3040" i="4"/>
  <c r="X3041" i="4"/>
  <c r="X3042" i="4"/>
  <c r="X3043" i="4"/>
  <c r="X3044" i="4"/>
  <c r="X3045" i="4"/>
  <c r="X3046" i="4"/>
  <c r="X3047" i="4"/>
  <c r="X3048" i="4"/>
  <c r="X3049" i="4"/>
  <c r="X3050" i="4"/>
  <c r="X3051" i="4"/>
  <c r="X3052" i="4"/>
  <c r="X3053" i="4"/>
  <c r="X3054" i="4"/>
  <c r="X3055" i="4"/>
  <c r="X3056" i="4"/>
  <c r="X3057" i="4"/>
  <c r="X3058" i="4"/>
  <c r="X3059" i="4"/>
  <c r="X3060" i="4"/>
  <c r="X3061" i="4"/>
  <c r="X3062" i="4"/>
  <c r="X3063" i="4"/>
  <c r="X3064" i="4"/>
  <c r="X3065" i="4"/>
  <c r="X3066" i="4"/>
  <c r="X3067" i="4"/>
  <c r="X3068" i="4"/>
  <c r="X3069" i="4"/>
  <c r="X3070" i="4"/>
  <c r="X3071" i="4"/>
  <c r="X3072" i="4"/>
  <c r="X3073" i="4"/>
  <c r="X3074" i="4"/>
  <c r="X3075" i="4"/>
  <c r="X3076" i="4"/>
  <c r="X3077" i="4"/>
  <c r="X3078" i="4"/>
  <c r="X3079" i="4"/>
  <c r="X3080" i="4"/>
  <c r="X3081" i="4"/>
  <c r="X3082" i="4"/>
  <c r="X3083" i="4"/>
  <c r="X3084" i="4"/>
  <c r="X3085" i="4"/>
  <c r="X3086" i="4"/>
  <c r="X3087" i="4"/>
  <c r="X3088" i="4"/>
  <c r="X3089" i="4"/>
  <c r="X3090" i="4"/>
  <c r="X3091" i="4"/>
  <c r="X3092" i="4"/>
  <c r="X3093" i="4"/>
  <c r="X3094" i="4"/>
  <c r="X3095" i="4"/>
  <c r="X3096" i="4"/>
  <c r="X3097" i="4"/>
  <c r="X3098" i="4"/>
  <c r="X3099" i="4"/>
  <c r="X3100" i="4"/>
  <c r="X3101" i="4"/>
  <c r="X3102" i="4"/>
  <c r="X3103" i="4"/>
  <c r="X3104" i="4"/>
  <c r="X3105" i="4"/>
  <c r="X3106" i="4"/>
  <c r="X3107" i="4"/>
  <c r="X3108" i="4"/>
  <c r="X3109" i="4"/>
  <c r="X3110" i="4"/>
  <c r="X3111" i="4"/>
  <c r="X3112" i="4"/>
  <c r="X3113" i="4"/>
  <c r="X3114" i="4"/>
  <c r="X3115" i="4"/>
  <c r="X3116" i="4"/>
  <c r="X3117" i="4"/>
  <c r="X3118" i="4"/>
  <c r="X3119" i="4"/>
  <c r="X3120" i="4"/>
  <c r="X3121" i="4"/>
  <c r="X3122" i="4"/>
  <c r="X3123" i="4"/>
  <c r="X3124" i="4"/>
  <c r="X3125" i="4"/>
  <c r="X3126" i="4"/>
  <c r="X3127" i="4"/>
  <c r="X3128" i="4"/>
  <c r="X3129" i="4"/>
  <c r="X3130" i="4"/>
  <c r="X3131" i="4"/>
  <c r="X3132" i="4"/>
  <c r="X3133" i="4"/>
  <c r="X3134" i="4"/>
  <c r="X3135" i="4"/>
  <c r="X3136" i="4"/>
  <c r="X3137" i="4"/>
  <c r="X3138" i="4"/>
  <c r="X3139" i="4"/>
  <c r="X3140" i="4"/>
  <c r="X3141" i="4"/>
  <c r="X3142" i="4"/>
  <c r="X3143" i="4"/>
  <c r="X3144" i="4"/>
  <c r="X3145" i="4"/>
  <c r="X3146" i="4"/>
  <c r="X3147" i="4"/>
  <c r="X3148" i="4"/>
  <c r="X3149" i="4"/>
  <c r="X3150" i="4"/>
  <c r="X3151" i="4"/>
  <c r="X3152" i="4"/>
  <c r="X3153" i="4"/>
  <c r="X3154" i="4"/>
  <c r="X3155" i="4"/>
  <c r="X3156" i="4"/>
  <c r="X3157" i="4"/>
  <c r="X3158" i="4"/>
  <c r="X3159" i="4"/>
  <c r="X3160" i="4"/>
  <c r="X3161" i="4"/>
  <c r="X3162" i="4"/>
  <c r="X3163" i="4"/>
  <c r="X3164" i="4"/>
  <c r="X3165" i="4"/>
  <c r="X3166" i="4"/>
  <c r="X3167" i="4"/>
  <c r="X3168" i="4"/>
  <c r="X3169" i="4"/>
  <c r="X3170" i="4"/>
  <c r="X3171" i="4"/>
  <c r="X3172" i="4"/>
  <c r="X3173" i="4"/>
  <c r="X3174" i="4"/>
  <c r="X3175" i="4"/>
  <c r="X3176" i="4"/>
  <c r="X3177" i="4"/>
  <c r="X3178" i="4"/>
  <c r="X3179" i="4"/>
  <c r="X3180" i="4"/>
  <c r="X3181" i="4"/>
  <c r="X3182" i="4"/>
  <c r="X3183" i="4"/>
  <c r="X3184" i="4"/>
  <c r="X3185" i="4"/>
  <c r="X3186" i="4"/>
  <c r="X3187" i="4"/>
  <c r="X3188" i="4"/>
  <c r="X3189" i="4"/>
  <c r="X3190" i="4"/>
  <c r="X3191" i="4"/>
  <c r="X3192" i="4"/>
  <c r="X3193" i="4"/>
  <c r="X3194" i="4"/>
  <c r="X3195" i="4"/>
  <c r="X3196" i="4"/>
  <c r="X3197" i="4"/>
  <c r="X3198" i="4"/>
  <c r="X3199" i="4"/>
  <c r="X3200" i="4"/>
  <c r="X3201" i="4"/>
  <c r="X3202" i="4"/>
  <c r="X3203" i="4"/>
  <c r="X3204" i="4"/>
  <c r="X3205" i="4"/>
  <c r="X3206" i="4"/>
  <c r="X3207" i="4"/>
  <c r="X3208" i="4"/>
  <c r="X3209" i="4"/>
  <c r="X3210" i="4"/>
  <c r="X3211" i="4"/>
  <c r="X3212" i="4"/>
  <c r="X3213" i="4"/>
  <c r="X3214" i="4"/>
  <c r="X3215" i="4"/>
  <c r="X3216" i="4"/>
  <c r="X3217" i="4"/>
  <c r="X3218" i="4"/>
  <c r="X3219" i="4"/>
  <c r="X3220" i="4"/>
  <c r="X3221" i="4"/>
  <c r="X3222" i="4"/>
  <c r="X3223" i="4"/>
  <c r="X3224" i="4"/>
  <c r="X3225" i="4"/>
  <c r="X3226" i="4"/>
  <c r="X3227" i="4"/>
  <c r="X3228" i="4"/>
  <c r="X3229" i="4"/>
  <c r="X3230" i="4"/>
  <c r="X3231" i="4"/>
  <c r="X3232" i="4"/>
  <c r="X3233" i="4"/>
  <c r="X3234" i="4"/>
  <c r="X3235" i="4"/>
  <c r="X3236" i="4"/>
  <c r="X3237" i="4"/>
  <c r="X3238" i="4"/>
  <c r="X3239" i="4"/>
  <c r="X3240" i="4"/>
  <c r="X3241" i="4"/>
  <c r="X3242" i="4"/>
  <c r="X3243" i="4"/>
  <c r="X3244" i="4"/>
  <c r="X3245" i="4"/>
  <c r="X3246" i="4"/>
  <c r="X3247" i="4"/>
  <c r="X3248" i="4"/>
  <c r="X3249" i="4"/>
  <c r="X3250" i="4"/>
  <c r="X3251" i="4"/>
  <c r="X3252" i="4"/>
  <c r="X3253" i="4"/>
  <c r="X3254" i="4"/>
  <c r="X3255" i="4"/>
  <c r="X3256" i="4"/>
  <c r="X3257" i="4"/>
  <c r="X3258" i="4"/>
  <c r="X3259" i="4"/>
  <c r="X3260" i="4"/>
  <c r="X3261" i="4"/>
  <c r="X3262" i="4"/>
  <c r="X3263" i="4"/>
  <c r="X3264" i="4"/>
  <c r="X3265" i="4"/>
  <c r="X3266" i="4"/>
  <c r="X3267" i="4"/>
  <c r="X3268" i="4"/>
  <c r="X3269" i="4"/>
  <c r="X3270" i="4"/>
  <c r="X3271" i="4"/>
  <c r="X3272" i="4"/>
  <c r="X3273" i="4"/>
  <c r="X3274" i="4"/>
  <c r="X3275" i="4"/>
  <c r="X3276" i="4"/>
  <c r="X3277" i="4"/>
  <c r="X3278" i="4"/>
  <c r="X3279" i="4"/>
  <c r="X3280" i="4"/>
  <c r="X3281" i="4"/>
  <c r="X3282" i="4"/>
  <c r="X3283" i="4"/>
  <c r="X3284" i="4"/>
  <c r="X3285" i="4"/>
  <c r="X3286" i="4"/>
  <c r="X3287" i="4"/>
  <c r="X3288" i="4"/>
  <c r="X3289" i="4"/>
  <c r="X3290" i="4"/>
  <c r="X3291" i="4"/>
  <c r="X3292" i="4"/>
  <c r="X3293" i="4"/>
  <c r="X3294" i="4"/>
  <c r="X3295" i="4"/>
  <c r="X3296" i="4"/>
  <c r="X3297" i="4"/>
  <c r="X3298" i="4"/>
  <c r="X3299" i="4"/>
  <c r="X3300" i="4"/>
  <c r="X3301" i="4"/>
  <c r="X3302" i="4"/>
  <c r="X3303" i="4"/>
  <c r="X3304" i="4"/>
  <c r="X3305" i="4"/>
  <c r="X3306" i="4"/>
  <c r="X3307" i="4"/>
  <c r="X3308" i="4"/>
  <c r="X3309" i="4"/>
  <c r="X3310" i="4"/>
  <c r="X3311" i="4"/>
  <c r="X3312" i="4"/>
  <c r="X3313" i="4"/>
  <c r="X3314" i="4"/>
  <c r="X3315" i="4"/>
  <c r="X3316" i="4"/>
  <c r="X3317" i="4"/>
  <c r="X3318" i="4"/>
  <c r="X3319" i="4"/>
  <c r="X3320" i="4"/>
  <c r="X3321" i="4"/>
  <c r="X3322" i="4"/>
  <c r="X3323" i="4"/>
  <c r="X3324" i="4"/>
  <c r="X3325" i="4"/>
  <c r="X3326" i="4"/>
  <c r="X3327" i="4"/>
  <c r="X3328" i="4"/>
  <c r="X3329" i="4"/>
  <c r="X3330" i="4"/>
  <c r="X3331" i="4"/>
  <c r="X3332" i="4"/>
  <c r="X3333" i="4"/>
  <c r="X3334" i="4"/>
  <c r="X3335" i="4"/>
  <c r="X3336" i="4"/>
  <c r="X3337" i="4"/>
  <c r="X3338" i="4"/>
  <c r="X3339" i="4"/>
  <c r="X3340" i="4"/>
  <c r="X3341" i="4"/>
  <c r="X3342" i="4"/>
  <c r="X3343" i="4"/>
  <c r="X3344" i="4"/>
  <c r="X3345" i="4"/>
  <c r="X3346" i="4"/>
  <c r="X3347" i="4"/>
  <c r="X3348" i="4"/>
  <c r="X3349" i="4"/>
  <c r="X3350" i="4"/>
  <c r="X3351" i="4"/>
  <c r="X3352" i="4"/>
  <c r="X3353" i="4"/>
  <c r="X3354" i="4"/>
  <c r="X3355" i="4"/>
  <c r="X3356" i="4"/>
  <c r="X3357" i="4"/>
  <c r="X3358" i="4"/>
  <c r="X3359" i="4"/>
  <c r="X3360" i="4"/>
  <c r="X3361" i="4"/>
  <c r="X3362" i="4"/>
  <c r="X3363" i="4"/>
  <c r="X3364" i="4"/>
  <c r="X3365" i="4"/>
  <c r="X3366" i="4"/>
  <c r="X3367" i="4"/>
  <c r="X3368" i="4"/>
  <c r="X3369" i="4"/>
  <c r="X3370" i="4"/>
  <c r="X3371" i="4"/>
  <c r="X3372" i="4"/>
  <c r="X3373" i="4"/>
  <c r="X3374" i="4"/>
  <c r="X3375" i="4"/>
  <c r="X3376" i="4"/>
  <c r="X3377" i="4"/>
  <c r="X3378" i="4"/>
  <c r="X3379" i="4"/>
  <c r="X3380" i="4"/>
  <c r="X3381" i="4"/>
  <c r="X3382" i="4"/>
  <c r="X3383" i="4"/>
  <c r="X3384" i="4"/>
  <c r="X3385" i="4"/>
  <c r="X3386" i="4"/>
  <c r="X3387" i="4"/>
  <c r="X3388" i="4"/>
  <c r="X3389" i="4"/>
  <c r="X3390" i="4"/>
  <c r="X3391" i="4"/>
  <c r="X3392" i="4"/>
  <c r="X3393" i="4"/>
  <c r="X3394" i="4"/>
  <c r="X3395" i="4"/>
  <c r="X3396" i="4"/>
  <c r="X3397" i="4"/>
  <c r="X3398" i="4"/>
  <c r="X3399" i="4"/>
  <c r="X3400" i="4"/>
  <c r="X3401" i="4"/>
  <c r="X3402" i="4"/>
  <c r="X3403" i="4"/>
  <c r="X3404" i="4"/>
  <c r="X3405" i="4"/>
  <c r="X3406" i="4"/>
  <c r="X3407" i="4"/>
  <c r="X3408" i="4"/>
  <c r="X3409" i="4"/>
  <c r="X3410" i="4"/>
  <c r="X3411" i="4"/>
  <c r="X3412" i="4"/>
  <c r="X3413" i="4"/>
  <c r="X3414" i="4"/>
  <c r="X3415" i="4"/>
  <c r="X3416" i="4"/>
  <c r="X3417" i="4"/>
  <c r="X3418" i="4"/>
  <c r="X3419" i="4"/>
  <c r="X3420" i="4"/>
  <c r="X3421" i="4"/>
  <c r="X3422" i="4"/>
  <c r="X3423" i="4"/>
  <c r="X3424" i="4"/>
  <c r="X3425" i="4"/>
  <c r="X3426" i="4"/>
  <c r="X3427" i="4"/>
  <c r="X3428" i="4"/>
  <c r="X3429" i="4"/>
  <c r="X3430" i="4"/>
  <c r="X3431" i="4"/>
  <c r="X3432" i="4"/>
  <c r="X3433" i="4"/>
  <c r="X3434" i="4"/>
  <c r="X3435" i="4"/>
  <c r="X3436" i="4"/>
  <c r="X3437" i="4"/>
  <c r="X3438" i="4"/>
  <c r="X3439" i="4"/>
  <c r="X3440" i="4"/>
  <c r="X3441" i="4"/>
  <c r="X3442" i="4"/>
  <c r="X3443" i="4"/>
  <c r="X3444" i="4"/>
  <c r="X3445" i="4"/>
  <c r="X3446" i="4"/>
  <c r="X3447" i="4"/>
  <c r="X3448" i="4"/>
  <c r="X3449" i="4"/>
  <c r="X3450" i="4"/>
  <c r="X3451" i="4"/>
  <c r="X3452" i="4"/>
  <c r="X3453" i="4"/>
  <c r="X3454" i="4"/>
  <c r="X3455" i="4"/>
  <c r="X3456" i="4"/>
  <c r="X3457" i="4"/>
  <c r="X3458" i="4"/>
  <c r="X3459" i="4"/>
  <c r="X3460" i="4"/>
  <c r="X3461" i="4"/>
  <c r="X3462" i="4"/>
  <c r="X3463" i="4"/>
  <c r="X3464" i="4"/>
  <c r="X3465" i="4"/>
  <c r="X3466" i="4"/>
  <c r="X3467" i="4"/>
  <c r="X3468" i="4"/>
  <c r="X3469" i="4"/>
  <c r="X3470" i="4"/>
  <c r="X3471" i="4"/>
  <c r="X3472" i="4"/>
  <c r="X3473" i="4"/>
  <c r="X3474" i="4"/>
  <c r="X3475" i="4"/>
  <c r="X3476" i="4"/>
  <c r="X3477" i="4"/>
  <c r="X3478" i="4"/>
  <c r="X3479" i="4"/>
  <c r="X3480" i="4"/>
  <c r="X3481" i="4"/>
  <c r="X3482" i="4"/>
  <c r="X3483" i="4"/>
  <c r="X3484" i="4"/>
  <c r="X3485" i="4"/>
  <c r="X3486" i="4"/>
  <c r="X3487" i="4"/>
  <c r="X3488" i="4"/>
  <c r="X3489" i="4"/>
  <c r="X3490" i="4"/>
  <c r="X3491" i="4"/>
  <c r="X3492" i="4"/>
  <c r="X3493" i="4"/>
  <c r="X3494" i="4"/>
  <c r="X3495" i="4"/>
  <c r="X3496" i="4"/>
  <c r="X3497" i="4"/>
  <c r="X3498" i="4"/>
  <c r="X3499" i="4"/>
  <c r="X3500" i="4"/>
  <c r="X3501" i="4"/>
  <c r="X3502" i="4"/>
  <c r="X3503" i="4"/>
  <c r="X3504" i="4"/>
  <c r="X3505" i="4"/>
  <c r="X3506" i="4"/>
  <c r="X3507" i="4"/>
  <c r="X3508" i="4"/>
  <c r="X3509" i="4"/>
  <c r="X3510" i="4"/>
  <c r="X3511" i="4"/>
  <c r="X3512" i="4"/>
  <c r="X3513" i="4"/>
  <c r="X3514" i="4"/>
  <c r="X3515" i="4"/>
  <c r="X3516" i="4"/>
  <c r="X3517" i="4"/>
  <c r="X3518" i="4"/>
  <c r="X3519" i="4"/>
  <c r="X3520" i="4"/>
  <c r="X3521" i="4"/>
  <c r="X3522" i="4"/>
  <c r="X3523" i="4"/>
  <c r="X3524" i="4"/>
  <c r="X3525" i="4"/>
  <c r="X3526" i="4"/>
  <c r="X3527" i="4"/>
  <c r="X3528" i="4"/>
  <c r="X3529" i="4"/>
  <c r="X3530" i="4"/>
  <c r="X3531" i="4"/>
  <c r="X3532" i="4"/>
  <c r="X3533" i="4"/>
  <c r="X3534" i="4"/>
  <c r="X3535" i="4"/>
  <c r="X3536" i="4"/>
  <c r="X3537" i="4"/>
  <c r="X3538" i="4"/>
  <c r="X3539" i="4"/>
  <c r="X3540" i="4"/>
  <c r="X3541" i="4"/>
  <c r="X3542" i="4"/>
  <c r="X3543" i="4"/>
  <c r="X3544" i="4"/>
  <c r="X3545" i="4"/>
  <c r="X3546" i="4"/>
  <c r="X3547" i="4"/>
  <c r="X3548" i="4"/>
  <c r="X3549" i="4"/>
  <c r="X3550" i="4"/>
  <c r="X3551" i="4"/>
  <c r="X3552" i="4"/>
  <c r="X3553" i="4"/>
  <c r="X3554" i="4"/>
  <c r="X3555" i="4"/>
  <c r="X3556" i="4"/>
  <c r="X3557" i="4"/>
  <c r="X3558" i="4"/>
  <c r="X3559" i="4"/>
  <c r="X3560" i="4"/>
  <c r="X3561" i="4"/>
  <c r="X3562" i="4"/>
  <c r="X3563" i="4"/>
  <c r="X3564" i="4"/>
  <c r="X3565" i="4"/>
  <c r="X3566" i="4"/>
  <c r="X3567" i="4"/>
  <c r="X3568" i="4"/>
  <c r="X3569" i="4"/>
  <c r="X3570" i="4"/>
  <c r="X3571" i="4"/>
  <c r="X3572" i="4"/>
  <c r="X3573" i="4"/>
  <c r="X3574" i="4"/>
  <c r="X3575" i="4"/>
  <c r="X3576" i="4"/>
  <c r="X3577" i="4"/>
  <c r="X3578" i="4"/>
  <c r="X3579" i="4"/>
  <c r="X3580" i="4"/>
  <c r="X3581" i="4"/>
  <c r="X3582" i="4"/>
  <c r="X3583" i="4"/>
  <c r="X3584" i="4"/>
  <c r="X3585" i="4"/>
  <c r="X3586" i="4"/>
  <c r="X3587" i="4"/>
  <c r="X3588" i="4"/>
  <c r="X3589" i="4"/>
  <c r="X3590" i="4"/>
  <c r="X3591" i="4"/>
  <c r="X3592" i="4"/>
  <c r="X3593" i="4"/>
  <c r="X3594" i="4"/>
  <c r="X3595" i="4"/>
  <c r="X3596" i="4"/>
  <c r="X3597" i="4"/>
  <c r="X3598" i="4"/>
  <c r="X3599" i="4"/>
  <c r="X3600" i="4"/>
  <c r="X3601" i="4"/>
  <c r="X3602" i="4"/>
  <c r="X3603" i="4"/>
  <c r="X3604" i="4"/>
  <c r="X3605" i="4"/>
  <c r="X3606" i="4"/>
  <c r="X3607" i="4"/>
  <c r="X3608" i="4"/>
  <c r="X3609" i="4"/>
  <c r="X3610" i="4"/>
  <c r="X3611" i="4"/>
  <c r="X3612" i="4"/>
  <c r="X3613" i="4"/>
  <c r="X3614" i="4"/>
  <c r="X3615" i="4"/>
  <c r="X3616" i="4"/>
  <c r="X3617" i="4"/>
  <c r="X3618" i="4"/>
  <c r="X3619" i="4"/>
  <c r="X3620" i="4"/>
  <c r="X3621" i="4"/>
  <c r="X3622" i="4"/>
  <c r="X3623" i="4"/>
  <c r="X3624" i="4"/>
  <c r="X3625" i="4"/>
  <c r="X3626" i="4"/>
  <c r="X3627" i="4"/>
  <c r="X3628" i="4"/>
  <c r="X3629" i="4"/>
  <c r="X3630" i="4"/>
  <c r="X3631" i="4"/>
  <c r="X3632" i="4"/>
  <c r="X3633" i="4"/>
  <c r="X3634" i="4"/>
  <c r="X3635" i="4"/>
  <c r="X3636" i="4"/>
  <c r="X3637" i="4"/>
  <c r="X3638" i="4"/>
  <c r="X3639" i="4"/>
  <c r="X3640" i="4"/>
  <c r="X3641" i="4"/>
  <c r="X3642" i="4"/>
  <c r="X3643" i="4"/>
  <c r="X3644" i="4"/>
  <c r="X3645" i="4"/>
  <c r="X3646" i="4"/>
  <c r="X3647" i="4"/>
  <c r="X3648" i="4"/>
  <c r="X3649" i="4"/>
  <c r="X3650" i="4"/>
  <c r="X3651" i="4"/>
  <c r="X3652" i="4"/>
  <c r="X3653" i="4"/>
  <c r="X3654" i="4"/>
  <c r="X3655" i="4"/>
  <c r="X3656" i="4"/>
  <c r="X3657" i="4"/>
  <c r="X3658" i="4"/>
  <c r="X3659" i="4"/>
  <c r="X3660" i="4"/>
  <c r="X3661" i="4"/>
  <c r="X3662" i="4"/>
  <c r="X3663" i="4"/>
  <c r="X3664" i="4"/>
  <c r="X3665" i="4"/>
  <c r="X3666" i="4"/>
  <c r="X3667" i="4"/>
  <c r="X3668" i="4"/>
  <c r="X3669" i="4"/>
  <c r="X3670" i="4"/>
  <c r="X3671" i="4"/>
  <c r="X3672" i="4"/>
  <c r="X3673" i="4"/>
  <c r="X3674" i="4"/>
  <c r="X3675" i="4"/>
  <c r="X3676" i="4"/>
  <c r="X3677" i="4"/>
  <c r="X3678" i="4"/>
  <c r="X3679" i="4"/>
  <c r="X3680" i="4"/>
  <c r="X3681" i="4"/>
  <c r="X3682" i="4"/>
  <c r="X3683" i="4"/>
  <c r="X3684" i="4"/>
  <c r="X3685" i="4"/>
  <c r="X3686" i="4"/>
  <c r="X3687" i="4"/>
  <c r="X3688" i="4"/>
  <c r="X3689" i="4"/>
  <c r="X3690" i="4"/>
  <c r="X3691" i="4"/>
  <c r="X3692" i="4"/>
  <c r="X3693" i="4"/>
  <c r="X3694" i="4"/>
  <c r="X3695" i="4"/>
  <c r="X3696" i="4"/>
  <c r="X3697" i="4"/>
  <c r="X3698" i="4"/>
  <c r="X3699" i="4"/>
  <c r="X3700" i="4"/>
  <c r="X3701" i="4"/>
  <c r="X3702" i="4"/>
  <c r="X3703" i="4"/>
  <c r="X3704" i="4"/>
  <c r="X3705" i="4"/>
  <c r="X3706" i="4"/>
  <c r="X3707" i="4"/>
  <c r="X3708" i="4"/>
  <c r="X3709" i="4"/>
  <c r="X3710" i="4"/>
  <c r="X3711" i="4"/>
  <c r="X3712" i="4"/>
  <c r="X3713" i="4"/>
  <c r="X3714" i="4"/>
  <c r="X3715" i="4"/>
  <c r="X3716" i="4"/>
  <c r="X3717" i="4"/>
  <c r="X3718" i="4"/>
  <c r="X3719" i="4"/>
  <c r="X3720" i="4"/>
  <c r="X3721" i="4"/>
  <c r="X3722" i="4"/>
  <c r="X3723" i="4"/>
  <c r="X3724" i="4"/>
  <c r="X3725" i="4"/>
  <c r="X3726" i="4"/>
  <c r="X3727" i="4"/>
  <c r="X3728" i="4"/>
  <c r="X3729" i="4"/>
  <c r="X3730" i="4"/>
  <c r="X3731" i="4"/>
  <c r="X3732" i="4"/>
  <c r="X3733" i="4"/>
  <c r="X3734" i="4"/>
  <c r="X3735" i="4"/>
  <c r="X3736" i="4"/>
  <c r="X3737" i="4"/>
  <c r="X3738" i="4"/>
  <c r="X3739" i="4"/>
  <c r="X3740" i="4"/>
  <c r="X3741" i="4"/>
  <c r="X3742" i="4"/>
  <c r="X3743" i="4"/>
  <c r="X3744" i="4"/>
  <c r="X3745" i="4"/>
  <c r="X3746" i="4"/>
  <c r="X3747" i="4"/>
  <c r="X3748" i="4"/>
  <c r="X3749" i="4"/>
  <c r="X3750" i="4"/>
  <c r="X3751" i="4"/>
  <c r="X3752" i="4"/>
  <c r="X3753" i="4"/>
  <c r="X3754" i="4"/>
  <c r="X3755" i="4"/>
  <c r="X3756" i="4"/>
  <c r="X3757" i="4"/>
  <c r="X3758" i="4"/>
  <c r="X3759" i="4"/>
  <c r="X3760" i="4"/>
  <c r="X3761" i="4"/>
  <c r="X3762" i="4"/>
  <c r="X3763" i="4"/>
  <c r="X3764" i="4"/>
  <c r="X3765" i="4"/>
  <c r="X3766" i="4"/>
  <c r="X3767" i="4"/>
  <c r="X3768" i="4"/>
  <c r="X3769" i="4"/>
  <c r="X3770" i="4"/>
  <c r="X3771" i="4"/>
  <c r="X3772" i="4"/>
  <c r="X3773" i="4"/>
  <c r="X3774" i="4"/>
  <c r="X3775" i="4"/>
  <c r="X3776" i="4"/>
  <c r="X3777" i="4"/>
  <c r="X3778" i="4"/>
  <c r="X3779" i="4"/>
  <c r="X3780" i="4"/>
  <c r="X3781" i="4"/>
  <c r="X3782" i="4"/>
  <c r="X3783" i="4"/>
  <c r="X3784" i="4"/>
  <c r="X3785" i="4"/>
  <c r="X3786" i="4"/>
  <c r="X3787" i="4"/>
  <c r="X3788" i="4"/>
  <c r="X3789" i="4"/>
  <c r="X3790" i="4"/>
  <c r="X3791" i="4"/>
  <c r="X3792" i="4"/>
  <c r="X3793" i="4"/>
  <c r="X3794" i="4"/>
  <c r="X3795" i="4"/>
  <c r="X3796" i="4"/>
  <c r="X3797" i="4"/>
  <c r="X3798" i="4"/>
  <c r="X3799" i="4"/>
  <c r="X3800" i="4"/>
  <c r="X3801" i="4"/>
  <c r="X3802" i="4"/>
  <c r="X3803" i="4"/>
  <c r="X3804" i="4"/>
  <c r="X3805" i="4"/>
  <c r="X3806" i="4"/>
  <c r="X3807" i="4"/>
  <c r="X3808" i="4"/>
  <c r="X3809" i="4"/>
  <c r="X3810" i="4"/>
  <c r="X3811" i="4"/>
  <c r="X3812" i="4"/>
  <c r="X3813" i="4"/>
  <c r="X3814" i="4"/>
  <c r="X3815" i="4"/>
  <c r="X3816" i="4"/>
  <c r="X3817" i="4"/>
  <c r="X3818" i="4"/>
  <c r="X3819" i="4"/>
  <c r="X3820" i="4"/>
  <c r="X3821" i="4"/>
  <c r="X3822" i="4"/>
  <c r="X3823" i="4"/>
  <c r="X3824" i="4"/>
  <c r="X3825" i="4"/>
  <c r="X3826" i="4"/>
  <c r="X3827" i="4"/>
  <c r="X3828" i="4"/>
  <c r="X3829" i="4"/>
  <c r="X3830" i="4"/>
  <c r="X3831" i="4"/>
  <c r="X3832" i="4"/>
  <c r="X3833" i="4"/>
  <c r="X3834" i="4"/>
  <c r="X3835" i="4"/>
  <c r="X3836" i="4"/>
  <c r="X3837" i="4"/>
  <c r="X3838" i="4"/>
  <c r="X3839" i="4"/>
  <c r="X3840" i="4"/>
  <c r="X3841" i="4"/>
  <c r="X3842" i="4"/>
  <c r="X3843" i="4"/>
  <c r="X3844" i="4"/>
  <c r="X3845" i="4"/>
  <c r="X3846" i="4"/>
  <c r="X3847" i="4"/>
  <c r="X3848" i="4"/>
  <c r="X3849" i="4"/>
  <c r="X3850" i="4"/>
  <c r="X3851" i="4"/>
  <c r="X3852" i="4"/>
  <c r="X3853" i="4"/>
  <c r="X3854" i="4"/>
  <c r="X3855" i="4"/>
  <c r="X3856" i="4"/>
  <c r="X3857" i="4"/>
  <c r="X3858" i="4"/>
  <c r="X3859" i="4"/>
  <c r="X3860" i="4"/>
  <c r="X3861" i="4"/>
  <c r="X3862" i="4"/>
  <c r="X3863" i="4"/>
  <c r="X3864" i="4"/>
  <c r="X3865" i="4"/>
  <c r="X3866" i="4"/>
  <c r="X3867" i="4"/>
  <c r="X3868" i="4"/>
  <c r="X3869" i="4"/>
  <c r="X3870" i="4"/>
  <c r="X3871" i="4"/>
  <c r="X3872" i="4"/>
  <c r="X3873" i="4"/>
  <c r="X3874" i="4"/>
  <c r="X3875" i="4"/>
  <c r="X3876" i="4"/>
  <c r="X3877" i="4"/>
  <c r="X3878" i="4"/>
  <c r="X3879" i="4"/>
  <c r="X3880" i="4"/>
  <c r="X3881" i="4"/>
  <c r="X3882" i="4"/>
  <c r="X3883" i="4"/>
  <c r="X3884" i="4"/>
  <c r="X3885" i="4"/>
  <c r="X3886" i="4"/>
  <c r="X3887" i="4"/>
  <c r="X3888" i="4"/>
  <c r="X3889" i="4"/>
  <c r="X3890" i="4"/>
  <c r="X3891" i="4"/>
  <c r="X3892" i="4"/>
  <c r="X3893" i="4"/>
  <c r="X3894" i="4"/>
  <c r="X3895" i="4"/>
  <c r="X3896" i="4"/>
  <c r="X3897" i="4"/>
  <c r="X3898" i="4"/>
  <c r="X3899" i="4"/>
  <c r="X3900" i="4"/>
  <c r="X3901" i="4"/>
  <c r="X3902" i="4"/>
  <c r="X3903" i="4"/>
  <c r="X3904" i="4"/>
  <c r="X3905" i="4"/>
  <c r="X3906" i="4"/>
  <c r="X3907" i="4"/>
  <c r="X3908" i="4"/>
  <c r="X3909" i="4"/>
  <c r="X3910" i="4"/>
  <c r="X3911" i="4"/>
  <c r="X3912" i="4"/>
  <c r="X3913" i="4"/>
  <c r="X3914" i="4"/>
  <c r="X3915" i="4"/>
  <c r="X3916" i="4"/>
  <c r="X3917" i="4"/>
  <c r="X3918" i="4"/>
  <c r="X3919" i="4"/>
  <c r="X3920" i="4"/>
  <c r="X3921" i="4"/>
  <c r="X3922" i="4"/>
  <c r="X3923" i="4"/>
  <c r="X3924" i="4"/>
  <c r="X3925" i="4"/>
  <c r="X3926" i="4"/>
  <c r="X3927" i="4"/>
  <c r="X3928" i="4"/>
  <c r="X3929" i="4"/>
  <c r="X3930" i="4"/>
  <c r="X3931" i="4"/>
  <c r="X3932" i="4"/>
  <c r="X3933" i="4"/>
  <c r="X3934" i="4"/>
  <c r="X3935" i="4"/>
  <c r="X3936" i="4"/>
  <c r="X3937" i="4"/>
  <c r="X3938" i="4"/>
  <c r="X3939" i="4"/>
  <c r="X3940" i="4"/>
  <c r="X3941" i="4"/>
  <c r="X3942" i="4"/>
  <c r="X3943" i="4"/>
  <c r="X3944" i="4"/>
  <c r="X3945" i="4"/>
  <c r="X3946" i="4"/>
  <c r="X3947" i="4"/>
  <c r="X3948" i="4"/>
  <c r="X3949" i="4"/>
  <c r="X3950" i="4"/>
  <c r="X3951" i="4"/>
  <c r="X3952" i="4"/>
  <c r="X3953" i="4"/>
  <c r="X3954" i="4"/>
  <c r="X3955" i="4"/>
  <c r="X3956" i="4"/>
  <c r="X3957" i="4"/>
  <c r="X3958" i="4"/>
  <c r="X3959" i="4"/>
  <c r="X3960" i="4"/>
  <c r="X3961" i="4"/>
  <c r="X3962" i="4"/>
  <c r="X3963" i="4"/>
  <c r="X3964" i="4"/>
  <c r="X3965" i="4"/>
  <c r="X3966" i="4"/>
  <c r="X3967" i="4"/>
  <c r="X3968" i="4"/>
  <c r="X3969" i="4"/>
  <c r="X3970" i="4"/>
  <c r="X3971" i="4"/>
  <c r="X3972" i="4"/>
  <c r="X3973" i="4"/>
  <c r="X3974" i="4"/>
  <c r="X3975" i="4"/>
  <c r="X3976" i="4"/>
  <c r="X3977" i="4"/>
  <c r="X3978" i="4"/>
  <c r="X3979" i="4"/>
  <c r="X3980" i="4"/>
  <c r="X3981" i="4"/>
  <c r="X3982" i="4"/>
  <c r="X3983" i="4"/>
  <c r="X3984" i="4"/>
  <c r="X3985" i="4"/>
  <c r="X3986" i="4"/>
  <c r="X3987" i="4"/>
  <c r="X3988" i="4"/>
  <c r="X3989" i="4"/>
  <c r="X3990" i="4"/>
  <c r="X3991" i="4"/>
  <c r="X3992" i="4"/>
  <c r="X3993" i="4"/>
  <c r="X3994" i="4"/>
  <c r="X3995" i="4"/>
  <c r="X3996" i="4"/>
  <c r="X3997" i="4"/>
  <c r="X3998" i="4"/>
  <c r="X3999" i="4"/>
  <c r="X4000" i="4"/>
  <c r="X4001" i="4"/>
  <c r="X4002" i="4"/>
  <c r="X4003" i="4"/>
  <c r="X4004" i="4"/>
  <c r="X4005" i="4"/>
  <c r="X4006" i="4"/>
  <c r="X4007" i="4"/>
  <c r="X4008" i="4"/>
  <c r="X4009" i="4"/>
  <c r="X4010" i="4"/>
  <c r="X4011" i="4"/>
  <c r="X4012" i="4"/>
  <c r="X4013" i="4"/>
  <c r="X4014" i="4"/>
  <c r="X4015" i="4"/>
  <c r="X4016" i="4"/>
  <c r="X4017" i="4"/>
  <c r="X4018" i="4"/>
  <c r="X4019" i="4"/>
  <c r="X4020" i="4"/>
  <c r="X4021" i="4"/>
  <c r="X4022" i="4"/>
  <c r="X4023" i="4"/>
  <c r="X4024" i="4"/>
  <c r="X4025" i="4"/>
  <c r="X4026" i="4"/>
  <c r="X4027" i="4"/>
  <c r="X4028" i="4"/>
  <c r="X4029" i="4"/>
  <c r="X4030" i="4"/>
  <c r="X4031" i="4"/>
  <c r="X4032" i="4"/>
  <c r="X4033" i="4"/>
  <c r="X4034" i="4"/>
  <c r="X4035" i="4"/>
  <c r="X4036" i="4"/>
  <c r="X4037" i="4"/>
  <c r="X4038" i="4"/>
  <c r="X4039" i="4"/>
  <c r="X4040" i="4"/>
  <c r="X4041" i="4"/>
  <c r="X4042" i="4"/>
  <c r="X4043" i="4"/>
  <c r="X4044" i="4"/>
  <c r="X4045" i="4"/>
  <c r="X4046" i="4"/>
  <c r="X4047" i="4"/>
  <c r="X4048" i="4"/>
  <c r="X4049" i="4"/>
  <c r="X4050" i="4"/>
  <c r="X4051" i="4"/>
  <c r="X4052" i="4"/>
  <c r="X4053" i="4"/>
  <c r="X4054" i="4"/>
  <c r="X4055" i="4"/>
  <c r="X4056" i="4"/>
  <c r="X4057" i="4"/>
  <c r="X4058" i="4"/>
  <c r="X4059" i="4"/>
  <c r="X4060" i="4"/>
  <c r="X4061" i="4"/>
  <c r="X4062" i="4"/>
  <c r="X4063" i="4"/>
  <c r="X4064" i="4"/>
  <c r="X4065" i="4"/>
  <c r="X4066" i="4"/>
  <c r="X4067" i="4"/>
  <c r="X4068" i="4"/>
  <c r="X4069" i="4"/>
  <c r="X4070" i="4"/>
  <c r="X4071" i="4"/>
  <c r="X4072" i="4"/>
  <c r="X4073" i="4"/>
  <c r="X4074" i="4"/>
  <c r="X4075" i="4"/>
  <c r="X4076" i="4"/>
  <c r="X4077" i="4"/>
  <c r="X4078" i="4"/>
  <c r="X4079" i="4"/>
  <c r="X4080" i="4"/>
  <c r="X4081" i="4"/>
  <c r="X4082" i="4"/>
  <c r="X4083" i="4"/>
  <c r="X4084" i="4"/>
  <c r="X4085" i="4"/>
  <c r="X4086" i="4"/>
  <c r="X4087" i="4"/>
  <c r="X4088" i="4"/>
  <c r="X4089" i="4"/>
  <c r="X4090" i="4"/>
  <c r="X4091" i="4"/>
  <c r="X4092" i="4"/>
  <c r="X4093" i="4"/>
  <c r="X4094" i="4"/>
  <c r="X4095" i="4"/>
  <c r="X4096" i="4"/>
  <c r="X4097" i="4"/>
  <c r="X4098" i="4"/>
  <c r="X4099" i="4"/>
  <c r="X4100" i="4"/>
  <c r="X4101" i="4"/>
  <c r="X4102" i="4"/>
  <c r="X4103" i="4"/>
  <c r="X4104" i="4"/>
  <c r="X4105" i="4"/>
  <c r="X4106" i="4"/>
  <c r="X4107" i="4"/>
  <c r="X4108" i="4"/>
  <c r="X4109" i="4"/>
  <c r="X4110" i="4"/>
  <c r="X4111" i="4"/>
  <c r="X4112" i="4"/>
  <c r="X4113" i="4"/>
  <c r="X4114" i="4"/>
  <c r="X4115" i="4"/>
  <c r="X4116" i="4"/>
  <c r="X4117" i="4"/>
  <c r="X4118" i="4"/>
  <c r="X4119" i="4"/>
  <c r="X4120" i="4"/>
  <c r="X4121" i="4"/>
  <c r="X4122" i="4"/>
  <c r="X4123" i="4"/>
  <c r="X4124" i="4"/>
  <c r="X4125" i="4"/>
  <c r="X4126" i="4"/>
  <c r="X4127" i="4"/>
  <c r="X4128" i="4"/>
  <c r="X4129" i="4"/>
  <c r="X4130" i="4"/>
  <c r="X4131" i="4"/>
  <c r="X4132" i="4"/>
  <c r="X4133" i="4"/>
  <c r="X4134" i="4"/>
  <c r="X4135" i="4"/>
  <c r="X4136" i="4"/>
  <c r="X4137" i="4"/>
  <c r="X4138" i="4"/>
  <c r="X4139" i="4"/>
  <c r="X4140" i="4"/>
  <c r="X4141" i="4"/>
  <c r="X4142" i="4"/>
  <c r="X4143" i="4"/>
  <c r="X4144" i="4"/>
  <c r="X4145" i="4"/>
  <c r="X4146" i="4"/>
  <c r="X4147" i="4"/>
  <c r="X4148" i="4"/>
  <c r="X4149" i="4"/>
  <c r="X4150" i="4"/>
  <c r="X4151" i="4"/>
  <c r="X4152" i="4"/>
  <c r="X4153" i="4"/>
  <c r="X4154" i="4"/>
  <c r="X4155" i="4"/>
  <c r="X4156" i="4"/>
  <c r="X4157" i="4"/>
  <c r="X4158" i="4"/>
  <c r="X4159" i="4"/>
  <c r="X4160" i="4"/>
  <c r="X4161" i="4"/>
  <c r="X4162" i="4"/>
  <c r="X4163" i="4"/>
  <c r="X4164" i="4"/>
  <c r="X4165" i="4"/>
  <c r="X4166" i="4"/>
  <c r="X4167" i="4"/>
  <c r="X4168" i="4"/>
  <c r="X4169" i="4"/>
  <c r="X4170" i="4"/>
  <c r="X4171" i="4"/>
  <c r="X4172" i="4"/>
  <c r="X4173" i="4"/>
  <c r="X4174" i="4"/>
  <c r="X4175" i="4"/>
  <c r="X4176" i="4"/>
  <c r="X4177" i="4"/>
  <c r="X4178" i="4"/>
  <c r="X4179" i="4"/>
  <c r="X4180" i="4"/>
  <c r="X4181" i="4"/>
  <c r="X4182" i="4"/>
  <c r="X4183" i="4"/>
  <c r="X4184" i="4"/>
  <c r="X4185" i="4"/>
  <c r="X4186" i="4"/>
  <c r="X4187" i="4"/>
  <c r="X4188" i="4"/>
  <c r="X4189" i="4"/>
  <c r="X4190" i="4"/>
  <c r="X4191" i="4"/>
  <c r="X4192" i="4"/>
  <c r="X4193" i="4"/>
  <c r="X4194" i="4"/>
  <c r="X4195" i="4"/>
  <c r="X4196" i="4"/>
  <c r="X4197" i="4"/>
  <c r="X4198" i="4"/>
  <c r="X4199" i="4"/>
  <c r="X4200" i="4"/>
  <c r="X4201" i="4"/>
  <c r="X4202" i="4"/>
  <c r="X4203" i="4"/>
  <c r="X4204" i="4"/>
  <c r="X4205" i="4"/>
  <c r="X4206" i="4"/>
  <c r="X4207" i="4"/>
  <c r="X4208" i="4"/>
  <c r="X4209" i="4"/>
  <c r="X4210" i="4"/>
  <c r="X4211" i="4"/>
  <c r="X4212" i="4"/>
  <c r="X4213" i="4"/>
  <c r="X4214" i="4"/>
  <c r="X4215" i="4"/>
  <c r="X4216" i="4"/>
  <c r="X4217" i="4"/>
  <c r="X4218" i="4"/>
  <c r="X4219" i="4"/>
  <c r="X4220" i="4"/>
  <c r="X4221" i="4"/>
  <c r="X4222" i="4"/>
  <c r="X4223" i="4"/>
  <c r="X4224" i="4"/>
  <c r="X4225" i="4"/>
  <c r="X4226" i="4"/>
  <c r="X4227" i="4"/>
  <c r="X4228" i="4"/>
  <c r="X4229" i="4"/>
  <c r="X4230" i="4"/>
  <c r="X4231" i="4"/>
  <c r="X4232" i="4"/>
  <c r="X4233" i="4"/>
  <c r="X4234" i="4"/>
  <c r="X4235" i="4"/>
  <c r="X4236" i="4"/>
  <c r="X4237" i="4"/>
  <c r="X4238" i="4"/>
  <c r="X4239" i="4"/>
  <c r="X4240" i="4"/>
  <c r="X4241" i="4"/>
  <c r="X4242" i="4"/>
  <c r="X4243" i="4"/>
  <c r="X4244" i="4"/>
  <c r="X4245" i="4"/>
  <c r="X4246" i="4"/>
  <c r="X4247" i="4"/>
  <c r="X4248" i="4"/>
  <c r="X4249" i="4"/>
  <c r="X4250" i="4"/>
  <c r="X4251" i="4"/>
  <c r="X4252" i="4"/>
  <c r="X4253" i="4"/>
  <c r="X4254" i="4"/>
  <c r="X4255" i="4"/>
  <c r="X4256" i="4"/>
  <c r="X4257" i="4"/>
  <c r="X4258" i="4"/>
  <c r="X4259" i="4"/>
  <c r="X4260" i="4"/>
  <c r="X4261" i="4"/>
  <c r="X4262" i="4"/>
  <c r="X4263" i="4"/>
  <c r="X4264" i="4"/>
  <c r="X4265" i="4"/>
  <c r="X4266" i="4"/>
  <c r="X4267" i="4"/>
  <c r="X4268" i="4"/>
  <c r="X4269" i="4"/>
  <c r="X4270" i="4"/>
  <c r="X4271" i="4"/>
  <c r="X4272" i="4"/>
  <c r="X4273" i="4"/>
  <c r="X4274" i="4"/>
  <c r="X4275" i="4"/>
  <c r="X4276" i="4"/>
  <c r="X4277" i="4"/>
  <c r="X4278" i="4"/>
  <c r="X4279" i="4"/>
  <c r="X4280" i="4"/>
  <c r="X4281" i="4"/>
  <c r="X4282" i="4"/>
  <c r="X4283" i="4"/>
  <c r="X4284" i="4"/>
  <c r="X4285" i="4"/>
  <c r="X4286" i="4"/>
  <c r="X4287" i="4"/>
  <c r="X4288" i="4"/>
  <c r="X4289" i="4"/>
  <c r="X4290" i="4"/>
  <c r="X4291" i="4"/>
  <c r="X4292" i="4"/>
  <c r="X4293" i="4"/>
  <c r="X4294" i="4"/>
  <c r="X4295" i="4"/>
  <c r="X4296" i="4"/>
  <c r="X4297" i="4"/>
  <c r="X4298" i="4"/>
  <c r="X4299" i="4"/>
  <c r="X4300" i="4"/>
  <c r="X4301" i="4"/>
  <c r="X4302" i="4"/>
  <c r="X4303" i="4"/>
  <c r="X4304" i="4"/>
  <c r="X4305" i="4"/>
  <c r="X4306" i="4"/>
  <c r="X4307" i="4"/>
  <c r="X4308" i="4"/>
  <c r="X4309" i="4"/>
  <c r="X4310" i="4"/>
  <c r="X4311" i="4"/>
  <c r="X4312" i="4"/>
  <c r="X4313" i="4"/>
  <c r="X4314" i="4"/>
  <c r="X4315" i="4"/>
  <c r="X4316" i="4"/>
  <c r="X4317" i="4"/>
  <c r="X4318" i="4"/>
  <c r="X4319" i="4"/>
  <c r="X4320" i="4"/>
  <c r="X4321" i="4"/>
  <c r="X4322" i="4"/>
  <c r="X4323" i="4"/>
  <c r="X4324" i="4"/>
  <c r="X4325" i="4"/>
  <c r="X4326" i="4"/>
  <c r="X4327" i="4"/>
  <c r="X4328" i="4"/>
  <c r="X4329" i="4"/>
  <c r="X4330" i="4"/>
  <c r="X4331" i="4"/>
  <c r="X4332" i="4"/>
  <c r="X4333" i="4"/>
  <c r="X4334" i="4"/>
  <c r="X4335" i="4"/>
  <c r="X4336" i="4"/>
  <c r="X4337" i="4"/>
  <c r="X4338" i="4"/>
  <c r="X4339" i="4"/>
  <c r="X4340" i="4"/>
  <c r="X4341" i="4"/>
  <c r="X4342" i="4"/>
  <c r="X4343" i="4"/>
  <c r="X4344" i="4"/>
  <c r="X4345" i="4"/>
  <c r="X4346" i="4"/>
  <c r="X4347" i="4"/>
  <c r="X4348" i="4"/>
  <c r="X4349" i="4"/>
  <c r="X4350" i="4"/>
  <c r="X4351" i="4"/>
  <c r="X4352" i="4"/>
  <c r="X4353" i="4"/>
  <c r="X4354" i="4"/>
  <c r="X4355" i="4"/>
  <c r="X4356" i="4"/>
  <c r="X4357" i="4"/>
  <c r="X4358" i="4"/>
  <c r="X4359" i="4"/>
  <c r="X4360" i="4"/>
  <c r="X4361" i="4"/>
  <c r="X4362" i="4"/>
  <c r="X4363" i="4"/>
  <c r="X4364" i="4"/>
  <c r="X4365" i="4"/>
  <c r="X4366" i="4"/>
  <c r="X4367" i="4"/>
  <c r="X4368" i="4"/>
  <c r="X4369" i="4"/>
  <c r="X4370" i="4"/>
  <c r="X4371" i="4"/>
  <c r="X4372" i="4"/>
  <c r="X4373" i="4"/>
  <c r="X4374" i="4"/>
  <c r="X4375" i="4"/>
  <c r="X4376" i="4"/>
  <c r="X4377" i="4"/>
  <c r="X4378" i="4"/>
  <c r="X4379" i="4"/>
  <c r="X4380" i="4"/>
  <c r="X4381" i="4"/>
  <c r="X4382" i="4"/>
  <c r="X4383" i="4"/>
  <c r="X4384" i="4"/>
  <c r="X4385" i="4"/>
  <c r="X4386" i="4"/>
  <c r="X4387" i="4"/>
  <c r="X4388" i="4"/>
  <c r="X4389" i="4"/>
  <c r="X4390" i="4"/>
  <c r="X4391" i="4"/>
  <c r="X4392" i="4"/>
  <c r="X4393" i="4"/>
  <c r="X4394" i="4"/>
  <c r="X4395" i="4"/>
  <c r="X4396" i="4"/>
  <c r="X4397" i="4"/>
  <c r="X4398" i="4"/>
  <c r="X4399" i="4"/>
  <c r="X4400" i="4"/>
  <c r="X4401" i="4"/>
  <c r="X4402" i="4"/>
  <c r="X4403" i="4"/>
  <c r="X4404" i="4"/>
  <c r="X4405" i="4"/>
  <c r="X4406" i="4"/>
  <c r="X4407" i="4"/>
  <c r="X4408" i="4"/>
  <c r="X4409" i="4"/>
  <c r="X4410" i="4"/>
  <c r="X4411" i="4"/>
  <c r="X4412" i="4"/>
  <c r="X4413" i="4"/>
  <c r="X4414" i="4"/>
  <c r="X4415" i="4"/>
  <c r="X4416" i="4"/>
  <c r="X4417" i="4"/>
  <c r="X4418" i="4"/>
  <c r="X4419" i="4"/>
  <c r="X4420" i="4"/>
  <c r="X4421" i="4"/>
  <c r="X4422" i="4"/>
  <c r="X4423" i="4"/>
  <c r="X4424" i="4"/>
  <c r="X4425" i="4"/>
  <c r="X4426" i="4"/>
  <c r="X4427" i="4"/>
  <c r="X4428" i="4"/>
  <c r="X4429" i="4"/>
  <c r="X4430" i="4"/>
  <c r="X4431" i="4"/>
  <c r="X4432" i="4"/>
  <c r="X4433" i="4"/>
  <c r="X4434" i="4"/>
  <c r="X4435" i="4"/>
  <c r="X4436" i="4"/>
  <c r="X4437" i="4"/>
  <c r="X4438" i="4"/>
  <c r="X4439" i="4"/>
  <c r="X4440" i="4"/>
  <c r="X4441" i="4"/>
  <c r="X4442" i="4"/>
  <c r="X4443" i="4"/>
  <c r="X4444" i="4"/>
  <c r="X4445" i="4"/>
  <c r="X4446" i="4"/>
  <c r="X4447" i="4"/>
  <c r="X4448" i="4"/>
  <c r="X4449" i="4"/>
  <c r="X4450" i="4"/>
  <c r="X4451" i="4"/>
  <c r="X4452" i="4"/>
  <c r="X4453" i="4"/>
  <c r="X4454" i="4"/>
  <c r="X4455" i="4"/>
  <c r="X4456" i="4"/>
  <c r="X4457" i="4"/>
  <c r="X4458" i="4"/>
  <c r="X4459" i="4"/>
  <c r="X4460" i="4"/>
  <c r="X4461" i="4"/>
  <c r="X4462" i="4"/>
  <c r="X4463" i="4"/>
  <c r="X4464" i="4"/>
  <c r="X4465" i="4"/>
  <c r="X4466" i="4"/>
  <c r="X4467" i="4"/>
  <c r="X4468" i="4"/>
  <c r="X4469" i="4"/>
  <c r="X4470" i="4"/>
  <c r="X4471" i="4"/>
  <c r="X4472" i="4"/>
  <c r="X4473" i="4"/>
  <c r="X4474" i="4"/>
  <c r="X4475" i="4"/>
  <c r="X4476" i="4"/>
  <c r="X4477" i="4"/>
  <c r="X4478" i="4"/>
  <c r="X4479" i="4"/>
  <c r="X4480" i="4"/>
  <c r="X4481" i="4"/>
  <c r="X4482" i="4"/>
  <c r="X4483" i="4"/>
  <c r="X4484" i="4"/>
  <c r="X4485" i="4"/>
  <c r="X4486" i="4"/>
  <c r="X4487" i="4"/>
  <c r="X4488" i="4"/>
  <c r="X4489" i="4"/>
  <c r="X4490" i="4"/>
  <c r="X4491" i="4"/>
  <c r="X4492" i="4"/>
  <c r="X4493" i="4"/>
  <c r="X4494" i="4"/>
  <c r="X4495" i="4"/>
  <c r="X4496" i="4"/>
  <c r="X4497" i="4"/>
  <c r="X4498" i="4"/>
  <c r="X4499" i="4"/>
  <c r="X4500" i="4"/>
  <c r="X4501" i="4"/>
  <c r="X4502" i="4"/>
  <c r="X4503" i="4"/>
  <c r="X4504" i="4"/>
  <c r="X4505" i="4"/>
  <c r="X4506" i="4"/>
  <c r="X4507" i="4"/>
  <c r="X4508" i="4"/>
  <c r="X4509" i="4"/>
  <c r="X4510" i="4"/>
  <c r="X4511" i="4"/>
  <c r="X4512" i="4"/>
  <c r="X4513" i="4"/>
  <c r="X4514" i="4"/>
  <c r="X4515" i="4"/>
  <c r="X4516" i="4"/>
  <c r="X4517" i="4"/>
  <c r="X4518" i="4"/>
  <c r="X4519" i="4"/>
  <c r="X4520" i="4"/>
  <c r="X4521" i="4"/>
  <c r="X4522" i="4"/>
  <c r="X4523" i="4"/>
  <c r="X4524" i="4"/>
  <c r="X4525" i="4"/>
  <c r="X4526" i="4"/>
  <c r="X4527" i="4"/>
  <c r="X4528" i="4"/>
  <c r="X4529" i="4"/>
  <c r="X4530" i="4"/>
  <c r="X4531" i="4"/>
  <c r="X4532" i="4"/>
  <c r="X4533" i="4"/>
  <c r="X4534" i="4"/>
  <c r="X4535" i="4"/>
  <c r="X4536" i="4"/>
  <c r="X4537" i="4"/>
  <c r="X4538" i="4"/>
  <c r="X4539" i="4"/>
  <c r="X4540" i="4"/>
  <c r="X4541" i="4"/>
  <c r="X4542" i="4"/>
  <c r="X4543" i="4"/>
  <c r="X4544" i="4"/>
  <c r="X4545" i="4"/>
  <c r="X4546" i="4"/>
  <c r="X4547" i="4"/>
  <c r="X4548" i="4"/>
  <c r="X4549" i="4"/>
  <c r="X4550" i="4"/>
  <c r="X4551" i="4"/>
  <c r="X4552" i="4"/>
  <c r="X4553" i="4"/>
  <c r="X4554" i="4"/>
  <c r="X4555" i="4"/>
  <c r="X4556" i="4"/>
  <c r="X4557" i="4"/>
  <c r="X4558" i="4"/>
  <c r="X4559" i="4"/>
  <c r="X4560" i="4"/>
  <c r="X4561" i="4"/>
  <c r="X4562" i="4"/>
  <c r="X4563" i="4"/>
  <c r="X4564" i="4"/>
  <c r="X4565" i="4"/>
  <c r="X4566" i="4"/>
  <c r="X4567" i="4"/>
  <c r="X4568" i="4"/>
  <c r="X4569" i="4"/>
  <c r="X4570" i="4"/>
  <c r="X4571" i="4"/>
  <c r="X4572" i="4"/>
  <c r="X4573" i="4"/>
  <c r="X4574" i="4"/>
  <c r="X4575" i="4"/>
  <c r="X4576" i="4"/>
  <c r="X4577" i="4"/>
  <c r="X4578" i="4"/>
  <c r="X4579" i="4"/>
  <c r="X4580" i="4"/>
  <c r="X4581" i="4"/>
  <c r="X4582" i="4"/>
  <c r="X4583" i="4"/>
  <c r="X4584" i="4"/>
  <c r="X4585" i="4"/>
  <c r="X4586" i="4"/>
  <c r="X4587" i="4"/>
  <c r="X4588" i="4"/>
  <c r="X4589" i="4"/>
  <c r="X4590" i="4"/>
  <c r="X4591" i="4"/>
  <c r="X4592" i="4"/>
  <c r="X4593" i="4"/>
  <c r="X4594" i="4"/>
  <c r="X4595" i="4"/>
  <c r="X4596" i="4"/>
  <c r="X4597" i="4"/>
  <c r="X4598" i="4"/>
  <c r="X4599" i="4"/>
  <c r="X4600" i="4"/>
  <c r="X4601" i="4"/>
  <c r="X4602" i="4"/>
  <c r="X4603" i="4"/>
  <c r="X4604" i="4"/>
  <c r="X4605" i="4"/>
  <c r="X4606" i="4"/>
  <c r="X4607" i="4"/>
  <c r="X4608" i="4"/>
  <c r="X4609" i="4"/>
  <c r="X4610" i="4"/>
  <c r="X4611" i="4"/>
  <c r="X4612" i="4"/>
  <c r="X4613" i="4"/>
  <c r="X4614" i="4"/>
  <c r="X4615" i="4"/>
  <c r="X4616" i="4"/>
  <c r="X4617" i="4"/>
  <c r="X4618" i="4"/>
  <c r="X4619" i="4"/>
  <c r="X4620" i="4"/>
  <c r="X4621" i="4"/>
  <c r="X4622" i="4"/>
  <c r="X4623" i="4"/>
  <c r="X4624" i="4"/>
  <c r="X4625" i="4"/>
  <c r="X4626" i="4"/>
  <c r="X4627" i="4"/>
  <c r="X4628" i="4"/>
  <c r="X4629" i="4"/>
  <c r="X4630" i="4"/>
  <c r="X4631" i="4"/>
  <c r="X4632" i="4"/>
  <c r="X4633" i="4"/>
  <c r="X4634" i="4"/>
  <c r="X4635" i="4"/>
  <c r="X4636" i="4"/>
  <c r="X4637" i="4"/>
  <c r="X4638" i="4"/>
  <c r="X4639" i="4"/>
  <c r="X4640" i="4"/>
  <c r="X4641" i="4"/>
  <c r="X4642" i="4"/>
  <c r="X4643" i="4"/>
  <c r="X4644" i="4"/>
  <c r="X4645" i="4"/>
  <c r="X4646" i="4"/>
  <c r="X4647" i="4"/>
  <c r="X4648" i="4"/>
  <c r="X4649" i="4"/>
  <c r="X4650" i="4"/>
  <c r="X4651" i="4"/>
  <c r="X4652" i="4"/>
  <c r="X4653" i="4"/>
  <c r="X4654" i="4"/>
  <c r="X4655" i="4"/>
  <c r="X4656" i="4"/>
  <c r="X4657" i="4"/>
  <c r="X4658" i="4"/>
  <c r="X4659" i="4"/>
  <c r="X4660" i="4"/>
  <c r="X4661" i="4"/>
  <c r="X4662" i="4"/>
  <c r="X4663" i="4"/>
  <c r="X4664" i="4"/>
  <c r="X4665" i="4"/>
  <c r="X4666" i="4"/>
  <c r="X4667" i="4"/>
  <c r="X4668" i="4"/>
  <c r="X4669" i="4"/>
  <c r="X4670" i="4"/>
  <c r="X4671" i="4"/>
  <c r="X4672" i="4"/>
  <c r="X4673" i="4"/>
  <c r="X4674" i="4"/>
  <c r="X4675" i="4"/>
  <c r="X4676" i="4"/>
  <c r="X4677" i="4"/>
  <c r="X4678" i="4"/>
  <c r="X4679" i="4"/>
  <c r="X4680" i="4"/>
  <c r="X4681" i="4"/>
  <c r="X4682" i="4"/>
  <c r="X4683" i="4"/>
  <c r="X4684" i="4"/>
  <c r="X4685" i="4"/>
  <c r="X4686" i="4"/>
  <c r="X4687" i="4"/>
  <c r="X4688" i="4"/>
  <c r="X4689" i="4"/>
  <c r="X4690" i="4"/>
  <c r="X4691" i="4"/>
  <c r="X4692" i="4"/>
  <c r="X4693" i="4"/>
  <c r="X4694" i="4"/>
  <c r="X4695" i="4"/>
  <c r="X4696" i="4"/>
  <c r="X4697" i="4"/>
  <c r="X4698" i="4"/>
  <c r="X4699" i="4"/>
  <c r="X4700" i="4"/>
  <c r="X4701" i="4"/>
  <c r="X4702" i="4"/>
  <c r="X4703" i="4"/>
  <c r="X4704" i="4"/>
  <c r="X4705" i="4"/>
  <c r="X4706" i="4"/>
  <c r="X4707" i="4"/>
  <c r="X4708" i="4"/>
  <c r="X4709" i="4"/>
  <c r="X4710" i="4"/>
  <c r="X4711" i="4"/>
  <c r="X4712" i="4"/>
  <c r="X4713" i="4"/>
  <c r="X4714" i="4"/>
  <c r="X4715" i="4"/>
  <c r="X4716" i="4"/>
  <c r="X4717" i="4"/>
  <c r="X4718" i="4"/>
  <c r="X4719" i="4"/>
  <c r="X4720" i="4"/>
  <c r="X4721" i="4"/>
  <c r="X4722" i="4"/>
  <c r="X4723" i="4"/>
  <c r="X4724" i="4"/>
  <c r="X4725" i="4"/>
  <c r="X4726" i="4"/>
  <c r="X4727" i="4"/>
  <c r="X4728" i="4"/>
  <c r="X4729" i="4"/>
  <c r="X4730" i="4"/>
  <c r="X4731" i="4"/>
  <c r="X4732" i="4"/>
  <c r="X4733" i="4"/>
  <c r="X4734" i="4"/>
  <c r="X4735" i="4"/>
  <c r="X4736" i="4"/>
  <c r="X4737" i="4"/>
  <c r="X4738" i="4"/>
  <c r="X4739" i="4"/>
  <c r="X4740" i="4"/>
  <c r="X4741" i="4"/>
  <c r="X4742" i="4"/>
  <c r="X4743" i="4"/>
  <c r="X4744" i="4"/>
  <c r="X4745" i="4"/>
  <c r="X4746" i="4"/>
  <c r="X4747" i="4"/>
  <c r="X4748" i="4"/>
  <c r="X4749" i="4"/>
  <c r="X4750" i="4"/>
  <c r="X4751" i="4"/>
  <c r="X4752" i="4"/>
  <c r="X4753" i="4"/>
  <c r="X4754" i="4"/>
  <c r="X4755" i="4"/>
  <c r="X4756" i="4"/>
  <c r="X4757" i="4"/>
  <c r="X4758" i="4"/>
  <c r="X4759" i="4"/>
  <c r="X4760" i="4"/>
  <c r="X4761" i="4"/>
  <c r="X4762" i="4"/>
  <c r="X4763" i="4"/>
  <c r="X4764" i="4"/>
  <c r="X4765" i="4"/>
  <c r="X4766" i="4"/>
  <c r="X4767" i="4"/>
  <c r="X4768" i="4"/>
  <c r="X4769" i="4"/>
  <c r="X4770" i="4"/>
  <c r="X4771" i="4"/>
  <c r="X4772" i="4"/>
  <c r="X4773" i="4"/>
  <c r="X4774" i="4"/>
  <c r="X4775" i="4"/>
  <c r="X4776" i="4"/>
  <c r="X4777" i="4"/>
  <c r="X4778" i="4"/>
  <c r="X4779" i="4"/>
  <c r="X4780" i="4"/>
  <c r="X4781" i="4"/>
  <c r="X4782" i="4"/>
  <c r="X4783" i="4"/>
  <c r="X4784" i="4"/>
  <c r="X4785" i="4"/>
  <c r="X4786" i="4"/>
  <c r="X4787" i="4"/>
  <c r="X4788" i="4"/>
  <c r="X4789" i="4"/>
  <c r="X4790" i="4"/>
  <c r="X4791" i="4"/>
  <c r="X4792" i="4"/>
  <c r="X4793" i="4"/>
  <c r="X4794" i="4"/>
  <c r="X4795" i="4"/>
  <c r="X4796" i="4"/>
  <c r="X4797" i="4"/>
  <c r="X4798" i="4"/>
  <c r="X4799" i="4"/>
  <c r="X4800" i="4"/>
  <c r="X4801" i="4"/>
  <c r="X4802" i="4"/>
  <c r="X4803" i="4"/>
  <c r="X4804" i="4"/>
  <c r="X4805" i="4"/>
  <c r="X4806" i="4"/>
  <c r="X4807" i="4"/>
  <c r="X4808" i="4"/>
  <c r="X4809" i="4"/>
  <c r="X4810" i="4"/>
  <c r="X4811" i="4"/>
  <c r="X4812" i="4"/>
  <c r="X4813" i="4"/>
  <c r="X4814" i="4"/>
  <c r="X4815" i="4"/>
  <c r="X4816" i="4"/>
  <c r="X4817" i="4"/>
  <c r="X4818" i="4"/>
  <c r="X4819" i="4"/>
  <c r="X4820" i="4"/>
  <c r="X4821" i="4"/>
  <c r="X4822" i="4"/>
  <c r="X4823" i="4"/>
  <c r="X4824" i="4"/>
  <c r="X4825" i="4"/>
  <c r="X4826" i="4"/>
  <c r="X4827" i="4"/>
  <c r="X4828" i="4"/>
  <c r="X4829" i="4"/>
  <c r="X4830" i="4"/>
  <c r="X4831" i="4"/>
  <c r="X4832" i="4"/>
  <c r="X4833" i="4"/>
  <c r="X4834" i="4"/>
  <c r="X4835" i="4"/>
  <c r="X4836" i="4"/>
  <c r="X4837" i="4"/>
  <c r="X4838" i="4"/>
  <c r="X4839" i="4"/>
  <c r="X4840" i="4"/>
  <c r="X4841" i="4"/>
  <c r="X4842" i="4"/>
  <c r="X4843" i="4"/>
  <c r="X4844" i="4"/>
  <c r="X4845" i="4"/>
  <c r="X4846" i="4"/>
  <c r="X4847" i="4"/>
  <c r="X4848" i="4"/>
  <c r="X4849" i="4"/>
  <c r="X4850" i="4"/>
  <c r="X4851" i="4"/>
  <c r="X4852" i="4"/>
  <c r="X4853" i="4"/>
  <c r="X4854" i="4"/>
  <c r="X4855" i="4"/>
  <c r="X4856" i="4"/>
  <c r="X4857" i="4"/>
  <c r="X4858" i="4"/>
  <c r="X4859" i="4"/>
  <c r="X4860" i="4"/>
  <c r="X4861" i="4"/>
  <c r="X4862" i="4"/>
  <c r="X4863" i="4"/>
  <c r="X4864" i="4"/>
  <c r="X4865" i="4"/>
  <c r="X4866" i="4"/>
  <c r="X4867" i="4"/>
  <c r="X4868" i="4"/>
  <c r="X4869" i="4"/>
  <c r="X4870" i="4"/>
  <c r="X4871" i="4"/>
  <c r="X4872" i="4"/>
  <c r="X4873" i="4"/>
  <c r="X4874" i="4"/>
  <c r="X4875" i="4"/>
  <c r="X4876" i="4"/>
  <c r="X4877" i="4"/>
  <c r="X4878" i="4"/>
  <c r="X4879" i="4"/>
  <c r="X4880" i="4"/>
  <c r="X4881" i="4"/>
  <c r="X4882" i="4"/>
  <c r="X4883" i="4"/>
  <c r="X4884" i="4"/>
  <c r="X4885" i="4"/>
  <c r="X4886" i="4"/>
  <c r="X4887" i="4"/>
  <c r="X4888" i="4"/>
  <c r="X4889" i="4"/>
  <c r="X4890" i="4"/>
  <c r="X4891" i="4"/>
  <c r="X4892" i="4"/>
  <c r="X4893" i="4"/>
  <c r="X4894" i="4"/>
  <c r="X4895" i="4"/>
  <c r="X4896" i="4"/>
  <c r="X4897" i="4"/>
  <c r="X4898" i="4"/>
  <c r="X4899" i="4"/>
  <c r="X4900" i="4"/>
  <c r="X4901" i="4"/>
  <c r="X4902" i="4"/>
  <c r="X4903" i="4"/>
  <c r="X4904" i="4"/>
  <c r="X4905" i="4"/>
  <c r="X4906" i="4"/>
  <c r="X4907" i="4"/>
  <c r="X4908" i="4"/>
  <c r="X4909" i="4"/>
  <c r="X4910" i="4"/>
  <c r="X4911" i="4"/>
  <c r="X4912" i="4"/>
  <c r="X4913" i="4"/>
  <c r="X4914" i="4"/>
  <c r="X4915" i="4"/>
  <c r="X4916" i="4"/>
  <c r="X4917" i="4"/>
  <c r="X4918" i="4"/>
  <c r="X4919" i="4"/>
  <c r="X4920" i="4"/>
  <c r="X4921" i="4"/>
  <c r="X4922" i="4"/>
  <c r="X4923" i="4"/>
  <c r="X4924" i="4"/>
  <c r="X4925" i="4"/>
  <c r="X4926" i="4"/>
  <c r="X4927" i="4"/>
  <c r="X4928" i="4"/>
  <c r="X4929" i="4"/>
  <c r="X4930" i="4"/>
  <c r="X4931" i="4"/>
  <c r="X4932" i="4"/>
  <c r="X4933" i="4"/>
  <c r="X4934" i="4"/>
  <c r="X4935" i="4"/>
  <c r="X4936" i="4"/>
  <c r="X4937" i="4"/>
  <c r="X4938" i="4"/>
  <c r="X4939" i="4"/>
  <c r="X4940" i="4"/>
  <c r="X4941" i="4"/>
  <c r="X4942" i="4"/>
  <c r="X4943" i="4"/>
  <c r="X4944" i="4"/>
  <c r="X4945" i="4"/>
  <c r="X4946" i="4"/>
  <c r="X4947" i="4"/>
  <c r="X4948" i="4"/>
  <c r="X4949" i="4"/>
  <c r="X4950" i="4"/>
  <c r="X4951" i="4"/>
  <c r="X4952" i="4"/>
  <c r="X4953" i="4"/>
  <c r="X4954" i="4"/>
  <c r="X4955" i="4"/>
  <c r="X4956" i="4"/>
  <c r="X4957" i="4"/>
  <c r="X4958" i="4"/>
  <c r="X4959" i="4"/>
  <c r="X4960" i="4"/>
  <c r="X4961" i="4"/>
  <c r="X4962" i="4"/>
  <c r="X4963" i="4"/>
  <c r="X4964" i="4"/>
  <c r="X4965" i="4"/>
  <c r="X4966" i="4"/>
  <c r="X4967" i="4"/>
  <c r="X4968" i="4"/>
  <c r="X4969" i="4"/>
  <c r="X4970" i="4"/>
  <c r="X4971" i="4"/>
  <c r="X4972" i="4"/>
  <c r="X4973" i="4"/>
  <c r="X4974" i="4"/>
  <c r="X4975" i="4"/>
  <c r="X4976" i="4"/>
  <c r="X4977" i="4"/>
  <c r="X4978" i="4"/>
  <c r="X4979" i="4"/>
  <c r="X4980" i="4"/>
  <c r="X4981" i="4"/>
  <c r="X4982" i="4"/>
  <c r="X4983" i="4"/>
  <c r="X4984" i="4"/>
  <c r="X4985" i="4"/>
  <c r="X4986" i="4"/>
  <c r="X4987" i="4"/>
  <c r="X4988" i="4"/>
  <c r="X4989" i="4"/>
  <c r="X4990" i="4"/>
  <c r="X4991" i="4"/>
  <c r="X4992" i="4"/>
  <c r="X4993" i="4"/>
  <c r="X4994" i="4"/>
  <c r="X4995" i="4"/>
  <c r="X4996" i="4"/>
  <c r="X4997" i="4"/>
  <c r="X4998" i="4"/>
  <c r="X4999" i="4"/>
  <c r="X5000" i="4"/>
  <c r="X5001" i="4"/>
  <c r="X5002" i="4"/>
  <c r="X5003" i="4"/>
  <c r="X5004" i="4"/>
  <c r="X5005" i="4"/>
  <c r="X5006" i="4"/>
  <c r="X5007" i="4"/>
  <c r="X5008" i="4"/>
  <c r="X5009" i="4"/>
  <c r="X5010" i="4"/>
  <c r="X5011" i="4"/>
  <c r="X5012" i="4"/>
  <c r="X5013" i="4"/>
  <c r="X5014" i="4"/>
  <c r="X5015" i="4"/>
  <c r="X5016" i="4"/>
  <c r="X5017" i="4"/>
  <c r="X5018" i="4"/>
  <c r="X5019" i="4"/>
  <c r="X5020" i="4"/>
  <c r="X5021" i="4"/>
  <c r="X5022" i="4"/>
  <c r="X5023" i="4"/>
  <c r="X5024" i="4"/>
  <c r="X5025" i="4"/>
  <c r="X5026" i="4"/>
  <c r="X5027" i="4"/>
  <c r="X5028" i="4"/>
  <c r="X5029" i="4"/>
  <c r="X5030" i="4"/>
  <c r="X5031" i="4"/>
  <c r="X5032" i="4"/>
  <c r="X5033" i="4"/>
  <c r="X5034" i="4"/>
  <c r="X5035" i="4"/>
  <c r="X5036" i="4"/>
  <c r="X5037" i="4"/>
  <c r="X5038" i="4"/>
  <c r="X5039" i="4"/>
  <c r="X5040" i="4"/>
  <c r="X5041" i="4"/>
  <c r="X5042" i="4"/>
  <c r="X5043" i="4"/>
  <c r="X5044" i="4"/>
  <c r="X5045" i="4"/>
  <c r="X5046" i="4"/>
  <c r="X5047" i="4"/>
  <c r="X5048" i="4"/>
  <c r="X5049" i="4"/>
  <c r="X5050" i="4"/>
  <c r="X5051" i="4"/>
  <c r="X5052" i="4"/>
  <c r="X5053" i="4"/>
  <c r="X5054" i="4"/>
  <c r="X5055" i="4"/>
  <c r="X5056" i="4"/>
  <c r="X5057" i="4"/>
  <c r="X5058" i="4"/>
  <c r="X5059" i="4"/>
  <c r="X5060" i="4"/>
  <c r="X5061" i="4"/>
  <c r="X5062" i="4"/>
  <c r="X5063" i="4"/>
  <c r="X5064" i="4"/>
  <c r="X5065" i="4"/>
  <c r="X5066" i="4"/>
  <c r="X5067" i="4"/>
  <c r="X5068" i="4"/>
  <c r="X5069" i="4"/>
  <c r="X5070" i="4"/>
  <c r="X5071" i="4"/>
  <c r="X5072" i="4"/>
  <c r="X5073" i="4"/>
  <c r="X5074" i="4"/>
  <c r="X5075" i="4"/>
  <c r="X5076" i="4"/>
  <c r="X5077" i="4"/>
  <c r="X5078" i="4"/>
  <c r="X5079" i="4"/>
  <c r="X5080" i="4"/>
  <c r="X5081" i="4"/>
  <c r="X5082" i="4"/>
  <c r="X5083" i="4"/>
  <c r="X5084" i="4"/>
  <c r="X5085" i="4"/>
  <c r="X5086" i="4"/>
  <c r="X5087" i="4"/>
  <c r="X5088" i="4"/>
  <c r="X5089" i="4"/>
  <c r="X5090" i="4"/>
  <c r="X5091" i="4"/>
  <c r="X5092" i="4"/>
  <c r="X5093" i="4"/>
  <c r="X5094" i="4"/>
  <c r="X5095" i="4"/>
  <c r="X5096" i="4"/>
  <c r="X5097" i="4"/>
  <c r="X5098" i="4"/>
  <c r="X5099" i="4"/>
  <c r="X5100" i="4"/>
  <c r="X5101" i="4"/>
  <c r="X5102" i="4"/>
  <c r="X5103" i="4"/>
  <c r="X5104" i="4"/>
  <c r="X5105" i="4"/>
  <c r="X5106" i="4"/>
  <c r="X5107" i="4"/>
  <c r="X5108" i="4"/>
  <c r="X5109" i="4"/>
  <c r="X5110" i="4"/>
  <c r="X5111" i="4"/>
  <c r="X5112" i="4"/>
  <c r="X5113" i="4"/>
  <c r="X5114" i="4"/>
  <c r="X5115" i="4"/>
  <c r="X5116" i="4"/>
  <c r="X5117" i="4"/>
  <c r="X5118" i="4"/>
  <c r="X5119" i="4"/>
  <c r="X5120" i="4"/>
  <c r="X5121" i="4"/>
  <c r="X5122" i="4"/>
  <c r="X5123" i="4"/>
  <c r="X5124" i="4"/>
  <c r="X5125" i="4"/>
  <c r="X5126" i="4"/>
  <c r="X5127" i="4"/>
  <c r="X5128" i="4"/>
  <c r="X5129" i="4"/>
  <c r="X5130" i="4"/>
  <c r="X5131" i="4"/>
  <c r="X5132" i="4"/>
  <c r="X5133" i="4"/>
  <c r="X5134" i="4"/>
  <c r="X5135" i="4"/>
  <c r="X5136" i="4"/>
  <c r="X5137" i="4"/>
  <c r="X5138" i="4"/>
  <c r="X5139" i="4"/>
  <c r="X5140" i="4"/>
  <c r="X5141" i="4"/>
  <c r="X5142" i="4"/>
  <c r="X5143" i="4"/>
  <c r="X5144" i="4"/>
  <c r="X5145" i="4"/>
  <c r="X5146" i="4"/>
  <c r="X5147" i="4"/>
  <c r="X5148" i="4"/>
  <c r="X5149" i="4"/>
  <c r="X5150" i="4"/>
  <c r="X5151" i="4"/>
  <c r="X5152" i="4"/>
  <c r="X5153" i="4"/>
  <c r="X5154" i="4"/>
  <c r="X5155" i="4"/>
  <c r="X5156" i="4"/>
  <c r="X5157" i="4"/>
  <c r="X5158" i="4"/>
  <c r="X5159" i="4"/>
  <c r="X5160" i="4"/>
  <c r="X5161" i="4"/>
  <c r="X5162" i="4"/>
  <c r="X5163" i="4"/>
  <c r="X5164" i="4"/>
  <c r="X5165" i="4"/>
  <c r="X5166" i="4"/>
  <c r="X5167" i="4"/>
  <c r="X5168" i="4"/>
  <c r="X5169" i="4"/>
  <c r="X5170" i="4"/>
  <c r="X5171" i="4"/>
  <c r="X5172" i="4"/>
  <c r="X5173" i="4"/>
  <c r="X5174" i="4"/>
  <c r="X5175" i="4"/>
  <c r="X5176" i="4"/>
  <c r="X5177" i="4"/>
  <c r="X5178" i="4"/>
  <c r="X5179" i="4"/>
  <c r="X5180" i="4"/>
  <c r="X5181" i="4"/>
  <c r="X5182" i="4"/>
  <c r="X5183" i="4"/>
  <c r="X5184" i="4"/>
  <c r="X5185" i="4"/>
  <c r="X5186" i="4"/>
  <c r="X5187" i="4"/>
  <c r="X5188" i="4"/>
  <c r="X5189" i="4"/>
  <c r="X5190" i="4"/>
  <c r="X5191" i="4"/>
  <c r="X5192" i="4"/>
  <c r="X5193" i="4"/>
  <c r="X5194" i="4"/>
  <c r="X5195" i="4"/>
  <c r="X5196" i="4"/>
  <c r="X5197" i="4"/>
  <c r="X5198" i="4"/>
  <c r="X5199" i="4"/>
  <c r="X5200" i="4"/>
  <c r="X5201" i="4"/>
  <c r="X5202" i="4"/>
  <c r="X5203" i="4"/>
  <c r="X5204" i="4"/>
  <c r="X5205" i="4"/>
  <c r="X5206" i="4"/>
  <c r="X5207" i="4"/>
  <c r="X5208" i="4"/>
  <c r="X5209" i="4"/>
  <c r="X5210" i="4"/>
  <c r="X5211" i="4"/>
  <c r="X5212" i="4"/>
  <c r="X5213" i="4"/>
  <c r="X5214" i="4"/>
  <c r="X5215" i="4"/>
  <c r="X5216" i="4"/>
  <c r="X5217" i="4"/>
  <c r="X5218" i="4"/>
  <c r="X5219" i="4"/>
  <c r="X5220" i="4"/>
  <c r="X5221" i="4"/>
  <c r="X5222" i="4"/>
  <c r="X5223" i="4"/>
  <c r="X5224" i="4"/>
  <c r="X5225" i="4"/>
  <c r="X5226" i="4"/>
  <c r="X5227" i="4"/>
  <c r="X5228" i="4"/>
  <c r="X5229" i="4"/>
  <c r="X5230" i="4"/>
  <c r="X5231" i="4"/>
  <c r="X5232" i="4"/>
  <c r="X5233" i="4"/>
  <c r="X5234" i="4"/>
  <c r="X5235" i="4"/>
  <c r="X5236" i="4"/>
  <c r="X5237" i="4"/>
  <c r="X5238" i="4"/>
  <c r="X5239" i="4"/>
  <c r="X5240" i="4"/>
  <c r="X5241" i="4"/>
  <c r="X5242" i="4"/>
  <c r="X5243" i="4"/>
  <c r="X5244" i="4"/>
  <c r="X5245" i="4"/>
  <c r="X5246" i="4"/>
  <c r="X5247" i="4"/>
  <c r="X5248" i="4"/>
  <c r="X5249" i="4"/>
  <c r="X5250" i="4"/>
  <c r="X5251" i="4"/>
  <c r="X5252" i="4"/>
  <c r="X5253" i="4"/>
  <c r="X5254" i="4"/>
  <c r="X5255" i="4"/>
  <c r="X5256" i="4"/>
  <c r="X5257" i="4"/>
  <c r="X5258" i="4"/>
  <c r="X5259" i="4"/>
  <c r="X5260" i="4"/>
  <c r="X5261" i="4"/>
  <c r="X5262" i="4"/>
  <c r="X5263" i="4"/>
  <c r="X5264" i="4"/>
  <c r="X5265" i="4"/>
  <c r="X5266" i="4"/>
  <c r="X5267" i="4"/>
  <c r="X5268" i="4"/>
  <c r="X5269" i="4"/>
  <c r="X5270" i="4"/>
  <c r="X5271" i="4"/>
  <c r="X5272" i="4"/>
  <c r="X5273" i="4"/>
  <c r="X5274" i="4"/>
  <c r="X5275" i="4"/>
  <c r="X5276" i="4"/>
  <c r="X5277" i="4"/>
  <c r="X5278" i="4"/>
  <c r="X5279" i="4"/>
  <c r="X5280" i="4"/>
  <c r="X5281" i="4"/>
  <c r="X5282" i="4"/>
  <c r="X5283" i="4"/>
  <c r="X5284" i="4"/>
  <c r="X5285" i="4"/>
  <c r="X5286" i="4"/>
  <c r="X5287" i="4"/>
  <c r="X5288" i="4"/>
  <c r="X5289" i="4"/>
  <c r="X5290" i="4"/>
  <c r="X5291" i="4"/>
  <c r="X5292" i="4"/>
  <c r="X5293" i="4"/>
  <c r="X5294" i="4"/>
  <c r="X5295" i="4"/>
  <c r="X5296" i="4"/>
  <c r="X5297" i="4"/>
  <c r="X5298" i="4"/>
  <c r="X5299" i="4"/>
  <c r="X5300" i="4"/>
  <c r="X5301" i="4"/>
  <c r="X5302" i="4"/>
  <c r="X5303" i="4"/>
  <c r="X5304" i="4"/>
  <c r="X5305" i="4"/>
  <c r="X5306" i="4"/>
  <c r="X5307" i="4"/>
  <c r="X5308" i="4"/>
  <c r="X5309" i="4"/>
  <c r="X5310" i="4"/>
  <c r="X5311" i="4"/>
  <c r="X5312" i="4"/>
  <c r="X5313" i="4"/>
  <c r="X5314" i="4"/>
  <c r="X5315" i="4"/>
  <c r="X5316" i="4"/>
  <c r="X5317" i="4"/>
  <c r="X5318" i="4"/>
  <c r="X5319" i="4"/>
  <c r="X5320" i="4"/>
  <c r="X5321" i="4"/>
  <c r="X5322" i="4"/>
  <c r="X5323" i="4"/>
  <c r="X5324" i="4"/>
  <c r="X5325" i="4"/>
  <c r="X5326" i="4"/>
  <c r="X5327" i="4"/>
  <c r="X5328" i="4"/>
  <c r="X5329" i="4"/>
  <c r="X5330" i="4"/>
  <c r="X5331" i="4"/>
  <c r="X5332" i="4"/>
  <c r="X5333" i="4"/>
  <c r="X5334" i="4"/>
  <c r="X5335" i="4"/>
  <c r="X5336" i="4"/>
  <c r="X5337" i="4"/>
  <c r="X5338" i="4"/>
  <c r="X5339" i="4"/>
  <c r="X5340" i="4"/>
  <c r="X5341" i="4"/>
  <c r="X5342" i="4"/>
  <c r="X5343" i="4"/>
  <c r="X5344" i="4"/>
  <c r="X5345" i="4"/>
  <c r="X5346" i="4"/>
  <c r="X5347" i="4"/>
  <c r="X5348" i="4"/>
  <c r="X5349" i="4"/>
  <c r="X5350" i="4"/>
  <c r="X5351" i="4"/>
  <c r="X5352" i="4"/>
  <c r="X5353" i="4"/>
  <c r="X5354" i="4"/>
  <c r="X5355" i="4"/>
  <c r="X5356" i="4"/>
  <c r="X5357" i="4"/>
  <c r="X5358" i="4"/>
  <c r="X5359" i="4"/>
  <c r="X5360" i="4"/>
  <c r="X5361" i="4"/>
  <c r="X5362" i="4"/>
  <c r="X5363" i="4"/>
  <c r="X5364" i="4"/>
  <c r="X5365" i="4"/>
  <c r="X5366" i="4"/>
  <c r="X5367" i="4"/>
  <c r="X5368" i="4"/>
  <c r="X5369" i="4"/>
  <c r="X5370" i="4"/>
  <c r="X5371" i="4"/>
  <c r="X5372" i="4"/>
  <c r="X5373" i="4"/>
  <c r="X5374" i="4"/>
  <c r="X5375" i="4"/>
  <c r="X5376" i="4"/>
  <c r="X5377" i="4"/>
  <c r="X5378" i="4"/>
  <c r="X5379" i="4"/>
  <c r="X5380" i="4"/>
  <c r="X5381" i="4"/>
  <c r="X5382" i="4"/>
  <c r="X5383" i="4"/>
  <c r="X5384" i="4"/>
  <c r="X5385" i="4"/>
  <c r="X5386" i="4"/>
  <c r="X5387" i="4"/>
  <c r="X5388" i="4"/>
  <c r="X5389" i="4"/>
  <c r="X5390" i="4"/>
  <c r="X5391" i="4"/>
  <c r="X5392" i="4"/>
  <c r="X5393" i="4"/>
  <c r="X5394" i="4"/>
  <c r="X5395" i="4"/>
  <c r="X5396" i="4"/>
  <c r="X5397" i="4"/>
  <c r="X5398" i="4"/>
  <c r="X5399" i="4"/>
  <c r="X5400" i="4"/>
  <c r="X5401" i="4"/>
  <c r="X5402" i="4"/>
  <c r="X5403" i="4"/>
  <c r="X5404" i="4"/>
  <c r="X5405" i="4"/>
  <c r="X5406" i="4"/>
  <c r="X5407" i="4"/>
  <c r="X5408" i="4"/>
  <c r="X5409" i="4"/>
  <c r="X5410" i="4"/>
  <c r="X5411" i="4"/>
  <c r="X5412" i="4"/>
  <c r="X5413" i="4"/>
  <c r="X5414" i="4"/>
  <c r="X5415" i="4"/>
  <c r="X5416" i="4"/>
  <c r="X5417" i="4"/>
  <c r="X5418" i="4"/>
  <c r="X5419" i="4"/>
  <c r="X5420" i="4"/>
  <c r="X5421" i="4"/>
  <c r="X5422" i="4"/>
  <c r="X5423" i="4"/>
  <c r="X5424" i="4"/>
  <c r="X5425" i="4"/>
  <c r="X5426" i="4"/>
  <c r="X5427" i="4"/>
  <c r="X5428" i="4"/>
  <c r="X5429" i="4"/>
  <c r="X5430" i="4"/>
  <c r="X5431" i="4"/>
  <c r="X5432" i="4"/>
  <c r="X5433" i="4"/>
  <c r="X5434" i="4"/>
  <c r="X5435" i="4"/>
  <c r="X5436" i="4"/>
  <c r="X5437" i="4"/>
  <c r="X5438" i="4"/>
  <c r="X5439" i="4"/>
  <c r="X5440" i="4"/>
  <c r="X5441" i="4"/>
  <c r="X5442" i="4"/>
  <c r="X5443" i="4"/>
  <c r="X5444" i="4"/>
  <c r="X5445" i="4"/>
  <c r="X5446" i="4"/>
  <c r="X5447" i="4"/>
  <c r="X5448" i="4"/>
  <c r="X5449" i="4"/>
  <c r="X5450" i="4"/>
  <c r="X5451" i="4"/>
  <c r="X5452" i="4"/>
  <c r="X5453" i="4"/>
  <c r="X5454" i="4"/>
  <c r="X5455" i="4"/>
  <c r="X5456" i="4"/>
  <c r="X5457" i="4"/>
  <c r="X5458" i="4"/>
  <c r="X5459" i="4"/>
  <c r="X5460" i="4"/>
  <c r="X5461" i="4"/>
  <c r="X5462" i="4"/>
  <c r="X5463" i="4"/>
  <c r="X5464" i="4"/>
  <c r="X5465" i="4"/>
  <c r="X5466" i="4"/>
  <c r="X5467" i="4"/>
  <c r="X5468" i="4"/>
  <c r="X5469" i="4"/>
  <c r="X5470" i="4"/>
  <c r="X5471" i="4"/>
  <c r="X5472" i="4"/>
  <c r="X5473" i="4"/>
  <c r="X5474" i="4"/>
  <c r="X5475" i="4"/>
  <c r="X5476" i="4"/>
  <c r="X5477" i="4"/>
  <c r="X5478" i="4"/>
  <c r="X5479" i="4"/>
  <c r="X5480" i="4"/>
  <c r="X5481" i="4"/>
  <c r="X5482" i="4"/>
  <c r="X5483" i="4"/>
  <c r="X5484" i="4"/>
  <c r="X5485" i="4"/>
  <c r="X5486" i="4"/>
  <c r="X5487" i="4"/>
  <c r="X5488" i="4"/>
  <c r="X5489" i="4"/>
  <c r="X5490" i="4"/>
  <c r="X5491" i="4"/>
  <c r="X5492" i="4"/>
  <c r="X5493" i="4"/>
  <c r="X5494" i="4"/>
  <c r="X5495" i="4"/>
  <c r="X5496" i="4"/>
  <c r="X5497" i="4"/>
  <c r="X5498" i="4"/>
  <c r="X5499" i="4"/>
  <c r="X5500" i="4"/>
  <c r="X5501" i="4"/>
  <c r="X5502" i="4"/>
  <c r="X5503" i="4"/>
  <c r="X5504" i="4"/>
  <c r="X5505" i="4"/>
  <c r="X5506" i="4"/>
  <c r="X5507" i="4"/>
  <c r="X5508" i="4"/>
  <c r="X5509" i="4"/>
  <c r="X5510" i="4"/>
  <c r="X5511" i="4"/>
  <c r="X5512" i="4"/>
  <c r="X5513" i="4"/>
  <c r="X5514" i="4"/>
  <c r="X5515" i="4"/>
  <c r="X5516" i="4"/>
  <c r="X5517" i="4"/>
  <c r="X5518" i="4"/>
  <c r="X5519" i="4"/>
  <c r="X5520" i="4"/>
  <c r="X5521" i="4"/>
  <c r="X5522" i="4"/>
  <c r="X5523" i="4"/>
  <c r="X5524" i="4"/>
  <c r="X5525" i="4"/>
  <c r="X5526" i="4"/>
  <c r="X5527" i="4"/>
  <c r="X5528" i="4"/>
  <c r="X5529" i="4"/>
  <c r="X5530" i="4"/>
  <c r="X5531" i="4"/>
  <c r="X5532" i="4"/>
  <c r="X5533" i="4"/>
  <c r="X5534" i="4"/>
  <c r="X5535" i="4"/>
  <c r="X5536" i="4"/>
  <c r="X5537" i="4"/>
  <c r="X5538" i="4"/>
  <c r="X5539" i="4"/>
  <c r="X5540" i="4"/>
  <c r="X5541" i="4"/>
  <c r="X5542" i="4"/>
  <c r="X5543" i="4"/>
  <c r="X5544" i="4"/>
  <c r="X5545" i="4"/>
  <c r="X5546" i="4"/>
  <c r="X5547" i="4"/>
  <c r="X5548" i="4"/>
  <c r="X5549" i="4"/>
  <c r="X5550" i="4"/>
  <c r="X5551" i="4"/>
  <c r="X5552" i="4"/>
  <c r="X5553" i="4"/>
  <c r="X5554" i="4"/>
  <c r="X5555" i="4"/>
  <c r="X5556" i="4"/>
  <c r="X5557" i="4"/>
  <c r="X5558" i="4"/>
  <c r="X5559" i="4"/>
  <c r="X5560" i="4"/>
  <c r="X5561" i="4"/>
  <c r="X5562" i="4"/>
  <c r="X5563" i="4"/>
  <c r="X5564" i="4"/>
  <c r="X5565" i="4"/>
  <c r="X5566" i="4"/>
  <c r="X5567" i="4"/>
  <c r="X5568" i="4"/>
  <c r="X5569" i="4"/>
  <c r="X5570" i="4"/>
  <c r="X5571" i="4"/>
  <c r="X5572" i="4"/>
  <c r="X5573" i="4"/>
  <c r="X5574" i="4"/>
  <c r="X5575" i="4"/>
  <c r="X5576" i="4"/>
  <c r="X5577" i="4"/>
  <c r="X5578" i="4"/>
  <c r="X5579" i="4"/>
  <c r="X5580" i="4"/>
  <c r="X5581" i="4"/>
  <c r="X5582" i="4"/>
  <c r="X5583" i="4"/>
  <c r="X5584" i="4"/>
  <c r="X5585" i="4"/>
  <c r="X5586" i="4"/>
  <c r="X5587" i="4"/>
  <c r="X5588" i="4"/>
  <c r="X5589" i="4"/>
  <c r="X5590" i="4"/>
  <c r="X5591" i="4"/>
  <c r="X5592" i="4"/>
  <c r="X5593" i="4"/>
  <c r="X5594" i="4"/>
  <c r="X5595" i="4"/>
  <c r="X5596" i="4"/>
  <c r="X5597" i="4"/>
  <c r="X5598" i="4"/>
  <c r="X5599" i="4"/>
  <c r="X5600" i="4"/>
  <c r="X5601" i="4"/>
  <c r="X5602" i="4"/>
  <c r="X5603" i="4"/>
  <c r="X5604" i="4"/>
  <c r="X5605" i="4"/>
  <c r="X5606" i="4"/>
  <c r="X5607" i="4"/>
  <c r="X5608" i="4"/>
  <c r="X5609" i="4"/>
  <c r="X5610" i="4"/>
  <c r="X5611" i="4"/>
  <c r="X5612" i="4"/>
  <c r="X5613" i="4"/>
  <c r="X5614" i="4"/>
  <c r="X5615" i="4"/>
  <c r="X5616" i="4"/>
  <c r="X5617" i="4"/>
  <c r="X5618" i="4"/>
  <c r="X5619" i="4"/>
  <c r="X5620" i="4"/>
  <c r="X5621" i="4"/>
  <c r="X5622" i="4"/>
  <c r="X5623" i="4"/>
  <c r="X5624" i="4"/>
  <c r="X5625" i="4"/>
  <c r="X5626" i="4"/>
  <c r="X5627" i="4"/>
  <c r="X5628" i="4"/>
  <c r="X5629" i="4"/>
  <c r="X5630" i="4"/>
  <c r="X5631" i="4"/>
  <c r="X5632" i="4"/>
  <c r="X5633" i="4"/>
  <c r="X5634" i="4"/>
  <c r="X5635" i="4"/>
  <c r="X5636" i="4"/>
  <c r="X5637" i="4"/>
  <c r="X5638" i="4"/>
  <c r="X5639" i="4"/>
  <c r="X5640" i="4"/>
  <c r="X5641" i="4"/>
  <c r="X5642" i="4"/>
  <c r="X5643" i="4"/>
  <c r="X5644" i="4"/>
  <c r="X5645" i="4"/>
  <c r="X5646" i="4"/>
  <c r="X5647" i="4"/>
  <c r="X5648" i="4"/>
  <c r="X5649" i="4"/>
  <c r="X5650" i="4"/>
  <c r="X5651" i="4"/>
  <c r="X5652" i="4"/>
  <c r="X5653" i="4"/>
  <c r="X5654" i="4"/>
  <c r="X5655" i="4"/>
  <c r="X5656" i="4"/>
  <c r="X5657" i="4"/>
  <c r="X5658" i="4"/>
  <c r="X5659" i="4"/>
  <c r="X5660" i="4"/>
  <c r="X5661" i="4"/>
  <c r="X5662" i="4"/>
  <c r="X5663" i="4"/>
  <c r="X5664" i="4"/>
  <c r="X5665" i="4"/>
  <c r="X5666" i="4"/>
  <c r="X5667" i="4"/>
  <c r="X5668" i="4"/>
  <c r="X5669" i="4"/>
  <c r="X5670" i="4"/>
  <c r="X5671" i="4"/>
  <c r="X5672" i="4"/>
  <c r="X5673" i="4"/>
  <c r="X5674" i="4"/>
  <c r="X5675" i="4"/>
  <c r="X5676" i="4"/>
  <c r="X5677" i="4"/>
  <c r="X5678" i="4"/>
  <c r="X5679" i="4"/>
  <c r="X5680" i="4"/>
  <c r="X5681" i="4"/>
  <c r="X5682" i="4"/>
  <c r="X5683" i="4"/>
  <c r="X5684" i="4"/>
  <c r="X5685" i="4"/>
  <c r="X5686" i="4"/>
  <c r="X5687" i="4"/>
  <c r="X5688" i="4"/>
  <c r="X5689" i="4"/>
  <c r="X5690" i="4"/>
  <c r="X5691" i="4"/>
  <c r="X5692" i="4"/>
  <c r="X5693" i="4"/>
  <c r="X5694" i="4"/>
  <c r="X5695" i="4"/>
  <c r="X5696" i="4"/>
  <c r="X5697" i="4"/>
  <c r="X5698" i="4"/>
  <c r="X5699" i="4"/>
  <c r="X5700" i="4"/>
  <c r="X5701" i="4"/>
  <c r="X5702" i="4"/>
  <c r="X5703" i="4"/>
  <c r="X5704" i="4"/>
  <c r="X5705" i="4"/>
  <c r="X5706" i="4"/>
  <c r="X5707" i="4"/>
  <c r="X5708" i="4"/>
  <c r="X5709" i="4"/>
  <c r="X5710" i="4"/>
  <c r="X5711" i="4"/>
  <c r="X5712" i="4"/>
  <c r="X5713" i="4"/>
  <c r="X5714" i="4"/>
  <c r="X5715" i="4"/>
  <c r="X5716" i="4"/>
  <c r="X5717" i="4"/>
  <c r="X5718" i="4"/>
  <c r="X5719" i="4"/>
  <c r="X5720" i="4"/>
  <c r="X5721" i="4"/>
  <c r="X5722" i="4"/>
  <c r="X5723" i="4"/>
  <c r="X5724" i="4"/>
  <c r="X5725" i="4"/>
  <c r="X5726" i="4"/>
  <c r="X5727" i="4"/>
  <c r="X5728" i="4"/>
  <c r="X5729" i="4"/>
  <c r="X5730" i="4"/>
  <c r="X5731" i="4"/>
  <c r="X5732" i="4"/>
  <c r="X5733" i="4"/>
  <c r="X5734" i="4"/>
  <c r="X5735" i="4"/>
  <c r="X5736" i="4"/>
  <c r="X5737" i="4"/>
  <c r="X5738" i="4"/>
  <c r="X5739" i="4"/>
  <c r="X5740" i="4"/>
  <c r="X5741" i="4"/>
  <c r="X5742" i="4"/>
  <c r="X5743" i="4"/>
  <c r="X5744" i="4"/>
  <c r="X5745" i="4"/>
  <c r="X5746" i="4"/>
  <c r="X5747" i="4"/>
  <c r="X5748" i="4"/>
  <c r="X5749" i="4"/>
  <c r="X5750" i="4"/>
  <c r="X5751" i="4"/>
  <c r="X5752" i="4"/>
  <c r="X5753" i="4"/>
  <c r="X5754" i="4"/>
  <c r="X5755" i="4"/>
  <c r="X5756" i="4"/>
  <c r="X5757" i="4"/>
  <c r="X5758" i="4"/>
  <c r="X5759" i="4"/>
  <c r="X5760" i="4"/>
  <c r="X5761" i="4"/>
  <c r="X5762" i="4"/>
  <c r="X5763" i="4"/>
  <c r="X5764" i="4"/>
  <c r="X5765" i="4"/>
  <c r="X5766" i="4"/>
  <c r="X5767" i="4"/>
  <c r="X5768" i="4"/>
  <c r="X5769" i="4"/>
  <c r="X5770" i="4"/>
  <c r="X5771" i="4"/>
  <c r="X5772" i="4"/>
  <c r="X5773" i="4"/>
  <c r="X5774" i="4"/>
  <c r="X5775" i="4"/>
  <c r="X5776" i="4"/>
  <c r="X5777" i="4"/>
  <c r="X5778" i="4"/>
  <c r="X5779" i="4"/>
  <c r="X5780" i="4"/>
  <c r="X5781" i="4"/>
  <c r="X5782" i="4"/>
  <c r="X5783" i="4"/>
  <c r="X5784" i="4"/>
  <c r="X5785" i="4"/>
  <c r="X5786" i="4"/>
  <c r="X5787" i="4"/>
  <c r="X5788" i="4"/>
  <c r="X5789" i="4"/>
  <c r="X5790" i="4"/>
  <c r="X5791" i="4"/>
  <c r="X5792" i="4"/>
  <c r="X5793" i="4"/>
  <c r="X5794" i="4"/>
  <c r="X5795" i="4"/>
  <c r="X5796" i="4"/>
  <c r="X5797" i="4"/>
  <c r="X5798" i="4"/>
  <c r="X5799" i="4"/>
  <c r="X5800" i="4"/>
  <c r="X5801" i="4"/>
  <c r="X5802" i="4"/>
  <c r="X5803" i="4"/>
  <c r="X5804" i="4"/>
  <c r="X5805" i="4"/>
  <c r="X5806" i="4"/>
  <c r="X5807" i="4"/>
  <c r="X5808" i="4"/>
  <c r="X5809" i="4"/>
  <c r="X5810" i="4"/>
  <c r="X5811" i="4"/>
  <c r="X5812" i="4"/>
  <c r="X5813" i="4"/>
  <c r="X5814" i="4"/>
  <c r="X5815" i="4"/>
  <c r="X5816" i="4"/>
  <c r="X5817" i="4"/>
  <c r="X5818" i="4"/>
  <c r="X5819" i="4"/>
  <c r="X5820" i="4"/>
  <c r="X5821" i="4"/>
  <c r="X5822" i="4"/>
  <c r="X5823" i="4"/>
  <c r="X5824" i="4"/>
  <c r="X5825" i="4"/>
  <c r="X5826" i="4"/>
  <c r="X5827" i="4"/>
  <c r="X5828" i="4"/>
  <c r="X5829" i="4"/>
  <c r="X5830" i="4"/>
  <c r="X5831" i="4"/>
  <c r="X5832" i="4"/>
  <c r="X5833" i="4"/>
  <c r="X5834" i="4"/>
  <c r="X5835" i="4"/>
  <c r="X5836" i="4"/>
  <c r="X5837" i="4"/>
  <c r="X5838" i="4"/>
  <c r="X5839" i="4"/>
  <c r="X5840" i="4"/>
  <c r="X5841" i="4"/>
  <c r="X5842" i="4"/>
  <c r="X5843" i="4"/>
  <c r="X5844" i="4"/>
  <c r="X5845" i="4"/>
  <c r="X5846" i="4"/>
  <c r="X5847" i="4"/>
  <c r="X5848" i="4"/>
  <c r="X5849" i="4"/>
  <c r="X5850" i="4"/>
  <c r="X5851" i="4"/>
  <c r="X5852" i="4"/>
  <c r="X5853" i="4"/>
  <c r="X5854" i="4"/>
  <c r="X5855" i="4"/>
  <c r="X5856" i="4"/>
  <c r="X5857" i="4"/>
  <c r="X5858" i="4"/>
  <c r="X5859" i="4"/>
  <c r="X5860" i="4"/>
  <c r="X5861" i="4"/>
  <c r="X5862" i="4"/>
  <c r="X5863" i="4"/>
  <c r="X5864" i="4"/>
  <c r="X5865" i="4"/>
  <c r="X5866" i="4"/>
  <c r="X5867" i="4"/>
  <c r="X5868" i="4"/>
  <c r="X5869" i="4"/>
  <c r="X5870" i="4"/>
  <c r="X5871" i="4"/>
  <c r="X5872" i="4"/>
  <c r="X5873" i="4"/>
  <c r="X5874" i="4"/>
  <c r="X5875" i="4"/>
  <c r="X5876" i="4"/>
  <c r="X5877" i="4"/>
  <c r="X5878" i="4"/>
  <c r="X5879" i="4"/>
  <c r="X5880" i="4"/>
  <c r="X5881" i="4"/>
  <c r="X5882" i="4"/>
  <c r="X5883" i="4"/>
  <c r="X5884" i="4"/>
  <c r="X5885" i="4"/>
  <c r="X5886" i="4"/>
  <c r="X5887" i="4"/>
  <c r="X5888" i="4"/>
  <c r="X5889" i="4"/>
  <c r="X5890" i="4"/>
  <c r="X5891" i="4"/>
  <c r="X5892" i="4"/>
  <c r="X5893" i="4"/>
  <c r="X5894" i="4"/>
  <c r="X5895" i="4"/>
  <c r="X5896" i="4"/>
  <c r="X5897" i="4"/>
  <c r="X5898" i="4"/>
  <c r="X5899" i="4"/>
  <c r="X5900" i="4"/>
  <c r="X5901" i="4"/>
  <c r="X5902" i="4"/>
  <c r="X5903" i="4"/>
  <c r="X5904" i="4"/>
  <c r="X5905" i="4"/>
  <c r="X5906" i="4"/>
  <c r="X5907" i="4"/>
  <c r="X5908" i="4"/>
  <c r="X5909" i="4"/>
  <c r="X5910" i="4"/>
  <c r="X5911" i="4"/>
  <c r="X5912" i="4"/>
  <c r="X5913" i="4"/>
  <c r="X5914" i="4"/>
  <c r="X5915" i="4"/>
  <c r="X5916" i="4"/>
  <c r="X5917" i="4"/>
  <c r="X5918" i="4"/>
  <c r="X5919" i="4"/>
  <c r="X5920" i="4"/>
  <c r="X5921" i="4"/>
  <c r="X5922" i="4"/>
  <c r="X5923" i="4"/>
  <c r="X5924" i="4"/>
  <c r="X5925" i="4"/>
  <c r="X5926" i="4"/>
  <c r="X5927" i="4"/>
  <c r="X5928" i="4"/>
  <c r="X5929" i="4"/>
  <c r="X5930" i="4"/>
  <c r="X5931" i="4"/>
  <c r="X5932" i="4"/>
  <c r="X5933" i="4"/>
  <c r="X5934" i="4"/>
  <c r="X5935" i="4"/>
  <c r="X5936" i="4"/>
  <c r="X5937" i="4"/>
  <c r="X5938" i="4"/>
  <c r="X5939" i="4"/>
  <c r="X5940" i="4"/>
  <c r="X5941" i="4"/>
  <c r="X5942" i="4"/>
  <c r="X5943" i="4"/>
  <c r="X5944" i="4"/>
  <c r="X5945" i="4"/>
  <c r="X5946" i="4"/>
  <c r="X5947" i="4"/>
  <c r="X5948" i="4"/>
  <c r="X5949" i="4"/>
  <c r="X5950" i="4"/>
  <c r="X5951" i="4"/>
  <c r="X5952" i="4"/>
  <c r="X5953" i="4"/>
  <c r="X5954" i="4"/>
  <c r="X5955" i="4"/>
  <c r="X5956" i="4"/>
  <c r="X5957" i="4"/>
  <c r="X5958" i="4"/>
  <c r="X5959" i="4"/>
  <c r="X5960" i="4"/>
  <c r="X5961" i="4"/>
  <c r="X5962" i="4"/>
  <c r="X5963" i="4"/>
  <c r="X5964" i="4"/>
  <c r="X5965" i="4"/>
  <c r="X5966" i="4"/>
  <c r="X5967" i="4"/>
  <c r="X5968" i="4"/>
  <c r="X5969" i="4"/>
  <c r="X5970" i="4"/>
  <c r="X5971" i="4"/>
  <c r="X5972" i="4"/>
  <c r="X5973" i="4"/>
  <c r="X5974" i="4"/>
  <c r="X5975" i="4"/>
  <c r="X5976" i="4"/>
  <c r="X5977" i="4"/>
  <c r="X5978" i="4"/>
  <c r="X5979" i="4"/>
  <c r="X5980" i="4"/>
  <c r="X5981" i="4"/>
  <c r="X5982" i="4"/>
  <c r="X5983" i="4"/>
  <c r="X5984" i="4"/>
  <c r="X5985" i="4"/>
  <c r="X5986" i="4"/>
  <c r="X5987" i="4"/>
  <c r="X5988" i="4"/>
  <c r="X5989" i="4"/>
  <c r="X5990" i="4"/>
  <c r="X5991" i="4"/>
  <c r="X5992" i="4"/>
  <c r="X5993" i="4"/>
  <c r="X5994" i="4"/>
  <c r="X5995" i="4"/>
  <c r="X5996" i="4"/>
  <c r="X5997" i="4"/>
  <c r="X5998" i="4"/>
  <c r="X5999" i="4"/>
  <c r="X6000" i="4"/>
  <c r="X6001" i="4"/>
  <c r="X6002" i="4"/>
  <c r="X6003" i="4"/>
  <c r="X6004" i="4"/>
  <c r="X6005" i="4"/>
  <c r="X6006" i="4"/>
  <c r="X6007" i="4"/>
  <c r="X6008" i="4"/>
  <c r="X6009" i="4"/>
  <c r="X6010" i="4"/>
  <c r="X6011" i="4"/>
  <c r="X6012" i="4"/>
  <c r="X6013" i="4"/>
  <c r="X6014" i="4"/>
  <c r="X6015" i="4"/>
  <c r="X6016" i="4"/>
  <c r="X6017" i="4"/>
  <c r="X6018" i="4"/>
  <c r="X6019" i="4"/>
  <c r="X6020" i="4"/>
  <c r="X6021" i="4"/>
  <c r="X6022" i="4"/>
  <c r="X6023" i="4"/>
  <c r="X6024" i="4"/>
  <c r="X6025" i="4"/>
  <c r="X6026" i="4"/>
  <c r="X6027" i="4"/>
  <c r="X6028" i="4"/>
  <c r="X6029" i="4"/>
  <c r="X6030" i="4"/>
  <c r="X6031" i="4"/>
  <c r="X6032" i="4"/>
  <c r="X6033" i="4"/>
  <c r="X6034" i="4"/>
  <c r="X6035" i="4"/>
  <c r="X6036" i="4"/>
  <c r="X6037" i="4"/>
  <c r="X6038" i="4"/>
  <c r="X6039" i="4"/>
  <c r="X6040" i="4"/>
  <c r="X6041" i="4"/>
  <c r="X6042" i="4"/>
  <c r="X6043" i="4"/>
  <c r="X6044" i="4"/>
  <c r="X6045" i="4"/>
  <c r="X6046" i="4"/>
  <c r="X6047" i="4"/>
  <c r="X6048" i="4"/>
  <c r="X6049" i="4"/>
  <c r="X6050" i="4"/>
  <c r="X6051" i="4"/>
  <c r="X6052" i="4"/>
  <c r="X6053" i="4"/>
  <c r="X6054" i="4"/>
  <c r="X6055" i="4"/>
  <c r="X6056" i="4"/>
  <c r="X6057" i="4"/>
  <c r="X6058" i="4"/>
  <c r="X6059" i="4"/>
  <c r="X6060" i="4"/>
  <c r="X6061" i="4"/>
  <c r="X6062" i="4"/>
  <c r="X6063" i="4"/>
  <c r="X6064" i="4"/>
  <c r="X6065" i="4"/>
  <c r="X6066" i="4"/>
  <c r="X6067" i="4"/>
  <c r="X6068" i="4"/>
  <c r="X6069" i="4"/>
  <c r="X6070" i="4"/>
  <c r="X6071" i="4"/>
  <c r="X6072" i="4"/>
  <c r="X6073" i="4"/>
  <c r="X6074" i="4"/>
  <c r="X6075" i="4"/>
  <c r="X6076" i="4"/>
  <c r="X6077" i="4"/>
  <c r="X6078" i="4"/>
  <c r="X6079" i="4"/>
  <c r="X6080" i="4"/>
  <c r="X6081" i="4"/>
  <c r="X6082" i="4"/>
  <c r="X6083" i="4"/>
  <c r="X6084" i="4"/>
  <c r="X6085" i="4"/>
  <c r="X6086" i="4"/>
  <c r="X6087" i="4"/>
  <c r="X6088" i="4"/>
  <c r="X6089" i="4"/>
  <c r="X6090" i="4"/>
  <c r="X6091" i="4"/>
  <c r="X6092" i="4"/>
  <c r="X6093" i="4"/>
  <c r="X6094" i="4"/>
  <c r="X6095" i="4"/>
  <c r="X6096" i="4"/>
  <c r="X6097" i="4"/>
  <c r="X6098" i="4"/>
  <c r="X6099" i="4"/>
  <c r="X6100" i="4"/>
  <c r="X6101" i="4"/>
  <c r="X6102" i="4"/>
  <c r="X6103" i="4"/>
  <c r="X6104" i="4"/>
  <c r="X6105" i="4"/>
  <c r="X6106" i="4"/>
  <c r="X6107" i="4"/>
  <c r="X6108" i="4"/>
  <c r="X6109" i="4"/>
  <c r="X6110" i="4"/>
  <c r="X6111" i="4"/>
  <c r="X6112" i="4"/>
  <c r="X6113" i="4"/>
  <c r="X6114" i="4"/>
  <c r="X6115" i="4"/>
  <c r="X6116" i="4"/>
  <c r="X6117" i="4"/>
  <c r="X6118" i="4"/>
  <c r="X6119" i="4"/>
  <c r="X6120" i="4"/>
  <c r="X6121" i="4"/>
  <c r="X6122" i="4"/>
  <c r="X6123" i="4"/>
  <c r="X6124" i="4"/>
  <c r="X6125" i="4"/>
  <c r="X6126" i="4"/>
  <c r="X6127" i="4"/>
  <c r="X6128" i="4"/>
  <c r="X6129" i="4"/>
  <c r="X6130" i="4"/>
  <c r="X6131" i="4"/>
  <c r="X6132" i="4"/>
  <c r="X6133" i="4"/>
  <c r="X6134" i="4"/>
  <c r="X6135" i="4"/>
  <c r="X6136" i="4"/>
  <c r="X6137" i="4"/>
  <c r="X6138" i="4"/>
  <c r="X6139" i="4"/>
  <c r="X6140" i="4"/>
  <c r="X6141" i="4"/>
  <c r="X6142" i="4"/>
  <c r="X6143" i="4"/>
  <c r="X6144" i="4"/>
  <c r="X6145" i="4"/>
  <c r="X6146" i="4"/>
  <c r="X6147" i="4"/>
  <c r="X6148" i="4"/>
  <c r="X6149" i="4"/>
  <c r="X6150" i="4"/>
  <c r="X6151" i="4"/>
  <c r="X6152" i="4"/>
  <c r="X6153" i="4"/>
  <c r="X6154" i="4"/>
  <c r="X6155" i="4"/>
  <c r="X6156" i="4"/>
  <c r="X6157" i="4"/>
  <c r="X6158" i="4"/>
  <c r="X6159" i="4"/>
  <c r="X6160" i="4"/>
  <c r="X6161" i="4"/>
  <c r="X6162" i="4"/>
  <c r="X6163" i="4"/>
  <c r="X6164" i="4"/>
  <c r="X6165" i="4"/>
  <c r="X6166" i="4"/>
  <c r="X6167" i="4"/>
  <c r="X6168" i="4"/>
  <c r="X6169" i="4"/>
  <c r="X6170" i="4"/>
  <c r="X6171" i="4"/>
  <c r="X6172" i="4"/>
  <c r="X6173" i="4"/>
  <c r="X6174" i="4"/>
  <c r="X6175" i="4"/>
  <c r="X6176" i="4"/>
  <c r="X6177" i="4"/>
  <c r="X6178" i="4"/>
  <c r="X6179" i="4"/>
  <c r="X6180" i="4"/>
  <c r="X6181" i="4"/>
  <c r="X6182" i="4"/>
  <c r="X6183" i="4"/>
  <c r="X6184" i="4"/>
  <c r="X6185" i="4"/>
  <c r="X6186" i="4"/>
  <c r="X6187" i="4"/>
  <c r="X6188" i="4"/>
  <c r="X6189" i="4"/>
  <c r="X6190" i="4"/>
  <c r="X6191" i="4"/>
  <c r="X6192" i="4"/>
  <c r="X6193" i="4"/>
  <c r="X6194" i="4"/>
  <c r="X6195" i="4"/>
  <c r="X6196" i="4"/>
  <c r="X6197" i="4"/>
  <c r="X6198" i="4"/>
  <c r="X6199" i="4"/>
  <c r="X6200" i="4"/>
  <c r="X6201" i="4"/>
  <c r="X6202" i="4"/>
  <c r="X6203" i="4"/>
  <c r="X6204" i="4"/>
  <c r="X6205" i="4"/>
  <c r="X6206" i="4"/>
  <c r="X6207" i="4"/>
  <c r="X6208" i="4"/>
  <c r="X6209" i="4"/>
  <c r="X6210" i="4"/>
  <c r="X6211" i="4"/>
  <c r="X6212" i="4"/>
  <c r="X6213" i="4"/>
  <c r="X6214" i="4"/>
  <c r="X6215" i="4"/>
  <c r="X6216" i="4"/>
  <c r="X6217" i="4"/>
  <c r="X6218" i="4"/>
  <c r="X6219" i="4"/>
  <c r="X6220" i="4"/>
  <c r="X6221" i="4"/>
  <c r="X6222" i="4"/>
  <c r="X6223" i="4"/>
  <c r="X6224" i="4"/>
  <c r="X6225" i="4"/>
  <c r="X6226" i="4"/>
  <c r="X6227" i="4"/>
  <c r="X6228" i="4"/>
  <c r="X6229" i="4"/>
  <c r="X6230" i="4"/>
  <c r="X6231" i="4"/>
  <c r="X6232" i="4"/>
  <c r="X6233" i="4"/>
  <c r="X6234" i="4"/>
  <c r="X6235" i="4"/>
  <c r="X6236" i="4"/>
  <c r="X6237" i="4"/>
  <c r="X6238" i="4"/>
  <c r="X6239" i="4"/>
  <c r="X6240" i="4"/>
  <c r="X6241" i="4"/>
  <c r="X6242" i="4"/>
  <c r="X6243" i="4"/>
  <c r="X6244" i="4"/>
  <c r="X6245" i="4"/>
  <c r="X6246" i="4"/>
  <c r="X6247" i="4"/>
  <c r="X6248" i="4"/>
  <c r="X6249" i="4"/>
  <c r="X6250" i="4"/>
  <c r="X6251" i="4"/>
  <c r="X6252" i="4"/>
  <c r="X6253" i="4"/>
  <c r="X6254" i="4"/>
  <c r="X6255" i="4"/>
  <c r="X6256" i="4"/>
  <c r="X6257" i="4"/>
  <c r="X6258" i="4"/>
  <c r="X6259" i="4"/>
  <c r="X6260" i="4"/>
  <c r="X6261" i="4"/>
  <c r="X6262" i="4"/>
  <c r="X6263" i="4"/>
  <c r="X6264" i="4"/>
  <c r="X6265" i="4"/>
  <c r="X6266" i="4"/>
  <c r="X6267" i="4"/>
  <c r="X6268" i="4"/>
  <c r="X6269" i="4"/>
  <c r="X6270" i="4"/>
  <c r="X6271" i="4"/>
  <c r="X6272" i="4"/>
  <c r="X6273" i="4"/>
  <c r="X6274" i="4"/>
  <c r="X6275" i="4"/>
  <c r="X6276" i="4"/>
  <c r="X6277" i="4"/>
  <c r="X6278" i="4"/>
  <c r="X6279" i="4"/>
  <c r="X6280" i="4"/>
  <c r="X6281" i="4"/>
  <c r="X6282" i="4"/>
  <c r="X6283" i="4"/>
  <c r="X6284" i="4"/>
  <c r="X6285" i="4"/>
  <c r="X6286" i="4"/>
  <c r="X6287" i="4"/>
  <c r="X6288" i="4"/>
  <c r="X6289" i="4"/>
  <c r="X6290" i="4"/>
  <c r="X6291" i="4"/>
  <c r="X6292" i="4"/>
  <c r="X6293" i="4"/>
  <c r="X6294" i="4"/>
  <c r="X6295" i="4"/>
  <c r="X6296" i="4"/>
  <c r="X6297" i="4"/>
  <c r="X6298" i="4"/>
  <c r="X6299" i="4"/>
  <c r="X6300" i="4"/>
  <c r="X6301" i="4"/>
  <c r="X6302" i="4"/>
  <c r="X6303" i="4"/>
  <c r="X6304" i="4"/>
  <c r="X6305" i="4"/>
  <c r="X6306" i="4"/>
  <c r="X6307" i="4"/>
  <c r="X6308" i="4"/>
  <c r="X6309" i="4"/>
  <c r="X6310" i="4"/>
  <c r="X6311" i="4"/>
  <c r="X6312" i="4"/>
  <c r="X6313" i="4"/>
  <c r="X6314" i="4"/>
  <c r="X6315" i="4"/>
  <c r="X6316" i="4"/>
  <c r="X6317" i="4"/>
  <c r="X6318" i="4"/>
  <c r="X6319" i="4"/>
  <c r="X6320" i="4"/>
  <c r="X6321" i="4"/>
  <c r="X6322" i="4"/>
  <c r="X6323" i="4"/>
  <c r="X6324" i="4"/>
  <c r="X6325" i="4"/>
  <c r="X6326" i="4"/>
  <c r="X6327" i="4"/>
  <c r="X6328" i="4"/>
  <c r="X6329" i="4"/>
  <c r="X6330" i="4"/>
  <c r="X6331" i="4"/>
  <c r="X6332" i="4"/>
  <c r="X6333" i="4"/>
  <c r="X6334" i="4"/>
  <c r="X6335" i="4"/>
  <c r="X6336" i="4"/>
  <c r="X6337" i="4"/>
  <c r="X6338" i="4"/>
  <c r="X6339" i="4"/>
  <c r="X6340" i="4"/>
  <c r="X6341" i="4"/>
  <c r="X6342" i="4"/>
  <c r="X6343" i="4"/>
  <c r="X6344" i="4"/>
  <c r="X6345" i="4"/>
  <c r="X6346" i="4"/>
  <c r="X6347" i="4"/>
  <c r="X6348" i="4"/>
  <c r="X6349" i="4"/>
  <c r="X6350" i="4"/>
  <c r="X6351" i="4"/>
  <c r="X6352" i="4"/>
  <c r="X6353" i="4"/>
  <c r="X6354" i="4"/>
  <c r="X6355" i="4"/>
  <c r="X6356" i="4"/>
  <c r="X6357" i="4"/>
  <c r="X6358" i="4"/>
  <c r="X6359" i="4"/>
  <c r="X6360" i="4"/>
  <c r="X6361" i="4"/>
  <c r="X6362" i="4"/>
  <c r="X6363" i="4"/>
  <c r="X6364" i="4"/>
  <c r="X6365" i="4"/>
  <c r="X6366" i="4"/>
  <c r="X6367" i="4"/>
  <c r="X6368" i="4"/>
  <c r="X6369" i="4"/>
  <c r="X6370" i="4"/>
  <c r="X6371" i="4"/>
  <c r="X6372" i="4"/>
  <c r="X6373" i="4"/>
  <c r="X6374" i="4"/>
  <c r="X6375" i="4"/>
  <c r="X6376" i="4"/>
  <c r="X6377" i="4"/>
  <c r="X6378" i="4"/>
  <c r="X6379" i="4"/>
  <c r="X6380" i="4"/>
  <c r="X6381" i="4"/>
  <c r="X6382" i="4"/>
  <c r="X6383" i="4"/>
  <c r="X6384" i="4"/>
  <c r="X6385" i="4"/>
  <c r="X6386" i="4"/>
  <c r="X6387" i="4"/>
  <c r="X6388" i="4"/>
  <c r="X6389" i="4"/>
  <c r="X6390" i="4"/>
  <c r="X6391" i="4"/>
  <c r="X6392" i="4"/>
  <c r="X6393" i="4"/>
  <c r="X6394" i="4"/>
  <c r="X6395" i="4"/>
  <c r="X6396" i="4"/>
  <c r="X6397" i="4"/>
  <c r="X6398" i="4"/>
  <c r="X6399" i="4"/>
  <c r="X6400" i="4"/>
  <c r="X6401" i="4"/>
  <c r="X6402" i="4"/>
  <c r="X6403" i="4"/>
  <c r="X6404" i="4"/>
  <c r="X6405" i="4"/>
  <c r="X6406" i="4"/>
  <c r="X6407" i="4"/>
  <c r="X6408" i="4"/>
  <c r="X6409" i="4"/>
  <c r="X6410" i="4"/>
  <c r="X6411" i="4"/>
  <c r="X6412" i="4"/>
  <c r="X6413" i="4"/>
  <c r="X6414" i="4"/>
  <c r="X6415" i="4"/>
  <c r="X6416" i="4"/>
  <c r="X6417" i="4"/>
  <c r="X6418" i="4"/>
  <c r="X6419" i="4"/>
  <c r="X6420" i="4"/>
  <c r="X6421" i="4"/>
  <c r="X6422" i="4"/>
  <c r="X6423" i="4"/>
  <c r="X6424" i="4"/>
  <c r="X6425" i="4"/>
  <c r="X6426" i="4"/>
  <c r="X6427" i="4"/>
  <c r="X6428" i="4"/>
  <c r="X6429" i="4"/>
  <c r="X6430" i="4"/>
  <c r="X6431" i="4"/>
  <c r="X6432" i="4"/>
  <c r="X6433" i="4"/>
  <c r="X6434" i="4"/>
  <c r="X6435" i="4"/>
  <c r="X6436" i="4"/>
  <c r="X6437" i="4"/>
  <c r="X6438" i="4"/>
  <c r="X6439" i="4"/>
  <c r="X6440" i="4"/>
  <c r="X6441" i="4"/>
  <c r="X6442" i="4"/>
  <c r="X6443" i="4"/>
  <c r="X6444" i="4"/>
  <c r="X6445" i="4"/>
  <c r="X6446" i="4"/>
  <c r="X6447" i="4"/>
  <c r="X6448" i="4"/>
  <c r="X6449" i="4"/>
  <c r="X6450" i="4"/>
  <c r="X6451" i="4"/>
  <c r="X6452" i="4"/>
  <c r="X6453" i="4"/>
  <c r="X6454" i="4"/>
  <c r="X6455" i="4"/>
  <c r="X6456" i="4"/>
  <c r="X6457" i="4"/>
  <c r="X6458" i="4"/>
  <c r="X6459" i="4"/>
  <c r="X6460" i="4"/>
  <c r="X6461" i="4"/>
  <c r="X6462" i="4"/>
  <c r="X6463" i="4"/>
  <c r="X6464" i="4"/>
  <c r="X6465" i="4"/>
  <c r="X6466" i="4"/>
  <c r="X6467" i="4"/>
  <c r="X6468" i="4"/>
  <c r="X6469" i="4"/>
  <c r="X6470" i="4"/>
  <c r="X6471" i="4"/>
  <c r="X6472" i="4"/>
  <c r="X6473" i="4"/>
  <c r="X6474" i="4"/>
  <c r="X6475" i="4"/>
  <c r="X6476" i="4"/>
  <c r="X6477" i="4"/>
  <c r="X6478" i="4"/>
  <c r="X6479" i="4"/>
  <c r="X6480" i="4"/>
  <c r="X6481" i="4"/>
  <c r="X6482" i="4"/>
  <c r="X6483" i="4"/>
  <c r="X6484" i="4"/>
  <c r="X6485" i="4"/>
  <c r="X6486" i="4"/>
  <c r="X6487" i="4"/>
  <c r="X6488" i="4"/>
  <c r="X6489" i="4"/>
  <c r="X6490" i="4"/>
  <c r="X6491" i="4"/>
  <c r="X6492" i="4"/>
  <c r="X6493" i="4"/>
  <c r="X6494" i="4"/>
  <c r="X6495" i="4"/>
  <c r="X6496" i="4"/>
  <c r="X6497" i="4"/>
  <c r="X6498" i="4"/>
  <c r="X6499" i="4"/>
  <c r="X6500" i="4"/>
  <c r="X6501" i="4"/>
  <c r="X6502" i="4"/>
  <c r="X6503" i="4"/>
  <c r="X6504" i="4"/>
  <c r="X6505" i="4"/>
  <c r="X6506" i="4"/>
  <c r="X6507" i="4"/>
  <c r="X6508" i="4"/>
  <c r="X6509" i="4"/>
  <c r="X6510" i="4"/>
  <c r="X6511" i="4"/>
  <c r="X6512" i="4"/>
  <c r="X6513" i="4"/>
  <c r="X6514" i="4"/>
  <c r="X6515" i="4"/>
  <c r="X6516" i="4"/>
  <c r="X6517" i="4"/>
  <c r="X6518" i="4"/>
  <c r="X6519" i="4"/>
  <c r="X6520" i="4"/>
  <c r="X6521" i="4"/>
  <c r="X6522" i="4"/>
  <c r="X6523" i="4"/>
  <c r="X6524" i="4"/>
  <c r="X6525" i="4"/>
  <c r="X6526" i="4"/>
  <c r="X6527" i="4"/>
  <c r="X6528" i="4"/>
  <c r="X6529" i="4"/>
  <c r="X6530" i="4"/>
  <c r="X6531" i="4"/>
  <c r="X6532" i="4"/>
  <c r="X6533" i="4"/>
  <c r="X6534" i="4"/>
  <c r="X6535" i="4"/>
  <c r="X6536" i="4"/>
  <c r="X6537" i="4"/>
  <c r="X6538" i="4"/>
  <c r="X6539" i="4"/>
  <c r="X6540" i="4"/>
  <c r="X6541" i="4"/>
  <c r="X6542" i="4"/>
  <c r="X6543" i="4"/>
  <c r="X6544" i="4"/>
  <c r="X6545" i="4"/>
  <c r="X6546" i="4"/>
  <c r="X6547" i="4"/>
  <c r="X6548" i="4"/>
  <c r="X6549" i="4"/>
  <c r="X6550" i="4"/>
  <c r="X6551" i="4"/>
  <c r="X6552" i="4"/>
  <c r="X6553" i="4"/>
  <c r="X6554" i="4"/>
  <c r="X6555" i="4"/>
  <c r="X6556" i="4"/>
  <c r="X6557" i="4"/>
  <c r="X6558" i="4"/>
  <c r="X6559" i="4"/>
  <c r="X6560" i="4"/>
  <c r="X6561" i="4"/>
  <c r="X6562" i="4"/>
  <c r="X6563" i="4"/>
  <c r="X6564" i="4"/>
  <c r="X6565" i="4"/>
  <c r="X6566" i="4"/>
  <c r="X6567" i="4"/>
  <c r="X6568" i="4"/>
  <c r="X6569" i="4"/>
  <c r="X6570" i="4"/>
  <c r="X6571" i="4"/>
  <c r="X6572" i="4"/>
  <c r="X6573" i="4"/>
  <c r="X6574" i="4"/>
  <c r="X6575" i="4"/>
  <c r="X6576" i="4"/>
  <c r="X6577" i="4"/>
  <c r="X6578" i="4"/>
  <c r="X6579" i="4"/>
  <c r="X6580" i="4"/>
  <c r="X6581" i="4"/>
  <c r="X6582" i="4"/>
  <c r="X6583" i="4"/>
  <c r="X6584" i="4"/>
  <c r="X6585" i="4"/>
  <c r="X6586" i="4"/>
  <c r="X6587" i="4"/>
  <c r="X6588" i="4"/>
  <c r="X6589" i="4"/>
  <c r="X6590" i="4"/>
  <c r="X6591" i="4"/>
  <c r="X6592" i="4"/>
  <c r="X6593" i="4"/>
  <c r="X6594" i="4"/>
  <c r="X6595" i="4"/>
  <c r="X6596" i="4"/>
  <c r="X6597" i="4"/>
  <c r="X6598" i="4"/>
  <c r="X6599" i="4"/>
  <c r="X6600" i="4"/>
  <c r="X6601" i="4"/>
  <c r="X6602" i="4"/>
  <c r="X6603" i="4"/>
  <c r="X6604" i="4"/>
  <c r="X6605" i="4"/>
  <c r="X6606" i="4"/>
  <c r="X6607" i="4"/>
  <c r="X6608" i="4"/>
  <c r="X6609" i="4"/>
  <c r="X6610" i="4"/>
  <c r="X6611" i="4"/>
  <c r="X6612" i="4"/>
  <c r="X6613" i="4"/>
  <c r="X6614" i="4"/>
  <c r="X6615" i="4"/>
  <c r="X6616" i="4"/>
  <c r="X6617" i="4"/>
  <c r="X6618" i="4"/>
  <c r="X6619" i="4"/>
  <c r="X6620" i="4"/>
  <c r="X6621" i="4"/>
  <c r="X6622" i="4"/>
  <c r="X6623" i="4"/>
  <c r="X6624" i="4"/>
  <c r="X6625" i="4"/>
  <c r="X6626" i="4"/>
  <c r="X6627" i="4"/>
  <c r="X6628" i="4"/>
  <c r="X6629" i="4"/>
  <c r="X6630" i="4"/>
  <c r="X6631" i="4"/>
  <c r="X6632" i="4"/>
  <c r="X6633" i="4"/>
  <c r="X6634" i="4"/>
  <c r="X6635" i="4"/>
  <c r="X6636" i="4"/>
  <c r="X6637" i="4"/>
  <c r="X6638" i="4"/>
  <c r="X6639" i="4"/>
  <c r="X6640" i="4"/>
  <c r="X6641" i="4"/>
  <c r="X6642" i="4"/>
  <c r="X6643" i="4"/>
  <c r="X6644" i="4"/>
  <c r="X6645" i="4"/>
  <c r="X6646" i="4"/>
  <c r="X6647" i="4"/>
  <c r="X6648" i="4"/>
  <c r="X6649" i="4"/>
  <c r="X6650" i="4"/>
  <c r="X6651" i="4"/>
  <c r="X6652" i="4"/>
  <c r="X6653" i="4"/>
  <c r="X6654" i="4"/>
  <c r="X6655" i="4"/>
  <c r="X6656" i="4"/>
  <c r="X6657" i="4"/>
  <c r="X6658" i="4"/>
  <c r="X6659" i="4"/>
  <c r="X6660" i="4"/>
  <c r="X6661" i="4"/>
  <c r="X6662" i="4"/>
  <c r="X6663" i="4"/>
  <c r="X6664" i="4"/>
  <c r="X6665" i="4"/>
  <c r="X6666" i="4"/>
  <c r="X6667" i="4"/>
  <c r="X6668" i="4"/>
  <c r="X6669" i="4"/>
  <c r="X6670" i="4"/>
  <c r="X6671" i="4"/>
  <c r="X6672" i="4"/>
  <c r="X6673" i="4"/>
  <c r="X6674" i="4"/>
  <c r="X6675" i="4"/>
  <c r="X6676" i="4"/>
  <c r="X6677" i="4"/>
  <c r="X6678" i="4"/>
  <c r="X6679" i="4"/>
  <c r="X6680" i="4"/>
  <c r="X6681" i="4"/>
  <c r="X6682" i="4"/>
  <c r="X6683" i="4"/>
  <c r="X6684" i="4"/>
  <c r="X6685" i="4"/>
  <c r="X6686" i="4"/>
  <c r="X6687" i="4"/>
  <c r="X6688" i="4"/>
  <c r="X6689" i="4"/>
  <c r="X6690" i="4"/>
  <c r="X6691" i="4"/>
  <c r="X6692" i="4"/>
  <c r="X6693" i="4"/>
  <c r="X6694" i="4"/>
  <c r="X6695" i="4"/>
  <c r="X6696" i="4"/>
  <c r="X6697" i="4"/>
  <c r="X6698" i="4"/>
  <c r="X6699" i="4"/>
  <c r="X6700" i="4"/>
  <c r="X6701" i="4"/>
  <c r="X6702" i="4"/>
  <c r="X6703" i="4"/>
  <c r="X6704" i="4"/>
  <c r="X6705" i="4"/>
  <c r="X6706" i="4"/>
  <c r="X6707" i="4"/>
  <c r="X6708" i="4"/>
  <c r="X6709" i="4"/>
  <c r="X6710" i="4"/>
  <c r="X6711" i="4"/>
  <c r="X6712" i="4"/>
  <c r="X6713" i="4"/>
  <c r="X6714" i="4"/>
  <c r="X6715" i="4"/>
  <c r="X6716" i="4"/>
  <c r="X6717" i="4"/>
  <c r="X6718" i="4"/>
  <c r="X6719" i="4"/>
  <c r="X6720" i="4"/>
  <c r="X6721" i="4"/>
  <c r="X6722" i="4"/>
  <c r="X6723" i="4"/>
  <c r="X6724" i="4"/>
  <c r="X6725" i="4"/>
  <c r="X6726" i="4"/>
  <c r="X6727" i="4"/>
  <c r="X6728" i="4"/>
  <c r="X6729" i="4"/>
  <c r="X6730" i="4"/>
  <c r="X6731" i="4"/>
  <c r="X6732" i="4"/>
  <c r="X6733" i="4"/>
  <c r="X6734" i="4"/>
  <c r="X6735" i="4"/>
  <c r="X6736" i="4"/>
  <c r="X6737" i="4"/>
  <c r="X6738" i="4"/>
  <c r="X6739" i="4"/>
  <c r="X6740" i="4"/>
  <c r="X6741" i="4"/>
  <c r="X6742" i="4"/>
  <c r="X6743" i="4"/>
  <c r="X6744" i="4"/>
  <c r="X6745" i="4"/>
  <c r="X6746" i="4"/>
  <c r="X6747" i="4"/>
  <c r="X6748" i="4"/>
  <c r="X6749" i="4"/>
  <c r="X6750" i="4"/>
  <c r="X6751" i="4"/>
  <c r="X6752" i="4"/>
  <c r="X6753" i="4"/>
  <c r="X6754" i="4"/>
  <c r="X6755" i="4"/>
  <c r="X6756" i="4"/>
  <c r="X6757" i="4"/>
  <c r="X6758" i="4"/>
  <c r="X6759" i="4"/>
  <c r="X6760" i="4"/>
  <c r="X6761" i="4"/>
  <c r="X6762" i="4"/>
  <c r="X6763" i="4"/>
  <c r="X6764" i="4"/>
  <c r="X6765" i="4"/>
  <c r="X6766" i="4"/>
  <c r="X6767" i="4"/>
  <c r="X6768" i="4"/>
  <c r="X6769" i="4"/>
  <c r="X6770" i="4"/>
  <c r="X6771" i="4"/>
  <c r="X6772" i="4"/>
  <c r="X6773" i="4"/>
  <c r="X6774" i="4"/>
  <c r="X6775" i="4"/>
  <c r="X6776" i="4"/>
  <c r="X6777" i="4"/>
  <c r="X6778" i="4"/>
  <c r="X6779" i="4"/>
  <c r="X6780" i="4"/>
  <c r="X6781" i="4"/>
  <c r="X6782" i="4"/>
  <c r="X6783" i="4"/>
  <c r="X6784" i="4"/>
  <c r="X6785" i="4"/>
  <c r="X6786" i="4"/>
  <c r="X6787" i="4"/>
  <c r="X6788" i="4"/>
  <c r="X6789" i="4"/>
  <c r="X6790" i="4"/>
  <c r="X6791" i="4"/>
  <c r="X6792" i="4"/>
  <c r="X6793" i="4"/>
  <c r="X6794" i="4"/>
  <c r="X6795" i="4"/>
  <c r="X6796" i="4"/>
  <c r="X6797" i="4"/>
  <c r="X6798" i="4"/>
  <c r="X6799" i="4"/>
  <c r="X6800" i="4"/>
  <c r="X6801" i="4"/>
  <c r="X6802" i="4"/>
  <c r="X6803" i="4"/>
  <c r="X6804" i="4"/>
  <c r="X6805" i="4"/>
  <c r="X6806" i="4"/>
  <c r="X6807" i="4"/>
  <c r="X6808" i="4"/>
  <c r="X6809" i="4"/>
  <c r="X6810" i="4"/>
  <c r="X6811" i="4"/>
  <c r="X6812" i="4"/>
  <c r="X6813" i="4"/>
  <c r="X6814" i="4"/>
  <c r="X6815" i="4"/>
  <c r="X6816" i="4"/>
  <c r="X6817" i="4"/>
  <c r="X6818" i="4"/>
  <c r="X6819" i="4"/>
  <c r="X6820" i="4"/>
  <c r="X6821" i="4"/>
  <c r="X6822" i="4"/>
  <c r="X6823" i="4"/>
  <c r="X6824" i="4"/>
  <c r="X6825" i="4"/>
  <c r="X6826" i="4"/>
  <c r="X6827" i="4"/>
  <c r="X6828" i="4"/>
  <c r="X6829" i="4"/>
  <c r="X6830" i="4"/>
  <c r="X6831" i="4"/>
  <c r="X6832" i="4"/>
  <c r="X6833" i="4"/>
  <c r="X6834" i="4"/>
  <c r="X6835" i="4"/>
  <c r="X6836" i="4"/>
  <c r="X6837" i="4"/>
  <c r="X6838" i="4"/>
  <c r="X6839" i="4"/>
  <c r="X6840" i="4"/>
  <c r="X6841" i="4"/>
  <c r="X6842" i="4"/>
  <c r="X6843" i="4"/>
  <c r="X6844" i="4"/>
  <c r="X6845" i="4"/>
  <c r="X6846" i="4"/>
  <c r="X6847" i="4"/>
  <c r="X6848" i="4"/>
  <c r="X6849" i="4"/>
  <c r="X6850" i="4"/>
  <c r="X6851" i="4"/>
  <c r="X6852" i="4"/>
  <c r="X6853" i="4"/>
  <c r="X6854" i="4"/>
  <c r="X6855" i="4"/>
  <c r="X6856" i="4"/>
  <c r="X6857" i="4"/>
  <c r="X6858" i="4"/>
  <c r="X6859" i="4"/>
  <c r="X6860" i="4"/>
  <c r="X6861" i="4"/>
  <c r="X6862" i="4"/>
  <c r="X6863" i="4"/>
  <c r="X6864" i="4"/>
  <c r="X6865" i="4"/>
  <c r="X6866" i="4"/>
  <c r="X6867" i="4"/>
  <c r="X6868" i="4"/>
  <c r="X6869" i="4"/>
  <c r="X6870" i="4"/>
  <c r="X6871" i="4"/>
  <c r="X6872" i="4"/>
  <c r="X6873" i="4"/>
  <c r="X6874" i="4"/>
  <c r="X6875" i="4"/>
  <c r="X6876" i="4"/>
  <c r="X6877" i="4"/>
  <c r="X6878" i="4"/>
  <c r="X6879" i="4"/>
  <c r="X6880" i="4"/>
  <c r="X6881" i="4"/>
  <c r="X6882" i="4"/>
  <c r="X6883" i="4"/>
  <c r="X6884" i="4"/>
  <c r="X6885" i="4"/>
  <c r="X6886" i="4"/>
  <c r="X6887" i="4"/>
  <c r="X6888" i="4"/>
  <c r="X6889" i="4"/>
  <c r="X6890" i="4"/>
  <c r="X6891" i="4"/>
  <c r="X6892" i="4"/>
  <c r="X6893" i="4"/>
  <c r="X6894" i="4"/>
  <c r="X6895" i="4"/>
  <c r="X6896" i="4"/>
  <c r="X6897" i="4"/>
  <c r="X6898" i="4"/>
  <c r="X6899" i="4"/>
  <c r="X6900" i="4"/>
  <c r="X6901" i="4"/>
  <c r="X6902" i="4"/>
  <c r="X6903" i="4"/>
  <c r="X6904" i="4"/>
  <c r="X6905" i="4"/>
  <c r="X6906" i="4"/>
  <c r="X6907" i="4"/>
  <c r="X6908" i="4"/>
  <c r="X6909" i="4"/>
  <c r="X6910" i="4"/>
  <c r="X6911" i="4"/>
  <c r="X6912" i="4"/>
  <c r="X6913" i="4"/>
  <c r="X6914" i="4"/>
  <c r="X6915" i="4"/>
  <c r="X6916" i="4"/>
  <c r="X6917" i="4"/>
  <c r="X6918" i="4"/>
  <c r="X6919" i="4"/>
  <c r="X6920" i="4"/>
  <c r="X6921" i="4"/>
  <c r="X6922" i="4"/>
  <c r="X6923" i="4"/>
  <c r="X6924" i="4"/>
  <c r="X6925" i="4"/>
  <c r="X6926" i="4"/>
  <c r="X6927" i="4"/>
  <c r="X6928" i="4"/>
  <c r="X6929" i="4"/>
  <c r="X6930" i="4"/>
  <c r="X6931" i="4"/>
  <c r="X6932" i="4"/>
  <c r="X6933" i="4"/>
  <c r="X6934" i="4"/>
  <c r="X6935" i="4"/>
  <c r="X6936" i="4"/>
  <c r="X6937" i="4"/>
  <c r="X6938" i="4"/>
  <c r="X6939" i="4"/>
  <c r="X6940" i="4"/>
  <c r="X6941" i="4"/>
  <c r="X6942" i="4"/>
  <c r="X6943" i="4"/>
  <c r="X6944" i="4"/>
  <c r="X6945" i="4"/>
  <c r="X6946" i="4"/>
  <c r="X6947" i="4"/>
  <c r="X6948" i="4"/>
  <c r="X6949" i="4"/>
  <c r="X6950" i="4"/>
  <c r="X6951" i="4"/>
  <c r="X6952" i="4"/>
  <c r="X6953" i="4"/>
  <c r="X6954" i="4"/>
  <c r="X6955" i="4"/>
  <c r="X6956" i="4"/>
  <c r="X6957" i="4"/>
  <c r="X6958" i="4"/>
  <c r="X6959" i="4"/>
  <c r="X6960" i="4"/>
  <c r="X6961" i="4"/>
  <c r="X6962" i="4"/>
  <c r="X6963" i="4"/>
  <c r="X6964" i="4"/>
  <c r="X6965" i="4"/>
  <c r="X6966" i="4"/>
  <c r="X6967" i="4"/>
  <c r="X6968" i="4"/>
  <c r="X6969" i="4"/>
  <c r="X6970" i="4"/>
  <c r="X6971" i="4"/>
  <c r="X6972" i="4"/>
  <c r="X6973" i="4"/>
  <c r="X6974" i="4"/>
  <c r="X6975" i="4"/>
  <c r="X6976" i="4"/>
  <c r="X6977" i="4"/>
  <c r="X6978" i="4"/>
  <c r="X6979" i="4"/>
  <c r="X6980" i="4"/>
  <c r="X6981" i="4"/>
  <c r="X6982" i="4"/>
  <c r="X6983" i="4"/>
  <c r="X6984" i="4"/>
  <c r="X6985" i="4"/>
  <c r="X6986" i="4"/>
  <c r="X6987" i="4"/>
  <c r="X6988" i="4"/>
  <c r="X6989" i="4"/>
  <c r="X6990" i="4"/>
  <c r="X6991" i="4"/>
  <c r="X6992" i="4"/>
  <c r="X6993" i="4"/>
  <c r="X6994" i="4"/>
  <c r="X6995" i="4"/>
  <c r="X6996" i="4"/>
  <c r="X6997" i="4"/>
  <c r="X6998" i="4"/>
  <c r="X6999" i="4"/>
  <c r="X7000" i="4"/>
  <c r="X7001" i="4"/>
  <c r="X7002" i="4"/>
  <c r="X7003" i="4"/>
  <c r="X7004" i="4"/>
  <c r="X7005" i="4"/>
  <c r="X7006" i="4"/>
  <c r="X7007" i="4"/>
  <c r="X7008" i="4"/>
  <c r="X7009" i="4"/>
  <c r="X7010" i="4"/>
  <c r="X7011" i="4"/>
  <c r="X7012" i="4"/>
  <c r="X7013" i="4"/>
  <c r="X7014" i="4"/>
  <c r="X7015" i="4"/>
  <c r="X7016" i="4"/>
  <c r="X7017" i="4"/>
  <c r="X7018" i="4"/>
  <c r="X7019" i="4"/>
  <c r="X7020" i="4"/>
  <c r="X7021" i="4"/>
  <c r="X7022" i="4"/>
  <c r="X7023" i="4"/>
  <c r="X7024" i="4"/>
  <c r="X7025" i="4"/>
  <c r="X7026" i="4"/>
  <c r="X7027" i="4"/>
  <c r="X7028" i="4"/>
  <c r="X7029" i="4"/>
  <c r="X7030" i="4"/>
  <c r="X7031" i="4"/>
  <c r="X7032" i="4"/>
  <c r="X7033" i="4"/>
  <c r="X7034" i="4"/>
  <c r="X7035" i="4"/>
  <c r="X7036" i="4"/>
  <c r="X7037" i="4"/>
  <c r="X7038" i="4"/>
  <c r="X7039" i="4"/>
  <c r="X7040" i="4"/>
  <c r="X7041" i="4"/>
  <c r="X7042" i="4"/>
  <c r="X7043" i="4"/>
  <c r="X7044" i="4"/>
  <c r="W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W509" i="4"/>
  <c r="W510" i="4"/>
  <c r="W511" i="4"/>
  <c r="W512" i="4"/>
  <c r="W513" i="4"/>
  <c r="W514" i="4"/>
  <c r="W515" i="4"/>
  <c r="W516" i="4"/>
  <c r="W517" i="4"/>
  <c r="W518" i="4"/>
  <c r="W519" i="4"/>
  <c r="W520" i="4"/>
  <c r="W521" i="4"/>
  <c r="W522" i="4"/>
  <c r="W523" i="4"/>
  <c r="W524" i="4"/>
  <c r="W525" i="4"/>
  <c r="W526" i="4"/>
  <c r="W527" i="4"/>
  <c r="W528" i="4"/>
  <c r="W529" i="4"/>
  <c r="W530" i="4"/>
  <c r="W531" i="4"/>
  <c r="W532" i="4"/>
  <c r="W533" i="4"/>
  <c r="W534" i="4"/>
  <c r="W535" i="4"/>
  <c r="W536" i="4"/>
  <c r="W537" i="4"/>
  <c r="W538" i="4"/>
  <c r="W539" i="4"/>
  <c r="W540" i="4"/>
  <c r="W541" i="4"/>
  <c r="W542" i="4"/>
  <c r="W543" i="4"/>
  <c r="W544" i="4"/>
  <c r="W545" i="4"/>
  <c r="W546" i="4"/>
  <c r="W547" i="4"/>
  <c r="W548" i="4"/>
  <c r="W549" i="4"/>
  <c r="W550" i="4"/>
  <c r="W551" i="4"/>
  <c r="W552" i="4"/>
  <c r="W553" i="4"/>
  <c r="W554" i="4"/>
  <c r="W555" i="4"/>
  <c r="W556" i="4"/>
  <c r="W557" i="4"/>
  <c r="W558" i="4"/>
  <c r="W559" i="4"/>
  <c r="W560" i="4"/>
  <c r="W561" i="4"/>
  <c r="W562" i="4"/>
  <c r="W563" i="4"/>
  <c r="W564" i="4"/>
  <c r="W565" i="4"/>
  <c r="W566" i="4"/>
  <c r="W567" i="4"/>
  <c r="W568" i="4"/>
  <c r="W569" i="4"/>
  <c r="W570" i="4"/>
  <c r="W571" i="4"/>
  <c r="W572" i="4"/>
  <c r="W573" i="4"/>
  <c r="W574" i="4"/>
  <c r="W575" i="4"/>
  <c r="W576" i="4"/>
  <c r="W577" i="4"/>
  <c r="W578" i="4"/>
  <c r="W579" i="4"/>
  <c r="W580" i="4"/>
  <c r="W581" i="4"/>
  <c r="W582" i="4"/>
  <c r="W583" i="4"/>
  <c r="W584" i="4"/>
  <c r="W585" i="4"/>
  <c r="W586" i="4"/>
  <c r="W587" i="4"/>
  <c r="W588" i="4"/>
  <c r="W589" i="4"/>
  <c r="W590" i="4"/>
  <c r="W591" i="4"/>
  <c r="W592" i="4"/>
  <c r="W593" i="4"/>
  <c r="W594" i="4"/>
  <c r="W595" i="4"/>
  <c r="W596" i="4"/>
  <c r="W597" i="4"/>
  <c r="W598" i="4"/>
  <c r="W599" i="4"/>
  <c r="W600" i="4"/>
  <c r="W601" i="4"/>
  <c r="W602" i="4"/>
  <c r="W603" i="4"/>
  <c r="W604" i="4"/>
  <c r="W605" i="4"/>
  <c r="W606" i="4"/>
  <c r="W607" i="4"/>
  <c r="W608" i="4"/>
  <c r="W609" i="4"/>
  <c r="W610" i="4"/>
  <c r="W611" i="4"/>
  <c r="W612" i="4"/>
  <c r="W613" i="4"/>
  <c r="W614" i="4"/>
  <c r="W615" i="4"/>
  <c r="W616" i="4"/>
  <c r="W617" i="4"/>
  <c r="W618" i="4"/>
  <c r="W619" i="4"/>
  <c r="W620" i="4"/>
  <c r="W621" i="4"/>
  <c r="W622" i="4"/>
  <c r="W623" i="4"/>
  <c r="W624" i="4"/>
  <c r="W625" i="4"/>
  <c r="W626" i="4"/>
  <c r="W627" i="4"/>
  <c r="W628" i="4"/>
  <c r="W629" i="4"/>
  <c r="W630" i="4"/>
  <c r="W631" i="4"/>
  <c r="W632" i="4"/>
  <c r="W633" i="4"/>
  <c r="W634" i="4"/>
  <c r="W635" i="4"/>
  <c r="W636" i="4"/>
  <c r="W637" i="4"/>
  <c r="W638" i="4"/>
  <c r="W639" i="4"/>
  <c r="W640" i="4"/>
  <c r="W641" i="4"/>
  <c r="W642" i="4"/>
  <c r="W643" i="4"/>
  <c r="W644" i="4"/>
  <c r="W645" i="4"/>
  <c r="W646" i="4"/>
  <c r="W647" i="4"/>
  <c r="W648" i="4"/>
  <c r="W649" i="4"/>
  <c r="W650" i="4"/>
  <c r="W651" i="4"/>
  <c r="W652" i="4"/>
  <c r="W653" i="4"/>
  <c r="W654" i="4"/>
  <c r="W655" i="4"/>
  <c r="W656" i="4"/>
  <c r="W657" i="4"/>
  <c r="W658" i="4"/>
  <c r="W659" i="4"/>
  <c r="W660" i="4"/>
  <c r="W661" i="4"/>
  <c r="W662" i="4"/>
  <c r="W663" i="4"/>
  <c r="W664" i="4"/>
  <c r="W665" i="4"/>
  <c r="W666" i="4"/>
  <c r="W667" i="4"/>
  <c r="W668" i="4"/>
  <c r="W669" i="4"/>
  <c r="W670" i="4"/>
  <c r="W671" i="4"/>
  <c r="W672" i="4"/>
  <c r="W673" i="4"/>
  <c r="W674" i="4"/>
  <c r="W675" i="4"/>
  <c r="W676" i="4"/>
  <c r="W677" i="4"/>
  <c r="W678" i="4"/>
  <c r="W679" i="4"/>
  <c r="W680" i="4"/>
  <c r="W681" i="4"/>
  <c r="W682" i="4"/>
  <c r="W683" i="4"/>
  <c r="W684" i="4"/>
  <c r="W685" i="4"/>
  <c r="W686" i="4"/>
  <c r="W687" i="4"/>
  <c r="W688" i="4"/>
  <c r="W689" i="4"/>
  <c r="W690" i="4"/>
  <c r="W691" i="4"/>
  <c r="W692" i="4"/>
  <c r="W693" i="4"/>
  <c r="W694" i="4"/>
  <c r="W695" i="4"/>
  <c r="W696" i="4"/>
  <c r="W697" i="4"/>
  <c r="W698" i="4"/>
  <c r="W699" i="4"/>
  <c r="W700" i="4"/>
  <c r="W701" i="4"/>
  <c r="W702" i="4"/>
  <c r="W703" i="4"/>
  <c r="W704" i="4"/>
  <c r="W705" i="4"/>
  <c r="W706" i="4"/>
  <c r="W707" i="4"/>
  <c r="W708" i="4"/>
  <c r="W709" i="4"/>
  <c r="W710" i="4"/>
  <c r="W711" i="4"/>
  <c r="W712" i="4"/>
  <c r="W713" i="4"/>
  <c r="W714" i="4"/>
  <c r="W715" i="4"/>
  <c r="W716" i="4"/>
  <c r="W717" i="4"/>
  <c r="W718" i="4"/>
  <c r="W719" i="4"/>
  <c r="W720" i="4"/>
  <c r="W721" i="4"/>
  <c r="W722" i="4"/>
  <c r="W723" i="4"/>
  <c r="W724" i="4"/>
  <c r="W725" i="4"/>
  <c r="W726" i="4"/>
  <c r="W727" i="4"/>
  <c r="W728" i="4"/>
  <c r="W729" i="4"/>
  <c r="W730" i="4"/>
  <c r="W731" i="4"/>
  <c r="W732" i="4"/>
  <c r="W733" i="4"/>
  <c r="W734" i="4"/>
  <c r="W735" i="4"/>
  <c r="W736" i="4"/>
  <c r="W737" i="4"/>
  <c r="W738" i="4"/>
  <c r="W739" i="4"/>
  <c r="W740" i="4"/>
  <c r="W741" i="4"/>
  <c r="W742" i="4"/>
  <c r="W743" i="4"/>
  <c r="W744" i="4"/>
  <c r="W745" i="4"/>
  <c r="W746" i="4"/>
  <c r="W747" i="4"/>
  <c r="W748" i="4"/>
  <c r="W749" i="4"/>
  <c r="W750" i="4"/>
  <c r="W751" i="4"/>
  <c r="W752" i="4"/>
  <c r="W753" i="4"/>
  <c r="W754" i="4"/>
  <c r="W755" i="4"/>
  <c r="W756" i="4"/>
  <c r="W757" i="4"/>
  <c r="W758" i="4"/>
  <c r="W759" i="4"/>
  <c r="W760" i="4"/>
  <c r="W761" i="4"/>
  <c r="W762" i="4"/>
  <c r="W763" i="4"/>
  <c r="W764" i="4"/>
  <c r="W765" i="4"/>
  <c r="W766" i="4"/>
  <c r="W767" i="4"/>
  <c r="W768" i="4"/>
  <c r="W769" i="4"/>
  <c r="W770" i="4"/>
  <c r="W771" i="4"/>
  <c r="W772" i="4"/>
  <c r="W773" i="4"/>
  <c r="W774" i="4"/>
  <c r="W775" i="4"/>
  <c r="W776" i="4"/>
  <c r="W777" i="4"/>
  <c r="W778" i="4"/>
  <c r="W779" i="4"/>
  <c r="W780" i="4"/>
  <c r="W781" i="4"/>
  <c r="W782" i="4"/>
  <c r="W783" i="4"/>
  <c r="W784" i="4"/>
  <c r="W785" i="4"/>
  <c r="W786" i="4"/>
  <c r="W787" i="4"/>
  <c r="W788" i="4"/>
  <c r="W789" i="4"/>
  <c r="W790" i="4"/>
  <c r="W791" i="4"/>
  <c r="W792" i="4"/>
  <c r="W793" i="4"/>
  <c r="W794" i="4"/>
  <c r="W795" i="4"/>
  <c r="W796" i="4"/>
  <c r="W797" i="4"/>
  <c r="W798" i="4"/>
  <c r="W799" i="4"/>
  <c r="W800" i="4"/>
  <c r="W801" i="4"/>
  <c r="W802" i="4"/>
  <c r="W803" i="4"/>
  <c r="W804" i="4"/>
  <c r="W805" i="4"/>
  <c r="W806" i="4"/>
  <c r="W807" i="4"/>
  <c r="W808" i="4"/>
  <c r="W809" i="4"/>
  <c r="W810" i="4"/>
  <c r="W811" i="4"/>
  <c r="W812" i="4"/>
  <c r="W813" i="4"/>
  <c r="W814" i="4"/>
  <c r="W815" i="4"/>
  <c r="W816" i="4"/>
  <c r="W817" i="4"/>
  <c r="W818" i="4"/>
  <c r="W819" i="4"/>
  <c r="W820" i="4"/>
  <c r="W821" i="4"/>
  <c r="W822" i="4"/>
  <c r="W823" i="4"/>
  <c r="W824" i="4"/>
  <c r="W825" i="4"/>
  <c r="W826" i="4"/>
  <c r="W827" i="4"/>
  <c r="W828" i="4"/>
  <c r="W829" i="4"/>
  <c r="W830" i="4"/>
  <c r="W831" i="4"/>
  <c r="W832" i="4"/>
  <c r="W833" i="4"/>
  <c r="W834" i="4"/>
  <c r="W835" i="4"/>
  <c r="W836" i="4"/>
  <c r="W837" i="4"/>
  <c r="W838" i="4"/>
  <c r="W839" i="4"/>
  <c r="W840" i="4"/>
  <c r="W841" i="4"/>
  <c r="W842" i="4"/>
  <c r="W843" i="4"/>
  <c r="W844" i="4"/>
  <c r="W845" i="4"/>
  <c r="W846" i="4"/>
  <c r="W847" i="4"/>
  <c r="W848" i="4"/>
  <c r="W849" i="4"/>
  <c r="W850" i="4"/>
  <c r="W851" i="4"/>
  <c r="W852" i="4"/>
  <c r="W853" i="4"/>
  <c r="W854" i="4"/>
  <c r="W855" i="4"/>
  <c r="W856" i="4"/>
  <c r="W857" i="4"/>
  <c r="W858" i="4"/>
  <c r="W859" i="4"/>
  <c r="W860" i="4"/>
  <c r="W861" i="4"/>
  <c r="W862" i="4"/>
  <c r="W863" i="4"/>
  <c r="W864" i="4"/>
  <c r="W865" i="4"/>
  <c r="W866" i="4"/>
  <c r="W867" i="4"/>
  <c r="W868" i="4"/>
  <c r="W869" i="4"/>
  <c r="W870" i="4"/>
  <c r="W871" i="4"/>
  <c r="W872" i="4"/>
  <c r="W873" i="4"/>
  <c r="W874" i="4"/>
  <c r="W875" i="4"/>
  <c r="W876" i="4"/>
  <c r="W877" i="4"/>
  <c r="W878" i="4"/>
  <c r="W879" i="4"/>
  <c r="W880" i="4"/>
  <c r="W881" i="4"/>
  <c r="W882" i="4"/>
  <c r="W883" i="4"/>
  <c r="W884" i="4"/>
  <c r="W885" i="4"/>
  <c r="W886" i="4"/>
  <c r="W887" i="4"/>
  <c r="W888" i="4"/>
  <c r="W889" i="4"/>
  <c r="W890" i="4"/>
  <c r="W891" i="4"/>
  <c r="W892" i="4"/>
  <c r="W893" i="4"/>
  <c r="W894" i="4"/>
  <c r="W895" i="4"/>
  <c r="W896" i="4"/>
  <c r="W897" i="4"/>
  <c r="W898" i="4"/>
  <c r="W899" i="4"/>
  <c r="W900" i="4"/>
  <c r="W901" i="4"/>
  <c r="W902" i="4"/>
  <c r="W903" i="4"/>
  <c r="W904" i="4"/>
  <c r="W905" i="4"/>
  <c r="W906" i="4"/>
  <c r="W907" i="4"/>
  <c r="W908" i="4"/>
  <c r="W909" i="4"/>
  <c r="W910" i="4"/>
  <c r="W911" i="4"/>
  <c r="W912" i="4"/>
  <c r="W913" i="4"/>
  <c r="W914" i="4"/>
  <c r="W915" i="4"/>
  <c r="W916" i="4"/>
  <c r="W917" i="4"/>
  <c r="W918" i="4"/>
  <c r="W919" i="4"/>
  <c r="W920" i="4"/>
  <c r="W921" i="4"/>
  <c r="W922" i="4"/>
  <c r="W923" i="4"/>
  <c r="W924" i="4"/>
  <c r="W925" i="4"/>
  <c r="W926" i="4"/>
  <c r="W927" i="4"/>
  <c r="W928" i="4"/>
  <c r="W929" i="4"/>
  <c r="W930" i="4"/>
  <c r="W931" i="4"/>
  <c r="W932" i="4"/>
  <c r="W933" i="4"/>
  <c r="W934" i="4"/>
  <c r="W935" i="4"/>
  <c r="W936" i="4"/>
  <c r="W937" i="4"/>
  <c r="W938" i="4"/>
  <c r="W939" i="4"/>
  <c r="W940" i="4"/>
  <c r="W941" i="4"/>
  <c r="W942" i="4"/>
  <c r="W943" i="4"/>
  <c r="W944" i="4"/>
  <c r="W945" i="4"/>
  <c r="W946" i="4"/>
  <c r="W947" i="4"/>
  <c r="W948" i="4"/>
  <c r="W949" i="4"/>
  <c r="W950" i="4"/>
  <c r="W951" i="4"/>
  <c r="W952" i="4"/>
  <c r="W953" i="4"/>
  <c r="W954" i="4"/>
  <c r="W955" i="4"/>
  <c r="W956" i="4"/>
  <c r="W957" i="4"/>
  <c r="W958" i="4"/>
  <c r="W959" i="4"/>
  <c r="W960" i="4"/>
  <c r="W961" i="4"/>
  <c r="W962" i="4"/>
  <c r="W963" i="4"/>
  <c r="W964" i="4"/>
  <c r="W965" i="4"/>
  <c r="W966" i="4"/>
  <c r="W967" i="4"/>
  <c r="W968" i="4"/>
  <c r="W969" i="4"/>
  <c r="W970" i="4"/>
  <c r="W971" i="4"/>
  <c r="W972" i="4"/>
  <c r="W973" i="4"/>
  <c r="W974" i="4"/>
  <c r="W975" i="4"/>
  <c r="W976" i="4"/>
  <c r="W977" i="4"/>
  <c r="W978" i="4"/>
  <c r="W979" i="4"/>
  <c r="W980" i="4"/>
  <c r="W981" i="4"/>
  <c r="W982" i="4"/>
  <c r="W983" i="4"/>
  <c r="W984" i="4"/>
  <c r="W985" i="4"/>
  <c r="W986" i="4"/>
  <c r="W987" i="4"/>
  <c r="W988" i="4"/>
  <c r="W989" i="4"/>
  <c r="W990" i="4"/>
  <c r="W991" i="4"/>
  <c r="W992" i="4"/>
  <c r="W993" i="4"/>
  <c r="W994" i="4"/>
  <c r="W995" i="4"/>
  <c r="W996" i="4"/>
  <c r="W997" i="4"/>
  <c r="W998" i="4"/>
  <c r="W999" i="4"/>
  <c r="W1000" i="4"/>
  <c r="W1001" i="4"/>
  <c r="W1002" i="4"/>
  <c r="W1003" i="4"/>
  <c r="W1004" i="4"/>
  <c r="W1005" i="4"/>
  <c r="W1006" i="4"/>
  <c r="W1007" i="4"/>
  <c r="W1008" i="4"/>
  <c r="W1009" i="4"/>
  <c r="W1010" i="4"/>
  <c r="W1011" i="4"/>
  <c r="W1012" i="4"/>
  <c r="W1013" i="4"/>
  <c r="W1014" i="4"/>
  <c r="W1015" i="4"/>
  <c r="W1016" i="4"/>
  <c r="W1017" i="4"/>
  <c r="W1018" i="4"/>
  <c r="W1019" i="4"/>
  <c r="W1020" i="4"/>
  <c r="W1021" i="4"/>
  <c r="W1022" i="4"/>
  <c r="W1023" i="4"/>
  <c r="W1024" i="4"/>
  <c r="W1025" i="4"/>
  <c r="W1026" i="4"/>
  <c r="W1027" i="4"/>
  <c r="W1028" i="4"/>
  <c r="W1029" i="4"/>
  <c r="W1030" i="4"/>
  <c r="W1031" i="4"/>
  <c r="W1032" i="4"/>
  <c r="W1033" i="4"/>
  <c r="W1034" i="4"/>
  <c r="W1035" i="4"/>
  <c r="W1036" i="4"/>
  <c r="W1037" i="4"/>
  <c r="W1038" i="4"/>
  <c r="W1039" i="4"/>
  <c r="W1040" i="4"/>
  <c r="W1041" i="4"/>
  <c r="W1042" i="4"/>
  <c r="W1043" i="4"/>
  <c r="W1044" i="4"/>
  <c r="W1045" i="4"/>
  <c r="W1046" i="4"/>
  <c r="W1047" i="4"/>
  <c r="W1048" i="4"/>
  <c r="W1049" i="4"/>
  <c r="W1050" i="4"/>
  <c r="W1051" i="4"/>
  <c r="W1052" i="4"/>
  <c r="W1053" i="4"/>
  <c r="W1054" i="4"/>
  <c r="W1055" i="4"/>
  <c r="W1056" i="4"/>
  <c r="W1057" i="4"/>
  <c r="W1058" i="4"/>
  <c r="W1059" i="4"/>
  <c r="W1060" i="4"/>
  <c r="W1061" i="4"/>
  <c r="W1062" i="4"/>
  <c r="W1063" i="4"/>
  <c r="W1064" i="4"/>
  <c r="W1065" i="4"/>
  <c r="W1066" i="4"/>
  <c r="W1067" i="4"/>
  <c r="W1068" i="4"/>
  <c r="W1069" i="4"/>
  <c r="W1070" i="4"/>
  <c r="W1071" i="4"/>
  <c r="W1072" i="4"/>
  <c r="W1073" i="4"/>
  <c r="W1074" i="4"/>
  <c r="W1075" i="4"/>
  <c r="W1076" i="4"/>
  <c r="W1077" i="4"/>
  <c r="W1078" i="4"/>
  <c r="W1079" i="4"/>
  <c r="W1080" i="4"/>
  <c r="W1081" i="4"/>
  <c r="W1082" i="4"/>
  <c r="W1083" i="4"/>
  <c r="W1084" i="4"/>
  <c r="W1085" i="4"/>
  <c r="W1086" i="4"/>
  <c r="W1087" i="4"/>
  <c r="W1088" i="4"/>
  <c r="W1089" i="4"/>
  <c r="W1090" i="4"/>
  <c r="W1091" i="4"/>
  <c r="W1092" i="4"/>
  <c r="W1093" i="4"/>
  <c r="W1094" i="4"/>
  <c r="W1095" i="4"/>
  <c r="W1096" i="4"/>
  <c r="W1097" i="4"/>
  <c r="W1098" i="4"/>
  <c r="W1099" i="4"/>
  <c r="W1100" i="4"/>
  <c r="W1101" i="4"/>
  <c r="W1102" i="4"/>
  <c r="W1103" i="4"/>
  <c r="W1104" i="4"/>
  <c r="W1105" i="4"/>
  <c r="W1106" i="4"/>
  <c r="W1107" i="4"/>
  <c r="W1108" i="4"/>
  <c r="W1109" i="4"/>
  <c r="W1110" i="4"/>
  <c r="W1111" i="4"/>
  <c r="W1112" i="4"/>
  <c r="W1113" i="4"/>
  <c r="W1114" i="4"/>
  <c r="W1115" i="4"/>
  <c r="W1116" i="4"/>
  <c r="W1117" i="4"/>
  <c r="W1118" i="4"/>
  <c r="W1119" i="4"/>
  <c r="W1120" i="4"/>
  <c r="W1121" i="4"/>
  <c r="W1122" i="4"/>
  <c r="W1123" i="4"/>
  <c r="W1124" i="4"/>
  <c r="W1125" i="4"/>
  <c r="W1126" i="4"/>
  <c r="W1127" i="4"/>
  <c r="W1128" i="4"/>
  <c r="W1129" i="4"/>
  <c r="W1130" i="4"/>
  <c r="W1131" i="4"/>
  <c r="W1132" i="4"/>
  <c r="W1133" i="4"/>
  <c r="W1134" i="4"/>
  <c r="W1135" i="4"/>
  <c r="W1136" i="4"/>
  <c r="W1137" i="4"/>
  <c r="W1138" i="4"/>
  <c r="W1139" i="4"/>
  <c r="W1140" i="4"/>
  <c r="W1141" i="4"/>
  <c r="W1142" i="4"/>
  <c r="W1143" i="4"/>
  <c r="W1144" i="4"/>
  <c r="W1145" i="4"/>
  <c r="W1146" i="4"/>
  <c r="W1147" i="4"/>
  <c r="W1148" i="4"/>
  <c r="W1149" i="4"/>
  <c r="W1150" i="4"/>
  <c r="W1151" i="4"/>
  <c r="W1152" i="4"/>
  <c r="W1153" i="4"/>
  <c r="W1154" i="4"/>
  <c r="W1155" i="4"/>
  <c r="W1156" i="4"/>
  <c r="W1157" i="4"/>
  <c r="W1158" i="4"/>
  <c r="W1159" i="4"/>
  <c r="W1160" i="4"/>
  <c r="W1161" i="4"/>
  <c r="W1162" i="4"/>
  <c r="W1163" i="4"/>
  <c r="W1164" i="4"/>
  <c r="W1165" i="4"/>
  <c r="W1166" i="4"/>
  <c r="W1167" i="4"/>
  <c r="W1168" i="4"/>
  <c r="W1169" i="4"/>
  <c r="W1170" i="4"/>
  <c r="W1171" i="4"/>
  <c r="W1172" i="4"/>
  <c r="W1173" i="4"/>
  <c r="W1174" i="4"/>
  <c r="W1175" i="4"/>
  <c r="W1176" i="4"/>
  <c r="W1177" i="4"/>
  <c r="W1178" i="4"/>
  <c r="W1179" i="4"/>
  <c r="W1180" i="4"/>
  <c r="W1181" i="4"/>
  <c r="W1182" i="4"/>
  <c r="W1183" i="4"/>
  <c r="W1184" i="4"/>
  <c r="W1185" i="4"/>
  <c r="W1186" i="4"/>
  <c r="W1187" i="4"/>
  <c r="W1188" i="4"/>
  <c r="W1189" i="4"/>
  <c r="W1190" i="4"/>
  <c r="W1191" i="4"/>
  <c r="W1192" i="4"/>
  <c r="W1193" i="4"/>
  <c r="W1194" i="4"/>
  <c r="W1195" i="4"/>
  <c r="W1196" i="4"/>
  <c r="W1197" i="4"/>
  <c r="W1198" i="4"/>
  <c r="W1199" i="4"/>
  <c r="W1200" i="4"/>
  <c r="W1201" i="4"/>
  <c r="W1202" i="4"/>
  <c r="W1203" i="4"/>
  <c r="W1204" i="4"/>
  <c r="W1205" i="4"/>
  <c r="W1206" i="4"/>
  <c r="W1207" i="4"/>
  <c r="W1208" i="4"/>
  <c r="W1209" i="4"/>
  <c r="W1210" i="4"/>
  <c r="W1211" i="4"/>
  <c r="W1212" i="4"/>
  <c r="W1213" i="4"/>
  <c r="W1214" i="4"/>
  <c r="W1215" i="4"/>
  <c r="W1216" i="4"/>
  <c r="W1217" i="4"/>
  <c r="W1218" i="4"/>
  <c r="W1219" i="4"/>
  <c r="W1220" i="4"/>
  <c r="W1221" i="4"/>
  <c r="W1222" i="4"/>
  <c r="W1223" i="4"/>
  <c r="W1224" i="4"/>
  <c r="W1225" i="4"/>
  <c r="W1226" i="4"/>
  <c r="W1227" i="4"/>
  <c r="W1228" i="4"/>
  <c r="W1229" i="4"/>
  <c r="W1230" i="4"/>
  <c r="W1231" i="4"/>
  <c r="W1232" i="4"/>
  <c r="W1233" i="4"/>
  <c r="W1234" i="4"/>
  <c r="W1235" i="4"/>
  <c r="W1236" i="4"/>
  <c r="W1237" i="4"/>
  <c r="W1238" i="4"/>
  <c r="W1239" i="4"/>
  <c r="W1240" i="4"/>
  <c r="W1241" i="4"/>
  <c r="W1242" i="4"/>
  <c r="W1243" i="4"/>
  <c r="W1244" i="4"/>
  <c r="W1245" i="4"/>
  <c r="W1246" i="4"/>
  <c r="W1247" i="4"/>
  <c r="W1248" i="4"/>
  <c r="W1249" i="4"/>
  <c r="W1250" i="4"/>
  <c r="W1251" i="4"/>
  <c r="W1252" i="4"/>
  <c r="W1253" i="4"/>
  <c r="W1254" i="4"/>
  <c r="W1255" i="4"/>
  <c r="W1256" i="4"/>
  <c r="W1257" i="4"/>
  <c r="W1258" i="4"/>
  <c r="W1259" i="4"/>
  <c r="W1260" i="4"/>
  <c r="W1261" i="4"/>
  <c r="W1262" i="4"/>
  <c r="W1263" i="4"/>
  <c r="W1264" i="4"/>
  <c r="W1265" i="4"/>
  <c r="W1266" i="4"/>
  <c r="W1267" i="4"/>
  <c r="W1268" i="4"/>
  <c r="W1269" i="4"/>
  <c r="W1270" i="4"/>
  <c r="W1271" i="4"/>
  <c r="W1272" i="4"/>
  <c r="W1273" i="4"/>
  <c r="W1274" i="4"/>
  <c r="W1275" i="4"/>
  <c r="W1276" i="4"/>
  <c r="W1277" i="4"/>
  <c r="W1278" i="4"/>
  <c r="W1279" i="4"/>
  <c r="W1280" i="4"/>
  <c r="W1281" i="4"/>
  <c r="W1282" i="4"/>
  <c r="W1283" i="4"/>
  <c r="W1284" i="4"/>
  <c r="W1285" i="4"/>
  <c r="W1286" i="4"/>
  <c r="W1287" i="4"/>
  <c r="W1288" i="4"/>
  <c r="W1289" i="4"/>
  <c r="W1290" i="4"/>
  <c r="W1291" i="4"/>
  <c r="W1292" i="4"/>
  <c r="W1293" i="4"/>
  <c r="W1294" i="4"/>
  <c r="W1295" i="4"/>
  <c r="W1296" i="4"/>
  <c r="W1297" i="4"/>
  <c r="W1298" i="4"/>
  <c r="W1299" i="4"/>
  <c r="W1300" i="4"/>
  <c r="W1301" i="4"/>
  <c r="W1302" i="4"/>
  <c r="W1303" i="4"/>
  <c r="W1304" i="4"/>
  <c r="W1305" i="4"/>
  <c r="W1306" i="4"/>
  <c r="W1307" i="4"/>
  <c r="W1308" i="4"/>
  <c r="W1309" i="4"/>
  <c r="W1310" i="4"/>
  <c r="W1311" i="4"/>
  <c r="W1312" i="4"/>
  <c r="W1313" i="4"/>
  <c r="W1314" i="4"/>
  <c r="W1315" i="4"/>
  <c r="W1316" i="4"/>
  <c r="W1317" i="4"/>
  <c r="W1318" i="4"/>
  <c r="W1319" i="4"/>
  <c r="W1320" i="4"/>
  <c r="W1321" i="4"/>
  <c r="W1322" i="4"/>
  <c r="W1323" i="4"/>
  <c r="W1324" i="4"/>
  <c r="W1325" i="4"/>
  <c r="W1326" i="4"/>
  <c r="W1327" i="4"/>
  <c r="W1328" i="4"/>
  <c r="W1329" i="4"/>
  <c r="W1330" i="4"/>
  <c r="W1331" i="4"/>
  <c r="W1332" i="4"/>
  <c r="W1333" i="4"/>
  <c r="W1334" i="4"/>
  <c r="W1335" i="4"/>
  <c r="W1336" i="4"/>
  <c r="W1337" i="4"/>
  <c r="W1338" i="4"/>
  <c r="W1339" i="4"/>
  <c r="W1340" i="4"/>
  <c r="W1341" i="4"/>
  <c r="W1342" i="4"/>
  <c r="W1343" i="4"/>
  <c r="W1344" i="4"/>
  <c r="W1345" i="4"/>
  <c r="W1346" i="4"/>
  <c r="W1347" i="4"/>
  <c r="W1348" i="4"/>
  <c r="W1349" i="4"/>
  <c r="W1350" i="4"/>
  <c r="W1351" i="4"/>
  <c r="W1352" i="4"/>
  <c r="W1353" i="4"/>
  <c r="W1354" i="4"/>
  <c r="W1355" i="4"/>
  <c r="W1356" i="4"/>
  <c r="W1357" i="4"/>
  <c r="W1358" i="4"/>
  <c r="W1359" i="4"/>
  <c r="W1360" i="4"/>
  <c r="W1361" i="4"/>
  <c r="W1362" i="4"/>
  <c r="W1363" i="4"/>
  <c r="W1364" i="4"/>
  <c r="W1365" i="4"/>
  <c r="W1366" i="4"/>
  <c r="W1367" i="4"/>
  <c r="W1368" i="4"/>
  <c r="W1369" i="4"/>
  <c r="W1370" i="4"/>
  <c r="W1371" i="4"/>
  <c r="W1372" i="4"/>
  <c r="W1373" i="4"/>
  <c r="W1374" i="4"/>
  <c r="W1375" i="4"/>
  <c r="W1376" i="4"/>
  <c r="W1377" i="4"/>
  <c r="W1378" i="4"/>
  <c r="W1379" i="4"/>
  <c r="W1380" i="4"/>
  <c r="W1381" i="4"/>
  <c r="W1382" i="4"/>
  <c r="W1383" i="4"/>
  <c r="W1384" i="4"/>
  <c r="W1385" i="4"/>
  <c r="W1386" i="4"/>
  <c r="W1387" i="4"/>
  <c r="W1388" i="4"/>
  <c r="W1389" i="4"/>
  <c r="W1390" i="4"/>
  <c r="W1391" i="4"/>
  <c r="W1392" i="4"/>
  <c r="W1393" i="4"/>
  <c r="W1394" i="4"/>
  <c r="W1395" i="4"/>
  <c r="W1396" i="4"/>
  <c r="W1397" i="4"/>
  <c r="W1398" i="4"/>
  <c r="W1399" i="4"/>
  <c r="W1400" i="4"/>
  <c r="W1401" i="4"/>
  <c r="W1402" i="4"/>
  <c r="W1403" i="4"/>
  <c r="W1404" i="4"/>
  <c r="W1405" i="4"/>
  <c r="W1406" i="4"/>
  <c r="W1407" i="4"/>
  <c r="W1408" i="4"/>
  <c r="W1409" i="4"/>
  <c r="W1410" i="4"/>
  <c r="W1411" i="4"/>
  <c r="W1412" i="4"/>
  <c r="W1413" i="4"/>
  <c r="W1414" i="4"/>
  <c r="W1415" i="4"/>
  <c r="W1416" i="4"/>
  <c r="W1417" i="4"/>
  <c r="W1418" i="4"/>
  <c r="W1419" i="4"/>
  <c r="W1420" i="4"/>
  <c r="W1421" i="4"/>
  <c r="W1422" i="4"/>
  <c r="W1423" i="4"/>
  <c r="W1424" i="4"/>
  <c r="W1425" i="4"/>
  <c r="W1426" i="4"/>
  <c r="W1427" i="4"/>
  <c r="W1428" i="4"/>
  <c r="W1429" i="4"/>
  <c r="W1430" i="4"/>
  <c r="W1431" i="4"/>
  <c r="W1432" i="4"/>
  <c r="W1433" i="4"/>
  <c r="W1434" i="4"/>
  <c r="W1435" i="4"/>
  <c r="W1436" i="4"/>
  <c r="W1437" i="4"/>
  <c r="W1438" i="4"/>
  <c r="W1439" i="4"/>
  <c r="W1440" i="4"/>
  <c r="W1441" i="4"/>
  <c r="W1442" i="4"/>
  <c r="W1443" i="4"/>
  <c r="W1444" i="4"/>
  <c r="W1445" i="4"/>
  <c r="W1446" i="4"/>
  <c r="W1447" i="4"/>
  <c r="W1448" i="4"/>
  <c r="W1449" i="4"/>
  <c r="W1450" i="4"/>
  <c r="W1451" i="4"/>
  <c r="W1452" i="4"/>
  <c r="W1453" i="4"/>
  <c r="W1454" i="4"/>
  <c r="W1455" i="4"/>
  <c r="W1456" i="4"/>
  <c r="W1457" i="4"/>
  <c r="W1458" i="4"/>
  <c r="W1459" i="4"/>
  <c r="W1460" i="4"/>
  <c r="W1461" i="4"/>
  <c r="W1462" i="4"/>
  <c r="W1463" i="4"/>
  <c r="W1464" i="4"/>
  <c r="W1465" i="4"/>
  <c r="W1466" i="4"/>
  <c r="W1467" i="4"/>
  <c r="W1468" i="4"/>
  <c r="W1469" i="4"/>
  <c r="W1470" i="4"/>
  <c r="W1471" i="4"/>
  <c r="W1472" i="4"/>
  <c r="W1473" i="4"/>
  <c r="W1474" i="4"/>
  <c r="W1475" i="4"/>
  <c r="W1476" i="4"/>
  <c r="W1477" i="4"/>
  <c r="W1478" i="4"/>
  <c r="W1479" i="4"/>
  <c r="W1480" i="4"/>
  <c r="W1481" i="4"/>
  <c r="W1482" i="4"/>
  <c r="W1483" i="4"/>
  <c r="W1484" i="4"/>
  <c r="W1485" i="4"/>
  <c r="W1486" i="4"/>
  <c r="W1487" i="4"/>
  <c r="W1488" i="4"/>
  <c r="W1489" i="4"/>
  <c r="W1490" i="4"/>
  <c r="W1491" i="4"/>
  <c r="W1492" i="4"/>
  <c r="W1493" i="4"/>
  <c r="W1494" i="4"/>
  <c r="W1495" i="4"/>
  <c r="W1496" i="4"/>
  <c r="W1497" i="4"/>
  <c r="W1498" i="4"/>
  <c r="W1499" i="4"/>
  <c r="W1500" i="4"/>
  <c r="W1501" i="4"/>
  <c r="W1502" i="4"/>
  <c r="W1503" i="4"/>
  <c r="W1504" i="4"/>
  <c r="W1505" i="4"/>
  <c r="W1506" i="4"/>
  <c r="W1507" i="4"/>
  <c r="W1508" i="4"/>
  <c r="W1509" i="4"/>
  <c r="W1510" i="4"/>
  <c r="W1511" i="4"/>
  <c r="W1512" i="4"/>
  <c r="W1513" i="4"/>
  <c r="W1514" i="4"/>
  <c r="W1515" i="4"/>
  <c r="W1516" i="4"/>
  <c r="W1517" i="4"/>
  <c r="W1518" i="4"/>
  <c r="W1519" i="4"/>
  <c r="W1520" i="4"/>
  <c r="W1521" i="4"/>
  <c r="W1522" i="4"/>
  <c r="W1523" i="4"/>
  <c r="W1524" i="4"/>
  <c r="W1525" i="4"/>
  <c r="W1526" i="4"/>
  <c r="W1527" i="4"/>
  <c r="W1528" i="4"/>
  <c r="W1529" i="4"/>
  <c r="W1530" i="4"/>
  <c r="W1531" i="4"/>
  <c r="W1532" i="4"/>
  <c r="W1533" i="4"/>
  <c r="W1534" i="4"/>
  <c r="W1535" i="4"/>
  <c r="W1536" i="4"/>
  <c r="W1537" i="4"/>
  <c r="W1538" i="4"/>
  <c r="W1539" i="4"/>
  <c r="W1540" i="4"/>
  <c r="W1541" i="4"/>
  <c r="W1542" i="4"/>
  <c r="W1543" i="4"/>
  <c r="W1544" i="4"/>
  <c r="W1545" i="4"/>
  <c r="W1546" i="4"/>
  <c r="W1547" i="4"/>
  <c r="W1548" i="4"/>
  <c r="W1549" i="4"/>
  <c r="W1550" i="4"/>
  <c r="W1551" i="4"/>
  <c r="W1552" i="4"/>
  <c r="W1553" i="4"/>
  <c r="W1554" i="4"/>
  <c r="W1555" i="4"/>
  <c r="W1556" i="4"/>
  <c r="W1557" i="4"/>
  <c r="W1558" i="4"/>
  <c r="W1559" i="4"/>
  <c r="W1560" i="4"/>
  <c r="W1561" i="4"/>
  <c r="W1562" i="4"/>
  <c r="W1563" i="4"/>
  <c r="W1564" i="4"/>
  <c r="W1565" i="4"/>
  <c r="W1566" i="4"/>
  <c r="W1567" i="4"/>
  <c r="W1568" i="4"/>
  <c r="W1569" i="4"/>
  <c r="W1570" i="4"/>
  <c r="W1571" i="4"/>
  <c r="W1572" i="4"/>
  <c r="W1573" i="4"/>
  <c r="W1574" i="4"/>
  <c r="W1575" i="4"/>
  <c r="W1576" i="4"/>
  <c r="W1577" i="4"/>
  <c r="W1578" i="4"/>
  <c r="W1579" i="4"/>
  <c r="W1580" i="4"/>
  <c r="W1581" i="4"/>
  <c r="W1582" i="4"/>
  <c r="W1583" i="4"/>
  <c r="W1584" i="4"/>
  <c r="W1585" i="4"/>
  <c r="W1586" i="4"/>
  <c r="W1587" i="4"/>
  <c r="W1588" i="4"/>
  <c r="W1589" i="4"/>
  <c r="W1590" i="4"/>
  <c r="W1591" i="4"/>
  <c r="W1592" i="4"/>
  <c r="W1593" i="4"/>
  <c r="W1594" i="4"/>
  <c r="W1595" i="4"/>
  <c r="W1596" i="4"/>
  <c r="W1597" i="4"/>
  <c r="W1598" i="4"/>
  <c r="W1599" i="4"/>
  <c r="W1600" i="4"/>
  <c r="W1601" i="4"/>
  <c r="W1602" i="4"/>
  <c r="W1603" i="4"/>
  <c r="W1604" i="4"/>
  <c r="W1605" i="4"/>
  <c r="W1606" i="4"/>
  <c r="W1607" i="4"/>
  <c r="W1608" i="4"/>
  <c r="W1609" i="4"/>
  <c r="W1610" i="4"/>
  <c r="W1611" i="4"/>
  <c r="W1612" i="4"/>
  <c r="W1613" i="4"/>
  <c r="W1614" i="4"/>
  <c r="W1615" i="4"/>
  <c r="W1616" i="4"/>
  <c r="W1617" i="4"/>
  <c r="W1618" i="4"/>
  <c r="W1619" i="4"/>
  <c r="W1620" i="4"/>
  <c r="W1621" i="4"/>
  <c r="W1622" i="4"/>
  <c r="W1623" i="4"/>
  <c r="W1624" i="4"/>
  <c r="W1625" i="4"/>
  <c r="W1626" i="4"/>
  <c r="W1627" i="4"/>
  <c r="W1628" i="4"/>
  <c r="W1629" i="4"/>
  <c r="W1630" i="4"/>
  <c r="W1631" i="4"/>
  <c r="W1632" i="4"/>
  <c r="W1633" i="4"/>
  <c r="W1634" i="4"/>
  <c r="W1635" i="4"/>
  <c r="W1636" i="4"/>
  <c r="W1637" i="4"/>
  <c r="W1638" i="4"/>
  <c r="W1639" i="4"/>
  <c r="W1640" i="4"/>
  <c r="W1641" i="4"/>
  <c r="W1642" i="4"/>
  <c r="W1643" i="4"/>
  <c r="W1644" i="4"/>
  <c r="W1645" i="4"/>
  <c r="W1646" i="4"/>
  <c r="W1647" i="4"/>
  <c r="W1648" i="4"/>
  <c r="W1649" i="4"/>
  <c r="W1650" i="4"/>
  <c r="W1651" i="4"/>
  <c r="W1652" i="4"/>
  <c r="W1653" i="4"/>
  <c r="W1654" i="4"/>
  <c r="W1655" i="4"/>
  <c r="W1656" i="4"/>
  <c r="W1657" i="4"/>
  <c r="W1658" i="4"/>
  <c r="W1659" i="4"/>
  <c r="W1660" i="4"/>
  <c r="W1661" i="4"/>
  <c r="W1662" i="4"/>
  <c r="W1663" i="4"/>
  <c r="W1664" i="4"/>
  <c r="W1665" i="4"/>
  <c r="W1666" i="4"/>
  <c r="W1667" i="4"/>
  <c r="W1668" i="4"/>
  <c r="W1669" i="4"/>
  <c r="W1670" i="4"/>
  <c r="W1671" i="4"/>
  <c r="W1672" i="4"/>
  <c r="W1673" i="4"/>
  <c r="W1674" i="4"/>
  <c r="W1675" i="4"/>
  <c r="W1676" i="4"/>
  <c r="W1677" i="4"/>
  <c r="W1678" i="4"/>
  <c r="W1679" i="4"/>
  <c r="W1680" i="4"/>
  <c r="W1681" i="4"/>
  <c r="W1682" i="4"/>
  <c r="W1683" i="4"/>
  <c r="W1684" i="4"/>
  <c r="W1685" i="4"/>
  <c r="W1686" i="4"/>
  <c r="W1687" i="4"/>
  <c r="W1688" i="4"/>
  <c r="W1689" i="4"/>
  <c r="W1690" i="4"/>
  <c r="W1691" i="4"/>
  <c r="W1692" i="4"/>
  <c r="W1693" i="4"/>
  <c r="W1694" i="4"/>
  <c r="W1695" i="4"/>
  <c r="W1696" i="4"/>
  <c r="W1697" i="4"/>
  <c r="W1698" i="4"/>
  <c r="W1699" i="4"/>
  <c r="W1700" i="4"/>
  <c r="W1701" i="4"/>
  <c r="W1702" i="4"/>
  <c r="W1703" i="4"/>
  <c r="W1704" i="4"/>
  <c r="W1705" i="4"/>
  <c r="W1706" i="4"/>
  <c r="W1707" i="4"/>
  <c r="W1708" i="4"/>
  <c r="W1709" i="4"/>
  <c r="W1710" i="4"/>
  <c r="W1711" i="4"/>
  <c r="W1712" i="4"/>
  <c r="W1713" i="4"/>
  <c r="W1714" i="4"/>
  <c r="W1715" i="4"/>
  <c r="W1716" i="4"/>
  <c r="W1717" i="4"/>
  <c r="W1718" i="4"/>
  <c r="W1719" i="4"/>
  <c r="W1720" i="4"/>
  <c r="W1721" i="4"/>
  <c r="W1722" i="4"/>
  <c r="W1723" i="4"/>
  <c r="W1724" i="4"/>
  <c r="W1725" i="4"/>
  <c r="W1726" i="4"/>
  <c r="W1727" i="4"/>
  <c r="W1728" i="4"/>
  <c r="W1729" i="4"/>
  <c r="W1730" i="4"/>
  <c r="W1731" i="4"/>
  <c r="W1732" i="4"/>
  <c r="W1733" i="4"/>
  <c r="W1734" i="4"/>
  <c r="W1735" i="4"/>
  <c r="W1736" i="4"/>
  <c r="W1737" i="4"/>
  <c r="W1738" i="4"/>
  <c r="W1739" i="4"/>
  <c r="W1740" i="4"/>
  <c r="W1741" i="4"/>
  <c r="W1742" i="4"/>
  <c r="W1743" i="4"/>
  <c r="W1744" i="4"/>
  <c r="W1745" i="4"/>
  <c r="W1746" i="4"/>
  <c r="W1747" i="4"/>
  <c r="W1748" i="4"/>
  <c r="W1749" i="4"/>
  <c r="W1750" i="4"/>
  <c r="W1751" i="4"/>
  <c r="W1752" i="4"/>
  <c r="W1753" i="4"/>
  <c r="W1754" i="4"/>
  <c r="W1755" i="4"/>
  <c r="W1756" i="4"/>
  <c r="W1757" i="4"/>
  <c r="W1758" i="4"/>
  <c r="W1759" i="4"/>
  <c r="W1760" i="4"/>
  <c r="W1761" i="4"/>
  <c r="W1762" i="4"/>
  <c r="W1763" i="4"/>
  <c r="W1764" i="4"/>
  <c r="W1765" i="4"/>
  <c r="W1766" i="4"/>
  <c r="W1767" i="4"/>
  <c r="W1768" i="4"/>
  <c r="W1769" i="4"/>
  <c r="W1770" i="4"/>
  <c r="W1771" i="4"/>
  <c r="W1772" i="4"/>
  <c r="W1773" i="4"/>
  <c r="W1774" i="4"/>
  <c r="W1775" i="4"/>
  <c r="W1776" i="4"/>
  <c r="W1777" i="4"/>
  <c r="W1778" i="4"/>
  <c r="W1779" i="4"/>
  <c r="W1780" i="4"/>
  <c r="W1781" i="4"/>
  <c r="W1782" i="4"/>
  <c r="W1783" i="4"/>
  <c r="W1784" i="4"/>
  <c r="W1785" i="4"/>
  <c r="W1786" i="4"/>
  <c r="W1787" i="4"/>
  <c r="W1788" i="4"/>
  <c r="W1789" i="4"/>
  <c r="W1790" i="4"/>
  <c r="W1791" i="4"/>
  <c r="W1792" i="4"/>
  <c r="W1793" i="4"/>
  <c r="W1794" i="4"/>
  <c r="W1795" i="4"/>
  <c r="W1796" i="4"/>
  <c r="W1797" i="4"/>
  <c r="W1798" i="4"/>
  <c r="W1799" i="4"/>
  <c r="W1800" i="4"/>
  <c r="W1801" i="4"/>
  <c r="W1802" i="4"/>
  <c r="W1803" i="4"/>
  <c r="W1804" i="4"/>
  <c r="W1805" i="4"/>
  <c r="W1806" i="4"/>
  <c r="W1807" i="4"/>
  <c r="W1808" i="4"/>
  <c r="W1809" i="4"/>
  <c r="W1810" i="4"/>
  <c r="W1811" i="4"/>
  <c r="W1812" i="4"/>
  <c r="W1813" i="4"/>
  <c r="W1814" i="4"/>
  <c r="W1815" i="4"/>
  <c r="W1816" i="4"/>
  <c r="W1817" i="4"/>
  <c r="W1818" i="4"/>
  <c r="W1819" i="4"/>
  <c r="W1820" i="4"/>
  <c r="W1821" i="4"/>
  <c r="W1822" i="4"/>
  <c r="W1823" i="4"/>
  <c r="W1824" i="4"/>
  <c r="W1825" i="4"/>
  <c r="W1826" i="4"/>
  <c r="W1827" i="4"/>
  <c r="W1828" i="4"/>
  <c r="W1829" i="4"/>
  <c r="W1830" i="4"/>
  <c r="W1831" i="4"/>
  <c r="W1832" i="4"/>
  <c r="W1833" i="4"/>
  <c r="W1834" i="4"/>
  <c r="W1835" i="4"/>
  <c r="W1836" i="4"/>
  <c r="W1837" i="4"/>
  <c r="W1838" i="4"/>
  <c r="W1839" i="4"/>
  <c r="W1840" i="4"/>
  <c r="W1841" i="4"/>
  <c r="W1842" i="4"/>
  <c r="W1843" i="4"/>
  <c r="W1844" i="4"/>
  <c r="W1845" i="4"/>
  <c r="W1846" i="4"/>
  <c r="W1847" i="4"/>
  <c r="W1848" i="4"/>
  <c r="W1849" i="4"/>
  <c r="W1850" i="4"/>
  <c r="W1851" i="4"/>
  <c r="W1852" i="4"/>
  <c r="W1853" i="4"/>
  <c r="W1854" i="4"/>
  <c r="W1855" i="4"/>
  <c r="W1856" i="4"/>
  <c r="W1857" i="4"/>
  <c r="W1858" i="4"/>
  <c r="W1859" i="4"/>
  <c r="W1860" i="4"/>
  <c r="W1861" i="4"/>
  <c r="W1862" i="4"/>
  <c r="W1863" i="4"/>
  <c r="W1864" i="4"/>
  <c r="W1865" i="4"/>
  <c r="W1866" i="4"/>
  <c r="W1867" i="4"/>
  <c r="W1868" i="4"/>
  <c r="W1869" i="4"/>
  <c r="W1870" i="4"/>
  <c r="W1871" i="4"/>
  <c r="W1872" i="4"/>
  <c r="W1873" i="4"/>
  <c r="W1874" i="4"/>
  <c r="W1875" i="4"/>
  <c r="W1876" i="4"/>
  <c r="W1877" i="4"/>
  <c r="W1878" i="4"/>
  <c r="W1879" i="4"/>
  <c r="W1880" i="4"/>
  <c r="W1881" i="4"/>
  <c r="W1882" i="4"/>
  <c r="W1883" i="4"/>
  <c r="W1884" i="4"/>
  <c r="W1885" i="4"/>
  <c r="W1886" i="4"/>
  <c r="W1887" i="4"/>
  <c r="W1888" i="4"/>
  <c r="W1889" i="4"/>
  <c r="W1890" i="4"/>
  <c r="W1891" i="4"/>
  <c r="W1892" i="4"/>
  <c r="W1893" i="4"/>
  <c r="W1894" i="4"/>
  <c r="W1895" i="4"/>
  <c r="W1896" i="4"/>
  <c r="W1897" i="4"/>
  <c r="W1898" i="4"/>
  <c r="W1899" i="4"/>
  <c r="W1900" i="4"/>
  <c r="W1901" i="4"/>
  <c r="W1902" i="4"/>
  <c r="W1903" i="4"/>
  <c r="W1904" i="4"/>
  <c r="W1905" i="4"/>
  <c r="W1906" i="4"/>
  <c r="W1907" i="4"/>
  <c r="W1908" i="4"/>
  <c r="W1909" i="4"/>
  <c r="W1910" i="4"/>
  <c r="W1911" i="4"/>
  <c r="W1912" i="4"/>
  <c r="W1913" i="4"/>
  <c r="W1914" i="4"/>
  <c r="W1915" i="4"/>
  <c r="W1916" i="4"/>
  <c r="W1917" i="4"/>
  <c r="W1918" i="4"/>
  <c r="W1919" i="4"/>
  <c r="W1920" i="4"/>
  <c r="W1921" i="4"/>
  <c r="W1922" i="4"/>
  <c r="W1923" i="4"/>
  <c r="W1924" i="4"/>
  <c r="W1925" i="4"/>
  <c r="W1926" i="4"/>
  <c r="W1927" i="4"/>
  <c r="W1928" i="4"/>
  <c r="W1929" i="4"/>
  <c r="W1930" i="4"/>
  <c r="W1931" i="4"/>
  <c r="W1932" i="4"/>
  <c r="W1933" i="4"/>
  <c r="W1934" i="4"/>
  <c r="W1935" i="4"/>
  <c r="W1936" i="4"/>
  <c r="W1937" i="4"/>
  <c r="W1938" i="4"/>
  <c r="W1939" i="4"/>
  <c r="W1940" i="4"/>
  <c r="W1941" i="4"/>
  <c r="W1942" i="4"/>
  <c r="W1943" i="4"/>
  <c r="W1944" i="4"/>
  <c r="W1945" i="4"/>
  <c r="W1946" i="4"/>
  <c r="W1947" i="4"/>
  <c r="W1948" i="4"/>
  <c r="W1949" i="4"/>
  <c r="W1950" i="4"/>
  <c r="W1951" i="4"/>
  <c r="W1952" i="4"/>
  <c r="W1953" i="4"/>
  <c r="W1954" i="4"/>
  <c r="W1955" i="4"/>
  <c r="W1956" i="4"/>
  <c r="W1957" i="4"/>
  <c r="W1958" i="4"/>
  <c r="W1959" i="4"/>
  <c r="W1960" i="4"/>
  <c r="W1961" i="4"/>
  <c r="W1962" i="4"/>
  <c r="W1963" i="4"/>
  <c r="W1964" i="4"/>
  <c r="W1965" i="4"/>
  <c r="W1966" i="4"/>
  <c r="W1967" i="4"/>
  <c r="W1968" i="4"/>
  <c r="W1969" i="4"/>
  <c r="W1970" i="4"/>
  <c r="W1971" i="4"/>
  <c r="W1972" i="4"/>
  <c r="W1973" i="4"/>
  <c r="W1974" i="4"/>
  <c r="W1975" i="4"/>
  <c r="W1976" i="4"/>
  <c r="W1977" i="4"/>
  <c r="W1978" i="4"/>
  <c r="W1979" i="4"/>
  <c r="W1980" i="4"/>
  <c r="W1981" i="4"/>
  <c r="W1982" i="4"/>
  <c r="W1983" i="4"/>
  <c r="W1984" i="4"/>
  <c r="W1985" i="4"/>
  <c r="W1986" i="4"/>
  <c r="W1987" i="4"/>
  <c r="W1988" i="4"/>
  <c r="W1989" i="4"/>
  <c r="W1990" i="4"/>
  <c r="W1991" i="4"/>
  <c r="W1992" i="4"/>
  <c r="W1993" i="4"/>
  <c r="W1994" i="4"/>
  <c r="W1995" i="4"/>
  <c r="W1996" i="4"/>
  <c r="W1997" i="4"/>
  <c r="W1998" i="4"/>
  <c r="W1999" i="4"/>
  <c r="W2000" i="4"/>
  <c r="W2001" i="4"/>
  <c r="W2002" i="4"/>
  <c r="W2003" i="4"/>
  <c r="W2004" i="4"/>
  <c r="W2005" i="4"/>
  <c r="W2006" i="4"/>
  <c r="W2007" i="4"/>
  <c r="W2008" i="4"/>
  <c r="W2009" i="4"/>
  <c r="W2010" i="4"/>
  <c r="W2011" i="4"/>
  <c r="W2012" i="4"/>
  <c r="W2013" i="4"/>
  <c r="W2014" i="4"/>
  <c r="W2015" i="4"/>
  <c r="W2016" i="4"/>
  <c r="W2017" i="4"/>
  <c r="W2018" i="4"/>
  <c r="W2019" i="4"/>
  <c r="W2020" i="4"/>
  <c r="W2021" i="4"/>
  <c r="W2022" i="4"/>
  <c r="W2023" i="4"/>
  <c r="W2024" i="4"/>
  <c r="W2025" i="4"/>
  <c r="W2026" i="4"/>
  <c r="W2027" i="4"/>
  <c r="W2028" i="4"/>
  <c r="W2029" i="4"/>
  <c r="W2030" i="4"/>
  <c r="W2031" i="4"/>
  <c r="W2032" i="4"/>
  <c r="W2033" i="4"/>
  <c r="W2034" i="4"/>
  <c r="W2035" i="4"/>
  <c r="W2036" i="4"/>
  <c r="W2037" i="4"/>
  <c r="W2038" i="4"/>
  <c r="W2039" i="4"/>
  <c r="W2040" i="4"/>
  <c r="W2041" i="4"/>
  <c r="W2042" i="4"/>
  <c r="W2043" i="4"/>
  <c r="W2044" i="4"/>
  <c r="W2045" i="4"/>
  <c r="W2046" i="4"/>
  <c r="W2047" i="4"/>
  <c r="W2048" i="4"/>
  <c r="W2049" i="4"/>
  <c r="W2050" i="4"/>
  <c r="W2051" i="4"/>
  <c r="W2052" i="4"/>
  <c r="W2053" i="4"/>
  <c r="W2054" i="4"/>
  <c r="W2055" i="4"/>
  <c r="W2056" i="4"/>
  <c r="W2057" i="4"/>
  <c r="W2058" i="4"/>
  <c r="W2059" i="4"/>
  <c r="W2060" i="4"/>
  <c r="W2061" i="4"/>
  <c r="W2062" i="4"/>
  <c r="W2063" i="4"/>
  <c r="W2064" i="4"/>
  <c r="W2065" i="4"/>
  <c r="W2066" i="4"/>
  <c r="W2067" i="4"/>
  <c r="W2068" i="4"/>
  <c r="W2069" i="4"/>
  <c r="W2070" i="4"/>
  <c r="W2071" i="4"/>
  <c r="W2072" i="4"/>
  <c r="W2073" i="4"/>
  <c r="W2074" i="4"/>
  <c r="W2075" i="4"/>
  <c r="W2076" i="4"/>
  <c r="W2077" i="4"/>
  <c r="W2078" i="4"/>
  <c r="W2079" i="4"/>
  <c r="W2080" i="4"/>
  <c r="W2081" i="4"/>
  <c r="W2082" i="4"/>
  <c r="W2083" i="4"/>
  <c r="W2084" i="4"/>
  <c r="W2085" i="4"/>
  <c r="W2086" i="4"/>
  <c r="W2087" i="4"/>
  <c r="W2088" i="4"/>
  <c r="W2089" i="4"/>
  <c r="W2090" i="4"/>
  <c r="W2091" i="4"/>
  <c r="W2092" i="4"/>
  <c r="W2093" i="4"/>
  <c r="W2094" i="4"/>
  <c r="W2095" i="4"/>
  <c r="W2096" i="4"/>
  <c r="W2097" i="4"/>
  <c r="W2098" i="4"/>
  <c r="W2099" i="4"/>
  <c r="W2100" i="4"/>
  <c r="W2101" i="4"/>
  <c r="W2102" i="4"/>
  <c r="W2103" i="4"/>
  <c r="W2104" i="4"/>
  <c r="W2105" i="4"/>
  <c r="W2106" i="4"/>
  <c r="W2107" i="4"/>
  <c r="W2108" i="4"/>
  <c r="W2109" i="4"/>
  <c r="W2110" i="4"/>
  <c r="W2111" i="4"/>
  <c r="W2112" i="4"/>
  <c r="W2113" i="4"/>
  <c r="W2114" i="4"/>
  <c r="W2115" i="4"/>
  <c r="W2116" i="4"/>
  <c r="W2117" i="4"/>
  <c r="W2118" i="4"/>
  <c r="W2119" i="4"/>
  <c r="W2120" i="4"/>
  <c r="W2121" i="4"/>
  <c r="W2122" i="4"/>
  <c r="W2123" i="4"/>
  <c r="W2124" i="4"/>
  <c r="W2125" i="4"/>
  <c r="W2126" i="4"/>
  <c r="W2127" i="4"/>
  <c r="W2128" i="4"/>
  <c r="W2129" i="4"/>
  <c r="W2130" i="4"/>
  <c r="W2131" i="4"/>
  <c r="W2132" i="4"/>
  <c r="W2133" i="4"/>
  <c r="W2134" i="4"/>
  <c r="W2135" i="4"/>
  <c r="W2136" i="4"/>
  <c r="W2137" i="4"/>
  <c r="W2138" i="4"/>
  <c r="W2139" i="4"/>
  <c r="W2140" i="4"/>
  <c r="W2141" i="4"/>
  <c r="W2142" i="4"/>
  <c r="W2143" i="4"/>
  <c r="W2144" i="4"/>
  <c r="W2145" i="4"/>
  <c r="W2146" i="4"/>
  <c r="W2147" i="4"/>
  <c r="W2148" i="4"/>
  <c r="W2149" i="4"/>
  <c r="W2150" i="4"/>
  <c r="W2151" i="4"/>
  <c r="W2152" i="4"/>
  <c r="W2153" i="4"/>
  <c r="W2154" i="4"/>
  <c r="W2155" i="4"/>
  <c r="W2156" i="4"/>
  <c r="W2157" i="4"/>
  <c r="W2158" i="4"/>
  <c r="W2159" i="4"/>
  <c r="W2160" i="4"/>
  <c r="W2161" i="4"/>
  <c r="W2162" i="4"/>
  <c r="W2163" i="4"/>
  <c r="W2164" i="4"/>
  <c r="W2165" i="4"/>
  <c r="W2166" i="4"/>
  <c r="W2167" i="4"/>
  <c r="W2168" i="4"/>
  <c r="W2169" i="4"/>
  <c r="W2170" i="4"/>
  <c r="W2171" i="4"/>
  <c r="W2172" i="4"/>
  <c r="W2173" i="4"/>
  <c r="W2174" i="4"/>
  <c r="W2175" i="4"/>
  <c r="W2176" i="4"/>
  <c r="W2177" i="4"/>
  <c r="W2178" i="4"/>
  <c r="W2179" i="4"/>
  <c r="W2180" i="4"/>
  <c r="W2181" i="4"/>
  <c r="W2182" i="4"/>
  <c r="W2183" i="4"/>
  <c r="W2184" i="4"/>
  <c r="W2185" i="4"/>
  <c r="W2186" i="4"/>
  <c r="W2187" i="4"/>
  <c r="W2188" i="4"/>
  <c r="W2189" i="4"/>
  <c r="W2190" i="4"/>
  <c r="W2191" i="4"/>
  <c r="W2192" i="4"/>
  <c r="W2193" i="4"/>
  <c r="W2194" i="4"/>
  <c r="W2195" i="4"/>
  <c r="W2196" i="4"/>
  <c r="W2197" i="4"/>
  <c r="W2198" i="4"/>
  <c r="W2199" i="4"/>
  <c r="W2200" i="4"/>
  <c r="W2201" i="4"/>
  <c r="W2202" i="4"/>
  <c r="W2203" i="4"/>
  <c r="W2204" i="4"/>
  <c r="W2205" i="4"/>
  <c r="W2206" i="4"/>
  <c r="W2207" i="4"/>
  <c r="W2208" i="4"/>
  <c r="W2209" i="4"/>
  <c r="W2210" i="4"/>
  <c r="W2211" i="4"/>
  <c r="W2212" i="4"/>
  <c r="W2213" i="4"/>
  <c r="W2214" i="4"/>
  <c r="W2215" i="4"/>
  <c r="W2216" i="4"/>
  <c r="W2217" i="4"/>
  <c r="W2218" i="4"/>
  <c r="W2219" i="4"/>
  <c r="W2220" i="4"/>
  <c r="W2221" i="4"/>
  <c r="W2222" i="4"/>
  <c r="W2223" i="4"/>
  <c r="W2224" i="4"/>
  <c r="W2225" i="4"/>
  <c r="W2226" i="4"/>
  <c r="W2227" i="4"/>
  <c r="W2228" i="4"/>
  <c r="W2229" i="4"/>
  <c r="W2230" i="4"/>
  <c r="W2231" i="4"/>
  <c r="W2232" i="4"/>
  <c r="W2233" i="4"/>
  <c r="W2234" i="4"/>
  <c r="W2235" i="4"/>
  <c r="W2236" i="4"/>
  <c r="W2237" i="4"/>
  <c r="W2238" i="4"/>
  <c r="W2239" i="4"/>
  <c r="W2240" i="4"/>
  <c r="W2241" i="4"/>
  <c r="W2242" i="4"/>
  <c r="W2243" i="4"/>
  <c r="W2244" i="4"/>
  <c r="W2245" i="4"/>
  <c r="W2246" i="4"/>
  <c r="W2247" i="4"/>
  <c r="W2248" i="4"/>
  <c r="W2249" i="4"/>
  <c r="W2250" i="4"/>
  <c r="W2251" i="4"/>
  <c r="W2252" i="4"/>
  <c r="W2253" i="4"/>
  <c r="W2254" i="4"/>
  <c r="W2255" i="4"/>
  <c r="W2256" i="4"/>
  <c r="W2257" i="4"/>
  <c r="W2258" i="4"/>
  <c r="W2259" i="4"/>
  <c r="W2260" i="4"/>
  <c r="W2261" i="4"/>
  <c r="W2262" i="4"/>
  <c r="W2263" i="4"/>
  <c r="W2264" i="4"/>
  <c r="W2265" i="4"/>
  <c r="W2266" i="4"/>
  <c r="W2267" i="4"/>
  <c r="W2268" i="4"/>
  <c r="W2269" i="4"/>
  <c r="W2270" i="4"/>
  <c r="W2271" i="4"/>
  <c r="W2272" i="4"/>
  <c r="W2273" i="4"/>
  <c r="W2274" i="4"/>
  <c r="W2275" i="4"/>
  <c r="W2276" i="4"/>
  <c r="W2277" i="4"/>
  <c r="W2278" i="4"/>
  <c r="W2279" i="4"/>
  <c r="W2280" i="4"/>
  <c r="W2281" i="4"/>
  <c r="W2282" i="4"/>
  <c r="W2283" i="4"/>
  <c r="W2284" i="4"/>
  <c r="W2285" i="4"/>
  <c r="W2286" i="4"/>
  <c r="W2287" i="4"/>
  <c r="W2288" i="4"/>
  <c r="W2289" i="4"/>
  <c r="W2290" i="4"/>
  <c r="W2291" i="4"/>
  <c r="W2292" i="4"/>
  <c r="W2293" i="4"/>
  <c r="W2294" i="4"/>
  <c r="W2295" i="4"/>
  <c r="W2296" i="4"/>
  <c r="W2297" i="4"/>
  <c r="W2298" i="4"/>
  <c r="W2299" i="4"/>
  <c r="W2300" i="4"/>
  <c r="W2301" i="4"/>
  <c r="W2302" i="4"/>
  <c r="W2303" i="4"/>
  <c r="W2304" i="4"/>
  <c r="W2305" i="4"/>
  <c r="W2306" i="4"/>
  <c r="W2307" i="4"/>
  <c r="W2308" i="4"/>
  <c r="W2309" i="4"/>
  <c r="W2310" i="4"/>
  <c r="W2311" i="4"/>
  <c r="W2312" i="4"/>
  <c r="W2313" i="4"/>
  <c r="W2314" i="4"/>
  <c r="W2315" i="4"/>
  <c r="W2316" i="4"/>
  <c r="W2317" i="4"/>
  <c r="W2318" i="4"/>
  <c r="W2319" i="4"/>
  <c r="W2320" i="4"/>
  <c r="W2321" i="4"/>
  <c r="W2322" i="4"/>
  <c r="W2323" i="4"/>
  <c r="W2324" i="4"/>
  <c r="W2325" i="4"/>
  <c r="W2326" i="4"/>
  <c r="W2327" i="4"/>
  <c r="W2328" i="4"/>
  <c r="W2329" i="4"/>
  <c r="W2330" i="4"/>
  <c r="W2331" i="4"/>
  <c r="W2332" i="4"/>
  <c r="W2333" i="4"/>
  <c r="W2334" i="4"/>
  <c r="W2335" i="4"/>
  <c r="W2336" i="4"/>
  <c r="W2337" i="4"/>
  <c r="W2338" i="4"/>
  <c r="W2339" i="4"/>
  <c r="W2340" i="4"/>
  <c r="W2341" i="4"/>
  <c r="W2342" i="4"/>
  <c r="W2343" i="4"/>
  <c r="W2344" i="4"/>
  <c r="W2345" i="4"/>
  <c r="W2346" i="4"/>
  <c r="W2347" i="4"/>
  <c r="W2348" i="4"/>
  <c r="W2349" i="4"/>
  <c r="W2350" i="4"/>
  <c r="W2351" i="4"/>
  <c r="W2352" i="4"/>
  <c r="W2353" i="4"/>
  <c r="W2354" i="4"/>
  <c r="W2355" i="4"/>
  <c r="W2356" i="4"/>
  <c r="W2357" i="4"/>
  <c r="W2358" i="4"/>
  <c r="W2359" i="4"/>
  <c r="W2360" i="4"/>
  <c r="W2361" i="4"/>
  <c r="W2362" i="4"/>
  <c r="W2363" i="4"/>
  <c r="W2364" i="4"/>
  <c r="W2365" i="4"/>
  <c r="W2366" i="4"/>
  <c r="W2367" i="4"/>
  <c r="W2368" i="4"/>
  <c r="W2369" i="4"/>
  <c r="W2370" i="4"/>
  <c r="W2371" i="4"/>
  <c r="W2372" i="4"/>
  <c r="W2373" i="4"/>
  <c r="W2374" i="4"/>
  <c r="W2375" i="4"/>
  <c r="W2376" i="4"/>
  <c r="W2377" i="4"/>
  <c r="W2378" i="4"/>
  <c r="W2379" i="4"/>
  <c r="W2380" i="4"/>
  <c r="W2381" i="4"/>
  <c r="W2382" i="4"/>
  <c r="W2383" i="4"/>
  <c r="W2384" i="4"/>
  <c r="W2385" i="4"/>
  <c r="W2386" i="4"/>
  <c r="W2387" i="4"/>
  <c r="W2388" i="4"/>
  <c r="W2389" i="4"/>
  <c r="W2390" i="4"/>
  <c r="W2391" i="4"/>
  <c r="W2392" i="4"/>
  <c r="W2393" i="4"/>
  <c r="W2394" i="4"/>
  <c r="W2395" i="4"/>
  <c r="W2396" i="4"/>
  <c r="W2397" i="4"/>
  <c r="W2398" i="4"/>
  <c r="W2399" i="4"/>
  <c r="W2400" i="4"/>
  <c r="W2401" i="4"/>
  <c r="W2402" i="4"/>
  <c r="W2403" i="4"/>
  <c r="W2404" i="4"/>
  <c r="W2405" i="4"/>
  <c r="W2406" i="4"/>
  <c r="W2407" i="4"/>
  <c r="W2408" i="4"/>
  <c r="W2409" i="4"/>
  <c r="W2410" i="4"/>
  <c r="W2411" i="4"/>
  <c r="W2412" i="4"/>
  <c r="W2413" i="4"/>
  <c r="W2414" i="4"/>
  <c r="W2415" i="4"/>
  <c r="W2416" i="4"/>
  <c r="W2417" i="4"/>
  <c r="W2418" i="4"/>
  <c r="W2419" i="4"/>
  <c r="W2420" i="4"/>
  <c r="W2421" i="4"/>
  <c r="W2422" i="4"/>
  <c r="W2423" i="4"/>
  <c r="W2424" i="4"/>
  <c r="W2425" i="4"/>
  <c r="W2426" i="4"/>
  <c r="W2427" i="4"/>
  <c r="W2428" i="4"/>
  <c r="W2429" i="4"/>
  <c r="W2430" i="4"/>
  <c r="W2431" i="4"/>
  <c r="W2432" i="4"/>
  <c r="W2433" i="4"/>
  <c r="W2434" i="4"/>
  <c r="W2435" i="4"/>
  <c r="W2436" i="4"/>
  <c r="W2437" i="4"/>
  <c r="W2438" i="4"/>
  <c r="W2439" i="4"/>
  <c r="W2440" i="4"/>
  <c r="W2441" i="4"/>
  <c r="W2442" i="4"/>
  <c r="W2443" i="4"/>
  <c r="W2444" i="4"/>
  <c r="W2445" i="4"/>
  <c r="W2446" i="4"/>
  <c r="W2447" i="4"/>
  <c r="W2448" i="4"/>
  <c r="W2449" i="4"/>
  <c r="W2450" i="4"/>
  <c r="W2451" i="4"/>
  <c r="W2452" i="4"/>
  <c r="W2453" i="4"/>
  <c r="W2454" i="4"/>
  <c r="W2455" i="4"/>
  <c r="W2456" i="4"/>
  <c r="W2457" i="4"/>
  <c r="W2458" i="4"/>
  <c r="W2459" i="4"/>
  <c r="W2460" i="4"/>
  <c r="W2461" i="4"/>
  <c r="W2462" i="4"/>
  <c r="W2463" i="4"/>
  <c r="W2464" i="4"/>
  <c r="W2465" i="4"/>
  <c r="W2466" i="4"/>
  <c r="W2467" i="4"/>
  <c r="W2468" i="4"/>
  <c r="W2469" i="4"/>
  <c r="W2470" i="4"/>
  <c r="W2471" i="4"/>
  <c r="W2472" i="4"/>
  <c r="W2473" i="4"/>
  <c r="W2474" i="4"/>
  <c r="W2475" i="4"/>
  <c r="W2476" i="4"/>
  <c r="W2477" i="4"/>
  <c r="W2478" i="4"/>
  <c r="W2479" i="4"/>
  <c r="W2480" i="4"/>
  <c r="W2481" i="4"/>
  <c r="W2482" i="4"/>
  <c r="W2483" i="4"/>
  <c r="W2484" i="4"/>
  <c r="W2485" i="4"/>
  <c r="W2486" i="4"/>
  <c r="W2487" i="4"/>
  <c r="W2488" i="4"/>
  <c r="W2489" i="4"/>
  <c r="W2490" i="4"/>
  <c r="W2491" i="4"/>
  <c r="W2492" i="4"/>
  <c r="W2493" i="4"/>
  <c r="W2494" i="4"/>
  <c r="W2495" i="4"/>
  <c r="W2496" i="4"/>
  <c r="W2497" i="4"/>
  <c r="W2498" i="4"/>
  <c r="W2499" i="4"/>
  <c r="W2500" i="4"/>
  <c r="W2501" i="4"/>
  <c r="W2502" i="4"/>
  <c r="W2503" i="4"/>
  <c r="W2504" i="4"/>
  <c r="W2505" i="4"/>
  <c r="W2506" i="4"/>
  <c r="W2507" i="4"/>
  <c r="W2508" i="4"/>
  <c r="W2509" i="4"/>
  <c r="W2510" i="4"/>
  <c r="W2511" i="4"/>
  <c r="W2512" i="4"/>
  <c r="W2513" i="4"/>
  <c r="W2514" i="4"/>
  <c r="W2515" i="4"/>
  <c r="W2516" i="4"/>
  <c r="W2517" i="4"/>
  <c r="W2518" i="4"/>
  <c r="W2519" i="4"/>
  <c r="W2520" i="4"/>
  <c r="W2521" i="4"/>
  <c r="W2522" i="4"/>
  <c r="W2523" i="4"/>
  <c r="W2524" i="4"/>
  <c r="W2525" i="4"/>
  <c r="W2526" i="4"/>
  <c r="W2527" i="4"/>
  <c r="W2528" i="4"/>
  <c r="W2529" i="4"/>
  <c r="W2530" i="4"/>
  <c r="W2531" i="4"/>
  <c r="W2532" i="4"/>
  <c r="W2533" i="4"/>
  <c r="W2534" i="4"/>
  <c r="W2535" i="4"/>
  <c r="W2536" i="4"/>
  <c r="W2537" i="4"/>
  <c r="W2538" i="4"/>
  <c r="W2539" i="4"/>
  <c r="W2540" i="4"/>
  <c r="W2541" i="4"/>
  <c r="W2542" i="4"/>
  <c r="W2543" i="4"/>
  <c r="W2544" i="4"/>
  <c r="W2545" i="4"/>
  <c r="W2546" i="4"/>
  <c r="W2547" i="4"/>
  <c r="W2548" i="4"/>
  <c r="W2549" i="4"/>
  <c r="W2550" i="4"/>
  <c r="W2551" i="4"/>
  <c r="W2552" i="4"/>
  <c r="W2553" i="4"/>
  <c r="W2554" i="4"/>
  <c r="W2555" i="4"/>
  <c r="W2556" i="4"/>
  <c r="W2557" i="4"/>
  <c r="W2558" i="4"/>
  <c r="W2559" i="4"/>
  <c r="W2560" i="4"/>
  <c r="W2561" i="4"/>
  <c r="W2562" i="4"/>
  <c r="W2563" i="4"/>
  <c r="W2564" i="4"/>
  <c r="W2565" i="4"/>
  <c r="W2566" i="4"/>
  <c r="W2567" i="4"/>
  <c r="W2568" i="4"/>
  <c r="W2569" i="4"/>
  <c r="W2570" i="4"/>
  <c r="W2571" i="4"/>
  <c r="W2572" i="4"/>
  <c r="W2573" i="4"/>
  <c r="W2574" i="4"/>
  <c r="W2575" i="4"/>
  <c r="W2576" i="4"/>
  <c r="W2577" i="4"/>
  <c r="W2578" i="4"/>
  <c r="W2579" i="4"/>
  <c r="W2580" i="4"/>
  <c r="W2581" i="4"/>
  <c r="W2582" i="4"/>
  <c r="W2583" i="4"/>
  <c r="W2584" i="4"/>
  <c r="W2585" i="4"/>
  <c r="W2586" i="4"/>
  <c r="W2587" i="4"/>
  <c r="W2588" i="4"/>
  <c r="W2589" i="4"/>
  <c r="W2590" i="4"/>
  <c r="W2591" i="4"/>
  <c r="W2592" i="4"/>
  <c r="W2593" i="4"/>
  <c r="W2594" i="4"/>
  <c r="W2595" i="4"/>
  <c r="W2596" i="4"/>
  <c r="W2597" i="4"/>
  <c r="W2598" i="4"/>
  <c r="W2599" i="4"/>
  <c r="W2600" i="4"/>
  <c r="W2601" i="4"/>
  <c r="W2602" i="4"/>
  <c r="W2603" i="4"/>
  <c r="W2604" i="4"/>
  <c r="W2605" i="4"/>
  <c r="W2606" i="4"/>
  <c r="W2607" i="4"/>
  <c r="W2608" i="4"/>
  <c r="W2609" i="4"/>
  <c r="W2610" i="4"/>
  <c r="W2611" i="4"/>
  <c r="W2612" i="4"/>
  <c r="W2613" i="4"/>
  <c r="W2614" i="4"/>
  <c r="W2615" i="4"/>
  <c r="W2616" i="4"/>
  <c r="W2617" i="4"/>
  <c r="W2618" i="4"/>
  <c r="W2619" i="4"/>
  <c r="W2620" i="4"/>
  <c r="W2621" i="4"/>
  <c r="W2622" i="4"/>
  <c r="W2623" i="4"/>
  <c r="W2624" i="4"/>
  <c r="W2625" i="4"/>
  <c r="W2626" i="4"/>
  <c r="W2627" i="4"/>
  <c r="W2628" i="4"/>
  <c r="W2629" i="4"/>
  <c r="W2630" i="4"/>
  <c r="W2631" i="4"/>
  <c r="W2632" i="4"/>
  <c r="W2633" i="4"/>
  <c r="W2634" i="4"/>
  <c r="W2635" i="4"/>
  <c r="W2636" i="4"/>
  <c r="W2637" i="4"/>
  <c r="W2638" i="4"/>
  <c r="W2639" i="4"/>
  <c r="W2640" i="4"/>
  <c r="W2641" i="4"/>
  <c r="W2642" i="4"/>
  <c r="W2643" i="4"/>
  <c r="W2644" i="4"/>
  <c r="W2645" i="4"/>
  <c r="W2646" i="4"/>
  <c r="W2647" i="4"/>
  <c r="W2648" i="4"/>
  <c r="W2649" i="4"/>
  <c r="W2650" i="4"/>
  <c r="W2651" i="4"/>
  <c r="W2652" i="4"/>
  <c r="W2653" i="4"/>
  <c r="W2654" i="4"/>
  <c r="W2655" i="4"/>
  <c r="W2656" i="4"/>
  <c r="W2657" i="4"/>
  <c r="W2658" i="4"/>
  <c r="W2659" i="4"/>
  <c r="W2660" i="4"/>
  <c r="W2661" i="4"/>
  <c r="W2662" i="4"/>
  <c r="W2663" i="4"/>
  <c r="W2664" i="4"/>
  <c r="W2665" i="4"/>
  <c r="W2666" i="4"/>
  <c r="W2667" i="4"/>
  <c r="W2668" i="4"/>
  <c r="W2669" i="4"/>
  <c r="W2670" i="4"/>
  <c r="W2671" i="4"/>
  <c r="W2672" i="4"/>
  <c r="W2673" i="4"/>
  <c r="W2674" i="4"/>
  <c r="W2675" i="4"/>
  <c r="W2676" i="4"/>
  <c r="W2677" i="4"/>
  <c r="W2678" i="4"/>
  <c r="W2679" i="4"/>
  <c r="W2680" i="4"/>
  <c r="W2681" i="4"/>
  <c r="W2682" i="4"/>
  <c r="W2683" i="4"/>
  <c r="W2684" i="4"/>
  <c r="W2685" i="4"/>
  <c r="W2686" i="4"/>
  <c r="W2687" i="4"/>
  <c r="W2688" i="4"/>
  <c r="W2689" i="4"/>
  <c r="W2690" i="4"/>
  <c r="W2691" i="4"/>
  <c r="W2692" i="4"/>
  <c r="W2693" i="4"/>
  <c r="W2694" i="4"/>
  <c r="W2695" i="4"/>
  <c r="W2696" i="4"/>
  <c r="W2697" i="4"/>
  <c r="W2698" i="4"/>
  <c r="W2699" i="4"/>
  <c r="W2700" i="4"/>
  <c r="W2701" i="4"/>
  <c r="W2702" i="4"/>
  <c r="W2703" i="4"/>
  <c r="W2704" i="4"/>
  <c r="W2705" i="4"/>
  <c r="W2706" i="4"/>
  <c r="W2707" i="4"/>
  <c r="W2708" i="4"/>
  <c r="W2709" i="4"/>
  <c r="W2710" i="4"/>
  <c r="W2711" i="4"/>
  <c r="W2712" i="4"/>
  <c r="W2713" i="4"/>
  <c r="W2714" i="4"/>
  <c r="W2715" i="4"/>
  <c r="W2716" i="4"/>
  <c r="W2717" i="4"/>
  <c r="W2718" i="4"/>
  <c r="W2719" i="4"/>
  <c r="W2720" i="4"/>
  <c r="W2721" i="4"/>
  <c r="W2722" i="4"/>
  <c r="W2723" i="4"/>
  <c r="W2724" i="4"/>
  <c r="W2725" i="4"/>
  <c r="W2726" i="4"/>
  <c r="W2727" i="4"/>
  <c r="W2728" i="4"/>
  <c r="W2729" i="4"/>
  <c r="W2730" i="4"/>
  <c r="W2731" i="4"/>
  <c r="W2732" i="4"/>
  <c r="W2733" i="4"/>
  <c r="W2734" i="4"/>
  <c r="W2735" i="4"/>
  <c r="W2736" i="4"/>
  <c r="W2737" i="4"/>
  <c r="W2738" i="4"/>
  <c r="W2739" i="4"/>
  <c r="W2740" i="4"/>
  <c r="W2741" i="4"/>
  <c r="W2742" i="4"/>
  <c r="W2743" i="4"/>
  <c r="W2744" i="4"/>
  <c r="W2745" i="4"/>
  <c r="W2746" i="4"/>
  <c r="W2747" i="4"/>
  <c r="W2748" i="4"/>
  <c r="W2749" i="4"/>
  <c r="W2750" i="4"/>
  <c r="W2751" i="4"/>
  <c r="W2752" i="4"/>
  <c r="W2753" i="4"/>
  <c r="W2754" i="4"/>
  <c r="W2755" i="4"/>
  <c r="W2756" i="4"/>
  <c r="W2757" i="4"/>
  <c r="W2758" i="4"/>
  <c r="W2759" i="4"/>
  <c r="W2760" i="4"/>
  <c r="W2761" i="4"/>
  <c r="W2762" i="4"/>
  <c r="W2763" i="4"/>
  <c r="W2764" i="4"/>
  <c r="W2765" i="4"/>
  <c r="W2766" i="4"/>
  <c r="W2767" i="4"/>
  <c r="W2768" i="4"/>
  <c r="W2769" i="4"/>
  <c r="W2770" i="4"/>
  <c r="W2771" i="4"/>
  <c r="W2772" i="4"/>
  <c r="W2773" i="4"/>
  <c r="W2774" i="4"/>
  <c r="W2775" i="4"/>
  <c r="W2776" i="4"/>
  <c r="W2777" i="4"/>
  <c r="W2778" i="4"/>
  <c r="W2779" i="4"/>
  <c r="W2780" i="4"/>
  <c r="W2781" i="4"/>
  <c r="W2782" i="4"/>
  <c r="W2783" i="4"/>
  <c r="W2784" i="4"/>
  <c r="W2785" i="4"/>
  <c r="W2786" i="4"/>
  <c r="W2787" i="4"/>
  <c r="W2788" i="4"/>
  <c r="W2789" i="4"/>
  <c r="W2790" i="4"/>
  <c r="W2791" i="4"/>
  <c r="W2792" i="4"/>
  <c r="W2793" i="4"/>
  <c r="W2794" i="4"/>
  <c r="W2795" i="4"/>
  <c r="W2796" i="4"/>
  <c r="W2797" i="4"/>
  <c r="W2798" i="4"/>
  <c r="W2799" i="4"/>
  <c r="W2800" i="4"/>
  <c r="W2801" i="4"/>
  <c r="W2802" i="4"/>
  <c r="W2803" i="4"/>
  <c r="W2804" i="4"/>
  <c r="W2805" i="4"/>
  <c r="W2806" i="4"/>
  <c r="W2807" i="4"/>
  <c r="W2808" i="4"/>
  <c r="W2809" i="4"/>
  <c r="W2810" i="4"/>
  <c r="W2811" i="4"/>
  <c r="W2812" i="4"/>
  <c r="W2813" i="4"/>
  <c r="W2814" i="4"/>
  <c r="W2815" i="4"/>
  <c r="W2816" i="4"/>
  <c r="W2817" i="4"/>
  <c r="W2818" i="4"/>
  <c r="W2819" i="4"/>
  <c r="W2820" i="4"/>
  <c r="W2821" i="4"/>
  <c r="W2822" i="4"/>
  <c r="W2823" i="4"/>
  <c r="W2824" i="4"/>
  <c r="W2825" i="4"/>
  <c r="W2826" i="4"/>
  <c r="W2827" i="4"/>
  <c r="W2828" i="4"/>
  <c r="W2829" i="4"/>
  <c r="W2830" i="4"/>
  <c r="W2831" i="4"/>
  <c r="W2832" i="4"/>
  <c r="W2833" i="4"/>
  <c r="W2834" i="4"/>
  <c r="W2835" i="4"/>
  <c r="W2836" i="4"/>
  <c r="W2837" i="4"/>
  <c r="W2838" i="4"/>
  <c r="W2839" i="4"/>
  <c r="W2840" i="4"/>
  <c r="W2841" i="4"/>
  <c r="W2842" i="4"/>
  <c r="W2843" i="4"/>
  <c r="W2844" i="4"/>
  <c r="W2845" i="4"/>
  <c r="W2846" i="4"/>
  <c r="W2847" i="4"/>
  <c r="W2848" i="4"/>
  <c r="W2849" i="4"/>
  <c r="W2850" i="4"/>
  <c r="W2851" i="4"/>
  <c r="W2852" i="4"/>
  <c r="W2853" i="4"/>
  <c r="W2854" i="4"/>
  <c r="W2855" i="4"/>
  <c r="W2856" i="4"/>
  <c r="W2857" i="4"/>
  <c r="W2858" i="4"/>
  <c r="W2859" i="4"/>
  <c r="W2860" i="4"/>
  <c r="W2861" i="4"/>
  <c r="W2862" i="4"/>
  <c r="W2863" i="4"/>
  <c r="W2864" i="4"/>
  <c r="W2865" i="4"/>
  <c r="W2866" i="4"/>
  <c r="W2867" i="4"/>
  <c r="W2868" i="4"/>
  <c r="W2869" i="4"/>
  <c r="W2870" i="4"/>
  <c r="W2871" i="4"/>
  <c r="W2872" i="4"/>
  <c r="W2873" i="4"/>
  <c r="W2874" i="4"/>
  <c r="W2875" i="4"/>
  <c r="W2876" i="4"/>
  <c r="W2877" i="4"/>
  <c r="W2878" i="4"/>
  <c r="W2879" i="4"/>
  <c r="W2880" i="4"/>
  <c r="W2881" i="4"/>
  <c r="W2882" i="4"/>
  <c r="W2883" i="4"/>
  <c r="W2884" i="4"/>
  <c r="W2885" i="4"/>
  <c r="W2886" i="4"/>
  <c r="W2887" i="4"/>
  <c r="W2888" i="4"/>
  <c r="W2889" i="4"/>
  <c r="W2890" i="4"/>
  <c r="W2891" i="4"/>
  <c r="W2892" i="4"/>
  <c r="W2893" i="4"/>
  <c r="W2894" i="4"/>
  <c r="W2895" i="4"/>
  <c r="W2896" i="4"/>
  <c r="W2897" i="4"/>
  <c r="W2898" i="4"/>
  <c r="W2899" i="4"/>
  <c r="W2900" i="4"/>
  <c r="W2901" i="4"/>
  <c r="W2902" i="4"/>
  <c r="W2903" i="4"/>
  <c r="W2904" i="4"/>
  <c r="W2905" i="4"/>
  <c r="W2906" i="4"/>
  <c r="W2907" i="4"/>
  <c r="W2908" i="4"/>
  <c r="W2909" i="4"/>
  <c r="W2910" i="4"/>
  <c r="W2911" i="4"/>
  <c r="W2912" i="4"/>
  <c r="W2913" i="4"/>
  <c r="W2914" i="4"/>
  <c r="W2915" i="4"/>
  <c r="W2916" i="4"/>
  <c r="W2917" i="4"/>
  <c r="W2918" i="4"/>
  <c r="W2919" i="4"/>
  <c r="W2920" i="4"/>
  <c r="W2921" i="4"/>
  <c r="W2922" i="4"/>
  <c r="W2923" i="4"/>
  <c r="W2924" i="4"/>
  <c r="W2925" i="4"/>
  <c r="W2926" i="4"/>
  <c r="W2927" i="4"/>
  <c r="W2928" i="4"/>
  <c r="W2929" i="4"/>
  <c r="W2930" i="4"/>
  <c r="W2931" i="4"/>
  <c r="W2932" i="4"/>
  <c r="W2933" i="4"/>
  <c r="W2934" i="4"/>
  <c r="W2935" i="4"/>
  <c r="W2936" i="4"/>
  <c r="W2937" i="4"/>
  <c r="W2938" i="4"/>
  <c r="W2939" i="4"/>
  <c r="W2940" i="4"/>
  <c r="W2941" i="4"/>
  <c r="W2942" i="4"/>
  <c r="W2943" i="4"/>
  <c r="W2944" i="4"/>
  <c r="W2945" i="4"/>
  <c r="W2946" i="4"/>
  <c r="W2947" i="4"/>
  <c r="W2948" i="4"/>
  <c r="W2949" i="4"/>
  <c r="W2950" i="4"/>
  <c r="W2951" i="4"/>
  <c r="W2952" i="4"/>
  <c r="W2953" i="4"/>
  <c r="W2954" i="4"/>
  <c r="W2955" i="4"/>
  <c r="W2956" i="4"/>
  <c r="W2957" i="4"/>
  <c r="W2958" i="4"/>
  <c r="W2959" i="4"/>
  <c r="W2960" i="4"/>
  <c r="W2961" i="4"/>
  <c r="W2962" i="4"/>
  <c r="W2963" i="4"/>
  <c r="W2964" i="4"/>
  <c r="W2965" i="4"/>
  <c r="W2966" i="4"/>
  <c r="W2967" i="4"/>
  <c r="W2968" i="4"/>
  <c r="W2969" i="4"/>
  <c r="W2970" i="4"/>
  <c r="W2971" i="4"/>
  <c r="W2972" i="4"/>
  <c r="W2973" i="4"/>
  <c r="W2974" i="4"/>
  <c r="W2975" i="4"/>
  <c r="W2976" i="4"/>
  <c r="W2977" i="4"/>
  <c r="W2978" i="4"/>
  <c r="W2979" i="4"/>
  <c r="W2980" i="4"/>
  <c r="W2981" i="4"/>
  <c r="W2982" i="4"/>
  <c r="W2983" i="4"/>
  <c r="W2984" i="4"/>
  <c r="W2985" i="4"/>
  <c r="W2986" i="4"/>
  <c r="W2987" i="4"/>
  <c r="W2988" i="4"/>
  <c r="W2989" i="4"/>
  <c r="W2990" i="4"/>
  <c r="W2991" i="4"/>
  <c r="W2992" i="4"/>
  <c r="W2993" i="4"/>
  <c r="W2994" i="4"/>
  <c r="W2995" i="4"/>
  <c r="W2996" i="4"/>
  <c r="W2997" i="4"/>
  <c r="W2998" i="4"/>
  <c r="W2999" i="4"/>
  <c r="W3000" i="4"/>
  <c r="W3001" i="4"/>
  <c r="W3002" i="4"/>
  <c r="W3003" i="4"/>
  <c r="W3004" i="4"/>
  <c r="W3005" i="4"/>
  <c r="W3006" i="4"/>
  <c r="W3007" i="4"/>
  <c r="W3008" i="4"/>
  <c r="W3009" i="4"/>
  <c r="W3010" i="4"/>
  <c r="W3011" i="4"/>
  <c r="W3012" i="4"/>
  <c r="W3013" i="4"/>
  <c r="W3014" i="4"/>
  <c r="W3015" i="4"/>
  <c r="W3016" i="4"/>
  <c r="W3017" i="4"/>
  <c r="W3018" i="4"/>
  <c r="W3019" i="4"/>
  <c r="W3020" i="4"/>
  <c r="W3021" i="4"/>
  <c r="W3022" i="4"/>
  <c r="W3023" i="4"/>
  <c r="W3024" i="4"/>
  <c r="W3025" i="4"/>
  <c r="W3026" i="4"/>
  <c r="W3027" i="4"/>
  <c r="W3028" i="4"/>
  <c r="W3029" i="4"/>
  <c r="W3030" i="4"/>
  <c r="W3031" i="4"/>
  <c r="W3032" i="4"/>
  <c r="W3033" i="4"/>
  <c r="W3034" i="4"/>
  <c r="W3035" i="4"/>
  <c r="W3036" i="4"/>
  <c r="W3037" i="4"/>
  <c r="W3038" i="4"/>
  <c r="W3039" i="4"/>
  <c r="W3040" i="4"/>
  <c r="W3041" i="4"/>
  <c r="W3042" i="4"/>
  <c r="W3043" i="4"/>
  <c r="W3044" i="4"/>
  <c r="W3045" i="4"/>
  <c r="W3046" i="4"/>
  <c r="W3047" i="4"/>
  <c r="W3048" i="4"/>
  <c r="W3049" i="4"/>
  <c r="W3050" i="4"/>
  <c r="W3051" i="4"/>
  <c r="W3052" i="4"/>
  <c r="W3053" i="4"/>
  <c r="W3054" i="4"/>
  <c r="W3055" i="4"/>
  <c r="W3056" i="4"/>
  <c r="W3057" i="4"/>
  <c r="W3058" i="4"/>
  <c r="W3059" i="4"/>
  <c r="W3060" i="4"/>
  <c r="W3061" i="4"/>
  <c r="W3062" i="4"/>
  <c r="W3063" i="4"/>
  <c r="W3064" i="4"/>
  <c r="W3065" i="4"/>
  <c r="W3066" i="4"/>
  <c r="W3067" i="4"/>
  <c r="W3068" i="4"/>
  <c r="W3069" i="4"/>
  <c r="W3070" i="4"/>
  <c r="W3071" i="4"/>
  <c r="W3072" i="4"/>
  <c r="W3073" i="4"/>
  <c r="W3074" i="4"/>
  <c r="W3075" i="4"/>
  <c r="W3076" i="4"/>
  <c r="W3077" i="4"/>
  <c r="W3078" i="4"/>
  <c r="W3079" i="4"/>
  <c r="W3080" i="4"/>
  <c r="W3081" i="4"/>
  <c r="W3082" i="4"/>
  <c r="W3083" i="4"/>
  <c r="W3084" i="4"/>
  <c r="W3085" i="4"/>
  <c r="W3086" i="4"/>
  <c r="W3087" i="4"/>
  <c r="W3088" i="4"/>
  <c r="W3089" i="4"/>
  <c r="W3090" i="4"/>
  <c r="W3091" i="4"/>
  <c r="W3092" i="4"/>
  <c r="W3093" i="4"/>
  <c r="W3094" i="4"/>
  <c r="W3095" i="4"/>
  <c r="W3096" i="4"/>
  <c r="W3097" i="4"/>
  <c r="W3098" i="4"/>
  <c r="W3099" i="4"/>
  <c r="W3100" i="4"/>
  <c r="W3101" i="4"/>
  <c r="W3102" i="4"/>
  <c r="W3103" i="4"/>
  <c r="W3104" i="4"/>
  <c r="W3105" i="4"/>
  <c r="W3106" i="4"/>
  <c r="W3107" i="4"/>
  <c r="W3108" i="4"/>
  <c r="W3109" i="4"/>
  <c r="W3110" i="4"/>
  <c r="W3111" i="4"/>
  <c r="W3112" i="4"/>
  <c r="W3113" i="4"/>
  <c r="W3114" i="4"/>
  <c r="W3115" i="4"/>
  <c r="W3116" i="4"/>
  <c r="W3117" i="4"/>
  <c r="W3118" i="4"/>
  <c r="W3119" i="4"/>
  <c r="W3120" i="4"/>
  <c r="W3121" i="4"/>
  <c r="W3122" i="4"/>
  <c r="W3123" i="4"/>
  <c r="W3124" i="4"/>
  <c r="W3125" i="4"/>
  <c r="W3126" i="4"/>
  <c r="W3127" i="4"/>
  <c r="W3128" i="4"/>
  <c r="W3129" i="4"/>
  <c r="W3130" i="4"/>
  <c r="W3131" i="4"/>
  <c r="W3132" i="4"/>
  <c r="W3133" i="4"/>
  <c r="W3134" i="4"/>
  <c r="W3135" i="4"/>
  <c r="W3136" i="4"/>
  <c r="W3137" i="4"/>
  <c r="W3138" i="4"/>
  <c r="W3139" i="4"/>
  <c r="W3140" i="4"/>
  <c r="W3141" i="4"/>
  <c r="W3142" i="4"/>
  <c r="W3143" i="4"/>
  <c r="W3144" i="4"/>
  <c r="W3145" i="4"/>
  <c r="W3146" i="4"/>
  <c r="W3147" i="4"/>
  <c r="W3148" i="4"/>
  <c r="W3149" i="4"/>
  <c r="W3150" i="4"/>
  <c r="W3151" i="4"/>
  <c r="W3152" i="4"/>
  <c r="W3153" i="4"/>
  <c r="W3154" i="4"/>
  <c r="W3155" i="4"/>
  <c r="W3156" i="4"/>
  <c r="W3157" i="4"/>
  <c r="W3158" i="4"/>
  <c r="W3159" i="4"/>
  <c r="W3160" i="4"/>
  <c r="W3161" i="4"/>
  <c r="W3162" i="4"/>
  <c r="W3163" i="4"/>
  <c r="W3164" i="4"/>
  <c r="W3165" i="4"/>
  <c r="W3166" i="4"/>
  <c r="W3167" i="4"/>
  <c r="W3168" i="4"/>
  <c r="W3169" i="4"/>
  <c r="W3170" i="4"/>
  <c r="W3171" i="4"/>
  <c r="W3172" i="4"/>
  <c r="W3173" i="4"/>
  <c r="W3174" i="4"/>
  <c r="W3175" i="4"/>
  <c r="W3176" i="4"/>
  <c r="W3177" i="4"/>
  <c r="W3178" i="4"/>
  <c r="W3179" i="4"/>
  <c r="W3180" i="4"/>
  <c r="W3181" i="4"/>
  <c r="W3182" i="4"/>
  <c r="W3183" i="4"/>
  <c r="W3184" i="4"/>
  <c r="W3185" i="4"/>
  <c r="W3186" i="4"/>
  <c r="W3187" i="4"/>
  <c r="W3188" i="4"/>
  <c r="W3189" i="4"/>
  <c r="W3190" i="4"/>
  <c r="W3191" i="4"/>
  <c r="W3192" i="4"/>
  <c r="W3193" i="4"/>
  <c r="W3194" i="4"/>
  <c r="W3195" i="4"/>
  <c r="W3196" i="4"/>
  <c r="W3197" i="4"/>
  <c r="W3198" i="4"/>
  <c r="W3199" i="4"/>
  <c r="W3200" i="4"/>
  <c r="W3201" i="4"/>
  <c r="W3202" i="4"/>
  <c r="W3203" i="4"/>
  <c r="W3204" i="4"/>
  <c r="W3205" i="4"/>
  <c r="W3206" i="4"/>
  <c r="W3207" i="4"/>
  <c r="W3208" i="4"/>
  <c r="W3209" i="4"/>
  <c r="W3210" i="4"/>
  <c r="W3211" i="4"/>
  <c r="W3212" i="4"/>
  <c r="W3213" i="4"/>
  <c r="W3214" i="4"/>
  <c r="W3215" i="4"/>
  <c r="W3216" i="4"/>
  <c r="W3217" i="4"/>
  <c r="W3218" i="4"/>
  <c r="W3219" i="4"/>
  <c r="W3220" i="4"/>
  <c r="W3221" i="4"/>
  <c r="W3222" i="4"/>
  <c r="W3223" i="4"/>
  <c r="W3224" i="4"/>
  <c r="W3225" i="4"/>
  <c r="W3226" i="4"/>
  <c r="W3227" i="4"/>
  <c r="W3228" i="4"/>
  <c r="W3229" i="4"/>
  <c r="W3230" i="4"/>
  <c r="W3231" i="4"/>
  <c r="W3232" i="4"/>
  <c r="W3233" i="4"/>
  <c r="W3234" i="4"/>
  <c r="W3235" i="4"/>
  <c r="W3236" i="4"/>
  <c r="W3237" i="4"/>
  <c r="W3238" i="4"/>
  <c r="W3239" i="4"/>
  <c r="W3240" i="4"/>
  <c r="W3241" i="4"/>
  <c r="W3242" i="4"/>
  <c r="W3243" i="4"/>
  <c r="W3244" i="4"/>
  <c r="W3245" i="4"/>
  <c r="W3246" i="4"/>
  <c r="W3247" i="4"/>
  <c r="W3248" i="4"/>
  <c r="W3249" i="4"/>
  <c r="W3250" i="4"/>
  <c r="W3251" i="4"/>
  <c r="W3252" i="4"/>
  <c r="W3253" i="4"/>
  <c r="W3254" i="4"/>
  <c r="W3255" i="4"/>
  <c r="W3256" i="4"/>
  <c r="W3257" i="4"/>
  <c r="W3258" i="4"/>
  <c r="W3259" i="4"/>
  <c r="W3260" i="4"/>
  <c r="W3261" i="4"/>
  <c r="W3262" i="4"/>
  <c r="W3263" i="4"/>
  <c r="W3264" i="4"/>
  <c r="W3265" i="4"/>
  <c r="W3266" i="4"/>
  <c r="W3267" i="4"/>
  <c r="W3268" i="4"/>
  <c r="W3269" i="4"/>
  <c r="W3270" i="4"/>
  <c r="W3271" i="4"/>
  <c r="W3272" i="4"/>
  <c r="W3273" i="4"/>
  <c r="W3274" i="4"/>
  <c r="W3275" i="4"/>
  <c r="W3276" i="4"/>
  <c r="W3277" i="4"/>
  <c r="W3278" i="4"/>
  <c r="W3279" i="4"/>
  <c r="W3280" i="4"/>
  <c r="W3281" i="4"/>
  <c r="W3282" i="4"/>
  <c r="W3283" i="4"/>
  <c r="W3284" i="4"/>
  <c r="W3285" i="4"/>
  <c r="W3286" i="4"/>
  <c r="W3287" i="4"/>
  <c r="W3288" i="4"/>
  <c r="W3289" i="4"/>
  <c r="W3290" i="4"/>
  <c r="W3291" i="4"/>
  <c r="W3292" i="4"/>
  <c r="W3293" i="4"/>
  <c r="W3294" i="4"/>
  <c r="W3295" i="4"/>
  <c r="W3296" i="4"/>
  <c r="W3297" i="4"/>
  <c r="W3298" i="4"/>
  <c r="W3299" i="4"/>
  <c r="W3300" i="4"/>
  <c r="W3301" i="4"/>
  <c r="W3302" i="4"/>
  <c r="W3303" i="4"/>
  <c r="W3304" i="4"/>
  <c r="W3305" i="4"/>
  <c r="W3306" i="4"/>
  <c r="W3307" i="4"/>
  <c r="W3308" i="4"/>
  <c r="W3309" i="4"/>
  <c r="W3310" i="4"/>
  <c r="W3311" i="4"/>
  <c r="W3312" i="4"/>
  <c r="W3313" i="4"/>
  <c r="W3314" i="4"/>
  <c r="W3315" i="4"/>
  <c r="W3316" i="4"/>
  <c r="W3317" i="4"/>
  <c r="W3318" i="4"/>
  <c r="W3319" i="4"/>
  <c r="W3320" i="4"/>
  <c r="W3321" i="4"/>
  <c r="W3322" i="4"/>
  <c r="W3323" i="4"/>
  <c r="W3324" i="4"/>
  <c r="W3325" i="4"/>
  <c r="W3326" i="4"/>
  <c r="W3327" i="4"/>
  <c r="W3328" i="4"/>
  <c r="W3329" i="4"/>
  <c r="W3330" i="4"/>
  <c r="W3331" i="4"/>
  <c r="W3332" i="4"/>
  <c r="W3333" i="4"/>
  <c r="W3334" i="4"/>
  <c r="W3335" i="4"/>
  <c r="W3336" i="4"/>
  <c r="W3337" i="4"/>
  <c r="W3338" i="4"/>
  <c r="W3339" i="4"/>
  <c r="W3340" i="4"/>
  <c r="W3341" i="4"/>
  <c r="W3342" i="4"/>
  <c r="W3343" i="4"/>
  <c r="W3344" i="4"/>
  <c r="W3345" i="4"/>
  <c r="W3346" i="4"/>
  <c r="W3347" i="4"/>
  <c r="W3348" i="4"/>
  <c r="W3349" i="4"/>
  <c r="W3350" i="4"/>
  <c r="W3351" i="4"/>
  <c r="W3352" i="4"/>
  <c r="W3353" i="4"/>
  <c r="W3354" i="4"/>
  <c r="W3355" i="4"/>
  <c r="W3356" i="4"/>
  <c r="W3357" i="4"/>
  <c r="W3358" i="4"/>
  <c r="W3359" i="4"/>
  <c r="W3360" i="4"/>
  <c r="W3361" i="4"/>
  <c r="W3362" i="4"/>
  <c r="W3363" i="4"/>
  <c r="W3364" i="4"/>
  <c r="W3365" i="4"/>
  <c r="W3366" i="4"/>
  <c r="W3367" i="4"/>
  <c r="W3368" i="4"/>
  <c r="W3369" i="4"/>
  <c r="W3370" i="4"/>
  <c r="W3371" i="4"/>
  <c r="W3372" i="4"/>
  <c r="W3373" i="4"/>
  <c r="W3374" i="4"/>
  <c r="W3375" i="4"/>
  <c r="W3376" i="4"/>
  <c r="W3377" i="4"/>
  <c r="W3378" i="4"/>
  <c r="W3379" i="4"/>
  <c r="W3380" i="4"/>
  <c r="W3381" i="4"/>
  <c r="W3382" i="4"/>
  <c r="W3383" i="4"/>
  <c r="W3384" i="4"/>
  <c r="W3385" i="4"/>
  <c r="W3386" i="4"/>
  <c r="W3387" i="4"/>
  <c r="W3388" i="4"/>
  <c r="W3389" i="4"/>
  <c r="W3390" i="4"/>
  <c r="W3391" i="4"/>
  <c r="W3392" i="4"/>
  <c r="W3393" i="4"/>
  <c r="W3394" i="4"/>
  <c r="W3395" i="4"/>
  <c r="W3396" i="4"/>
  <c r="W3397" i="4"/>
  <c r="W3398" i="4"/>
  <c r="W3399" i="4"/>
  <c r="W3400" i="4"/>
  <c r="W3401" i="4"/>
  <c r="W3402" i="4"/>
  <c r="W3403" i="4"/>
  <c r="W3404" i="4"/>
  <c r="W3405" i="4"/>
  <c r="W3406" i="4"/>
  <c r="W3407" i="4"/>
  <c r="W3408" i="4"/>
  <c r="W3409" i="4"/>
  <c r="W3410" i="4"/>
  <c r="W3411" i="4"/>
  <c r="W3412" i="4"/>
  <c r="W3413" i="4"/>
  <c r="W3414" i="4"/>
  <c r="W3415" i="4"/>
  <c r="W3416" i="4"/>
  <c r="W3417" i="4"/>
  <c r="W3418" i="4"/>
  <c r="W3419" i="4"/>
  <c r="W3420" i="4"/>
  <c r="W3421" i="4"/>
  <c r="W3422" i="4"/>
  <c r="W3423" i="4"/>
  <c r="W3424" i="4"/>
  <c r="W3425" i="4"/>
  <c r="W3426" i="4"/>
  <c r="W3427" i="4"/>
  <c r="W3428" i="4"/>
  <c r="W3429" i="4"/>
  <c r="W3430" i="4"/>
  <c r="W3431" i="4"/>
  <c r="W3432" i="4"/>
  <c r="W3433" i="4"/>
  <c r="W3434" i="4"/>
  <c r="W3435" i="4"/>
  <c r="W3436" i="4"/>
  <c r="W3437" i="4"/>
  <c r="W3438" i="4"/>
  <c r="W3439" i="4"/>
  <c r="W3440" i="4"/>
  <c r="W3441" i="4"/>
  <c r="W3442" i="4"/>
  <c r="W3443" i="4"/>
  <c r="W3444" i="4"/>
  <c r="W3445" i="4"/>
  <c r="W3446" i="4"/>
  <c r="W3447" i="4"/>
  <c r="W3448" i="4"/>
  <c r="W3449" i="4"/>
  <c r="W3450" i="4"/>
  <c r="W3451" i="4"/>
  <c r="W3452" i="4"/>
  <c r="W3453" i="4"/>
  <c r="W3454" i="4"/>
  <c r="W3455" i="4"/>
  <c r="W3456" i="4"/>
  <c r="W3457" i="4"/>
  <c r="W3458" i="4"/>
  <c r="W3459" i="4"/>
  <c r="W3460" i="4"/>
  <c r="W3461" i="4"/>
  <c r="W3462" i="4"/>
  <c r="W3463" i="4"/>
  <c r="W3464" i="4"/>
  <c r="W3465" i="4"/>
  <c r="W3466" i="4"/>
  <c r="W3467" i="4"/>
  <c r="W3468" i="4"/>
  <c r="W3469" i="4"/>
  <c r="W3470" i="4"/>
  <c r="W3471" i="4"/>
  <c r="W3472" i="4"/>
  <c r="W3473" i="4"/>
  <c r="W3474" i="4"/>
  <c r="W3475" i="4"/>
  <c r="W3476" i="4"/>
  <c r="W3477" i="4"/>
  <c r="W3478" i="4"/>
  <c r="W3479" i="4"/>
  <c r="W3480" i="4"/>
  <c r="W3481" i="4"/>
  <c r="W3482" i="4"/>
  <c r="W3483" i="4"/>
  <c r="W3484" i="4"/>
  <c r="W3485" i="4"/>
  <c r="W3486" i="4"/>
  <c r="W3487" i="4"/>
  <c r="W3488" i="4"/>
  <c r="W3489" i="4"/>
  <c r="W3490" i="4"/>
  <c r="W3491" i="4"/>
  <c r="W3492" i="4"/>
  <c r="W3493" i="4"/>
  <c r="W3494" i="4"/>
  <c r="W3495" i="4"/>
  <c r="W3496" i="4"/>
  <c r="W3497" i="4"/>
  <c r="W3498" i="4"/>
  <c r="W3499" i="4"/>
  <c r="W3500" i="4"/>
  <c r="W3501" i="4"/>
  <c r="W3502" i="4"/>
  <c r="W3503" i="4"/>
  <c r="W3504" i="4"/>
  <c r="W3505" i="4"/>
  <c r="W3506" i="4"/>
  <c r="W3507" i="4"/>
  <c r="W3508" i="4"/>
  <c r="W3509" i="4"/>
  <c r="W3510" i="4"/>
  <c r="W3511" i="4"/>
  <c r="W3512" i="4"/>
  <c r="W3513" i="4"/>
  <c r="W3514" i="4"/>
  <c r="W3515" i="4"/>
  <c r="W3516" i="4"/>
  <c r="W3517" i="4"/>
  <c r="W3518" i="4"/>
  <c r="W3519" i="4"/>
  <c r="W3520" i="4"/>
  <c r="W3521" i="4"/>
  <c r="W3522" i="4"/>
  <c r="W3523" i="4"/>
  <c r="W3524" i="4"/>
  <c r="W3525" i="4"/>
  <c r="W3526" i="4"/>
  <c r="W3527" i="4"/>
  <c r="W3528" i="4"/>
  <c r="W3529" i="4"/>
  <c r="W3530" i="4"/>
  <c r="W3531" i="4"/>
  <c r="W3532" i="4"/>
  <c r="W3533" i="4"/>
  <c r="W3534" i="4"/>
  <c r="W3535" i="4"/>
  <c r="W3536" i="4"/>
  <c r="W3537" i="4"/>
  <c r="W3538" i="4"/>
  <c r="W3539" i="4"/>
  <c r="W3540" i="4"/>
  <c r="W3541" i="4"/>
  <c r="W3542" i="4"/>
  <c r="W3543" i="4"/>
  <c r="W3544" i="4"/>
  <c r="W3545" i="4"/>
  <c r="W3546" i="4"/>
  <c r="W3547" i="4"/>
  <c r="W3548" i="4"/>
  <c r="W3549" i="4"/>
  <c r="W3550" i="4"/>
  <c r="W3551" i="4"/>
  <c r="W3552" i="4"/>
  <c r="W3553" i="4"/>
  <c r="W3554" i="4"/>
  <c r="W3555" i="4"/>
  <c r="W3556" i="4"/>
  <c r="W3557" i="4"/>
  <c r="W3558" i="4"/>
  <c r="W3559" i="4"/>
  <c r="W3560" i="4"/>
  <c r="W3561" i="4"/>
  <c r="W3562" i="4"/>
  <c r="W3563" i="4"/>
  <c r="W3564" i="4"/>
  <c r="W3565" i="4"/>
  <c r="W3566" i="4"/>
  <c r="W3567" i="4"/>
  <c r="W3568" i="4"/>
  <c r="W3569" i="4"/>
  <c r="W3570" i="4"/>
  <c r="W3571" i="4"/>
  <c r="W3572" i="4"/>
  <c r="W3573" i="4"/>
  <c r="W3574" i="4"/>
  <c r="W3575" i="4"/>
  <c r="W3576" i="4"/>
  <c r="W3577" i="4"/>
  <c r="W3578" i="4"/>
  <c r="W3579" i="4"/>
  <c r="W3580" i="4"/>
  <c r="W3581" i="4"/>
  <c r="W3582" i="4"/>
  <c r="W3583" i="4"/>
  <c r="W3584" i="4"/>
  <c r="W3585" i="4"/>
  <c r="W3586" i="4"/>
  <c r="W3587" i="4"/>
  <c r="W3588" i="4"/>
  <c r="W3589" i="4"/>
  <c r="W3590" i="4"/>
  <c r="W3591" i="4"/>
  <c r="W3592" i="4"/>
  <c r="W3593" i="4"/>
  <c r="W3594" i="4"/>
  <c r="W3595" i="4"/>
  <c r="W3596" i="4"/>
  <c r="W3597" i="4"/>
  <c r="W3598" i="4"/>
  <c r="W3599" i="4"/>
  <c r="W3600" i="4"/>
  <c r="W3601" i="4"/>
  <c r="W3602" i="4"/>
  <c r="W3603" i="4"/>
  <c r="W3604" i="4"/>
  <c r="W3605" i="4"/>
  <c r="W3606" i="4"/>
  <c r="W3607" i="4"/>
  <c r="W3608" i="4"/>
  <c r="W3609" i="4"/>
  <c r="W3610" i="4"/>
  <c r="W3611" i="4"/>
  <c r="W3612" i="4"/>
  <c r="W3613" i="4"/>
  <c r="W3614" i="4"/>
  <c r="W3615" i="4"/>
  <c r="W3616" i="4"/>
  <c r="W3617" i="4"/>
  <c r="W3618" i="4"/>
  <c r="W3619" i="4"/>
  <c r="W3620" i="4"/>
  <c r="W3621" i="4"/>
  <c r="W3622" i="4"/>
  <c r="W3623" i="4"/>
  <c r="W3624" i="4"/>
  <c r="W3625" i="4"/>
  <c r="W3626" i="4"/>
  <c r="W3627" i="4"/>
  <c r="W3628" i="4"/>
  <c r="W3629" i="4"/>
  <c r="W3630" i="4"/>
  <c r="W3631" i="4"/>
  <c r="W3632" i="4"/>
  <c r="W3633" i="4"/>
  <c r="W3634" i="4"/>
  <c r="W3635" i="4"/>
  <c r="W3636" i="4"/>
  <c r="W3637" i="4"/>
  <c r="W3638" i="4"/>
  <c r="W3639" i="4"/>
  <c r="W3640" i="4"/>
  <c r="W3641" i="4"/>
  <c r="W3642" i="4"/>
  <c r="W3643" i="4"/>
  <c r="W3644" i="4"/>
  <c r="W3645" i="4"/>
  <c r="W3646" i="4"/>
  <c r="W3647" i="4"/>
  <c r="W3648" i="4"/>
  <c r="W3649" i="4"/>
  <c r="W3650" i="4"/>
  <c r="W3651" i="4"/>
  <c r="W3652" i="4"/>
  <c r="W3653" i="4"/>
  <c r="W3654" i="4"/>
  <c r="W3655" i="4"/>
  <c r="W3656" i="4"/>
  <c r="W3657" i="4"/>
  <c r="W3658" i="4"/>
  <c r="W3659" i="4"/>
  <c r="W3660" i="4"/>
  <c r="W3661" i="4"/>
  <c r="W3662" i="4"/>
  <c r="W3663" i="4"/>
  <c r="W3664" i="4"/>
  <c r="W3665" i="4"/>
  <c r="W3666" i="4"/>
  <c r="W3667" i="4"/>
  <c r="W3668" i="4"/>
  <c r="W3669" i="4"/>
  <c r="W3670" i="4"/>
  <c r="W3671" i="4"/>
  <c r="W3672" i="4"/>
  <c r="W3673" i="4"/>
  <c r="W3674" i="4"/>
  <c r="W3675" i="4"/>
  <c r="W3676" i="4"/>
  <c r="W3677" i="4"/>
  <c r="W3678" i="4"/>
  <c r="W3679" i="4"/>
  <c r="W3680" i="4"/>
  <c r="W3681" i="4"/>
  <c r="W3682" i="4"/>
  <c r="W3683" i="4"/>
  <c r="W3684" i="4"/>
  <c r="W3685" i="4"/>
  <c r="W3686" i="4"/>
  <c r="W3687" i="4"/>
  <c r="W3688" i="4"/>
  <c r="W3689" i="4"/>
  <c r="W3690" i="4"/>
  <c r="W3691" i="4"/>
  <c r="W3692" i="4"/>
  <c r="W3693" i="4"/>
  <c r="W3694" i="4"/>
  <c r="W3695" i="4"/>
  <c r="W3696" i="4"/>
  <c r="W3697" i="4"/>
  <c r="W3698" i="4"/>
  <c r="W3699" i="4"/>
  <c r="W3700" i="4"/>
  <c r="W3701" i="4"/>
  <c r="W3702" i="4"/>
  <c r="W3703" i="4"/>
  <c r="W3704" i="4"/>
  <c r="W3705" i="4"/>
  <c r="W3706" i="4"/>
  <c r="W3707" i="4"/>
  <c r="W3708" i="4"/>
  <c r="W3709" i="4"/>
  <c r="W3710" i="4"/>
  <c r="W3711" i="4"/>
  <c r="W3712" i="4"/>
  <c r="W3713" i="4"/>
  <c r="W3714" i="4"/>
  <c r="W3715" i="4"/>
  <c r="W3716" i="4"/>
  <c r="W3717" i="4"/>
  <c r="W3718" i="4"/>
  <c r="W3719" i="4"/>
  <c r="W3720" i="4"/>
  <c r="W3721" i="4"/>
  <c r="W3722" i="4"/>
  <c r="W3723" i="4"/>
  <c r="W3724" i="4"/>
  <c r="W3725" i="4"/>
  <c r="W3726" i="4"/>
  <c r="W3727" i="4"/>
  <c r="W3728" i="4"/>
  <c r="W3729" i="4"/>
  <c r="W3730" i="4"/>
  <c r="W3731" i="4"/>
  <c r="W3732" i="4"/>
  <c r="W3733" i="4"/>
  <c r="W3734" i="4"/>
  <c r="W3735" i="4"/>
  <c r="W3736" i="4"/>
  <c r="W3737" i="4"/>
  <c r="W3738" i="4"/>
  <c r="W3739" i="4"/>
  <c r="W3740" i="4"/>
  <c r="W3741" i="4"/>
  <c r="W3742" i="4"/>
  <c r="W3743" i="4"/>
  <c r="W3744" i="4"/>
  <c r="W3745" i="4"/>
  <c r="W3746" i="4"/>
  <c r="W3747" i="4"/>
  <c r="W3748" i="4"/>
  <c r="W3749" i="4"/>
  <c r="W3750" i="4"/>
  <c r="W3751" i="4"/>
  <c r="W3752" i="4"/>
  <c r="W3753" i="4"/>
  <c r="W3754" i="4"/>
  <c r="W3755" i="4"/>
  <c r="W3756" i="4"/>
  <c r="W3757" i="4"/>
  <c r="W3758" i="4"/>
  <c r="W3759" i="4"/>
  <c r="W3760" i="4"/>
  <c r="W3761" i="4"/>
  <c r="W3762" i="4"/>
  <c r="W3763" i="4"/>
  <c r="W3764" i="4"/>
  <c r="W3765" i="4"/>
  <c r="W3766" i="4"/>
  <c r="W3767" i="4"/>
  <c r="W3768" i="4"/>
  <c r="W3769" i="4"/>
  <c r="W3770" i="4"/>
  <c r="W3771" i="4"/>
  <c r="W3772" i="4"/>
  <c r="W3773" i="4"/>
  <c r="W3774" i="4"/>
  <c r="W3775" i="4"/>
  <c r="W3776" i="4"/>
  <c r="W3777" i="4"/>
  <c r="W3778" i="4"/>
  <c r="W3779" i="4"/>
  <c r="W3780" i="4"/>
  <c r="W3781" i="4"/>
  <c r="W3782" i="4"/>
  <c r="W3783" i="4"/>
  <c r="W3784" i="4"/>
  <c r="W3785" i="4"/>
  <c r="W3786" i="4"/>
  <c r="W3787" i="4"/>
  <c r="W3788" i="4"/>
  <c r="W3789" i="4"/>
  <c r="W3790" i="4"/>
  <c r="W3791" i="4"/>
  <c r="W3792" i="4"/>
  <c r="W3793" i="4"/>
  <c r="W3794" i="4"/>
  <c r="W3795" i="4"/>
  <c r="W3796" i="4"/>
  <c r="W3797" i="4"/>
  <c r="W3798" i="4"/>
  <c r="W3799" i="4"/>
  <c r="W3800" i="4"/>
  <c r="W3801" i="4"/>
  <c r="W3802" i="4"/>
  <c r="W3803" i="4"/>
  <c r="W3804" i="4"/>
  <c r="W3805" i="4"/>
  <c r="W3806" i="4"/>
  <c r="W3807" i="4"/>
  <c r="W3808" i="4"/>
  <c r="W3809" i="4"/>
  <c r="W3810" i="4"/>
  <c r="W3811" i="4"/>
  <c r="W3812" i="4"/>
  <c r="W3813" i="4"/>
  <c r="W3814" i="4"/>
  <c r="W3815" i="4"/>
  <c r="W3816" i="4"/>
  <c r="W3817" i="4"/>
  <c r="W3818" i="4"/>
  <c r="W3819" i="4"/>
  <c r="W3820" i="4"/>
  <c r="W3821" i="4"/>
  <c r="W3822" i="4"/>
  <c r="W3823" i="4"/>
  <c r="W3824" i="4"/>
  <c r="W3825" i="4"/>
  <c r="W3826" i="4"/>
  <c r="W3827" i="4"/>
  <c r="W3828" i="4"/>
  <c r="W3829" i="4"/>
  <c r="W3830" i="4"/>
  <c r="W3831" i="4"/>
  <c r="W3832" i="4"/>
  <c r="W3833" i="4"/>
  <c r="W3834" i="4"/>
  <c r="W3835" i="4"/>
  <c r="W3836" i="4"/>
  <c r="W3837" i="4"/>
  <c r="W3838" i="4"/>
  <c r="W3839" i="4"/>
  <c r="W3840" i="4"/>
  <c r="W3841" i="4"/>
  <c r="W3842" i="4"/>
  <c r="W3843" i="4"/>
  <c r="W3844" i="4"/>
  <c r="W3845" i="4"/>
  <c r="W3846" i="4"/>
  <c r="W3847" i="4"/>
  <c r="W3848" i="4"/>
  <c r="W3849" i="4"/>
  <c r="W3850" i="4"/>
  <c r="W3851" i="4"/>
  <c r="W3852" i="4"/>
  <c r="W3853" i="4"/>
  <c r="W3854" i="4"/>
  <c r="W3855" i="4"/>
  <c r="W3856" i="4"/>
  <c r="W3857" i="4"/>
  <c r="W3858" i="4"/>
  <c r="W3859" i="4"/>
  <c r="W3860" i="4"/>
  <c r="W3861" i="4"/>
  <c r="W3862" i="4"/>
  <c r="W3863" i="4"/>
  <c r="W3864" i="4"/>
  <c r="W3865" i="4"/>
  <c r="W3866" i="4"/>
  <c r="W3867" i="4"/>
  <c r="W3868" i="4"/>
  <c r="W3869" i="4"/>
  <c r="W3870" i="4"/>
  <c r="W3871" i="4"/>
  <c r="W3872" i="4"/>
  <c r="W3873" i="4"/>
  <c r="W3874" i="4"/>
  <c r="W3875" i="4"/>
  <c r="W3876" i="4"/>
  <c r="W3877" i="4"/>
  <c r="W3878" i="4"/>
  <c r="W3879" i="4"/>
  <c r="W3880" i="4"/>
  <c r="W3881" i="4"/>
  <c r="W3882" i="4"/>
  <c r="W3883" i="4"/>
  <c r="W3884" i="4"/>
  <c r="W3885" i="4"/>
  <c r="W3886" i="4"/>
  <c r="W3887" i="4"/>
  <c r="W3888" i="4"/>
  <c r="W3889" i="4"/>
  <c r="W3890" i="4"/>
  <c r="W3891" i="4"/>
  <c r="W3892" i="4"/>
  <c r="W3893" i="4"/>
  <c r="W3894" i="4"/>
  <c r="W3895" i="4"/>
  <c r="W3896" i="4"/>
  <c r="W3897" i="4"/>
  <c r="W3898" i="4"/>
  <c r="W3899" i="4"/>
  <c r="W3900" i="4"/>
  <c r="W3901" i="4"/>
  <c r="W3902" i="4"/>
  <c r="W3903" i="4"/>
  <c r="W3904" i="4"/>
  <c r="W3905" i="4"/>
  <c r="W3906" i="4"/>
  <c r="W3907" i="4"/>
  <c r="W3908" i="4"/>
  <c r="W3909" i="4"/>
  <c r="W3910" i="4"/>
  <c r="W3911" i="4"/>
  <c r="W3912" i="4"/>
  <c r="W3913" i="4"/>
  <c r="W3914" i="4"/>
  <c r="W3915" i="4"/>
  <c r="W3916" i="4"/>
  <c r="W3917" i="4"/>
  <c r="W3918" i="4"/>
  <c r="W3919" i="4"/>
  <c r="W3920" i="4"/>
  <c r="W3921" i="4"/>
  <c r="W3922" i="4"/>
  <c r="W3923" i="4"/>
  <c r="W3924" i="4"/>
  <c r="W3925" i="4"/>
  <c r="W3926" i="4"/>
  <c r="W3927" i="4"/>
  <c r="W3928" i="4"/>
  <c r="W3929" i="4"/>
  <c r="W3930" i="4"/>
  <c r="W3931" i="4"/>
  <c r="W3932" i="4"/>
  <c r="W3933" i="4"/>
  <c r="W3934" i="4"/>
  <c r="W3935" i="4"/>
  <c r="W3936" i="4"/>
  <c r="W3937" i="4"/>
  <c r="W3938" i="4"/>
  <c r="W3939" i="4"/>
  <c r="W3940" i="4"/>
  <c r="W3941" i="4"/>
  <c r="W3942" i="4"/>
  <c r="W3943" i="4"/>
  <c r="W3944" i="4"/>
  <c r="W3945" i="4"/>
  <c r="W3946" i="4"/>
  <c r="W3947" i="4"/>
  <c r="W3948" i="4"/>
  <c r="W3949" i="4"/>
  <c r="W3950" i="4"/>
  <c r="W3951" i="4"/>
  <c r="W3952" i="4"/>
  <c r="W3953" i="4"/>
  <c r="W3954" i="4"/>
  <c r="W3955" i="4"/>
  <c r="W3956" i="4"/>
  <c r="W3957" i="4"/>
  <c r="W3958" i="4"/>
  <c r="W3959" i="4"/>
  <c r="W3960" i="4"/>
  <c r="W3961" i="4"/>
  <c r="W3962" i="4"/>
  <c r="W3963" i="4"/>
  <c r="W3964" i="4"/>
  <c r="W3965" i="4"/>
  <c r="W3966" i="4"/>
  <c r="W3967" i="4"/>
  <c r="W3968" i="4"/>
  <c r="W3969" i="4"/>
  <c r="W3970" i="4"/>
  <c r="W3971" i="4"/>
  <c r="W3972" i="4"/>
  <c r="W3973" i="4"/>
  <c r="W3974" i="4"/>
  <c r="W3975" i="4"/>
  <c r="W3976" i="4"/>
  <c r="W3977" i="4"/>
  <c r="W3978" i="4"/>
  <c r="W3979" i="4"/>
  <c r="W3980" i="4"/>
  <c r="W3981" i="4"/>
  <c r="W3982" i="4"/>
  <c r="W3983" i="4"/>
  <c r="W3984" i="4"/>
  <c r="W3985" i="4"/>
  <c r="W3986" i="4"/>
  <c r="W3987" i="4"/>
  <c r="W3988" i="4"/>
  <c r="W3989" i="4"/>
  <c r="W3990" i="4"/>
  <c r="W3991" i="4"/>
  <c r="W3992" i="4"/>
  <c r="W3993" i="4"/>
  <c r="W3994" i="4"/>
  <c r="W3995" i="4"/>
  <c r="W3996" i="4"/>
  <c r="W3997" i="4"/>
  <c r="W3998" i="4"/>
  <c r="W3999" i="4"/>
  <c r="W4000" i="4"/>
  <c r="W4001" i="4"/>
  <c r="W4002" i="4"/>
  <c r="W4003" i="4"/>
  <c r="W4004" i="4"/>
  <c r="W4005" i="4"/>
  <c r="W4006" i="4"/>
  <c r="W4007" i="4"/>
  <c r="W4008" i="4"/>
  <c r="W4009" i="4"/>
  <c r="W4010" i="4"/>
  <c r="W4011" i="4"/>
  <c r="W4012" i="4"/>
  <c r="W4013" i="4"/>
  <c r="W4014" i="4"/>
  <c r="W4015" i="4"/>
  <c r="W4016" i="4"/>
  <c r="W4017" i="4"/>
  <c r="W4018" i="4"/>
  <c r="W4019" i="4"/>
  <c r="W4020" i="4"/>
  <c r="W4021" i="4"/>
  <c r="W4022" i="4"/>
  <c r="W4023" i="4"/>
  <c r="W4024" i="4"/>
  <c r="W4025" i="4"/>
  <c r="W4026" i="4"/>
  <c r="W4027" i="4"/>
  <c r="W4028" i="4"/>
  <c r="W4029" i="4"/>
  <c r="W4030" i="4"/>
  <c r="W4031" i="4"/>
  <c r="W4032" i="4"/>
  <c r="W4033" i="4"/>
  <c r="W4034" i="4"/>
  <c r="W4035" i="4"/>
  <c r="W4036" i="4"/>
  <c r="W4037" i="4"/>
  <c r="W4038" i="4"/>
  <c r="W4039" i="4"/>
  <c r="W4040" i="4"/>
  <c r="W4041" i="4"/>
  <c r="W4042" i="4"/>
  <c r="W4043" i="4"/>
  <c r="W4044" i="4"/>
  <c r="W4045" i="4"/>
  <c r="W4046" i="4"/>
  <c r="W4047" i="4"/>
  <c r="W4048" i="4"/>
  <c r="W4049" i="4"/>
  <c r="W4050" i="4"/>
  <c r="W4051" i="4"/>
  <c r="W4052" i="4"/>
  <c r="W4053" i="4"/>
  <c r="W4054" i="4"/>
  <c r="W4055" i="4"/>
  <c r="W4056" i="4"/>
  <c r="W4057" i="4"/>
  <c r="W4058" i="4"/>
  <c r="W4059" i="4"/>
  <c r="W4060" i="4"/>
  <c r="W4061" i="4"/>
  <c r="W4062" i="4"/>
  <c r="W4063" i="4"/>
  <c r="W4064" i="4"/>
  <c r="W4065" i="4"/>
  <c r="W4066" i="4"/>
  <c r="W4067" i="4"/>
  <c r="W4068" i="4"/>
  <c r="W4069" i="4"/>
  <c r="W4070" i="4"/>
  <c r="W4071" i="4"/>
  <c r="W4072" i="4"/>
  <c r="W4073" i="4"/>
  <c r="W4074" i="4"/>
  <c r="W4075" i="4"/>
  <c r="W4076" i="4"/>
  <c r="W4077" i="4"/>
  <c r="W4078" i="4"/>
  <c r="W4079" i="4"/>
  <c r="W4080" i="4"/>
  <c r="W4081" i="4"/>
  <c r="W4082" i="4"/>
  <c r="W4083" i="4"/>
  <c r="W4084" i="4"/>
  <c r="W4085" i="4"/>
  <c r="W4086" i="4"/>
  <c r="W4087" i="4"/>
  <c r="W4088" i="4"/>
  <c r="W4089" i="4"/>
  <c r="W4090" i="4"/>
  <c r="W4091" i="4"/>
  <c r="W4092" i="4"/>
  <c r="W4093" i="4"/>
  <c r="W4094" i="4"/>
  <c r="W4095" i="4"/>
  <c r="W4096" i="4"/>
  <c r="W4097" i="4"/>
  <c r="W4098" i="4"/>
  <c r="W4099" i="4"/>
  <c r="W4100" i="4"/>
  <c r="W4101" i="4"/>
  <c r="W4102" i="4"/>
  <c r="W4103" i="4"/>
  <c r="W4104" i="4"/>
  <c r="W4105" i="4"/>
  <c r="W4106" i="4"/>
  <c r="W4107" i="4"/>
  <c r="W4108" i="4"/>
  <c r="W4109" i="4"/>
  <c r="W4110" i="4"/>
  <c r="W4111" i="4"/>
  <c r="W4112" i="4"/>
  <c r="W4113" i="4"/>
  <c r="W4114" i="4"/>
  <c r="W4115" i="4"/>
  <c r="W4116" i="4"/>
  <c r="W4117" i="4"/>
  <c r="W4118" i="4"/>
  <c r="W4119" i="4"/>
  <c r="W4120" i="4"/>
  <c r="W4121" i="4"/>
  <c r="W4122" i="4"/>
  <c r="W4123" i="4"/>
  <c r="W4124" i="4"/>
  <c r="W4125" i="4"/>
  <c r="W4126" i="4"/>
  <c r="W4127" i="4"/>
  <c r="W4128" i="4"/>
  <c r="W4129" i="4"/>
  <c r="W4130" i="4"/>
  <c r="W4131" i="4"/>
  <c r="W4132" i="4"/>
  <c r="W4133" i="4"/>
  <c r="W4134" i="4"/>
  <c r="W4135" i="4"/>
  <c r="W4136" i="4"/>
  <c r="W4137" i="4"/>
  <c r="W4138" i="4"/>
  <c r="W4139" i="4"/>
  <c r="W4140" i="4"/>
  <c r="W4141" i="4"/>
  <c r="W4142" i="4"/>
  <c r="W4143" i="4"/>
  <c r="W4144" i="4"/>
  <c r="W4145" i="4"/>
  <c r="W4146" i="4"/>
  <c r="W4147" i="4"/>
  <c r="W4148" i="4"/>
  <c r="W4149" i="4"/>
  <c r="W4150" i="4"/>
  <c r="W4151" i="4"/>
  <c r="W4152" i="4"/>
  <c r="W4153" i="4"/>
  <c r="W4154" i="4"/>
  <c r="W4155" i="4"/>
  <c r="W4156" i="4"/>
  <c r="W4157" i="4"/>
  <c r="W4158" i="4"/>
  <c r="W4159" i="4"/>
  <c r="W4160" i="4"/>
  <c r="W4161" i="4"/>
  <c r="W4162" i="4"/>
  <c r="W4163" i="4"/>
  <c r="W4164" i="4"/>
  <c r="W4165" i="4"/>
  <c r="W4166" i="4"/>
  <c r="W4167" i="4"/>
  <c r="W4168" i="4"/>
  <c r="W4169" i="4"/>
  <c r="W4170" i="4"/>
  <c r="W4171" i="4"/>
  <c r="W4172" i="4"/>
  <c r="W4173" i="4"/>
  <c r="W4174" i="4"/>
  <c r="W4175" i="4"/>
  <c r="W4176" i="4"/>
  <c r="W4177" i="4"/>
  <c r="W4178" i="4"/>
  <c r="W4179" i="4"/>
  <c r="W4180" i="4"/>
  <c r="W4181" i="4"/>
  <c r="W4182" i="4"/>
  <c r="W4183" i="4"/>
  <c r="W4184" i="4"/>
  <c r="W4185" i="4"/>
  <c r="W4186" i="4"/>
  <c r="W4187" i="4"/>
  <c r="W4188" i="4"/>
  <c r="W4189" i="4"/>
  <c r="W4190" i="4"/>
  <c r="W4191" i="4"/>
  <c r="W4192" i="4"/>
  <c r="W4193" i="4"/>
  <c r="W4194" i="4"/>
  <c r="W4195" i="4"/>
  <c r="W4196" i="4"/>
  <c r="W4197" i="4"/>
  <c r="W4198" i="4"/>
  <c r="W4199" i="4"/>
  <c r="W4200" i="4"/>
  <c r="W4201" i="4"/>
  <c r="W4202" i="4"/>
  <c r="W4203" i="4"/>
  <c r="W4204" i="4"/>
  <c r="W4205" i="4"/>
  <c r="W4206" i="4"/>
  <c r="W4207" i="4"/>
  <c r="W4208" i="4"/>
  <c r="W4209" i="4"/>
  <c r="W4210" i="4"/>
  <c r="W4211" i="4"/>
  <c r="W4212" i="4"/>
  <c r="W4213" i="4"/>
  <c r="W4214" i="4"/>
  <c r="W4215" i="4"/>
  <c r="W4216" i="4"/>
  <c r="W4217" i="4"/>
  <c r="W4218" i="4"/>
  <c r="W4219" i="4"/>
  <c r="W4220" i="4"/>
  <c r="W4221" i="4"/>
  <c r="W4222" i="4"/>
  <c r="W4223" i="4"/>
  <c r="W4224" i="4"/>
  <c r="W4225" i="4"/>
  <c r="W4226" i="4"/>
  <c r="W4227" i="4"/>
  <c r="W4228" i="4"/>
  <c r="W4229" i="4"/>
  <c r="W4230" i="4"/>
  <c r="W4231" i="4"/>
  <c r="W4232" i="4"/>
  <c r="W4233" i="4"/>
  <c r="W4234" i="4"/>
  <c r="W4235" i="4"/>
  <c r="W4236" i="4"/>
  <c r="W4237" i="4"/>
  <c r="W4238" i="4"/>
  <c r="W4239" i="4"/>
  <c r="W4240" i="4"/>
  <c r="W4241" i="4"/>
  <c r="W4242" i="4"/>
  <c r="W4243" i="4"/>
  <c r="W4244" i="4"/>
  <c r="W4245" i="4"/>
  <c r="W4246" i="4"/>
  <c r="W4247" i="4"/>
  <c r="W4248" i="4"/>
  <c r="W4249" i="4"/>
  <c r="W4250" i="4"/>
  <c r="W4251" i="4"/>
  <c r="W4252" i="4"/>
  <c r="W4253" i="4"/>
  <c r="W4254" i="4"/>
  <c r="W4255" i="4"/>
  <c r="W4256" i="4"/>
  <c r="W4257" i="4"/>
  <c r="W4258" i="4"/>
  <c r="W4259" i="4"/>
  <c r="W4260" i="4"/>
  <c r="W4261" i="4"/>
  <c r="W4262" i="4"/>
  <c r="W4263" i="4"/>
  <c r="W4264" i="4"/>
  <c r="W4265" i="4"/>
  <c r="W4266" i="4"/>
  <c r="W4267" i="4"/>
  <c r="W4268" i="4"/>
  <c r="W4269" i="4"/>
  <c r="W4270" i="4"/>
  <c r="W4271" i="4"/>
  <c r="W4272" i="4"/>
  <c r="W4273" i="4"/>
  <c r="W4274" i="4"/>
  <c r="W4275" i="4"/>
  <c r="W4276" i="4"/>
  <c r="W4277" i="4"/>
  <c r="W4278" i="4"/>
  <c r="W4279" i="4"/>
  <c r="W4280" i="4"/>
  <c r="W4281" i="4"/>
  <c r="W4282" i="4"/>
  <c r="W4283" i="4"/>
  <c r="W4284" i="4"/>
  <c r="W4285" i="4"/>
  <c r="W4286" i="4"/>
  <c r="W4287" i="4"/>
  <c r="W4288" i="4"/>
  <c r="W4289" i="4"/>
  <c r="W4290" i="4"/>
  <c r="W4291" i="4"/>
  <c r="W4292" i="4"/>
  <c r="W4293" i="4"/>
  <c r="W4294" i="4"/>
  <c r="W4295" i="4"/>
  <c r="W4296" i="4"/>
  <c r="W4297" i="4"/>
  <c r="W4298" i="4"/>
  <c r="W4299" i="4"/>
  <c r="W4300" i="4"/>
  <c r="W4301" i="4"/>
  <c r="W4302" i="4"/>
  <c r="W4303" i="4"/>
  <c r="W4304" i="4"/>
  <c r="W4305" i="4"/>
  <c r="W4306" i="4"/>
  <c r="W4307" i="4"/>
  <c r="W4308" i="4"/>
  <c r="W4309" i="4"/>
  <c r="W4310" i="4"/>
  <c r="W4311" i="4"/>
  <c r="W4312" i="4"/>
  <c r="W4313" i="4"/>
  <c r="W4314" i="4"/>
  <c r="W4315" i="4"/>
  <c r="W4316" i="4"/>
  <c r="W4317" i="4"/>
  <c r="W4318" i="4"/>
  <c r="W4319" i="4"/>
  <c r="W4320" i="4"/>
  <c r="W4321" i="4"/>
  <c r="W4322" i="4"/>
  <c r="W4323" i="4"/>
  <c r="W4324" i="4"/>
  <c r="W4325" i="4"/>
  <c r="W4326" i="4"/>
  <c r="W4327" i="4"/>
  <c r="W4328" i="4"/>
  <c r="W4329" i="4"/>
  <c r="W4330" i="4"/>
  <c r="W4331" i="4"/>
  <c r="W4332" i="4"/>
  <c r="W4333" i="4"/>
  <c r="W4334" i="4"/>
  <c r="W4335" i="4"/>
  <c r="W4336" i="4"/>
  <c r="W4337" i="4"/>
  <c r="W4338" i="4"/>
  <c r="W4339" i="4"/>
  <c r="W4340" i="4"/>
  <c r="W4341" i="4"/>
  <c r="W4342" i="4"/>
  <c r="W4343" i="4"/>
  <c r="W4344" i="4"/>
  <c r="W4345" i="4"/>
  <c r="W4346" i="4"/>
  <c r="W4347" i="4"/>
  <c r="W4348" i="4"/>
  <c r="W4349" i="4"/>
  <c r="W4350" i="4"/>
  <c r="W4351" i="4"/>
  <c r="W4352" i="4"/>
  <c r="W4353" i="4"/>
  <c r="W4354" i="4"/>
  <c r="W4355" i="4"/>
  <c r="W4356" i="4"/>
  <c r="W4357" i="4"/>
  <c r="W4358" i="4"/>
  <c r="W4359" i="4"/>
  <c r="W4360" i="4"/>
  <c r="W4361" i="4"/>
  <c r="W4362" i="4"/>
  <c r="W4363" i="4"/>
  <c r="W4364" i="4"/>
  <c r="W4365" i="4"/>
  <c r="W4366" i="4"/>
  <c r="W4367" i="4"/>
  <c r="W4368" i="4"/>
  <c r="W4369" i="4"/>
  <c r="W4370" i="4"/>
  <c r="W4371" i="4"/>
  <c r="W4372" i="4"/>
  <c r="W4373" i="4"/>
  <c r="W4374" i="4"/>
  <c r="W4375" i="4"/>
  <c r="W4376" i="4"/>
  <c r="W4377" i="4"/>
  <c r="W4378" i="4"/>
  <c r="W4379" i="4"/>
  <c r="W4380" i="4"/>
  <c r="W4381" i="4"/>
  <c r="W4382" i="4"/>
  <c r="W4383" i="4"/>
  <c r="W4384" i="4"/>
  <c r="W4385" i="4"/>
  <c r="W4386" i="4"/>
  <c r="W4387" i="4"/>
  <c r="W4388" i="4"/>
  <c r="W4389" i="4"/>
  <c r="W4390" i="4"/>
  <c r="W4391" i="4"/>
  <c r="W4392" i="4"/>
  <c r="W4393" i="4"/>
  <c r="W4394" i="4"/>
  <c r="W4395" i="4"/>
  <c r="W4396" i="4"/>
  <c r="W4397" i="4"/>
  <c r="W4398" i="4"/>
  <c r="W4399" i="4"/>
  <c r="W4400" i="4"/>
  <c r="W4401" i="4"/>
  <c r="W4402" i="4"/>
  <c r="W4403" i="4"/>
  <c r="W4404" i="4"/>
  <c r="W4405" i="4"/>
  <c r="W4406" i="4"/>
  <c r="W4407" i="4"/>
  <c r="W4408" i="4"/>
  <c r="W4409" i="4"/>
  <c r="W4410" i="4"/>
  <c r="W4411" i="4"/>
  <c r="W4412" i="4"/>
  <c r="W4413" i="4"/>
  <c r="W4414" i="4"/>
  <c r="W4415" i="4"/>
  <c r="W4416" i="4"/>
  <c r="W4417" i="4"/>
  <c r="W4418" i="4"/>
  <c r="W4419" i="4"/>
  <c r="W4420" i="4"/>
  <c r="W4421" i="4"/>
  <c r="W4422" i="4"/>
  <c r="W4423" i="4"/>
  <c r="W4424" i="4"/>
  <c r="W4425" i="4"/>
  <c r="W4426" i="4"/>
  <c r="W4427" i="4"/>
  <c r="W4428" i="4"/>
  <c r="W4429" i="4"/>
  <c r="W4430" i="4"/>
  <c r="W4431" i="4"/>
  <c r="W4432" i="4"/>
  <c r="W4433" i="4"/>
  <c r="W4434" i="4"/>
  <c r="W4435" i="4"/>
  <c r="W4436" i="4"/>
  <c r="W4437" i="4"/>
  <c r="W4438" i="4"/>
  <c r="W4439" i="4"/>
  <c r="W4440" i="4"/>
  <c r="W4441" i="4"/>
  <c r="W4442" i="4"/>
  <c r="W4443" i="4"/>
  <c r="W4444" i="4"/>
  <c r="W4445" i="4"/>
  <c r="W4446" i="4"/>
  <c r="W4447" i="4"/>
  <c r="W4448" i="4"/>
  <c r="W4449" i="4"/>
  <c r="W4450" i="4"/>
  <c r="W4451" i="4"/>
  <c r="W4452" i="4"/>
  <c r="W4453" i="4"/>
  <c r="W4454" i="4"/>
  <c r="W4455" i="4"/>
  <c r="W4456" i="4"/>
  <c r="W4457" i="4"/>
  <c r="W4458" i="4"/>
  <c r="W4459" i="4"/>
  <c r="W4460" i="4"/>
  <c r="W4461" i="4"/>
  <c r="W4462" i="4"/>
  <c r="W4463" i="4"/>
  <c r="W4464" i="4"/>
  <c r="W4465" i="4"/>
  <c r="W4466" i="4"/>
  <c r="W4467" i="4"/>
  <c r="W4468" i="4"/>
  <c r="W4469" i="4"/>
  <c r="W4470" i="4"/>
  <c r="W4471" i="4"/>
  <c r="W4472" i="4"/>
  <c r="W4473" i="4"/>
  <c r="W4474" i="4"/>
  <c r="W4475" i="4"/>
  <c r="W4476" i="4"/>
  <c r="W4477" i="4"/>
  <c r="W4478" i="4"/>
  <c r="W4479" i="4"/>
  <c r="W4480" i="4"/>
  <c r="W4481" i="4"/>
  <c r="W4482" i="4"/>
  <c r="W4483" i="4"/>
  <c r="W4484" i="4"/>
  <c r="W4485" i="4"/>
  <c r="W4486" i="4"/>
  <c r="W4487" i="4"/>
  <c r="W4488" i="4"/>
  <c r="W4489" i="4"/>
  <c r="W4490" i="4"/>
  <c r="W4491" i="4"/>
  <c r="W4492" i="4"/>
  <c r="W4493" i="4"/>
  <c r="W4494" i="4"/>
  <c r="W4495" i="4"/>
  <c r="W4496" i="4"/>
  <c r="W4497" i="4"/>
  <c r="W4498" i="4"/>
  <c r="W4499" i="4"/>
  <c r="W4500" i="4"/>
  <c r="W4501" i="4"/>
  <c r="W4502" i="4"/>
  <c r="W4503" i="4"/>
  <c r="W4504" i="4"/>
  <c r="W4505" i="4"/>
  <c r="W4506" i="4"/>
  <c r="W4507" i="4"/>
  <c r="W4508" i="4"/>
  <c r="W4509" i="4"/>
  <c r="W4510" i="4"/>
  <c r="W4511" i="4"/>
  <c r="W4512" i="4"/>
  <c r="W4513" i="4"/>
  <c r="W4514" i="4"/>
  <c r="W4515" i="4"/>
  <c r="W4516" i="4"/>
  <c r="W4517" i="4"/>
  <c r="W4518" i="4"/>
  <c r="W4519" i="4"/>
  <c r="W4520" i="4"/>
  <c r="W4521" i="4"/>
  <c r="W4522" i="4"/>
  <c r="W4523" i="4"/>
  <c r="W4524" i="4"/>
  <c r="W4525" i="4"/>
  <c r="W4526" i="4"/>
  <c r="W4527" i="4"/>
  <c r="W4528" i="4"/>
  <c r="W4529" i="4"/>
  <c r="W4530" i="4"/>
  <c r="W4531" i="4"/>
  <c r="W4532" i="4"/>
  <c r="W4533" i="4"/>
  <c r="W4534" i="4"/>
  <c r="W4535" i="4"/>
  <c r="W4536" i="4"/>
  <c r="W4537" i="4"/>
  <c r="W4538" i="4"/>
  <c r="W4539" i="4"/>
  <c r="W4540" i="4"/>
  <c r="W4541" i="4"/>
  <c r="W4542" i="4"/>
  <c r="W4543" i="4"/>
  <c r="W4544" i="4"/>
  <c r="W4545" i="4"/>
  <c r="W4546" i="4"/>
  <c r="W4547" i="4"/>
  <c r="W4548" i="4"/>
  <c r="W4549" i="4"/>
  <c r="W4550" i="4"/>
  <c r="W4551" i="4"/>
  <c r="W4552" i="4"/>
  <c r="W4553" i="4"/>
  <c r="W4554" i="4"/>
  <c r="W4555" i="4"/>
  <c r="W4556" i="4"/>
  <c r="W4557" i="4"/>
  <c r="W4558" i="4"/>
  <c r="W4559" i="4"/>
  <c r="W4560" i="4"/>
  <c r="W4561" i="4"/>
  <c r="W4562" i="4"/>
  <c r="W4563" i="4"/>
  <c r="W4564" i="4"/>
  <c r="W4565" i="4"/>
  <c r="W4566" i="4"/>
  <c r="W4567" i="4"/>
  <c r="W4568" i="4"/>
  <c r="W4569" i="4"/>
  <c r="W4570" i="4"/>
  <c r="W4571" i="4"/>
  <c r="W4572" i="4"/>
  <c r="W4573" i="4"/>
  <c r="W4574" i="4"/>
  <c r="W4575" i="4"/>
  <c r="W4576" i="4"/>
  <c r="W4577" i="4"/>
  <c r="W4578" i="4"/>
  <c r="W4579" i="4"/>
  <c r="W4580" i="4"/>
  <c r="W4581" i="4"/>
  <c r="W4582" i="4"/>
  <c r="W4583" i="4"/>
  <c r="W4584" i="4"/>
  <c r="W4585" i="4"/>
  <c r="W4586" i="4"/>
  <c r="W4587" i="4"/>
  <c r="W4588" i="4"/>
  <c r="W4589" i="4"/>
  <c r="W4590" i="4"/>
  <c r="W4591" i="4"/>
  <c r="W4592" i="4"/>
  <c r="W4593" i="4"/>
  <c r="W4594" i="4"/>
  <c r="W4595" i="4"/>
  <c r="W4596" i="4"/>
  <c r="W4597" i="4"/>
  <c r="W4598" i="4"/>
  <c r="W4599" i="4"/>
  <c r="W4600" i="4"/>
  <c r="W4601" i="4"/>
  <c r="W4602" i="4"/>
  <c r="W4603" i="4"/>
  <c r="W4604" i="4"/>
  <c r="W4605" i="4"/>
  <c r="W4606" i="4"/>
  <c r="W4607" i="4"/>
  <c r="W4608" i="4"/>
  <c r="W4609" i="4"/>
  <c r="W4610" i="4"/>
  <c r="W4611" i="4"/>
  <c r="W4612" i="4"/>
  <c r="W4613" i="4"/>
  <c r="W4614" i="4"/>
  <c r="W4615" i="4"/>
  <c r="W4616" i="4"/>
  <c r="W4617" i="4"/>
  <c r="W4618" i="4"/>
  <c r="W4619" i="4"/>
  <c r="W4620" i="4"/>
  <c r="W4621" i="4"/>
  <c r="W4622" i="4"/>
  <c r="W4623" i="4"/>
  <c r="W4624" i="4"/>
  <c r="W4625" i="4"/>
  <c r="W4626" i="4"/>
  <c r="W4627" i="4"/>
  <c r="W4628" i="4"/>
  <c r="W4629" i="4"/>
  <c r="W4630" i="4"/>
  <c r="W4631" i="4"/>
  <c r="W4632" i="4"/>
  <c r="W4633" i="4"/>
  <c r="W4634" i="4"/>
  <c r="W4635" i="4"/>
  <c r="W4636" i="4"/>
  <c r="W4637" i="4"/>
  <c r="W4638" i="4"/>
  <c r="W4639" i="4"/>
  <c r="W4640" i="4"/>
  <c r="W4641" i="4"/>
  <c r="W4642" i="4"/>
  <c r="W4643" i="4"/>
  <c r="W4644" i="4"/>
  <c r="W4645" i="4"/>
  <c r="W4646" i="4"/>
  <c r="W4647" i="4"/>
  <c r="W4648" i="4"/>
  <c r="W4649" i="4"/>
  <c r="W4650" i="4"/>
  <c r="W4651" i="4"/>
  <c r="W4652" i="4"/>
  <c r="W4653" i="4"/>
  <c r="W4654" i="4"/>
  <c r="W4655" i="4"/>
  <c r="W4656" i="4"/>
  <c r="W4657" i="4"/>
  <c r="W4658" i="4"/>
  <c r="W4659" i="4"/>
  <c r="W4660" i="4"/>
  <c r="W4661" i="4"/>
  <c r="W4662" i="4"/>
  <c r="W4663" i="4"/>
  <c r="W4664" i="4"/>
  <c r="W4665" i="4"/>
  <c r="W4666" i="4"/>
  <c r="W4667" i="4"/>
  <c r="W4668" i="4"/>
  <c r="W4669" i="4"/>
  <c r="W4670" i="4"/>
  <c r="W4671" i="4"/>
  <c r="W4672" i="4"/>
  <c r="W4673" i="4"/>
  <c r="W4674" i="4"/>
  <c r="W4675" i="4"/>
  <c r="W4676" i="4"/>
  <c r="W4677" i="4"/>
  <c r="W4678" i="4"/>
  <c r="W4679" i="4"/>
  <c r="W4680" i="4"/>
  <c r="W4681" i="4"/>
  <c r="W4682" i="4"/>
  <c r="W4683" i="4"/>
  <c r="W4684" i="4"/>
  <c r="W4685" i="4"/>
  <c r="W4686" i="4"/>
  <c r="W4687" i="4"/>
  <c r="W4688" i="4"/>
  <c r="W4689" i="4"/>
  <c r="W4690" i="4"/>
  <c r="W4691" i="4"/>
  <c r="W4692" i="4"/>
  <c r="W4693" i="4"/>
  <c r="W4694" i="4"/>
  <c r="W4695" i="4"/>
  <c r="W4696" i="4"/>
  <c r="W4697" i="4"/>
  <c r="W4698" i="4"/>
  <c r="W4699" i="4"/>
  <c r="W4700" i="4"/>
  <c r="W4701" i="4"/>
  <c r="W4702" i="4"/>
  <c r="W4703" i="4"/>
  <c r="W4704" i="4"/>
  <c r="W4705" i="4"/>
  <c r="W4706" i="4"/>
  <c r="W4707" i="4"/>
  <c r="W4708" i="4"/>
  <c r="W4709" i="4"/>
  <c r="W4710" i="4"/>
  <c r="W4711" i="4"/>
  <c r="W4712" i="4"/>
  <c r="W4713" i="4"/>
  <c r="W4714" i="4"/>
  <c r="W4715" i="4"/>
  <c r="W4716" i="4"/>
  <c r="W4717" i="4"/>
  <c r="W4718" i="4"/>
  <c r="W4719" i="4"/>
  <c r="W4720" i="4"/>
  <c r="W4721" i="4"/>
  <c r="W4722" i="4"/>
  <c r="W4723" i="4"/>
  <c r="W4724" i="4"/>
  <c r="W4725" i="4"/>
  <c r="W4726" i="4"/>
  <c r="W4727" i="4"/>
  <c r="W4728" i="4"/>
  <c r="W4729" i="4"/>
  <c r="W4730" i="4"/>
  <c r="W4731" i="4"/>
  <c r="W4732" i="4"/>
  <c r="W4733" i="4"/>
  <c r="W4734" i="4"/>
  <c r="W4735" i="4"/>
  <c r="W4736" i="4"/>
  <c r="W4737" i="4"/>
  <c r="W4738" i="4"/>
  <c r="W4739" i="4"/>
  <c r="W4740" i="4"/>
  <c r="W4741" i="4"/>
  <c r="W4742" i="4"/>
  <c r="W4743" i="4"/>
  <c r="W4744" i="4"/>
  <c r="W4745" i="4"/>
  <c r="W4746" i="4"/>
  <c r="W4747" i="4"/>
  <c r="W4748" i="4"/>
  <c r="W4749" i="4"/>
  <c r="W4750" i="4"/>
  <c r="W4751" i="4"/>
  <c r="W4752" i="4"/>
  <c r="W4753" i="4"/>
  <c r="W4754" i="4"/>
  <c r="W4755" i="4"/>
  <c r="W4756" i="4"/>
  <c r="W4757" i="4"/>
  <c r="W4758" i="4"/>
  <c r="W4759" i="4"/>
  <c r="W4760" i="4"/>
  <c r="W4761" i="4"/>
  <c r="W4762" i="4"/>
  <c r="W4763" i="4"/>
  <c r="W4764" i="4"/>
  <c r="W4765" i="4"/>
  <c r="W4766" i="4"/>
  <c r="W4767" i="4"/>
  <c r="W4768" i="4"/>
  <c r="W4769" i="4"/>
  <c r="W4770" i="4"/>
  <c r="W4771" i="4"/>
  <c r="W4772" i="4"/>
  <c r="W4773" i="4"/>
  <c r="W4774" i="4"/>
  <c r="W4775" i="4"/>
  <c r="W4776" i="4"/>
  <c r="W4777" i="4"/>
  <c r="W4778" i="4"/>
  <c r="W4779" i="4"/>
  <c r="W4780" i="4"/>
  <c r="W4781" i="4"/>
  <c r="W4782" i="4"/>
  <c r="W4783" i="4"/>
  <c r="W4784" i="4"/>
  <c r="W4785" i="4"/>
  <c r="W4786" i="4"/>
  <c r="W4787" i="4"/>
  <c r="W4788" i="4"/>
  <c r="W4789" i="4"/>
  <c r="W4790" i="4"/>
  <c r="W4791" i="4"/>
  <c r="W4792" i="4"/>
  <c r="W4793" i="4"/>
  <c r="W4794" i="4"/>
  <c r="W4795" i="4"/>
  <c r="W4796" i="4"/>
  <c r="W4797" i="4"/>
  <c r="W4798" i="4"/>
  <c r="W4799" i="4"/>
  <c r="W4800" i="4"/>
  <c r="W4801" i="4"/>
  <c r="W4802" i="4"/>
  <c r="W4803" i="4"/>
  <c r="W4804" i="4"/>
  <c r="W4805" i="4"/>
  <c r="W4806" i="4"/>
  <c r="W4807" i="4"/>
  <c r="W4808" i="4"/>
  <c r="W4809" i="4"/>
  <c r="W4810" i="4"/>
  <c r="W4811" i="4"/>
  <c r="W4812" i="4"/>
  <c r="W4813" i="4"/>
  <c r="W4814" i="4"/>
  <c r="W4815" i="4"/>
  <c r="W4816" i="4"/>
  <c r="W4817" i="4"/>
  <c r="W4818" i="4"/>
  <c r="W4819" i="4"/>
  <c r="W4820" i="4"/>
  <c r="W4821" i="4"/>
  <c r="W4822" i="4"/>
  <c r="W4823" i="4"/>
  <c r="W4824" i="4"/>
  <c r="W4825" i="4"/>
  <c r="W4826" i="4"/>
  <c r="W4827" i="4"/>
  <c r="W4828" i="4"/>
  <c r="W4829" i="4"/>
  <c r="W4830" i="4"/>
  <c r="W4831" i="4"/>
  <c r="W4832" i="4"/>
  <c r="W4833" i="4"/>
  <c r="W4834" i="4"/>
  <c r="W4835" i="4"/>
  <c r="W4836" i="4"/>
  <c r="W4837" i="4"/>
  <c r="W4838" i="4"/>
  <c r="W4839" i="4"/>
  <c r="W4840" i="4"/>
  <c r="W4841" i="4"/>
  <c r="W4842" i="4"/>
  <c r="W4843" i="4"/>
  <c r="W4844" i="4"/>
  <c r="W4845" i="4"/>
  <c r="W4846" i="4"/>
  <c r="W4847" i="4"/>
  <c r="W4848" i="4"/>
  <c r="W4849" i="4"/>
  <c r="W4850" i="4"/>
  <c r="W4851" i="4"/>
  <c r="W4852" i="4"/>
  <c r="W4853" i="4"/>
  <c r="W4854" i="4"/>
  <c r="W4855" i="4"/>
  <c r="W4856" i="4"/>
  <c r="W4857" i="4"/>
  <c r="W4858" i="4"/>
  <c r="W4859" i="4"/>
  <c r="W4860" i="4"/>
  <c r="W4861" i="4"/>
  <c r="W4862" i="4"/>
  <c r="W4863" i="4"/>
  <c r="W4864" i="4"/>
  <c r="W4865" i="4"/>
  <c r="W4866" i="4"/>
  <c r="W4867" i="4"/>
  <c r="W4868" i="4"/>
  <c r="W4869" i="4"/>
  <c r="W4870" i="4"/>
  <c r="W4871" i="4"/>
  <c r="W4872" i="4"/>
  <c r="W4873" i="4"/>
  <c r="W4874" i="4"/>
  <c r="W4875" i="4"/>
  <c r="W4876" i="4"/>
  <c r="W4877" i="4"/>
  <c r="W4878" i="4"/>
  <c r="W4879" i="4"/>
  <c r="W4880" i="4"/>
  <c r="W4881" i="4"/>
  <c r="W4882" i="4"/>
  <c r="W4883" i="4"/>
  <c r="W4884" i="4"/>
  <c r="W4885" i="4"/>
  <c r="W4886" i="4"/>
  <c r="W4887" i="4"/>
  <c r="W4888" i="4"/>
  <c r="W4889" i="4"/>
  <c r="W4890" i="4"/>
  <c r="W4891" i="4"/>
  <c r="W4892" i="4"/>
  <c r="W4893" i="4"/>
  <c r="W4894" i="4"/>
  <c r="W4895" i="4"/>
  <c r="W4896" i="4"/>
  <c r="W4897" i="4"/>
  <c r="W4898" i="4"/>
  <c r="W4899" i="4"/>
  <c r="W4900" i="4"/>
  <c r="W4901" i="4"/>
  <c r="W4902" i="4"/>
  <c r="W4903" i="4"/>
  <c r="W4904" i="4"/>
  <c r="W4905" i="4"/>
  <c r="W4906" i="4"/>
  <c r="W4907" i="4"/>
  <c r="W4908" i="4"/>
  <c r="W4909" i="4"/>
  <c r="W4910" i="4"/>
  <c r="W4911" i="4"/>
  <c r="W4912" i="4"/>
  <c r="W4913" i="4"/>
  <c r="W4914" i="4"/>
  <c r="W4915" i="4"/>
  <c r="W4916" i="4"/>
  <c r="W4917" i="4"/>
  <c r="W4918" i="4"/>
  <c r="W4919" i="4"/>
  <c r="W4920" i="4"/>
  <c r="W4921" i="4"/>
  <c r="W4922" i="4"/>
  <c r="W4923" i="4"/>
  <c r="W4924" i="4"/>
  <c r="W4925" i="4"/>
  <c r="W4926" i="4"/>
  <c r="W4927" i="4"/>
  <c r="W4928" i="4"/>
  <c r="W4929" i="4"/>
  <c r="W4930" i="4"/>
  <c r="W4931" i="4"/>
  <c r="W4932" i="4"/>
  <c r="W4933" i="4"/>
  <c r="W4934" i="4"/>
  <c r="W4935" i="4"/>
  <c r="W4936" i="4"/>
  <c r="W4937" i="4"/>
  <c r="W4938" i="4"/>
  <c r="W4939" i="4"/>
  <c r="W4940" i="4"/>
  <c r="W4941" i="4"/>
  <c r="W4942" i="4"/>
  <c r="W4943" i="4"/>
  <c r="W4944" i="4"/>
  <c r="W4945" i="4"/>
  <c r="W4946" i="4"/>
  <c r="W4947" i="4"/>
  <c r="W4948" i="4"/>
  <c r="W4949" i="4"/>
  <c r="W4950" i="4"/>
  <c r="W4951" i="4"/>
  <c r="W4952" i="4"/>
  <c r="W4953" i="4"/>
  <c r="W4954" i="4"/>
  <c r="W4955" i="4"/>
  <c r="W4956" i="4"/>
  <c r="W4957" i="4"/>
  <c r="W4958" i="4"/>
  <c r="W4959" i="4"/>
  <c r="W4960" i="4"/>
  <c r="W4961" i="4"/>
  <c r="W4962" i="4"/>
  <c r="W4963" i="4"/>
  <c r="W4964" i="4"/>
  <c r="W4965" i="4"/>
  <c r="W4966" i="4"/>
  <c r="W4967" i="4"/>
  <c r="W4968" i="4"/>
  <c r="W4969" i="4"/>
  <c r="W4970" i="4"/>
  <c r="W4971" i="4"/>
  <c r="W4972" i="4"/>
  <c r="W4973" i="4"/>
  <c r="W4974" i="4"/>
  <c r="W4975" i="4"/>
  <c r="W4976" i="4"/>
  <c r="W4977" i="4"/>
  <c r="W4978" i="4"/>
  <c r="W4979" i="4"/>
  <c r="W4980" i="4"/>
  <c r="W4981" i="4"/>
  <c r="W4982" i="4"/>
  <c r="W4983" i="4"/>
  <c r="W4984" i="4"/>
  <c r="W4985" i="4"/>
  <c r="W4986" i="4"/>
  <c r="W4987" i="4"/>
  <c r="W4988" i="4"/>
  <c r="W4989" i="4"/>
  <c r="W4990" i="4"/>
  <c r="W4991" i="4"/>
  <c r="W4992" i="4"/>
  <c r="W4993" i="4"/>
  <c r="W4994" i="4"/>
  <c r="W4995" i="4"/>
  <c r="W4996" i="4"/>
  <c r="W4997" i="4"/>
  <c r="W4998" i="4"/>
  <c r="W4999" i="4"/>
  <c r="W5000" i="4"/>
  <c r="W5001" i="4"/>
  <c r="W5002" i="4"/>
  <c r="W5003" i="4"/>
  <c r="W5004" i="4"/>
  <c r="W5005" i="4"/>
  <c r="W5006" i="4"/>
  <c r="W5007" i="4"/>
  <c r="W5008" i="4"/>
  <c r="W5009" i="4"/>
  <c r="W5010" i="4"/>
  <c r="W5011" i="4"/>
  <c r="W5012" i="4"/>
  <c r="W5013" i="4"/>
  <c r="W5014" i="4"/>
  <c r="W5015" i="4"/>
  <c r="W5016" i="4"/>
  <c r="W5017" i="4"/>
  <c r="W5018" i="4"/>
  <c r="W5019" i="4"/>
  <c r="W5020" i="4"/>
  <c r="W5021" i="4"/>
  <c r="W5022" i="4"/>
  <c r="W5023" i="4"/>
  <c r="W5024" i="4"/>
  <c r="W5025" i="4"/>
  <c r="W5026" i="4"/>
  <c r="W5027" i="4"/>
  <c r="W5028" i="4"/>
  <c r="W5029" i="4"/>
  <c r="W5030" i="4"/>
  <c r="W5031" i="4"/>
  <c r="W5032" i="4"/>
  <c r="W5033" i="4"/>
  <c r="W5034" i="4"/>
  <c r="W5035" i="4"/>
  <c r="W5036" i="4"/>
  <c r="W5037" i="4"/>
  <c r="W5038" i="4"/>
  <c r="W5039" i="4"/>
  <c r="W5040" i="4"/>
  <c r="W5041" i="4"/>
  <c r="W5042" i="4"/>
  <c r="W5043" i="4"/>
  <c r="W5044" i="4"/>
  <c r="W5045" i="4"/>
  <c r="W5046" i="4"/>
  <c r="W5047" i="4"/>
  <c r="W5048" i="4"/>
  <c r="W5049" i="4"/>
  <c r="W5050" i="4"/>
  <c r="W5051" i="4"/>
  <c r="W5052" i="4"/>
  <c r="W5053" i="4"/>
  <c r="W5054" i="4"/>
  <c r="W5055" i="4"/>
  <c r="W5056" i="4"/>
  <c r="W5057" i="4"/>
  <c r="W5058" i="4"/>
  <c r="W5059" i="4"/>
  <c r="W5060" i="4"/>
  <c r="W5061" i="4"/>
  <c r="W5062" i="4"/>
  <c r="W5063" i="4"/>
  <c r="W5064" i="4"/>
  <c r="W5065" i="4"/>
  <c r="W5066" i="4"/>
  <c r="W5067" i="4"/>
  <c r="W5068" i="4"/>
  <c r="W5069" i="4"/>
  <c r="W5070" i="4"/>
  <c r="W5071" i="4"/>
  <c r="W5072" i="4"/>
  <c r="W5073" i="4"/>
  <c r="W5074" i="4"/>
  <c r="W5075" i="4"/>
  <c r="W5076" i="4"/>
  <c r="W5077" i="4"/>
  <c r="W5078" i="4"/>
  <c r="W5079" i="4"/>
  <c r="W5080" i="4"/>
  <c r="W5081" i="4"/>
  <c r="W5082" i="4"/>
  <c r="W5083" i="4"/>
  <c r="W5084" i="4"/>
  <c r="W5085" i="4"/>
  <c r="W5086" i="4"/>
  <c r="W5087" i="4"/>
  <c r="W5088" i="4"/>
  <c r="W5089" i="4"/>
  <c r="W5090" i="4"/>
  <c r="W5091" i="4"/>
  <c r="W5092" i="4"/>
  <c r="W5093" i="4"/>
  <c r="W5094" i="4"/>
  <c r="W5095" i="4"/>
  <c r="W5096" i="4"/>
  <c r="W5097" i="4"/>
  <c r="W5098" i="4"/>
  <c r="W5099" i="4"/>
  <c r="W5100" i="4"/>
  <c r="W5101" i="4"/>
  <c r="W5102" i="4"/>
  <c r="W5103" i="4"/>
  <c r="W5104" i="4"/>
  <c r="W5105" i="4"/>
  <c r="W5106" i="4"/>
  <c r="W5107" i="4"/>
  <c r="W5108" i="4"/>
  <c r="W5109" i="4"/>
  <c r="W5110" i="4"/>
  <c r="W5111" i="4"/>
  <c r="W5112" i="4"/>
  <c r="W5113" i="4"/>
  <c r="W5114" i="4"/>
  <c r="W5115" i="4"/>
  <c r="W5116" i="4"/>
  <c r="W5117" i="4"/>
  <c r="W5118" i="4"/>
  <c r="W5119" i="4"/>
  <c r="W5120" i="4"/>
  <c r="W5121" i="4"/>
  <c r="W5122" i="4"/>
  <c r="W5123" i="4"/>
  <c r="W5124" i="4"/>
  <c r="W5125" i="4"/>
  <c r="W5126" i="4"/>
  <c r="W5127" i="4"/>
  <c r="W5128" i="4"/>
  <c r="W5129" i="4"/>
  <c r="W5130" i="4"/>
  <c r="W5131" i="4"/>
  <c r="W5132" i="4"/>
  <c r="W5133" i="4"/>
  <c r="W5134" i="4"/>
  <c r="W5135" i="4"/>
  <c r="W5136" i="4"/>
  <c r="W5137" i="4"/>
  <c r="W5138" i="4"/>
  <c r="W5139" i="4"/>
  <c r="W5140" i="4"/>
  <c r="W5141" i="4"/>
  <c r="W5142" i="4"/>
  <c r="W5143" i="4"/>
  <c r="W5144" i="4"/>
  <c r="W5145" i="4"/>
  <c r="W5146" i="4"/>
  <c r="W5147" i="4"/>
  <c r="W5148" i="4"/>
  <c r="W5149" i="4"/>
  <c r="W5150" i="4"/>
  <c r="W5151" i="4"/>
  <c r="W5152" i="4"/>
  <c r="W5153" i="4"/>
  <c r="W5154" i="4"/>
  <c r="W5155" i="4"/>
  <c r="W5156" i="4"/>
  <c r="W5157" i="4"/>
  <c r="W5158" i="4"/>
  <c r="W5159" i="4"/>
  <c r="W5160" i="4"/>
  <c r="W5161" i="4"/>
  <c r="W5162" i="4"/>
  <c r="W5163" i="4"/>
  <c r="W5164" i="4"/>
  <c r="W5165" i="4"/>
  <c r="W5166" i="4"/>
  <c r="W5167" i="4"/>
  <c r="W5168" i="4"/>
  <c r="W5169" i="4"/>
  <c r="W5170" i="4"/>
  <c r="W5171" i="4"/>
  <c r="W5172" i="4"/>
  <c r="W5173" i="4"/>
  <c r="W5174" i="4"/>
  <c r="W5175" i="4"/>
  <c r="W5176" i="4"/>
  <c r="W5177" i="4"/>
  <c r="W5178" i="4"/>
  <c r="W5179" i="4"/>
  <c r="W5180" i="4"/>
  <c r="W5181" i="4"/>
  <c r="W5182" i="4"/>
  <c r="W5183" i="4"/>
  <c r="W5184" i="4"/>
  <c r="W5185" i="4"/>
  <c r="W5186" i="4"/>
  <c r="W5187" i="4"/>
  <c r="W5188" i="4"/>
  <c r="W5189" i="4"/>
  <c r="W5190" i="4"/>
  <c r="W5191" i="4"/>
  <c r="W5192" i="4"/>
  <c r="W5193" i="4"/>
  <c r="W5194" i="4"/>
  <c r="W5195" i="4"/>
  <c r="W5196" i="4"/>
  <c r="W5197" i="4"/>
  <c r="W5198" i="4"/>
  <c r="W5199" i="4"/>
  <c r="W5200" i="4"/>
  <c r="W5201" i="4"/>
  <c r="W5202" i="4"/>
  <c r="W5203" i="4"/>
  <c r="W5204" i="4"/>
  <c r="W5205" i="4"/>
  <c r="W5206" i="4"/>
  <c r="W5207" i="4"/>
  <c r="W5208" i="4"/>
  <c r="W5209" i="4"/>
  <c r="W5210" i="4"/>
  <c r="W5211" i="4"/>
  <c r="W5212" i="4"/>
  <c r="W5213" i="4"/>
  <c r="W5214" i="4"/>
  <c r="W5215" i="4"/>
  <c r="W5216" i="4"/>
  <c r="W5217" i="4"/>
  <c r="W5218" i="4"/>
  <c r="W5219" i="4"/>
  <c r="W5220" i="4"/>
  <c r="W5221" i="4"/>
  <c r="W5222" i="4"/>
  <c r="W5223" i="4"/>
  <c r="W5224" i="4"/>
  <c r="W5225" i="4"/>
  <c r="W5226" i="4"/>
  <c r="W5227" i="4"/>
  <c r="W5228" i="4"/>
  <c r="W5229" i="4"/>
  <c r="W5230" i="4"/>
  <c r="W5231" i="4"/>
  <c r="W5232" i="4"/>
  <c r="W5233" i="4"/>
  <c r="W5234" i="4"/>
  <c r="W5235" i="4"/>
  <c r="W5236" i="4"/>
  <c r="W5237" i="4"/>
  <c r="W5238" i="4"/>
  <c r="W5239" i="4"/>
  <c r="W5240" i="4"/>
  <c r="W5241" i="4"/>
  <c r="W5242" i="4"/>
  <c r="W5243" i="4"/>
  <c r="W5244" i="4"/>
  <c r="W5245" i="4"/>
  <c r="W5246" i="4"/>
  <c r="W5247" i="4"/>
  <c r="W5248" i="4"/>
  <c r="W5249" i="4"/>
  <c r="W5250" i="4"/>
  <c r="W5251" i="4"/>
  <c r="W5252" i="4"/>
  <c r="W5253" i="4"/>
  <c r="W5254" i="4"/>
  <c r="W5255" i="4"/>
  <c r="W5256" i="4"/>
  <c r="W5257" i="4"/>
  <c r="W5258" i="4"/>
  <c r="W5259" i="4"/>
  <c r="W5260" i="4"/>
  <c r="W5261" i="4"/>
  <c r="W5262" i="4"/>
  <c r="W5263" i="4"/>
  <c r="W5264" i="4"/>
  <c r="W5265" i="4"/>
  <c r="W5266" i="4"/>
  <c r="W5267" i="4"/>
  <c r="W5268" i="4"/>
  <c r="W5269" i="4"/>
  <c r="W5270" i="4"/>
  <c r="W5271" i="4"/>
  <c r="W5272" i="4"/>
  <c r="W5273" i="4"/>
  <c r="W5274" i="4"/>
  <c r="W5275" i="4"/>
  <c r="W5276" i="4"/>
  <c r="W5277" i="4"/>
  <c r="W5278" i="4"/>
  <c r="W5279" i="4"/>
  <c r="W5280" i="4"/>
  <c r="W5281" i="4"/>
  <c r="W5282" i="4"/>
  <c r="W5283" i="4"/>
  <c r="W5284" i="4"/>
  <c r="W5285" i="4"/>
  <c r="W5286" i="4"/>
  <c r="W5287" i="4"/>
  <c r="W5288" i="4"/>
  <c r="W5289" i="4"/>
  <c r="W5290" i="4"/>
  <c r="W5291" i="4"/>
  <c r="W5292" i="4"/>
  <c r="W5293" i="4"/>
  <c r="W5294" i="4"/>
  <c r="W5295" i="4"/>
  <c r="W5296" i="4"/>
  <c r="W5297" i="4"/>
  <c r="W5298" i="4"/>
  <c r="W5299" i="4"/>
  <c r="W5300" i="4"/>
  <c r="W5301" i="4"/>
  <c r="W5302" i="4"/>
  <c r="W5303" i="4"/>
  <c r="W5304" i="4"/>
  <c r="W5305" i="4"/>
  <c r="W5306" i="4"/>
  <c r="W5307" i="4"/>
  <c r="W5308" i="4"/>
  <c r="W5309" i="4"/>
  <c r="W5310" i="4"/>
  <c r="W5311" i="4"/>
  <c r="W5312" i="4"/>
  <c r="W5313" i="4"/>
  <c r="W5314" i="4"/>
  <c r="W5315" i="4"/>
  <c r="W5316" i="4"/>
  <c r="W5317" i="4"/>
  <c r="W5318" i="4"/>
  <c r="W5319" i="4"/>
  <c r="W5320" i="4"/>
  <c r="W5321" i="4"/>
  <c r="W5322" i="4"/>
  <c r="W5323" i="4"/>
  <c r="W5324" i="4"/>
  <c r="W5325" i="4"/>
  <c r="W5326" i="4"/>
  <c r="W5327" i="4"/>
  <c r="W5328" i="4"/>
  <c r="W5329" i="4"/>
  <c r="W5330" i="4"/>
  <c r="W5331" i="4"/>
  <c r="W5332" i="4"/>
  <c r="W5333" i="4"/>
  <c r="W5334" i="4"/>
  <c r="W5335" i="4"/>
  <c r="W5336" i="4"/>
  <c r="W5337" i="4"/>
  <c r="W5338" i="4"/>
  <c r="W5339" i="4"/>
  <c r="W5340" i="4"/>
  <c r="W5341" i="4"/>
  <c r="W5342" i="4"/>
  <c r="W5343" i="4"/>
  <c r="W5344" i="4"/>
  <c r="W5345" i="4"/>
  <c r="W5346" i="4"/>
  <c r="W5347" i="4"/>
  <c r="W5348" i="4"/>
  <c r="W5349" i="4"/>
  <c r="W5350" i="4"/>
  <c r="W5351" i="4"/>
  <c r="W5352" i="4"/>
  <c r="W5353" i="4"/>
  <c r="W5354" i="4"/>
  <c r="W5355" i="4"/>
  <c r="W5356" i="4"/>
  <c r="W5357" i="4"/>
  <c r="W5358" i="4"/>
  <c r="W5359" i="4"/>
  <c r="W5360" i="4"/>
  <c r="W5361" i="4"/>
  <c r="W5362" i="4"/>
  <c r="W5363" i="4"/>
  <c r="W5364" i="4"/>
  <c r="W5365" i="4"/>
  <c r="W5366" i="4"/>
  <c r="W5367" i="4"/>
  <c r="W5368" i="4"/>
  <c r="W5369" i="4"/>
  <c r="W5370" i="4"/>
  <c r="W5371" i="4"/>
  <c r="W5372" i="4"/>
  <c r="W5373" i="4"/>
  <c r="W5374" i="4"/>
  <c r="W5375" i="4"/>
  <c r="W5376" i="4"/>
  <c r="W5377" i="4"/>
  <c r="W5378" i="4"/>
  <c r="W5379" i="4"/>
  <c r="W5380" i="4"/>
  <c r="W5381" i="4"/>
  <c r="W5382" i="4"/>
  <c r="W5383" i="4"/>
  <c r="W5384" i="4"/>
  <c r="W5385" i="4"/>
  <c r="W5386" i="4"/>
  <c r="W5387" i="4"/>
  <c r="W5388" i="4"/>
  <c r="W5389" i="4"/>
  <c r="W5390" i="4"/>
  <c r="W5391" i="4"/>
  <c r="W5392" i="4"/>
  <c r="W5393" i="4"/>
  <c r="W5394" i="4"/>
  <c r="W5395" i="4"/>
  <c r="W5396" i="4"/>
  <c r="W5397" i="4"/>
  <c r="W5398" i="4"/>
  <c r="W5399" i="4"/>
  <c r="W5400" i="4"/>
  <c r="W5401" i="4"/>
  <c r="W5402" i="4"/>
  <c r="W5403" i="4"/>
  <c r="W5404" i="4"/>
  <c r="W5405" i="4"/>
  <c r="W5406" i="4"/>
  <c r="W5407" i="4"/>
  <c r="W5408" i="4"/>
  <c r="W5409" i="4"/>
  <c r="W5410" i="4"/>
  <c r="W5411" i="4"/>
  <c r="W5412" i="4"/>
  <c r="W5413" i="4"/>
  <c r="W5414" i="4"/>
  <c r="W5415" i="4"/>
  <c r="W5416" i="4"/>
  <c r="W5417" i="4"/>
  <c r="W5418" i="4"/>
  <c r="W5419" i="4"/>
  <c r="W5420" i="4"/>
  <c r="W5421" i="4"/>
  <c r="W5422" i="4"/>
  <c r="W5423" i="4"/>
  <c r="W5424" i="4"/>
  <c r="W5425" i="4"/>
  <c r="W5426" i="4"/>
  <c r="W5427" i="4"/>
  <c r="W5428" i="4"/>
  <c r="W5429" i="4"/>
  <c r="W5430" i="4"/>
  <c r="W5431" i="4"/>
  <c r="W5432" i="4"/>
  <c r="W5433" i="4"/>
  <c r="W5434" i="4"/>
  <c r="W5435" i="4"/>
  <c r="W5436" i="4"/>
  <c r="W5437" i="4"/>
  <c r="W5438" i="4"/>
  <c r="W5439" i="4"/>
  <c r="W5440" i="4"/>
  <c r="W5441" i="4"/>
  <c r="W5442" i="4"/>
  <c r="W5443" i="4"/>
  <c r="W5444" i="4"/>
  <c r="W5445" i="4"/>
  <c r="W5446" i="4"/>
  <c r="W5447" i="4"/>
  <c r="W5448" i="4"/>
  <c r="W5449" i="4"/>
  <c r="W5450" i="4"/>
  <c r="W5451" i="4"/>
  <c r="W5452" i="4"/>
  <c r="W5453" i="4"/>
  <c r="W5454" i="4"/>
  <c r="W5455" i="4"/>
  <c r="W5456" i="4"/>
  <c r="W5457" i="4"/>
  <c r="W5458" i="4"/>
  <c r="W5459" i="4"/>
  <c r="W5460" i="4"/>
  <c r="W5461" i="4"/>
  <c r="W5462" i="4"/>
  <c r="W5463" i="4"/>
  <c r="W5464" i="4"/>
  <c r="W5465" i="4"/>
  <c r="W5466" i="4"/>
  <c r="W5467" i="4"/>
  <c r="W5468" i="4"/>
  <c r="W5469" i="4"/>
  <c r="W5470" i="4"/>
  <c r="W5471" i="4"/>
  <c r="W5472" i="4"/>
  <c r="W5473" i="4"/>
  <c r="W5474" i="4"/>
  <c r="W5475" i="4"/>
  <c r="W5476" i="4"/>
  <c r="W5477" i="4"/>
  <c r="W5478" i="4"/>
  <c r="W5479" i="4"/>
  <c r="W5480" i="4"/>
  <c r="W5481" i="4"/>
  <c r="W5482" i="4"/>
  <c r="W5483" i="4"/>
  <c r="W5484" i="4"/>
  <c r="W5485" i="4"/>
  <c r="W5486" i="4"/>
  <c r="W5487" i="4"/>
  <c r="W5488" i="4"/>
  <c r="W5489" i="4"/>
  <c r="W5490" i="4"/>
  <c r="W5491" i="4"/>
  <c r="W5492" i="4"/>
  <c r="W5493" i="4"/>
  <c r="W5494" i="4"/>
  <c r="W5495" i="4"/>
  <c r="W5496" i="4"/>
  <c r="W5497" i="4"/>
  <c r="W5498" i="4"/>
  <c r="W5499" i="4"/>
  <c r="W5500" i="4"/>
  <c r="W5501" i="4"/>
  <c r="W5502" i="4"/>
  <c r="W5503" i="4"/>
  <c r="W5504" i="4"/>
  <c r="W5505" i="4"/>
  <c r="W5506" i="4"/>
  <c r="W5507" i="4"/>
  <c r="W5508" i="4"/>
  <c r="W5509" i="4"/>
  <c r="W5510" i="4"/>
  <c r="W5511" i="4"/>
  <c r="W5512" i="4"/>
  <c r="W5513" i="4"/>
  <c r="W5514" i="4"/>
  <c r="W5515" i="4"/>
  <c r="W5516" i="4"/>
  <c r="W5517" i="4"/>
  <c r="W5518" i="4"/>
  <c r="W5519" i="4"/>
  <c r="W5520" i="4"/>
  <c r="W5521" i="4"/>
  <c r="W5522" i="4"/>
  <c r="W5523" i="4"/>
  <c r="W5524" i="4"/>
  <c r="W5525" i="4"/>
  <c r="W5526" i="4"/>
  <c r="W5527" i="4"/>
  <c r="W5528" i="4"/>
  <c r="W5529" i="4"/>
  <c r="W5530" i="4"/>
  <c r="W5531" i="4"/>
  <c r="W5532" i="4"/>
  <c r="W5533" i="4"/>
  <c r="W5534" i="4"/>
  <c r="W5535" i="4"/>
  <c r="W5536" i="4"/>
  <c r="W5537" i="4"/>
  <c r="W5538" i="4"/>
  <c r="W5539" i="4"/>
  <c r="W5540" i="4"/>
  <c r="W5541" i="4"/>
  <c r="W5542" i="4"/>
  <c r="W5543" i="4"/>
  <c r="W5544" i="4"/>
  <c r="W5545" i="4"/>
  <c r="W5546" i="4"/>
  <c r="W5547" i="4"/>
  <c r="W5548" i="4"/>
  <c r="W5549" i="4"/>
  <c r="W5550" i="4"/>
  <c r="W5551" i="4"/>
  <c r="W5552" i="4"/>
  <c r="W5553" i="4"/>
  <c r="W5554" i="4"/>
  <c r="W5555" i="4"/>
  <c r="W5556" i="4"/>
  <c r="W5557" i="4"/>
  <c r="W5558" i="4"/>
  <c r="W5559" i="4"/>
  <c r="W5560" i="4"/>
  <c r="W5561" i="4"/>
  <c r="W5562" i="4"/>
  <c r="W5563" i="4"/>
  <c r="W5564" i="4"/>
  <c r="W5565" i="4"/>
  <c r="W5566" i="4"/>
  <c r="W5567" i="4"/>
  <c r="W5568" i="4"/>
  <c r="W5569" i="4"/>
  <c r="W5570" i="4"/>
  <c r="W5571" i="4"/>
  <c r="W5572" i="4"/>
  <c r="W5573" i="4"/>
  <c r="W5574" i="4"/>
  <c r="W5575" i="4"/>
  <c r="W5576" i="4"/>
  <c r="W5577" i="4"/>
  <c r="W5578" i="4"/>
  <c r="W5579" i="4"/>
  <c r="W5580" i="4"/>
  <c r="W5581" i="4"/>
  <c r="W5582" i="4"/>
  <c r="W5583" i="4"/>
  <c r="W5584" i="4"/>
  <c r="W5585" i="4"/>
  <c r="W5586" i="4"/>
  <c r="W5587" i="4"/>
  <c r="W5588" i="4"/>
  <c r="W5589" i="4"/>
  <c r="W5590" i="4"/>
  <c r="W5591" i="4"/>
  <c r="W5592" i="4"/>
  <c r="W5593" i="4"/>
  <c r="W5594" i="4"/>
  <c r="W5595" i="4"/>
  <c r="W5596" i="4"/>
  <c r="W5597" i="4"/>
  <c r="W5598" i="4"/>
  <c r="W5599" i="4"/>
  <c r="W5600" i="4"/>
  <c r="W5601" i="4"/>
  <c r="W5602" i="4"/>
  <c r="W5603" i="4"/>
  <c r="W5604" i="4"/>
  <c r="W5605" i="4"/>
  <c r="W5606" i="4"/>
  <c r="W5607" i="4"/>
  <c r="W5608" i="4"/>
  <c r="W5609" i="4"/>
  <c r="W5610" i="4"/>
  <c r="W5611" i="4"/>
  <c r="W5612" i="4"/>
  <c r="W5613" i="4"/>
  <c r="W5614" i="4"/>
  <c r="W5615" i="4"/>
  <c r="W5616" i="4"/>
  <c r="W5617" i="4"/>
  <c r="W5618" i="4"/>
  <c r="W5619" i="4"/>
  <c r="W5620" i="4"/>
  <c r="W5621" i="4"/>
  <c r="W5622" i="4"/>
  <c r="W5623" i="4"/>
  <c r="W5624" i="4"/>
  <c r="W5625" i="4"/>
  <c r="W5626" i="4"/>
  <c r="W5627" i="4"/>
  <c r="W5628" i="4"/>
  <c r="W5629" i="4"/>
  <c r="W5630" i="4"/>
  <c r="W5631" i="4"/>
  <c r="W5632" i="4"/>
  <c r="W5633" i="4"/>
  <c r="W5634" i="4"/>
  <c r="W5635" i="4"/>
  <c r="W5636" i="4"/>
  <c r="W5637" i="4"/>
  <c r="W5638" i="4"/>
  <c r="W5639" i="4"/>
  <c r="W5640" i="4"/>
  <c r="W5641" i="4"/>
  <c r="W5642" i="4"/>
  <c r="W5643" i="4"/>
  <c r="W5644" i="4"/>
  <c r="W5645" i="4"/>
  <c r="W5646" i="4"/>
  <c r="W5647" i="4"/>
  <c r="W5648" i="4"/>
  <c r="W5649" i="4"/>
  <c r="W5650" i="4"/>
  <c r="W5651" i="4"/>
  <c r="W5652" i="4"/>
  <c r="W5653" i="4"/>
  <c r="W5654" i="4"/>
  <c r="W5655" i="4"/>
  <c r="W5656" i="4"/>
  <c r="W5657" i="4"/>
  <c r="W5658" i="4"/>
  <c r="W5659" i="4"/>
  <c r="W5660" i="4"/>
  <c r="W5661" i="4"/>
  <c r="W5662" i="4"/>
  <c r="W5663" i="4"/>
  <c r="W5664" i="4"/>
  <c r="W5665" i="4"/>
  <c r="W5666" i="4"/>
  <c r="W5667" i="4"/>
  <c r="W5668" i="4"/>
  <c r="W5669" i="4"/>
  <c r="W5670" i="4"/>
  <c r="W5671" i="4"/>
  <c r="W5672" i="4"/>
  <c r="W5673" i="4"/>
  <c r="W5674" i="4"/>
  <c r="W5675" i="4"/>
  <c r="W5676" i="4"/>
  <c r="W5677" i="4"/>
  <c r="W5678" i="4"/>
  <c r="W5679" i="4"/>
  <c r="W5680" i="4"/>
  <c r="W5681" i="4"/>
  <c r="W5682" i="4"/>
  <c r="W5683" i="4"/>
  <c r="W5684" i="4"/>
  <c r="W5685" i="4"/>
  <c r="W5686" i="4"/>
  <c r="W5687" i="4"/>
  <c r="W5688" i="4"/>
  <c r="W5689" i="4"/>
  <c r="W5690" i="4"/>
  <c r="W5691" i="4"/>
  <c r="W5692" i="4"/>
  <c r="W5693" i="4"/>
  <c r="W5694" i="4"/>
  <c r="W5695" i="4"/>
  <c r="W5696" i="4"/>
  <c r="W5697" i="4"/>
  <c r="W5698" i="4"/>
  <c r="W5699" i="4"/>
  <c r="W5700" i="4"/>
  <c r="W5701" i="4"/>
  <c r="W5702" i="4"/>
  <c r="W5703" i="4"/>
  <c r="W5704" i="4"/>
  <c r="W5705" i="4"/>
  <c r="W5706" i="4"/>
  <c r="W5707" i="4"/>
  <c r="W5708" i="4"/>
  <c r="W5709" i="4"/>
  <c r="W5710" i="4"/>
  <c r="W5711" i="4"/>
  <c r="W5712" i="4"/>
  <c r="W5713" i="4"/>
  <c r="W5714" i="4"/>
  <c r="W5715" i="4"/>
  <c r="W5716" i="4"/>
  <c r="W5717" i="4"/>
  <c r="W5718" i="4"/>
  <c r="W5719" i="4"/>
  <c r="W5720" i="4"/>
  <c r="W5721" i="4"/>
  <c r="W5722" i="4"/>
  <c r="W5723" i="4"/>
  <c r="W5724" i="4"/>
  <c r="W5725" i="4"/>
  <c r="W5726" i="4"/>
  <c r="W5727" i="4"/>
  <c r="W5728" i="4"/>
  <c r="W5729" i="4"/>
  <c r="W5730" i="4"/>
  <c r="W5731" i="4"/>
  <c r="W5732" i="4"/>
  <c r="W5733" i="4"/>
  <c r="W5734" i="4"/>
  <c r="W5735" i="4"/>
  <c r="W5736" i="4"/>
  <c r="W5737" i="4"/>
  <c r="W5738" i="4"/>
  <c r="W5739" i="4"/>
  <c r="W5740" i="4"/>
  <c r="W5741" i="4"/>
  <c r="W5742" i="4"/>
  <c r="W5743" i="4"/>
  <c r="W5744" i="4"/>
  <c r="W5745" i="4"/>
  <c r="W5746" i="4"/>
  <c r="W5747" i="4"/>
  <c r="W5748" i="4"/>
  <c r="W5749" i="4"/>
  <c r="W5750" i="4"/>
  <c r="W5751" i="4"/>
  <c r="W5752" i="4"/>
  <c r="W5753" i="4"/>
  <c r="W5754" i="4"/>
  <c r="W5755" i="4"/>
  <c r="W5756" i="4"/>
  <c r="W5757" i="4"/>
  <c r="W5758" i="4"/>
  <c r="W5759" i="4"/>
  <c r="W5760" i="4"/>
  <c r="W5761" i="4"/>
  <c r="W5762" i="4"/>
  <c r="W5763" i="4"/>
  <c r="W5764" i="4"/>
  <c r="W5765" i="4"/>
  <c r="W5766" i="4"/>
  <c r="W5767" i="4"/>
  <c r="W5768" i="4"/>
  <c r="W5769" i="4"/>
  <c r="W5770" i="4"/>
  <c r="W5771" i="4"/>
  <c r="W5772" i="4"/>
  <c r="W5773" i="4"/>
  <c r="W5774" i="4"/>
  <c r="W5775" i="4"/>
  <c r="W5776" i="4"/>
  <c r="W5777" i="4"/>
  <c r="W5778" i="4"/>
  <c r="W5779" i="4"/>
  <c r="W5780" i="4"/>
  <c r="W5781" i="4"/>
  <c r="W5782" i="4"/>
  <c r="W5783" i="4"/>
  <c r="W5784" i="4"/>
  <c r="W5785" i="4"/>
  <c r="W5786" i="4"/>
  <c r="W5787" i="4"/>
  <c r="W5788" i="4"/>
  <c r="W5789" i="4"/>
  <c r="W5790" i="4"/>
  <c r="W5791" i="4"/>
  <c r="W5792" i="4"/>
  <c r="W5793" i="4"/>
  <c r="W5794" i="4"/>
  <c r="W5795" i="4"/>
  <c r="W5796" i="4"/>
  <c r="W5797" i="4"/>
  <c r="W5798" i="4"/>
  <c r="W5799" i="4"/>
  <c r="W5800" i="4"/>
  <c r="W5801" i="4"/>
  <c r="W5802" i="4"/>
  <c r="W5803" i="4"/>
  <c r="W5804" i="4"/>
  <c r="W5805" i="4"/>
  <c r="W5806" i="4"/>
  <c r="W5807" i="4"/>
  <c r="W5808" i="4"/>
  <c r="W5809" i="4"/>
  <c r="W5810" i="4"/>
  <c r="W5811" i="4"/>
  <c r="W5812" i="4"/>
  <c r="W5813" i="4"/>
  <c r="W5814" i="4"/>
  <c r="W5815" i="4"/>
  <c r="W5816" i="4"/>
  <c r="W5817" i="4"/>
  <c r="W5818" i="4"/>
  <c r="W5819" i="4"/>
  <c r="W5820" i="4"/>
  <c r="W5821" i="4"/>
  <c r="W5822" i="4"/>
  <c r="W5823" i="4"/>
  <c r="W5824" i="4"/>
  <c r="W5825" i="4"/>
  <c r="W5826" i="4"/>
  <c r="W5827" i="4"/>
  <c r="W5828" i="4"/>
  <c r="W5829" i="4"/>
  <c r="W5830" i="4"/>
  <c r="W5831" i="4"/>
  <c r="W5832" i="4"/>
  <c r="W5833" i="4"/>
  <c r="W5834" i="4"/>
  <c r="W5835" i="4"/>
  <c r="W5836" i="4"/>
  <c r="W5837" i="4"/>
  <c r="W5838" i="4"/>
  <c r="W5839" i="4"/>
  <c r="W5840" i="4"/>
  <c r="W5841" i="4"/>
  <c r="W5842" i="4"/>
  <c r="W5843" i="4"/>
  <c r="W5844" i="4"/>
  <c r="W5845" i="4"/>
  <c r="W5846" i="4"/>
  <c r="W5847" i="4"/>
  <c r="W5848" i="4"/>
  <c r="W5849" i="4"/>
  <c r="W5850" i="4"/>
  <c r="W5851" i="4"/>
  <c r="W5852" i="4"/>
  <c r="W5853" i="4"/>
  <c r="W5854" i="4"/>
  <c r="W5855" i="4"/>
  <c r="W5856" i="4"/>
  <c r="W5857" i="4"/>
  <c r="W5858" i="4"/>
  <c r="W5859" i="4"/>
  <c r="W5860" i="4"/>
  <c r="W5861" i="4"/>
  <c r="W5862" i="4"/>
  <c r="W5863" i="4"/>
  <c r="W5864" i="4"/>
  <c r="W5865" i="4"/>
  <c r="W5866" i="4"/>
  <c r="W5867" i="4"/>
  <c r="W5868" i="4"/>
  <c r="W5869" i="4"/>
  <c r="W5870" i="4"/>
  <c r="W5871" i="4"/>
  <c r="W5872" i="4"/>
  <c r="W5873" i="4"/>
  <c r="W5874" i="4"/>
  <c r="W5875" i="4"/>
  <c r="W5876" i="4"/>
  <c r="W5877" i="4"/>
  <c r="W5878" i="4"/>
  <c r="W5879" i="4"/>
  <c r="W5880" i="4"/>
  <c r="W5881" i="4"/>
  <c r="W5882" i="4"/>
  <c r="W5883" i="4"/>
  <c r="W5884" i="4"/>
  <c r="W5885" i="4"/>
  <c r="W5886" i="4"/>
  <c r="W5887" i="4"/>
  <c r="W5888" i="4"/>
  <c r="W5889" i="4"/>
  <c r="W5890" i="4"/>
  <c r="W5891" i="4"/>
  <c r="W5892" i="4"/>
  <c r="W5893" i="4"/>
  <c r="W5894" i="4"/>
  <c r="W5895" i="4"/>
  <c r="W5896" i="4"/>
  <c r="W5897" i="4"/>
  <c r="W5898" i="4"/>
  <c r="W5899" i="4"/>
  <c r="W5900" i="4"/>
  <c r="W5901" i="4"/>
  <c r="W5902" i="4"/>
  <c r="W5903" i="4"/>
  <c r="W5904" i="4"/>
  <c r="W5905" i="4"/>
  <c r="W5906" i="4"/>
  <c r="W5907" i="4"/>
  <c r="W5908" i="4"/>
  <c r="W5909" i="4"/>
  <c r="W5910" i="4"/>
  <c r="W5911" i="4"/>
  <c r="W5912" i="4"/>
  <c r="W5913" i="4"/>
  <c r="W5914" i="4"/>
  <c r="W5915" i="4"/>
  <c r="W5916" i="4"/>
  <c r="W5917" i="4"/>
  <c r="W5918" i="4"/>
  <c r="W5919" i="4"/>
  <c r="W5920" i="4"/>
  <c r="W5921" i="4"/>
  <c r="W5922" i="4"/>
  <c r="W5923" i="4"/>
  <c r="W5924" i="4"/>
  <c r="W5925" i="4"/>
  <c r="W5926" i="4"/>
  <c r="W5927" i="4"/>
  <c r="W5928" i="4"/>
  <c r="W5929" i="4"/>
  <c r="W5930" i="4"/>
  <c r="W5931" i="4"/>
  <c r="W5932" i="4"/>
  <c r="W5933" i="4"/>
  <c r="W5934" i="4"/>
  <c r="W5935" i="4"/>
  <c r="W5936" i="4"/>
  <c r="W5937" i="4"/>
  <c r="W5938" i="4"/>
  <c r="W5939" i="4"/>
  <c r="W5940" i="4"/>
  <c r="W5941" i="4"/>
  <c r="W5942" i="4"/>
  <c r="W5943" i="4"/>
  <c r="W5944" i="4"/>
  <c r="W5945" i="4"/>
  <c r="W5946" i="4"/>
  <c r="W5947" i="4"/>
  <c r="W5948" i="4"/>
  <c r="W5949" i="4"/>
  <c r="W5950" i="4"/>
  <c r="W5951" i="4"/>
  <c r="W5952" i="4"/>
  <c r="W5953" i="4"/>
  <c r="W5954" i="4"/>
  <c r="W5955" i="4"/>
  <c r="W5956" i="4"/>
  <c r="W5957" i="4"/>
  <c r="W5958" i="4"/>
  <c r="W5959" i="4"/>
  <c r="W5960" i="4"/>
  <c r="W5961" i="4"/>
  <c r="W5962" i="4"/>
  <c r="W5963" i="4"/>
  <c r="W5964" i="4"/>
  <c r="W5965" i="4"/>
  <c r="W5966" i="4"/>
  <c r="W5967" i="4"/>
  <c r="W5968" i="4"/>
  <c r="W5969" i="4"/>
  <c r="W5970" i="4"/>
  <c r="W5971" i="4"/>
  <c r="W5972" i="4"/>
  <c r="W5973" i="4"/>
  <c r="W5974" i="4"/>
  <c r="W5975" i="4"/>
  <c r="W5976" i="4"/>
  <c r="W5977" i="4"/>
  <c r="W5978" i="4"/>
  <c r="W5979" i="4"/>
  <c r="W5980" i="4"/>
  <c r="W5981" i="4"/>
  <c r="W5982" i="4"/>
  <c r="W5983" i="4"/>
  <c r="W5984" i="4"/>
  <c r="W5985" i="4"/>
  <c r="W5986" i="4"/>
  <c r="W5987" i="4"/>
  <c r="W5988" i="4"/>
  <c r="W5989" i="4"/>
  <c r="W5990" i="4"/>
  <c r="W5991" i="4"/>
  <c r="W5992" i="4"/>
  <c r="W5993" i="4"/>
  <c r="W5994" i="4"/>
  <c r="W5995" i="4"/>
  <c r="W5996" i="4"/>
  <c r="W5997" i="4"/>
  <c r="W5998" i="4"/>
  <c r="W5999" i="4"/>
  <c r="W6000" i="4"/>
  <c r="W6001" i="4"/>
  <c r="W6002" i="4"/>
  <c r="W6003" i="4"/>
  <c r="W6004" i="4"/>
  <c r="W6005" i="4"/>
  <c r="W6006" i="4"/>
  <c r="W6007" i="4"/>
  <c r="W6008" i="4"/>
  <c r="W6009" i="4"/>
  <c r="W6010" i="4"/>
  <c r="W6011" i="4"/>
  <c r="W6012" i="4"/>
  <c r="W6013" i="4"/>
  <c r="W6014" i="4"/>
  <c r="W6015" i="4"/>
  <c r="W6016" i="4"/>
  <c r="W6017" i="4"/>
  <c r="W6018" i="4"/>
  <c r="W6019" i="4"/>
  <c r="W6020" i="4"/>
  <c r="W6021" i="4"/>
  <c r="W6022" i="4"/>
  <c r="W6023" i="4"/>
  <c r="W6024" i="4"/>
  <c r="W6025" i="4"/>
  <c r="W6026" i="4"/>
  <c r="W6027" i="4"/>
  <c r="W6028" i="4"/>
  <c r="W6029" i="4"/>
  <c r="W6030" i="4"/>
  <c r="W6031" i="4"/>
  <c r="W6032" i="4"/>
  <c r="W6033" i="4"/>
  <c r="W6034" i="4"/>
  <c r="W6035" i="4"/>
  <c r="W6036" i="4"/>
  <c r="W6037" i="4"/>
  <c r="W6038" i="4"/>
  <c r="W6039" i="4"/>
  <c r="W6040" i="4"/>
  <c r="W6041" i="4"/>
  <c r="W6042" i="4"/>
  <c r="W6043" i="4"/>
  <c r="W6044" i="4"/>
  <c r="W6045" i="4"/>
  <c r="W6046" i="4"/>
  <c r="W6047" i="4"/>
  <c r="W6048" i="4"/>
  <c r="W6049" i="4"/>
  <c r="W6050" i="4"/>
  <c r="W6051" i="4"/>
  <c r="W6052" i="4"/>
  <c r="W6053" i="4"/>
  <c r="W6054" i="4"/>
  <c r="W6055" i="4"/>
  <c r="W6056" i="4"/>
  <c r="W6057" i="4"/>
  <c r="W6058" i="4"/>
  <c r="W6059" i="4"/>
  <c r="W6060" i="4"/>
  <c r="W6061" i="4"/>
  <c r="W6062" i="4"/>
  <c r="W6063" i="4"/>
  <c r="W6064" i="4"/>
  <c r="W6065" i="4"/>
  <c r="W6066" i="4"/>
  <c r="W6067" i="4"/>
  <c r="W6068" i="4"/>
  <c r="W6069" i="4"/>
  <c r="W6070" i="4"/>
  <c r="W6071" i="4"/>
  <c r="W6072" i="4"/>
  <c r="W6073" i="4"/>
  <c r="W6074" i="4"/>
  <c r="W6075" i="4"/>
  <c r="W6076" i="4"/>
  <c r="W6077" i="4"/>
  <c r="W6078" i="4"/>
  <c r="W6079" i="4"/>
  <c r="W6080" i="4"/>
  <c r="W6081" i="4"/>
  <c r="W6082" i="4"/>
  <c r="W6083" i="4"/>
  <c r="W6084" i="4"/>
  <c r="W6085" i="4"/>
  <c r="W6086" i="4"/>
  <c r="W6087" i="4"/>
  <c r="W6088" i="4"/>
  <c r="W6089" i="4"/>
  <c r="W6090" i="4"/>
  <c r="W6091" i="4"/>
  <c r="W6092" i="4"/>
  <c r="W6093" i="4"/>
  <c r="W6094" i="4"/>
  <c r="W6095" i="4"/>
  <c r="W6096" i="4"/>
  <c r="W6097" i="4"/>
  <c r="W6098" i="4"/>
  <c r="W6099" i="4"/>
  <c r="W6100" i="4"/>
  <c r="W6101" i="4"/>
  <c r="W6102" i="4"/>
  <c r="W6103" i="4"/>
  <c r="W6104" i="4"/>
  <c r="W6105" i="4"/>
  <c r="W6106" i="4"/>
  <c r="W6107" i="4"/>
  <c r="W6108" i="4"/>
  <c r="W6109" i="4"/>
  <c r="W6110" i="4"/>
  <c r="W6111" i="4"/>
  <c r="W6112" i="4"/>
  <c r="W6113" i="4"/>
  <c r="W6114" i="4"/>
  <c r="W6115" i="4"/>
  <c r="W6116" i="4"/>
  <c r="W6117" i="4"/>
  <c r="W6118" i="4"/>
  <c r="W6119" i="4"/>
  <c r="W6120" i="4"/>
  <c r="W6121" i="4"/>
  <c r="W6122" i="4"/>
  <c r="W6123" i="4"/>
  <c r="W6124" i="4"/>
  <c r="W6125" i="4"/>
  <c r="W6126" i="4"/>
  <c r="W6127" i="4"/>
  <c r="W6128" i="4"/>
  <c r="W6129" i="4"/>
  <c r="W6130" i="4"/>
  <c r="W6131" i="4"/>
  <c r="W6132" i="4"/>
  <c r="W6133" i="4"/>
  <c r="W6134" i="4"/>
  <c r="W6135" i="4"/>
  <c r="W6136" i="4"/>
  <c r="W6137" i="4"/>
  <c r="W6138" i="4"/>
  <c r="W6139" i="4"/>
  <c r="W6140" i="4"/>
  <c r="W6141" i="4"/>
  <c r="W6142" i="4"/>
  <c r="W6143" i="4"/>
  <c r="W6144" i="4"/>
  <c r="W6145" i="4"/>
  <c r="W6146" i="4"/>
  <c r="W6147" i="4"/>
  <c r="W6148" i="4"/>
  <c r="W6149" i="4"/>
  <c r="W6150" i="4"/>
  <c r="W6151" i="4"/>
  <c r="W6152" i="4"/>
  <c r="W6153" i="4"/>
  <c r="W6154" i="4"/>
  <c r="W6155" i="4"/>
  <c r="W6156" i="4"/>
  <c r="W6157" i="4"/>
  <c r="W6158" i="4"/>
  <c r="W6159" i="4"/>
  <c r="W6160" i="4"/>
  <c r="W6161" i="4"/>
  <c r="W6162" i="4"/>
  <c r="W6163" i="4"/>
  <c r="W6164" i="4"/>
  <c r="W6165" i="4"/>
  <c r="W6166" i="4"/>
  <c r="W6167" i="4"/>
  <c r="W6168" i="4"/>
  <c r="W6169" i="4"/>
  <c r="W6170" i="4"/>
  <c r="W6171" i="4"/>
  <c r="W6172" i="4"/>
  <c r="W6173" i="4"/>
  <c r="W6174" i="4"/>
  <c r="W6175" i="4"/>
  <c r="W6176" i="4"/>
  <c r="W6177" i="4"/>
  <c r="W6178" i="4"/>
  <c r="W6179" i="4"/>
  <c r="W6180" i="4"/>
  <c r="W6181" i="4"/>
  <c r="W6182" i="4"/>
  <c r="W6183" i="4"/>
  <c r="W6184" i="4"/>
  <c r="W6185" i="4"/>
  <c r="W6186" i="4"/>
  <c r="W6187" i="4"/>
  <c r="W6188" i="4"/>
  <c r="W6189" i="4"/>
  <c r="W6190" i="4"/>
  <c r="W6191" i="4"/>
  <c r="W6192" i="4"/>
  <c r="W6193" i="4"/>
  <c r="W6194" i="4"/>
  <c r="W6195" i="4"/>
  <c r="W6196" i="4"/>
  <c r="W6197" i="4"/>
  <c r="W6198" i="4"/>
  <c r="W6199" i="4"/>
  <c r="W6200" i="4"/>
  <c r="W6201" i="4"/>
  <c r="W6202" i="4"/>
  <c r="W6203" i="4"/>
  <c r="W6204" i="4"/>
  <c r="W6205" i="4"/>
  <c r="W6206" i="4"/>
  <c r="W6207" i="4"/>
  <c r="W6208" i="4"/>
  <c r="W6209" i="4"/>
  <c r="W6210" i="4"/>
  <c r="W6211" i="4"/>
  <c r="W6212" i="4"/>
  <c r="W6213" i="4"/>
  <c r="W6214" i="4"/>
  <c r="W6215" i="4"/>
  <c r="W6216" i="4"/>
  <c r="W6217" i="4"/>
  <c r="W6218" i="4"/>
  <c r="W6219" i="4"/>
  <c r="W6220" i="4"/>
  <c r="W6221" i="4"/>
  <c r="W6222" i="4"/>
  <c r="W6223" i="4"/>
  <c r="W6224" i="4"/>
  <c r="W6225" i="4"/>
  <c r="W6226" i="4"/>
  <c r="W6227" i="4"/>
  <c r="W6228" i="4"/>
  <c r="W6229" i="4"/>
  <c r="W6230" i="4"/>
  <c r="W6231" i="4"/>
  <c r="W6232" i="4"/>
  <c r="W6233" i="4"/>
  <c r="W6234" i="4"/>
  <c r="W6235" i="4"/>
  <c r="W6236" i="4"/>
  <c r="W6237" i="4"/>
  <c r="W6238" i="4"/>
  <c r="W6239" i="4"/>
  <c r="W6240" i="4"/>
  <c r="W6241" i="4"/>
  <c r="W6242" i="4"/>
  <c r="W6243" i="4"/>
  <c r="W6244" i="4"/>
  <c r="W6245" i="4"/>
  <c r="W6246" i="4"/>
  <c r="W6247" i="4"/>
  <c r="W6248" i="4"/>
  <c r="W6249" i="4"/>
  <c r="W6250" i="4"/>
  <c r="W6251" i="4"/>
  <c r="W6252" i="4"/>
  <c r="W6253" i="4"/>
  <c r="W6254" i="4"/>
  <c r="W6255" i="4"/>
  <c r="W6256" i="4"/>
  <c r="W6257" i="4"/>
  <c r="W6258" i="4"/>
  <c r="W6259" i="4"/>
  <c r="W6260" i="4"/>
  <c r="W6261" i="4"/>
  <c r="W6262" i="4"/>
  <c r="W6263" i="4"/>
  <c r="W6264" i="4"/>
  <c r="W6265" i="4"/>
  <c r="W6266" i="4"/>
  <c r="W6267" i="4"/>
  <c r="W6268" i="4"/>
  <c r="W6269" i="4"/>
  <c r="W6270" i="4"/>
  <c r="W6271" i="4"/>
  <c r="W6272" i="4"/>
  <c r="W6273" i="4"/>
  <c r="W6274" i="4"/>
  <c r="W6275" i="4"/>
  <c r="W6276" i="4"/>
  <c r="W6277" i="4"/>
  <c r="W6278" i="4"/>
  <c r="W6279" i="4"/>
  <c r="W6280" i="4"/>
  <c r="W6281" i="4"/>
  <c r="W6282" i="4"/>
  <c r="W6283" i="4"/>
  <c r="W6284" i="4"/>
  <c r="W6285" i="4"/>
  <c r="W6286" i="4"/>
  <c r="W6287" i="4"/>
  <c r="W6288" i="4"/>
  <c r="W6289" i="4"/>
  <c r="W6290" i="4"/>
  <c r="W6291" i="4"/>
  <c r="W6292" i="4"/>
  <c r="W6293" i="4"/>
  <c r="W6294" i="4"/>
  <c r="W6295" i="4"/>
  <c r="W6296" i="4"/>
  <c r="W6297" i="4"/>
  <c r="W6298" i="4"/>
  <c r="W6299" i="4"/>
  <c r="W6300" i="4"/>
  <c r="W6301" i="4"/>
  <c r="W6302" i="4"/>
  <c r="W6303" i="4"/>
  <c r="W6304" i="4"/>
  <c r="W6305" i="4"/>
  <c r="W6306" i="4"/>
  <c r="W6307" i="4"/>
  <c r="W6308" i="4"/>
  <c r="W6309" i="4"/>
  <c r="W6310" i="4"/>
  <c r="W6311" i="4"/>
  <c r="W6312" i="4"/>
  <c r="W6313" i="4"/>
  <c r="W6314" i="4"/>
  <c r="W6315" i="4"/>
  <c r="W6316" i="4"/>
  <c r="W6317" i="4"/>
  <c r="W6318" i="4"/>
  <c r="W6319" i="4"/>
  <c r="W6320" i="4"/>
  <c r="W6321" i="4"/>
  <c r="W6322" i="4"/>
  <c r="W6323" i="4"/>
  <c r="W6324" i="4"/>
  <c r="W6325" i="4"/>
  <c r="W6326" i="4"/>
  <c r="W6327" i="4"/>
  <c r="W6328" i="4"/>
  <c r="W6329" i="4"/>
  <c r="W6330" i="4"/>
  <c r="W6331" i="4"/>
  <c r="W6332" i="4"/>
  <c r="W6333" i="4"/>
  <c r="W6334" i="4"/>
  <c r="W6335" i="4"/>
  <c r="W6336" i="4"/>
  <c r="W6337" i="4"/>
  <c r="W6338" i="4"/>
  <c r="W6339" i="4"/>
  <c r="W6340" i="4"/>
  <c r="W6341" i="4"/>
  <c r="W6342" i="4"/>
  <c r="W6343" i="4"/>
  <c r="W6344" i="4"/>
  <c r="W6345" i="4"/>
  <c r="W6346" i="4"/>
  <c r="W6347" i="4"/>
  <c r="W6348" i="4"/>
  <c r="W6349" i="4"/>
  <c r="W6350" i="4"/>
  <c r="W6351" i="4"/>
  <c r="W6352" i="4"/>
  <c r="W6353" i="4"/>
  <c r="W6354" i="4"/>
  <c r="W6355" i="4"/>
  <c r="W6356" i="4"/>
  <c r="W6357" i="4"/>
  <c r="W6358" i="4"/>
  <c r="W6359" i="4"/>
  <c r="W6360" i="4"/>
  <c r="W6361" i="4"/>
  <c r="W6362" i="4"/>
  <c r="W6363" i="4"/>
  <c r="W6364" i="4"/>
  <c r="W6365" i="4"/>
  <c r="W6366" i="4"/>
  <c r="W6367" i="4"/>
  <c r="W6368" i="4"/>
  <c r="W6369" i="4"/>
  <c r="W6370" i="4"/>
  <c r="W6371" i="4"/>
  <c r="W6372" i="4"/>
  <c r="W6373" i="4"/>
  <c r="W6374" i="4"/>
  <c r="W6375" i="4"/>
  <c r="W6376" i="4"/>
  <c r="W6377" i="4"/>
  <c r="W6378" i="4"/>
  <c r="W6379" i="4"/>
  <c r="W6380" i="4"/>
  <c r="W6381" i="4"/>
  <c r="W6382" i="4"/>
  <c r="W6383" i="4"/>
  <c r="W6384" i="4"/>
  <c r="W6385" i="4"/>
  <c r="W6386" i="4"/>
  <c r="W6387" i="4"/>
  <c r="W6388" i="4"/>
  <c r="W6389" i="4"/>
  <c r="W6390" i="4"/>
  <c r="W6391" i="4"/>
  <c r="W6392" i="4"/>
  <c r="W6393" i="4"/>
  <c r="W6394" i="4"/>
  <c r="W6395" i="4"/>
  <c r="W6396" i="4"/>
  <c r="W6397" i="4"/>
  <c r="W6398" i="4"/>
  <c r="W6399" i="4"/>
  <c r="W6400" i="4"/>
  <c r="W6401" i="4"/>
  <c r="W6402" i="4"/>
  <c r="W6403" i="4"/>
  <c r="W6404" i="4"/>
  <c r="W6405" i="4"/>
  <c r="W6406" i="4"/>
  <c r="W6407" i="4"/>
  <c r="W6408" i="4"/>
  <c r="W6409" i="4"/>
  <c r="W6410" i="4"/>
  <c r="W6411" i="4"/>
  <c r="W6412" i="4"/>
  <c r="W6413" i="4"/>
  <c r="W6414" i="4"/>
  <c r="W6415" i="4"/>
  <c r="W6416" i="4"/>
  <c r="W6417" i="4"/>
  <c r="W6418" i="4"/>
  <c r="W6419" i="4"/>
  <c r="W6420" i="4"/>
  <c r="W6421" i="4"/>
  <c r="W6422" i="4"/>
  <c r="W6423" i="4"/>
  <c r="W6424" i="4"/>
  <c r="W6425" i="4"/>
  <c r="W6426" i="4"/>
  <c r="W6427" i="4"/>
  <c r="W6428" i="4"/>
  <c r="W6429" i="4"/>
  <c r="W6430" i="4"/>
  <c r="W6431" i="4"/>
  <c r="W6432" i="4"/>
  <c r="W6433" i="4"/>
  <c r="W6434" i="4"/>
  <c r="W6435" i="4"/>
  <c r="W6436" i="4"/>
  <c r="W6437" i="4"/>
  <c r="W6438" i="4"/>
  <c r="W6439" i="4"/>
  <c r="W6440" i="4"/>
  <c r="W6441" i="4"/>
  <c r="W6442" i="4"/>
  <c r="W6443" i="4"/>
  <c r="W6444" i="4"/>
  <c r="W6445" i="4"/>
  <c r="W6446" i="4"/>
  <c r="W6447" i="4"/>
  <c r="W6448" i="4"/>
  <c r="W6449" i="4"/>
  <c r="W6450" i="4"/>
  <c r="W6451" i="4"/>
  <c r="W6452" i="4"/>
  <c r="W6453" i="4"/>
  <c r="W6454" i="4"/>
  <c r="W6455" i="4"/>
  <c r="W6456" i="4"/>
  <c r="W6457" i="4"/>
  <c r="W6458" i="4"/>
  <c r="W6459" i="4"/>
  <c r="W6460" i="4"/>
  <c r="W6461" i="4"/>
  <c r="W6462" i="4"/>
  <c r="W6463" i="4"/>
  <c r="W6464" i="4"/>
  <c r="W6465" i="4"/>
  <c r="W6466" i="4"/>
  <c r="W6467" i="4"/>
  <c r="W6468" i="4"/>
  <c r="W6469" i="4"/>
  <c r="W6470" i="4"/>
  <c r="W6471" i="4"/>
  <c r="W6472" i="4"/>
  <c r="W6473" i="4"/>
  <c r="W6474" i="4"/>
  <c r="W6475" i="4"/>
  <c r="W6476" i="4"/>
  <c r="W6477" i="4"/>
  <c r="W6478" i="4"/>
  <c r="W6479" i="4"/>
  <c r="W6480" i="4"/>
  <c r="W6481" i="4"/>
  <c r="W6482" i="4"/>
  <c r="W6483" i="4"/>
  <c r="W6484" i="4"/>
  <c r="W6485" i="4"/>
  <c r="W6486" i="4"/>
  <c r="W6487" i="4"/>
  <c r="W6488" i="4"/>
  <c r="W6489" i="4"/>
  <c r="W6490" i="4"/>
  <c r="W6491" i="4"/>
  <c r="W6492" i="4"/>
  <c r="W6493" i="4"/>
  <c r="W6494" i="4"/>
  <c r="W6495" i="4"/>
  <c r="W6496" i="4"/>
  <c r="W6497" i="4"/>
  <c r="W6498" i="4"/>
  <c r="W6499" i="4"/>
  <c r="W6500" i="4"/>
  <c r="W6501" i="4"/>
  <c r="W6502" i="4"/>
  <c r="W6503" i="4"/>
  <c r="W6504" i="4"/>
  <c r="W6505" i="4"/>
  <c r="W6506" i="4"/>
  <c r="W6507" i="4"/>
  <c r="W6508" i="4"/>
  <c r="W6509" i="4"/>
  <c r="W6510" i="4"/>
  <c r="W6511" i="4"/>
  <c r="W6512" i="4"/>
  <c r="W6513" i="4"/>
  <c r="W6514" i="4"/>
  <c r="W6515" i="4"/>
  <c r="W6516" i="4"/>
  <c r="W6517" i="4"/>
  <c r="W6518" i="4"/>
  <c r="W6519" i="4"/>
  <c r="W6520" i="4"/>
  <c r="W6521" i="4"/>
  <c r="W6522" i="4"/>
  <c r="W6523" i="4"/>
  <c r="W6524" i="4"/>
  <c r="W6525" i="4"/>
  <c r="W6526" i="4"/>
  <c r="W6527" i="4"/>
  <c r="W6528" i="4"/>
  <c r="W6529" i="4"/>
  <c r="W6530" i="4"/>
  <c r="W6531" i="4"/>
  <c r="W6532" i="4"/>
  <c r="W6533" i="4"/>
  <c r="W6534" i="4"/>
  <c r="W6535" i="4"/>
  <c r="W6536" i="4"/>
  <c r="W6537" i="4"/>
  <c r="W6538" i="4"/>
  <c r="W6539" i="4"/>
  <c r="W6540" i="4"/>
  <c r="W6541" i="4"/>
  <c r="W6542" i="4"/>
  <c r="W6543" i="4"/>
  <c r="W6544" i="4"/>
  <c r="W6545" i="4"/>
  <c r="W6546" i="4"/>
  <c r="W6547" i="4"/>
  <c r="W6548" i="4"/>
  <c r="W6549" i="4"/>
  <c r="W6550" i="4"/>
  <c r="W6551" i="4"/>
  <c r="W6552" i="4"/>
  <c r="W6553" i="4"/>
  <c r="W6554" i="4"/>
  <c r="W6555" i="4"/>
  <c r="W6556" i="4"/>
  <c r="W6557" i="4"/>
  <c r="W6558" i="4"/>
  <c r="W6559" i="4"/>
  <c r="W6560" i="4"/>
  <c r="W6561" i="4"/>
  <c r="W6562" i="4"/>
  <c r="W6563" i="4"/>
  <c r="W6564" i="4"/>
  <c r="W6565" i="4"/>
  <c r="W6566" i="4"/>
  <c r="W6567" i="4"/>
  <c r="W6568" i="4"/>
  <c r="W6569" i="4"/>
  <c r="W6570" i="4"/>
  <c r="W6571" i="4"/>
  <c r="W6572" i="4"/>
  <c r="W6573" i="4"/>
  <c r="W6574" i="4"/>
  <c r="W6575" i="4"/>
  <c r="W6576" i="4"/>
  <c r="W6577" i="4"/>
  <c r="W6578" i="4"/>
  <c r="W6579" i="4"/>
  <c r="W6580" i="4"/>
  <c r="W6581" i="4"/>
  <c r="W6582" i="4"/>
  <c r="W6583" i="4"/>
  <c r="W6584" i="4"/>
  <c r="W6585" i="4"/>
  <c r="W6586" i="4"/>
  <c r="W6587" i="4"/>
  <c r="W6588" i="4"/>
  <c r="W6589" i="4"/>
  <c r="W6590" i="4"/>
  <c r="W6591" i="4"/>
  <c r="W6592" i="4"/>
  <c r="W6593" i="4"/>
  <c r="W6594" i="4"/>
  <c r="W6595" i="4"/>
  <c r="W6596" i="4"/>
  <c r="W6597" i="4"/>
  <c r="W6598" i="4"/>
  <c r="W6599" i="4"/>
  <c r="W6600" i="4"/>
  <c r="W6601" i="4"/>
  <c r="W6602" i="4"/>
  <c r="W6603" i="4"/>
  <c r="W6604" i="4"/>
  <c r="W6605" i="4"/>
  <c r="W6606" i="4"/>
  <c r="W6607" i="4"/>
  <c r="W6608" i="4"/>
  <c r="W6609" i="4"/>
  <c r="W6610" i="4"/>
  <c r="W6611" i="4"/>
  <c r="W6612" i="4"/>
  <c r="W6613" i="4"/>
  <c r="W6614" i="4"/>
  <c r="W6615" i="4"/>
  <c r="W6616" i="4"/>
  <c r="W6617" i="4"/>
  <c r="W6618" i="4"/>
  <c r="W6619" i="4"/>
  <c r="W6620" i="4"/>
  <c r="W6621" i="4"/>
  <c r="W6622" i="4"/>
  <c r="W6623" i="4"/>
  <c r="W6624" i="4"/>
  <c r="W6625" i="4"/>
  <c r="W6626" i="4"/>
  <c r="W6627" i="4"/>
  <c r="W6628" i="4"/>
  <c r="W6629" i="4"/>
  <c r="W6630" i="4"/>
  <c r="W6631" i="4"/>
  <c r="W6632" i="4"/>
  <c r="W6633" i="4"/>
  <c r="W6634" i="4"/>
  <c r="W6635" i="4"/>
  <c r="W6636" i="4"/>
  <c r="W6637" i="4"/>
  <c r="W6638" i="4"/>
  <c r="W6639" i="4"/>
  <c r="W6640" i="4"/>
  <c r="W6641" i="4"/>
  <c r="W6642" i="4"/>
  <c r="W6643" i="4"/>
  <c r="W6644" i="4"/>
  <c r="W6645" i="4"/>
  <c r="W6646" i="4"/>
  <c r="W6647" i="4"/>
  <c r="W6648" i="4"/>
  <c r="W6649" i="4"/>
  <c r="W6650" i="4"/>
  <c r="W6651" i="4"/>
  <c r="W6652" i="4"/>
  <c r="W6653" i="4"/>
  <c r="W6654" i="4"/>
  <c r="W6655" i="4"/>
  <c r="W6656" i="4"/>
  <c r="W6657" i="4"/>
  <c r="W6658" i="4"/>
  <c r="W6659" i="4"/>
  <c r="W6660" i="4"/>
  <c r="W6661" i="4"/>
  <c r="W6662" i="4"/>
  <c r="W6663" i="4"/>
  <c r="W6664" i="4"/>
  <c r="W6665" i="4"/>
  <c r="W6666" i="4"/>
  <c r="W6667" i="4"/>
  <c r="W6668" i="4"/>
  <c r="W6669" i="4"/>
  <c r="W6670" i="4"/>
  <c r="W6671" i="4"/>
  <c r="W6672" i="4"/>
  <c r="W6673" i="4"/>
  <c r="W6674" i="4"/>
  <c r="W6675" i="4"/>
  <c r="W6676" i="4"/>
  <c r="W6677" i="4"/>
  <c r="W6678" i="4"/>
  <c r="W6679" i="4"/>
  <c r="W6680" i="4"/>
  <c r="W6681" i="4"/>
  <c r="W6682" i="4"/>
  <c r="W6683" i="4"/>
  <c r="W6684" i="4"/>
  <c r="W6685" i="4"/>
  <c r="W6686" i="4"/>
  <c r="W6687" i="4"/>
  <c r="W6688" i="4"/>
  <c r="W6689" i="4"/>
  <c r="W6690" i="4"/>
  <c r="W6691" i="4"/>
  <c r="W6692" i="4"/>
  <c r="W6693" i="4"/>
  <c r="W6694" i="4"/>
  <c r="W6695" i="4"/>
  <c r="W6696" i="4"/>
  <c r="W6697" i="4"/>
  <c r="W6698" i="4"/>
  <c r="W6699" i="4"/>
  <c r="W6700" i="4"/>
  <c r="W6701" i="4"/>
  <c r="W6702" i="4"/>
  <c r="W6703" i="4"/>
  <c r="W6704" i="4"/>
  <c r="W6705" i="4"/>
  <c r="W6706" i="4"/>
  <c r="W6707" i="4"/>
  <c r="W6708" i="4"/>
  <c r="W6709" i="4"/>
  <c r="W6710" i="4"/>
  <c r="W6711" i="4"/>
  <c r="W6712" i="4"/>
  <c r="W6713" i="4"/>
  <c r="W6714" i="4"/>
  <c r="W6715" i="4"/>
  <c r="W6716" i="4"/>
  <c r="W6717" i="4"/>
  <c r="W6718" i="4"/>
  <c r="W6719" i="4"/>
  <c r="W6720" i="4"/>
  <c r="W6721" i="4"/>
  <c r="W6722" i="4"/>
  <c r="W6723" i="4"/>
  <c r="W6724" i="4"/>
  <c r="W6725" i="4"/>
  <c r="W6726" i="4"/>
  <c r="W6727" i="4"/>
  <c r="W6728" i="4"/>
  <c r="W6729" i="4"/>
  <c r="W6730" i="4"/>
  <c r="W6731" i="4"/>
  <c r="W6732" i="4"/>
  <c r="W6733" i="4"/>
  <c r="W6734" i="4"/>
  <c r="W6735" i="4"/>
  <c r="W6736" i="4"/>
  <c r="W6737" i="4"/>
  <c r="W6738" i="4"/>
  <c r="W6739" i="4"/>
  <c r="W6740" i="4"/>
  <c r="W6741" i="4"/>
  <c r="W6742" i="4"/>
  <c r="W6743" i="4"/>
  <c r="W6744" i="4"/>
  <c r="W6745" i="4"/>
  <c r="W6746" i="4"/>
  <c r="W6747" i="4"/>
  <c r="W6748" i="4"/>
  <c r="W6749" i="4"/>
  <c r="W6750" i="4"/>
  <c r="W6751" i="4"/>
  <c r="W6752" i="4"/>
  <c r="W6753" i="4"/>
  <c r="W6754" i="4"/>
  <c r="W6755" i="4"/>
  <c r="W6756" i="4"/>
  <c r="W6757" i="4"/>
  <c r="W6758" i="4"/>
  <c r="W6759" i="4"/>
  <c r="W6760" i="4"/>
  <c r="W6761" i="4"/>
  <c r="W6762" i="4"/>
  <c r="W6763" i="4"/>
  <c r="W6764" i="4"/>
  <c r="W6765" i="4"/>
  <c r="W6766" i="4"/>
  <c r="W6767" i="4"/>
  <c r="W6768" i="4"/>
  <c r="W6769" i="4"/>
  <c r="W6770" i="4"/>
  <c r="W6771" i="4"/>
  <c r="W6772" i="4"/>
  <c r="W6773" i="4"/>
  <c r="W6774" i="4"/>
  <c r="W6775" i="4"/>
  <c r="W6776" i="4"/>
  <c r="W6777" i="4"/>
  <c r="W6778" i="4"/>
  <c r="W6779" i="4"/>
  <c r="W6780" i="4"/>
  <c r="W6781" i="4"/>
  <c r="W6782" i="4"/>
  <c r="W6783" i="4"/>
  <c r="W6784" i="4"/>
  <c r="W6785" i="4"/>
  <c r="W6786" i="4"/>
  <c r="W6787" i="4"/>
  <c r="W6788" i="4"/>
  <c r="W6789" i="4"/>
  <c r="W6790" i="4"/>
  <c r="W6791" i="4"/>
  <c r="W6792" i="4"/>
  <c r="W6793" i="4"/>
  <c r="W6794" i="4"/>
  <c r="W6795" i="4"/>
  <c r="W6796" i="4"/>
  <c r="W6797" i="4"/>
  <c r="W6798" i="4"/>
  <c r="W6799" i="4"/>
  <c r="W6800" i="4"/>
  <c r="W6801" i="4"/>
  <c r="W6802" i="4"/>
  <c r="W6803" i="4"/>
  <c r="W6804" i="4"/>
  <c r="W6805" i="4"/>
  <c r="W6806" i="4"/>
  <c r="W6807" i="4"/>
  <c r="W6808" i="4"/>
  <c r="W6809" i="4"/>
  <c r="W6810" i="4"/>
  <c r="W6811" i="4"/>
  <c r="W6812" i="4"/>
  <c r="W6813" i="4"/>
  <c r="W6814" i="4"/>
  <c r="W6815" i="4"/>
  <c r="W6816" i="4"/>
  <c r="W6817" i="4"/>
  <c r="W6818" i="4"/>
  <c r="W6819" i="4"/>
  <c r="W6820" i="4"/>
  <c r="W6821" i="4"/>
  <c r="W6822" i="4"/>
  <c r="W6823" i="4"/>
  <c r="W6824" i="4"/>
  <c r="W6825" i="4"/>
  <c r="W6826" i="4"/>
  <c r="W6827" i="4"/>
  <c r="W6828" i="4"/>
  <c r="W6829" i="4"/>
  <c r="W6830" i="4"/>
  <c r="W6831" i="4"/>
  <c r="W6832" i="4"/>
  <c r="W6833" i="4"/>
  <c r="W6834" i="4"/>
  <c r="W6835" i="4"/>
  <c r="W6836" i="4"/>
  <c r="W6837" i="4"/>
  <c r="W6838" i="4"/>
  <c r="W6839" i="4"/>
  <c r="W6840" i="4"/>
  <c r="W6841" i="4"/>
  <c r="W6842" i="4"/>
  <c r="W6843" i="4"/>
  <c r="W6844" i="4"/>
  <c r="W6845" i="4"/>
  <c r="W6846" i="4"/>
  <c r="W6847" i="4"/>
  <c r="W6848" i="4"/>
  <c r="W6849" i="4"/>
  <c r="W6850" i="4"/>
  <c r="W6851" i="4"/>
  <c r="W6852" i="4"/>
  <c r="W6853" i="4"/>
  <c r="W6854" i="4"/>
  <c r="W6855" i="4"/>
  <c r="W6856" i="4"/>
  <c r="W6857" i="4"/>
  <c r="W6858" i="4"/>
  <c r="W6859" i="4"/>
  <c r="W6860" i="4"/>
  <c r="W6861" i="4"/>
  <c r="W6862" i="4"/>
  <c r="W6863" i="4"/>
  <c r="W6864" i="4"/>
  <c r="W6865" i="4"/>
  <c r="W6866" i="4"/>
  <c r="W6867" i="4"/>
  <c r="W6868" i="4"/>
  <c r="W6869" i="4"/>
  <c r="W6870" i="4"/>
  <c r="W6871" i="4"/>
  <c r="W6872" i="4"/>
  <c r="W6873" i="4"/>
  <c r="W6874" i="4"/>
  <c r="W6875" i="4"/>
  <c r="W6876" i="4"/>
  <c r="W6877" i="4"/>
  <c r="W6878" i="4"/>
  <c r="W6879" i="4"/>
  <c r="W6880" i="4"/>
  <c r="W6881" i="4"/>
  <c r="W6882" i="4"/>
  <c r="W6883" i="4"/>
  <c r="W6884" i="4"/>
  <c r="W6885" i="4"/>
  <c r="W6886" i="4"/>
  <c r="W6887" i="4"/>
  <c r="W6888" i="4"/>
  <c r="W6889" i="4"/>
  <c r="W6890" i="4"/>
  <c r="W6891" i="4"/>
  <c r="W6892" i="4"/>
  <c r="W6893" i="4"/>
  <c r="W6894" i="4"/>
  <c r="W6895" i="4"/>
  <c r="W6896" i="4"/>
  <c r="W6897" i="4"/>
  <c r="W6898" i="4"/>
  <c r="W6899" i="4"/>
  <c r="W6900" i="4"/>
  <c r="W6901" i="4"/>
  <c r="W6902" i="4"/>
  <c r="W6903" i="4"/>
  <c r="W6904" i="4"/>
  <c r="W6905" i="4"/>
  <c r="W6906" i="4"/>
  <c r="W6907" i="4"/>
  <c r="W6908" i="4"/>
  <c r="W6909" i="4"/>
  <c r="W6910" i="4"/>
  <c r="W6911" i="4"/>
  <c r="W6912" i="4"/>
  <c r="W6913" i="4"/>
  <c r="W6914" i="4"/>
  <c r="W6915" i="4"/>
  <c r="W6916" i="4"/>
  <c r="W6917" i="4"/>
  <c r="W6918" i="4"/>
  <c r="W6919" i="4"/>
  <c r="W6920" i="4"/>
  <c r="W6921" i="4"/>
  <c r="W6922" i="4"/>
  <c r="W6923" i="4"/>
  <c r="W6924" i="4"/>
  <c r="W6925" i="4"/>
  <c r="W6926" i="4"/>
  <c r="W6927" i="4"/>
  <c r="W6928" i="4"/>
  <c r="W6929" i="4"/>
  <c r="W6930" i="4"/>
  <c r="W6931" i="4"/>
  <c r="W6932" i="4"/>
  <c r="W6933" i="4"/>
  <c r="W6934" i="4"/>
  <c r="W6935" i="4"/>
  <c r="W6936" i="4"/>
  <c r="W6937" i="4"/>
  <c r="W6938" i="4"/>
  <c r="W6939" i="4"/>
  <c r="W6940" i="4"/>
  <c r="W6941" i="4"/>
  <c r="W6942" i="4"/>
  <c r="W6943" i="4"/>
  <c r="W6944" i="4"/>
  <c r="W6945" i="4"/>
  <c r="W6946" i="4"/>
  <c r="W6947" i="4"/>
  <c r="W6948" i="4"/>
  <c r="W6949" i="4"/>
  <c r="W6950" i="4"/>
  <c r="W6951" i="4"/>
  <c r="W6952" i="4"/>
  <c r="W6953" i="4"/>
  <c r="W6954" i="4"/>
  <c r="W6955" i="4"/>
  <c r="W6956" i="4"/>
  <c r="W6957" i="4"/>
  <c r="W6958" i="4"/>
  <c r="W6959" i="4"/>
  <c r="W6960" i="4"/>
  <c r="W6961" i="4"/>
  <c r="W6962" i="4"/>
  <c r="W6963" i="4"/>
  <c r="W6964" i="4"/>
  <c r="W6965" i="4"/>
  <c r="W6966" i="4"/>
  <c r="W6967" i="4"/>
  <c r="W6968" i="4"/>
  <c r="W6969" i="4"/>
  <c r="W6970" i="4"/>
  <c r="W6971" i="4"/>
  <c r="W6972" i="4"/>
  <c r="W6973" i="4"/>
  <c r="W6974" i="4"/>
  <c r="W6975" i="4"/>
  <c r="W6976" i="4"/>
  <c r="W6977" i="4"/>
  <c r="W6978" i="4"/>
  <c r="W6979" i="4"/>
  <c r="W6980" i="4"/>
  <c r="W6981" i="4"/>
  <c r="W6982" i="4"/>
  <c r="W6983" i="4"/>
  <c r="W6984" i="4"/>
  <c r="W6985" i="4"/>
  <c r="W6986" i="4"/>
  <c r="W6987" i="4"/>
  <c r="W6988" i="4"/>
  <c r="W6989" i="4"/>
  <c r="W6990" i="4"/>
  <c r="W6991" i="4"/>
  <c r="W6992" i="4"/>
  <c r="W6993" i="4"/>
  <c r="W6994" i="4"/>
  <c r="W6995" i="4"/>
  <c r="W6996" i="4"/>
  <c r="W6997" i="4"/>
  <c r="W6998" i="4"/>
  <c r="W6999" i="4"/>
  <c r="W7000" i="4"/>
  <c r="W7001" i="4"/>
  <c r="W7002" i="4"/>
  <c r="W7003" i="4"/>
  <c r="W7004" i="4"/>
  <c r="W7005" i="4"/>
  <c r="W7006" i="4"/>
  <c r="W7007" i="4"/>
  <c r="W7008" i="4"/>
  <c r="W7009" i="4"/>
  <c r="W7010" i="4"/>
  <c r="W7011" i="4"/>
  <c r="W7012" i="4"/>
  <c r="W7013" i="4"/>
  <c r="W7014" i="4"/>
  <c r="W7015" i="4"/>
  <c r="W7016" i="4"/>
  <c r="W7017" i="4"/>
  <c r="W7018" i="4"/>
  <c r="W7019" i="4"/>
  <c r="W7020" i="4"/>
  <c r="W7021" i="4"/>
  <c r="W7022" i="4"/>
  <c r="W7023" i="4"/>
  <c r="W7024" i="4"/>
  <c r="W7025" i="4"/>
  <c r="W7026" i="4"/>
  <c r="W7027" i="4"/>
  <c r="W7028" i="4"/>
  <c r="W7029" i="4"/>
  <c r="W7030" i="4"/>
  <c r="W7031" i="4"/>
  <c r="W7032" i="4"/>
  <c r="W7033" i="4"/>
  <c r="W7034" i="4"/>
  <c r="W7035" i="4"/>
  <c r="W7036" i="4"/>
  <c r="W7037" i="4"/>
  <c r="W7038" i="4"/>
  <c r="W7039" i="4"/>
  <c r="W7040" i="4"/>
  <c r="W7041" i="4"/>
  <c r="W7042" i="4"/>
  <c r="W7043" i="4"/>
  <c r="W7044" i="4"/>
  <c r="B16" i="2"/>
  <c r="B4" i="2"/>
  <c r="V2" i="4"/>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V543" i="4"/>
  <c r="V544" i="4"/>
  <c r="V545" i="4"/>
  <c r="V546" i="4"/>
  <c r="V547" i="4"/>
  <c r="V548" i="4"/>
  <c r="V549" i="4"/>
  <c r="V550" i="4"/>
  <c r="V551" i="4"/>
  <c r="V552" i="4"/>
  <c r="V553" i="4"/>
  <c r="V554" i="4"/>
  <c r="V555" i="4"/>
  <c r="V556" i="4"/>
  <c r="V557" i="4"/>
  <c r="V558" i="4"/>
  <c r="V559" i="4"/>
  <c r="V560" i="4"/>
  <c r="V56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606" i="4"/>
  <c r="V607" i="4"/>
  <c r="V608" i="4"/>
  <c r="V609" i="4"/>
  <c r="V610" i="4"/>
  <c r="V611" i="4"/>
  <c r="V612" i="4"/>
  <c r="V613" i="4"/>
  <c r="V614" i="4"/>
  <c r="V615" i="4"/>
  <c r="V616" i="4"/>
  <c r="V617" i="4"/>
  <c r="V618" i="4"/>
  <c r="V619" i="4"/>
  <c r="V620" i="4"/>
  <c r="V621" i="4"/>
  <c r="V622" i="4"/>
  <c r="V623" i="4"/>
  <c r="V624" i="4"/>
  <c r="V625" i="4"/>
  <c r="V626" i="4"/>
  <c r="V627" i="4"/>
  <c r="V628" i="4"/>
  <c r="V629" i="4"/>
  <c r="V630" i="4"/>
  <c r="V631" i="4"/>
  <c r="V632" i="4"/>
  <c r="V633" i="4"/>
  <c r="V634" i="4"/>
  <c r="V635" i="4"/>
  <c r="V636" i="4"/>
  <c r="V637" i="4"/>
  <c r="V638" i="4"/>
  <c r="V639" i="4"/>
  <c r="V640" i="4"/>
  <c r="V641" i="4"/>
  <c r="V642" i="4"/>
  <c r="V643" i="4"/>
  <c r="V644" i="4"/>
  <c r="V645" i="4"/>
  <c r="V646" i="4"/>
  <c r="V647" i="4"/>
  <c r="V648" i="4"/>
  <c r="V649" i="4"/>
  <c r="V650" i="4"/>
  <c r="V651" i="4"/>
  <c r="V652" i="4"/>
  <c r="V653" i="4"/>
  <c r="V654" i="4"/>
  <c r="V655" i="4"/>
  <c r="V656" i="4"/>
  <c r="V657" i="4"/>
  <c r="V658" i="4"/>
  <c r="V659" i="4"/>
  <c r="V660" i="4"/>
  <c r="V661" i="4"/>
  <c r="V662" i="4"/>
  <c r="V663" i="4"/>
  <c r="V664" i="4"/>
  <c r="V665" i="4"/>
  <c r="V666" i="4"/>
  <c r="V667" i="4"/>
  <c r="V668" i="4"/>
  <c r="V669" i="4"/>
  <c r="V670" i="4"/>
  <c r="V671" i="4"/>
  <c r="V672" i="4"/>
  <c r="V673" i="4"/>
  <c r="V674" i="4"/>
  <c r="V675" i="4"/>
  <c r="V676" i="4"/>
  <c r="V677" i="4"/>
  <c r="V678" i="4"/>
  <c r="V679" i="4"/>
  <c r="V680" i="4"/>
  <c r="V681" i="4"/>
  <c r="V682" i="4"/>
  <c r="V683" i="4"/>
  <c r="V684" i="4"/>
  <c r="V685" i="4"/>
  <c r="V686" i="4"/>
  <c r="V687" i="4"/>
  <c r="V688" i="4"/>
  <c r="V689" i="4"/>
  <c r="V690" i="4"/>
  <c r="V691" i="4"/>
  <c r="V692" i="4"/>
  <c r="V693" i="4"/>
  <c r="V694" i="4"/>
  <c r="V695" i="4"/>
  <c r="V696" i="4"/>
  <c r="V697" i="4"/>
  <c r="V698" i="4"/>
  <c r="V699" i="4"/>
  <c r="V700" i="4"/>
  <c r="V701" i="4"/>
  <c r="V702" i="4"/>
  <c r="V703" i="4"/>
  <c r="V704" i="4"/>
  <c r="V705" i="4"/>
  <c r="V706" i="4"/>
  <c r="V707" i="4"/>
  <c r="V708" i="4"/>
  <c r="V709" i="4"/>
  <c r="V710" i="4"/>
  <c r="V711" i="4"/>
  <c r="V712" i="4"/>
  <c r="V713" i="4"/>
  <c r="V714" i="4"/>
  <c r="V715" i="4"/>
  <c r="V716" i="4"/>
  <c r="V717" i="4"/>
  <c r="V718" i="4"/>
  <c r="V719" i="4"/>
  <c r="V720" i="4"/>
  <c r="V721" i="4"/>
  <c r="V722" i="4"/>
  <c r="V723" i="4"/>
  <c r="V724" i="4"/>
  <c r="V725" i="4"/>
  <c r="V726" i="4"/>
  <c r="V727" i="4"/>
  <c r="V728" i="4"/>
  <c r="V729" i="4"/>
  <c r="V730" i="4"/>
  <c r="V731" i="4"/>
  <c r="V732" i="4"/>
  <c r="V733" i="4"/>
  <c r="V734" i="4"/>
  <c r="V735" i="4"/>
  <c r="V736" i="4"/>
  <c r="V737" i="4"/>
  <c r="V738" i="4"/>
  <c r="V739" i="4"/>
  <c r="V740" i="4"/>
  <c r="V741" i="4"/>
  <c r="V742" i="4"/>
  <c r="V743" i="4"/>
  <c r="V744" i="4"/>
  <c r="V745" i="4"/>
  <c r="V746" i="4"/>
  <c r="V747" i="4"/>
  <c r="V748" i="4"/>
  <c r="V749" i="4"/>
  <c r="V750" i="4"/>
  <c r="V751" i="4"/>
  <c r="V752" i="4"/>
  <c r="V753" i="4"/>
  <c r="V754" i="4"/>
  <c r="V755" i="4"/>
  <c r="V756" i="4"/>
  <c r="V757" i="4"/>
  <c r="V758" i="4"/>
  <c r="V759" i="4"/>
  <c r="V760" i="4"/>
  <c r="V761" i="4"/>
  <c r="V762" i="4"/>
  <c r="V763" i="4"/>
  <c r="V764" i="4"/>
  <c r="V765" i="4"/>
  <c r="V766" i="4"/>
  <c r="V767" i="4"/>
  <c r="V768" i="4"/>
  <c r="V769" i="4"/>
  <c r="V770" i="4"/>
  <c r="V771" i="4"/>
  <c r="V772" i="4"/>
  <c r="V773" i="4"/>
  <c r="V774" i="4"/>
  <c r="V775" i="4"/>
  <c r="V776" i="4"/>
  <c r="V777" i="4"/>
  <c r="V778" i="4"/>
  <c r="V779" i="4"/>
  <c r="V780" i="4"/>
  <c r="V781" i="4"/>
  <c r="V782" i="4"/>
  <c r="V783" i="4"/>
  <c r="V784" i="4"/>
  <c r="V785" i="4"/>
  <c r="V786" i="4"/>
  <c r="V787" i="4"/>
  <c r="V788" i="4"/>
  <c r="V789" i="4"/>
  <c r="V790" i="4"/>
  <c r="V791" i="4"/>
  <c r="V792" i="4"/>
  <c r="V793" i="4"/>
  <c r="V794" i="4"/>
  <c r="V795" i="4"/>
  <c r="V796" i="4"/>
  <c r="V797" i="4"/>
  <c r="V798" i="4"/>
  <c r="V799" i="4"/>
  <c r="V800" i="4"/>
  <c r="V801" i="4"/>
  <c r="V802" i="4"/>
  <c r="V803" i="4"/>
  <c r="V804" i="4"/>
  <c r="V805" i="4"/>
  <c r="V806" i="4"/>
  <c r="V807" i="4"/>
  <c r="V808" i="4"/>
  <c r="V809" i="4"/>
  <c r="V810" i="4"/>
  <c r="V811" i="4"/>
  <c r="V812" i="4"/>
  <c r="V813" i="4"/>
  <c r="V814" i="4"/>
  <c r="V815" i="4"/>
  <c r="V816" i="4"/>
  <c r="V817" i="4"/>
  <c r="V818" i="4"/>
  <c r="V819" i="4"/>
  <c r="V820" i="4"/>
  <c r="V821" i="4"/>
  <c r="V822" i="4"/>
  <c r="V823" i="4"/>
  <c r="V824" i="4"/>
  <c r="V825" i="4"/>
  <c r="V826" i="4"/>
  <c r="V827" i="4"/>
  <c r="V828" i="4"/>
  <c r="V829" i="4"/>
  <c r="V830" i="4"/>
  <c r="V831" i="4"/>
  <c r="V832" i="4"/>
  <c r="V833" i="4"/>
  <c r="V834" i="4"/>
  <c r="V835" i="4"/>
  <c r="V836" i="4"/>
  <c r="V837" i="4"/>
  <c r="V838" i="4"/>
  <c r="V839" i="4"/>
  <c r="V840" i="4"/>
  <c r="V841" i="4"/>
  <c r="V842" i="4"/>
  <c r="V843" i="4"/>
  <c r="V844" i="4"/>
  <c r="V845" i="4"/>
  <c r="V846" i="4"/>
  <c r="V847" i="4"/>
  <c r="V848" i="4"/>
  <c r="V849" i="4"/>
  <c r="V850" i="4"/>
  <c r="V851" i="4"/>
  <c r="V852" i="4"/>
  <c r="V853" i="4"/>
  <c r="V854" i="4"/>
  <c r="V855" i="4"/>
  <c r="V856" i="4"/>
  <c r="V857" i="4"/>
  <c r="V858" i="4"/>
  <c r="V859" i="4"/>
  <c r="V860" i="4"/>
  <c r="V861" i="4"/>
  <c r="V862" i="4"/>
  <c r="V863" i="4"/>
  <c r="V864" i="4"/>
  <c r="V865" i="4"/>
  <c r="V866" i="4"/>
  <c r="V867" i="4"/>
  <c r="V868" i="4"/>
  <c r="V869" i="4"/>
  <c r="V870" i="4"/>
  <c r="V871" i="4"/>
  <c r="V872" i="4"/>
  <c r="V873" i="4"/>
  <c r="V874" i="4"/>
  <c r="V875" i="4"/>
  <c r="V876" i="4"/>
  <c r="V877" i="4"/>
  <c r="V878" i="4"/>
  <c r="V879" i="4"/>
  <c r="V880" i="4"/>
  <c r="V881" i="4"/>
  <c r="V882" i="4"/>
  <c r="V883" i="4"/>
  <c r="V884" i="4"/>
  <c r="V885" i="4"/>
  <c r="V886" i="4"/>
  <c r="V887" i="4"/>
  <c r="V888" i="4"/>
  <c r="V889" i="4"/>
  <c r="V890" i="4"/>
  <c r="V891" i="4"/>
  <c r="V892" i="4"/>
  <c r="V893" i="4"/>
  <c r="V894" i="4"/>
  <c r="V895" i="4"/>
  <c r="V896" i="4"/>
  <c r="V897" i="4"/>
  <c r="V898" i="4"/>
  <c r="V899" i="4"/>
  <c r="V900" i="4"/>
  <c r="V901" i="4"/>
  <c r="V902" i="4"/>
  <c r="V903" i="4"/>
  <c r="V904" i="4"/>
  <c r="V905" i="4"/>
  <c r="V906" i="4"/>
  <c r="V907" i="4"/>
  <c r="V908" i="4"/>
  <c r="V909" i="4"/>
  <c r="V910" i="4"/>
  <c r="V911" i="4"/>
  <c r="V912" i="4"/>
  <c r="V913" i="4"/>
  <c r="V914" i="4"/>
  <c r="V915" i="4"/>
  <c r="V916" i="4"/>
  <c r="V917" i="4"/>
  <c r="V918" i="4"/>
  <c r="V919" i="4"/>
  <c r="V920" i="4"/>
  <c r="V921" i="4"/>
  <c r="V922" i="4"/>
  <c r="V923" i="4"/>
  <c r="V924" i="4"/>
  <c r="V925" i="4"/>
  <c r="V926" i="4"/>
  <c r="V927" i="4"/>
  <c r="V928" i="4"/>
  <c r="V929" i="4"/>
  <c r="V930" i="4"/>
  <c r="V931" i="4"/>
  <c r="V932" i="4"/>
  <c r="V933" i="4"/>
  <c r="V934" i="4"/>
  <c r="V935" i="4"/>
  <c r="V936" i="4"/>
  <c r="V937" i="4"/>
  <c r="V938" i="4"/>
  <c r="V939" i="4"/>
  <c r="V940" i="4"/>
  <c r="V941" i="4"/>
  <c r="V942" i="4"/>
  <c r="V943" i="4"/>
  <c r="V944" i="4"/>
  <c r="V945" i="4"/>
  <c r="V946" i="4"/>
  <c r="V947" i="4"/>
  <c r="V948" i="4"/>
  <c r="V949" i="4"/>
  <c r="V950" i="4"/>
  <c r="V951" i="4"/>
  <c r="V952" i="4"/>
  <c r="V953" i="4"/>
  <c r="V954" i="4"/>
  <c r="V955" i="4"/>
  <c r="V956" i="4"/>
  <c r="V957" i="4"/>
  <c r="V958" i="4"/>
  <c r="V959" i="4"/>
  <c r="V960" i="4"/>
  <c r="V961" i="4"/>
  <c r="V962" i="4"/>
  <c r="V963" i="4"/>
  <c r="V964" i="4"/>
  <c r="V965" i="4"/>
  <c r="V966" i="4"/>
  <c r="V967" i="4"/>
  <c r="V968" i="4"/>
  <c r="V969" i="4"/>
  <c r="V970" i="4"/>
  <c r="V971" i="4"/>
  <c r="V972" i="4"/>
  <c r="V973" i="4"/>
  <c r="V974" i="4"/>
  <c r="V975" i="4"/>
  <c r="V976" i="4"/>
  <c r="V977" i="4"/>
  <c r="V978" i="4"/>
  <c r="V979" i="4"/>
  <c r="V980" i="4"/>
  <c r="V981" i="4"/>
  <c r="V982" i="4"/>
  <c r="V983" i="4"/>
  <c r="V984" i="4"/>
  <c r="V985" i="4"/>
  <c r="V986" i="4"/>
  <c r="V987" i="4"/>
  <c r="V988" i="4"/>
  <c r="V989" i="4"/>
  <c r="V990" i="4"/>
  <c r="V991" i="4"/>
  <c r="V992" i="4"/>
  <c r="V993" i="4"/>
  <c r="V994" i="4"/>
  <c r="V995" i="4"/>
  <c r="V996" i="4"/>
  <c r="V997" i="4"/>
  <c r="V998" i="4"/>
  <c r="V999" i="4"/>
  <c r="V1000" i="4"/>
  <c r="V1001" i="4"/>
  <c r="V1002" i="4"/>
  <c r="V1003" i="4"/>
  <c r="V1004" i="4"/>
  <c r="V1005" i="4"/>
  <c r="V1006" i="4"/>
  <c r="V1007" i="4"/>
  <c r="V1008" i="4"/>
  <c r="V1009" i="4"/>
  <c r="V1010" i="4"/>
  <c r="V1011" i="4"/>
  <c r="V1012" i="4"/>
  <c r="V1013" i="4"/>
  <c r="V1014" i="4"/>
  <c r="V1015" i="4"/>
  <c r="V1016" i="4"/>
  <c r="V1017" i="4"/>
  <c r="V1018" i="4"/>
  <c r="V1019" i="4"/>
  <c r="V1020" i="4"/>
  <c r="V1021" i="4"/>
  <c r="V1022" i="4"/>
  <c r="V1023" i="4"/>
  <c r="V1024" i="4"/>
  <c r="V1025" i="4"/>
  <c r="V1026" i="4"/>
  <c r="V1027" i="4"/>
  <c r="V1028" i="4"/>
  <c r="V1029" i="4"/>
  <c r="V1030" i="4"/>
  <c r="V1031" i="4"/>
  <c r="V1032" i="4"/>
  <c r="V1033" i="4"/>
  <c r="V1034" i="4"/>
  <c r="V1035" i="4"/>
  <c r="V1036" i="4"/>
  <c r="V1037" i="4"/>
  <c r="V1038" i="4"/>
  <c r="V1039" i="4"/>
  <c r="V1040" i="4"/>
  <c r="V1041" i="4"/>
  <c r="V1042" i="4"/>
  <c r="V1043" i="4"/>
  <c r="V1044" i="4"/>
  <c r="V1045" i="4"/>
  <c r="V1046" i="4"/>
  <c r="V1047" i="4"/>
  <c r="V1048" i="4"/>
  <c r="V1049" i="4"/>
  <c r="V1050" i="4"/>
  <c r="V1051" i="4"/>
  <c r="V1052" i="4"/>
  <c r="V1053" i="4"/>
  <c r="V1054" i="4"/>
  <c r="V1055" i="4"/>
  <c r="V1056" i="4"/>
  <c r="V1057" i="4"/>
  <c r="V1058" i="4"/>
  <c r="V1059" i="4"/>
  <c r="V1060" i="4"/>
  <c r="V1061" i="4"/>
  <c r="V1062" i="4"/>
  <c r="V1063" i="4"/>
  <c r="V1064" i="4"/>
  <c r="V1065" i="4"/>
  <c r="V1066" i="4"/>
  <c r="V1067" i="4"/>
  <c r="V1068" i="4"/>
  <c r="V1069" i="4"/>
  <c r="V1070" i="4"/>
  <c r="V1071" i="4"/>
  <c r="V1072" i="4"/>
  <c r="V1073" i="4"/>
  <c r="V1074" i="4"/>
  <c r="V1075" i="4"/>
  <c r="V1076" i="4"/>
  <c r="V1077" i="4"/>
  <c r="V1078" i="4"/>
  <c r="V1079" i="4"/>
  <c r="V1080" i="4"/>
  <c r="V1081" i="4"/>
  <c r="V1082" i="4"/>
  <c r="V1083" i="4"/>
  <c r="V1084" i="4"/>
  <c r="V1085" i="4"/>
  <c r="V1086" i="4"/>
  <c r="V1087" i="4"/>
  <c r="V1088" i="4"/>
  <c r="V1089" i="4"/>
  <c r="V1090" i="4"/>
  <c r="V1091" i="4"/>
  <c r="V1092" i="4"/>
  <c r="V1093" i="4"/>
  <c r="V1094" i="4"/>
  <c r="V1095" i="4"/>
  <c r="V1096" i="4"/>
  <c r="V1097" i="4"/>
  <c r="V1098" i="4"/>
  <c r="V1099" i="4"/>
  <c r="V1100" i="4"/>
  <c r="V1101" i="4"/>
  <c r="V1102" i="4"/>
  <c r="V1103" i="4"/>
  <c r="V1104" i="4"/>
  <c r="V1105" i="4"/>
  <c r="V1106" i="4"/>
  <c r="V1107" i="4"/>
  <c r="V1108" i="4"/>
  <c r="V1109" i="4"/>
  <c r="V1110" i="4"/>
  <c r="V1111" i="4"/>
  <c r="V1112" i="4"/>
  <c r="V1113" i="4"/>
  <c r="V1114" i="4"/>
  <c r="V1115" i="4"/>
  <c r="V1116" i="4"/>
  <c r="V1117" i="4"/>
  <c r="V1118" i="4"/>
  <c r="V1119" i="4"/>
  <c r="V1120" i="4"/>
  <c r="V1121" i="4"/>
  <c r="V1122" i="4"/>
  <c r="V1123" i="4"/>
  <c r="V1124" i="4"/>
  <c r="V1125" i="4"/>
  <c r="V1126" i="4"/>
  <c r="V1127" i="4"/>
  <c r="V1128" i="4"/>
  <c r="V1129" i="4"/>
  <c r="V1130" i="4"/>
  <c r="V1131" i="4"/>
  <c r="V1132" i="4"/>
  <c r="V1133" i="4"/>
  <c r="V1134" i="4"/>
  <c r="V1135" i="4"/>
  <c r="V1136" i="4"/>
  <c r="V1137" i="4"/>
  <c r="V1138" i="4"/>
  <c r="V1139" i="4"/>
  <c r="V1140" i="4"/>
  <c r="V1141" i="4"/>
  <c r="V1142" i="4"/>
  <c r="V1143" i="4"/>
  <c r="V1144" i="4"/>
  <c r="V1145" i="4"/>
  <c r="V1146" i="4"/>
  <c r="V1147" i="4"/>
  <c r="V1148" i="4"/>
  <c r="V1149" i="4"/>
  <c r="V1150" i="4"/>
  <c r="V1151" i="4"/>
  <c r="V1152" i="4"/>
  <c r="V1153" i="4"/>
  <c r="V1154" i="4"/>
  <c r="V1155" i="4"/>
  <c r="V1156" i="4"/>
  <c r="V1157" i="4"/>
  <c r="V1158" i="4"/>
  <c r="V1159" i="4"/>
  <c r="V1160" i="4"/>
  <c r="V1161" i="4"/>
  <c r="V1162" i="4"/>
  <c r="V1163" i="4"/>
  <c r="V1164" i="4"/>
  <c r="V1165" i="4"/>
  <c r="V1166" i="4"/>
  <c r="V1167" i="4"/>
  <c r="V1168" i="4"/>
  <c r="V1169" i="4"/>
  <c r="V1170" i="4"/>
  <c r="V1171" i="4"/>
  <c r="V1172" i="4"/>
  <c r="V1173" i="4"/>
  <c r="V1174" i="4"/>
  <c r="V1175" i="4"/>
  <c r="V1176" i="4"/>
  <c r="V1177" i="4"/>
  <c r="V1178" i="4"/>
  <c r="V1179" i="4"/>
  <c r="V1180" i="4"/>
  <c r="V1181" i="4"/>
  <c r="V1182" i="4"/>
  <c r="V1183" i="4"/>
  <c r="V1184" i="4"/>
  <c r="V1185" i="4"/>
  <c r="V1186" i="4"/>
  <c r="V1187" i="4"/>
  <c r="V1188" i="4"/>
  <c r="V1189" i="4"/>
  <c r="V1190" i="4"/>
  <c r="V1191" i="4"/>
  <c r="V1192" i="4"/>
  <c r="V1193" i="4"/>
  <c r="V1194" i="4"/>
  <c r="V1195" i="4"/>
  <c r="V1196" i="4"/>
  <c r="V1197" i="4"/>
  <c r="V1198" i="4"/>
  <c r="V1199" i="4"/>
  <c r="V1200" i="4"/>
  <c r="V1201" i="4"/>
  <c r="V1202" i="4"/>
  <c r="V1203" i="4"/>
  <c r="V1204" i="4"/>
  <c r="V1205" i="4"/>
  <c r="V1206" i="4"/>
  <c r="V1207" i="4"/>
  <c r="V1208" i="4"/>
  <c r="V1209" i="4"/>
  <c r="V1210" i="4"/>
  <c r="V1211" i="4"/>
  <c r="V1212" i="4"/>
  <c r="V1213" i="4"/>
  <c r="V1214" i="4"/>
  <c r="V1215" i="4"/>
  <c r="V1216" i="4"/>
  <c r="V1217" i="4"/>
  <c r="V1218" i="4"/>
  <c r="V1219" i="4"/>
  <c r="V1220" i="4"/>
  <c r="V1221" i="4"/>
  <c r="V1222" i="4"/>
  <c r="V1223" i="4"/>
  <c r="V1224" i="4"/>
  <c r="V1225" i="4"/>
  <c r="V1226" i="4"/>
  <c r="V1227" i="4"/>
  <c r="V1228" i="4"/>
  <c r="V1229" i="4"/>
  <c r="V1230" i="4"/>
  <c r="V1231" i="4"/>
  <c r="V1232" i="4"/>
  <c r="V1233" i="4"/>
  <c r="V1234" i="4"/>
  <c r="V1235" i="4"/>
  <c r="V1236" i="4"/>
  <c r="V1237" i="4"/>
  <c r="V1238" i="4"/>
  <c r="V1239" i="4"/>
  <c r="V1240" i="4"/>
  <c r="V1241" i="4"/>
  <c r="V1242" i="4"/>
  <c r="V1243" i="4"/>
  <c r="V1244" i="4"/>
  <c r="V1245" i="4"/>
  <c r="V1246" i="4"/>
  <c r="V1247" i="4"/>
  <c r="V1248" i="4"/>
  <c r="V1249" i="4"/>
  <c r="V1250" i="4"/>
  <c r="V1251" i="4"/>
  <c r="V1252" i="4"/>
  <c r="V1253" i="4"/>
  <c r="V1254" i="4"/>
  <c r="V1255" i="4"/>
  <c r="V1256" i="4"/>
  <c r="V1257" i="4"/>
  <c r="V1258" i="4"/>
  <c r="V1259" i="4"/>
  <c r="V1260" i="4"/>
  <c r="V1261" i="4"/>
  <c r="V1262" i="4"/>
  <c r="V1263" i="4"/>
  <c r="V1264" i="4"/>
  <c r="V1265" i="4"/>
  <c r="V1266" i="4"/>
  <c r="V1267" i="4"/>
  <c r="V1268" i="4"/>
  <c r="V1269" i="4"/>
  <c r="V1270" i="4"/>
  <c r="V1271" i="4"/>
  <c r="V1272" i="4"/>
  <c r="V1273" i="4"/>
  <c r="V1274" i="4"/>
  <c r="V1275" i="4"/>
  <c r="V1276" i="4"/>
  <c r="V1277" i="4"/>
  <c r="V1278" i="4"/>
  <c r="V1279" i="4"/>
  <c r="V1280" i="4"/>
  <c r="V1281" i="4"/>
  <c r="V1282" i="4"/>
  <c r="V1283" i="4"/>
  <c r="V1284" i="4"/>
  <c r="V1285" i="4"/>
  <c r="V1286" i="4"/>
  <c r="V1287" i="4"/>
  <c r="V1288" i="4"/>
  <c r="V1289" i="4"/>
  <c r="V1290" i="4"/>
  <c r="V1291" i="4"/>
  <c r="V1292" i="4"/>
  <c r="V1293" i="4"/>
  <c r="V1294" i="4"/>
  <c r="V1295" i="4"/>
  <c r="V1296" i="4"/>
  <c r="V1297" i="4"/>
  <c r="V1298" i="4"/>
  <c r="V1299" i="4"/>
  <c r="V1300" i="4"/>
  <c r="V1301" i="4"/>
  <c r="V1302" i="4"/>
  <c r="V1303" i="4"/>
  <c r="V1304" i="4"/>
  <c r="V1305" i="4"/>
  <c r="V1306" i="4"/>
  <c r="V1307" i="4"/>
  <c r="V1308" i="4"/>
  <c r="V1309" i="4"/>
  <c r="V1310" i="4"/>
  <c r="V1311" i="4"/>
  <c r="V1312" i="4"/>
  <c r="V1313" i="4"/>
  <c r="V1314" i="4"/>
  <c r="V1315" i="4"/>
  <c r="V1316" i="4"/>
  <c r="V1317" i="4"/>
  <c r="V1318" i="4"/>
  <c r="V1319" i="4"/>
  <c r="V1320" i="4"/>
  <c r="V1321" i="4"/>
  <c r="V1322" i="4"/>
  <c r="V1323" i="4"/>
  <c r="V1324" i="4"/>
  <c r="V1325" i="4"/>
  <c r="V1326" i="4"/>
  <c r="V1327" i="4"/>
  <c r="V1328" i="4"/>
  <c r="V1329" i="4"/>
  <c r="V1330" i="4"/>
  <c r="V1331" i="4"/>
  <c r="V1332" i="4"/>
  <c r="V1333" i="4"/>
  <c r="V1334" i="4"/>
  <c r="V1335" i="4"/>
  <c r="V1336" i="4"/>
  <c r="V1337" i="4"/>
  <c r="V1338" i="4"/>
  <c r="V1339" i="4"/>
  <c r="V1340" i="4"/>
  <c r="V1341" i="4"/>
  <c r="V1342" i="4"/>
  <c r="V1343" i="4"/>
  <c r="V1344" i="4"/>
  <c r="V1345" i="4"/>
  <c r="V1346" i="4"/>
  <c r="V1347" i="4"/>
  <c r="V1348" i="4"/>
  <c r="V1349" i="4"/>
  <c r="V1350" i="4"/>
  <c r="V1351" i="4"/>
  <c r="V1352" i="4"/>
  <c r="V1353" i="4"/>
  <c r="V1354" i="4"/>
  <c r="V1355" i="4"/>
  <c r="V1356" i="4"/>
  <c r="V1357" i="4"/>
  <c r="V1358" i="4"/>
  <c r="V1359" i="4"/>
  <c r="V1360" i="4"/>
  <c r="V1361" i="4"/>
  <c r="V1362" i="4"/>
  <c r="V1363" i="4"/>
  <c r="V1364" i="4"/>
  <c r="V1365" i="4"/>
  <c r="V1366" i="4"/>
  <c r="V1367" i="4"/>
  <c r="V1368" i="4"/>
  <c r="V1369" i="4"/>
  <c r="V1370" i="4"/>
  <c r="V1371" i="4"/>
  <c r="V1372" i="4"/>
  <c r="V1373" i="4"/>
  <c r="V1374" i="4"/>
  <c r="V1375" i="4"/>
  <c r="V1376" i="4"/>
  <c r="V1377" i="4"/>
  <c r="V1378" i="4"/>
  <c r="V1379" i="4"/>
  <c r="V1380" i="4"/>
  <c r="V1381" i="4"/>
  <c r="V1382" i="4"/>
  <c r="V1383" i="4"/>
  <c r="V1384" i="4"/>
  <c r="V1385" i="4"/>
  <c r="V1386" i="4"/>
  <c r="V1387" i="4"/>
  <c r="V1388" i="4"/>
  <c r="V1389" i="4"/>
  <c r="V1390" i="4"/>
  <c r="V1391" i="4"/>
  <c r="V1392" i="4"/>
  <c r="V1393" i="4"/>
  <c r="V1394" i="4"/>
  <c r="V1395" i="4"/>
  <c r="V1396" i="4"/>
  <c r="V1397" i="4"/>
  <c r="V1398" i="4"/>
  <c r="V1399" i="4"/>
  <c r="V1400" i="4"/>
  <c r="V1401" i="4"/>
  <c r="V1402" i="4"/>
  <c r="V1403" i="4"/>
  <c r="V1404" i="4"/>
  <c r="V1405" i="4"/>
  <c r="V1406" i="4"/>
  <c r="V1407" i="4"/>
  <c r="V1408" i="4"/>
  <c r="V1409" i="4"/>
  <c r="V1410" i="4"/>
  <c r="V1411" i="4"/>
  <c r="V1412" i="4"/>
  <c r="V1413" i="4"/>
  <c r="V1414" i="4"/>
  <c r="V1415" i="4"/>
  <c r="V1416" i="4"/>
  <c r="V1417" i="4"/>
  <c r="V1418" i="4"/>
  <c r="V1419" i="4"/>
  <c r="V1420" i="4"/>
  <c r="V1421" i="4"/>
  <c r="V1422" i="4"/>
  <c r="V1423" i="4"/>
  <c r="V1424" i="4"/>
  <c r="V1425" i="4"/>
  <c r="V1426" i="4"/>
  <c r="V1427" i="4"/>
  <c r="V1428" i="4"/>
  <c r="V1429" i="4"/>
  <c r="V1430" i="4"/>
  <c r="V1431" i="4"/>
  <c r="V1432" i="4"/>
  <c r="V1433" i="4"/>
  <c r="V1434" i="4"/>
  <c r="V1435" i="4"/>
  <c r="V1436" i="4"/>
  <c r="V1437" i="4"/>
  <c r="V1438" i="4"/>
  <c r="V1439" i="4"/>
  <c r="V1440" i="4"/>
  <c r="V1441" i="4"/>
  <c r="V1442" i="4"/>
  <c r="V1443" i="4"/>
  <c r="V1444" i="4"/>
  <c r="V1445" i="4"/>
  <c r="V1446" i="4"/>
  <c r="V1447" i="4"/>
  <c r="V1448" i="4"/>
  <c r="V1449" i="4"/>
  <c r="V1450" i="4"/>
  <c r="V1451" i="4"/>
  <c r="V1452" i="4"/>
  <c r="V1453" i="4"/>
  <c r="V1454" i="4"/>
  <c r="V1455" i="4"/>
  <c r="V1456" i="4"/>
  <c r="V1457" i="4"/>
  <c r="V1458" i="4"/>
  <c r="V1459" i="4"/>
  <c r="V1460" i="4"/>
  <c r="V1461" i="4"/>
  <c r="V1462" i="4"/>
  <c r="V1463" i="4"/>
  <c r="V1464" i="4"/>
  <c r="V1465" i="4"/>
  <c r="V1466" i="4"/>
  <c r="V1467" i="4"/>
  <c r="V1468" i="4"/>
  <c r="V1469" i="4"/>
  <c r="V1470" i="4"/>
  <c r="V1471" i="4"/>
  <c r="V1472" i="4"/>
  <c r="V1473" i="4"/>
  <c r="V1474" i="4"/>
  <c r="V1475" i="4"/>
  <c r="V1476" i="4"/>
  <c r="V1477" i="4"/>
  <c r="V1478" i="4"/>
  <c r="V1479" i="4"/>
  <c r="V1480" i="4"/>
  <c r="V1481" i="4"/>
  <c r="V1482" i="4"/>
  <c r="V1483" i="4"/>
  <c r="V1484" i="4"/>
  <c r="V1485" i="4"/>
  <c r="V1486" i="4"/>
  <c r="V1487" i="4"/>
  <c r="V1488" i="4"/>
  <c r="V1489" i="4"/>
  <c r="V1490" i="4"/>
  <c r="V1491" i="4"/>
  <c r="V1492" i="4"/>
  <c r="V1493" i="4"/>
  <c r="V1494" i="4"/>
  <c r="V1495" i="4"/>
  <c r="V1496" i="4"/>
  <c r="V1497" i="4"/>
  <c r="V1498" i="4"/>
  <c r="V1499" i="4"/>
  <c r="V1500" i="4"/>
  <c r="V1501" i="4"/>
  <c r="V1502" i="4"/>
  <c r="V1503" i="4"/>
  <c r="V1504" i="4"/>
  <c r="V1505" i="4"/>
  <c r="V1506" i="4"/>
  <c r="V1507" i="4"/>
  <c r="V1508" i="4"/>
  <c r="V1509" i="4"/>
  <c r="V1510" i="4"/>
  <c r="V1511" i="4"/>
  <c r="V1512" i="4"/>
  <c r="V1513" i="4"/>
  <c r="V1514" i="4"/>
  <c r="V1515" i="4"/>
  <c r="V1516" i="4"/>
  <c r="V1517" i="4"/>
  <c r="V1518" i="4"/>
  <c r="V1519" i="4"/>
  <c r="V1520" i="4"/>
  <c r="V1521" i="4"/>
  <c r="V1522" i="4"/>
  <c r="V1523" i="4"/>
  <c r="V1524" i="4"/>
  <c r="V1525" i="4"/>
  <c r="V1526" i="4"/>
  <c r="V1527" i="4"/>
  <c r="V1528" i="4"/>
  <c r="V1529" i="4"/>
  <c r="V1530" i="4"/>
  <c r="V1531" i="4"/>
  <c r="V1532" i="4"/>
  <c r="V1533" i="4"/>
  <c r="V1534" i="4"/>
  <c r="V1535" i="4"/>
  <c r="V1536" i="4"/>
  <c r="V1537" i="4"/>
  <c r="V1538" i="4"/>
  <c r="V1539" i="4"/>
  <c r="V1540" i="4"/>
  <c r="V1541" i="4"/>
  <c r="V1542" i="4"/>
  <c r="V1543" i="4"/>
  <c r="V1544" i="4"/>
  <c r="V1545" i="4"/>
  <c r="V1546" i="4"/>
  <c r="V1547" i="4"/>
  <c r="V1548" i="4"/>
  <c r="V1549" i="4"/>
  <c r="V1550" i="4"/>
  <c r="V1551" i="4"/>
  <c r="V1552" i="4"/>
  <c r="V1553" i="4"/>
  <c r="V1554" i="4"/>
  <c r="V1555" i="4"/>
  <c r="V1556" i="4"/>
  <c r="V1557" i="4"/>
  <c r="V1558" i="4"/>
  <c r="V1559" i="4"/>
  <c r="V1560" i="4"/>
  <c r="V1561" i="4"/>
  <c r="V1562" i="4"/>
  <c r="V1563" i="4"/>
  <c r="V1564" i="4"/>
  <c r="V1565" i="4"/>
  <c r="V1566" i="4"/>
  <c r="V1567" i="4"/>
  <c r="V1568" i="4"/>
  <c r="V1569" i="4"/>
  <c r="V1570" i="4"/>
  <c r="V1571" i="4"/>
  <c r="V1572" i="4"/>
  <c r="V1573" i="4"/>
  <c r="V1574" i="4"/>
  <c r="V1575" i="4"/>
  <c r="V1576" i="4"/>
  <c r="V1577" i="4"/>
  <c r="V1578" i="4"/>
  <c r="V1579" i="4"/>
  <c r="V1580" i="4"/>
  <c r="V1581" i="4"/>
  <c r="V1582" i="4"/>
  <c r="V1583" i="4"/>
  <c r="V1584" i="4"/>
  <c r="V1585" i="4"/>
  <c r="V1586" i="4"/>
  <c r="V1587" i="4"/>
  <c r="V1588" i="4"/>
  <c r="V1589" i="4"/>
  <c r="V1590" i="4"/>
  <c r="V1591" i="4"/>
  <c r="V1592" i="4"/>
  <c r="V1593" i="4"/>
  <c r="V1594" i="4"/>
  <c r="V1595" i="4"/>
  <c r="V1596" i="4"/>
  <c r="V1597" i="4"/>
  <c r="V1598" i="4"/>
  <c r="V1599" i="4"/>
  <c r="V1600" i="4"/>
  <c r="V1601" i="4"/>
  <c r="V1602" i="4"/>
  <c r="V1603" i="4"/>
  <c r="V1604" i="4"/>
  <c r="V1605" i="4"/>
  <c r="V1606" i="4"/>
  <c r="V1607" i="4"/>
  <c r="V1608" i="4"/>
  <c r="V1609" i="4"/>
  <c r="V1610" i="4"/>
  <c r="V1611" i="4"/>
  <c r="V1612" i="4"/>
  <c r="V1613" i="4"/>
  <c r="V1614" i="4"/>
  <c r="V1615" i="4"/>
  <c r="V1616" i="4"/>
  <c r="V1617" i="4"/>
  <c r="V1618" i="4"/>
  <c r="V1619" i="4"/>
  <c r="V1620" i="4"/>
  <c r="V1621" i="4"/>
  <c r="V1622" i="4"/>
  <c r="V1623" i="4"/>
  <c r="V1624" i="4"/>
  <c r="V1625" i="4"/>
  <c r="V1626" i="4"/>
  <c r="V1627" i="4"/>
  <c r="V1628" i="4"/>
  <c r="V1629" i="4"/>
  <c r="V1630" i="4"/>
  <c r="V1631" i="4"/>
  <c r="V1632" i="4"/>
  <c r="V1633" i="4"/>
  <c r="V1634" i="4"/>
  <c r="V1635" i="4"/>
  <c r="V1636" i="4"/>
  <c r="V1637" i="4"/>
  <c r="V1638" i="4"/>
  <c r="V1639" i="4"/>
  <c r="V1640" i="4"/>
  <c r="V1641" i="4"/>
  <c r="V1642" i="4"/>
  <c r="V1643" i="4"/>
  <c r="V1644" i="4"/>
  <c r="V1645" i="4"/>
  <c r="V1646" i="4"/>
  <c r="V1647" i="4"/>
  <c r="V1648" i="4"/>
  <c r="V1649" i="4"/>
  <c r="V1650" i="4"/>
  <c r="V1651" i="4"/>
  <c r="V1652" i="4"/>
  <c r="V1653" i="4"/>
  <c r="V1654" i="4"/>
  <c r="V1655" i="4"/>
  <c r="V1656" i="4"/>
  <c r="V1657" i="4"/>
  <c r="V1658" i="4"/>
  <c r="V1659" i="4"/>
  <c r="V1660" i="4"/>
  <c r="V1661" i="4"/>
  <c r="V1662" i="4"/>
  <c r="V1663" i="4"/>
  <c r="V1664" i="4"/>
  <c r="V1665" i="4"/>
  <c r="V1666" i="4"/>
  <c r="V1667" i="4"/>
  <c r="V1668" i="4"/>
  <c r="V1669" i="4"/>
  <c r="V1670" i="4"/>
  <c r="V1671" i="4"/>
  <c r="V1672" i="4"/>
  <c r="V1673" i="4"/>
  <c r="V1674" i="4"/>
  <c r="V1675" i="4"/>
  <c r="V1676" i="4"/>
  <c r="V1677" i="4"/>
  <c r="V1678" i="4"/>
  <c r="V1679" i="4"/>
  <c r="V1680" i="4"/>
  <c r="V1681" i="4"/>
  <c r="V1682" i="4"/>
  <c r="V1683" i="4"/>
  <c r="V1684" i="4"/>
  <c r="V1685" i="4"/>
  <c r="V1686" i="4"/>
  <c r="V1687" i="4"/>
  <c r="V1688" i="4"/>
  <c r="V1689" i="4"/>
  <c r="V1690" i="4"/>
  <c r="V1691" i="4"/>
  <c r="V1692" i="4"/>
  <c r="V1693" i="4"/>
  <c r="V1694" i="4"/>
  <c r="V1695" i="4"/>
  <c r="V1696" i="4"/>
  <c r="V1697" i="4"/>
  <c r="V1698" i="4"/>
  <c r="V1699" i="4"/>
  <c r="V1700" i="4"/>
  <c r="V1701" i="4"/>
  <c r="V1702" i="4"/>
  <c r="V1703" i="4"/>
  <c r="V1704" i="4"/>
  <c r="V1705" i="4"/>
  <c r="V1706" i="4"/>
  <c r="V1707" i="4"/>
  <c r="V1708" i="4"/>
  <c r="V1709" i="4"/>
  <c r="V1710" i="4"/>
  <c r="V1711" i="4"/>
  <c r="V1712" i="4"/>
  <c r="V1713" i="4"/>
  <c r="V1714" i="4"/>
  <c r="V1715" i="4"/>
  <c r="V1716" i="4"/>
  <c r="V1717" i="4"/>
  <c r="V1718" i="4"/>
  <c r="V1719" i="4"/>
  <c r="V1720" i="4"/>
  <c r="V1721" i="4"/>
  <c r="V1722" i="4"/>
  <c r="V1723" i="4"/>
  <c r="V1724" i="4"/>
  <c r="V1725" i="4"/>
  <c r="V1726" i="4"/>
  <c r="V1727" i="4"/>
  <c r="V1728" i="4"/>
  <c r="V1729" i="4"/>
  <c r="V1730" i="4"/>
  <c r="V1731" i="4"/>
  <c r="V1732" i="4"/>
  <c r="V1733" i="4"/>
  <c r="V1734" i="4"/>
  <c r="V1735" i="4"/>
  <c r="V1736" i="4"/>
  <c r="V1737" i="4"/>
  <c r="V1738" i="4"/>
  <c r="V1739" i="4"/>
  <c r="V1740" i="4"/>
  <c r="V1741" i="4"/>
  <c r="V1742" i="4"/>
  <c r="V1743" i="4"/>
  <c r="V1744" i="4"/>
  <c r="V1745" i="4"/>
  <c r="V1746" i="4"/>
  <c r="V1747" i="4"/>
  <c r="V1748" i="4"/>
  <c r="V1749" i="4"/>
  <c r="V1750" i="4"/>
  <c r="V1751" i="4"/>
  <c r="V1752" i="4"/>
  <c r="V1753" i="4"/>
  <c r="V1754" i="4"/>
  <c r="V1755" i="4"/>
  <c r="V1756" i="4"/>
  <c r="V1757" i="4"/>
  <c r="V1758" i="4"/>
  <c r="V1759" i="4"/>
  <c r="V1760" i="4"/>
  <c r="V1761" i="4"/>
  <c r="V1762" i="4"/>
  <c r="V1763" i="4"/>
  <c r="V1764" i="4"/>
  <c r="V1765" i="4"/>
  <c r="V1766" i="4"/>
  <c r="V1767" i="4"/>
  <c r="V1768" i="4"/>
  <c r="V1769" i="4"/>
  <c r="V1770" i="4"/>
  <c r="V1771" i="4"/>
  <c r="V1772" i="4"/>
  <c r="V1773" i="4"/>
  <c r="V1774" i="4"/>
  <c r="V1775" i="4"/>
  <c r="V1776" i="4"/>
  <c r="V1777" i="4"/>
  <c r="V1778" i="4"/>
  <c r="V1779" i="4"/>
  <c r="V1780" i="4"/>
  <c r="V1781" i="4"/>
  <c r="V1782" i="4"/>
  <c r="V1783" i="4"/>
  <c r="V1784" i="4"/>
  <c r="V1785" i="4"/>
  <c r="V1786" i="4"/>
  <c r="V1787" i="4"/>
  <c r="V1788" i="4"/>
  <c r="V1789" i="4"/>
  <c r="V1790" i="4"/>
  <c r="V1791" i="4"/>
  <c r="V1792" i="4"/>
  <c r="V1793" i="4"/>
  <c r="V1794" i="4"/>
  <c r="V1795" i="4"/>
  <c r="V1796" i="4"/>
  <c r="V1797" i="4"/>
  <c r="V1798" i="4"/>
  <c r="V1799" i="4"/>
  <c r="V1800" i="4"/>
  <c r="V1801" i="4"/>
  <c r="V1802" i="4"/>
  <c r="V1803" i="4"/>
  <c r="V1804" i="4"/>
  <c r="V1805" i="4"/>
  <c r="V1806" i="4"/>
  <c r="V1807" i="4"/>
  <c r="V1808" i="4"/>
  <c r="V1809" i="4"/>
  <c r="V1810" i="4"/>
  <c r="V1811" i="4"/>
  <c r="V1812" i="4"/>
  <c r="V1813" i="4"/>
  <c r="V1814" i="4"/>
  <c r="V1815" i="4"/>
  <c r="V1816" i="4"/>
  <c r="V1817" i="4"/>
  <c r="V1818" i="4"/>
  <c r="V1819" i="4"/>
  <c r="V1820" i="4"/>
  <c r="V1821" i="4"/>
  <c r="V1822" i="4"/>
  <c r="V1823" i="4"/>
  <c r="V1824" i="4"/>
  <c r="V1825" i="4"/>
  <c r="V1826" i="4"/>
  <c r="V1827" i="4"/>
  <c r="V1828" i="4"/>
  <c r="V1829" i="4"/>
  <c r="V1830" i="4"/>
  <c r="V1831" i="4"/>
  <c r="V1832" i="4"/>
  <c r="V1833" i="4"/>
  <c r="V1834" i="4"/>
  <c r="V1835" i="4"/>
  <c r="V1836" i="4"/>
  <c r="V1837" i="4"/>
  <c r="V1838" i="4"/>
  <c r="V1839" i="4"/>
  <c r="V1840" i="4"/>
  <c r="V1841" i="4"/>
  <c r="V1842" i="4"/>
  <c r="V1843" i="4"/>
  <c r="V1844" i="4"/>
  <c r="V1845" i="4"/>
  <c r="V1846" i="4"/>
  <c r="V1847" i="4"/>
  <c r="V1848" i="4"/>
  <c r="V1849" i="4"/>
  <c r="V1850" i="4"/>
  <c r="V1851" i="4"/>
  <c r="V1852" i="4"/>
  <c r="V1853" i="4"/>
  <c r="V1854" i="4"/>
  <c r="V1855" i="4"/>
  <c r="V1856" i="4"/>
  <c r="V1857" i="4"/>
  <c r="V1858" i="4"/>
  <c r="V1859" i="4"/>
  <c r="V1860" i="4"/>
  <c r="V1861" i="4"/>
  <c r="V1862" i="4"/>
  <c r="V1863" i="4"/>
  <c r="V1864" i="4"/>
  <c r="V1865" i="4"/>
  <c r="V1866" i="4"/>
  <c r="V1867" i="4"/>
  <c r="V1868" i="4"/>
  <c r="V1869" i="4"/>
  <c r="V1870" i="4"/>
  <c r="V1871" i="4"/>
  <c r="V1872" i="4"/>
  <c r="V1873" i="4"/>
  <c r="V1874" i="4"/>
  <c r="V1875" i="4"/>
  <c r="V1876" i="4"/>
  <c r="V1877" i="4"/>
  <c r="V1878" i="4"/>
  <c r="V1879" i="4"/>
  <c r="V1880" i="4"/>
  <c r="V1881" i="4"/>
  <c r="V1882" i="4"/>
  <c r="V1883" i="4"/>
  <c r="V1884" i="4"/>
  <c r="V1885" i="4"/>
  <c r="V1886" i="4"/>
  <c r="V1887" i="4"/>
  <c r="V1888" i="4"/>
  <c r="V1889" i="4"/>
  <c r="V1890" i="4"/>
  <c r="V1891" i="4"/>
  <c r="V1892" i="4"/>
  <c r="V1893" i="4"/>
  <c r="V1894" i="4"/>
  <c r="V1895" i="4"/>
  <c r="V1896" i="4"/>
  <c r="V1897" i="4"/>
  <c r="V1898" i="4"/>
  <c r="V1899" i="4"/>
  <c r="V1900" i="4"/>
  <c r="V1901" i="4"/>
  <c r="V1902" i="4"/>
  <c r="V1903" i="4"/>
  <c r="V1904" i="4"/>
  <c r="V1905" i="4"/>
  <c r="V1906" i="4"/>
  <c r="V1907" i="4"/>
  <c r="V1908" i="4"/>
  <c r="V1909" i="4"/>
  <c r="V1910" i="4"/>
  <c r="V1911" i="4"/>
  <c r="V1912" i="4"/>
  <c r="V1913" i="4"/>
  <c r="V1914" i="4"/>
  <c r="V1915" i="4"/>
  <c r="V1916" i="4"/>
  <c r="V1917" i="4"/>
  <c r="V1918" i="4"/>
  <c r="V1919" i="4"/>
  <c r="V1920" i="4"/>
  <c r="V1921" i="4"/>
  <c r="V1922" i="4"/>
  <c r="V1923" i="4"/>
  <c r="V1924" i="4"/>
  <c r="V1925" i="4"/>
  <c r="V1926" i="4"/>
  <c r="V1927" i="4"/>
  <c r="V1928" i="4"/>
  <c r="V1929" i="4"/>
  <c r="V1930" i="4"/>
  <c r="V1931" i="4"/>
  <c r="V1932" i="4"/>
  <c r="V1933" i="4"/>
  <c r="V1934" i="4"/>
  <c r="V1935" i="4"/>
  <c r="V1936" i="4"/>
  <c r="V1937" i="4"/>
  <c r="V1938" i="4"/>
  <c r="V1939" i="4"/>
  <c r="V1940" i="4"/>
  <c r="V1941" i="4"/>
  <c r="V1942" i="4"/>
  <c r="V1943" i="4"/>
  <c r="V1944" i="4"/>
  <c r="V1945" i="4"/>
  <c r="V1946" i="4"/>
  <c r="V1947" i="4"/>
  <c r="V1948" i="4"/>
  <c r="V1949" i="4"/>
  <c r="V1950" i="4"/>
  <c r="V1951" i="4"/>
  <c r="V1952" i="4"/>
  <c r="V1953" i="4"/>
  <c r="V1954" i="4"/>
  <c r="V1955" i="4"/>
  <c r="V1956" i="4"/>
  <c r="V1957" i="4"/>
  <c r="V1958" i="4"/>
  <c r="V1959" i="4"/>
  <c r="V1960" i="4"/>
  <c r="V1961" i="4"/>
  <c r="V1962" i="4"/>
  <c r="V1963" i="4"/>
  <c r="V1964" i="4"/>
  <c r="V1965" i="4"/>
  <c r="V1966" i="4"/>
  <c r="V1967" i="4"/>
  <c r="V1968" i="4"/>
  <c r="V1969" i="4"/>
  <c r="V1970" i="4"/>
  <c r="V1971" i="4"/>
  <c r="V1972" i="4"/>
  <c r="V1973" i="4"/>
  <c r="V1974" i="4"/>
  <c r="V1975" i="4"/>
  <c r="V1976" i="4"/>
  <c r="V1977" i="4"/>
  <c r="V1978" i="4"/>
  <c r="V1979" i="4"/>
  <c r="V1980" i="4"/>
  <c r="V1981" i="4"/>
  <c r="V1982" i="4"/>
  <c r="V1983" i="4"/>
  <c r="V1984" i="4"/>
  <c r="V1985" i="4"/>
  <c r="V1986" i="4"/>
  <c r="V1987" i="4"/>
  <c r="V1988" i="4"/>
  <c r="V1989" i="4"/>
  <c r="V1990" i="4"/>
  <c r="V1991" i="4"/>
  <c r="V1992" i="4"/>
  <c r="V1993" i="4"/>
  <c r="V1994" i="4"/>
  <c r="V1995" i="4"/>
  <c r="V1996" i="4"/>
  <c r="V1997" i="4"/>
  <c r="V1998" i="4"/>
  <c r="V1999" i="4"/>
  <c r="V2000" i="4"/>
  <c r="V2001" i="4"/>
  <c r="V2002" i="4"/>
  <c r="V2003" i="4"/>
  <c r="V2004" i="4"/>
  <c r="V2005" i="4"/>
  <c r="V2006" i="4"/>
  <c r="V2007" i="4"/>
  <c r="V2008" i="4"/>
  <c r="V2009" i="4"/>
  <c r="V2010" i="4"/>
  <c r="V2011" i="4"/>
  <c r="V2012" i="4"/>
  <c r="V2013" i="4"/>
  <c r="V2014" i="4"/>
  <c r="V2015" i="4"/>
  <c r="V2016" i="4"/>
  <c r="V2017" i="4"/>
  <c r="V2018" i="4"/>
  <c r="V2019" i="4"/>
  <c r="V2020" i="4"/>
  <c r="V2021" i="4"/>
  <c r="V2022" i="4"/>
  <c r="V2023" i="4"/>
  <c r="V2024" i="4"/>
  <c r="V2025" i="4"/>
  <c r="V2026" i="4"/>
  <c r="V2027" i="4"/>
  <c r="V2028" i="4"/>
  <c r="V2029" i="4"/>
  <c r="V2030" i="4"/>
  <c r="V2031" i="4"/>
  <c r="V2032" i="4"/>
  <c r="V2033" i="4"/>
  <c r="V2034" i="4"/>
  <c r="V2035" i="4"/>
  <c r="V2036" i="4"/>
  <c r="V2037" i="4"/>
  <c r="V2038" i="4"/>
  <c r="V2039" i="4"/>
  <c r="V2040" i="4"/>
  <c r="V2041" i="4"/>
  <c r="V2042" i="4"/>
  <c r="V2043" i="4"/>
  <c r="V2044" i="4"/>
  <c r="V2045" i="4"/>
  <c r="V2046" i="4"/>
  <c r="V2047" i="4"/>
  <c r="V2048" i="4"/>
  <c r="V2049" i="4"/>
  <c r="V2050" i="4"/>
  <c r="V2051" i="4"/>
  <c r="V2052" i="4"/>
  <c r="V2053" i="4"/>
  <c r="V2054" i="4"/>
  <c r="V2055" i="4"/>
  <c r="V2056" i="4"/>
  <c r="V2057" i="4"/>
  <c r="V2058" i="4"/>
  <c r="V2059" i="4"/>
  <c r="V2060" i="4"/>
  <c r="V2061" i="4"/>
  <c r="V2062" i="4"/>
  <c r="V2063" i="4"/>
  <c r="V2064" i="4"/>
  <c r="V2065" i="4"/>
  <c r="V2066" i="4"/>
  <c r="V2067" i="4"/>
  <c r="V2068" i="4"/>
  <c r="V2069" i="4"/>
  <c r="V2070" i="4"/>
  <c r="V2071" i="4"/>
  <c r="V2072" i="4"/>
  <c r="V2073" i="4"/>
  <c r="V2074" i="4"/>
  <c r="V2075" i="4"/>
  <c r="V2076" i="4"/>
  <c r="V2077" i="4"/>
  <c r="V2078" i="4"/>
  <c r="V2079" i="4"/>
  <c r="V2080" i="4"/>
  <c r="V2081" i="4"/>
  <c r="V2082" i="4"/>
  <c r="V2083" i="4"/>
  <c r="V2084" i="4"/>
  <c r="V2085" i="4"/>
  <c r="V2086" i="4"/>
  <c r="V2087" i="4"/>
  <c r="V2088" i="4"/>
  <c r="V2089" i="4"/>
  <c r="V2090" i="4"/>
  <c r="V2091" i="4"/>
  <c r="V2092" i="4"/>
  <c r="V2093" i="4"/>
  <c r="V2094" i="4"/>
  <c r="V2095" i="4"/>
  <c r="V2096" i="4"/>
  <c r="V2097" i="4"/>
  <c r="V2098" i="4"/>
  <c r="V2099" i="4"/>
  <c r="V2100" i="4"/>
  <c r="V2101" i="4"/>
  <c r="V2102" i="4"/>
  <c r="V2103" i="4"/>
  <c r="V2104" i="4"/>
  <c r="V2105" i="4"/>
  <c r="V2106" i="4"/>
  <c r="V2107" i="4"/>
  <c r="V2108" i="4"/>
  <c r="V2109" i="4"/>
  <c r="V2110" i="4"/>
  <c r="V2111" i="4"/>
  <c r="V2112" i="4"/>
  <c r="V2113" i="4"/>
  <c r="V2114" i="4"/>
  <c r="V2115" i="4"/>
  <c r="V2116" i="4"/>
  <c r="V2117" i="4"/>
  <c r="V2118" i="4"/>
  <c r="V2119" i="4"/>
  <c r="V2120" i="4"/>
  <c r="V2121" i="4"/>
  <c r="V2122" i="4"/>
  <c r="V2123" i="4"/>
  <c r="V2124" i="4"/>
  <c r="V2125" i="4"/>
  <c r="V2126" i="4"/>
  <c r="V2127" i="4"/>
  <c r="V2128" i="4"/>
  <c r="V2129" i="4"/>
  <c r="V2130" i="4"/>
  <c r="V2131" i="4"/>
  <c r="V2132" i="4"/>
  <c r="V2133" i="4"/>
  <c r="V2134" i="4"/>
  <c r="V2135" i="4"/>
  <c r="V2136" i="4"/>
  <c r="V2137" i="4"/>
  <c r="V2138" i="4"/>
  <c r="V2139" i="4"/>
  <c r="V2140" i="4"/>
  <c r="V2141" i="4"/>
  <c r="V2142" i="4"/>
  <c r="V2143" i="4"/>
  <c r="V2144" i="4"/>
  <c r="V2145" i="4"/>
  <c r="V2146" i="4"/>
  <c r="V2147" i="4"/>
  <c r="V2148" i="4"/>
  <c r="V2149" i="4"/>
  <c r="V2150" i="4"/>
  <c r="V2151" i="4"/>
  <c r="V2152" i="4"/>
  <c r="V2153" i="4"/>
  <c r="V2154" i="4"/>
  <c r="V2155" i="4"/>
  <c r="V2156" i="4"/>
  <c r="V2157" i="4"/>
  <c r="V2158" i="4"/>
  <c r="V2159" i="4"/>
  <c r="V2160" i="4"/>
  <c r="V2161" i="4"/>
  <c r="V2162" i="4"/>
  <c r="V2163" i="4"/>
  <c r="V2164" i="4"/>
  <c r="V2165" i="4"/>
  <c r="V2166" i="4"/>
  <c r="V2167" i="4"/>
  <c r="V2168" i="4"/>
  <c r="V2169" i="4"/>
  <c r="V2170" i="4"/>
  <c r="V2171" i="4"/>
  <c r="V2172" i="4"/>
  <c r="V2173" i="4"/>
  <c r="V2174" i="4"/>
  <c r="V2175" i="4"/>
  <c r="V2176" i="4"/>
  <c r="V2177" i="4"/>
  <c r="V2178" i="4"/>
  <c r="V2179" i="4"/>
  <c r="V2180" i="4"/>
  <c r="V2181" i="4"/>
  <c r="V2182" i="4"/>
  <c r="V2183" i="4"/>
  <c r="V2184" i="4"/>
  <c r="V2185" i="4"/>
  <c r="V2186" i="4"/>
  <c r="V2187" i="4"/>
  <c r="V2188" i="4"/>
  <c r="V2189" i="4"/>
  <c r="V2190" i="4"/>
  <c r="V2191" i="4"/>
  <c r="V2192" i="4"/>
  <c r="V2193" i="4"/>
  <c r="V2194" i="4"/>
  <c r="V2195" i="4"/>
  <c r="V2196" i="4"/>
  <c r="V2197" i="4"/>
  <c r="V2198" i="4"/>
  <c r="V2199" i="4"/>
  <c r="V2200" i="4"/>
  <c r="V2201" i="4"/>
  <c r="V2202" i="4"/>
  <c r="V2203" i="4"/>
  <c r="V2204" i="4"/>
  <c r="V2205" i="4"/>
  <c r="V2206" i="4"/>
  <c r="V2207" i="4"/>
  <c r="V2208" i="4"/>
  <c r="V2209" i="4"/>
  <c r="V2210" i="4"/>
  <c r="V2211" i="4"/>
  <c r="V2212" i="4"/>
  <c r="V2213" i="4"/>
  <c r="V2214" i="4"/>
  <c r="V2215" i="4"/>
  <c r="V2216" i="4"/>
  <c r="V2217" i="4"/>
  <c r="V2218" i="4"/>
  <c r="V2219" i="4"/>
  <c r="V2220" i="4"/>
  <c r="V2221" i="4"/>
  <c r="V2222" i="4"/>
  <c r="V2223" i="4"/>
  <c r="V2224" i="4"/>
  <c r="V2225" i="4"/>
  <c r="V2226" i="4"/>
  <c r="V2227" i="4"/>
  <c r="V2228" i="4"/>
  <c r="V2229" i="4"/>
  <c r="V2230" i="4"/>
  <c r="V2231" i="4"/>
  <c r="V2232" i="4"/>
  <c r="V2233" i="4"/>
  <c r="V2234" i="4"/>
  <c r="V2235" i="4"/>
  <c r="V2236" i="4"/>
  <c r="V2237" i="4"/>
  <c r="V2238" i="4"/>
  <c r="V2239" i="4"/>
  <c r="V2240" i="4"/>
  <c r="V2241" i="4"/>
  <c r="V2242" i="4"/>
  <c r="V2243" i="4"/>
  <c r="V2244" i="4"/>
  <c r="V2245" i="4"/>
  <c r="V2246" i="4"/>
  <c r="V2247" i="4"/>
  <c r="V2248" i="4"/>
  <c r="V2249" i="4"/>
  <c r="V2250" i="4"/>
  <c r="V2251" i="4"/>
  <c r="V2252" i="4"/>
  <c r="V2253" i="4"/>
  <c r="V2254" i="4"/>
  <c r="V2255" i="4"/>
  <c r="V2256" i="4"/>
  <c r="V2257" i="4"/>
  <c r="V2258" i="4"/>
  <c r="V2259" i="4"/>
  <c r="V2260" i="4"/>
  <c r="V2261" i="4"/>
  <c r="V2262" i="4"/>
  <c r="V2263" i="4"/>
  <c r="V2264" i="4"/>
  <c r="V2265" i="4"/>
  <c r="V2266" i="4"/>
  <c r="V2267" i="4"/>
  <c r="V2268" i="4"/>
  <c r="V2269" i="4"/>
  <c r="V2270" i="4"/>
  <c r="V2271" i="4"/>
  <c r="V2272" i="4"/>
  <c r="V2273" i="4"/>
  <c r="V2274" i="4"/>
  <c r="V2275" i="4"/>
  <c r="V2276" i="4"/>
  <c r="V2277" i="4"/>
  <c r="V2278" i="4"/>
  <c r="V2279" i="4"/>
  <c r="V2280" i="4"/>
  <c r="V2281" i="4"/>
  <c r="V2282" i="4"/>
  <c r="V2283" i="4"/>
  <c r="V2284" i="4"/>
  <c r="V2285" i="4"/>
  <c r="V2286" i="4"/>
  <c r="V2287" i="4"/>
  <c r="V2288" i="4"/>
  <c r="V2289" i="4"/>
  <c r="V2290" i="4"/>
  <c r="V2291" i="4"/>
  <c r="V2292" i="4"/>
  <c r="V2293" i="4"/>
  <c r="V2294" i="4"/>
  <c r="V2295" i="4"/>
  <c r="V2296" i="4"/>
  <c r="V2297" i="4"/>
  <c r="V2298" i="4"/>
  <c r="V2299" i="4"/>
  <c r="V2300" i="4"/>
  <c r="V2301" i="4"/>
  <c r="V2302" i="4"/>
  <c r="V2303" i="4"/>
  <c r="V2304" i="4"/>
  <c r="V2305" i="4"/>
  <c r="V2306" i="4"/>
  <c r="V2307" i="4"/>
  <c r="V2308" i="4"/>
  <c r="V2309" i="4"/>
  <c r="V2310" i="4"/>
  <c r="V2311" i="4"/>
  <c r="V2312" i="4"/>
  <c r="V2313" i="4"/>
  <c r="V2314" i="4"/>
  <c r="V2315" i="4"/>
  <c r="V2316" i="4"/>
  <c r="V2317" i="4"/>
  <c r="V2318" i="4"/>
  <c r="V2319" i="4"/>
  <c r="V2320" i="4"/>
  <c r="V2321" i="4"/>
  <c r="V2322" i="4"/>
  <c r="V2323" i="4"/>
  <c r="V2324" i="4"/>
  <c r="V2325" i="4"/>
  <c r="V2326" i="4"/>
  <c r="V2327" i="4"/>
  <c r="V2328" i="4"/>
  <c r="V2329" i="4"/>
  <c r="V2330" i="4"/>
  <c r="V2331" i="4"/>
  <c r="V2332" i="4"/>
  <c r="V2333" i="4"/>
  <c r="V2334" i="4"/>
  <c r="V2335" i="4"/>
  <c r="V2336" i="4"/>
  <c r="V2337" i="4"/>
  <c r="V2338" i="4"/>
  <c r="V2339" i="4"/>
  <c r="V2340" i="4"/>
  <c r="V2341" i="4"/>
  <c r="V2342" i="4"/>
  <c r="V2343" i="4"/>
  <c r="V2344" i="4"/>
  <c r="V2345" i="4"/>
  <c r="V2346" i="4"/>
  <c r="V2347" i="4"/>
  <c r="V2348" i="4"/>
  <c r="V2349" i="4"/>
  <c r="V2350" i="4"/>
  <c r="V2351" i="4"/>
  <c r="V2352" i="4"/>
  <c r="V2353" i="4"/>
  <c r="V2354" i="4"/>
  <c r="V2355" i="4"/>
  <c r="V2356" i="4"/>
  <c r="V2357" i="4"/>
  <c r="V2358" i="4"/>
  <c r="V2359" i="4"/>
  <c r="V2360" i="4"/>
  <c r="V2361" i="4"/>
  <c r="V2362" i="4"/>
  <c r="V2363" i="4"/>
  <c r="V2364" i="4"/>
  <c r="V2365" i="4"/>
  <c r="V2366" i="4"/>
  <c r="V2367" i="4"/>
  <c r="V2368" i="4"/>
  <c r="V2369" i="4"/>
  <c r="V2370" i="4"/>
  <c r="V2371" i="4"/>
  <c r="V2372" i="4"/>
  <c r="V2373" i="4"/>
  <c r="V2374" i="4"/>
  <c r="V2375" i="4"/>
  <c r="V2376" i="4"/>
  <c r="V2377" i="4"/>
  <c r="V2378" i="4"/>
  <c r="V2379" i="4"/>
  <c r="V2380" i="4"/>
  <c r="V2381" i="4"/>
  <c r="V2382" i="4"/>
  <c r="V2383" i="4"/>
  <c r="V2384" i="4"/>
  <c r="V2385" i="4"/>
  <c r="V2386" i="4"/>
  <c r="V2387" i="4"/>
  <c r="V2388" i="4"/>
  <c r="V2389" i="4"/>
  <c r="V2390" i="4"/>
  <c r="V2391" i="4"/>
  <c r="V2392" i="4"/>
  <c r="V2393" i="4"/>
  <c r="V2394" i="4"/>
  <c r="V2395" i="4"/>
  <c r="V2396" i="4"/>
  <c r="V2397" i="4"/>
  <c r="V2398" i="4"/>
  <c r="V2399" i="4"/>
  <c r="V2400" i="4"/>
  <c r="V2401" i="4"/>
  <c r="V2402" i="4"/>
  <c r="V2403" i="4"/>
  <c r="V2404" i="4"/>
  <c r="V2405" i="4"/>
  <c r="V2406" i="4"/>
  <c r="V2407" i="4"/>
  <c r="V2408" i="4"/>
  <c r="V2409" i="4"/>
  <c r="V2410" i="4"/>
  <c r="V2411" i="4"/>
  <c r="V2412" i="4"/>
  <c r="V2413" i="4"/>
  <c r="V2414" i="4"/>
  <c r="V2415" i="4"/>
  <c r="V2416" i="4"/>
  <c r="V2417" i="4"/>
  <c r="V2418" i="4"/>
  <c r="V2419" i="4"/>
  <c r="V2420" i="4"/>
  <c r="V2421" i="4"/>
  <c r="V2422" i="4"/>
  <c r="V2423" i="4"/>
  <c r="V2424" i="4"/>
  <c r="V2425" i="4"/>
  <c r="V2426" i="4"/>
  <c r="V2427" i="4"/>
  <c r="V2428" i="4"/>
  <c r="V2429" i="4"/>
  <c r="V2430" i="4"/>
  <c r="V2431" i="4"/>
  <c r="V2432" i="4"/>
  <c r="V2433" i="4"/>
  <c r="V2434" i="4"/>
  <c r="V2435" i="4"/>
  <c r="V2436" i="4"/>
  <c r="V2437" i="4"/>
  <c r="V2438" i="4"/>
  <c r="V2439" i="4"/>
  <c r="V2440" i="4"/>
  <c r="V2441" i="4"/>
  <c r="V2442" i="4"/>
  <c r="V2443" i="4"/>
  <c r="V2444" i="4"/>
  <c r="V2445" i="4"/>
  <c r="V2446" i="4"/>
  <c r="V2447" i="4"/>
  <c r="V2448" i="4"/>
  <c r="V2449" i="4"/>
  <c r="V2450" i="4"/>
  <c r="V2451" i="4"/>
  <c r="V2452" i="4"/>
  <c r="V2453" i="4"/>
  <c r="V2454" i="4"/>
  <c r="V2455" i="4"/>
  <c r="V2456" i="4"/>
  <c r="V2457" i="4"/>
  <c r="V2458" i="4"/>
  <c r="V2459" i="4"/>
  <c r="V2460" i="4"/>
  <c r="V2461" i="4"/>
  <c r="V2462" i="4"/>
  <c r="V2463" i="4"/>
  <c r="V2464" i="4"/>
  <c r="V2465" i="4"/>
  <c r="V2466" i="4"/>
  <c r="V2467" i="4"/>
  <c r="V2468" i="4"/>
  <c r="V2469" i="4"/>
  <c r="V2470" i="4"/>
  <c r="V2471" i="4"/>
  <c r="V2472" i="4"/>
  <c r="V2473" i="4"/>
  <c r="V2474" i="4"/>
  <c r="V2475" i="4"/>
  <c r="V2476" i="4"/>
  <c r="V2477" i="4"/>
  <c r="V2478" i="4"/>
  <c r="V2479" i="4"/>
  <c r="V2480" i="4"/>
  <c r="V2481" i="4"/>
  <c r="V2482" i="4"/>
  <c r="V2483" i="4"/>
  <c r="V2484" i="4"/>
  <c r="V2485" i="4"/>
  <c r="V2486" i="4"/>
  <c r="V2487" i="4"/>
  <c r="V2488" i="4"/>
  <c r="V2489" i="4"/>
  <c r="V2490" i="4"/>
  <c r="V2491" i="4"/>
  <c r="V2492" i="4"/>
  <c r="V2493" i="4"/>
  <c r="V2494" i="4"/>
  <c r="V2495" i="4"/>
  <c r="V2496" i="4"/>
  <c r="V2497" i="4"/>
  <c r="V2498" i="4"/>
  <c r="V2499" i="4"/>
  <c r="V2500" i="4"/>
  <c r="V2501" i="4"/>
  <c r="V2502" i="4"/>
  <c r="V2503" i="4"/>
  <c r="V2504" i="4"/>
  <c r="V2505" i="4"/>
  <c r="V2506" i="4"/>
  <c r="V2507" i="4"/>
  <c r="V2508" i="4"/>
  <c r="V2509" i="4"/>
  <c r="V2510" i="4"/>
  <c r="V2511" i="4"/>
  <c r="V2512" i="4"/>
  <c r="V2513" i="4"/>
  <c r="V2514" i="4"/>
  <c r="V2515" i="4"/>
  <c r="V2516" i="4"/>
  <c r="V2517" i="4"/>
  <c r="V2518" i="4"/>
  <c r="V2519" i="4"/>
  <c r="V2520" i="4"/>
  <c r="V2521" i="4"/>
  <c r="V2522" i="4"/>
  <c r="V2523" i="4"/>
  <c r="V2524" i="4"/>
  <c r="V2525" i="4"/>
  <c r="V2526" i="4"/>
  <c r="V2527" i="4"/>
  <c r="V2528" i="4"/>
  <c r="V2529" i="4"/>
  <c r="V2530" i="4"/>
  <c r="V2531" i="4"/>
  <c r="V2532" i="4"/>
  <c r="V2533" i="4"/>
  <c r="V2534" i="4"/>
  <c r="V2535" i="4"/>
  <c r="V2536" i="4"/>
  <c r="V2537" i="4"/>
  <c r="V2538" i="4"/>
  <c r="V2539" i="4"/>
  <c r="V2540" i="4"/>
  <c r="V2541" i="4"/>
  <c r="V2542" i="4"/>
  <c r="V2543" i="4"/>
  <c r="V2544" i="4"/>
  <c r="V2545" i="4"/>
  <c r="V2546" i="4"/>
  <c r="V2547" i="4"/>
  <c r="V2548" i="4"/>
  <c r="V2549" i="4"/>
  <c r="V2550" i="4"/>
  <c r="V2551" i="4"/>
  <c r="V2552" i="4"/>
  <c r="V2553" i="4"/>
  <c r="V2554" i="4"/>
  <c r="V2555" i="4"/>
  <c r="V2556" i="4"/>
  <c r="V2557" i="4"/>
  <c r="V2558" i="4"/>
  <c r="V2559" i="4"/>
  <c r="V2560" i="4"/>
  <c r="V2561" i="4"/>
  <c r="V2562" i="4"/>
  <c r="V2563" i="4"/>
  <c r="V2564" i="4"/>
  <c r="V2565" i="4"/>
  <c r="V2566" i="4"/>
  <c r="V2567" i="4"/>
  <c r="V2568" i="4"/>
  <c r="V2569" i="4"/>
  <c r="V2570" i="4"/>
  <c r="V2571" i="4"/>
  <c r="V2572" i="4"/>
  <c r="V2573" i="4"/>
  <c r="V2574" i="4"/>
  <c r="V2575" i="4"/>
  <c r="V2576" i="4"/>
  <c r="V2577" i="4"/>
  <c r="V2578" i="4"/>
  <c r="V2579" i="4"/>
  <c r="V2580" i="4"/>
  <c r="V2581" i="4"/>
  <c r="V2582" i="4"/>
  <c r="V2583" i="4"/>
  <c r="V2584" i="4"/>
  <c r="V2585" i="4"/>
  <c r="V2586" i="4"/>
  <c r="V2587" i="4"/>
  <c r="V2588" i="4"/>
  <c r="V2589" i="4"/>
  <c r="V2590" i="4"/>
  <c r="V2591" i="4"/>
  <c r="V2592" i="4"/>
  <c r="V2593" i="4"/>
  <c r="V2594" i="4"/>
  <c r="V2595" i="4"/>
  <c r="V2596" i="4"/>
  <c r="V2597" i="4"/>
  <c r="V2598" i="4"/>
  <c r="V2599" i="4"/>
  <c r="V2600" i="4"/>
  <c r="V2601" i="4"/>
  <c r="V2602" i="4"/>
  <c r="V2603" i="4"/>
  <c r="V2604" i="4"/>
  <c r="V2605" i="4"/>
  <c r="V2606" i="4"/>
  <c r="V2607" i="4"/>
  <c r="V2608" i="4"/>
  <c r="V2609" i="4"/>
  <c r="V2610" i="4"/>
  <c r="V2611" i="4"/>
  <c r="V2612" i="4"/>
  <c r="V2613" i="4"/>
  <c r="V2614" i="4"/>
  <c r="V2615" i="4"/>
  <c r="V2616" i="4"/>
  <c r="V2617" i="4"/>
  <c r="V2618" i="4"/>
  <c r="V2619" i="4"/>
  <c r="V2620" i="4"/>
  <c r="V2621" i="4"/>
  <c r="V2622" i="4"/>
  <c r="V2623" i="4"/>
  <c r="V2624" i="4"/>
  <c r="V2625" i="4"/>
  <c r="V2626" i="4"/>
  <c r="V2627" i="4"/>
  <c r="V2628" i="4"/>
  <c r="V2629" i="4"/>
  <c r="V2630" i="4"/>
  <c r="V2631" i="4"/>
  <c r="V2632" i="4"/>
  <c r="V2633" i="4"/>
  <c r="V2634" i="4"/>
  <c r="V2635" i="4"/>
  <c r="V2636" i="4"/>
  <c r="V2637" i="4"/>
  <c r="V2638" i="4"/>
  <c r="V2639" i="4"/>
  <c r="V2640" i="4"/>
  <c r="V2641" i="4"/>
  <c r="V2642" i="4"/>
  <c r="V2643" i="4"/>
  <c r="V2644" i="4"/>
  <c r="V2645" i="4"/>
  <c r="V2646" i="4"/>
  <c r="V2647" i="4"/>
  <c r="V2648" i="4"/>
  <c r="V2649" i="4"/>
  <c r="V2650" i="4"/>
  <c r="V2651" i="4"/>
  <c r="V2652" i="4"/>
  <c r="V2653" i="4"/>
  <c r="V2654" i="4"/>
  <c r="V2655" i="4"/>
  <c r="V2656" i="4"/>
  <c r="V2657" i="4"/>
  <c r="V2658" i="4"/>
  <c r="V2659" i="4"/>
  <c r="V2660" i="4"/>
  <c r="V2661" i="4"/>
  <c r="V2662" i="4"/>
  <c r="V2663" i="4"/>
  <c r="V2664" i="4"/>
  <c r="V2665" i="4"/>
  <c r="V2666" i="4"/>
  <c r="V2667" i="4"/>
  <c r="V2668" i="4"/>
  <c r="V2669" i="4"/>
  <c r="V2670" i="4"/>
  <c r="V2671" i="4"/>
  <c r="V2672" i="4"/>
  <c r="V2673" i="4"/>
  <c r="V2674" i="4"/>
  <c r="V2675" i="4"/>
  <c r="V2676" i="4"/>
  <c r="V2677" i="4"/>
  <c r="V2678" i="4"/>
  <c r="V2679" i="4"/>
  <c r="V2680" i="4"/>
  <c r="V2681" i="4"/>
  <c r="V2682" i="4"/>
  <c r="V2683" i="4"/>
  <c r="V2684" i="4"/>
  <c r="V2685" i="4"/>
  <c r="V2686" i="4"/>
  <c r="V2687" i="4"/>
  <c r="V2688" i="4"/>
  <c r="V2689" i="4"/>
  <c r="V2690" i="4"/>
  <c r="V2691" i="4"/>
  <c r="V2692" i="4"/>
  <c r="V2693" i="4"/>
  <c r="V2694" i="4"/>
  <c r="V2695" i="4"/>
  <c r="V2696" i="4"/>
  <c r="V2697" i="4"/>
  <c r="V2698" i="4"/>
  <c r="V2699" i="4"/>
  <c r="V2700" i="4"/>
  <c r="V2701" i="4"/>
  <c r="V2702" i="4"/>
  <c r="V2703" i="4"/>
  <c r="V2704" i="4"/>
  <c r="V2705" i="4"/>
  <c r="V2706" i="4"/>
  <c r="V2707" i="4"/>
  <c r="V2708" i="4"/>
  <c r="V2709" i="4"/>
  <c r="V2710" i="4"/>
  <c r="V2711" i="4"/>
  <c r="V2712" i="4"/>
  <c r="V2713" i="4"/>
  <c r="V2714" i="4"/>
  <c r="V2715" i="4"/>
  <c r="V2716" i="4"/>
  <c r="V2717" i="4"/>
  <c r="V2718" i="4"/>
  <c r="V2719" i="4"/>
  <c r="V2720" i="4"/>
  <c r="V2721" i="4"/>
  <c r="V2722" i="4"/>
  <c r="V2723" i="4"/>
  <c r="V2724" i="4"/>
  <c r="V2725" i="4"/>
  <c r="V2726" i="4"/>
  <c r="V2727" i="4"/>
  <c r="V2728" i="4"/>
  <c r="V2729" i="4"/>
  <c r="V2730" i="4"/>
  <c r="V2731" i="4"/>
  <c r="V2732" i="4"/>
  <c r="V2733" i="4"/>
  <c r="V2734" i="4"/>
  <c r="V2735" i="4"/>
  <c r="V2736" i="4"/>
  <c r="V2737" i="4"/>
  <c r="V2738" i="4"/>
  <c r="V2739" i="4"/>
  <c r="V2740" i="4"/>
  <c r="V2741" i="4"/>
  <c r="V2742" i="4"/>
  <c r="V2743" i="4"/>
  <c r="V2744" i="4"/>
  <c r="V2745" i="4"/>
  <c r="V2746" i="4"/>
  <c r="V2747" i="4"/>
  <c r="V2748" i="4"/>
  <c r="V2749" i="4"/>
  <c r="V2750" i="4"/>
  <c r="V2751" i="4"/>
  <c r="V2752" i="4"/>
  <c r="V2753" i="4"/>
  <c r="V2754" i="4"/>
  <c r="V2755" i="4"/>
  <c r="V2756" i="4"/>
  <c r="V2757" i="4"/>
  <c r="V2758" i="4"/>
  <c r="V2759" i="4"/>
  <c r="V2760" i="4"/>
  <c r="V2761" i="4"/>
  <c r="V2762" i="4"/>
  <c r="V2763" i="4"/>
  <c r="V2764" i="4"/>
  <c r="V2765" i="4"/>
  <c r="V2766" i="4"/>
  <c r="V2767" i="4"/>
  <c r="V2768" i="4"/>
  <c r="V2769" i="4"/>
  <c r="V2770" i="4"/>
  <c r="V2771" i="4"/>
  <c r="V2772" i="4"/>
  <c r="V2773" i="4"/>
  <c r="V2774" i="4"/>
  <c r="V2775" i="4"/>
  <c r="V2776" i="4"/>
  <c r="V2777" i="4"/>
  <c r="V2778" i="4"/>
  <c r="V2779" i="4"/>
  <c r="V2780" i="4"/>
  <c r="V2781" i="4"/>
  <c r="V2782" i="4"/>
  <c r="V2783" i="4"/>
  <c r="V2784" i="4"/>
  <c r="V2785" i="4"/>
  <c r="V2786" i="4"/>
  <c r="V2787" i="4"/>
  <c r="V2788" i="4"/>
  <c r="V2789" i="4"/>
  <c r="V2790" i="4"/>
  <c r="V2791" i="4"/>
  <c r="V2792" i="4"/>
  <c r="V2793" i="4"/>
  <c r="V2794" i="4"/>
  <c r="V2795" i="4"/>
  <c r="V2796" i="4"/>
  <c r="V2797" i="4"/>
  <c r="V2798" i="4"/>
  <c r="V2799" i="4"/>
  <c r="V2800" i="4"/>
  <c r="V2801" i="4"/>
  <c r="V2802" i="4"/>
  <c r="V2803" i="4"/>
  <c r="V2804" i="4"/>
  <c r="V2805" i="4"/>
  <c r="V2806" i="4"/>
  <c r="V2807" i="4"/>
  <c r="V2808" i="4"/>
  <c r="V2809" i="4"/>
  <c r="V2810" i="4"/>
  <c r="V2811" i="4"/>
  <c r="V2812" i="4"/>
  <c r="V2813" i="4"/>
  <c r="V2814" i="4"/>
  <c r="V2815" i="4"/>
  <c r="V2816" i="4"/>
  <c r="V2817" i="4"/>
  <c r="V2818" i="4"/>
  <c r="V2819" i="4"/>
  <c r="V2820" i="4"/>
  <c r="V2821" i="4"/>
  <c r="V2822" i="4"/>
  <c r="V2823" i="4"/>
  <c r="V2824" i="4"/>
  <c r="V2825" i="4"/>
  <c r="V2826" i="4"/>
  <c r="V2827" i="4"/>
  <c r="V2828" i="4"/>
  <c r="V2829" i="4"/>
  <c r="V2830" i="4"/>
  <c r="V2831" i="4"/>
  <c r="V2832" i="4"/>
  <c r="V2833" i="4"/>
  <c r="V2834" i="4"/>
  <c r="V2835" i="4"/>
  <c r="V2836" i="4"/>
  <c r="V2837" i="4"/>
  <c r="V2838" i="4"/>
  <c r="V2839" i="4"/>
  <c r="V2840" i="4"/>
  <c r="V2841" i="4"/>
  <c r="V2842" i="4"/>
  <c r="V2843" i="4"/>
  <c r="V2844" i="4"/>
  <c r="V2845" i="4"/>
  <c r="V2846" i="4"/>
  <c r="V2847" i="4"/>
  <c r="V2848" i="4"/>
  <c r="V2849" i="4"/>
  <c r="V2850" i="4"/>
  <c r="V2851" i="4"/>
  <c r="V2852" i="4"/>
  <c r="V2853" i="4"/>
  <c r="V2854" i="4"/>
  <c r="V2855" i="4"/>
  <c r="V2856" i="4"/>
  <c r="V2857" i="4"/>
  <c r="V2858" i="4"/>
  <c r="V2859" i="4"/>
  <c r="V2860" i="4"/>
  <c r="V2861" i="4"/>
  <c r="V2862" i="4"/>
  <c r="V2863" i="4"/>
  <c r="V2864" i="4"/>
  <c r="V2865" i="4"/>
  <c r="V2866" i="4"/>
  <c r="V2867" i="4"/>
  <c r="V2868" i="4"/>
  <c r="V2869" i="4"/>
  <c r="V2870" i="4"/>
  <c r="V2871" i="4"/>
  <c r="V2872" i="4"/>
  <c r="V2873" i="4"/>
  <c r="V2874" i="4"/>
  <c r="V2875" i="4"/>
  <c r="V2876" i="4"/>
  <c r="V2877" i="4"/>
  <c r="V2878" i="4"/>
  <c r="V2879" i="4"/>
  <c r="V2880" i="4"/>
  <c r="V2881" i="4"/>
  <c r="V2882" i="4"/>
  <c r="V2883" i="4"/>
  <c r="V2884" i="4"/>
  <c r="V2885" i="4"/>
  <c r="V2886" i="4"/>
  <c r="V2887" i="4"/>
  <c r="V2888" i="4"/>
  <c r="V2889" i="4"/>
  <c r="V2890" i="4"/>
  <c r="V2891" i="4"/>
  <c r="V2892" i="4"/>
  <c r="V2893" i="4"/>
  <c r="V2894" i="4"/>
  <c r="V2895" i="4"/>
  <c r="V2896" i="4"/>
  <c r="V2897" i="4"/>
  <c r="V2898" i="4"/>
  <c r="V2899" i="4"/>
  <c r="V2900" i="4"/>
  <c r="V2901" i="4"/>
  <c r="V2902" i="4"/>
  <c r="V2903" i="4"/>
  <c r="V2904" i="4"/>
  <c r="V2905" i="4"/>
  <c r="V2906" i="4"/>
  <c r="V2907" i="4"/>
  <c r="V2908" i="4"/>
  <c r="V2909" i="4"/>
  <c r="V2910" i="4"/>
  <c r="V2911" i="4"/>
  <c r="V2912" i="4"/>
  <c r="V2913" i="4"/>
  <c r="V2914" i="4"/>
  <c r="V2915" i="4"/>
  <c r="V2916" i="4"/>
  <c r="V2917" i="4"/>
  <c r="V2918" i="4"/>
  <c r="V2919" i="4"/>
  <c r="V2920" i="4"/>
  <c r="V2921" i="4"/>
  <c r="V2922" i="4"/>
  <c r="V2923" i="4"/>
  <c r="V2924" i="4"/>
  <c r="V2925" i="4"/>
  <c r="V2926" i="4"/>
  <c r="V2927" i="4"/>
  <c r="V2928" i="4"/>
  <c r="V2929" i="4"/>
  <c r="V2930" i="4"/>
  <c r="V2931" i="4"/>
  <c r="V2932" i="4"/>
  <c r="V2933" i="4"/>
  <c r="V2934" i="4"/>
  <c r="V2935" i="4"/>
  <c r="V2936" i="4"/>
  <c r="V2937" i="4"/>
  <c r="V2938" i="4"/>
  <c r="V2939" i="4"/>
  <c r="V2940" i="4"/>
  <c r="V2941" i="4"/>
  <c r="V2942" i="4"/>
  <c r="V2943" i="4"/>
  <c r="V2944" i="4"/>
  <c r="V2945" i="4"/>
  <c r="V2946" i="4"/>
  <c r="V2947" i="4"/>
  <c r="V2948" i="4"/>
  <c r="V2949" i="4"/>
  <c r="V2950" i="4"/>
  <c r="V2951" i="4"/>
  <c r="V2952" i="4"/>
  <c r="V2953" i="4"/>
  <c r="V2954" i="4"/>
  <c r="V2955" i="4"/>
  <c r="V2956" i="4"/>
  <c r="V2957" i="4"/>
  <c r="V2958" i="4"/>
  <c r="V2959" i="4"/>
  <c r="V2960" i="4"/>
  <c r="V2961" i="4"/>
  <c r="V2962" i="4"/>
  <c r="V2963" i="4"/>
  <c r="V2964" i="4"/>
  <c r="V2965" i="4"/>
  <c r="V2966" i="4"/>
  <c r="V2967" i="4"/>
  <c r="V2968" i="4"/>
  <c r="V2969" i="4"/>
  <c r="V2970" i="4"/>
  <c r="V2971" i="4"/>
  <c r="V2972" i="4"/>
  <c r="V2973" i="4"/>
  <c r="V2974" i="4"/>
  <c r="V2975" i="4"/>
  <c r="V2976" i="4"/>
  <c r="V2977" i="4"/>
  <c r="V2978" i="4"/>
  <c r="V2979" i="4"/>
  <c r="V2980" i="4"/>
  <c r="V2981" i="4"/>
  <c r="V2982" i="4"/>
  <c r="V2983" i="4"/>
  <c r="V2984" i="4"/>
  <c r="V2985" i="4"/>
  <c r="V2986" i="4"/>
  <c r="V2987" i="4"/>
  <c r="V2988" i="4"/>
  <c r="V2989" i="4"/>
  <c r="V2990" i="4"/>
  <c r="V2991" i="4"/>
  <c r="V2992" i="4"/>
  <c r="V2993" i="4"/>
  <c r="V2994" i="4"/>
  <c r="V2995" i="4"/>
  <c r="V2996" i="4"/>
  <c r="V2997" i="4"/>
  <c r="V2998" i="4"/>
  <c r="V2999" i="4"/>
  <c r="V3000" i="4"/>
  <c r="V3001" i="4"/>
  <c r="V3002" i="4"/>
  <c r="V3003" i="4"/>
  <c r="V3004" i="4"/>
  <c r="V3005" i="4"/>
  <c r="V3006" i="4"/>
  <c r="V3007" i="4"/>
  <c r="V3008" i="4"/>
  <c r="V3009" i="4"/>
  <c r="V3010" i="4"/>
  <c r="V3011" i="4"/>
  <c r="V3012" i="4"/>
  <c r="V3013" i="4"/>
  <c r="V3014" i="4"/>
  <c r="V3015" i="4"/>
  <c r="V3016" i="4"/>
  <c r="V3017" i="4"/>
  <c r="V3018" i="4"/>
  <c r="V3019" i="4"/>
  <c r="V3020" i="4"/>
  <c r="V3021" i="4"/>
  <c r="V3022" i="4"/>
  <c r="V3023" i="4"/>
  <c r="V3024" i="4"/>
  <c r="V3025" i="4"/>
  <c r="V3026" i="4"/>
  <c r="V3027" i="4"/>
  <c r="V3028" i="4"/>
  <c r="V3029" i="4"/>
  <c r="V3030" i="4"/>
  <c r="V3031" i="4"/>
  <c r="V3032" i="4"/>
  <c r="V3033" i="4"/>
  <c r="V3034" i="4"/>
  <c r="V3035" i="4"/>
  <c r="V3036" i="4"/>
  <c r="V3037" i="4"/>
  <c r="V3038" i="4"/>
  <c r="V3039" i="4"/>
  <c r="V3040" i="4"/>
  <c r="V3041" i="4"/>
  <c r="V3042" i="4"/>
  <c r="V3043" i="4"/>
  <c r="V3044" i="4"/>
  <c r="V3045" i="4"/>
  <c r="V3046" i="4"/>
  <c r="V3047" i="4"/>
  <c r="V3048" i="4"/>
  <c r="V3049" i="4"/>
  <c r="V3050" i="4"/>
  <c r="V3051" i="4"/>
  <c r="V3052" i="4"/>
  <c r="V3053" i="4"/>
  <c r="V3054" i="4"/>
  <c r="V3055" i="4"/>
  <c r="V3056" i="4"/>
  <c r="V3057" i="4"/>
  <c r="V3058" i="4"/>
  <c r="V3059" i="4"/>
  <c r="V3060" i="4"/>
  <c r="V3061" i="4"/>
  <c r="V3062" i="4"/>
  <c r="V3063" i="4"/>
  <c r="V3064" i="4"/>
  <c r="V3065" i="4"/>
  <c r="V3066" i="4"/>
  <c r="V3067" i="4"/>
  <c r="V3068" i="4"/>
  <c r="V3069" i="4"/>
  <c r="V3070" i="4"/>
  <c r="V3071" i="4"/>
  <c r="V3072" i="4"/>
  <c r="V3073" i="4"/>
  <c r="V3074" i="4"/>
  <c r="V3075" i="4"/>
  <c r="V3076" i="4"/>
  <c r="V3077" i="4"/>
  <c r="V3078" i="4"/>
  <c r="V3079" i="4"/>
  <c r="V3080" i="4"/>
  <c r="V3081" i="4"/>
  <c r="V3082" i="4"/>
  <c r="V3083" i="4"/>
  <c r="V3084" i="4"/>
  <c r="V3085" i="4"/>
  <c r="V3086" i="4"/>
  <c r="V3087" i="4"/>
  <c r="V3088" i="4"/>
  <c r="V3089" i="4"/>
  <c r="V3090" i="4"/>
  <c r="V3091" i="4"/>
  <c r="V3092" i="4"/>
  <c r="V3093" i="4"/>
  <c r="V3094" i="4"/>
  <c r="V3095" i="4"/>
  <c r="V3096" i="4"/>
  <c r="V3097" i="4"/>
  <c r="V3098" i="4"/>
  <c r="V3099" i="4"/>
  <c r="V3100" i="4"/>
  <c r="V3101" i="4"/>
  <c r="V3102" i="4"/>
  <c r="V3103" i="4"/>
  <c r="V3104" i="4"/>
  <c r="V3105" i="4"/>
  <c r="V3106" i="4"/>
  <c r="V3107" i="4"/>
  <c r="V3108" i="4"/>
  <c r="V3109" i="4"/>
  <c r="V3110" i="4"/>
  <c r="V3111" i="4"/>
  <c r="V3112" i="4"/>
  <c r="V3113" i="4"/>
  <c r="V3114" i="4"/>
  <c r="V3115" i="4"/>
  <c r="V3116" i="4"/>
  <c r="V3117" i="4"/>
  <c r="V3118" i="4"/>
  <c r="V3119" i="4"/>
  <c r="V3120" i="4"/>
  <c r="V3121" i="4"/>
  <c r="V3122" i="4"/>
  <c r="V3123" i="4"/>
  <c r="V3124" i="4"/>
  <c r="V3125" i="4"/>
  <c r="V3126" i="4"/>
  <c r="V3127" i="4"/>
  <c r="V3128" i="4"/>
  <c r="V3129" i="4"/>
  <c r="V3130" i="4"/>
  <c r="V3131" i="4"/>
  <c r="V3132" i="4"/>
  <c r="V3133" i="4"/>
  <c r="V3134" i="4"/>
  <c r="V3135" i="4"/>
  <c r="V3136" i="4"/>
  <c r="V3137" i="4"/>
  <c r="V3138" i="4"/>
  <c r="V3139" i="4"/>
  <c r="V3140" i="4"/>
  <c r="V3141" i="4"/>
  <c r="V3142" i="4"/>
  <c r="V3143" i="4"/>
  <c r="V3144" i="4"/>
  <c r="V3145" i="4"/>
  <c r="V3146" i="4"/>
  <c r="V3147" i="4"/>
  <c r="V3148" i="4"/>
  <c r="V3149" i="4"/>
  <c r="V3150" i="4"/>
  <c r="V3151" i="4"/>
  <c r="V3152" i="4"/>
  <c r="V3153" i="4"/>
  <c r="V3154" i="4"/>
  <c r="V3155" i="4"/>
  <c r="V3156" i="4"/>
  <c r="V3157" i="4"/>
  <c r="V3158" i="4"/>
  <c r="V3159" i="4"/>
  <c r="V3160" i="4"/>
  <c r="V3161" i="4"/>
  <c r="V3162" i="4"/>
  <c r="V3163" i="4"/>
  <c r="V3164" i="4"/>
  <c r="V3165" i="4"/>
  <c r="V3166" i="4"/>
  <c r="V3167" i="4"/>
  <c r="V3168" i="4"/>
  <c r="V3169" i="4"/>
  <c r="V3170" i="4"/>
  <c r="V3171" i="4"/>
  <c r="V3172" i="4"/>
  <c r="V3173" i="4"/>
  <c r="V3174" i="4"/>
  <c r="V3175" i="4"/>
  <c r="V3176" i="4"/>
  <c r="V3177" i="4"/>
  <c r="V3178" i="4"/>
  <c r="V3179" i="4"/>
  <c r="V3180" i="4"/>
  <c r="V3181" i="4"/>
  <c r="V3182" i="4"/>
  <c r="V3183" i="4"/>
  <c r="V3184" i="4"/>
  <c r="V3185" i="4"/>
  <c r="V3186" i="4"/>
  <c r="V3187" i="4"/>
  <c r="V3188" i="4"/>
  <c r="V3189" i="4"/>
  <c r="V3190" i="4"/>
  <c r="V3191" i="4"/>
  <c r="V3192" i="4"/>
  <c r="V3193" i="4"/>
  <c r="V3194" i="4"/>
  <c r="V3195" i="4"/>
  <c r="V3196" i="4"/>
  <c r="V3197" i="4"/>
  <c r="V3198" i="4"/>
  <c r="V3199" i="4"/>
  <c r="V3200" i="4"/>
  <c r="V3201" i="4"/>
  <c r="V3202" i="4"/>
  <c r="V3203" i="4"/>
  <c r="V3204" i="4"/>
  <c r="V3205" i="4"/>
  <c r="V3206" i="4"/>
  <c r="V3207" i="4"/>
  <c r="V3208" i="4"/>
  <c r="V3209" i="4"/>
  <c r="V3210" i="4"/>
  <c r="V3211" i="4"/>
  <c r="V3212" i="4"/>
  <c r="V3213" i="4"/>
  <c r="V3214" i="4"/>
  <c r="V3215" i="4"/>
  <c r="V3216" i="4"/>
  <c r="V3217" i="4"/>
  <c r="V3218" i="4"/>
  <c r="V3219" i="4"/>
  <c r="V3220" i="4"/>
  <c r="V3221" i="4"/>
  <c r="V3222" i="4"/>
  <c r="V3223" i="4"/>
  <c r="V3224" i="4"/>
  <c r="V3225" i="4"/>
  <c r="V3226" i="4"/>
  <c r="V3227" i="4"/>
  <c r="V3228" i="4"/>
  <c r="V3229" i="4"/>
  <c r="V3230" i="4"/>
  <c r="V3231" i="4"/>
  <c r="V3232" i="4"/>
  <c r="V3233" i="4"/>
  <c r="V3234" i="4"/>
  <c r="V3235" i="4"/>
  <c r="V3236" i="4"/>
  <c r="V3237" i="4"/>
  <c r="V3238" i="4"/>
  <c r="V3239" i="4"/>
  <c r="V3240" i="4"/>
  <c r="V3241" i="4"/>
  <c r="V3242" i="4"/>
  <c r="V3243" i="4"/>
  <c r="V3244" i="4"/>
  <c r="V3245" i="4"/>
  <c r="V3246" i="4"/>
  <c r="V3247" i="4"/>
  <c r="V3248" i="4"/>
  <c r="V3249" i="4"/>
  <c r="V3250" i="4"/>
  <c r="V3251" i="4"/>
  <c r="V3252" i="4"/>
  <c r="V3253" i="4"/>
  <c r="V3254" i="4"/>
  <c r="V3255" i="4"/>
  <c r="V3256" i="4"/>
  <c r="V3257" i="4"/>
  <c r="V3258" i="4"/>
  <c r="V3259" i="4"/>
  <c r="V3260" i="4"/>
  <c r="V3261" i="4"/>
  <c r="V3262" i="4"/>
  <c r="V3263" i="4"/>
  <c r="V3264" i="4"/>
  <c r="V3265" i="4"/>
  <c r="V3266" i="4"/>
  <c r="V3267" i="4"/>
  <c r="V3268" i="4"/>
  <c r="V3269" i="4"/>
  <c r="V3270" i="4"/>
  <c r="V3271" i="4"/>
  <c r="V3272" i="4"/>
  <c r="V3273" i="4"/>
  <c r="V3274" i="4"/>
  <c r="V3275" i="4"/>
  <c r="V3276" i="4"/>
  <c r="V3277" i="4"/>
  <c r="V3278" i="4"/>
  <c r="V3279" i="4"/>
  <c r="V3280" i="4"/>
  <c r="V3281" i="4"/>
  <c r="V3282" i="4"/>
  <c r="V3283" i="4"/>
  <c r="V3284" i="4"/>
  <c r="V3285" i="4"/>
  <c r="V3286" i="4"/>
  <c r="V3287" i="4"/>
  <c r="V3288" i="4"/>
  <c r="V3289" i="4"/>
  <c r="V3290" i="4"/>
  <c r="V3291" i="4"/>
  <c r="V3292" i="4"/>
  <c r="V3293" i="4"/>
  <c r="V3294" i="4"/>
  <c r="V3295" i="4"/>
  <c r="V3296" i="4"/>
  <c r="V3297" i="4"/>
  <c r="V3298" i="4"/>
  <c r="V3299" i="4"/>
  <c r="V3300" i="4"/>
  <c r="V3301" i="4"/>
  <c r="V3302" i="4"/>
  <c r="V3303" i="4"/>
  <c r="V3304" i="4"/>
  <c r="V3305" i="4"/>
  <c r="V3306" i="4"/>
  <c r="V3307" i="4"/>
  <c r="V3308" i="4"/>
  <c r="V3309" i="4"/>
  <c r="V3310" i="4"/>
  <c r="V3311" i="4"/>
  <c r="V3312" i="4"/>
  <c r="V3313" i="4"/>
  <c r="V3314" i="4"/>
  <c r="V3315" i="4"/>
  <c r="V3316" i="4"/>
  <c r="V3317" i="4"/>
  <c r="V3318" i="4"/>
  <c r="V3319" i="4"/>
  <c r="V3320" i="4"/>
  <c r="V3321" i="4"/>
  <c r="V3322" i="4"/>
  <c r="V3323" i="4"/>
  <c r="V3324" i="4"/>
  <c r="V3325" i="4"/>
  <c r="V3326" i="4"/>
  <c r="V3327" i="4"/>
  <c r="V3328" i="4"/>
  <c r="V3329" i="4"/>
  <c r="V3330" i="4"/>
  <c r="V3331" i="4"/>
  <c r="V3332" i="4"/>
  <c r="V3333" i="4"/>
  <c r="V3334" i="4"/>
  <c r="V3335" i="4"/>
  <c r="V3336" i="4"/>
  <c r="V3337" i="4"/>
  <c r="V3338" i="4"/>
  <c r="V3339" i="4"/>
  <c r="V3340" i="4"/>
  <c r="V3341" i="4"/>
  <c r="V3342" i="4"/>
  <c r="V3343" i="4"/>
  <c r="V3344" i="4"/>
  <c r="V3345" i="4"/>
  <c r="V3346" i="4"/>
  <c r="V3347" i="4"/>
  <c r="V3348" i="4"/>
  <c r="V3349" i="4"/>
  <c r="V3350" i="4"/>
  <c r="V3351" i="4"/>
  <c r="V3352" i="4"/>
  <c r="V3353" i="4"/>
  <c r="V3354" i="4"/>
  <c r="V3355" i="4"/>
  <c r="V3356" i="4"/>
  <c r="V3357" i="4"/>
  <c r="V3358" i="4"/>
  <c r="V3359" i="4"/>
  <c r="V3360" i="4"/>
  <c r="V3361" i="4"/>
  <c r="V3362" i="4"/>
  <c r="V3363" i="4"/>
  <c r="V3364" i="4"/>
  <c r="V3365" i="4"/>
  <c r="V3366" i="4"/>
  <c r="V3367" i="4"/>
  <c r="V3368" i="4"/>
  <c r="V3369" i="4"/>
  <c r="V3370" i="4"/>
  <c r="V3371" i="4"/>
  <c r="V3372" i="4"/>
  <c r="V3373" i="4"/>
  <c r="V3374" i="4"/>
  <c r="V3375" i="4"/>
  <c r="V3376" i="4"/>
  <c r="V3377" i="4"/>
  <c r="V3378" i="4"/>
  <c r="V3379" i="4"/>
  <c r="V3380" i="4"/>
  <c r="V3381" i="4"/>
  <c r="V3382" i="4"/>
  <c r="V3383" i="4"/>
  <c r="V3384" i="4"/>
  <c r="V3385" i="4"/>
  <c r="V3386" i="4"/>
  <c r="V3387" i="4"/>
  <c r="V3388" i="4"/>
  <c r="V3389" i="4"/>
  <c r="V3390" i="4"/>
  <c r="V3391" i="4"/>
  <c r="V3392" i="4"/>
  <c r="V3393" i="4"/>
  <c r="V3394" i="4"/>
  <c r="V3395" i="4"/>
  <c r="V3396" i="4"/>
  <c r="V3397" i="4"/>
  <c r="V3398" i="4"/>
  <c r="V3399" i="4"/>
  <c r="V3400" i="4"/>
  <c r="V3401" i="4"/>
  <c r="V3402" i="4"/>
  <c r="V3403" i="4"/>
  <c r="V3404" i="4"/>
  <c r="V3405" i="4"/>
  <c r="V3406" i="4"/>
  <c r="V3407" i="4"/>
  <c r="V3408" i="4"/>
  <c r="V3409" i="4"/>
  <c r="V3410" i="4"/>
  <c r="V3411" i="4"/>
  <c r="V3412" i="4"/>
  <c r="V3413" i="4"/>
  <c r="V3414" i="4"/>
  <c r="V3415" i="4"/>
  <c r="V3416" i="4"/>
  <c r="V3417" i="4"/>
  <c r="V3418" i="4"/>
  <c r="V3419" i="4"/>
  <c r="V3420" i="4"/>
  <c r="V3421" i="4"/>
  <c r="V3422" i="4"/>
  <c r="V3423" i="4"/>
  <c r="V3424" i="4"/>
  <c r="V3425" i="4"/>
  <c r="V3426" i="4"/>
  <c r="V3427" i="4"/>
  <c r="V3428" i="4"/>
  <c r="V3429" i="4"/>
  <c r="V3430" i="4"/>
  <c r="V3431" i="4"/>
  <c r="V3432" i="4"/>
  <c r="V3433" i="4"/>
  <c r="V3434" i="4"/>
  <c r="V3435" i="4"/>
  <c r="V3436" i="4"/>
  <c r="V3437" i="4"/>
  <c r="V3438" i="4"/>
  <c r="V3439" i="4"/>
  <c r="V3440" i="4"/>
  <c r="V3441" i="4"/>
  <c r="V3442" i="4"/>
  <c r="V3443" i="4"/>
  <c r="V3444" i="4"/>
  <c r="V3445" i="4"/>
  <c r="V3446" i="4"/>
  <c r="V3447" i="4"/>
  <c r="V3448" i="4"/>
  <c r="V3449" i="4"/>
  <c r="V3450" i="4"/>
  <c r="V3451" i="4"/>
  <c r="V3452" i="4"/>
  <c r="V3453" i="4"/>
  <c r="V3454" i="4"/>
  <c r="V3455" i="4"/>
  <c r="V3456" i="4"/>
  <c r="V3457" i="4"/>
  <c r="V3458" i="4"/>
  <c r="V3459" i="4"/>
  <c r="V3460" i="4"/>
  <c r="V3461" i="4"/>
  <c r="V3462" i="4"/>
  <c r="V3463" i="4"/>
  <c r="V3464" i="4"/>
  <c r="V3465" i="4"/>
  <c r="V3466" i="4"/>
  <c r="V3467" i="4"/>
  <c r="V3468" i="4"/>
  <c r="V3469" i="4"/>
  <c r="V3470" i="4"/>
  <c r="V3471" i="4"/>
  <c r="V3472" i="4"/>
  <c r="V3473" i="4"/>
  <c r="V3474" i="4"/>
  <c r="V3475" i="4"/>
  <c r="V3476" i="4"/>
  <c r="V3477" i="4"/>
  <c r="V3478" i="4"/>
  <c r="V3479" i="4"/>
  <c r="V3480" i="4"/>
  <c r="V3481" i="4"/>
  <c r="V3482" i="4"/>
  <c r="V3483" i="4"/>
  <c r="V3484" i="4"/>
  <c r="V3485" i="4"/>
  <c r="V3486" i="4"/>
  <c r="V3487" i="4"/>
  <c r="V3488" i="4"/>
  <c r="V3489" i="4"/>
  <c r="V3490" i="4"/>
  <c r="V3491" i="4"/>
  <c r="V3492" i="4"/>
  <c r="V3493" i="4"/>
  <c r="V3494" i="4"/>
  <c r="V3495" i="4"/>
  <c r="V3496" i="4"/>
  <c r="V3497" i="4"/>
  <c r="V3498" i="4"/>
  <c r="V3499" i="4"/>
  <c r="V3500" i="4"/>
  <c r="V3501" i="4"/>
  <c r="V3502" i="4"/>
  <c r="V3503" i="4"/>
  <c r="V3504" i="4"/>
  <c r="V3505" i="4"/>
  <c r="V3506" i="4"/>
  <c r="V3507" i="4"/>
  <c r="V3508" i="4"/>
  <c r="V3509" i="4"/>
  <c r="V3510" i="4"/>
  <c r="V3511" i="4"/>
  <c r="V3512" i="4"/>
  <c r="V3513" i="4"/>
  <c r="V3514" i="4"/>
  <c r="V3515" i="4"/>
  <c r="V3516" i="4"/>
  <c r="V3517" i="4"/>
  <c r="V3518" i="4"/>
  <c r="V3519" i="4"/>
  <c r="V3520" i="4"/>
  <c r="V3521" i="4"/>
  <c r="V3522" i="4"/>
  <c r="V3523" i="4"/>
  <c r="V3524" i="4"/>
  <c r="V3525" i="4"/>
  <c r="V3526" i="4"/>
  <c r="V3527" i="4"/>
  <c r="V3528" i="4"/>
  <c r="V3529" i="4"/>
  <c r="V3530" i="4"/>
  <c r="V3531" i="4"/>
  <c r="V3532" i="4"/>
  <c r="V3533" i="4"/>
  <c r="V3534" i="4"/>
  <c r="V3535" i="4"/>
  <c r="V3536" i="4"/>
  <c r="V3537" i="4"/>
  <c r="V3538" i="4"/>
  <c r="V3539" i="4"/>
  <c r="V3540" i="4"/>
  <c r="V3541" i="4"/>
  <c r="V3542" i="4"/>
  <c r="V3543" i="4"/>
  <c r="V3544" i="4"/>
  <c r="V3545" i="4"/>
  <c r="V3546" i="4"/>
  <c r="V3547" i="4"/>
  <c r="V3548" i="4"/>
  <c r="V3549" i="4"/>
  <c r="V3550" i="4"/>
  <c r="V3551" i="4"/>
  <c r="V3552" i="4"/>
  <c r="V3553" i="4"/>
  <c r="V3554" i="4"/>
  <c r="V3555" i="4"/>
  <c r="V3556" i="4"/>
  <c r="V3557" i="4"/>
  <c r="V3558" i="4"/>
  <c r="V3559" i="4"/>
  <c r="V3560" i="4"/>
  <c r="V3561" i="4"/>
  <c r="V3562" i="4"/>
  <c r="V3563" i="4"/>
  <c r="V3564" i="4"/>
  <c r="V3565" i="4"/>
  <c r="V3566" i="4"/>
  <c r="V3567" i="4"/>
  <c r="V3568" i="4"/>
  <c r="V3569" i="4"/>
  <c r="V3570" i="4"/>
  <c r="V3571" i="4"/>
  <c r="V3572" i="4"/>
  <c r="V3573" i="4"/>
  <c r="V3574" i="4"/>
  <c r="V3575" i="4"/>
  <c r="V3576" i="4"/>
  <c r="V3577" i="4"/>
  <c r="V3578" i="4"/>
  <c r="V3579" i="4"/>
  <c r="V3580" i="4"/>
  <c r="V3581" i="4"/>
  <c r="V3582" i="4"/>
  <c r="V3583" i="4"/>
  <c r="V3584" i="4"/>
  <c r="V3585" i="4"/>
  <c r="V3586" i="4"/>
  <c r="V3587" i="4"/>
  <c r="V3588" i="4"/>
  <c r="V3589" i="4"/>
  <c r="V3590" i="4"/>
  <c r="V3591" i="4"/>
  <c r="V3592" i="4"/>
  <c r="V3593" i="4"/>
  <c r="V3594" i="4"/>
  <c r="V3595" i="4"/>
  <c r="V3596" i="4"/>
  <c r="V3597" i="4"/>
  <c r="V3598" i="4"/>
  <c r="V3599" i="4"/>
  <c r="V3600" i="4"/>
  <c r="V3601" i="4"/>
  <c r="V3602" i="4"/>
  <c r="V3603" i="4"/>
  <c r="V3604" i="4"/>
  <c r="V3605" i="4"/>
  <c r="V3606" i="4"/>
  <c r="V3607" i="4"/>
  <c r="V3608" i="4"/>
  <c r="V3609" i="4"/>
  <c r="V3610" i="4"/>
  <c r="V3611" i="4"/>
  <c r="V3612" i="4"/>
  <c r="V3613" i="4"/>
  <c r="V3614" i="4"/>
  <c r="V3615" i="4"/>
  <c r="V3616" i="4"/>
  <c r="V3617" i="4"/>
  <c r="V3618" i="4"/>
  <c r="V3619" i="4"/>
  <c r="V3620" i="4"/>
  <c r="V3621" i="4"/>
  <c r="V3622" i="4"/>
  <c r="V3623" i="4"/>
  <c r="V3624" i="4"/>
  <c r="V3625" i="4"/>
  <c r="V3626" i="4"/>
  <c r="V3627" i="4"/>
  <c r="V3628" i="4"/>
  <c r="V3629" i="4"/>
  <c r="V3630" i="4"/>
  <c r="V3631" i="4"/>
  <c r="V3632" i="4"/>
  <c r="V3633" i="4"/>
  <c r="V3634" i="4"/>
  <c r="V3635" i="4"/>
  <c r="V3636" i="4"/>
  <c r="V3637" i="4"/>
  <c r="V3638" i="4"/>
  <c r="V3639" i="4"/>
  <c r="V3640" i="4"/>
  <c r="V3641" i="4"/>
  <c r="V3642" i="4"/>
  <c r="V3643" i="4"/>
  <c r="V3644" i="4"/>
  <c r="V3645" i="4"/>
  <c r="V3646" i="4"/>
  <c r="V3647" i="4"/>
  <c r="V3648" i="4"/>
  <c r="V3649" i="4"/>
  <c r="V3650" i="4"/>
  <c r="V3651" i="4"/>
  <c r="V3652" i="4"/>
  <c r="V3653" i="4"/>
  <c r="V3654" i="4"/>
  <c r="V3655" i="4"/>
  <c r="V3656" i="4"/>
  <c r="V3657" i="4"/>
  <c r="V3658" i="4"/>
  <c r="V3659" i="4"/>
  <c r="V3660" i="4"/>
  <c r="V3661" i="4"/>
  <c r="V3662" i="4"/>
  <c r="V3663" i="4"/>
  <c r="V3664" i="4"/>
  <c r="V3665" i="4"/>
  <c r="V3666" i="4"/>
  <c r="V3667" i="4"/>
  <c r="V3668" i="4"/>
  <c r="V3669" i="4"/>
  <c r="V3670" i="4"/>
  <c r="V3671" i="4"/>
  <c r="V3672" i="4"/>
  <c r="V3673" i="4"/>
  <c r="V3674" i="4"/>
  <c r="V3675" i="4"/>
  <c r="V3676" i="4"/>
  <c r="V3677" i="4"/>
  <c r="V3678" i="4"/>
  <c r="V3679" i="4"/>
  <c r="V3680" i="4"/>
  <c r="V3681" i="4"/>
  <c r="V3682" i="4"/>
  <c r="V3683" i="4"/>
  <c r="V3684" i="4"/>
  <c r="V3685" i="4"/>
  <c r="V3686" i="4"/>
  <c r="V3687" i="4"/>
  <c r="V3688" i="4"/>
  <c r="V3689" i="4"/>
  <c r="V3690" i="4"/>
  <c r="V3691" i="4"/>
  <c r="V3692" i="4"/>
  <c r="V3693" i="4"/>
  <c r="V3694" i="4"/>
  <c r="V3695" i="4"/>
  <c r="V3696" i="4"/>
  <c r="V3697" i="4"/>
  <c r="V3698" i="4"/>
  <c r="V3699" i="4"/>
  <c r="V3700" i="4"/>
  <c r="V3701" i="4"/>
  <c r="V3702" i="4"/>
  <c r="V3703" i="4"/>
  <c r="V3704" i="4"/>
  <c r="V3705" i="4"/>
  <c r="V3706" i="4"/>
  <c r="V3707" i="4"/>
  <c r="V3708" i="4"/>
  <c r="V3709" i="4"/>
  <c r="V3710" i="4"/>
  <c r="V3711" i="4"/>
  <c r="V3712" i="4"/>
  <c r="V3713" i="4"/>
  <c r="V3714" i="4"/>
  <c r="V3715" i="4"/>
  <c r="V3716" i="4"/>
  <c r="V3717" i="4"/>
  <c r="V3718" i="4"/>
  <c r="V3719" i="4"/>
  <c r="V3720" i="4"/>
  <c r="V3721" i="4"/>
  <c r="V3722" i="4"/>
  <c r="V3723" i="4"/>
  <c r="V3724" i="4"/>
  <c r="V3725" i="4"/>
  <c r="V3726" i="4"/>
  <c r="V3727" i="4"/>
  <c r="V3728" i="4"/>
  <c r="V3729" i="4"/>
  <c r="V3730" i="4"/>
  <c r="V3731" i="4"/>
  <c r="V3732" i="4"/>
  <c r="V3733" i="4"/>
  <c r="V3734" i="4"/>
  <c r="V3735" i="4"/>
  <c r="V3736" i="4"/>
  <c r="V3737" i="4"/>
  <c r="V3738" i="4"/>
  <c r="V3739" i="4"/>
  <c r="V3740" i="4"/>
  <c r="V3741" i="4"/>
  <c r="V3742" i="4"/>
  <c r="V3743" i="4"/>
  <c r="V3744" i="4"/>
  <c r="V3745" i="4"/>
  <c r="V3746" i="4"/>
  <c r="V3747" i="4"/>
  <c r="V3748" i="4"/>
  <c r="V3749" i="4"/>
  <c r="V3750" i="4"/>
  <c r="V3751" i="4"/>
  <c r="V3752" i="4"/>
  <c r="V3753" i="4"/>
  <c r="V3754" i="4"/>
  <c r="V3755" i="4"/>
  <c r="V3756" i="4"/>
  <c r="V3757" i="4"/>
  <c r="V3758" i="4"/>
  <c r="V3759" i="4"/>
  <c r="V3760" i="4"/>
  <c r="V3761" i="4"/>
  <c r="V3762" i="4"/>
  <c r="V3763" i="4"/>
  <c r="V3764" i="4"/>
  <c r="V3765" i="4"/>
  <c r="V3766" i="4"/>
  <c r="V3767" i="4"/>
  <c r="V3768" i="4"/>
  <c r="V3769" i="4"/>
  <c r="V3770" i="4"/>
  <c r="V3771" i="4"/>
  <c r="V3772" i="4"/>
  <c r="V3773" i="4"/>
  <c r="V3774" i="4"/>
  <c r="V3775" i="4"/>
  <c r="V3776" i="4"/>
  <c r="V3777" i="4"/>
  <c r="V3778" i="4"/>
  <c r="V3779" i="4"/>
  <c r="V3780" i="4"/>
  <c r="V3781" i="4"/>
  <c r="V3782" i="4"/>
  <c r="V3783" i="4"/>
  <c r="V3784" i="4"/>
  <c r="V3785" i="4"/>
  <c r="V3786" i="4"/>
  <c r="V3787" i="4"/>
  <c r="V3788" i="4"/>
  <c r="V3789" i="4"/>
  <c r="V3790" i="4"/>
  <c r="V3791" i="4"/>
  <c r="V3792" i="4"/>
  <c r="V3793" i="4"/>
  <c r="V3794" i="4"/>
  <c r="V3795" i="4"/>
  <c r="V3796" i="4"/>
  <c r="V3797" i="4"/>
  <c r="V3798" i="4"/>
  <c r="V3799" i="4"/>
  <c r="V3800" i="4"/>
  <c r="V3801" i="4"/>
  <c r="V3802" i="4"/>
  <c r="V3803" i="4"/>
  <c r="V3804" i="4"/>
  <c r="V3805" i="4"/>
  <c r="V3806" i="4"/>
  <c r="V3807" i="4"/>
  <c r="V3808" i="4"/>
  <c r="V3809" i="4"/>
  <c r="V3810" i="4"/>
  <c r="V3811" i="4"/>
  <c r="V3812" i="4"/>
  <c r="V3813" i="4"/>
  <c r="V3814" i="4"/>
  <c r="V3815" i="4"/>
  <c r="V3816" i="4"/>
  <c r="V3817" i="4"/>
  <c r="V3818" i="4"/>
  <c r="V3819" i="4"/>
  <c r="V3820" i="4"/>
  <c r="V3821" i="4"/>
  <c r="V3822" i="4"/>
  <c r="V3823" i="4"/>
  <c r="V3824" i="4"/>
  <c r="V3825" i="4"/>
  <c r="V3826" i="4"/>
  <c r="V3827" i="4"/>
  <c r="V3828" i="4"/>
  <c r="V3829" i="4"/>
  <c r="V3830" i="4"/>
  <c r="V3831" i="4"/>
  <c r="V3832" i="4"/>
  <c r="V3833" i="4"/>
  <c r="V3834" i="4"/>
  <c r="V3835" i="4"/>
  <c r="V3836" i="4"/>
  <c r="V3837" i="4"/>
  <c r="V3838" i="4"/>
  <c r="V3839" i="4"/>
  <c r="V3840" i="4"/>
  <c r="V3841" i="4"/>
  <c r="V3842" i="4"/>
  <c r="V3843" i="4"/>
  <c r="V3844" i="4"/>
  <c r="V3845" i="4"/>
  <c r="V3846" i="4"/>
  <c r="V3847" i="4"/>
  <c r="V3848" i="4"/>
  <c r="V3849" i="4"/>
  <c r="V3850" i="4"/>
  <c r="V3851" i="4"/>
  <c r="V3852" i="4"/>
  <c r="V3853" i="4"/>
  <c r="V3854" i="4"/>
  <c r="V3855" i="4"/>
  <c r="V3856" i="4"/>
  <c r="V3857" i="4"/>
  <c r="V3858" i="4"/>
  <c r="V3859" i="4"/>
  <c r="V3860" i="4"/>
  <c r="V3861" i="4"/>
  <c r="V3862" i="4"/>
  <c r="V3863" i="4"/>
  <c r="V3864" i="4"/>
  <c r="V3865" i="4"/>
  <c r="V3866" i="4"/>
  <c r="V3867" i="4"/>
  <c r="V3868" i="4"/>
  <c r="V3869" i="4"/>
  <c r="V3870" i="4"/>
  <c r="V3871" i="4"/>
  <c r="V3872" i="4"/>
  <c r="V3873" i="4"/>
  <c r="V3874" i="4"/>
  <c r="V3875" i="4"/>
  <c r="V3876" i="4"/>
  <c r="V3877" i="4"/>
  <c r="V3878" i="4"/>
  <c r="V3879" i="4"/>
  <c r="V3880" i="4"/>
  <c r="V3881" i="4"/>
  <c r="V3882" i="4"/>
  <c r="V3883" i="4"/>
  <c r="V3884" i="4"/>
  <c r="V3885" i="4"/>
  <c r="V3886" i="4"/>
  <c r="V3887" i="4"/>
  <c r="V3888" i="4"/>
  <c r="V3889" i="4"/>
  <c r="V3890" i="4"/>
  <c r="V3891" i="4"/>
  <c r="V3892" i="4"/>
  <c r="V3893" i="4"/>
  <c r="V3894" i="4"/>
  <c r="V3895" i="4"/>
  <c r="V3896" i="4"/>
  <c r="V3897" i="4"/>
  <c r="V3898" i="4"/>
  <c r="V3899" i="4"/>
  <c r="V3900" i="4"/>
  <c r="V3901" i="4"/>
  <c r="V3902" i="4"/>
  <c r="V3903" i="4"/>
  <c r="V3904" i="4"/>
  <c r="V3905" i="4"/>
  <c r="V3906" i="4"/>
  <c r="V3907" i="4"/>
  <c r="V3908" i="4"/>
  <c r="V3909" i="4"/>
  <c r="V3910" i="4"/>
  <c r="V3911" i="4"/>
  <c r="V3912" i="4"/>
  <c r="V3913" i="4"/>
  <c r="V3914" i="4"/>
  <c r="V3915" i="4"/>
  <c r="V3916" i="4"/>
  <c r="V3917" i="4"/>
  <c r="V3918" i="4"/>
  <c r="V3919" i="4"/>
  <c r="V3920" i="4"/>
  <c r="V3921" i="4"/>
  <c r="V3922" i="4"/>
  <c r="V3923" i="4"/>
  <c r="V3924" i="4"/>
  <c r="V3925" i="4"/>
  <c r="V3926" i="4"/>
  <c r="V3927" i="4"/>
  <c r="V3928" i="4"/>
  <c r="V3929" i="4"/>
  <c r="V3930" i="4"/>
  <c r="V3931" i="4"/>
  <c r="V3932" i="4"/>
  <c r="V3933" i="4"/>
  <c r="V3934" i="4"/>
  <c r="V3935" i="4"/>
  <c r="V3936" i="4"/>
  <c r="V3937" i="4"/>
  <c r="V3938" i="4"/>
  <c r="V3939" i="4"/>
  <c r="V3940" i="4"/>
  <c r="V3941" i="4"/>
  <c r="V3942" i="4"/>
  <c r="V3943" i="4"/>
  <c r="V3944" i="4"/>
  <c r="V3945" i="4"/>
  <c r="V3946" i="4"/>
  <c r="V3947" i="4"/>
  <c r="V3948" i="4"/>
  <c r="V3949" i="4"/>
  <c r="V3950" i="4"/>
  <c r="V3951" i="4"/>
  <c r="V3952" i="4"/>
  <c r="V3953" i="4"/>
  <c r="V3954" i="4"/>
  <c r="V3955" i="4"/>
  <c r="V3956" i="4"/>
  <c r="V3957" i="4"/>
  <c r="V3958" i="4"/>
  <c r="V3959" i="4"/>
  <c r="V3960" i="4"/>
  <c r="V3961" i="4"/>
  <c r="V3962" i="4"/>
  <c r="V3963" i="4"/>
  <c r="V3964" i="4"/>
  <c r="V3965" i="4"/>
  <c r="V3966" i="4"/>
  <c r="V3967" i="4"/>
  <c r="V3968" i="4"/>
  <c r="V3969" i="4"/>
  <c r="V3970" i="4"/>
  <c r="V3971" i="4"/>
  <c r="V3972" i="4"/>
  <c r="V3973" i="4"/>
  <c r="V3974" i="4"/>
  <c r="V3975" i="4"/>
  <c r="V3976" i="4"/>
  <c r="V3977" i="4"/>
  <c r="V3978" i="4"/>
  <c r="V3979" i="4"/>
  <c r="V3980" i="4"/>
  <c r="V3981" i="4"/>
  <c r="V3982" i="4"/>
  <c r="V3983" i="4"/>
  <c r="V3984" i="4"/>
  <c r="V3985" i="4"/>
  <c r="V3986" i="4"/>
  <c r="V3987" i="4"/>
  <c r="V3988" i="4"/>
  <c r="V3989" i="4"/>
  <c r="V3990" i="4"/>
  <c r="V3991" i="4"/>
  <c r="V3992" i="4"/>
  <c r="V3993" i="4"/>
  <c r="V3994" i="4"/>
  <c r="V3995" i="4"/>
  <c r="V3996" i="4"/>
  <c r="V3997" i="4"/>
  <c r="V3998" i="4"/>
  <c r="V3999" i="4"/>
  <c r="V4000" i="4"/>
  <c r="V4001" i="4"/>
  <c r="V4002" i="4"/>
  <c r="V4003" i="4"/>
  <c r="V4004" i="4"/>
  <c r="V4005" i="4"/>
  <c r="V4006" i="4"/>
  <c r="V4007" i="4"/>
  <c r="V4008" i="4"/>
  <c r="V4009" i="4"/>
  <c r="V4010" i="4"/>
  <c r="V4011" i="4"/>
  <c r="V4012" i="4"/>
  <c r="V4013" i="4"/>
  <c r="V4014" i="4"/>
  <c r="V4015" i="4"/>
  <c r="V4016" i="4"/>
  <c r="V4017" i="4"/>
  <c r="V4018" i="4"/>
  <c r="V4019" i="4"/>
  <c r="V4020" i="4"/>
  <c r="V4021" i="4"/>
  <c r="V4022" i="4"/>
  <c r="V4023" i="4"/>
  <c r="V4024" i="4"/>
  <c r="V4025" i="4"/>
  <c r="V4026" i="4"/>
  <c r="V4027" i="4"/>
  <c r="V4028" i="4"/>
  <c r="V4029" i="4"/>
  <c r="V4030" i="4"/>
  <c r="V4031" i="4"/>
  <c r="V4032" i="4"/>
  <c r="V4033" i="4"/>
  <c r="V4034" i="4"/>
  <c r="V4035" i="4"/>
  <c r="V4036" i="4"/>
  <c r="V4037" i="4"/>
  <c r="V4038" i="4"/>
  <c r="V4039" i="4"/>
  <c r="V4040" i="4"/>
  <c r="V4041" i="4"/>
  <c r="V4042" i="4"/>
  <c r="V4043" i="4"/>
  <c r="V4044" i="4"/>
  <c r="V4045" i="4"/>
  <c r="V4046" i="4"/>
  <c r="V4047" i="4"/>
  <c r="V4048" i="4"/>
  <c r="V4049" i="4"/>
  <c r="V4050" i="4"/>
  <c r="V4051" i="4"/>
  <c r="V4052" i="4"/>
  <c r="V4053" i="4"/>
  <c r="V4054" i="4"/>
  <c r="V4055" i="4"/>
  <c r="V4056" i="4"/>
  <c r="V4057" i="4"/>
  <c r="V4058" i="4"/>
  <c r="V4059" i="4"/>
  <c r="V4060" i="4"/>
  <c r="V4061" i="4"/>
  <c r="V4062" i="4"/>
  <c r="V4063" i="4"/>
  <c r="V4064" i="4"/>
  <c r="V4065" i="4"/>
  <c r="V4066" i="4"/>
  <c r="V4067" i="4"/>
  <c r="V4068" i="4"/>
  <c r="V4069" i="4"/>
  <c r="V4070" i="4"/>
  <c r="V4071" i="4"/>
  <c r="V4072" i="4"/>
  <c r="V4073" i="4"/>
  <c r="V4074" i="4"/>
  <c r="V4075" i="4"/>
  <c r="V4076" i="4"/>
  <c r="V4077" i="4"/>
  <c r="V4078" i="4"/>
  <c r="V4079" i="4"/>
  <c r="V4080" i="4"/>
  <c r="V4081" i="4"/>
  <c r="V4082" i="4"/>
  <c r="V4083" i="4"/>
  <c r="V4084" i="4"/>
  <c r="V4085" i="4"/>
  <c r="V4086" i="4"/>
  <c r="V4087" i="4"/>
  <c r="V4088" i="4"/>
  <c r="V4089" i="4"/>
  <c r="V4090" i="4"/>
  <c r="V4091" i="4"/>
  <c r="V4092" i="4"/>
  <c r="V4093" i="4"/>
  <c r="V4094" i="4"/>
  <c r="V4095" i="4"/>
  <c r="V4096" i="4"/>
  <c r="V4097" i="4"/>
  <c r="V4098" i="4"/>
  <c r="V4099" i="4"/>
  <c r="V4100" i="4"/>
  <c r="V4101" i="4"/>
  <c r="V4102" i="4"/>
  <c r="V4103" i="4"/>
  <c r="V4104" i="4"/>
  <c r="V4105" i="4"/>
  <c r="V4106" i="4"/>
  <c r="V4107" i="4"/>
  <c r="V4108" i="4"/>
  <c r="V4109" i="4"/>
  <c r="V4110" i="4"/>
  <c r="V4111" i="4"/>
  <c r="V4112" i="4"/>
  <c r="V4113" i="4"/>
  <c r="V4114" i="4"/>
  <c r="V4115" i="4"/>
  <c r="V4116" i="4"/>
  <c r="V4117" i="4"/>
  <c r="V4118" i="4"/>
  <c r="V4119" i="4"/>
  <c r="V4120" i="4"/>
  <c r="V4121" i="4"/>
  <c r="V4122" i="4"/>
  <c r="V4123" i="4"/>
  <c r="V4124" i="4"/>
  <c r="V4125" i="4"/>
  <c r="V4126" i="4"/>
  <c r="V4127" i="4"/>
  <c r="V4128" i="4"/>
  <c r="V4129" i="4"/>
  <c r="V4130" i="4"/>
  <c r="V4131" i="4"/>
  <c r="V4132" i="4"/>
  <c r="V4133" i="4"/>
  <c r="V4134" i="4"/>
  <c r="V4135" i="4"/>
  <c r="V4136" i="4"/>
  <c r="V4137" i="4"/>
  <c r="V4138" i="4"/>
  <c r="V4139" i="4"/>
  <c r="V4140" i="4"/>
  <c r="V4141" i="4"/>
  <c r="V4142" i="4"/>
  <c r="V4143" i="4"/>
  <c r="V4144" i="4"/>
  <c r="V4145" i="4"/>
  <c r="V4146" i="4"/>
  <c r="V4147" i="4"/>
  <c r="V4148" i="4"/>
  <c r="V4149" i="4"/>
  <c r="V4150" i="4"/>
  <c r="V4151" i="4"/>
  <c r="V4152" i="4"/>
  <c r="V4153" i="4"/>
  <c r="V4154" i="4"/>
  <c r="V4155" i="4"/>
  <c r="V4156" i="4"/>
  <c r="V4157" i="4"/>
  <c r="V4158" i="4"/>
  <c r="V4159" i="4"/>
  <c r="V4160" i="4"/>
  <c r="V4161" i="4"/>
  <c r="V4162" i="4"/>
  <c r="V4163" i="4"/>
  <c r="V4164" i="4"/>
  <c r="V4165" i="4"/>
  <c r="V4166" i="4"/>
  <c r="V4167" i="4"/>
  <c r="V4168" i="4"/>
  <c r="V4169" i="4"/>
  <c r="V4170" i="4"/>
  <c r="V4171" i="4"/>
  <c r="V4172" i="4"/>
  <c r="V4173" i="4"/>
  <c r="V4174" i="4"/>
  <c r="V4175" i="4"/>
  <c r="V4176" i="4"/>
  <c r="V4177" i="4"/>
  <c r="V4178" i="4"/>
  <c r="V4179" i="4"/>
  <c r="V4180" i="4"/>
  <c r="V4181" i="4"/>
  <c r="V4182" i="4"/>
  <c r="V4183" i="4"/>
  <c r="V4184" i="4"/>
  <c r="V4185" i="4"/>
  <c r="V4186" i="4"/>
  <c r="V4187" i="4"/>
  <c r="V4188" i="4"/>
  <c r="V4189" i="4"/>
  <c r="V4190" i="4"/>
  <c r="V4191" i="4"/>
  <c r="V4192" i="4"/>
  <c r="V4193" i="4"/>
  <c r="V4194" i="4"/>
  <c r="V4195" i="4"/>
  <c r="V4196" i="4"/>
  <c r="V4197" i="4"/>
  <c r="V4198" i="4"/>
  <c r="V4199" i="4"/>
  <c r="V4200" i="4"/>
  <c r="V4201" i="4"/>
  <c r="V4202" i="4"/>
  <c r="V4203" i="4"/>
  <c r="V4204" i="4"/>
  <c r="V4205" i="4"/>
  <c r="V4206" i="4"/>
  <c r="V4207" i="4"/>
  <c r="V4208" i="4"/>
  <c r="V4209" i="4"/>
  <c r="V4210" i="4"/>
  <c r="V4211" i="4"/>
  <c r="V4212" i="4"/>
  <c r="V4213" i="4"/>
  <c r="V4214" i="4"/>
  <c r="V4215" i="4"/>
  <c r="V4216" i="4"/>
  <c r="V4217" i="4"/>
  <c r="V4218" i="4"/>
  <c r="V4219" i="4"/>
  <c r="V4220" i="4"/>
  <c r="V4221" i="4"/>
  <c r="V4222" i="4"/>
  <c r="V4223" i="4"/>
  <c r="V4224" i="4"/>
  <c r="V4225" i="4"/>
  <c r="V4226" i="4"/>
  <c r="V4227" i="4"/>
  <c r="V4228" i="4"/>
  <c r="V4229" i="4"/>
  <c r="V4230" i="4"/>
  <c r="V4231" i="4"/>
  <c r="V4232" i="4"/>
  <c r="V4233" i="4"/>
  <c r="V4234" i="4"/>
  <c r="V4235" i="4"/>
  <c r="V4236" i="4"/>
  <c r="V4237" i="4"/>
  <c r="V4238" i="4"/>
  <c r="V4239" i="4"/>
  <c r="V4240" i="4"/>
  <c r="V4241" i="4"/>
  <c r="V4242" i="4"/>
  <c r="V4243" i="4"/>
  <c r="V4244" i="4"/>
  <c r="V4245" i="4"/>
  <c r="V4246" i="4"/>
  <c r="V4247" i="4"/>
  <c r="V4248" i="4"/>
  <c r="V4249" i="4"/>
  <c r="V4250" i="4"/>
  <c r="V4251" i="4"/>
  <c r="V4252" i="4"/>
  <c r="V4253" i="4"/>
  <c r="V4254" i="4"/>
  <c r="V4255" i="4"/>
  <c r="V4256" i="4"/>
  <c r="V4257" i="4"/>
  <c r="V4258" i="4"/>
  <c r="V4259" i="4"/>
  <c r="V4260" i="4"/>
  <c r="V4261" i="4"/>
  <c r="V4262" i="4"/>
  <c r="V4263" i="4"/>
  <c r="V4264" i="4"/>
  <c r="V4265" i="4"/>
  <c r="V4266" i="4"/>
  <c r="V4267" i="4"/>
  <c r="V4268" i="4"/>
  <c r="V4269" i="4"/>
  <c r="V4270" i="4"/>
  <c r="V4271" i="4"/>
  <c r="V4272" i="4"/>
  <c r="V4273" i="4"/>
  <c r="V4274" i="4"/>
  <c r="V4275" i="4"/>
  <c r="V4276" i="4"/>
  <c r="V4277" i="4"/>
  <c r="V4278" i="4"/>
  <c r="V4279" i="4"/>
  <c r="V4280" i="4"/>
  <c r="V4281" i="4"/>
  <c r="V4282" i="4"/>
  <c r="V4283" i="4"/>
  <c r="V4284" i="4"/>
  <c r="V4285" i="4"/>
  <c r="V4286" i="4"/>
  <c r="V4287" i="4"/>
  <c r="V4288" i="4"/>
  <c r="V4289" i="4"/>
  <c r="V4290" i="4"/>
  <c r="V4291" i="4"/>
  <c r="V4292" i="4"/>
  <c r="V4293" i="4"/>
  <c r="V4294" i="4"/>
  <c r="V4295" i="4"/>
  <c r="V4296" i="4"/>
  <c r="V4297" i="4"/>
  <c r="V4298" i="4"/>
  <c r="V4299" i="4"/>
  <c r="V4300" i="4"/>
  <c r="V4301" i="4"/>
  <c r="V4302" i="4"/>
  <c r="V4303" i="4"/>
  <c r="V4304" i="4"/>
  <c r="V4305" i="4"/>
  <c r="V4306" i="4"/>
  <c r="V4307" i="4"/>
  <c r="V4308" i="4"/>
  <c r="V4309" i="4"/>
  <c r="V4310" i="4"/>
  <c r="V4311" i="4"/>
  <c r="V4312" i="4"/>
  <c r="V4313" i="4"/>
  <c r="V4314" i="4"/>
  <c r="V4315" i="4"/>
  <c r="V4316" i="4"/>
  <c r="V4317" i="4"/>
  <c r="V4318" i="4"/>
  <c r="V4319" i="4"/>
  <c r="V4320" i="4"/>
  <c r="V4321" i="4"/>
  <c r="V4322" i="4"/>
  <c r="V4323" i="4"/>
  <c r="V4324" i="4"/>
  <c r="V4325" i="4"/>
  <c r="V4326" i="4"/>
  <c r="V4327" i="4"/>
  <c r="V4328" i="4"/>
  <c r="V4329" i="4"/>
  <c r="V4330" i="4"/>
  <c r="V4331" i="4"/>
  <c r="V4332" i="4"/>
  <c r="V4333" i="4"/>
  <c r="V4334" i="4"/>
  <c r="V4335" i="4"/>
  <c r="V4336" i="4"/>
  <c r="V4337" i="4"/>
  <c r="V4338" i="4"/>
  <c r="V4339" i="4"/>
  <c r="V4340" i="4"/>
  <c r="V4341" i="4"/>
  <c r="V4342" i="4"/>
  <c r="V4343" i="4"/>
  <c r="V4344" i="4"/>
  <c r="V4345" i="4"/>
  <c r="V4346" i="4"/>
  <c r="V4347" i="4"/>
  <c r="V4348" i="4"/>
  <c r="V4349" i="4"/>
  <c r="V4350" i="4"/>
  <c r="V4351" i="4"/>
  <c r="V4352" i="4"/>
  <c r="V4353" i="4"/>
  <c r="V4354" i="4"/>
  <c r="V4355" i="4"/>
  <c r="V4356" i="4"/>
  <c r="V4357" i="4"/>
  <c r="V4358" i="4"/>
  <c r="V4359" i="4"/>
  <c r="V4360" i="4"/>
  <c r="V4361" i="4"/>
  <c r="V4362" i="4"/>
  <c r="V4363" i="4"/>
  <c r="V4364" i="4"/>
  <c r="V4365" i="4"/>
  <c r="V4366" i="4"/>
  <c r="V4367" i="4"/>
  <c r="V4368" i="4"/>
  <c r="V4369" i="4"/>
  <c r="V4370" i="4"/>
  <c r="V4371" i="4"/>
  <c r="V4372" i="4"/>
  <c r="V4373" i="4"/>
  <c r="V4374" i="4"/>
  <c r="V4375" i="4"/>
  <c r="V4376" i="4"/>
  <c r="V4377" i="4"/>
  <c r="V4378" i="4"/>
  <c r="V4379" i="4"/>
  <c r="V4380" i="4"/>
  <c r="V4381" i="4"/>
  <c r="V4382" i="4"/>
  <c r="V4383" i="4"/>
  <c r="V4384" i="4"/>
  <c r="V4385" i="4"/>
  <c r="V4386" i="4"/>
  <c r="V4387" i="4"/>
  <c r="V4388" i="4"/>
  <c r="V4389" i="4"/>
  <c r="V4390" i="4"/>
  <c r="V4391" i="4"/>
  <c r="V4392" i="4"/>
  <c r="V4393" i="4"/>
  <c r="V4394" i="4"/>
  <c r="V4395" i="4"/>
  <c r="V4396" i="4"/>
  <c r="V4397" i="4"/>
  <c r="V4398" i="4"/>
  <c r="V4399" i="4"/>
  <c r="V4400" i="4"/>
  <c r="V4401" i="4"/>
  <c r="V4402" i="4"/>
  <c r="V4403" i="4"/>
  <c r="V4404" i="4"/>
  <c r="V4405" i="4"/>
  <c r="V4406" i="4"/>
  <c r="V4407" i="4"/>
  <c r="V4408" i="4"/>
  <c r="V4409" i="4"/>
  <c r="V4410" i="4"/>
  <c r="V4411" i="4"/>
  <c r="V4412" i="4"/>
  <c r="V4413" i="4"/>
  <c r="V4414" i="4"/>
  <c r="V4415" i="4"/>
  <c r="V4416" i="4"/>
  <c r="V4417" i="4"/>
  <c r="V4418" i="4"/>
  <c r="V4419" i="4"/>
  <c r="V4420" i="4"/>
  <c r="V4421" i="4"/>
  <c r="V4422" i="4"/>
  <c r="V4423" i="4"/>
  <c r="V4424" i="4"/>
  <c r="V4425" i="4"/>
  <c r="V4426" i="4"/>
  <c r="V4427" i="4"/>
  <c r="V4428" i="4"/>
  <c r="V4429" i="4"/>
  <c r="V4430" i="4"/>
  <c r="V4431" i="4"/>
  <c r="V4432" i="4"/>
  <c r="V4433" i="4"/>
  <c r="V4434" i="4"/>
  <c r="V4435" i="4"/>
  <c r="V4436" i="4"/>
  <c r="V4437" i="4"/>
  <c r="V4438" i="4"/>
  <c r="V4439" i="4"/>
  <c r="V4440" i="4"/>
  <c r="V4441" i="4"/>
  <c r="V4442" i="4"/>
  <c r="V4443" i="4"/>
  <c r="V4444" i="4"/>
  <c r="V4445" i="4"/>
  <c r="V4446" i="4"/>
  <c r="V4447" i="4"/>
  <c r="V4448" i="4"/>
  <c r="V4449" i="4"/>
  <c r="V4450" i="4"/>
  <c r="V4451" i="4"/>
  <c r="V4452" i="4"/>
  <c r="V4453" i="4"/>
  <c r="V4454" i="4"/>
  <c r="V4455" i="4"/>
  <c r="V4456" i="4"/>
  <c r="V4457" i="4"/>
  <c r="V4458" i="4"/>
  <c r="V4459" i="4"/>
  <c r="V4460" i="4"/>
  <c r="V4461" i="4"/>
  <c r="V4462" i="4"/>
  <c r="V4463" i="4"/>
  <c r="V4464" i="4"/>
  <c r="V4465" i="4"/>
  <c r="V4466" i="4"/>
  <c r="V4467" i="4"/>
  <c r="V4468" i="4"/>
  <c r="V4469" i="4"/>
  <c r="V4470" i="4"/>
  <c r="V4471" i="4"/>
  <c r="V4472" i="4"/>
  <c r="V4473" i="4"/>
  <c r="V4474" i="4"/>
  <c r="V4475" i="4"/>
  <c r="V4476" i="4"/>
  <c r="V4477" i="4"/>
  <c r="V4478" i="4"/>
  <c r="V4479" i="4"/>
  <c r="V4480" i="4"/>
  <c r="V4481" i="4"/>
  <c r="V4482" i="4"/>
  <c r="V4483" i="4"/>
  <c r="V4484" i="4"/>
  <c r="V4485" i="4"/>
  <c r="V4486" i="4"/>
  <c r="V4487" i="4"/>
  <c r="V4488" i="4"/>
  <c r="V4489" i="4"/>
  <c r="V4490" i="4"/>
  <c r="V4491" i="4"/>
  <c r="V4492" i="4"/>
  <c r="V4493" i="4"/>
  <c r="V4494" i="4"/>
  <c r="V4495" i="4"/>
  <c r="V4496" i="4"/>
  <c r="V4497" i="4"/>
  <c r="V4498" i="4"/>
  <c r="V4499" i="4"/>
  <c r="V4500" i="4"/>
  <c r="V4501" i="4"/>
  <c r="V4502" i="4"/>
  <c r="V4503" i="4"/>
  <c r="V4504" i="4"/>
  <c r="V4505" i="4"/>
  <c r="V4506" i="4"/>
  <c r="V4507" i="4"/>
  <c r="V4508" i="4"/>
  <c r="V4509" i="4"/>
  <c r="V4510" i="4"/>
  <c r="V4511" i="4"/>
  <c r="V4512" i="4"/>
  <c r="V4513" i="4"/>
  <c r="V4514" i="4"/>
  <c r="V4515" i="4"/>
  <c r="V4516" i="4"/>
  <c r="V4517" i="4"/>
  <c r="V4518" i="4"/>
  <c r="V4519" i="4"/>
  <c r="V4520" i="4"/>
  <c r="V4521" i="4"/>
  <c r="V4522" i="4"/>
  <c r="V4523" i="4"/>
  <c r="V4524" i="4"/>
  <c r="V4525" i="4"/>
  <c r="V4526" i="4"/>
  <c r="V4527" i="4"/>
  <c r="V4528" i="4"/>
  <c r="V4529" i="4"/>
  <c r="V4530" i="4"/>
  <c r="V4531" i="4"/>
  <c r="V4532" i="4"/>
  <c r="V4533" i="4"/>
  <c r="V4534" i="4"/>
  <c r="V4535" i="4"/>
  <c r="V4536" i="4"/>
  <c r="V4537" i="4"/>
  <c r="V4538" i="4"/>
  <c r="V4539" i="4"/>
  <c r="V4540" i="4"/>
  <c r="V4541" i="4"/>
  <c r="V4542" i="4"/>
  <c r="V4543" i="4"/>
  <c r="V4544" i="4"/>
  <c r="V4545" i="4"/>
  <c r="V4546" i="4"/>
  <c r="V4547" i="4"/>
  <c r="V4548" i="4"/>
  <c r="V4549" i="4"/>
  <c r="V4550" i="4"/>
  <c r="V4551" i="4"/>
  <c r="V4552" i="4"/>
  <c r="V4553" i="4"/>
  <c r="V4554" i="4"/>
  <c r="V4555" i="4"/>
  <c r="V4556" i="4"/>
  <c r="V4557" i="4"/>
  <c r="V4558" i="4"/>
  <c r="V4559" i="4"/>
  <c r="V4560" i="4"/>
  <c r="V4561" i="4"/>
  <c r="V4562" i="4"/>
  <c r="V4563" i="4"/>
  <c r="V4564" i="4"/>
  <c r="V4565" i="4"/>
  <c r="V4566" i="4"/>
  <c r="V4567" i="4"/>
  <c r="V4568" i="4"/>
  <c r="V4569" i="4"/>
  <c r="V4570" i="4"/>
  <c r="V4571" i="4"/>
  <c r="V4572" i="4"/>
  <c r="V4573" i="4"/>
  <c r="V4574" i="4"/>
  <c r="V4575" i="4"/>
  <c r="V4576" i="4"/>
  <c r="V4577" i="4"/>
  <c r="V4578" i="4"/>
  <c r="V4579" i="4"/>
  <c r="V4580" i="4"/>
  <c r="V4581" i="4"/>
  <c r="V4582" i="4"/>
  <c r="V4583" i="4"/>
  <c r="V4584" i="4"/>
  <c r="V4585" i="4"/>
  <c r="V4586" i="4"/>
  <c r="V4587" i="4"/>
  <c r="V4588" i="4"/>
  <c r="V4589" i="4"/>
  <c r="V4590" i="4"/>
  <c r="V4591" i="4"/>
  <c r="V4592" i="4"/>
  <c r="V4593" i="4"/>
  <c r="V4594" i="4"/>
  <c r="V4595" i="4"/>
  <c r="V4596" i="4"/>
  <c r="V4597" i="4"/>
  <c r="V4598" i="4"/>
  <c r="V4599" i="4"/>
  <c r="V4600" i="4"/>
  <c r="V4601" i="4"/>
  <c r="V4602" i="4"/>
  <c r="V4603" i="4"/>
  <c r="V4604" i="4"/>
  <c r="V4605" i="4"/>
  <c r="V4606" i="4"/>
  <c r="V4607" i="4"/>
  <c r="V4608" i="4"/>
  <c r="V4609" i="4"/>
  <c r="V4610" i="4"/>
  <c r="V4611" i="4"/>
  <c r="V4612" i="4"/>
  <c r="V4613" i="4"/>
  <c r="V4614" i="4"/>
  <c r="V4615" i="4"/>
  <c r="V4616" i="4"/>
  <c r="V4617" i="4"/>
  <c r="V4618" i="4"/>
  <c r="V4619" i="4"/>
  <c r="V4620" i="4"/>
  <c r="V4621" i="4"/>
  <c r="V4622" i="4"/>
  <c r="V4623" i="4"/>
  <c r="V4624" i="4"/>
  <c r="V4625" i="4"/>
  <c r="V4626" i="4"/>
  <c r="V4627" i="4"/>
  <c r="V4628" i="4"/>
  <c r="V4629" i="4"/>
  <c r="V4630" i="4"/>
  <c r="V4631" i="4"/>
  <c r="V4632" i="4"/>
  <c r="V4633" i="4"/>
  <c r="V4634" i="4"/>
  <c r="V4635" i="4"/>
  <c r="V4636" i="4"/>
  <c r="V4637" i="4"/>
  <c r="V4638" i="4"/>
  <c r="V4639" i="4"/>
  <c r="V4640" i="4"/>
  <c r="V4641" i="4"/>
  <c r="V4642" i="4"/>
  <c r="V4643" i="4"/>
  <c r="V4644" i="4"/>
  <c r="V4645" i="4"/>
  <c r="V4646" i="4"/>
  <c r="V4647" i="4"/>
  <c r="V4648" i="4"/>
  <c r="V4649" i="4"/>
  <c r="V4650" i="4"/>
  <c r="V4651" i="4"/>
  <c r="V4652" i="4"/>
  <c r="V4653" i="4"/>
  <c r="V4654" i="4"/>
  <c r="V4655" i="4"/>
  <c r="V4656" i="4"/>
  <c r="V4657" i="4"/>
  <c r="V4658" i="4"/>
  <c r="V4659" i="4"/>
  <c r="V4660" i="4"/>
  <c r="V4661" i="4"/>
  <c r="V4662" i="4"/>
  <c r="V4663" i="4"/>
  <c r="V4664" i="4"/>
  <c r="V4665" i="4"/>
  <c r="V4666" i="4"/>
  <c r="V4667" i="4"/>
  <c r="V4668" i="4"/>
  <c r="V4669" i="4"/>
  <c r="V4670" i="4"/>
  <c r="V4671" i="4"/>
  <c r="V4672" i="4"/>
  <c r="V4673" i="4"/>
  <c r="V4674" i="4"/>
  <c r="V4675" i="4"/>
  <c r="V4676" i="4"/>
  <c r="V4677" i="4"/>
  <c r="V4678" i="4"/>
  <c r="V4679" i="4"/>
  <c r="V4680" i="4"/>
  <c r="V4681" i="4"/>
  <c r="V4682" i="4"/>
  <c r="V4683" i="4"/>
  <c r="V4684" i="4"/>
  <c r="V4685" i="4"/>
  <c r="V4686" i="4"/>
  <c r="V4687" i="4"/>
  <c r="V4688" i="4"/>
  <c r="V4689" i="4"/>
  <c r="V4690" i="4"/>
  <c r="V4691" i="4"/>
  <c r="V4692" i="4"/>
  <c r="V4693" i="4"/>
  <c r="V4694" i="4"/>
  <c r="V4695" i="4"/>
  <c r="V4696" i="4"/>
  <c r="V4697" i="4"/>
  <c r="V4698" i="4"/>
  <c r="V4699" i="4"/>
  <c r="V4700" i="4"/>
  <c r="V4701" i="4"/>
  <c r="V4702" i="4"/>
  <c r="V4703" i="4"/>
  <c r="V4704" i="4"/>
  <c r="V4705" i="4"/>
  <c r="V4706" i="4"/>
  <c r="V4707" i="4"/>
  <c r="V4708" i="4"/>
  <c r="V4709" i="4"/>
  <c r="V4710" i="4"/>
  <c r="V4711" i="4"/>
  <c r="V4712" i="4"/>
  <c r="V4713" i="4"/>
  <c r="V4714" i="4"/>
  <c r="V4715" i="4"/>
  <c r="V4716" i="4"/>
  <c r="V4717" i="4"/>
  <c r="V4718" i="4"/>
  <c r="V4719" i="4"/>
  <c r="V4720" i="4"/>
  <c r="V4721" i="4"/>
  <c r="V4722" i="4"/>
  <c r="V4723" i="4"/>
  <c r="V4724" i="4"/>
  <c r="V4725" i="4"/>
  <c r="V4726" i="4"/>
  <c r="V4727" i="4"/>
  <c r="V4728" i="4"/>
  <c r="V4729" i="4"/>
  <c r="V4730" i="4"/>
  <c r="V4731" i="4"/>
  <c r="V4732" i="4"/>
  <c r="V4733" i="4"/>
  <c r="V4734" i="4"/>
  <c r="V4735" i="4"/>
  <c r="V4736" i="4"/>
  <c r="V4737" i="4"/>
  <c r="V4738" i="4"/>
  <c r="V4739" i="4"/>
  <c r="V4740" i="4"/>
  <c r="V4741" i="4"/>
  <c r="V4742" i="4"/>
  <c r="V4743" i="4"/>
  <c r="V4744" i="4"/>
  <c r="V4745" i="4"/>
  <c r="V4746" i="4"/>
  <c r="V4747" i="4"/>
  <c r="V4748" i="4"/>
  <c r="V4749" i="4"/>
  <c r="V4750" i="4"/>
  <c r="V4751" i="4"/>
  <c r="V4752" i="4"/>
  <c r="V4753" i="4"/>
  <c r="V4754" i="4"/>
  <c r="V4755" i="4"/>
  <c r="V4756" i="4"/>
  <c r="V4757" i="4"/>
  <c r="V4758" i="4"/>
  <c r="V4759" i="4"/>
  <c r="V4760" i="4"/>
  <c r="V4761" i="4"/>
  <c r="V4762" i="4"/>
  <c r="V4763" i="4"/>
  <c r="V4764" i="4"/>
  <c r="V4765" i="4"/>
  <c r="V4766" i="4"/>
  <c r="V4767" i="4"/>
  <c r="V4768" i="4"/>
  <c r="V4769" i="4"/>
  <c r="V4770" i="4"/>
  <c r="V4771" i="4"/>
  <c r="V4772" i="4"/>
  <c r="V4773" i="4"/>
  <c r="V4774" i="4"/>
  <c r="V4775" i="4"/>
  <c r="V4776" i="4"/>
  <c r="V4777" i="4"/>
  <c r="V4778" i="4"/>
  <c r="V4779" i="4"/>
  <c r="V4780" i="4"/>
  <c r="V4781" i="4"/>
  <c r="V4782" i="4"/>
  <c r="V4783" i="4"/>
  <c r="V4784" i="4"/>
  <c r="V4785" i="4"/>
  <c r="V4786" i="4"/>
  <c r="V4787" i="4"/>
  <c r="V4788" i="4"/>
  <c r="V4789" i="4"/>
  <c r="V4790" i="4"/>
  <c r="V4791" i="4"/>
  <c r="V4792" i="4"/>
  <c r="V4793" i="4"/>
  <c r="V4794" i="4"/>
  <c r="V4795" i="4"/>
  <c r="V4796" i="4"/>
  <c r="V4797" i="4"/>
  <c r="V4798" i="4"/>
  <c r="V4799" i="4"/>
  <c r="V4800" i="4"/>
  <c r="V4801" i="4"/>
  <c r="V4802" i="4"/>
  <c r="V4803" i="4"/>
  <c r="V4804" i="4"/>
  <c r="V4805" i="4"/>
  <c r="V4806" i="4"/>
  <c r="V4807" i="4"/>
  <c r="V4808" i="4"/>
  <c r="V4809" i="4"/>
  <c r="V4810" i="4"/>
  <c r="V4811" i="4"/>
  <c r="V4812" i="4"/>
  <c r="V4813" i="4"/>
  <c r="V4814" i="4"/>
  <c r="V4815" i="4"/>
  <c r="V4816" i="4"/>
  <c r="V4817" i="4"/>
  <c r="V4818" i="4"/>
  <c r="V4819" i="4"/>
  <c r="V4820" i="4"/>
  <c r="V4821" i="4"/>
  <c r="V4822" i="4"/>
  <c r="V4823" i="4"/>
  <c r="V4824" i="4"/>
  <c r="V4825" i="4"/>
  <c r="V4826" i="4"/>
  <c r="V4827" i="4"/>
  <c r="V4828" i="4"/>
  <c r="V4829" i="4"/>
  <c r="V4830" i="4"/>
  <c r="V4831" i="4"/>
  <c r="V4832" i="4"/>
  <c r="V4833" i="4"/>
  <c r="V4834" i="4"/>
  <c r="V4835" i="4"/>
  <c r="V4836" i="4"/>
  <c r="V4837" i="4"/>
  <c r="V4838" i="4"/>
  <c r="V4839" i="4"/>
  <c r="V4840" i="4"/>
  <c r="V4841" i="4"/>
  <c r="V4842" i="4"/>
  <c r="V4843" i="4"/>
  <c r="V4844" i="4"/>
  <c r="V4845" i="4"/>
  <c r="V4846" i="4"/>
  <c r="V4847" i="4"/>
  <c r="V4848" i="4"/>
  <c r="V4849" i="4"/>
  <c r="V4850" i="4"/>
  <c r="V4851" i="4"/>
  <c r="V4852" i="4"/>
  <c r="V4853" i="4"/>
  <c r="V4854" i="4"/>
  <c r="V4855" i="4"/>
  <c r="V4856" i="4"/>
  <c r="V4857" i="4"/>
  <c r="V4858" i="4"/>
  <c r="V4859" i="4"/>
  <c r="V4860" i="4"/>
  <c r="V4861" i="4"/>
  <c r="V4862" i="4"/>
  <c r="V4863" i="4"/>
  <c r="V4864" i="4"/>
  <c r="V4865" i="4"/>
  <c r="V4866" i="4"/>
  <c r="V4867" i="4"/>
  <c r="V4868" i="4"/>
  <c r="V4869" i="4"/>
  <c r="V4870" i="4"/>
  <c r="V4871" i="4"/>
  <c r="V4872" i="4"/>
  <c r="V4873" i="4"/>
  <c r="V4874" i="4"/>
  <c r="V4875" i="4"/>
  <c r="V4876" i="4"/>
  <c r="V4877" i="4"/>
  <c r="V4878" i="4"/>
  <c r="V4879" i="4"/>
  <c r="V4880" i="4"/>
  <c r="V4881" i="4"/>
  <c r="V4882" i="4"/>
  <c r="V4883" i="4"/>
  <c r="V4884" i="4"/>
  <c r="V4885" i="4"/>
  <c r="V4886" i="4"/>
  <c r="V4887" i="4"/>
  <c r="V4888" i="4"/>
  <c r="V4889" i="4"/>
  <c r="V4890" i="4"/>
  <c r="V4891" i="4"/>
  <c r="V4892" i="4"/>
  <c r="V4893" i="4"/>
  <c r="V4894" i="4"/>
  <c r="V4895" i="4"/>
  <c r="V4896" i="4"/>
  <c r="V4897" i="4"/>
  <c r="V4898" i="4"/>
  <c r="V4899" i="4"/>
  <c r="V4900" i="4"/>
  <c r="V4901" i="4"/>
  <c r="V4902" i="4"/>
  <c r="V4903" i="4"/>
  <c r="V4904" i="4"/>
  <c r="V4905" i="4"/>
  <c r="V4906" i="4"/>
  <c r="V4907" i="4"/>
  <c r="V4908" i="4"/>
  <c r="V4909" i="4"/>
  <c r="V4910" i="4"/>
  <c r="V4911" i="4"/>
  <c r="V4912" i="4"/>
  <c r="V4913" i="4"/>
  <c r="V4914" i="4"/>
  <c r="V4915" i="4"/>
  <c r="V4916" i="4"/>
  <c r="V4917" i="4"/>
  <c r="V4918" i="4"/>
  <c r="V4919" i="4"/>
  <c r="V4920" i="4"/>
  <c r="V4921" i="4"/>
  <c r="V4922" i="4"/>
  <c r="V4923" i="4"/>
  <c r="V4924" i="4"/>
  <c r="V4925" i="4"/>
  <c r="V4926" i="4"/>
  <c r="V4927" i="4"/>
  <c r="V4928" i="4"/>
  <c r="V4929" i="4"/>
  <c r="V4930" i="4"/>
  <c r="V4931" i="4"/>
  <c r="V4932" i="4"/>
  <c r="V4933" i="4"/>
  <c r="V4934" i="4"/>
  <c r="V4935" i="4"/>
  <c r="V4936" i="4"/>
  <c r="V4937" i="4"/>
  <c r="V4938" i="4"/>
  <c r="V4939" i="4"/>
  <c r="V4940" i="4"/>
  <c r="V4941" i="4"/>
  <c r="V4942" i="4"/>
  <c r="V4943" i="4"/>
  <c r="V4944" i="4"/>
  <c r="V4945" i="4"/>
  <c r="V4946" i="4"/>
  <c r="V4947" i="4"/>
  <c r="V4948" i="4"/>
  <c r="V4949" i="4"/>
  <c r="V4950" i="4"/>
  <c r="V4951" i="4"/>
  <c r="V4952" i="4"/>
  <c r="V4953" i="4"/>
  <c r="V4954" i="4"/>
  <c r="V4955" i="4"/>
  <c r="V4956" i="4"/>
  <c r="V4957" i="4"/>
  <c r="V4958" i="4"/>
  <c r="V4959" i="4"/>
  <c r="V4960" i="4"/>
  <c r="V4961" i="4"/>
  <c r="V4962" i="4"/>
  <c r="V4963" i="4"/>
  <c r="V4964" i="4"/>
  <c r="V4965" i="4"/>
  <c r="V4966" i="4"/>
  <c r="V4967" i="4"/>
  <c r="V4968" i="4"/>
  <c r="V4969" i="4"/>
  <c r="V4970" i="4"/>
  <c r="V4971" i="4"/>
  <c r="V4972" i="4"/>
  <c r="V4973" i="4"/>
  <c r="V4974" i="4"/>
  <c r="V4975" i="4"/>
  <c r="V4976" i="4"/>
  <c r="V4977" i="4"/>
  <c r="V4978" i="4"/>
  <c r="V4979" i="4"/>
  <c r="V4980" i="4"/>
  <c r="V4981" i="4"/>
  <c r="V4982" i="4"/>
  <c r="V4983" i="4"/>
  <c r="V4984" i="4"/>
  <c r="V4985" i="4"/>
  <c r="V4986" i="4"/>
  <c r="V4987" i="4"/>
  <c r="V4988" i="4"/>
  <c r="V4989" i="4"/>
  <c r="V4990" i="4"/>
  <c r="V4991" i="4"/>
  <c r="V4992" i="4"/>
  <c r="V4993" i="4"/>
  <c r="V4994" i="4"/>
  <c r="V4995" i="4"/>
  <c r="V4996" i="4"/>
  <c r="V4997" i="4"/>
  <c r="V4998" i="4"/>
  <c r="V4999" i="4"/>
  <c r="V5000" i="4"/>
  <c r="V5001" i="4"/>
  <c r="V5002" i="4"/>
  <c r="V5003" i="4"/>
  <c r="V5004" i="4"/>
  <c r="V5005" i="4"/>
  <c r="V5006" i="4"/>
  <c r="V5007" i="4"/>
  <c r="V5008" i="4"/>
  <c r="V5009" i="4"/>
  <c r="V5010" i="4"/>
  <c r="V5011" i="4"/>
  <c r="V5012" i="4"/>
  <c r="V5013" i="4"/>
  <c r="V5014" i="4"/>
  <c r="V5015" i="4"/>
  <c r="V5016" i="4"/>
  <c r="V5017" i="4"/>
  <c r="V5018" i="4"/>
  <c r="V5019" i="4"/>
  <c r="V5020" i="4"/>
  <c r="V5021" i="4"/>
  <c r="V5022" i="4"/>
  <c r="V5023" i="4"/>
  <c r="V5024" i="4"/>
  <c r="V5025" i="4"/>
  <c r="V5026" i="4"/>
  <c r="V5027" i="4"/>
  <c r="V5028" i="4"/>
  <c r="V5029" i="4"/>
  <c r="V5030" i="4"/>
  <c r="V5031" i="4"/>
  <c r="V5032" i="4"/>
  <c r="V5033" i="4"/>
  <c r="V5034" i="4"/>
  <c r="V5035" i="4"/>
  <c r="V5036" i="4"/>
  <c r="V5037" i="4"/>
  <c r="V5038" i="4"/>
  <c r="V5039" i="4"/>
  <c r="V5040" i="4"/>
  <c r="V5041" i="4"/>
  <c r="V5042" i="4"/>
  <c r="V5043" i="4"/>
  <c r="V5044" i="4"/>
  <c r="V5045" i="4"/>
  <c r="V5046" i="4"/>
  <c r="V5047" i="4"/>
  <c r="V5048" i="4"/>
  <c r="V5049" i="4"/>
  <c r="V5050" i="4"/>
  <c r="V5051" i="4"/>
  <c r="V5052" i="4"/>
  <c r="V5053" i="4"/>
  <c r="V5054" i="4"/>
  <c r="V5055" i="4"/>
  <c r="V5056" i="4"/>
  <c r="V5057" i="4"/>
  <c r="V5058" i="4"/>
  <c r="V5059" i="4"/>
  <c r="V5060" i="4"/>
  <c r="V5061" i="4"/>
  <c r="V5062" i="4"/>
  <c r="V5063" i="4"/>
  <c r="V5064" i="4"/>
  <c r="V5065" i="4"/>
  <c r="V5066" i="4"/>
  <c r="V5067" i="4"/>
  <c r="V5068" i="4"/>
  <c r="V5069" i="4"/>
  <c r="V5070" i="4"/>
  <c r="V5071" i="4"/>
  <c r="V5072" i="4"/>
  <c r="V5073" i="4"/>
  <c r="V5074" i="4"/>
  <c r="V5075" i="4"/>
  <c r="V5076" i="4"/>
  <c r="V5077" i="4"/>
  <c r="V5078" i="4"/>
  <c r="V5079" i="4"/>
  <c r="V5080" i="4"/>
  <c r="V5081" i="4"/>
  <c r="V5082" i="4"/>
  <c r="V5083" i="4"/>
  <c r="V5084" i="4"/>
  <c r="V5085" i="4"/>
  <c r="V5086" i="4"/>
  <c r="V5087" i="4"/>
  <c r="V5088" i="4"/>
  <c r="V5089" i="4"/>
  <c r="V5090" i="4"/>
  <c r="V5091" i="4"/>
  <c r="V5092" i="4"/>
  <c r="V5093" i="4"/>
  <c r="V5094" i="4"/>
  <c r="V5095" i="4"/>
  <c r="V5096" i="4"/>
  <c r="V5097" i="4"/>
  <c r="V5098" i="4"/>
  <c r="V5099" i="4"/>
  <c r="V5100" i="4"/>
  <c r="V5101" i="4"/>
  <c r="V5102" i="4"/>
  <c r="V5103" i="4"/>
  <c r="V5104" i="4"/>
  <c r="V5105" i="4"/>
  <c r="V5106" i="4"/>
  <c r="V5107" i="4"/>
  <c r="V5108" i="4"/>
  <c r="V5109" i="4"/>
  <c r="V5110" i="4"/>
  <c r="V5111" i="4"/>
  <c r="V5112" i="4"/>
  <c r="V5113" i="4"/>
  <c r="V5114" i="4"/>
  <c r="V5115" i="4"/>
  <c r="V5116" i="4"/>
  <c r="V5117" i="4"/>
  <c r="V5118" i="4"/>
  <c r="V5119" i="4"/>
  <c r="V5120" i="4"/>
  <c r="V5121" i="4"/>
  <c r="V5122" i="4"/>
  <c r="V5123" i="4"/>
  <c r="V5124" i="4"/>
  <c r="V5125" i="4"/>
  <c r="V5126" i="4"/>
  <c r="V5127" i="4"/>
  <c r="V5128" i="4"/>
  <c r="V5129" i="4"/>
  <c r="V5130" i="4"/>
  <c r="V5131" i="4"/>
  <c r="V5132" i="4"/>
  <c r="V5133" i="4"/>
  <c r="V5134" i="4"/>
  <c r="V5135" i="4"/>
  <c r="V5136" i="4"/>
  <c r="V5137" i="4"/>
  <c r="V5138" i="4"/>
  <c r="V5139" i="4"/>
  <c r="V5140" i="4"/>
  <c r="V5141" i="4"/>
  <c r="V5142" i="4"/>
  <c r="V5143" i="4"/>
  <c r="V5144" i="4"/>
  <c r="V5145" i="4"/>
  <c r="V5146" i="4"/>
  <c r="V5147" i="4"/>
  <c r="V5148" i="4"/>
  <c r="V5149" i="4"/>
  <c r="V5150" i="4"/>
  <c r="V5151" i="4"/>
  <c r="V5152" i="4"/>
  <c r="V5153" i="4"/>
  <c r="V5154" i="4"/>
  <c r="V5155" i="4"/>
  <c r="V5156" i="4"/>
  <c r="V5157" i="4"/>
  <c r="V5158" i="4"/>
  <c r="V5159" i="4"/>
  <c r="V5160" i="4"/>
  <c r="V5161" i="4"/>
  <c r="V5162" i="4"/>
  <c r="V5163" i="4"/>
  <c r="V5164" i="4"/>
  <c r="V5165" i="4"/>
  <c r="V5166" i="4"/>
  <c r="V5167" i="4"/>
  <c r="V5168" i="4"/>
  <c r="V5169" i="4"/>
  <c r="V5170" i="4"/>
  <c r="V5171" i="4"/>
  <c r="V5172" i="4"/>
  <c r="V5173" i="4"/>
  <c r="V5174" i="4"/>
  <c r="V5175" i="4"/>
  <c r="V5176" i="4"/>
  <c r="V5177" i="4"/>
  <c r="V5178" i="4"/>
  <c r="V5179" i="4"/>
  <c r="V5180" i="4"/>
  <c r="V5181" i="4"/>
  <c r="V5182" i="4"/>
  <c r="V5183" i="4"/>
  <c r="V5184" i="4"/>
  <c r="V5185" i="4"/>
  <c r="V5186" i="4"/>
  <c r="V5187" i="4"/>
  <c r="V5188" i="4"/>
  <c r="V5189" i="4"/>
  <c r="V5190" i="4"/>
  <c r="V5191" i="4"/>
  <c r="V5192" i="4"/>
  <c r="V5193" i="4"/>
  <c r="V5194" i="4"/>
  <c r="V5195" i="4"/>
  <c r="V5196" i="4"/>
  <c r="V5197" i="4"/>
  <c r="V5198" i="4"/>
  <c r="V5199" i="4"/>
  <c r="V5200" i="4"/>
  <c r="V5201" i="4"/>
  <c r="V5202" i="4"/>
  <c r="V5203" i="4"/>
  <c r="V5204" i="4"/>
  <c r="V5205" i="4"/>
  <c r="V5206" i="4"/>
  <c r="V5207" i="4"/>
  <c r="V5208" i="4"/>
  <c r="V5209" i="4"/>
  <c r="V5210" i="4"/>
  <c r="V5211" i="4"/>
  <c r="V5212" i="4"/>
  <c r="V5213" i="4"/>
  <c r="V5214" i="4"/>
  <c r="V5215" i="4"/>
  <c r="V5216" i="4"/>
  <c r="V5217" i="4"/>
  <c r="V5218" i="4"/>
  <c r="V5219" i="4"/>
  <c r="V5220" i="4"/>
  <c r="V5221" i="4"/>
  <c r="V5222" i="4"/>
  <c r="V5223" i="4"/>
  <c r="V5224" i="4"/>
  <c r="V5225" i="4"/>
  <c r="V5226" i="4"/>
  <c r="V5227" i="4"/>
  <c r="V5228" i="4"/>
  <c r="V5229" i="4"/>
  <c r="V5230" i="4"/>
  <c r="V5231" i="4"/>
  <c r="V5232" i="4"/>
  <c r="V5233" i="4"/>
  <c r="V5234" i="4"/>
  <c r="V5235" i="4"/>
  <c r="V5236" i="4"/>
  <c r="V5237" i="4"/>
  <c r="V5238" i="4"/>
  <c r="V5239" i="4"/>
  <c r="V5240" i="4"/>
  <c r="V5241" i="4"/>
  <c r="V5242" i="4"/>
  <c r="V5243" i="4"/>
  <c r="V5244" i="4"/>
  <c r="V5245" i="4"/>
  <c r="V5246" i="4"/>
  <c r="V5247" i="4"/>
  <c r="V5248" i="4"/>
  <c r="V5249" i="4"/>
  <c r="V5250" i="4"/>
  <c r="V5251" i="4"/>
  <c r="V5252" i="4"/>
  <c r="V5253" i="4"/>
  <c r="V5254" i="4"/>
  <c r="V5255" i="4"/>
  <c r="V5256" i="4"/>
  <c r="V5257" i="4"/>
  <c r="V5258" i="4"/>
  <c r="V5259" i="4"/>
  <c r="V5260" i="4"/>
  <c r="V5261" i="4"/>
  <c r="V5262" i="4"/>
  <c r="V5263" i="4"/>
  <c r="V5264" i="4"/>
  <c r="V5265" i="4"/>
  <c r="V5266" i="4"/>
  <c r="V5267" i="4"/>
  <c r="V5268" i="4"/>
  <c r="V5269" i="4"/>
  <c r="V5270" i="4"/>
  <c r="V5271" i="4"/>
  <c r="V5272" i="4"/>
  <c r="V5273" i="4"/>
  <c r="V5274" i="4"/>
  <c r="V5275" i="4"/>
  <c r="V5276" i="4"/>
  <c r="V5277" i="4"/>
  <c r="V5278" i="4"/>
  <c r="V5279" i="4"/>
  <c r="V5280" i="4"/>
  <c r="V5281" i="4"/>
  <c r="V5282" i="4"/>
  <c r="V5283" i="4"/>
  <c r="V5284" i="4"/>
  <c r="V5285" i="4"/>
  <c r="V5286" i="4"/>
  <c r="V5287" i="4"/>
  <c r="V5288" i="4"/>
  <c r="V5289" i="4"/>
  <c r="V5290" i="4"/>
  <c r="V5291" i="4"/>
  <c r="V5292" i="4"/>
  <c r="V5293" i="4"/>
  <c r="V5294" i="4"/>
  <c r="V5295" i="4"/>
  <c r="V5296" i="4"/>
  <c r="V5297" i="4"/>
  <c r="V5298" i="4"/>
  <c r="V5299" i="4"/>
  <c r="V5300" i="4"/>
  <c r="V5301" i="4"/>
  <c r="V5302" i="4"/>
  <c r="V5303" i="4"/>
  <c r="V5304" i="4"/>
  <c r="V5305" i="4"/>
  <c r="V5306" i="4"/>
  <c r="V5307" i="4"/>
  <c r="V5308" i="4"/>
  <c r="V5309" i="4"/>
  <c r="V5310" i="4"/>
  <c r="V5311" i="4"/>
  <c r="V5312" i="4"/>
  <c r="V5313" i="4"/>
  <c r="V5314" i="4"/>
  <c r="V5315" i="4"/>
  <c r="V5316" i="4"/>
  <c r="V5317" i="4"/>
  <c r="V5318" i="4"/>
  <c r="V5319" i="4"/>
  <c r="V5320" i="4"/>
  <c r="V5321" i="4"/>
  <c r="V5322" i="4"/>
  <c r="V5323" i="4"/>
  <c r="V5324" i="4"/>
  <c r="V5325" i="4"/>
  <c r="V5326" i="4"/>
  <c r="V5327" i="4"/>
  <c r="V5328" i="4"/>
  <c r="V5329" i="4"/>
  <c r="V5330" i="4"/>
  <c r="V5331" i="4"/>
  <c r="V5332" i="4"/>
  <c r="V5333" i="4"/>
  <c r="V5334" i="4"/>
  <c r="V5335" i="4"/>
  <c r="V5336" i="4"/>
  <c r="V5337" i="4"/>
  <c r="V5338" i="4"/>
  <c r="V5339" i="4"/>
  <c r="V5340" i="4"/>
  <c r="V5341" i="4"/>
  <c r="V5342" i="4"/>
  <c r="V5343" i="4"/>
  <c r="V5344" i="4"/>
  <c r="V5345" i="4"/>
  <c r="V5346" i="4"/>
  <c r="V5347" i="4"/>
  <c r="V5348" i="4"/>
  <c r="V5349" i="4"/>
  <c r="V5350" i="4"/>
  <c r="V5351" i="4"/>
  <c r="V5352" i="4"/>
  <c r="V5353" i="4"/>
  <c r="V5354" i="4"/>
  <c r="V5355" i="4"/>
  <c r="V5356" i="4"/>
  <c r="V5357" i="4"/>
  <c r="V5358" i="4"/>
  <c r="V5359" i="4"/>
  <c r="V5360" i="4"/>
  <c r="V5361" i="4"/>
  <c r="V5362" i="4"/>
  <c r="V5363" i="4"/>
  <c r="V5364" i="4"/>
  <c r="V5365" i="4"/>
  <c r="V5366" i="4"/>
  <c r="V5367" i="4"/>
  <c r="V5368" i="4"/>
  <c r="V5369" i="4"/>
  <c r="V5370" i="4"/>
  <c r="V5371" i="4"/>
  <c r="V5372" i="4"/>
  <c r="V5373" i="4"/>
  <c r="V5374" i="4"/>
  <c r="V5375" i="4"/>
  <c r="V5376" i="4"/>
  <c r="V5377" i="4"/>
  <c r="V5378" i="4"/>
  <c r="V5379" i="4"/>
  <c r="V5380" i="4"/>
  <c r="V5381" i="4"/>
  <c r="V5382" i="4"/>
  <c r="V5383" i="4"/>
  <c r="V5384" i="4"/>
  <c r="V5385" i="4"/>
  <c r="V5386" i="4"/>
  <c r="V5387" i="4"/>
  <c r="V5388" i="4"/>
  <c r="V5389" i="4"/>
  <c r="V5390" i="4"/>
  <c r="V5391" i="4"/>
  <c r="V5392" i="4"/>
  <c r="V5393" i="4"/>
  <c r="V5394" i="4"/>
  <c r="V5395" i="4"/>
  <c r="V5396" i="4"/>
  <c r="V5397" i="4"/>
  <c r="V5398" i="4"/>
  <c r="V5399" i="4"/>
  <c r="V5400" i="4"/>
  <c r="V5401" i="4"/>
  <c r="V5402" i="4"/>
  <c r="V5403" i="4"/>
  <c r="V5404" i="4"/>
  <c r="V5405" i="4"/>
  <c r="V5406" i="4"/>
  <c r="V5407" i="4"/>
  <c r="V5408" i="4"/>
  <c r="V5409" i="4"/>
  <c r="V5410" i="4"/>
  <c r="V5411" i="4"/>
  <c r="V5412" i="4"/>
  <c r="V5413" i="4"/>
  <c r="V5414" i="4"/>
  <c r="V5415" i="4"/>
  <c r="V5416" i="4"/>
  <c r="V5417" i="4"/>
  <c r="V5418" i="4"/>
  <c r="V5419" i="4"/>
  <c r="V5420" i="4"/>
  <c r="V5421" i="4"/>
  <c r="V5422" i="4"/>
  <c r="V5423" i="4"/>
  <c r="V5424" i="4"/>
  <c r="V5425" i="4"/>
  <c r="V5426" i="4"/>
  <c r="V5427" i="4"/>
  <c r="V5428" i="4"/>
  <c r="V5429" i="4"/>
  <c r="V5430" i="4"/>
  <c r="V5431" i="4"/>
  <c r="V5432" i="4"/>
  <c r="V5433" i="4"/>
  <c r="V5434" i="4"/>
  <c r="V5435" i="4"/>
  <c r="V5436" i="4"/>
  <c r="V5437" i="4"/>
  <c r="V5438" i="4"/>
  <c r="V5439" i="4"/>
  <c r="V5440" i="4"/>
  <c r="V5441" i="4"/>
  <c r="V5442" i="4"/>
  <c r="V5443" i="4"/>
  <c r="V5444" i="4"/>
  <c r="V5445" i="4"/>
  <c r="V5446" i="4"/>
  <c r="V5447" i="4"/>
  <c r="V5448" i="4"/>
  <c r="V5449" i="4"/>
  <c r="V5450" i="4"/>
  <c r="V5451" i="4"/>
  <c r="V5452" i="4"/>
  <c r="V5453" i="4"/>
  <c r="V5454" i="4"/>
  <c r="V5455" i="4"/>
  <c r="V5456" i="4"/>
  <c r="V5457" i="4"/>
  <c r="V5458" i="4"/>
  <c r="V5459" i="4"/>
  <c r="V5460" i="4"/>
  <c r="V5461" i="4"/>
  <c r="V5462" i="4"/>
  <c r="V5463" i="4"/>
  <c r="V5464" i="4"/>
  <c r="V5465" i="4"/>
  <c r="V5466" i="4"/>
  <c r="V5467" i="4"/>
  <c r="V5468" i="4"/>
  <c r="V5469" i="4"/>
  <c r="V5470" i="4"/>
  <c r="V5471" i="4"/>
  <c r="V5472" i="4"/>
  <c r="V5473" i="4"/>
  <c r="V5474" i="4"/>
  <c r="V5475" i="4"/>
  <c r="V5476" i="4"/>
  <c r="V5477" i="4"/>
  <c r="V5478" i="4"/>
  <c r="V5479" i="4"/>
  <c r="V5480" i="4"/>
  <c r="V5481" i="4"/>
  <c r="V5482" i="4"/>
  <c r="V5483" i="4"/>
  <c r="V5484" i="4"/>
  <c r="V5485" i="4"/>
  <c r="V5486" i="4"/>
  <c r="V5487" i="4"/>
  <c r="V5488" i="4"/>
  <c r="V5489" i="4"/>
  <c r="V5490" i="4"/>
  <c r="V5491" i="4"/>
  <c r="V5492" i="4"/>
  <c r="V5493" i="4"/>
  <c r="V5494" i="4"/>
  <c r="V5495" i="4"/>
  <c r="V5496" i="4"/>
  <c r="V5497" i="4"/>
  <c r="V5498" i="4"/>
  <c r="V5499" i="4"/>
  <c r="V5500" i="4"/>
  <c r="V5501" i="4"/>
  <c r="V5502" i="4"/>
  <c r="V5503" i="4"/>
  <c r="V5504" i="4"/>
  <c r="V5505" i="4"/>
  <c r="V5506" i="4"/>
  <c r="V5507" i="4"/>
  <c r="V5508" i="4"/>
  <c r="V5509" i="4"/>
  <c r="V5510" i="4"/>
  <c r="V5511" i="4"/>
  <c r="V5512" i="4"/>
  <c r="V5513" i="4"/>
  <c r="V5514" i="4"/>
  <c r="V5515" i="4"/>
  <c r="V5516" i="4"/>
  <c r="V5517" i="4"/>
  <c r="V5518" i="4"/>
  <c r="V5519" i="4"/>
  <c r="V5520" i="4"/>
  <c r="V5521" i="4"/>
  <c r="V5522" i="4"/>
  <c r="V5523" i="4"/>
  <c r="V5524" i="4"/>
  <c r="V5525" i="4"/>
  <c r="V5526" i="4"/>
  <c r="V5527" i="4"/>
  <c r="V5528" i="4"/>
  <c r="V5529" i="4"/>
  <c r="V5530" i="4"/>
  <c r="V5531" i="4"/>
  <c r="V5532" i="4"/>
  <c r="V5533" i="4"/>
  <c r="V5534" i="4"/>
  <c r="V5535" i="4"/>
  <c r="V5536" i="4"/>
  <c r="V5537" i="4"/>
  <c r="V5538" i="4"/>
  <c r="V5539" i="4"/>
  <c r="V5540" i="4"/>
  <c r="V5541" i="4"/>
  <c r="V5542" i="4"/>
  <c r="V5543" i="4"/>
  <c r="V5544" i="4"/>
  <c r="V5545" i="4"/>
  <c r="V5546" i="4"/>
  <c r="V5547" i="4"/>
  <c r="V5548" i="4"/>
  <c r="V5549" i="4"/>
  <c r="V5550" i="4"/>
  <c r="V5551" i="4"/>
  <c r="V5552" i="4"/>
  <c r="V5553" i="4"/>
  <c r="V5554" i="4"/>
  <c r="V5555" i="4"/>
  <c r="V5556" i="4"/>
  <c r="V5557" i="4"/>
  <c r="V5558" i="4"/>
  <c r="V5559" i="4"/>
  <c r="V5560" i="4"/>
  <c r="V5561" i="4"/>
  <c r="V5562" i="4"/>
  <c r="V5563" i="4"/>
  <c r="V5564" i="4"/>
  <c r="V5565" i="4"/>
  <c r="V5566" i="4"/>
  <c r="V5567" i="4"/>
  <c r="V5568" i="4"/>
  <c r="V5569" i="4"/>
  <c r="V5570" i="4"/>
  <c r="V5571" i="4"/>
  <c r="V5572" i="4"/>
  <c r="V5573" i="4"/>
  <c r="V5574" i="4"/>
  <c r="V5575" i="4"/>
  <c r="V5576" i="4"/>
  <c r="V5577" i="4"/>
  <c r="V5578" i="4"/>
  <c r="V5579" i="4"/>
  <c r="V5580" i="4"/>
  <c r="V5581" i="4"/>
  <c r="V5582" i="4"/>
  <c r="V5583" i="4"/>
  <c r="V5584" i="4"/>
  <c r="V5585" i="4"/>
  <c r="V5586" i="4"/>
  <c r="V5587" i="4"/>
  <c r="V5588" i="4"/>
  <c r="V5589" i="4"/>
  <c r="V5590" i="4"/>
  <c r="V5591" i="4"/>
  <c r="V5592" i="4"/>
  <c r="V5593" i="4"/>
  <c r="V5594" i="4"/>
  <c r="V5595" i="4"/>
  <c r="V5596" i="4"/>
  <c r="V5597" i="4"/>
  <c r="V5598" i="4"/>
  <c r="V5599" i="4"/>
  <c r="V5600" i="4"/>
  <c r="V5601" i="4"/>
  <c r="V5602" i="4"/>
  <c r="V5603" i="4"/>
  <c r="V5604" i="4"/>
  <c r="V5605" i="4"/>
  <c r="V5606" i="4"/>
  <c r="V5607" i="4"/>
  <c r="V5608" i="4"/>
  <c r="V5609" i="4"/>
  <c r="V5610" i="4"/>
  <c r="V5611" i="4"/>
  <c r="V5612" i="4"/>
  <c r="V5613" i="4"/>
  <c r="V5614" i="4"/>
  <c r="V5615" i="4"/>
  <c r="V5616" i="4"/>
  <c r="V5617" i="4"/>
  <c r="V5618" i="4"/>
  <c r="V5619" i="4"/>
  <c r="V5620" i="4"/>
  <c r="V5621" i="4"/>
  <c r="V5622" i="4"/>
  <c r="V5623" i="4"/>
  <c r="V5624" i="4"/>
  <c r="V5625" i="4"/>
  <c r="V5626" i="4"/>
  <c r="V5627" i="4"/>
  <c r="V5628" i="4"/>
  <c r="V5629" i="4"/>
  <c r="V5630" i="4"/>
  <c r="V5631" i="4"/>
  <c r="V5632" i="4"/>
  <c r="V5633" i="4"/>
  <c r="V5634" i="4"/>
  <c r="V5635" i="4"/>
  <c r="V5636" i="4"/>
  <c r="V5637" i="4"/>
  <c r="V5638" i="4"/>
  <c r="V5639" i="4"/>
  <c r="V5640" i="4"/>
  <c r="V5641" i="4"/>
  <c r="V5642" i="4"/>
  <c r="V5643" i="4"/>
  <c r="V5644" i="4"/>
  <c r="V5645" i="4"/>
  <c r="V5646" i="4"/>
  <c r="V5647" i="4"/>
  <c r="V5648" i="4"/>
  <c r="V5649" i="4"/>
  <c r="V5650" i="4"/>
  <c r="V5651" i="4"/>
  <c r="V5652" i="4"/>
  <c r="V5653" i="4"/>
  <c r="V5654" i="4"/>
  <c r="V5655" i="4"/>
  <c r="V5656" i="4"/>
  <c r="V5657" i="4"/>
  <c r="V5658" i="4"/>
  <c r="V5659" i="4"/>
  <c r="V5660" i="4"/>
  <c r="V5661" i="4"/>
  <c r="V5662" i="4"/>
  <c r="V5663" i="4"/>
  <c r="V5664" i="4"/>
  <c r="V5665" i="4"/>
  <c r="V5666" i="4"/>
  <c r="V5667" i="4"/>
  <c r="V5668" i="4"/>
  <c r="V5669" i="4"/>
  <c r="V5670" i="4"/>
  <c r="V5671" i="4"/>
  <c r="V5672" i="4"/>
  <c r="V5673" i="4"/>
  <c r="V5674" i="4"/>
  <c r="V5675" i="4"/>
  <c r="V5676" i="4"/>
  <c r="V5677" i="4"/>
  <c r="V5678" i="4"/>
  <c r="V5679" i="4"/>
  <c r="V5680" i="4"/>
  <c r="V5681" i="4"/>
  <c r="V5682" i="4"/>
  <c r="V5683" i="4"/>
  <c r="V5684" i="4"/>
  <c r="V5685" i="4"/>
  <c r="V5686" i="4"/>
  <c r="V5687" i="4"/>
  <c r="V5688" i="4"/>
  <c r="V5689" i="4"/>
  <c r="V5690" i="4"/>
  <c r="V5691" i="4"/>
  <c r="V5692" i="4"/>
  <c r="V5693" i="4"/>
  <c r="V5694" i="4"/>
  <c r="V5695" i="4"/>
  <c r="V5696" i="4"/>
  <c r="V5697" i="4"/>
  <c r="V5698" i="4"/>
  <c r="V5699" i="4"/>
  <c r="V5700" i="4"/>
  <c r="V5701" i="4"/>
  <c r="V5702" i="4"/>
  <c r="V5703" i="4"/>
  <c r="V5704" i="4"/>
  <c r="V5705" i="4"/>
  <c r="V5706" i="4"/>
  <c r="V5707" i="4"/>
  <c r="V5708" i="4"/>
  <c r="V5709" i="4"/>
  <c r="V5710" i="4"/>
  <c r="V5711" i="4"/>
  <c r="V5712" i="4"/>
  <c r="V5713" i="4"/>
  <c r="V5714" i="4"/>
  <c r="V5715" i="4"/>
  <c r="V5716" i="4"/>
  <c r="V5717" i="4"/>
  <c r="V5718" i="4"/>
  <c r="V5719" i="4"/>
  <c r="V5720" i="4"/>
  <c r="V5721" i="4"/>
  <c r="V5722" i="4"/>
  <c r="V5723" i="4"/>
  <c r="V5724" i="4"/>
  <c r="V5725" i="4"/>
  <c r="V5726" i="4"/>
  <c r="V5727" i="4"/>
  <c r="V5728" i="4"/>
  <c r="V5729" i="4"/>
  <c r="V5730" i="4"/>
  <c r="V5731" i="4"/>
  <c r="V5732" i="4"/>
  <c r="V5733" i="4"/>
  <c r="V5734" i="4"/>
  <c r="V5735" i="4"/>
  <c r="V5736" i="4"/>
  <c r="V5737" i="4"/>
  <c r="V5738" i="4"/>
  <c r="V5739" i="4"/>
  <c r="V5740" i="4"/>
  <c r="V5741" i="4"/>
  <c r="V5742" i="4"/>
  <c r="V5743" i="4"/>
  <c r="V5744" i="4"/>
  <c r="V5745" i="4"/>
  <c r="V5746" i="4"/>
  <c r="V5747" i="4"/>
  <c r="V5748" i="4"/>
  <c r="V5749" i="4"/>
  <c r="V5750" i="4"/>
  <c r="V5751" i="4"/>
  <c r="V5752" i="4"/>
  <c r="V5753" i="4"/>
  <c r="V5754" i="4"/>
  <c r="V5755" i="4"/>
  <c r="V5756" i="4"/>
  <c r="V5757" i="4"/>
  <c r="V5758" i="4"/>
  <c r="V5759" i="4"/>
  <c r="V5760" i="4"/>
  <c r="V5761" i="4"/>
  <c r="V5762" i="4"/>
  <c r="V5763" i="4"/>
  <c r="V5764" i="4"/>
  <c r="V5765" i="4"/>
  <c r="V5766" i="4"/>
  <c r="V5767" i="4"/>
  <c r="V5768" i="4"/>
  <c r="V5769" i="4"/>
  <c r="V5770" i="4"/>
  <c r="V5771" i="4"/>
  <c r="V5772" i="4"/>
  <c r="V5773" i="4"/>
  <c r="V5774" i="4"/>
  <c r="V5775" i="4"/>
  <c r="V5776" i="4"/>
  <c r="V5777" i="4"/>
  <c r="V5778" i="4"/>
  <c r="V5779" i="4"/>
  <c r="V5780" i="4"/>
  <c r="V5781" i="4"/>
  <c r="V5782" i="4"/>
  <c r="V5783" i="4"/>
  <c r="V5784" i="4"/>
  <c r="V5785" i="4"/>
  <c r="V5786" i="4"/>
  <c r="V5787" i="4"/>
  <c r="V5788" i="4"/>
  <c r="V5789" i="4"/>
  <c r="V5790" i="4"/>
  <c r="V5791" i="4"/>
  <c r="V5792" i="4"/>
  <c r="V5793" i="4"/>
  <c r="V5794" i="4"/>
  <c r="V5795" i="4"/>
  <c r="V5796" i="4"/>
  <c r="V5797" i="4"/>
  <c r="V5798" i="4"/>
  <c r="V5799" i="4"/>
  <c r="V5800" i="4"/>
  <c r="V5801" i="4"/>
  <c r="V5802" i="4"/>
  <c r="V5803" i="4"/>
  <c r="V5804" i="4"/>
  <c r="V5805" i="4"/>
  <c r="V5806" i="4"/>
  <c r="V5807" i="4"/>
  <c r="V5808" i="4"/>
  <c r="V5809" i="4"/>
  <c r="V5810" i="4"/>
  <c r="V5811" i="4"/>
  <c r="V5812" i="4"/>
  <c r="V5813" i="4"/>
  <c r="V5814" i="4"/>
  <c r="V5815" i="4"/>
  <c r="V5816" i="4"/>
  <c r="V5817" i="4"/>
  <c r="V5818" i="4"/>
  <c r="V5819" i="4"/>
  <c r="V5820" i="4"/>
  <c r="V5821" i="4"/>
  <c r="V5822" i="4"/>
  <c r="V5823" i="4"/>
  <c r="V5824" i="4"/>
  <c r="V5825" i="4"/>
  <c r="V5826" i="4"/>
  <c r="V5827" i="4"/>
  <c r="V5828" i="4"/>
  <c r="V5829" i="4"/>
  <c r="V5830" i="4"/>
  <c r="V5831" i="4"/>
  <c r="V5832" i="4"/>
  <c r="V5833" i="4"/>
  <c r="V5834" i="4"/>
  <c r="V5835" i="4"/>
  <c r="V5836" i="4"/>
  <c r="V5837" i="4"/>
  <c r="V5838" i="4"/>
  <c r="V5839" i="4"/>
  <c r="V5840" i="4"/>
  <c r="V5841" i="4"/>
  <c r="V5842" i="4"/>
  <c r="V5843" i="4"/>
  <c r="V5844" i="4"/>
  <c r="V5845" i="4"/>
  <c r="V5846" i="4"/>
  <c r="V5847" i="4"/>
  <c r="V5848" i="4"/>
  <c r="V5849" i="4"/>
  <c r="V5850" i="4"/>
  <c r="V5851" i="4"/>
  <c r="V5852" i="4"/>
  <c r="V5853" i="4"/>
  <c r="V5854" i="4"/>
  <c r="V5855" i="4"/>
  <c r="V5856" i="4"/>
  <c r="V5857" i="4"/>
  <c r="V5858" i="4"/>
  <c r="V5859" i="4"/>
  <c r="V5860" i="4"/>
  <c r="V5861" i="4"/>
  <c r="V5862" i="4"/>
  <c r="V5863" i="4"/>
  <c r="V5864" i="4"/>
  <c r="V5865" i="4"/>
  <c r="V5866" i="4"/>
  <c r="V5867" i="4"/>
  <c r="V5868" i="4"/>
  <c r="V5869" i="4"/>
  <c r="V5870" i="4"/>
  <c r="V5871" i="4"/>
  <c r="V5872" i="4"/>
  <c r="V5873" i="4"/>
  <c r="V5874" i="4"/>
  <c r="V5875" i="4"/>
  <c r="V5876" i="4"/>
  <c r="V5877" i="4"/>
  <c r="V5878" i="4"/>
  <c r="V5879" i="4"/>
  <c r="V5880" i="4"/>
  <c r="V5881" i="4"/>
  <c r="V5882" i="4"/>
  <c r="V5883" i="4"/>
  <c r="V5884" i="4"/>
  <c r="V5885" i="4"/>
  <c r="V5886" i="4"/>
  <c r="V5887" i="4"/>
  <c r="V5888" i="4"/>
  <c r="V5889" i="4"/>
  <c r="V5890" i="4"/>
  <c r="V5891" i="4"/>
  <c r="V5892" i="4"/>
  <c r="V5893" i="4"/>
  <c r="V5894" i="4"/>
  <c r="V5895" i="4"/>
  <c r="V5896" i="4"/>
  <c r="V5897" i="4"/>
  <c r="V5898" i="4"/>
  <c r="V5899" i="4"/>
  <c r="V5900" i="4"/>
  <c r="V5901" i="4"/>
  <c r="V5902" i="4"/>
  <c r="V5903" i="4"/>
  <c r="V5904" i="4"/>
  <c r="V5905" i="4"/>
  <c r="V5906" i="4"/>
  <c r="V5907" i="4"/>
  <c r="V5908" i="4"/>
  <c r="V5909" i="4"/>
  <c r="V5910" i="4"/>
  <c r="V5911" i="4"/>
  <c r="V5912" i="4"/>
  <c r="V5913" i="4"/>
  <c r="V5914" i="4"/>
  <c r="V5915" i="4"/>
  <c r="V5916" i="4"/>
  <c r="V5917" i="4"/>
  <c r="V5918" i="4"/>
  <c r="V5919" i="4"/>
  <c r="V5920" i="4"/>
  <c r="V5921" i="4"/>
  <c r="V5922" i="4"/>
  <c r="V5923" i="4"/>
  <c r="V5924" i="4"/>
  <c r="V5925" i="4"/>
  <c r="V5926" i="4"/>
  <c r="V5927" i="4"/>
  <c r="V5928" i="4"/>
  <c r="V5929" i="4"/>
  <c r="V5930" i="4"/>
  <c r="V5931" i="4"/>
  <c r="V5932" i="4"/>
  <c r="V5933" i="4"/>
  <c r="V5934" i="4"/>
  <c r="V5935" i="4"/>
  <c r="V5936" i="4"/>
  <c r="V5937" i="4"/>
  <c r="V5938" i="4"/>
  <c r="V5939" i="4"/>
  <c r="V5940" i="4"/>
  <c r="V5941" i="4"/>
  <c r="V5942" i="4"/>
  <c r="V5943" i="4"/>
  <c r="V5944" i="4"/>
  <c r="V5945" i="4"/>
  <c r="V5946" i="4"/>
  <c r="V5947" i="4"/>
  <c r="V5948" i="4"/>
  <c r="V5949" i="4"/>
  <c r="V5950" i="4"/>
  <c r="V5951" i="4"/>
  <c r="V5952" i="4"/>
  <c r="V5953" i="4"/>
  <c r="V5954" i="4"/>
  <c r="V5955" i="4"/>
  <c r="V5956" i="4"/>
  <c r="V5957" i="4"/>
  <c r="V5958" i="4"/>
  <c r="V5959" i="4"/>
  <c r="V5960" i="4"/>
  <c r="V5961" i="4"/>
  <c r="V5962" i="4"/>
  <c r="V5963" i="4"/>
  <c r="V5964" i="4"/>
  <c r="V5965" i="4"/>
  <c r="V5966" i="4"/>
  <c r="V5967" i="4"/>
  <c r="V5968" i="4"/>
  <c r="V5969" i="4"/>
  <c r="V5970" i="4"/>
  <c r="V5971" i="4"/>
  <c r="V5972" i="4"/>
  <c r="V5973" i="4"/>
  <c r="V5974" i="4"/>
  <c r="V5975" i="4"/>
  <c r="V5976" i="4"/>
  <c r="V5977" i="4"/>
  <c r="V5978" i="4"/>
  <c r="V5979" i="4"/>
  <c r="V5980" i="4"/>
  <c r="V5981" i="4"/>
  <c r="V5982" i="4"/>
  <c r="V5983" i="4"/>
  <c r="V5984" i="4"/>
  <c r="V5985" i="4"/>
  <c r="V5986" i="4"/>
  <c r="V5987" i="4"/>
  <c r="V5988" i="4"/>
  <c r="V5989" i="4"/>
  <c r="V5990" i="4"/>
  <c r="V5991" i="4"/>
  <c r="V5992" i="4"/>
  <c r="V5993" i="4"/>
  <c r="V5994" i="4"/>
  <c r="V5995" i="4"/>
  <c r="V5996" i="4"/>
  <c r="V5997" i="4"/>
  <c r="V5998" i="4"/>
  <c r="V5999" i="4"/>
  <c r="V6000" i="4"/>
  <c r="V6001" i="4"/>
  <c r="V6002" i="4"/>
  <c r="V6003" i="4"/>
  <c r="V6004" i="4"/>
  <c r="V6005" i="4"/>
  <c r="V6006" i="4"/>
  <c r="V6007" i="4"/>
  <c r="V6008" i="4"/>
  <c r="V6009" i="4"/>
  <c r="V6010" i="4"/>
  <c r="V6011" i="4"/>
  <c r="V6012" i="4"/>
  <c r="V6013" i="4"/>
  <c r="V6014" i="4"/>
  <c r="V6015" i="4"/>
  <c r="V6016" i="4"/>
  <c r="V6017" i="4"/>
  <c r="V6018" i="4"/>
  <c r="V6019" i="4"/>
  <c r="V6020" i="4"/>
  <c r="V6021" i="4"/>
  <c r="V6022" i="4"/>
  <c r="V6023" i="4"/>
  <c r="V6024" i="4"/>
  <c r="V6025" i="4"/>
  <c r="V6026" i="4"/>
  <c r="V6027" i="4"/>
  <c r="V6028" i="4"/>
  <c r="V6029" i="4"/>
  <c r="V6030" i="4"/>
  <c r="V6031" i="4"/>
  <c r="V6032" i="4"/>
  <c r="V6033" i="4"/>
  <c r="V6034" i="4"/>
  <c r="V6035" i="4"/>
  <c r="V6036" i="4"/>
  <c r="V6037" i="4"/>
  <c r="V6038" i="4"/>
  <c r="V6039" i="4"/>
  <c r="V6040" i="4"/>
  <c r="V6041" i="4"/>
  <c r="V6042" i="4"/>
  <c r="V6043" i="4"/>
  <c r="V6044" i="4"/>
  <c r="V6045" i="4"/>
  <c r="V6046" i="4"/>
  <c r="V6047" i="4"/>
  <c r="V6048" i="4"/>
  <c r="V6049" i="4"/>
  <c r="V6050" i="4"/>
  <c r="V6051" i="4"/>
  <c r="V6052" i="4"/>
  <c r="V6053" i="4"/>
  <c r="V6054" i="4"/>
  <c r="V6055" i="4"/>
  <c r="V6056" i="4"/>
  <c r="V6057" i="4"/>
  <c r="V6058" i="4"/>
  <c r="V6059" i="4"/>
  <c r="V6060" i="4"/>
  <c r="V6061" i="4"/>
  <c r="V6062" i="4"/>
  <c r="V6063" i="4"/>
  <c r="V6064" i="4"/>
  <c r="V6065" i="4"/>
  <c r="V6066" i="4"/>
  <c r="V6067" i="4"/>
  <c r="V6068" i="4"/>
  <c r="V6069" i="4"/>
  <c r="V6070" i="4"/>
  <c r="V6071" i="4"/>
  <c r="V6072" i="4"/>
  <c r="V6073" i="4"/>
  <c r="V6074" i="4"/>
  <c r="V6075" i="4"/>
  <c r="V6076" i="4"/>
  <c r="V6077" i="4"/>
  <c r="V6078" i="4"/>
  <c r="V6079" i="4"/>
  <c r="V6080" i="4"/>
  <c r="V6081" i="4"/>
  <c r="V6082" i="4"/>
  <c r="V6083" i="4"/>
  <c r="V6084" i="4"/>
  <c r="V6085" i="4"/>
  <c r="V6086" i="4"/>
  <c r="V6087" i="4"/>
  <c r="V6088" i="4"/>
  <c r="V6089" i="4"/>
  <c r="V6090" i="4"/>
  <c r="V6091" i="4"/>
  <c r="V6092" i="4"/>
  <c r="V6093" i="4"/>
  <c r="V6094" i="4"/>
  <c r="V6095" i="4"/>
  <c r="V6096" i="4"/>
  <c r="V6097" i="4"/>
  <c r="V6098" i="4"/>
  <c r="V6099" i="4"/>
  <c r="V6100" i="4"/>
  <c r="V6101" i="4"/>
  <c r="V6102" i="4"/>
  <c r="V6103" i="4"/>
  <c r="V6104" i="4"/>
  <c r="V6105" i="4"/>
  <c r="V6106" i="4"/>
  <c r="V6107" i="4"/>
  <c r="V6108" i="4"/>
  <c r="V6109" i="4"/>
  <c r="V6110" i="4"/>
  <c r="V6111" i="4"/>
  <c r="V6112" i="4"/>
  <c r="V6113" i="4"/>
  <c r="V6114" i="4"/>
  <c r="V6115" i="4"/>
  <c r="V6116" i="4"/>
  <c r="V6117" i="4"/>
  <c r="V6118" i="4"/>
  <c r="V6119" i="4"/>
  <c r="V6120" i="4"/>
  <c r="V6121" i="4"/>
  <c r="V6122" i="4"/>
  <c r="V6123" i="4"/>
  <c r="V6124" i="4"/>
  <c r="V6125" i="4"/>
  <c r="V6126" i="4"/>
  <c r="V6127" i="4"/>
  <c r="V6128" i="4"/>
  <c r="V6129" i="4"/>
  <c r="V6130" i="4"/>
  <c r="V6131" i="4"/>
  <c r="V6132" i="4"/>
  <c r="V6133" i="4"/>
  <c r="V6134" i="4"/>
  <c r="V6135" i="4"/>
  <c r="V6136" i="4"/>
  <c r="V6137" i="4"/>
  <c r="V6138" i="4"/>
  <c r="V6139" i="4"/>
  <c r="V6140" i="4"/>
  <c r="V6141" i="4"/>
  <c r="V6142" i="4"/>
  <c r="V6143" i="4"/>
  <c r="V6144" i="4"/>
  <c r="V6145" i="4"/>
  <c r="V6146" i="4"/>
  <c r="V6147" i="4"/>
  <c r="V6148" i="4"/>
  <c r="V6149" i="4"/>
  <c r="V6150" i="4"/>
  <c r="V6151" i="4"/>
  <c r="V6152" i="4"/>
  <c r="V6153" i="4"/>
  <c r="V6154" i="4"/>
  <c r="V6155" i="4"/>
  <c r="V6156" i="4"/>
  <c r="V6157" i="4"/>
  <c r="V6158" i="4"/>
  <c r="V6159" i="4"/>
  <c r="V6160" i="4"/>
  <c r="V6161" i="4"/>
  <c r="V6162" i="4"/>
  <c r="V6163" i="4"/>
  <c r="V6164" i="4"/>
  <c r="V6165" i="4"/>
  <c r="V6166" i="4"/>
  <c r="V6167" i="4"/>
  <c r="V6168" i="4"/>
  <c r="V6169" i="4"/>
  <c r="V6170" i="4"/>
  <c r="V6171" i="4"/>
  <c r="V6172" i="4"/>
  <c r="V6173" i="4"/>
  <c r="V6174" i="4"/>
  <c r="V6175" i="4"/>
  <c r="V6176" i="4"/>
  <c r="V6177" i="4"/>
  <c r="V6178" i="4"/>
  <c r="V6179" i="4"/>
  <c r="V6180" i="4"/>
  <c r="V6181" i="4"/>
  <c r="V6182" i="4"/>
  <c r="V6183" i="4"/>
  <c r="V6184" i="4"/>
  <c r="V6185" i="4"/>
  <c r="V6186" i="4"/>
  <c r="V6187" i="4"/>
  <c r="V6188" i="4"/>
  <c r="V6189" i="4"/>
  <c r="V6190" i="4"/>
  <c r="V6191" i="4"/>
  <c r="V6192" i="4"/>
  <c r="V6193" i="4"/>
  <c r="V6194" i="4"/>
  <c r="V6195" i="4"/>
  <c r="V6196" i="4"/>
  <c r="V6197" i="4"/>
  <c r="V6198" i="4"/>
  <c r="V6199" i="4"/>
  <c r="V6200" i="4"/>
  <c r="V6201" i="4"/>
  <c r="V6202" i="4"/>
  <c r="V6203" i="4"/>
  <c r="V6204" i="4"/>
  <c r="V6205" i="4"/>
  <c r="V6206" i="4"/>
  <c r="V6207" i="4"/>
  <c r="V6208" i="4"/>
  <c r="V6209" i="4"/>
  <c r="V6210" i="4"/>
  <c r="V6211" i="4"/>
  <c r="V6212" i="4"/>
  <c r="V6213" i="4"/>
  <c r="V6214" i="4"/>
  <c r="V6215" i="4"/>
  <c r="V6216" i="4"/>
  <c r="V6217" i="4"/>
  <c r="V6218" i="4"/>
  <c r="V6219" i="4"/>
  <c r="V6220" i="4"/>
  <c r="V6221" i="4"/>
  <c r="V6222" i="4"/>
  <c r="V6223" i="4"/>
  <c r="V6224" i="4"/>
  <c r="V6225" i="4"/>
  <c r="V6226" i="4"/>
  <c r="V6227" i="4"/>
  <c r="V6228" i="4"/>
  <c r="V6229" i="4"/>
  <c r="V6230" i="4"/>
  <c r="V6231" i="4"/>
  <c r="V6232" i="4"/>
  <c r="V6233" i="4"/>
  <c r="V6234" i="4"/>
  <c r="V6235" i="4"/>
  <c r="V6236" i="4"/>
  <c r="V6237" i="4"/>
  <c r="V6238" i="4"/>
  <c r="V6239" i="4"/>
  <c r="V6240" i="4"/>
  <c r="V6241" i="4"/>
  <c r="V6242" i="4"/>
  <c r="V6243" i="4"/>
  <c r="V6244" i="4"/>
  <c r="V6245" i="4"/>
  <c r="V6246" i="4"/>
  <c r="V6247" i="4"/>
  <c r="V6248" i="4"/>
  <c r="V6249" i="4"/>
  <c r="V6250" i="4"/>
  <c r="V6251" i="4"/>
  <c r="V6252" i="4"/>
  <c r="V6253" i="4"/>
  <c r="V6254" i="4"/>
  <c r="V6255" i="4"/>
  <c r="V6256" i="4"/>
  <c r="V6257" i="4"/>
  <c r="V6258" i="4"/>
  <c r="V6259" i="4"/>
  <c r="V6260" i="4"/>
  <c r="V6261" i="4"/>
  <c r="V6262" i="4"/>
  <c r="V6263" i="4"/>
  <c r="V6264" i="4"/>
  <c r="V6265" i="4"/>
  <c r="V6266" i="4"/>
  <c r="V6267" i="4"/>
  <c r="V6268" i="4"/>
  <c r="V6269" i="4"/>
  <c r="V6270" i="4"/>
  <c r="V6271" i="4"/>
  <c r="V6272" i="4"/>
  <c r="V6273" i="4"/>
  <c r="V6274" i="4"/>
  <c r="V6275" i="4"/>
  <c r="V6276" i="4"/>
  <c r="V6277" i="4"/>
  <c r="V6278" i="4"/>
  <c r="V6279" i="4"/>
  <c r="V6280" i="4"/>
  <c r="V6281" i="4"/>
  <c r="V6282" i="4"/>
  <c r="V6283" i="4"/>
  <c r="V6284" i="4"/>
  <c r="V6285" i="4"/>
  <c r="V6286" i="4"/>
  <c r="V6287" i="4"/>
  <c r="V6288" i="4"/>
  <c r="V6289" i="4"/>
  <c r="V6290" i="4"/>
  <c r="V6291" i="4"/>
  <c r="V6292" i="4"/>
  <c r="V6293" i="4"/>
  <c r="V6294" i="4"/>
  <c r="V6295" i="4"/>
  <c r="V6296" i="4"/>
  <c r="V6297" i="4"/>
  <c r="V6298" i="4"/>
  <c r="V6299" i="4"/>
  <c r="V6300" i="4"/>
  <c r="V6301" i="4"/>
  <c r="V6302" i="4"/>
  <c r="V6303" i="4"/>
  <c r="V6304" i="4"/>
  <c r="V6305" i="4"/>
  <c r="V6306" i="4"/>
  <c r="V6307" i="4"/>
  <c r="V6308" i="4"/>
  <c r="V6309" i="4"/>
  <c r="V6310" i="4"/>
  <c r="V6311" i="4"/>
  <c r="V6312" i="4"/>
  <c r="V6313" i="4"/>
  <c r="V6314" i="4"/>
  <c r="V6315" i="4"/>
  <c r="V6316" i="4"/>
  <c r="V6317" i="4"/>
  <c r="V6318" i="4"/>
  <c r="V6319" i="4"/>
  <c r="V6320" i="4"/>
  <c r="V6321" i="4"/>
  <c r="V6322" i="4"/>
  <c r="V6323" i="4"/>
  <c r="V6324" i="4"/>
  <c r="V6325" i="4"/>
  <c r="V6326" i="4"/>
  <c r="V6327" i="4"/>
  <c r="V6328" i="4"/>
  <c r="V6329" i="4"/>
  <c r="V6330" i="4"/>
  <c r="V6331" i="4"/>
  <c r="V6332" i="4"/>
  <c r="V6333" i="4"/>
  <c r="V6334" i="4"/>
  <c r="V6335" i="4"/>
  <c r="V6336" i="4"/>
  <c r="V6337" i="4"/>
  <c r="V6338" i="4"/>
  <c r="V6339" i="4"/>
  <c r="V6340" i="4"/>
  <c r="V6341" i="4"/>
  <c r="V6342" i="4"/>
  <c r="V6343" i="4"/>
  <c r="V6344" i="4"/>
  <c r="V6345" i="4"/>
  <c r="V6346" i="4"/>
  <c r="V6347" i="4"/>
  <c r="V6348" i="4"/>
  <c r="V6349" i="4"/>
  <c r="V6350" i="4"/>
  <c r="V6351" i="4"/>
  <c r="V6352" i="4"/>
  <c r="V6353" i="4"/>
  <c r="V6354" i="4"/>
  <c r="V6355" i="4"/>
  <c r="V6356" i="4"/>
  <c r="V6357" i="4"/>
  <c r="V6358" i="4"/>
  <c r="V6359" i="4"/>
  <c r="V6360" i="4"/>
  <c r="V6361" i="4"/>
  <c r="V6362" i="4"/>
  <c r="V6363" i="4"/>
  <c r="V6364" i="4"/>
  <c r="V6365" i="4"/>
  <c r="V6366" i="4"/>
  <c r="V6367" i="4"/>
  <c r="V6368" i="4"/>
  <c r="V6369" i="4"/>
  <c r="V6370" i="4"/>
  <c r="V6371" i="4"/>
  <c r="V6372" i="4"/>
  <c r="V6373" i="4"/>
  <c r="V6374" i="4"/>
  <c r="V6375" i="4"/>
  <c r="V6376" i="4"/>
  <c r="V6377" i="4"/>
  <c r="V6378" i="4"/>
  <c r="V6379" i="4"/>
  <c r="V6380" i="4"/>
  <c r="V6381" i="4"/>
  <c r="V6382" i="4"/>
  <c r="V6383" i="4"/>
  <c r="V6384" i="4"/>
  <c r="V6385" i="4"/>
  <c r="V6386" i="4"/>
  <c r="V6387" i="4"/>
  <c r="V6388" i="4"/>
  <c r="V6389" i="4"/>
  <c r="V6390" i="4"/>
  <c r="V6391" i="4"/>
  <c r="V6392" i="4"/>
  <c r="V6393" i="4"/>
  <c r="V6394" i="4"/>
  <c r="V6395" i="4"/>
  <c r="V6396" i="4"/>
  <c r="V6397" i="4"/>
  <c r="V6398" i="4"/>
  <c r="V6399" i="4"/>
  <c r="V6400" i="4"/>
  <c r="V6401" i="4"/>
  <c r="V6402" i="4"/>
  <c r="V6403" i="4"/>
  <c r="V6404" i="4"/>
  <c r="V6405" i="4"/>
  <c r="V6406" i="4"/>
  <c r="V6407" i="4"/>
  <c r="V6408" i="4"/>
  <c r="V6409" i="4"/>
  <c r="V6410" i="4"/>
  <c r="V6411" i="4"/>
  <c r="V6412" i="4"/>
  <c r="V6413" i="4"/>
  <c r="V6414" i="4"/>
  <c r="V6415" i="4"/>
  <c r="V6416" i="4"/>
  <c r="V6417" i="4"/>
  <c r="V6418" i="4"/>
  <c r="V6419" i="4"/>
  <c r="V6420" i="4"/>
  <c r="V6421" i="4"/>
  <c r="V6422" i="4"/>
  <c r="V6423" i="4"/>
  <c r="V6424" i="4"/>
  <c r="V6425" i="4"/>
  <c r="V6426" i="4"/>
  <c r="V6427" i="4"/>
  <c r="V6428" i="4"/>
  <c r="V6429" i="4"/>
  <c r="V6430" i="4"/>
  <c r="V6431" i="4"/>
  <c r="V6432" i="4"/>
  <c r="V6433" i="4"/>
  <c r="V6434" i="4"/>
  <c r="V6435" i="4"/>
  <c r="V6436" i="4"/>
  <c r="V6437" i="4"/>
  <c r="V6438" i="4"/>
  <c r="V6439" i="4"/>
  <c r="V6440" i="4"/>
  <c r="V6441" i="4"/>
  <c r="V6442" i="4"/>
  <c r="V6443" i="4"/>
  <c r="V6444" i="4"/>
  <c r="V6445" i="4"/>
  <c r="V6446" i="4"/>
  <c r="V6447" i="4"/>
  <c r="V6448" i="4"/>
  <c r="V6449" i="4"/>
  <c r="V6450" i="4"/>
  <c r="V6451" i="4"/>
  <c r="V6452" i="4"/>
  <c r="V6453" i="4"/>
  <c r="V6454" i="4"/>
  <c r="V6455" i="4"/>
  <c r="V6456" i="4"/>
  <c r="V6457" i="4"/>
  <c r="V6458" i="4"/>
  <c r="V6459" i="4"/>
  <c r="V6460" i="4"/>
  <c r="V6461" i="4"/>
  <c r="V6462" i="4"/>
  <c r="V6463" i="4"/>
  <c r="V6464" i="4"/>
  <c r="V6465" i="4"/>
  <c r="V6466" i="4"/>
  <c r="V6467" i="4"/>
  <c r="V6468" i="4"/>
  <c r="V6469" i="4"/>
  <c r="V6470" i="4"/>
  <c r="V6471" i="4"/>
  <c r="V6472" i="4"/>
  <c r="V6473" i="4"/>
  <c r="V6474" i="4"/>
  <c r="V6475" i="4"/>
  <c r="V6476" i="4"/>
  <c r="V6477" i="4"/>
  <c r="V6478" i="4"/>
  <c r="V6479" i="4"/>
  <c r="V6480" i="4"/>
  <c r="V6481" i="4"/>
  <c r="V6482" i="4"/>
  <c r="V6483" i="4"/>
  <c r="V6484" i="4"/>
  <c r="V6485" i="4"/>
  <c r="V6486" i="4"/>
  <c r="V6487" i="4"/>
  <c r="V6488" i="4"/>
  <c r="V6489" i="4"/>
  <c r="V6490" i="4"/>
  <c r="V6491" i="4"/>
  <c r="V6492" i="4"/>
  <c r="V6493" i="4"/>
  <c r="V6494" i="4"/>
  <c r="V6495" i="4"/>
  <c r="V6496" i="4"/>
  <c r="V6497" i="4"/>
  <c r="V6498" i="4"/>
  <c r="V6499" i="4"/>
  <c r="V6500" i="4"/>
  <c r="V6501" i="4"/>
  <c r="V6502" i="4"/>
  <c r="V6503" i="4"/>
  <c r="V6504" i="4"/>
  <c r="V6505" i="4"/>
  <c r="V6506" i="4"/>
  <c r="V6507" i="4"/>
  <c r="V6508" i="4"/>
  <c r="V6509" i="4"/>
  <c r="V6510" i="4"/>
  <c r="V6511" i="4"/>
  <c r="V6512" i="4"/>
  <c r="V6513" i="4"/>
  <c r="V6514" i="4"/>
  <c r="V6515" i="4"/>
  <c r="V6516" i="4"/>
  <c r="V6517" i="4"/>
  <c r="V6518" i="4"/>
  <c r="V6519" i="4"/>
  <c r="V6520" i="4"/>
  <c r="V6521" i="4"/>
  <c r="V6522" i="4"/>
  <c r="V6523" i="4"/>
  <c r="V6524" i="4"/>
  <c r="V6525" i="4"/>
  <c r="V6526" i="4"/>
  <c r="V6527" i="4"/>
  <c r="V6528" i="4"/>
  <c r="V6529" i="4"/>
  <c r="V6530" i="4"/>
  <c r="V6531" i="4"/>
  <c r="V6532" i="4"/>
  <c r="V6533" i="4"/>
  <c r="V6534" i="4"/>
  <c r="V6535" i="4"/>
  <c r="V6536" i="4"/>
  <c r="V6537" i="4"/>
  <c r="V6538" i="4"/>
  <c r="V6539" i="4"/>
  <c r="V6540" i="4"/>
  <c r="V6541" i="4"/>
  <c r="V6542" i="4"/>
  <c r="V6543" i="4"/>
  <c r="V6544" i="4"/>
  <c r="V6545" i="4"/>
  <c r="V6546" i="4"/>
  <c r="V6547" i="4"/>
  <c r="V6548" i="4"/>
  <c r="V6549" i="4"/>
  <c r="V6550" i="4"/>
  <c r="V6551" i="4"/>
  <c r="V6552" i="4"/>
  <c r="V6553" i="4"/>
  <c r="V6554" i="4"/>
  <c r="V6555" i="4"/>
  <c r="V6556" i="4"/>
  <c r="V6557" i="4"/>
  <c r="V6558" i="4"/>
  <c r="V6559" i="4"/>
  <c r="V6560" i="4"/>
  <c r="V6561" i="4"/>
  <c r="V6562" i="4"/>
  <c r="V6563" i="4"/>
  <c r="V6564" i="4"/>
  <c r="V6565" i="4"/>
  <c r="V6566" i="4"/>
  <c r="V6567" i="4"/>
  <c r="V6568" i="4"/>
  <c r="V6569" i="4"/>
  <c r="V6570" i="4"/>
  <c r="V6571" i="4"/>
  <c r="V6572" i="4"/>
  <c r="V6573" i="4"/>
  <c r="V6574" i="4"/>
  <c r="V6575" i="4"/>
  <c r="V6576" i="4"/>
  <c r="V6577" i="4"/>
  <c r="V6578" i="4"/>
  <c r="V6579" i="4"/>
  <c r="V6580" i="4"/>
  <c r="V6581" i="4"/>
  <c r="V6582" i="4"/>
  <c r="V6583" i="4"/>
  <c r="V6584" i="4"/>
  <c r="V6585" i="4"/>
  <c r="V6586" i="4"/>
  <c r="V6587" i="4"/>
  <c r="V6588" i="4"/>
  <c r="V6589" i="4"/>
  <c r="V6590" i="4"/>
  <c r="V6591" i="4"/>
  <c r="V6592" i="4"/>
  <c r="V6593" i="4"/>
  <c r="V6594" i="4"/>
  <c r="V6595" i="4"/>
  <c r="V6596" i="4"/>
  <c r="V6597" i="4"/>
  <c r="V6598" i="4"/>
  <c r="V6599" i="4"/>
  <c r="V6600" i="4"/>
  <c r="V6601" i="4"/>
  <c r="V6602" i="4"/>
  <c r="V6603" i="4"/>
  <c r="V6604" i="4"/>
  <c r="V6605" i="4"/>
  <c r="V6606" i="4"/>
  <c r="V6607" i="4"/>
  <c r="V6608" i="4"/>
  <c r="V6609" i="4"/>
  <c r="V6610" i="4"/>
  <c r="V6611" i="4"/>
  <c r="V6612" i="4"/>
  <c r="V6613" i="4"/>
  <c r="V6614" i="4"/>
  <c r="V6615" i="4"/>
  <c r="V6616" i="4"/>
  <c r="V6617" i="4"/>
  <c r="V6618" i="4"/>
  <c r="V6619" i="4"/>
  <c r="V6620" i="4"/>
  <c r="V6621" i="4"/>
  <c r="V6622" i="4"/>
  <c r="V6623" i="4"/>
  <c r="V6624" i="4"/>
  <c r="V6625" i="4"/>
  <c r="V6626" i="4"/>
  <c r="V6627" i="4"/>
  <c r="V6628" i="4"/>
  <c r="V6629" i="4"/>
  <c r="V6630" i="4"/>
  <c r="V6631" i="4"/>
  <c r="V6632" i="4"/>
  <c r="V6633" i="4"/>
  <c r="V6634" i="4"/>
  <c r="V6635" i="4"/>
  <c r="V6636" i="4"/>
  <c r="V6637" i="4"/>
  <c r="V6638" i="4"/>
  <c r="V6639" i="4"/>
  <c r="V6640" i="4"/>
  <c r="V6641" i="4"/>
  <c r="V6642" i="4"/>
  <c r="V6643" i="4"/>
  <c r="V6644" i="4"/>
  <c r="V6645" i="4"/>
  <c r="V6646" i="4"/>
  <c r="V6647" i="4"/>
  <c r="V6648" i="4"/>
  <c r="V6649" i="4"/>
  <c r="V6650" i="4"/>
  <c r="V6651" i="4"/>
  <c r="V6652" i="4"/>
  <c r="V6653" i="4"/>
  <c r="V6654" i="4"/>
  <c r="V6655" i="4"/>
  <c r="V6656" i="4"/>
  <c r="V6657" i="4"/>
  <c r="V6658" i="4"/>
  <c r="V6659" i="4"/>
  <c r="V6660" i="4"/>
  <c r="V6661" i="4"/>
  <c r="V6662" i="4"/>
  <c r="V6663" i="4"/>
  <c r="V6664" i="4"/>
  <c r="V6665" i="4"/>
  <c r="V6666" i="4"/>
  <c r="V6667" i="4"/>
  <c r="V6668" i="4"/>
  <c r="V6669" i="4"/>
  <c r="V6670" i="4"/>
  <c r="V6671" i="4"/>
  <c r="V6672" i="4"/>
  <c r="V6673" i="4"/>
  <c r="V6674" i="4"/>
  <c r="V6675" i="4"/>
  <c r="V6676" i="4"/>
  <c r="V6677" i="4"/>
  <c r="V6678" i="4"/>
  <c r="V6679" i="4"/>
  <c r="V6680" i="4"/>
  <c r="V6681" i="4"/>
  <c r="V6682" i="4"/>
  <c r="V6683" i="4"/>
  <c r="V6684" i="4"/>
  <c r="V6685" i="4"/>
  <c r="V6686" i="4"/>
  <c r="V6687" i="4"/>
  <c r="V6688" i="4"/>
  <c r="V6689" i="4"/>
  <c r="V6690" i="4"/>
  <c r="V6691" i="4"/>
  <c r="V6692" i="4"/>
  <c r="V6693" i="4"/>
  <c r="V6694" i="4"/>
  <c r="V6695" i="4"/>
  <c r="V6696" i="4"/>
  <c r="V6697" i="4"/>
  <c r="V6698" i="4"/>
  <c r="V6699" i="4"/>
  <c r="V6700" i="4"/>
  <c r="V6701" i="4"/>
  <c r="V6702" i="4"/>
  <c r="V6703" i="4"/>
  <c r="V6704" i="4"/>
  <c r="V6705" i="4"/>
  <c r="V6706" i="4"/>
  <c r="V6707" i="4"/>
  <c r="V6708" i="4"/>
  <c r="V6709" i="4"/>
  <c r="V6710" i="4"/>
  <c r="V6711" i="4"/>
  <c r="V6712" i="4"/>
  <c r="V6713" i="4"/>
  <c r="V6714" i="4"/>
  <c r="V6715" i="4"/>
  <c r="V6716" i="4"/>
  <c r="V6717" i="4"/>
  <c r="V6718" i="4"/>
  <c r="V6719" i="4"/>
  <c r="V6720" i="4"/>
  <c r="V6721" i="4"/>
  <c r="V6722" i="4"/>
  <c r="V6723" i="4"/>
  <c r="V6724" i="4"/>
  <c r="V6725" i="4"/>
  <c r="V6726" i="4"/>
  <c r="V6727" i="4"/>
  <c r="V6728" i="4"/>
  <c r="V6729" i="4"/>
  <c r="V6730" i="4"/>
  <c r="V6731" i="4"/>
  <c r="V6732" i="4"/>
  <c r="V6733" i="4"/>
  <c r="V6734" i="4"/>
  <c r="V6735" i="4"/>
  <c r="V6736" i="4"/>
  <c r="V6737" i="4"/>
  <c r="V6738" i="4"/>
  <c r="V6739" i="4"/>
  <c r="V6740" i="4"/>
  <c r="V6741" i="4"/>
  <c r="V6742" i="4"/>
  <c r="V6743" i="4"/>
  <c r="V6744" i="4"/>
  <c r="V6745" i="4"/>
  <c r="V6746" i="4"/>
  <c r="V6747" i="4"/>
  <c r="V6748" i="4"/>
  <c r="V6749" i="4"/>
  <c r="V6750" i="4"/>
  <c r="V6751" i="4"/>
  <c r="V6752" i="4"/>
  <c r="V6753" i="4"/>
  <c r="V6754" i="4"/>
  <c r="V6755" i="4"/>
  <c r="V6756" i="4"/>
  <c r="V6757" i="4"/>
  <c r="V6758" i="4"/>
  <c r="V6759" i="4"/>
  <c r="V6760" i="4"/>
  <c r="V6761" i="4"/>
  <c r="V6762" i="4"/>
  <c r="V6763" i="4"/>
  <c r="V6764" i="4"/>
  <c r="V6765" i="4"/>
  <c r="V6766" i="4"/>
  <c r="V6767" i="4"/>
  <c r="V6768" i="4"/>
  <c r="V6769" i="4"/>
  <c r="V6770" i="4"/>
  <c r="V6771" i="4"/>
  <c r="V6772" i="4"/>
  <c r="V6773" i="4"/>
  <c r="V6774" i="4"/>
  <c r="V6775" i="4"/>
  <c r="V6776" i="4"/>
  <c r="V6777" i="4"/>
  <c r="V6778" i="4"/>
  <c r="V6779" i="4"/>
  <c r="V6780" i="4"/>
  <c r="V6781" i="4"/>
  <c r="V6782" i="4"/>
  <c r="V6783" i="4"/>
  <c r="V6784" i="4"/>
  <c r="V6785" i="4"/>
  <c r="V6786" i="4"/>
  <c r="V6787" i="4"/>
  <c r="V6788" i="4"/>
  <c r="V6789" i="4"/>
  <c r="V6790" i="4"/>
  <c r="V6791" i="4"/>
  <c r="V6792" i="4"/>
  <c r="V6793" i="4"/>
  <c r="V6794" i="4"/>
  <c r="V6795" i="4"/>
  <c r="V6796" i="4"/>
  <c r="V6797" i="4"/>
  <c r="V6798" i="4"/>
  <c r="V6799" i="4"/>
  <c r="V6800" i="4"/>
  <c r="V6801" i="4"/>
  <c r="V6802" i="4"/>
  <c r="V6803" i="4"/>
  <c r="V6804" i="4"/>
  <c r="V6805" i="4"/>
  <c r="V6806" i="4"/>
  <c r="V6807" i="4"/>
  <c r="V6808" i="4"/>
  <c r="V6809" i="4"/>
  <c r="V6810" i="4"/>
  <c r="V6811" i="4"/>
  <c r="V6812" i="4"/>
  <c r="V6813" i="4"/>
  <c r="V6814" i="4"/>
  <c r="V6815" i="4"/>
  <c r="V6816" i="4"/>
  <c r="V6817" i="4"/>
  <c r="V6818" i="4"/>
  <c r="V6819" i="4"/>
  <c r="V6820" i="4"/>
  <c r="V6821" i="4"/>
  <c r="V6822" i="4"/>
  <c r="V6823" i="4"/>
  <c r="V6824" i="4"/>
  <c r="V6825" i="4"/>
  <c r="V6826" i="4"/>
  <c r="V6827" i="4"/>
  <c r="V6828" i="4"/>
  <c r="V6829" i="4"/>
  <c r="V6830" i="4"/>
  <c r="V6831" i="4"/>
  <c r="V6832" i="4"/>
  <c r="V6833" i="4"/>
  <c r="V6834" i="4"/>
  <c r="V6835" i="4"/>
  <c r="V6836" i="4"/>
  <c r="V6837" i="4"/>
  <c r="V6838" i="4"/>
  <c r="V6839" i="4"/>
  <c r="V6840" i="4"/>
  <c r="V6841" i="4"/>
  <c r="V6842" i="4"/>
  <c r="V6843" i="4"/>
  <c r="V6844" i="4"/>
  <c r="V6845" i="4"/>
  <c r="V6846" i="4"/>
  <c r="V6847" i="4"/>
  <c r="V6848" i="4"/>
  <c r="V6849" i="4"/>
  <c r="V6850" i="4"/>
  <c r="V6851" i="4"/>
  <c r="V6852" i="4"/>
  <c r="V6853" i="4"/>
  <c r="V6854" i="4"/>
  <c r="V6855" i="4"/>
  <c r="V6856" i="4"/>
  <c r="V6857" i="4"/>
  <c r="V6858" i="4"/>
  <c r="V6859" i="4"/>
  <c r="V6860" i="4"/>
  <c r="V6861" i="4"/>
  <c r="V6862" i="4"/>
  <c r="V6863" i="4"/>
  <c r="V6864" i="4"/>
  <c r="V6865" i="4"/>
  <c r="V6866" i="4"/>
  <c r="V6867" i="4"/>
  <c r="V6868" i="4"/>
  <c r="V6869" i="4"/>
  <c r="V6870" i="4"/>
  <c r="V6871" i="4"/>
  <c r="V6872" i="4"/>
  <c r="V6873" i="4"/>
  <c r="V6874" i="4"/>
  <c r="V6875" i="4"/>
  <c r="V6876" i="4"/>
  <c r="V6877" i="4"/>
  <c r="V6878" i="4"/>
  <c r="V6879" i="4"/>
  <c r="V6880" i="4"/>
  <c r="V6881" i="4"/>
  <c r="V6882" i="4"/>
  <c r="V6883" i="4"/>
  <c r="V6884" i="4"/>
  <c r="V6885" i="4"/>
  <c r="V6886" i="4"/>
  <c r="V6887" i="4"/>
  <c r="V6888" i="4"/>
  <c r="V6889" i="4"/>
  <c r="V6890" i="4"/>
  <c r="V6891" i="4"/>
  <c r="V6892" i="4"/>
  <c r="V6893" i="4"/>
  <c r="V6894" i="4"/>
  <c r="V6895" i="4"/>
  <c r="V6896" i="4"/>
  <c r="V6897" i="4"/>
  <c r="V6898" i="4"/>
  <c r="V6899" i="4"/>
  <c r="V6900" i="4"/>
  <c r="V6901" i="4"/>
  <c r="V6902" i="4"/>
  <c r="V6903" i="4"/>
  <c r="V6904" i="4"/>
  <c r="V6905" i="4"/>
  <c r="V6906" i="4"/>
  <c r="V6907" i="4"/>
  <c r="V6908" i="4"/>
  <c r="V6909" i="4"/>
  <c r="V6910" i="4"/>
  <c r="V6911" i="4"/>
  <c r="V6912" i="4"/>
  <c r="V6913" i="4"/>
  <c r="V6914" i="4"/>
  <c r="V6915" i="4"/>
  <c r="V6916" i="4"/>
  <c r="V6917" i="4"/>
  <c r="V6918" i="4"/>
  <c r="V6919" i="4"/>
  <c r="V6920" i="4"/>
  <c r="V6921" i="4"/>
  <c r="V6922" i="4"/>
  <c r="V6923" i="4"/>
  <c r="V6924" i="4"/>
  <c r="V6925" i="4"/>
  <c r="V6926" i="4"/>
  <c r="V6927" i="4"/>
  <c r="V6928" i="4"/>
  <c r="V6929" i="4"/>
  <c r="V6930" i="4"/>
  <c r="V6931" i="4"/>
  <c r="V6932" i="4"/>
  <c r="V6933" i="4"/>
  <c r="V6934" i="4"/>
  <c r="V6935" i="4"/>
  <c r="V6936" i="4"/>
  <c r="V6937" i="4"/>
  <c r="V6938" i="4"/>
  <c r="V6939" i="4"/>
  <c r="V6940" i="4"/>
  <c r="V6941" i="4"/>
  <c r="V6942" i="4"/>
  <c r="V6943" i="4"/>
  <c r="V6944" i="4"/>
  <c r="V6945" i="4"/>
  <c r="V6946" i="4"/>
  <c r="V6947" i="4"/>
  <c r="V6948" i="4"/>
  <c r="V6949" i="4"/>
  <c r="V6950" i="4"/>
  <c r="V6951" i="4"/>
  <c r="V6952" i="4"/>
  <c r="V6953" i="4"/>
  <c r="V6954" i="4"/>
  <c r="V6955" i="4"/>
  <c r="V6956" i="4"/>
  <c r="V6957" i="4"/>
  <c r="V6958" i="4"/>
  <c r="V6959" i="4"/>
  <c r="V6960" i="4"/>
  <c r="V6961" i="4"/>
  <c r="V6962" i="4"/>
  <c r="V6963" i="4"/>
  <c r="V6964" i="4"/>
  <c r="V6965" i="4"/>
  <c r="V6966" i="4"/>
  <c r="V6967" i="4"/>
  <c r="V6968" i="4"/>
  <c r="V6969" i="4"/>
  <c r="V6970" i="4"/>
  <c r="V6971" i="4"/>
  <c r="V6972" i="4"/>
  <c r="V6973" i="4"/>
  <c r="V6974" i="4"/>
  <c r="V6975" i="4"/>
  <c r="V6976" i="4"/>
  <c r="V6977" i="4"/>
  <c r="V6978" i="4"/>
  <c r="V6979" i="4"/>
  <c r="V6980" i="4"/>
  <c r="V6981" i="4"/>
  <c r="V6982" i="4"/>
  <c r="V6983" i="4"/>
  <c r="V6984" i="4"/>
  <c r="V6985" i="4"/>
  <c r="V6986" i="4"/>
  <c r="V6987" i="4"/>
  <c r="V6988" i="4"/>
  <c r="V6989" i="4"/>
  <c r="V6990" i="4"/>
  <c r="V6991" i="4"/>
  <c r="V6992" i="4"/>
  <c r="V6993" i="4"/>
  <c r="V6994" i="4"/>
  <c r="V6995" i="4"/>
  <c r="V6996" i="4"/>
  <c r="V6997" i="4"/>
  <c r="V6998" i="4"/>
  <c r="V6999" i="4"/>
  <c r="V7000" i="4"/>
  <c r="V7001" i="4"/>
  <c r="V7002" i="4"/>
  <c r="V7003" i="4"/>
  <c r="V7004" i="4"/>
  <c r="V7005" i="4"/>
  <c r="V7006" i="4"/>
  <c r="V7007" i="4"/>
  <c r="V7008" i="4"/>
  <c r="V7009" i="4"/>
  <c r="V7010" i="4"/>
  <c r="V7011" i="4"/>
  <c r="V7012" i="4"/>
  <c r="V7013" i="4"/>
  <c r="V7014" i="4"/>
  <c r="V7015" i="4"/>
  <c r="V7016" i="4"/>
  <c r="V7017" i="4"/>
  <c r="V7018" i="4"/>
  <c r="V7019" i="4"/>
  <c r="V7020" i="4"/>
  <c r="V7021" i="4"/>
  <c r="V7022" i="4"/>
  <c r="V7023" i="4"/>
  <c r="V7024" i="4"/>
  <c r="V7025" i="4"/>
  <c r="V7026" i="4"/>
  <c r="V7027" i="4"/>
  <c r="V7028" i="4"/>
  <c r="V7029" i="4"/>
  <c r="V7030" i="4"/>
  <c r="V7031" i="4"/>
  <c r="V7032" i="4"/>
  <c r="V7033" i="4"/>
  <c r="V7034" i="4"/>
  <c r="V7035" i="4"/>
  <c r="V7036" i="4"/>
  <c r="V7037" i="4"/>
  <c r="V7038" i="4"/>
  <c r="V7039" i="4"/>
  <c r="V7040" i="4"/>
  <c r="V7041" i="4"/>
  <c r="V7042" i="4"/>
  <c r="V7043" i="4"/>
  <c r="V7044" i="4"/>
  <c r="B3" i="2"/>
  <c r="W19" i="29"/>
  <c r="W17" i="29"/>
  <c r="W16" i="29"/>
  <c r="W18" i="2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<sst xmlns="http://schemas.openxmlformats.org/spreadsheetml/2006/main" count="272557" uniqueCount="23532">
  <si>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</si>
  <si>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</si>
  <si>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</si>
  <si>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</si>
  <si>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</si>
  <si>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</si>
  <si>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</si>
  <si>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</si>
  <si>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</si>
  <si>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</si>
  <si>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</si>
  <si>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</si>
  <si>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</si>
  <si>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</si>
  <si>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</si>
  <si>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</si>
  <si>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</si>
  <si>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</si>
  <si>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</si>
  <si>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</si>
  <si>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</si>
  <si>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</si>
  <si>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</si>
  <si>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</si>
  <si>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</si>
  <si>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</si>
  <si>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</si>
  <si>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</si>
  <si>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</si>
  <si>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</si>
  <si>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</si>
  <si>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</si>
  <si>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</si>
  <si>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</si>
  <si>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</si>
  <si>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</si>
  <si>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</si>
  <si>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</si>
  <si>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</si>
  <si>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</si>
  <si>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</si>
  <si>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</si>
  <si>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</si>
  <si>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</si>
  <si>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</si>
  <si>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</si>
  <si>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</si>
  <si>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</si>
  <si>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</si>
  <si>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</si>
  <si>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</si>
  <si>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</si>
  <si>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</si>
  <si>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</si>
  <si>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</si>
  <si>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</si>
  <si>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</si>
  <si>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</si>
  <si>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</si>
  <si>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</si>
  <si>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</si>
  <si>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</si>
  <si>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</si>
  <si>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</si>
  <si>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</si>
  <si>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</si>
  <si>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</si>
  <si>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</si>
  <si>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</si>
  <si>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</si>
  <si>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</si>
  <si>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</si>
  <si>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</si>
  <si>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</si>
  <si>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</si>
  <si>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</si>
  <si>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</si>
  <si>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</si>
  <si>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</si>
  <si>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</si>
  <si>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</si>
  <si>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</si>
  <si>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</si>
  <si>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</si>
  <si>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</si>
  <si>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</si>
  <si>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</si>
  <si>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</si>
  <si>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</si>
  <si>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</si>
  <si>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</si>
  <si>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</si>
  <si>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</si>
  <si>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</si>
  <si>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</si>
  <si>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</si>
  <si>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</si>
  <si>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</si>
  <si>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</si>
  <si>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</si>
  <si>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</si>
  <si>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</si>
  <si>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</si>
  <si>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</si>
  <si>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</si>
  <si>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</si>
  <si>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</si>
  <si>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</si>
  <si>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</si>
  <si>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</si>
  <si>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</si>
  <si>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</si>
  <si>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</si>
  <si>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</si>
  <si>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</si>
  <si>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</si>
  <si>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</si>
  <si>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</si>
  <si>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</si>
  <si>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</si>
  <si>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</si>
  <si>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</si>
  <si>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</si>
  <si>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</si>
  <si>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</si>
  <si>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</si>
  <si>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</si>
  <si>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</si>
  <si>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</si>
  <si>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</si>
  <si>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</si>
  <si>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</si>
  <si>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</si>
  <si>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</si>
  <si>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</si>
  <si>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</si>
  <si>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</si>
  <si>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</si>
  <si>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</si>
  <si>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</si>
  <si>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</si>
  <si>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</si>
  <si>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</si>
  <si>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</si>
  <si>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</si>
  <si>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</si>
  <si>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</si>
  <si>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</si>
  <si>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</si>
  <si>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</si>
  <si>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</si>
  <si>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</si>
  <si>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</si>
  <si>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</si>
  <si>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</si>
  <si>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</si>
  <si>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</si>
  <si>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</si>
  <si>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</si>
  <si>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</si>
  <si>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</si>
  <si>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</si>
  <si>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</si>
  <si>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</si>
  <si>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</si>
  <si>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</si>
  <si>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</si>
  <si>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</si>
  <si>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</si>
  <si>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</si>
  <si>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</si>
  <si>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</si>
  <si>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</si>
  <si>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</si>
  <si>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</si>
  <si>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</si>
  <si>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</si>
  <si>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</si>
  <si>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</si>
  <si>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</si>
  <si>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</si>
  <si>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</si>
  <si>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</si>
  <si>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</si>
  <si>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</si>
  <si>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</si>
  <si>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</si>
  <si>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</si>
  <si>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</si>
  <si>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</si>
  <si>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</si>
  <si>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</si>
  <si>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</si>
  <si>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</si>
  <si>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</si>
  <si>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</si>
  <si>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</si>
  <si>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</si>
  <si>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</si>
  <si>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</si>
  <si>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</si>
  <si>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</si>
  <si>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</si>
  <si>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</si>
  <si>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</si>
  <si>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</si>
  <si>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</si>
  <si>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</si>
  <si>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</si>
  <si>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</si>
  <si>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</si>
  <si>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</si>
  <si>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</si>
  <si>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</si>
  <si>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</si>
  <si>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</si>
  <si>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</si>
  <si>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</si>
  <si>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</si>
  <si>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</si>
  <si>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</si>
  <si>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</si>
  <si>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</si>
  <si>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</si>
  <si>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</si>
  <si>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</si>
  <si>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</si>
  <si>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</si>
  <si>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</si>
  <si>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</si>
  <si>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</si>
  <si>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</si>
  <si>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</si>
  <si>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</si>
  <si>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</si>
  <si>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</si>
  <si>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</si>
  <si>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</si>
  <si>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</si>
  <si>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</si>
  <si>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</si>
  <si>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</si>
  <si>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</si>
  <si>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</si>
  <si>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</si>
  <si>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</si>
  <si>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</si>
  <si>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</si>
  <si>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</si>
  <si>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</si>
  <si>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</si>
  <si>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</si>
  <si>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</si>
  <si>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</si>
  <si>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</si>
  <si>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</si>
  <si>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</si>
  <si>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</si>
  <si>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</si>
  <si>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</si>
  <si>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</si>
  <si>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</si>
  <si>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</si>
  <si>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</si>
  <si>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</si>
  <si>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</si>
  <si>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</si>
  <si>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</si>
  <si>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</si>
  <si>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</si>
  <si>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</si>
  <si>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</si>
  <si>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</si>
  <si>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</si>
  <si>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</si>
  <si>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</si>
  <si>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</si>
  <si>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</si>
  <si>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</si>
  <si>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</si>
  <si>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</si>
  <si>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</si>
  <si>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</si>
  <si>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</si>
  <si>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</si>
  <si>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</si>
  <si>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</si>
  <si>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</si>
  <si>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</si>
  <si>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</si>
  <si>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</si>
  <si>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</si>
  <si>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</si>
  <si>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</si>
  <si>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</si>
  <si>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</si>
  <si>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</si>
  <si>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</si>
  <si>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</si>
  <si>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</si>
  <si>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</si>
  <si>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</si>
  <si>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</si>
  <si>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</si>
  <si>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</si>
  <si>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</si>
  <si>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</si>
  <si>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</si>
  <si>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</si>
  <si>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</si>
  <si>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</si>
  <si>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</si>
  <si>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</si>
  <si>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</si>
  <si>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</si>
  <si>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</si>
  <si>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</si>
  <si>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</si>
  <si>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</si>
  <si>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</si>
  <si>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</si>
  <si>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</si>
  <si>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</si>
  <si>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</si>
  <si>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</si>
  <si>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</si>
  <si>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</si>
  <si>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</si>
  <si>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</si>
  <si>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</si>
  <si>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</si>
  <si>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</si>
  <si>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</si>
  <si>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</si>
  <si>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</si>
  <si>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</si>
  <si>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</si>
  <si>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</si>
  <si>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</si>
  <si>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</si>
  <si>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</si>
  <si>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</si>
  <si>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</si>
  <si>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</si>
  <si>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</si>
  <si>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</si>
  <si>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</si>
  <si>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</si>
  <si>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</si>
  <si>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</si>
  <si>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</si>
  <si>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</si>
  <si>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</si>
  <si>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</si>
  <si>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</si>
  <si>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</si>
  <si>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</si>
  <si>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</si>
  <si>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</si>
  <si>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</si>
  <si>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</si>
  <si>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</si>
  <si>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</si>
  <si>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</si>
  <si>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</si>
  <si>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</si>
  <si>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</si>
  <si>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</si>
  <si>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</si>
  <si>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</si>
  <si>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</si>
  <si>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</si>
  <si>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</si>
  <si>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</si>
  <si>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</si>
  <si>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</si>
  <si>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</si>
  <si>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</si>
  <si>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</si>
  <si>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</si>
  <si>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</si>
  <si>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</si>
  <si>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</si>
  <si>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</si>
  <si>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</si>
  <si>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</si>
  <si>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</si>
  <si>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</si>
  <si>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</si>
  <si>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</si>
  <si>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</si>
  <si>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</si>
  <si>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</si>
  <si>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</si>
  <si>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</si>
  <si>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</si>
  <si>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</si>
  <si>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</si>
  <si>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</si>
  <si>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</si>
  <si>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</si>
  <si>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</si>
  <si>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</si>
  <si>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</si>
  <si>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</si>
  <si>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</si>
  <si>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</si>
  <si>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</si>
  <si>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</si>
  <si>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</si>
  <si>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</si>
  <si>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</si>
  <si>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</si>
  <si>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</si>
  <si>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</si>
  <si>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</si>
  <si>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</si>
  <si>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</si>
  <si>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</si>
  <si>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</si>
  <si>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</si>
  <si>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</si>
  <si>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</si>
  <si>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</si>
  <si>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</si>
  <si>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</si>
  <si>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</si>
  <si>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</si>
  <si>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</si>
  <si>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</si>
  <si>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</si>
  <si>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</si>
  <si>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</si>
  <si>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</si>
  <si>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</si>
  <si>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</si>
  <si>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</si>
  <si>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</si>
  <si>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</si>
  <si>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</si>
  <si>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</si>
  <si>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</si>
  <si>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</si>
  <si>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</si>
  <si>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</si>
  <si>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</si>
  <si>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</si>
  <si>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</si>
  <si>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</si>
  <si>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</si>
  <si>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</si>
  <si>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</si>
  <si>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</si>
  <si>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</si>
  <si>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</si>
  <si>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</si>
  <si>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</si>
  <si>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</si>
  <si>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</si>
  <si>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</si>
  <si>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</si>
  <si>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</si>
  <si>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</si>
  <si>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</si>
  <si>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</si>
  <si>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</si>
  <si>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</si>
  <si>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</si>
  <si>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</si>
  <si>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</si>
  <si>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</si>
  <si>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</si>
  <si>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</si>
  <si>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</si>
  <si>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</si>
  <si>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</si>
  <si>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</si>
  <si>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</si>
  <si>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</si>
  <si>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</si>
  <si>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</si>
  <si>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</si>
  <si>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</si>
  <si>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</si>
  <si>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</si>
  <si>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</si>
  <si>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</si>
  <si>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</si>
  <si>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</si>
  <si>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</si>
  <si>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</si>
  <si>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</si>
  <si>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</si>
  <si>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</si>
  <si>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</si>
  <si>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</si>
  <si>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</si>
  <si>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</si>
  <si>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</si>
  <si>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</si>
  <si>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</si>
  <si>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</si>
  <si>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</si>
  <si>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</si>
  <si>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</si>
  <si>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</si>
  <si>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</si>
  <si>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</si>
  <si>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</si>
  <si>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</si>
  <si>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</si>
  <si>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</si>
  <si>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</si>
  <si>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</si>
  <si>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</si>
  <si>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</si>
  <si>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</si>
  <si>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</si>
  <si>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</si>
  <si>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</si>
  <si>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</si>
  <si>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</si>
  <si>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</si>
  <si>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</si>
  <si>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</si>
  <si>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</si>
  <si>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</si>
  <si>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</si>
  <si>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</si>
  <si>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</si>
  <si>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</si>
  <si>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</si>
  <si>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</si>
  <si>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</si>
  <si>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</si>
  <si>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</si>
  <si>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</si>
  <si>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</si>
  <si>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</si>
  <si>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</si>
  <si>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</si>
  <si>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</si>
  <si>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</si>
  <si>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</si>
  <si>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</si>
  <si>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</si>
  <si>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</si>
  <si>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</si>
  <si>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</si>
  <si>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</si>
  <si>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</si>
  <si>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</si>
  <si>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</si>
  <si>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</si>
  <si>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</si>
  <si>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</si>
  <si>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</si>
  <si>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</si>
  <si>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</si>
  <si>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</si>
  <si>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</si>
  <si>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</si>
  <si>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</si>
  <si>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</si>
  <si>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</si>
  <si>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</si>
  <si>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</si>
  <si>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</si>
  <si>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</si>
  <si>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</si>
  <si>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</si>
  <si>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</si>
  <si>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</si>
  <si>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</si>
  <si>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</si>
  <si>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</si>
  <si>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</si>
  <si>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</si>
  <si>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</si>
  <si>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</si>
  <si>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</si>
  <si>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</si>
  <si>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</si>
  <si>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</si>
  <si>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</si>
  <si>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</si>
  <si>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</si>
  <si>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</si>
  <si>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</si>
  <si>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</si>
  <si>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</si>
  <si>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</si>
  <si>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</si>
  <si>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</si>
  <si>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</si>
  <si>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</si>
  <si>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</si>
  <si>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</si>
  <si>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</si>
  <si>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</si>
  <si>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</si>
  <si>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</si>
  <si>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</si>
  <si>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</si>
  <si>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</si>
  <si>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</si>
  <si>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</si>
  <si>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</si>
  <si>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</si>
  <si>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</si>
  <si>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</si>
  <si>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</si>
  <si>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</si>
  <si>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</si>
  <si>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</si>
  <si>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</si>
  <si>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</si>
  <si>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</si>
  <si>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</si>
  <si>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</si>
  <si>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</si>
  <si>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</si>
  <si>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</si>
  <si>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</si>
  <si>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</si>
  <si>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</si>
  <si>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</si>
  <si>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</si>
  <si>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</si>
  <si>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</si>
  <si>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</si>
  <si>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</si>
  <si>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</si>
  <si>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</si>
  <si>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</si>
  <si>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</si>
  <si>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</si>
  <si>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</si>
  <si>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</si>
  <si>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</si>
  <si>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</si>
  <si>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</si>
  <si>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</si>
  <si>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</si>
  <si>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</si>
  <si>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</si>
  <si>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</si>
  <si>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</si>
  <si>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</si>
  <si>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</si>
  <si>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</si>
  <si>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</si>
  <si>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</si>
  <si>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</si>
  <si>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</si>
  <si>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</si>
  <si>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</si>
  <si>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</si>
  <si>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</si>
  <si>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</si>
  <si>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</si>
  <si>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</si>
  <si>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</si>
  <si>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</si>
  <si>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</si>
  <si>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</si>
  <si>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</si>
  <si>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</si>
  <si>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</si>
  <si>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</si>
  <si>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</si>
  <si>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</si>
  <si>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</si>
  <si>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</si>
  <si>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</si>
  <si>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</si>
  <si>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</si>
  <si>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</si>
  <si>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</si>
  <si>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</si>
  <si>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</si>
  <si>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</si>
  <si>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</si>
  <si>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</si>
  <si>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</si>
  <si>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</si>
  <si>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</si>
  <si>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</si>
  <si>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</si>
  <si>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</si>
  <si>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</si>
  <si>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</si>
  <si>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</si>
  <si>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</si>
  <si>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</si>
  <si>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</si>
  <si>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</si>
  <si>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</si>
  <si>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</si>
  <si>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</si>
  <si>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</si>
  <si>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</si>
  <si>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</si>
  <si>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</si>
  <si>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</si>
  <si>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</si>
  <si>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</si>
  <si>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</si>
  <si>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</si>
  <si>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</si>
  <si>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</si>
  <si>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</si>
  <si>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</si>
  <si>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</si>
  <si>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</si>
  <si>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</si>
  <si>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</si>
  <si>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</si>
  <si>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</si>
  <si>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</si>
  <si>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</si>
  <si>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</si>
  <si>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</si>
  <si>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</si>
  <si>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</si>
  <si>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</si>
  <si>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</si>
  <si>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</si>
  <si>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</si>
  <si>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</si>
  <si>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</si>
  <si>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</si>
  <si>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</si>
  <si>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</si>
  <si>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</si>
  <si>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</si>
  <si>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</si>
  <si>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</si>
  <si>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</si>
  <si>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</si>
  <si>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</si>
  <si>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</si>
  <si>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</si>
  <si>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</si>
  <si>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</si>
  <si>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</si>
  <si>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</si>
  <si>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</si>
  <si>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</si>
  <si>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</si>
  <si>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</si>
  <si>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</si>
  <si>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</si>
  <si>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</si>
  <si>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</si>
  <si>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</si>
  <si>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</si>
  <si>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</si>
  <si>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</si>
  <si>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</si>
  <si>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</si>
  <si>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</si>
  <si>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</si>
  <si>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</si>
  <si>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</si>
  <si>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</si>
  <si>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</si>
  <si>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</si>
  <si>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</si>
  <si>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</si>
  <si>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</si>
  <si>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</si>
  <si>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</si>
  <si>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</si>
  <si>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</si>
  <si>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</si>
  <si>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</si>
  <si>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</si>
  <si>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</si>
  <si>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</si>
  <si>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</si>
  <si>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</si>
  <si>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</si>
  <si>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</si>
  <si>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</si>
  <si>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</si>
  <si>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</si>
  <si>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</si>
  <si>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</si>
  <si>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</si>
  <si>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</si>
  <si>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</si>
  <si>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</si>
  <si>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</si>
  <si>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</si>
  <si>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</si>
  <si>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</si>
  <si>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</si>
  <si>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</si>
  <si>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</si>
  <si>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</si>
  <si>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</si>
  <si>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</si>
  <si>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</si>
  <si>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</si>
  <si>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</si>
  <si>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</si>
  <si>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</si>
  <si>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</si>
  <si>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</si>
  <si>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</si>
  <si>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</si>
  <si>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</si>
  <si>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</si>
  <si>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</si>
  <si>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</si>
  <si>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</si>
  <si>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</si>
  <si>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</si>
  <si>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</si>
  <si>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</si>
  <si>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</si>
  <si>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</si>
  <si>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</si>
  <si>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</si>
  <si>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</si>
  <si>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</si>
  <si>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</si>
  <si>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</si>
  <si>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</si>
  <si>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</si>
  <si>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</si>
  <si>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</si>
  <si>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</si>
  <si>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</si>
  <si>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</si>
  <si>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</si>
  <si>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</si>
  <si>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</si>
  <si>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</si>
  <si>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</si>
  <si>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</si>
  <si>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</si>
  <si>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</si>
  <si>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</si>
  <si>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</si>
  <si>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</si>
  <si>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</si>
  <si>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</si>
  <si>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</si>
  <si>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</si>
  <si>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</si>
  <si>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</si>
  <si>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</si>
  <si>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</si>
  <si>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</si>
  <si>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</si>
  <si>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</si>
  <si>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</si>
  <si>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</si>
  <si>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</si>
  <si>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</si>
  <si>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</si>
  <si>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</si>
  <si>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</si>
  <si>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</si>
  <si>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</si>
  <si>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</si>
  <si>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</si>
  <si>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</si>
  <si>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</si>
  <si>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</si>
  <si>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</si>
  <si>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</si>
  <si>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</si>
  <si>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</si>
  <si>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</si>
  <si>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</si>
  <si>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</si>
  <si>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</si>
  <si>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</si>
  <si>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</si>
  <si>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</si>
  <si>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</si>
  <si>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</si>
  <si>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</si>
  <si>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</si>
  <si>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</si>
  <si>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</si>
  <si>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</si>
  <si>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</si>
  <si>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</si>
  <si>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</si>
  <si>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</si>
  <si>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</si>
  <si>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</si>
  <si>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</si>
  <si>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</si>
  <si>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</si>
  <si>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</si>
  <si>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</si>
  <si>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</si>
  <si>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</si>
  <si>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</si>
  <si>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</si>
  <si>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</si>
  <si>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</si>
  <si>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</si>
  <si>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</si>
  <si>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</si>
  <si>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</si>
  <si>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</si>
  <si>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</si>
  <si>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</si>
  <si>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</si>
  <si>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</si>
  <si>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</si>
  <si>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</si>
  <si>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</si>
  <si>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</si>
  <si>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</si>
  <si>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</si>
  <si>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</si>
  <si>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</si>
  <si>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</si>
  <si>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</si>
  <si>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</si>
  <si>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</si>
  <si>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</si>
  <si>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</si>
  <si>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</si>
  <si>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</si>
  <si>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</si>
  <si>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</si>
  <si>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</si>
  <si>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</si>
  <si>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</si>
  <si>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</si>
  <si>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</si>
  <si>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</si>
  <si>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</si>
  <si>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</si>
  <si>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</si>
  <si>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</si>
  <si>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</si>
  <si>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</si>
  <si>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</si>
  <si>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</si>
  <si>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</si>
  <si>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</si>
  <si>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</si>
  <si>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</si>
  <si>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</si>
  <si>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</si>
  <si>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</si>
  <si>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</si>
  <si>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</si>
  <si>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</si>
  <si>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</si>
  <si>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</si>
  <si>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</si>
  <si>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</si>
  <si>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</si>
  <si>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</si>
  <si>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</si>
  <si>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</si>
  <si>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</si>
  <si>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</si>
  <si>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</si>
  <si>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</si>
  <si>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</si>
  <si>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</si>
  <si>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</si>
  <si>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</si>
  <si>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</si>
  <si>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</si>
  <si>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</si>
  <si>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</si>
  <si>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</si>
  <si>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</si>
  <si>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</si>
  <si>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</si>
  <si>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</si>
  <si>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</si>
  <si>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</si>
  <si>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</si>
  <si>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</si>
  <si>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</si>
  <si>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</si>
  <si>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</si>
  <si>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</si>
  <si>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</si>
  <si>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</si>
  <si>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</si>
  <si>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</si>
  <si>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</si>
  <si>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</si>
  <si>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</si>
  <si>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</si>
  <si>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</si>
  <si>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</si>
  <si>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</si>
  <si>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</si>
  <si>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</si>
  <si>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</si>
  <si>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</si>
  <si>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</si>
  <si>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</si>
  <si>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</si>
  <si>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</si>
  <si>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</si>
  <si>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</si>
  <si>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</si>
  <si>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</si>
  <si>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</si>
  <si>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</si>
  <si>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</si>
  <si>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</si>
  <si>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</si>
  <si>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</si>
  <si>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</si>
  <si>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</si>
  <si>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</si>
  <si>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</si>
  <si>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</si>
  <si>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</si>
  <si>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</si>
  <si>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</si>
  <si>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</si>
  <si>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</si>
  <si>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</si>
  <si>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</si>
  <si>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</si>
  <si>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</si>
  <si>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</si>
  <si>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</si>
  <si>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</si>
  <si>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</si>
  <si>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</si>
  <si>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</si>
  <si>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</si>
  <si>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</si>
  <si>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</si>
  <si>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</si>
  <si>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</si>
  <si>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</si>
  <si>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</si>
  <si>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</si>
  <si>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</si>
  <si>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</si>
  <si>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</si>
  <si>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</si>
  <si>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</si>
  <si>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</si>
  <si>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</si>
  <si>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</si>
  <si>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</si>
  <si>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</si>
  <si>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</si>
  <si>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</si>
  <si>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</si>
  <si>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</si>
  <si>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</si>
  <si>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</si>
  <si>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</si>
  <si>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</si>
  <si>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</si>
  <si>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</si>
  <si>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</si>
  <si>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</si>
  <si>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</si>
  <si>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</si>
  <si>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</si>
  <si>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</si>
  <si>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</si>
  <si>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</si>
  <si>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</si>
  <si>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</si>
  <si>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</si>
  <si>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</si>
  <si>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</si>
  <si>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</si>
  <si>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</si>
  <si>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</si>
  <si>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</si>
  <si>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</si>
  <si>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</si>
  <si>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</si>
  <si>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</si>
  <si>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</si>
  <si>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</si>
  <si>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</si>
  <si>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</si>
  <si>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</si>
  <si>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</si>
  <si>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</si>
  <si>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</si>
  <si>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</si>
  <si>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</si>
  <si>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</si>
  <si>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</si>
  <si>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</si>
  <si>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</si>
  <si>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</si>
  <si>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</si>
  <si>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</si>
  <si>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</si>
  <si>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</si>
  <si>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</si>
  <si>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</si>
  <si>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</si>
  <si>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</si>
  <si>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</si>
  <si>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</si>
  <si>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</si>
  <si>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</si>
  <si>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</si>
  <si>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</si>
  <si>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</si>
  <si>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</si>
  <si>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</si>
  <si>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</si>
  <si>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</si>
  <si>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</si>
  <si>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</si>
  <si>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</si>
  <si>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</si>
  <si>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</si>
  <si>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</si>
  <si>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</si>
  <si>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</si>
  <si>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</si>
  <si>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</si>
  <si>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</si>
  <si>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</si>
  <si>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</si>
  <si>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</si>
  <si>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</si>
  <si>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</si>
  <si>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</si>
  <si>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</si>
  <si>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</si>
  <si>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</si>
  <si>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</si>
  <si>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</si>
  <si>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</si>
  <si>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</si>
  <si>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</si>
  <si>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</si>
  <si>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</si>
  <si>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</si>
  <si>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</si>
  <si>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</si>
  <si>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</si>
  <si>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</si>
  <si>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</si>
  <si>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</si>
  <si>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</si>
  <si>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</si>
  <si>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</si>
  <si>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</si>
  <si>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</si>
  <si>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</si>
  <si>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</si>
  <si>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</si>
  <si>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</si>
  <si>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</si>
  <si>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</si>
  <si>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</si>
  <si>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</si>
  <si>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</si>
  <si>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</si>
  <si>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</si>
  <si>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</si>
  <si>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</si>
  <si>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</si>
  <si>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</si>
  <si>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</si>
  <si>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</si>
  <si>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</si>
  <si>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</si>
  <si>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</si>
  <si>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</si>
  <si>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</si>
  <si>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</si>
  <si>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</si>
  <si>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</si>
  <si>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</si>
  <si>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</si>
  <si>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</si>
  <si>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</si>
  <si>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</si>
  <si>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</si>
  <si>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</si>
  <si>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</si>
  <si>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</si>
  <si>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</si>
  <si>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</si>
  <si>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</si>
  <si>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</si>
  <si>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</si>
  <si>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</si>
  <si>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</si>
  <si>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</si>
  <si>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</si>
  <si>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</si>
  <si>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</si>
  <si>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</si>
  <si>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</si>
  <si>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</si>
  <si>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</si>
  <si>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</si>
  <si>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</si>
  <si>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</si>
  <si>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</si>
  <si>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</si>
  <si>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</si>
  <si>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</si>
  <si>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</si>
  <si>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</si>
  <si>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</si>
  <si>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</si>
  <si>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</si>
  <si>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</si>
  <si>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</si>
  <si>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</si>
  <si>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</si>
  <si>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</si>
  <si>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</si>
  <si>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</si>
  <si>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</si>
  <si>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</si>
  <si>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</si>
  <si>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</si>
  <si>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</si>
  <si>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</si>
  <si>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</si>
  <si>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</si>
  <si>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</si>
  <si>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</si>
  <si>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</si>
  <si>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</si>
  <si>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</si>
  <si>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</si>
  <si>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</si>
  <si>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</si>
  <si>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</si>
  <si>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</si>
  <si>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</si>
  <si>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</si>
  <si>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</si>
  <si>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</si>
  <si>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</si>
  <si>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</si>
  <si>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</si>
  <si>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</si>
  <si>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</si>
  <si>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</si>
  <si>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</si>
  <si>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</si>
  <si>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</si>
  <si>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</si>
  <si>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</si>
  <si>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</si>
  <si>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</si>
  <si>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</si>
  <si>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</si>
  <si>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</si>
  <si>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</si>
  <si>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</si>
  <si>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</si>
  <si>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</si>
  <si>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</si>
  <si>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</si>
  <si>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</si>
  <si>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</si>
  <si>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</si>
  <si>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</si>
  <si>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</si>
  <si>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</si>
  <si>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</si>
  <si>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</si>
  <si>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</si>
  <si>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</si>
  <si>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</si>
  <si>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</si>
  <si>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</si>
  <si>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</si>
  <si>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</si>
  <si>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</si>
  <si>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</si>
  <si>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</si>
  <si>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</si>
  <si>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</si>
  <si>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</si>
  <si>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</si>
  <si>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</si>
  <si>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</si>
  <si>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</si>
  <si>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</si>
  <si>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</si>
  <si>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</si>
  <si>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</si>
  <si>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</si>
  <si>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</si>
  <si>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</si>
  <si>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</si>
  <si>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</si>
  <si>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</si>
  <si>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</si>
  <si>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</si>
  <si>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</si>
  <si>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</si>
  <si>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</si>
  <si>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</si>
  <si>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</si>
  <si>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</si>
  <si>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</si>
  <si>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</si>
  <si>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</si>
  <si>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</si>
  <si>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</si>
  <si>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</si>
  <si>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</si>
  <si>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</si>
  <si>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</si>
  <si>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</si>
  <si>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</si>
  <si>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</si>
  <si>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</si>
  <si>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</si>
  <si>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</si>
  <si>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</si>
  <si>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</si>
  <si>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</si>
  <si>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</si>
  <si>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</si>
  <si>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</si>
  <si>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</si>
  <si>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</si>
  <si>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</si>
  <si>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</si>
  <si>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</si>
  <si>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</si>
  <si>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</si>
  <si>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</si>
  <si>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</si>
  <si>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</si>
  <si>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</si>
  <si>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</si>
  <si>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</si>
  <si>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</si>
  <si>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</si>
  <si>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</si>
  <si>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</si>
  <si>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</si>
  <si>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</si>
  <si>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</si>
  <si>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</si>
  <si>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</si>
  <si>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</si>
  <si>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</si>
  <si>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</si>
  <si>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</si>
  <si>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</si>
  <si>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</si>
  <si>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</si>
  <si>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</si>
  <si>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</si>
  <si>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</si>
  <si>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</si>
  <si>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</si>
  <si>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</si>
  <si>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</si>
  <si>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</si>
  <si>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</si>
  <si>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</si>
  <si>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</si>
  <si>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</si>
  <si>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</si>
  <si>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</si>
  <si>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</si>
  <si>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</si>
  <si>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</si>
  <si>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</si>
  <si>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</si>
  <si>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</si>
  <si>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</si>
  <si>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</si>
  <si>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</si>
  <si>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</si>
  <si>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</si>
  <si>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</si>
  <si>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</si>
  <si>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</si>
  <si>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</si>
  <si>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</si>
  <si>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</si>
  <si>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</si>
  <si>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</si>
  <si>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</si>
  <si>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</si>
  <si>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</si>
  <si>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</si>
  <si>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</si>
  <si>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</si>
  <si>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</si>
  <si>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</si>
  <si>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</si>
  <si>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</si>
  <si>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</si>
  <si>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</si>
  <si>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</si>
  <si>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</si>
  <si>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</si>
  <si>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</si>
  <si>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</si>
  <si>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</si>
  <si>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</si>
  <si>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</si>
  <si>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</si>
  <si>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</si>
  <si>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</si>
  <si>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</si>
  <si>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</si>
  <si>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</si>
  <si>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</si>
  <si>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</si>
  <si>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</si>
  <si>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</si>
  <si>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</si>
  <si>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</si>
  <si>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</si>
  <si>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</si>
  <si>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</si>
  <si>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</si>
  <si>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</si>
  <si>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</si>
  <si>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</si>
  <si>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</si>
  <si>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</si>
  <si>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</si>
  <si>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</si>
  <si>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</si>
  <si>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</si>
  <si>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</si>
  <si>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</si>
  <si>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</si>
  <si>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</si>
  <si>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</si>
  <si>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</si>
  <si>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</si>
  <si>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</si>
  <si>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</si>
  <si>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</si>
  <si>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</si>
  <si>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</si>
  <si>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</si>
  <si>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</si>
  <si>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</si>
  <si>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</si>
  <si>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</si>
  <si>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</si>
  <si>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</si>
  <si>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</si>
  <si>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</si>
  <si>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</si>
  <si>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</si>
  <si>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</si>
  <si>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</si>
  <si>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</si>
  <si>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</si>
  <si>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</si>
  <si>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</si>
  <si>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</si>
  <si>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</si>
  <si>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</si>
  <si>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</si>
  <si>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</si>
  <si>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</si>
  <si>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</si>
  <si>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</si>
  <si>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</si>
  <si>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</si>
  <si>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</si>
  <si>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</si>
  <si>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</si>
  <si>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</si>
  <si>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</si>
  <si>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</si>
  <si>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</si>
  <si>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</si>
  <si>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</si>
  <si>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</si>
  <si>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</si>
  <si>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</si>
  <si>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</si>
  <si>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</si>
  <si>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</si>
  <si>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</si>
  <si>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</si>
  <si>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</si>
  <si>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</si>
  <si>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</si>
  <si>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</si>
  <si>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</si>
  <si>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</si>
  <si>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</si>
  <si>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</si>
  <si>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</si>
  <si>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</si>
  <si>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</si>
  <si>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</si>
  <si>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</si>
  <si>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</si>
  <si>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</si>
  <si>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</si>
  <si>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</si>
  <si>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</si>
  <si>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</si>
  <si>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</si>
  <si>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</si>
  <si>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</si>
  <si>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</si>
  <si>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</si>
  <si>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</si>
  <si>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</si>
  <si>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</si>
  <si>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</si>
  <si>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</si>
  <si>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</si>
  <si>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</si>
  <si>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</si>
  <si>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</si>
  <si>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</si>
  <si>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</si>
  <si>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</si>
  <si>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</si>
  <si>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</si>
  <si>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</si>
  <si>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</si>
  <si>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</si>
  <si>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</si>
  <si>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</si>
  <si>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</si>
  <si>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</si>
  <si>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</si>
  <si>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</si>
  <si>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</si>
  <si>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</si>
  <si>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</si>
  <si>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</si>
  <si>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</si>
  <si>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</si>
  <si>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</si>
  <si>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</si>
  <si>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</si>
  <si>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</si>
  <si>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</si>
  <si>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</si>
  <si>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</si>
  <si>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</si>
  <si>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</si>
  <si>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</si>
  <si>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</si>
  <si>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</si>
  <si>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</si>
  <si>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</si>
  <si>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</si>
  <si>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</si>
  <si>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</si>
  <si>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</si>
  <si>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</si>
  <si>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</si>
  <si>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</si>
  <si>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</si>
  <si>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</si>
  <si>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</si>
  <si>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</si>
  <si>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</si>
  <si>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</si>
  <si>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</si>
  <si>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</si>
  <si>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</si>
  <si>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</si>
  <si>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</si>
  <si>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</si>
  <si>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</si>
  <si>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</si>
  <si>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</si>
  <si>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</si>
  <si>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</si>
  <si>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</si>
  <si>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</si>
  <si>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</si>
  <si>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</si>
  <si>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</si>
  <si>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</si>
  <si>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</si>
  <si>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</si>
  <si>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</si>
  <si>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</si>
  <si>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</si>
  <si>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</si>
  <si>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</si>
  <si>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</si>
  <si>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</si>
  <si>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</si>
  <si>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</si>
  <si>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</si>
  <si>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</si>
  <si>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</si>
  <si>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</si>
  <si>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</si>
  <si>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</si>
  <si>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</si>
  <si>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</si>
  <si>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</si>
  <si>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</si>
  <si>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</si>
  <si>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</si>
  <si>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</si>
  <si>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</si>
  <si>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</si>
  <si>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</si>
  <si>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</si>
  <si>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</si>
  <si>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</si>
  <si>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</si>
  <si>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</si>
  <si>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</si>
  <si>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</si>
  <si>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</si>
  <si>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</si>
  <si>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</si>
  <si>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</si>
  <si>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</si>
  <si>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</si>
  <si>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</si>
  <si>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</si>
  <si>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</si>
  <si>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</si>
  <si>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</si>
  <si>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</si>
  <si>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</si>
  <si>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</si>
  <si>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</si>
  <si>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</si>
  <si>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</si>
  <si>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</si>
  <si>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</si>
  <si>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</si>
  <si>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</si>
  <si>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</si>
  <si>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</si>
  <si>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</si>
  <si>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</si>
  <si>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</si>
  <si>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</si>
  <si>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</si>
  <si>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</si>
  <si>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</si>
  <si>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</si>
  <si>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</si>
  <si>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</si>
  <si>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</si>
  <si>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</si>
  <si>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</si>
  <si>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</si>
  <si>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</si>
  <si>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</si>
  <si>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</si>
  <si>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</si>
  <si>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</si>
  <si>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</si>
  <si>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</si>
  <si>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</si>
  <si>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</si>
  <si>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</si>
  <si>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</si>
  <si>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</si>
  <si>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</si>
  <si>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</si>
  <si>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</si>
  <si>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</si>
  <si>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</si>
  <si>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</si>
  <si>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</si>
  <si>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</si>
  <si>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</si>
  <si>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</si>
  <si>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</si>
  <si>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</si>
  <si>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</si>
  <si>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</si>
  <si>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</si>
  <si>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</si>
  <si>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</si>
  <si>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</si>
  <si>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</si>
  <si>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</si>
  <si>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</si>
  <si>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</si>
  <si>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</si>
  <si>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</si>
  <si>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</si>
  <si>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</si>
  <si>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</si>
  <si>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</si>
  <si>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</si>
  <si>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</si>
  <si>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</si>
  <si>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</si>
  <si>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</si>
  <si>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</si>
  <si>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</si>
  <si>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</si>
  <si>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</si>
  <si>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</si>
  <si>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</si>
  <si>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</si>
  <si>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</si>
  <si>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</si>
  <si>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</si>
  <si>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</si>
  <si>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</si>
  <si>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</si>
  <si>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</si>
  <si>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</si>
  <si>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</si>
  <si>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</si>
  <si>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</si>
  <si>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</si>
  <si>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</si>
  <si>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</si>
  <si>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</si>
  <si>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</si>
  <si>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</si>
  <si>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</si>
  <si>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</si>
  <si>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</si>
  <si>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</si>
  <si>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</si>
  <si>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</si>
  <si>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</si>
  <si>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</si>
  <si>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</si>
  <si>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</si>
  <si>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</si>
  <si>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</si>
  <si>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</si>
  <si>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</si>
  <si>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</si>
  <si>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</si>
  <si>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</si>
  <si>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</si>
  <si>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</si>
  <si>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</si>
  <si>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</si>
  <si>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</si>
  <si>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</si>
  <si>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</si>
  <si>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</si>
  <si>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</si>
  <si>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</si>
  <si>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</si>
  <si>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</si>
  <si>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</si>
  <si>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</si>
  <si>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</si>
  <si>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</si>
  <si>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</si>
  <si>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</si>
  <si>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</si>
  <si>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</si>
  <si>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</si>
  <si>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</si>
  <si>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</si>
  <si>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</si>
  <si>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</si>
  <si>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</si>
  <si>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</si>
  <si>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</si>
  <si>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</si>
  <si>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</si>
  <si>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</si>
  <si>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</si>
  <si>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</si>
  <si>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</si>
  <si>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</si>
  <si>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</si>
  <si>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</si>
  <si>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</si>
  <si>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</si>
  <si>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</si>
  <si>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</si>
  <si>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</si>
  <si>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</si>
  <si>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</si>
  <si>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</si>
  <si>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</si>
  <si>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</si>
  <si>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</si>
  <si>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</si>
  <si>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</si>
  <si>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</si>
  <si>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</si>
  <si>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</si>
  <si>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</si>
  <si>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</si>
  <si>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</si>
  <si>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</si>
  <si>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</si>
  <si>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</si>
  <si>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</si>
  <si>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</si>
  <si>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</si>
  <si>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</si>
  <si>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</si>
  <si>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</si>
  <si>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</si>
  <si>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</si>
  <si>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</si>
  <si>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</si>
  <si>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</si>
  <si>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</si>
  <si>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</si>
  <si>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</si>
  <si>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</si>
  <si>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</si>
  <si>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</si>
  <si>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</si>
  <si>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</si>
  <si>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</si>
  <si>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</si>
  <si>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</si>
  <si>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</si>
  <si>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</si>
  <si>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</si>
  <si>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</si>
  <si>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</si>
  <si>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</si>
  <si>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</si>
  <si>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</si>
  <si>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</si>
  <si>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</si>
  <si>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</si>
  <si>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</si>
  <si>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</si>
  <si>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</si>
  <si>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</si>
  <si>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</si>
  <si>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</si>
  <si>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</si>
  <si>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</si>
  <si>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</si>
  <si>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</si>
  <si>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</si>
  <si>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</si>
  <si>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</si>
  <si>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</si>
  <si>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</si>
  <si>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</si>
  <si>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</si>
  <si>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</si>
  <si>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</si>
  <si>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</si>
  <si>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</si>
  <si>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</si>
  <si>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</si>
  <si>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</si>
  <si>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</si>
  <si>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</si>
  <si>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</si>
  <si>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</si>
  <si>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</si>
  <si>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</si>
  <si>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</si>
  <si>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</si>
  <si>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</si>
  <si>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</si>
  <si>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</si>
  <si>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</si>
  <si>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</si>
  <si>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</si>
  <si>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</si>
  <si>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</si>
  <si>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</si>
  <si>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</si>
  <si>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</si>
  <si>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</si>
  <si>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</si>
  <si>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</si>
  <si>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</si>
  <si>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</si>
  <si>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</si>
  <si>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</si>
  <si>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</si>
  <si>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</si>
  <si>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</si>
  <si>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</si>
  <si>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</si>
  <si>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</si>
  <si>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</si>
  <si>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</si>
  <si>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</si>
  <si>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</si>
  <si>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</si>
  <si>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</si>
  <si>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</si>
  <si>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</si>
  <si>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</si>
  <si>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</si>
  <si>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</si>
  <si>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</si>
  <si>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</si>
  <si>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</si>
  <si>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</si>
  <si>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</si>
  <si>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</si>
  <si>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</si>
  <si>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</si>
  <si>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</si>
  <si>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</si>
  <si>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</si>
  <si>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</si>
  <si>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</si>
  <si>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</si>
  <si>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</si>
  <si>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</si>
  <si>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</si>
  <si>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</si>
  <si>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</si>
  <si>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</si>
  <si>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</si>
  <si>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</si>
  <si>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</si>
  <si>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</si>
  <si>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</si>
  <si>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</si>
  <si>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</si>
  <si>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</si>
  <si>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</si>
  <si>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</si>
  <si>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</si>
  <si>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</si>
  <si>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</si>
  <si>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</si>
  <si>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</si>
  <si>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</si>
  <si>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</si>
  <si>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</si>
  <si>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</si>
  <si>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</si>
  <si>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</si>
  <si>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</si>
  <si>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</si>
  <si>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</si>
  <si>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</si>
  <si>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</si>
  <si>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</si>
  <si>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</si>
  <si>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</si>
  <si>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</si>
  <si>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</si>
  <si>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</si>
  <si>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</si>
  <si>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</si>
  <si>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</si>
  <si>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</si>
  <si>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</si>
  <si>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</si>
  <si>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</si>
  <si>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</si>
  <si>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</si>
  <si>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</si>
  <si>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</si>
  <si>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</si>
  <si>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</si>
  <si>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</si>
  <si>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</si>
  <si>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</si>
  <si>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</si>
  <si>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</si>
  <si>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</si>
  <si>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</si>
  <si>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</si>
  <si>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</si>
  <si>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</si>
  <si>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</si>
  <si>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</si>
  <si>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</si>
  <si>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</si>
  <si>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</si>
  <si>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</si>
  <si>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</si>
  <si>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</si>
  <si>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</si>
  <si>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</si>
  <si>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</si>
  <si>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</si>
  <si>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</si>
  <si>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</si>
  <si>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</si>
  <si>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</si>
  <si>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</si>
  <si>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</si>
  <si>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</si>
  <si>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</si>
  <si>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</si>
  <si>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</si>
  <si>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</si>
  <si>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</si>
  <si>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</si>
  <si>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</si>
  <si>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</si>
  <si>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</si>
  <si>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</si>
  <si>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</si>
  <si>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</si>
  <si>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</si>
  <si>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</si>
  <si>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</si>
  <si>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</si>
  <si>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</si>
  <si>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</si>
  <si>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</si>
  <si>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</si>
  <si>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</si>
  <si>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</si>
  <si>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</si>
  <si>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</si>
  <si>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</si>
  <si>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</si>
  <si>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</si>
  <si>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</si>
  <si>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</si>
  <si>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</si>
  <si>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</si>
  <si>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</si>
  <si>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</si>
  <si>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</si>
  <si>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</si>
  <si>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</si>
  <si>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</si>
  <si>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</si>
  <si>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</si>
  <si>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</si>
  <si>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</si>
  <si>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</si>
  <si>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</si>
  <si>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</si>
  <si>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</si>
  <si>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</si>
  <si>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</si>
  <si>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</si>
  <si>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</si>
  <si>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</si>
  <si>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</si>
  <si>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</si>
  <si>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</si>
  <si>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</si>
  <si>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</si>
  <si>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</si>
  <si>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</si>
  <si>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</si>
  <si>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</si>
  <si>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</si>
  <si>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</si>
  <si>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</si>
  <si>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</si>
  <si>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</si>
  <si>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</si>
  <si>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</si>
  <si>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</si>
  <si>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</si>
  <si>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</si>
  <si>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</si>
  <si>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</si>
  <si>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</si>
  <si>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</si>
  <si>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</si>
  <si>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</si>
  <si>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</si>
  <si>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</si>
  <si>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</si>
  <si>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</si>
  <si>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</si>
  <si>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</si>
  <si>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</si>
  <si>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</si>
  <si>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</si>
  <si>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</si>
  <si>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</si>
  <si>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</si>
  <si>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</si>
  <si>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</si>
  <si>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</si>
  <si>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</si>
  <si>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</si>
  <si>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</si>
  <si>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</si>
  <si>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</si>
  <si>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</si>
  <si>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</si>
  <si>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</si>
  <si>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</si>
  <si>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</si>
  <si>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</si>
  <si>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</si>
  <si>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</si>
  <si>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</si>
  <si>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</si>
  <si>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</si>
  <si>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</si>
  <si>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</si>
  <si>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</si>
  <si>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</si>
  <si>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</si>
  <si>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</si>
  <si>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</si>
  <si>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</si>
  <si>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</si>
  <si>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</si>
  <si>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</si>
  <si>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</si>
  <si>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</si>
  <si>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</si>
  <si>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</si>
  <si>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</si>
  <si>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</si>
  <si>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</si>
  <si>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</si>
  <si>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</si>
  <si>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</si>
  <si>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</si>
  <si>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</si>
  <si>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</si>
  <si>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</si>
  <si>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</si>
  <si>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</si>
  <si>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</si>
  <si>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</si>
  <si>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</si>
  <si>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</si>
  <si>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</si>
  <si>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</si>
  <si>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</si>
  <si>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</si>
  <si>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</si>
  <si>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</si>
  <si>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</si>
  <si>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</si>
  <si>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</si>
  <si>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</si>
  <si>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</si>
  <si>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</si>
  <si>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</si>
  <si>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</si>
  <si>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</si>
  <si>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</si>
  <si>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</si>
  <si>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</si>
  <si>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</si>
  <si>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</si>
  <si>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</si>
  <si>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</si>
  <si>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</si>
  <si>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</si>
  <si>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</si>
  <si>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</si>
  <si>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</si>
  <si>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</si>
  <si>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</si>
  <si>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</si>
  <si>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</si>
  <si>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</si>
  <si>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</si>
  <si>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</si>
  <si>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</si>
  <si>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</si>
  <si>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</si>
  <si>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</si>
  <si>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</si>
  <si>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</si>
  <si>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</si>
  <si>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</si>
  <si>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</si>
  <si>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</si>
  <si>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</si>
  <si>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</si>
  <si>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</si>
  <si>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</si>
  <si>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</si>
  <si>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</si>
  <si>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</si>
  <si>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</si>
  <si>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</si>
  <si>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</si>
  <si>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</si>
  <si>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</si>
  <si>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</si>
  <si>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</si>
  <si>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</si>
  <si>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</si>
  <si>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</si>
  <si>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</si>
  <si>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</si>
  <si>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</si>
  <si>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</si>
  <si>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</si>
  <si>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</si>
  <si>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</si>
  <si>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</si>
  <si>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</si>
  <si>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</si>
  <si>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</si>
  <si>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</si>
  <si>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</si>
  <si>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</si>
  <si>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</si>
  <si>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</si>
  <si>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</si>
  <si>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</si>
  <si>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</si>
  <si>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</si>
  <si>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</si>
  <si>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</si>
  <si>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</si>
  <si>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</si>
  <si>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</si>
  <si>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</si>
  <si>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</si>
  <si>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</si>
  <si>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</si>
  <si>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</si>
  <si>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</si>
  <si>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</si>
  <si>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</si>
  <si>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</si>
  <si>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</si>
  <si>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</si>
  <si>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</si>
  <si>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</si>
  <si>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</si>
  <si>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</si>
  <si>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</si>
  <si>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</si>
  <si>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</si>
  <si>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</si>
  <si>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</si>
  <si>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</si>
  <si>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</si>
  <si>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</si>
  <si>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</si>
  <si>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</si>
  <si>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</si>
  <si>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</si>
  <si>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</si>
  <si>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</si>
  <si>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</si>
  <si>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</si>
  <si>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</si>
  <si>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</si>
  <si>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</si>
  <si>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</si>
  <si>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</si>
  <si>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</si>
  <si>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</si>
  <si>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</si>
  <si>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</si>
  <si>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</si>
  <si>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</si>
  <si>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</si>
  <si>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</si>
  <si>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</si>
  <si>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</si>
  <si>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</si>
  <si>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</si>
  <si>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</si>
  <si>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</si>
  <si>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</si>
  <si>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</si>
  <si>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</si>
  <si>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</si>
  <si>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</si>
  <si>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</si>
  <si>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</si>
  <si>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</si>
  <si>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</si>
  <si>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</si>
  <si>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</si>
  <si>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</si>
  <si>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</si>
  <si>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</si>
  <si>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</si>
  <si>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</si>
  <si>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</si>
  <si>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</si>
  <si>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</si>
  <si>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</si>
  <si>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</si>
  <si>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</si>
  <si>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</si>
  <si>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</si>
  <si>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</si>
  <si>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</si>
  <si>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</si>
  <si>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</si>
  <si>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</si>
  <si>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</si>
  <si>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</si>
  <si>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</si>
  <si>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</si>
  <si>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</si>
  <si>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</si>
  <si>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</si>
  <si>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</si>
  <si>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</si>
  <si>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</si>
  <si>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</si>
  <si>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</si>
  <si>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</si>
  <si>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</si>
  <si>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</si>
  <si>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</si>
  <si>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</si>
  <si>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</si>
  <si>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</si>
  <si>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</si>
  <si>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</si>
  <si>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</si>
  <si>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</si>
  <si>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</si>
  <si>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</si>
  <si>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</si>
  <si>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</si>
  <si>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</si>
  <si>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</si>
  <si>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</si>
  <si>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</si>
  <si>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</si>
  <si>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</si>
  <si>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</si>
  <si>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</si>
  <si>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</si>
  <si>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</si>
  <si>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</si>
  <si>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</si>
  <si>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</si>
  <si>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</si>
  <si>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</si>
  <si>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</si>
  <si>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</si>
  <si>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</si>
  <si>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</si>
  <si>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</si>
  <si>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</si>
  <si>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</si>
  <si>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</si>
  <si>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</si>
  <si>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</si>
  <si>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</si>
  <si>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</si>
  <si>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</si>
  <si>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</si>
  <si>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</si>
  <si>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</si>
  <si>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</si>
  <si>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</si>
  <si>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</si>
  <si>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</si>
  <si>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</si>
  <si>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</si>
  <si>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</si>
  <si>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</si>
  <si>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</si>
  <si>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</si>
  <si>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</si>
  <si>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</si>
  <si>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</si>
  <si>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</si>
  <si>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</si>
  <si>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</si>
  <si>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</si>
  <si>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</si>
  <si>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</si>
  <si>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</si>
  <si>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</si>
  <si>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</si>
  <si>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</si>
  <si>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</si>
  <si>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</si>
  <si>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</si>
  <si>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</si>
  <si>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</si>
  <si>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</si>
  <si>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</si>
  <si>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</si>
  <si>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</si>
  <si>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</si>
  <si>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</si>
  <si>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</si>
  <si>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</si>
  <si>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</si>
  <si>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</si>
  <si>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</si>
  <si>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</si>
  <si>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</si>
  <si>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</si>
  <si>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</si>
  <si>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</si>
  <si>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</si>
  <si>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</si>
  <si>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</si>
  <si>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</si>
  <si>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</si>
  <si>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</si>
  <si>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</si>
  <si>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</si>
  <si>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</si>
  <si>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</si>
  <si>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</si>
  <si>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</si>
  <si>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</si>
  <si>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</si>
  <si>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</si>
  <si>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</si>
  <si>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</si>
  <si>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</si>
  <si>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</si>
  <si>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</si>
  <si>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</si>
  <si>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</si>
  <si>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</si>
  <si>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</si>
  <si>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</si>
  <si>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</si>
  <si>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</si>
  <si>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</si>
  <si>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</si>
  <si>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</si>
  <si>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</si>
  <si>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</si>
  <si>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</si>
  <si>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</si>
  <si>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</si>
  <si>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</si>
  <si>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</si>
  <si>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</si>
  <si>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</si>
  <si>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</si>
  <si>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</si>
  <si>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</si>
  <si>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</si>
  <si>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</si>
  <si>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</si>
  <si>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</si>
  <si>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</si>
  <si>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</si>
  <si>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</si>
  <si>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</si>
  <si>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</si>
  <si>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</si>
  <si>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</si>
  <si>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</si>
  <si>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</si>
  <si>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</si>
  <si>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</si>
  <si>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</si>
  <si>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</si>
  <si>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</si>
  <si>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</si>
  <si>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</si>
  <si>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</si>
  <si>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</si>
  <si>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</si>
  <si>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</si>
  <si>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</si>
  <si>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</si>
  <si>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</si>
  <si>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</si>
  <si>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</si>
  <si>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</si>
  <si>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</si>
  <si>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</si>
  <si>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</si>
  <si>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</si>
  <si>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</si>
  <si>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</si>
  <si>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</si>
  <si>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</si>
  <si>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</si>
  <si>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</si>
  <si>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</si>
  <si>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</si>
  <si>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</si>
  <si>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</si>
  <si>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</si>
  <si>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</si>
  <si>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</si>
  <si>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</si>
  <si>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</si>
  <si>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</si>
  <si>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</si>
  <si>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</si>
  <si>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</si>
  <si>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</si>
  <si>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</si>
  <si>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</si>
  <si>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</si>
  <si>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</si>
  <si>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</si>
  <si>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</si>
  <si>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</si>
  <si>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</si>
  <si>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</si>
  <si>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</si>
  <si>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</si>
  <si>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</si>
  <si>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</si>
  <si>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</si>
  <si>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</si>
  <si>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</si>
  <si>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</si>
  <si>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</si>
  <si>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</si>
  <si>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</si>
  <si>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</si>
  <si>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</si>
  <si>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</si>
  <si>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</si>
  <si>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</si>
  <si>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</si>
  <si>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</si>
  <si>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</si>
  <si>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</si>
  <si>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</si>
  <si>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</si>
  <si>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</si>
  <si>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</si>
  <si>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</si>
  <si>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</si>
  <si>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</si>
  <si>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</si>
  <si>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</si>
  <si>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</si>
  <si>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</si>
  <si>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</si>
  <si>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</si>
  <si>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</si>
  <si>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</si>
  <si>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</si>
  <si>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</si>
  <si>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</si>
  <si>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</si>
  <si>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</si>
  <si>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</si>
  <si>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</si>
  <si>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</si>
  <si>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</si>
  <si>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</si>
  <si>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</si>
  <si>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</si>
  <si>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</si>
  <si>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</si>
  <si>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</si>
  <si>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</si>
  <si>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</si>
  <si>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</si>
  <si>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</si>
  <si>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</si>
  <si>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</si>
  <si>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</si>
  <si>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</si>
  <si>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</si>
  <si>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</si>
  <si>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</si>
  <si>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</si>
  <si>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</si>
  <si>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</si>
  <si>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</si>
  <si>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</si>
  <si>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</si>
  <si>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</si>
  <si>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</si>
  <si>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</si>
  <si>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</si>
  <si>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</si>
  <si>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</si>
  <si>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</si>
  <si>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</si>
  <si>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</si>
  <si>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</si>
  <si>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</si>
  <si>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</si>
  <si>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</si>
  <si>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</si>
  <si>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</si>
  <si>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</si>
  <si>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</si>
  <si>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</si>
  <si>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</si>
  <si>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</si>
  <si>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</si>
  <si>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</si>
  <si>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</si>
  <si>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</si>
  <si>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</si>
  <si>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</si>
  <si>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</si>
  <si>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</si>
  <si>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</si>
  <si>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</si>
  <si>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</si>
  <si>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</si>
  <si>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</si>
  <si>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</si>
  <si>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</si>
  <si>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</si>
  <si>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</si>
  <si>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</si>
  <si>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</si>
  <si>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</si>
  <si>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</si>
  <si>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</si>
  <si>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</si>
  <si>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</si>
  <si>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</si>
  <si>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</si>
  <si>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</si>
  <si>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</si>
  <si>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</si>
  <si>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</si>
  <si>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</si>
  <si>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</si>
  <si>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</si>
  <si>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</si>
  <si>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</si>
  <si>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</si>
  <si>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</si>
  <si>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</si>
  <si>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</si>
  <si>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</si>
  <si>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</si>
  <si>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</si>
  <si>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</si>
  <si>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</si>
  <si>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</si>
  <si>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</si>
  <si>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</si>
  <si>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</si>
  <si>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</si>
  <si>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</si>
  <si>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</si>
  <si>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</si>
  <si>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</si>
  <si>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</si>
  <si>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</si>
  <si>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</si>
  <si>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</si>
  <si>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</si>
  <si>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</si>
  <si>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</si>
  <si>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</si>
  <si>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</si>
  <si>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</si>
  <si>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</si>
  <si>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</si>
  <si>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</si>
  <si>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</si>
  <si>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</si>
  <si>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</si>
  <si>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</si>
  <si>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</si>
  <si>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</si>
  <si>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</si>
  <si>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</si>
  <si>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</si>
  <si>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</si>
  <si>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</si>
  <si>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</si>
  <si>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</si>
  <si>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</si>
  <si>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</si>
  <si>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</si>
  <si>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</si>
  <si>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</si>
  <si>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</si>
  <si>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</si>
  <si>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</si>
  <si>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</si>
  <si>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</si>
  <si>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</si>
  <si>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</si>
  <si>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</si>
  <si>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</si>
  <si>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</si>
  <si>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</si>
  <si>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</si>
  <si>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</si>
  <si>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</si>
  <si>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</si>
  <si>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</si>
  <si>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</si>
  <si>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</si>
  <si>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</si>
  <si>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</si>
  <si>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</si>
  <si>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</si>
  <si>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</si>
  <si>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</si>
  <si>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</si>
  <si>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</si>
  <si>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</si>
  <si>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</si>
  <si>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</si>
  <si>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</si>
  <si>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</si>
  <si>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</si>
  <si>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</si>
  <si>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</si>
  <si>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</si>
  <si>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</si>
  <si>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</si>
  <si>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</si>
  <si>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</si>
  <si>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</si>
  <si>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</si>
  <si>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</si>
  <si>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</si>
  <si>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</si>
  <si>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</si>
  <si>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</si>
  <si>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</si>
  <si>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</si>
  <si>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</si>
  <si>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</si>
  <si>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</si>
  <si>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</si>
  <si>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</si>
  <si>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</si>
  <si>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</si>
  <si>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</si>
  <si>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</si>
  <si>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</si>
  <si>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</si>
  <si>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</si>
  <si>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</si>
  <si>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</si>
  <si>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</si>
  <si>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</si>
  <si>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</si>
  <si>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</si>
  <si>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</si>
  <si>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</si>
  <si>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</si>
  <si>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</si>
  <si>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</si>
  <si>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</si>
  <si>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</si>
  <si>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</si>
  <si>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</si>
  <si>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</si>
  <si>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</si>
  <si>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</si>
  <si>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</si>
  <si>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</si>
  <si>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</si>
  <si>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</si>
  <si>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</si>
  <si>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</si>
  <si>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</si>
  <si>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</si>
  <si>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</si>
  <si>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</si>
  <si>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</si>
  <si>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</si>
  <si>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</si>
  <si>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</si>
  <si>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</si>
  <si>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</si>
  <si>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</si>
  <si>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</si>
  <si>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</si>
  <si>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</si>
  <si>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</si>
  <si>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</si>
  <si>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</si>
  <si>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</si>
  <si>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</si>
  <si>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</si>
  <si>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</si>
  <si>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</si>
  <si>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</si>
  <si>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</si>
  <si>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</si>
  <si>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</si>
  <si>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</si>
  <si>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</si>
  <si>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</si>
  <si>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</si>
  <si>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</si>
  <si>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</si>
  <si>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</si>
  <si>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</si>
  <si>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</si>
  <si>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</si>
  <si>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</si>
  <si>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</si>
  <si>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</si>
  <si>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</si>
  <si>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</si>
  <si>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</si>
  <si>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</si>
  <si>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</si>
  <si>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</si>
  <si>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</si>
  <si>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</si>
  <si>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</si>
  <si>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</si>
  <si>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</si>
  <si>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</si>
  <si>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</si>
  <si>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</si>
  <si>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</si>
  <si>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</si>
  <si>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</si>
  <si>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</si>
  <si>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</si>
  <si>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</si>
  <si>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</si>
  <si>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</si>
  <si>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</si>
  <si>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</si>
  <si>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</si>
  <si>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</si>
  <si>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</si>
  <si>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</si>
  <si>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</si>
  <si>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</si>
  <si>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</si>
  <si>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</si>
  <si>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</si>
  <si>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</si>
  <si>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</si>
  <si>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</si>
  <si>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</si>
  <si>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</si>
  <si>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</si>
  <si>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</si>
  <si>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</si>
  <si>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</si>
  <si>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</si>
  <si>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</si>
  <si>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</si>
  <si>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</si>
  <si>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</si>
  <si>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</si>
  <si>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</si>
  <si>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</si>
  <si>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</si>
  <si>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</si>
  <si>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</si>
  <si>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</si>
  <si>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</si>
  <si>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</si>
  <si>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</si>
  <si>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</si>
  <si>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</si>
  <si>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</si>
  <si>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</si>
  <si>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</si>
  <si>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</si>
  <si>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</si>
  <si>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</si>
  <si>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</si>
  <si>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</si>
  <si>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</si>
  <si>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</si>
  <si>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</si>
  <si>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</si>
  <si>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</si>
  <si>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</si>
  <si>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</si>
  <si>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</si>
  <si>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</si>
  <si>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</si>
  <si>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</si>
  <si>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</si>
  <si>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</si>
  <si>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</si>
  <si>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</si>
  <si>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</si>
  <si>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</si>
  <si>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</si>
  <si>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</si>
  <si>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</si>
  <si>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</si>
  <si>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</si>
  <si>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</si>
  <si>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</si>
  <si>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</si>
  <si>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</si>
  <si>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</si>
  <si>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</si>
  <si>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</si>
  <si>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</si>
  <si>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</si>
  <si>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</si>
  <si>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</si>
  <si>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</si>
  <si>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</si>
  <si>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</si>
  <si>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</si>
  <si>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</si>
  <si>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</si>
  <si>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</si>
  <si>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</si>
  <si>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</si>
  <si>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</si>
  <si>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</si>
  <si>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</si>
  <si>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</si>
  <si>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</si>
  <si>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</si>
  <si>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</si>
  <si>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</si>
  <si>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</si>
  <si>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</si>
  <si>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</si>
  <si>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</si>
  <si>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</si>
  <si>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</si>
  <si>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</si>
  <si>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</si>
  <si>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</si>
  <si>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</si>
  <si>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</si>
  <si>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</si>
  <si>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</si>
  <si>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</si>
  <si>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</si>
  <si>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</si>
  <si>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</si>
  <si>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</si>
  <si>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</si>
  <si>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</si>
  <si>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</si>
  <si>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</si>
  <si>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</si>
  <si>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</si>
  <si>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</si>
  <si>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</si>
  <si>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</si>
  <si>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</si>
  <si>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</si>
  <si>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</si>
  <si>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</si>
  <si>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</si>
  <si>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</si>
  <si>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</si>
  <si>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</si>
  <si>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</si>
  <si>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</si>
  <si>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</si>
  <si>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</si>
  <si>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</si>
  <si>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</si>
  <si>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</si>
  <si>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</si>
  <si>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</si>
  <si>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</si>
  <si>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</si>
  <si>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</si>
  <si>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</si>
  <si>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</si>
  <si>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</si>
  <si>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</si>
  <si>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</si>
  <si>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</si>
  <si>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</si>
  <si>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</si>
  <si>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</si>
  <si>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</si>
  <si>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</si>
  <si>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</si>
  <si>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</si>
  <si>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</si>
  <si>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</si>
  <si>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</si>
  <si>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</si>
  <si>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</si>
  <si>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</si>
  <si>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</si>
  <si>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</si>
  <si>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</si>
  <si>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</si>
  <si>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</si>
  <si>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</si>
  <si>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</si>
  <si>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</si>
  <si>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</si>
  <si>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</si>
  <si>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</si>
  <si>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</si>
  <si>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</si>
  <si>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</si>
  <si>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</si>
  <si>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</si>
  <si>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</si>
  <si>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</si>
  <si>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</si>
  <si>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</si>
  <si>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</si>
  <si>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</si>
  <si>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</si>
  <si>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</si>
  <si>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</si>
  <si>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</si>
  <si>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</si>
  <si>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</si>
  <si>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</si>
  <si>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</si>
  <si>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</si>
  <si>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</si>
  <si>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</si>
  <si>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</si>
  <si>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</si>
  <si>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</si>
  <si>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</si>
  <si>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</si>
  <si>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</si>
  <si>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</si>
  <si>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</si>
  <si>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</si>
  <si>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</si>
  <si>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</si>
  <si>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</si>
  <si>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</si>
  <si>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</si>
  <si>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</si>
  <si>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</si>
  <si>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</si>
  <si>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</si>
  <si>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</si>
  <si>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</si>
  <si>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</si>
  <si>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</si>
  <si>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</si>
  <si>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</si>
  <si>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</si>
  <si>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</si>
  <si>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</si>
  <si>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</si>
  <si>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</si>
  <si>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</si>
  <si>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</si>
  <si>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</si>
  <si>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</si>
  <si>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</si>
  <si>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</si>
  <si>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</si>
  <si>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</si>
  <si>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</si>
  <si>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</si>
  <si>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</si>
  <si>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</si>
  <si>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</si>
  <si>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</si>
  <si>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</si>
  <si>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</si>
  <si>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</si>
  <si>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</si>
  <si>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</si>
  <si>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</si>
  <si>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</si>
  <si>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</si>
  <si>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</si>
  <si>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</si>
  <si>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</si>
  <si>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</si>
  <si>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</si>
  <si>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</si>
  <si>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</si>
  <si>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</si>
  <si>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</si>
  <si>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</si>
  <si>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</si>
  <si>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</si>
  <si>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</si>
  <si>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</si>
  <si>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</si>
  <si>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</si>
  <si>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</si>
  <si>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</si>
  <si>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</si>
  <si>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</si>
  <si>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</si>
  <si>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</si>
  <si>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</si>
  <si>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</si>
  <si>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</si>
  <si>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</si>
  <si>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</si>
  <si>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</si>
  <si>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</si>
  <si>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</si>
  <si>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</si>
  <si>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</si>
  <si>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</si>
  <si>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</si>
  <si>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</si>
  <si>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</si>
  <si>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</si>
  <si>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</si>
  <si>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</si>
  <si>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</si>
  <si>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</si>
  <si>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</si>
  <si>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</si>
  <si>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</si>
  <si>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</si>
  <si>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</si>
  <si>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</si>
  <si>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</si>
  <si>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</si>
  <si>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</si>
  <si>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</si>
  <si>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</si>
  <si>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</si>
  <si>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</si>
  <si>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</si>
  <si>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</si>
  <si>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</si>
  <si>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</si>
  <si>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</si>
  <si>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</si>
  <si>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</si>
  <si>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</si>
  <si>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</si>
  <si>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</si>
  <si>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</si>
  <si>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</si>
  <si>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</si>
  <si>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</si>
  <si>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</si>
  <si>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</si>
  <si>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</si>
  <si>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</si>
  <si>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</si>
  <si>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</si>
  <si>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</si>
  <si>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</si>
  <si>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</si>
  <si>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</si>
  <si>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</si>
  <si>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</si>
  <si>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</si>
  <si>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</si>
  <si>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</si>
  <si>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</si>
  <si>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</si>
  <si>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</si>
  <si>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</si>
  <si>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</si>
  <si>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</si>
  <si>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</si>
  <si>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</si>
  <si>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</si>
  <si>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</si>
  <si>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</si>
  <si>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</si>
  <si>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</si>
  <si>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</si>
  <si>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</si>
  <si>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</si>
  <si>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</si>
  <si>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</si>
  <si>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</si>
  <si>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</si>
  <si>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</si>
  <si>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</si>
  <si>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</si>
  <si>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</si>
  <si>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</si>
  <si>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</si>
  <si>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</si>
  <si>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</si>
  <si>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</si>
  <si>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</si>
  <si>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</si>
  <si>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</si>
  <si>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</si>
  <si>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</si>
  <si>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</si>
  <si>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</si>
  <si>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</si>
  <si>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</si>
  <si>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</si>
  <si>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</si>
  <si>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</si>
  <si>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</si>
  <si>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</si>
  <si>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</si>
  <si>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</si>
  <si>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</si>
  <si>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</si>
  <si>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</si>
  <si>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</si>
  <si>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</si>
  <si>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</si>
  <si>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</si>
  <si>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</si>
  <si>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</si>
  <si>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</si>
  <si>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</si>
  <si>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</si>
  <si>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</si>
  <si>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</si>
  <si>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</si>
  <si>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</si>
  <si>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</si>
  <si>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</si>
  <si>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</si>
  <si>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</si>
  <si>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</si>
  <si>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</si>
  <si>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</si>
  <si>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</si>
  <si>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</si>
  <si>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</si>
  <si>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</si>
  <si>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</si>
  <si>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</si>
  <si>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</si>
  <si>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</si>
  <si>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</si>
  <si>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</si>
  <si>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</si>
  <si>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</si>
  <si>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</si>
  <si>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</si>
  <si>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</si>
  <si>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</si>
  <si>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</si>
  <si>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</si>
  <si>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</si>
  <si>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</si>
  <si>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</si>
  <si>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</si>
  <si>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</si>
  <si>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</si>
  <si>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</si>
  <si>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</si>
  <si>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</si>
  <si>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</si>
  <si>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</si>
  <si>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</si>
  <si>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</si>
  <si>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</si>
  <si>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</si>
  <si>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</si>
  <si>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</si>
  <si>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</si>
  <si>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</si>
  <si>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</si>
  <si>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</si>
  <si>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</si>
  <si>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</si>
  <si>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</si>
  <si>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</si>
  <si>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</si>
  <si>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</si>
  <si>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</si>
  <si>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</si>
  <si>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</si>
  <si>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</si>
  <si>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</si>
  <si>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</si>
  <si>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</si>
  <si>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</si>
  <si>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</si>
  <si>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</si>
  <si>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</si>
  <si>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</si>
  <si>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</si>
  <si>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</si>
  <si>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</si>
  <si>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</si>
  <si>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</si>
  <si>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</si>
  <si>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</si>
  <si>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</si>
  <si>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</si>
  <si>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</si>
  <si>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</si>
  <si>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</si>
  <si>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</si>
  <si>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</si>
  <si>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</si>
  <si>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</si>
  <si>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</si>
  <si>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</si>
  <si>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</si>
  <si>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</si>
  <si>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</si>
  <si>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</si>
  <si>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</si>
  <si>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</si>
  <si>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</si>
  <si>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</si>
  <si>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</si>
  <si>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</si>
  <si>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</si>
  <si>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</si>
  <si>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</si>
  <si>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</si>
  <si>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</si>
  <si>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</si>
  <si>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</si>
  <si>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</si>
  <si>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</si>
  <si>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</si>
  <si>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</si>
  <si>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</si>
  <si>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</si>
  <si>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</si>
  <si>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</si>
  <si>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</si>
  <si>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</si>
  <si>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</si>
  <si>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</si>
  <si>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</si>
  <si>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</si>
  <si>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</si>
  <si>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</si>
  <si>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</si>
  <si>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</si>
  <si>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</si>
  <si>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</si>
  <si>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</si>
  <si>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</si>
  <si>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</si>
  <si>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</si>
  <si>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</si>
  <si>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</si>
  <si>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</si>
  <si>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</si>
  <si>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</si>
  <si>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</si>
  <si>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</si>
  <si>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</si>
  <si>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</si>
  <si>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</si>
  <si>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</si>
  <si>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</si>
  <si>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</si>
  <si>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</si>
  <si>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</si>
  <si>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</si>
  <si>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</si>
  <si>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</si>
  <si>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</si>
  <si>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</si>
  <si>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</si>
  <si>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</si>
  <si>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</si>
  <si>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</si>
  <si>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</si>
  <si>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</si>
  <si>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</si>
  <si>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</si>
  <si>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</si>
  <si>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</si>
  <si>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</si>
  <si>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</si>
  <si>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</si>
  <si>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</si>
  <si>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</si>
  <si>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</si>
  <si>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</si>
  <si>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</si>
  <si>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</si>
  <si>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</si>
  <si>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</si>
  <si>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</si>
  <si>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</si>
  <si>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</si>
  <si>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</si>
  <si>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</si>
  <si>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</si>
  <si>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</si>
  <si>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</si>
  <si>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</si>
  <si>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</si>
  <si>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</si>
  <si>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</si>
  <si>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</si>
  <si>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</si>
  <si>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</si>
  <si>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</si>
  <si>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</si>
  <si>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</si>
  <si>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</si>
  <si>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</si>
  <si>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</si>
  <si>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</si>
  <si>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</si>
  <si>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</si>
  <si>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</si>
  <si>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</si>
  <si>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</si>
  <si>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</si>
  <si>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</si>
  <si>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</si>
  <si>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</si>
  <si>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</si>
  <si>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</si>
  <si>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</si>
  <si>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</si>
  <si>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</si>
  <si>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</si>
  <si>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</si>
  <si>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</si>
  <si>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</si>
  <si>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</si>
  <si>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</si>
  <si>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</si>
  <si>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</si>
  <si>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</si>
  <si>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</si>
  <si>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</si>
  <si>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</si>
  <si>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</si>
  <si>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</si>
  <si>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</si>
  <si>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</si>
  <si>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</si>
  <si>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</si>
  <si>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</si>
  <si>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</si>
  <si>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</si>
  <si>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</si>
  <si>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</si>
  <si>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</si>
  <si>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</si>
  <si>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</si>
  <si>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</si>
  <si>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</si>
  <si>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</si>
  <si>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</si>
  <si>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</si>
  <si>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</si>
  <si>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</si>
  <si>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</si>
  <si>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</si>
  <si>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</si>
  <si>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</si>
  <si>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</si>
  <si>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</si>
  <si>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</si>
  <si>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</si>
  <si>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</si>
  <si>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</si>
  <si>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</si>
  <si>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</si>
  <si>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</si>
  <si>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</si>
  <si>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</si>
  <si>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</si>
  <si>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</si>
  <si>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</si>
  <si>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</si>
  <si>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</si>
  <si>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</si>
  <si>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</si>
  <si>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</si>
  <si>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</si>
  <si>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</si>
  <si>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</si>
  <si>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</si>
  <si>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</si>
  <si>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</si>
  <si>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</si>
  <si>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</si>
  <si>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</si>
  <si>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</si>
  <si>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</si>
  <si>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</si>
  <si>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</si>
  <si>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</si>
  <si>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</si>
  <si>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</si>
  <si>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</si>
  <si>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</si>
  <si>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</si>
  <si>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</si>
  <si>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</si>
  <si>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</si>
  <si>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</si>
  <si>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</si>
  <si>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</si>
  <si>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</si>
  <si>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</si>
  <si>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</si>
  <si>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</si>
  <si>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</si>
  <si>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</si>
  <si>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</si>
  <si>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</si>
  <si>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</si>
  <si>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</si>
  <si>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</si>
  <si>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</si>
  <si>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</si>
  <si>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</si>
  <si>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</si>
  <si>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</si>
  <si>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</si>
  <si>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</si>
  <si>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</si>
  <si>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</si>
  <si>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</si>
  <si>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</si>
  <si>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</si>
  <si>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</si>
  <si>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</si>
  <si>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</si>
  <si>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</si>
  <si>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</si>
  <si>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</si>
  <si>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</si>
  <si>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</si>
  <si>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</si>
  <si>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</si>
  <si>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</si>
  <si>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</si>
  <si>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</si>
  <si>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</si>
  <si>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</si>
  <si>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</si>
  <si>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</si>
  <si>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</si>
  <si>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</si>
  <si>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</si>
  <si>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</si>
  <si>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</si>
  <si>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</si>
  <si>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</si>
  <si>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</si>
  <si>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</si>
  <si>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</si>
  <si>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</si>
  <si>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</si>
  <si>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</si>
  <si>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</si>
  <si>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</si>
  <si>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</si>
  <si>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</si>
  <si>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</si>
  <si>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</si>
  <si>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</si>
  <si>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</si>
  <si>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</si>
  <si>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</si>
  <si>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</si>
  <si>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</si>
  <si>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</si>
  <si>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</si>
  <si>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</si>
  <si>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</si>
  <si>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</si>
  <si>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</si>
  <si>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</si>
  <si>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</si>
  <si>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</si>
  <si>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</si>
  <si>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</si>
  <si>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</si>
  <si>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</si>
  <si>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</si>
  <si>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</si>
  <si>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</si>
  <si>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</si>
  <si>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</si>
  <si>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</si>
  <si>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</si>
  <si>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</si>
  <si>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</si>
  <si>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</si>
  <si>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</si>
  <si>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</si>
  <si>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</si>
  <si>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</si>
  <si>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</si>
  <si>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</si>
  <si>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</si>
  <si>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</si>
  <si>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</si>
  <si>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</si>
  <si>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</si>
  <si>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</si>
  <si>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</si>
  <si>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</si>
  <si>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</si>
  <si>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</si>
  <si>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</si>
  <si>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</si>
  <si>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</si>
  <si>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</si>
  <si>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</si>
  <si>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</si>
  <si>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</si>
  <si>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</si>
  <si>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</si>
  <si>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</si>
  <si>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</si>
  <si>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</si>
  <si>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</si>
  <si>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</si>
  <si>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</si>
  <si>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</si>
  <si>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</si>
  <si>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</si>
  <si>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</si>
  <si>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</si>
  <si>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</si>
  <si>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</si>
  <si>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</si>
  <si>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</si>
  <si>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</si>
  <si>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</si>
  <si>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</si>
  <si>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</si>
  <si>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</si>
  <si>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</si>
  <si>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</si>
  <si>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</si>
  <si>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</si>
  <si>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</si>
  <si>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</si>
  <si>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</si>
  <si>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</si>
  <si>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</si>
  <si>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</si>
  <si>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</si>
  <si>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</si>
  <si>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</si>
  <si>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</si>
  <si>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</si>
  <si>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</si>
  <si>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</si>
  <si>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</si>
  <si>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</si>
  <si>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</si>
  <si>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</si>
  <si>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</si>
  <si>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</si>
  <si>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</si>
  <si>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</si>
  <si>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</si>
  <si>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</si>
  <si>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</si>
  <si>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</si>
  <si>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</si>
  <si>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</si>
  <si>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</si>
  <si>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</si>
  <si>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</si>
  <si>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</si>
  <si>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</si>
  <si>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</si>
  <si>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</si>
  <si>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</si>
  <si>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</si>
  <si>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</si>
  <si>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</si>
  <si>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</si>
  <si>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</si>
  <si>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</si>
  <si>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</si>
  <si>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</si>
  <si>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</si>
  <si>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</si>
  <si>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</si>
  <si>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</si>
  <si>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</si>
  <si>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</si>
  <si>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</si>
  <si>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</si>
  <si>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</si>
  <si>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</si>
  <si>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</si>
  <si>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</si>
  <si>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</si>
  <si>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</si>
  <si>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</si>
  <si>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</si>
  <si>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</si>
  <si>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</si>
  <si>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</si>
  <si>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</si>
  <si>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</si>
  <si>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</si>
  <si>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</si>
  <si>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</si>
  <si>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</si>
  <si>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</si>
  <si>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</si>
  <si>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</si>
  <si>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</si>
  <si>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</si>
  <si>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</si>
  <si>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</si>
  <si>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</si>
  <si>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</si>
  <si>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</si>
  <si>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</si>
  <si>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</si>
  <si>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</si>
  <si>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</si>
  <si>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</si>
  <si>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</si>
  <si>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</si>
  <si>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</si>
  <si>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</si>
  <si>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</si>
  <si>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</si>
  <si>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</si>
  <si>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</si>
  <si>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</si>
  <si>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</si>
  <si>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</si>
  <si>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</si>
  <si>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</si>
  <si>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</si>
  <si>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</si>
  <si>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</si>
  <si>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</si>
  <si>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</si>
  <si>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</si>
  <si>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</si>
  <si>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</si>
  <si>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</si>
  <si>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</si>
  <si>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</si>
  <si>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</si>
  <si>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</si>
  <si>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</si>
  <si>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</si>
  <si>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</si>
  <si>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</si>
  <si>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</si>
  <si>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</si>
  <si>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</si>
  <si>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</si>
  <si>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</si>
  <si>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</si>
  <si>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</si>
  <si>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</si>
  <si>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</si>
  <si>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</si>
  <si>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</si>
  <si>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</si>
  <si>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</si>
  <si>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</si>
  <si>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</si>
  <si>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</si>
  <si>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</si>
  <si>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</si>
  <si>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</si>
  <si>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</si>
  <si>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</si>
  <si>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</si>
  <si>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</si>
  <si>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</si>
  <si>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</si>
  <si>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</si>
  <si>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</si>
  <si>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</si>
  <si>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</si>
  <si>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</si>
  <si>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</si>
  <si>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</si>
  <si>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</si>
  <si>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</si>
  <si>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</si>
  <si>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</si>
  <si>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</si>
  <si>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</si>
  <si>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</si>
  <si>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</si>
  <si>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</si>
  <si>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</si>
  <si>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</si>
  <si>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</si>
  <si>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</si>
  <si>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</si>
  <si>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</si>
  <si>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</si>
  <si>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</si>
  <si>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</si>
  <si>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</si>
  <si>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</si>
  <si>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</si>
  <si>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</si>
  <si>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</si>
  <si>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</si>
  <si>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</si>
  <si>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</si>
  <si>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</si>
  <si>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</si>
  <si>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</si>
  <si>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</si>
  <si>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</si>
  <si>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</si>
  <si>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</si>
  <si>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</si>
  <si>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</si>
  <si>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</si>
  <si>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</si>
  <si>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</si>
  <si>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</si>
  <si>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</si>
  <si>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</si>
  <si>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</si>
  <si>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</si>
  <si>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</si>
  <si>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</si>
  <si>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</si>
  <si>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</si>
  <si>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</si>
  <si>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</si>
  <si>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</si>
  <si>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</si>
  <si>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</si>
  <si>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</si>
  <si>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</si>
  <si>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</si>
  <si>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</si>
  <si>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</si>
  <si>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</si>
  <si>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</si>
  <si>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</si>
  <si>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</si>
  <si>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</si>
  <si>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</si>
  <si>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</si>
  <si>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</si>
  <si>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</si>
  <si>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</si>
  <si>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</si>
  <si>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</si>
  <si>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</si>
  <si>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</si>
  <si>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</si>
  <si>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</si>
  <si>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</si>
  <si>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</si>
  <si>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</si>
  <si>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</si>
  <si>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</si>
  <si>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</si>
  <si>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</si>
  <si>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</si>
  <si>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</si>
  <si>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</si>
  <si>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</si>
  <si>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</si>
  <si>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</si>
  <si>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</si>
  <si>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</si>
  <si>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</si>
  <si>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</si>
  <si>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</si>
  <si>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</si>
  <si>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</si>
  <si>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</si>
  <si>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</si>
  <si>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</si>
  <si>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</si>
  <si>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</si>
  <si>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</si>
  <si>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</si>
  <si>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</si>
  <si>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</si>
  <si>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</si>
  <si>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</si>
  <si>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</si>
  <si>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</si>
  <si>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</si>
  <si>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</si>
  <si>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</si>
  <si>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</si>
  <si>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</si>
  <si>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</si>
  <si>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</si>
  <si>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</si>
  <si>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</si>
  <si>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</si>
  <si>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</si>
  <si>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</si>
  <si>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</si>
  <si>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</si>
  <si>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</si>
  <si>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</si>
  <si>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</si>
  <si>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</si>
  <si>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</si>
  <si>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</si>
  <si>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</si>
  <si>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</si>
  <si>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</si>
  <si>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</si>
  <si>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</si>
  <si>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</si>
  <si>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</si>
  <si>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</si>
  <si>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</si>
  <si>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</si>
  <si>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</si>
  <si>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</si>
  <si>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</si>
  <si>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</si>
  <si>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</si>
  <si>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</si>
  <si>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</si>
  <si>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</si>
  <si>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</si>
  <si>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</si>
  <si>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</si>
  <si>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</si>
  <si>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</si>
  <si>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</si>
  <si>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</si>
  <si>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</si>
  <si>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</si>
  <si>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</si>
  <si>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</si>
  <si>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</si>
  <si>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</si>
  <si>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</si>
  <si>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</si>
  <si>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</si>
  <si>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</si>
  <si>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</si>
  <si>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</si>
  <si>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</si>
  <si>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</si>
  <si>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</si>
  <si>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</si>
  <si>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</si>
  <si>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</si>
  <si>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</si>
  <si>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</si>
  <si>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</si>
  <si>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</si>
  <si>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</si>
  <si>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</si>
  <si>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</si>
  <si>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</si>
  <si>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</si>
  <si>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</si>
  <si>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</si>
  <si>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</si>
  <si>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</si>
  <si>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</si>
  <si>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</si>
  <si>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</si>
  <si>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</si>
  <si>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</si>
  <si>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</si>
  <si>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</si>
  <si>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</si>
  <si>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</si>
  <si>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</si>
  <si>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</si>
  <si>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</si>
  <si>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</si>
  <si>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</si>
  <si>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</si>
  <si>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</si>
  <si>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</si>
  <si>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</si>
  <si>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</si>
  <si>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</si>
  <si>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</si>
  <si>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</si>
  <si>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</si>
  <si>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</si>
  <si>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</si>
  <si>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</si>
  <si>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</si>
  <si>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</si>
  <si>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</si>
  <si>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</si>
  <si>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</si>
  <si>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</si>
  <si>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</si>
  <si>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</si>
  <si>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</si>
  <si>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</si>
  <si>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</si>
  <si>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</si>
  <si>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</si>
  <si>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</si>
  <si>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</si>
  <si>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</si>
  <si>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</si>
  <si>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</si>
  <si>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</si>
  <si>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</si>
  <si>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</si>
  <si>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</si>
  <si>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</si>
  <si>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</si>
  <si>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</si>
  <si>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</si>
  <si>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</si>
  <si>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</si>
  <si>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</si>
  <si>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</si>
  <si>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</si>
  <si>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</si>
  <si>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</si>
  <si>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</si>
  <si>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</si>
  <si>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</si>
  <si>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</si>
  <si>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</si>
  <si>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</si>
  <si>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</si>
  <si>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</si>
  <si>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</si>
  <si>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</si>
  <si>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</si>
  <si>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</si>
  <si>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</si>
  <si>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</si>
  <si>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</si>
  <si>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</si>
  <si>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</si>
  <si>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</si>
  <si>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</si>
  <si>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</si>
  <si>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</si>
  <si>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</si>
  <si>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</si>
  <si>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</si>
  <si>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</si>
  <si>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</si>
  <si>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</si>
  <si>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</si>
  <si>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</si>
  <si>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</si>
  <si>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</si>
  <si>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</si>
  <si>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</si>
  <si>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</si>
  <si>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</si>
  <si>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</si>
  <si>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</si>
  <si>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</si>
  <si>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</si>
  <si>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</si>
  <si>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</si>
  <si>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</si>
  <si>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</si>
  <si>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</si>
  <si>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</si>
  <si>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</si>
  <si>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</si>
  <si>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</si>
  <si>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</si>
  <si>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</si>
  <si>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</si>
  <si>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</si>
  <si>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</si>
  <si>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</si>
  <si>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</si>
  <si>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</si>
  <si>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</si>
  <si>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</si>
  <si>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</si>
  <si>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</si>
  <si>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</si>
  <si>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</si>
  <si>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</si>
  <si>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</si>
  <si>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</si>
  <si>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</si>
  <si>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</si>
  <si>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</si>
  <si>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</si>
  <si>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</si>
  <si>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</si>
  <si>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</si>
  <si>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</si>
  <si>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</si>
  <si>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</si>
  <si>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</si>
  <si>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</si>
  <si>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</si>
  <si>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</si>
  <si>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</si>
  <si>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</si>
  <si>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</si>
  <si>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</si>
  <si>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</si>
  <si>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</si>
  <si>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</si>
  <si>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</si>
  <si>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</si>
  <si>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</si>
  <si>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</si>
  <si>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</si>
  <si>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</si>
  <si>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</si>
  <si>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</si>
  <si>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</si>
  <si>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</si>
  <si>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</si>
  <si>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</si>
  <si>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</si>
  <si>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</si>
  <si>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</si>
  <si>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</si>
  <si>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</si>
  <si>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</si>
  <si>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</si>
  <si>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</si>
  <si>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</si>
  <si>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</si>
  <si>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</si>
  <si>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</si>
  <si>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</si>
  <si>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</si>
  <si>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</si>
  <si>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</si>
  <si>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</si>
  <si>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</si>
  <si>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</si>
  <si>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</si>
  <si>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</si>
  <si>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</si>
  <si>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</si>
  <si>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</si>
  <si>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</si>
  <si>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</si>
  <si>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</si>
  <si>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</si>
  <si>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</si>
  <si>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</si>
  <si>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</si>
  <si>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</si>
  <si>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</si>
  <si>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</si>
  <si>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</si>
  <si>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</si>
  <si>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</si>
  <si>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</si>
  <si>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</si>
  <si>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</si>
  <si>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</si>
  <si>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</si>
  <si>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</si>
  <si>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</si>
  <si>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</si>
  <si>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</si>
  <si>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</si>
  <si>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</si>
  <si>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</si>
  <si>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</si>
  <si>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</si>
  <si>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</si>
  <si>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</si>
  <si>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</si>
  <si>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</si>
  <si>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</si>
  <si>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</si>
  <si>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</si>
  <si>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</si>
  <si>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</si>
  <si>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</si>
  <si>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</si>
  <si>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</si>
  <si>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</si>
  <si>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</si>
  <si>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</si>
  <si>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</si>
  <si>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</si>
  <si>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</si>
  <si>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</si>
  <si>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</si>
  <si>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</si>
  <si>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</si>
  <si>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</si>
  <si>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</si>
  <si>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</si>
  <si>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</si>
  <si>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</si>
  <si>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</si>
  <si>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</si>
  <si>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</si>
  <si>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</si>
  <si>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</si>
  <si>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</si>
  <si>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</si>
  <si>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</si>
  <si>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</si>
  <si>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</si>
  <si>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</si>
  <si>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</si>
  <si>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</si>
  <si>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</si>
  <si>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</si>
  <si>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</si>
  <si>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</si>
  <si>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</si>
  <si>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</si>
  <si>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</si>
  <si>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</si>
  <si>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</si>
  <si>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</si>
  <si>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</si>
  <si>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</si>
  <si>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</si>
  <si>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</si>
  <si>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</si>
  <si>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</si>
  <si>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</si>
  <si>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</si>
  <si>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</si>
  <si>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</si>
  <si>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</si>
  <si>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</si>
  <si>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</si>
  <si>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</si>
  <si>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</si>
  <si>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</si>
  <si>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</si>
  <si>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</si>
  <si>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</si>
  <si>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</si>
  <si>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</si>
  <si>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</si>
  <si>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</si>
  <si>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</si>
  <si>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</si>
  <si>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</si>
  <si>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</si>
  <si>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</si>
  <si>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</si>
  <si>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</si>
  <si>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</si>
  <si>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</si>
  <si>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</si>
  <si>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</si>
  <si>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</si>
  <si>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</si>
  <si>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</si>
  <si>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</si>
  <si>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</si>
  <si>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</si>
  <si>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</si>
  <si>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</si>
  <si>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</si>
  <si>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</si>
  <si>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</si>
  <si>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</si>
  <si>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</si>
  <si>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</si>
  <si>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</si>
  <si>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</si>
  <si>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</si>
  <si>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</si>
  <si>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</si>
  <si>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</si>
  <si>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</si>
  <si>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</si>
  <si>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</si>
  <si>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</si>
  <si>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</si>
  <si>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</si>
  <si>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</si>
  <si>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</si>
  <si>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</si>
  <si>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</si>
  <si>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</si>
  <si>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</si>
  <si>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</si>
  <si>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</si>
  <si>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</si>
  <si>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</si>
  <si>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</si>
  <si>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</si>
  <si>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</si>
  <si>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</si>
  <si>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</si>
  <si>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</si>
  <si>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</si>
  <si>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</si>
  <si>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</si>
  <si>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</si>
  <si>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</si>
  <si>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</si>
  <si>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</si>
  <si>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</si>
  <si>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</si>
  <si>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</si>
  <si>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</si>
  <si>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</si>
  <si>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</si>
  <si>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</si>
  <si>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</si>
  <si>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</si>
  <si>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</si>
  <si>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</si>
  <si>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</si>
  <si>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</si>
  <si>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</si>
  <si>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</si>
  <si>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</si>
  <si>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</si>
  <si>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</si>
  <si>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</si>
  <si>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</si>
  <si>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</si>
  <si>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</si>
  <si>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</si>
  <si>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</si>
  <si>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</si>
  <si>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</si>
  <si>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</si>
  <si>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</si>
  <si>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</si>
  <si>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</si>
  <si>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</si>
  <si>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</si>
  <si>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</si>
  <si>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</si>
  <si>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</si>
  <si>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</si>
  <si>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</si>
  <si>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</si>
  <si>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</si>
  <si>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</si>
  <si>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</si>
  <si>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</si>
  <si>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</si>
  <si>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</si>
  <si>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</si>
  <si>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</si>
  <si>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</si>
  <si>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</si>
  <si>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</si>
  <si>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</si>
  <si>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</si>
  <si>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</si>
  <si>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</si>
  <si>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</si>
  <si>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</si>
  <si>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</si>
  <si>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</si>
  <si>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</si>
  <si>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</si>
  <si>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</si>
  <si>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</si>
  <si>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</si>
  <si>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</si>
  <si>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</si>
  <si>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</si>
  <si>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</si>
  <si>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</si>
  <si>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</si>
  <si>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</si>
  <si>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</si>
  <si>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</si>
  <si>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</si>
  <si>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</si>
  <si>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</si>
  <si>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</si>
  <si>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</si>
  <si>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</si>
  <si>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</si>
  <si>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</si>
  <si>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</si>
  <si>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</si>
  <si>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</si>
  <si>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</si>
  <si>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</si>
  <si>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</si>
  <si>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</si>
  <si>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</si>
  <si>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</si>
  <si>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</si>
  <si>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</si>
  <si>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</si>
  <si>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</si>
  <si>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</si>
  <si>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</si>
  <si>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</si>
  <si>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</si>
  <si>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</si>
  <si>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</si>
  <si>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</si>
  <si>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</si>
  <si>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</si>
  <si>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</si>
  <si>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</si>
  <si>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</si>
  <si>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</si>
  <si>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</si>
  <si>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</si>
  <si>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</si>
  <si>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</si>
  <si>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</si>
  <si>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</si>
  <si>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</si>
  <si>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</si>
  <si>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</si>
  <si>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</si>
  <si>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</si>
  <si>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</si>
  <si>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</si>
  <si>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</si>
  <si>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</si>
  <si>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</si>
  <si>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</si>
  <si>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</si>
  <si>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</si>
  <si>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</si>
  <si>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</si>
  <si>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</si>
  <si>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</si>
  <si>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</si>
  <si>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</si>
  <si>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</si>
  <si>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</si>
  <si>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</si>
  <si>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</si>
  <si>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</si>
  <si>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</si>
  <si>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</si>
  <si>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</si>
  <si>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</si>
  <si>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</si>
  <si>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</si>
  <si>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</si>
  <si>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</si>
  <si>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</si>
  <si>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</si>
  <si>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</si>
  <si>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</si>
  <si>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</si>
  <si>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</si>
  <si>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</si>
  <si>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</si>
  <si>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</si>
  <si>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</si>
  <si>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</si>
  <si>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</si>
  <si>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</si>
  <si>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</si>
  <si>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</si>
  <si>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</si>
  <si>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</si>
  <si>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</si>
  <si>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</si>
  <si>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</si>
  <si>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</si>
  <si>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</si>
  <si>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</si>
  <si>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</si>
  <si>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</si>
  <si>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</si>
  <si>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</si>
  <si>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</si>
  <si>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</si>
  <si>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</si>
  <si>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</si>
  <si>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</si>
  <si>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</si>
  <si>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</si>
  <si>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</si>
  <si>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</si>
  <si>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</si>
  <si>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</si>
  <si>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</si>
  <si>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</si>
  <si>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</si>
  <si>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</si>
  <si>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</si>
  <si>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</si>
  <si>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</si>
  <si>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</si>
  <si>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</si>
  <si>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</si>
  <si>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</si>
  <si>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</si>
  <si>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</si>
  <si>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</si>
  <si>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</si>
  <si>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</si>
  <si>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</si>
  <si>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</si>
  <si>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</si>
  <si>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</si>
  <si>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</si>
  <si>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</si>
  <si>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</si>
  <si>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</si>
  <si>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</si>
  <si>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</si>
  <si>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</si>
  <si>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</si>
  <si>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</si>
  <si>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</si>
  <si>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</si>
  <si>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</si>
  <si>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</si>
  <si>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</si>
  <si>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</si>
  <si>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</si>
  <si>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</si>
  <si>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</si>
  <si>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</si>
  <si>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</si>
  <si>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</si>
  <si>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</si>
  <si>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</si>
  <si>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</si>
  <si>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</si>
  <si>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</si>
  <si>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</si>
  <si>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</si>
  <si>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</si>
  <si>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</si>
  <si>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</si>
  <si>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</si>
  <si>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</si>
  <si>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</si>
  <si>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</si>
  <si>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</si>
  <si>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</si>
  <si>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</si>
  <si>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</si>
  <si>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</si>
  <si>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</si>
  <si>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</si>
  <si>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</si>
  <si>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</si>
  <si>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</si>
  <si>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</si>
  <si>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</si>
  <si>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</si>
  <si>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</si>
  <si>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</si>
  <si>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</si>
  <si>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</si>
  <si>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</si>
  <si>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</si>
  <si>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</si>
  <si>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</si>
  <si>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</si>
  <si>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</si>
  <si>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</si>
  <si>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</si>
  <si>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</si>
  <si>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</si>
  <si>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</si>
  <si>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</si>
  <si>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</si>
  <si>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</si>
  <si>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</si>
  <si>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</si>
  <si>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</si>
  <si>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</si>
  <si>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</si>
  <si>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</si>
  <si>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</si>
  <si>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</si>
  <si>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</si>
  <si>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</si>
  <si>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</si>
  <si>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</si>
  <si>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</si>
  <si>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</si>
  <si>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</si>
  <si>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</si>
  <si>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</si>
  <si>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</si>
  <si>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</si>
  <si>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</si>
  <si>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</si>
  <si>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</si>
  <si>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</si>
  <si>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</si>
  <si>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</si>
  <si>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</si>
  <si>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</si>
  <si>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</si>
  <si>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</si>
  <si>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</si>
  <si>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</si>
  <si>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</si>
  <si>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</si>
  <si>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</si>
  <si>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</si>
  <si>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</si>
  <si>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</si>
  <si>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</si>
  <si>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</si>
  <si>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</si>
  <si>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</si>
  <si>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</si>
  <si>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</si>
  <si>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</si>
  <si>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</si>
  <si>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</si>
  <si>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</si>
  <si>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</si>
  <si>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</si>
  <si>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</si>
  <si>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</si>
  <si>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</si>
  <si>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</si>
  <si>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</si>
  <si>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</si>
  <si>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</si>
  <si>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</si>
  <si>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</si>
  <si>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</si>
  <si>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</si>
  <si>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</si>
  <si>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</si>
  <si>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</si>
  <si>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</si>
  <si>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</si>
  <si>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</si>
  <si>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</si>
  <si>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</si>
  <si>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</si>
  <si>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</si>
  <si>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</si>
  <si>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</si>
  <si>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</si>
  <si>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</si>
  <si>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</si>
  <si>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</si>
  <si>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</si>
  <si>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</si>
  <si>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</si>
  <si>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</si>
  <si>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</si>
  <si>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</si>
  <si>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</si>
  <si>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</si>
  <si>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</si>
  <si>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</si>
  <si>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</si>
  <si>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</si>
  <si>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</si>
  <si>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</si>
  <si>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</si>
  <si>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</si>
  <si>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</si>
  <si>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</si>
  <si>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</si>
  <si>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</si>
  <si>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</si>
  <si>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</si>
  <si>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</si>
  <si>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</si>
  <si>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</si>
  <si>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</si>
  <si>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</si>
  <si>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</si>
  <si>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</si>
  <si>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</si>
  <si>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</si>
  <si>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</si>
  <si>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</si>
  <si>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</si>
  <si>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</si>
  <si>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</si>
  <si>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</si>
  <si>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</si>
  <si>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</si>
  <si>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</si>
  <si>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</si>
  <si>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</si>
  <si>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</si>
  <si>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</si>
  <si>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</si>
  <si>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</si>
  <si>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</si>
  <si>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</si>
  <si>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</si>
  <si>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</si>
  <si>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</si>
  <si>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</si>
  <si>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</si>
  <si>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</si>
  <si>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</si>
  <si>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</si>
  <si>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</si>
  <si>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</si>
  <si>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</si>
  <si>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</si>
  <si>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</si>
  <si>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</si>
  <si>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</si>
  <si>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</si>
  <si>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</si>
  <si>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</si>
  <si>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</si>
  <si>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</si>
  <si>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</si>
  <si>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</si>
  <si>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</si>
  <si>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</si>
  <si>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</si>
  <si>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</si>
  <si>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</si>
  <si>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</si>
  <si>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</si>
  <si>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</si>
  <si>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</si>
  <si>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</si>
  <si>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</si>
  <si>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</si>
  <si>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</si>
  <si>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</si>
  <si>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</si>
  <si>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</si>
  <si>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</si>
  <si>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</si>
  <si>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</si>
  <si>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</si>
  <si>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</si>
  <si>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</si>
  <si>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</si>
  <si>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</si>
  <si>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</si>
  <si>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</si>
  <si>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</si>
  <si>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</si>
  <si>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</si>
  <si>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</si>
  <si>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</si>
  <si>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</si>
  <si>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</si>
  <si>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</si>
  <si>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</si>
  <si>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</si>
  <si>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</si>
  <si>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</si>
  <si>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</si>
  <si>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</si>
  <si>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</si>
  <si>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</si>
  <si>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</si>
  <si>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</si>
  <si>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</si>
  <si>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</si>
  <si>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</si>
  <si>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</si>
  <si>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</si>
  <si>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</si>
  <si>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</si>
  <si>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</si>
  <si>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</si>
  <si>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</si>
  <si>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</si>
  <si>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</si>
  <si>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</si>
  <si>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</si>
  <si>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</si>
  <si>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</si>
  <si>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</si>
  <si>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</si>
  <si>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</si>
  <si>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</si>
  <si>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</si>
  <si>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</si>
  <si>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</si>
  <si>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</si>
  <si>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</si>
  <si>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</si>
  <si>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</si>
  <si>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</si>
  <si>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</si>
  <si>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</si>
  <si>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</si>
  <si>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</si>
  <si>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</si>
  <si>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</si>
  <si>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</si>
  <si>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</si>
  <si>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</si>
  <si>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</si>
  <si>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</si>
  <si>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</si>
  <si>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</si>
  <si>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</si>
  <si>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</si>
  <si>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</si>
  <si>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</si>
  <si>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</si>
  <si>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</si>
  <si>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</si>
  <si>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</si>
  <si>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</si>
  <si>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</si>
  <si>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</si>
  <si>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</si>
  <si>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</si>
  <si>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</si>
  <si>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</si>
  <si>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</si>
  <si>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</si>
  <si>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</si>
  <si>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</si>
  <si>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</si>
  <si>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</si>
  <si>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</si>
  <si>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</si>
  <si>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</si>
  <si>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</si>
  <si>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</si>
  <si>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</si>
  <si>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</si>
  <si>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</si>
  <si>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</si>
  <si>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</si>
  <si>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</si>
  <si>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</si>
  <si>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</si>
  <si>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</si>
  <si>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</si>
  <si>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</si>
  <si>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</si>
  <si>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</si>
  <si>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</si>
  <si>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</si>
  <si>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</si>
  <si>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</si>
  <si>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</si>
  <si>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</si>
  <si>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</si>
  <si>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</si>
  <si>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</si>
  <si>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</si>
  <si>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</si>
  <si>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</si>
  <si>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</si>
  <si>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</si>
  <si>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</si>
  <si>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</si>
  <si>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</si>
  <si>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</si>
  <si>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</si>
  <si>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</si>
  <si>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</si>
  <si>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</si>
  <si>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</si>
  <si>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</si>
  <si>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</si>
  <si>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</si>
  <si>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</si>
  <si>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</si>
  <si>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</si>
  <si>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</si>
  <si>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</si>
  <si>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</si>
  <si>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</si>
  <si>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</si>
  <si>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</si>
  <si>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</si>
  <si>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</si>
  <si>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</si>
  <si>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</si>
  <si>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</si>
  <si>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</si>
  <si>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</si>
  <si>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</si>
  <si>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</si>
  <si>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</si>
  <si>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</si>
  <si>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</si>
  <si>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</si>
  <si>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</si>
  <si>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</si>
  <si>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</si>
  <si>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</si>
  <si>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</si>
  <si>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</si>
  <si>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</si>
  <si>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</si>
  <si>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</si>
  <si>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</si>
  <si>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</si>
  <si>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</si>
  <si>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</si>
  <si>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</si>
  <si>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</si>
  <si>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</si>
  <si>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</si>
  <si>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</si>
  <si>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</si>
  <si>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</si>
  <si>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</si>
  <si>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</si>
  <si>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</si>
  <si>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</si>
  <si>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</si>
  <si>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</si>
  <si>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</si>
  <si>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</si>
  <si>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</si>
  <si>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</si>
  <si>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</si>
  <si>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</si>
  <si>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</si>
  <si>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</si>
  <si>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</si>
  <si>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</si>
  <si>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</si>
  <si>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</si>
  <si>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</si>
  <si>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</si>
  <si>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</si>
  <si>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</si>
  <si>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</si>
  <si>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</si>
  <si>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</si>
  <si>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</si>
  <si>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</si>
  <si>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</si>
  <si>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</si>
  <si>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</si>
  <si>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</si>
  <si>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</si>
  <si>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</si>
  <si>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</si>
  <si>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</si>
  <si>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</si>
  <si>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</si>
  <si>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</si>
  <si>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</si>
  <si>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</si>
  <si>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</si>
  <si>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</si>
  <si>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</si>
  <si>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</si>
  <si>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</si>
  <si>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</si>
  <si>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</si>
  <si>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</si>
  <si>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</si>
  <si>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</si>
  <si>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</si>
  <si>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</si>
  <si>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</si>
  <si>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</si>
  <si>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</si>
  <si>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</si>
  <si>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</si>
  <si>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</si>
  <si>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</si>
  <si>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</si>
  <si>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</si>
  <si>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</si>
  <si>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</si>
  <si>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</si>
  <si>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</si>
  <si>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</si>
  <si>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</si>
  <si>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</si>
  <si>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</si>
  <si>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</si>
  <si>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</si>
  <si>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</si>
  <si>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</si>
  <si>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</si>
  <si>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</si>
  <si>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</si>
  <si>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</si>
  <si>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</si>
  <si>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</si>
  <si>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</si>
  <si>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</si>
  <si>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</si>
  <si>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</si>
  <si>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</si>
  <si>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</si>
  <si>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</si>
  <si>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</si>
  <si>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</si>
  <si>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</si>
  <si>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</si>
  <si>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</si>
  <si>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</si>
  <si>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</si>
  <si>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</si>
  <si>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</si>
  <si>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</si>
  <si>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</si>
  <si>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</si>
  <si>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</si>
  <si>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</si>
  <si>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</si>
  <si>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</si>
  <si>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</si>
  <si>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</si>
  <si>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</si>
  <si>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</si>
  <si>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</si>
  <si>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</si>
  <si>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</si>
  <si>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</si>
  <si>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</si>
  <si>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</si>
  <si>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</si>
  <si>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</si>
  <si>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</si>
  <si>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</si>
  <si>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</si>
  <si>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</si>
  <si>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</si>
  <si>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</si>
  <si>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</si>
  <si>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</si>
  <si>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</si>
  <si>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</si>
  <si>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</si>
  <si>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</si>
  <si>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</si>
  <si>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</si>
  <si>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</si>
  <si>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</si>
  <si>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</si>
  <si>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</si>
  <si>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</si>
  <si>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</si>
  <si>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</si>
  <si>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</si>
  <si>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</si>
  <si>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</si>
  <si>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</si>
  <si>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</si>
  <si>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</si>
  <si>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</si>
  <si>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</si>
  <si>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</si>
  <si>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</si>
  <si>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</si>
  <si>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</si>
  <si>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</si>
  <si>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</si>
  <si>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</si>
  <si>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</si>
  <si>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</si>
  <si>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</si>
  <si>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</si>
  <si>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</si>
  <si>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</si>
  <si>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</si>
  <si>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</si>
  <si>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</si>
  <si>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</si>
  <si>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</si>
  <si>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</si>
  <si>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</si>
  <si>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</si>
  <si>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</si>
  <si>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</si>
  <si>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</si>
  <si>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</si>
  <si>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</si>
  <si>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</si>
  <si>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</si>
  <si>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</si>
  <si>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</si>
  <si>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</si>
  <si>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</si>
  <si>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</si>
  <si>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</si>
  <si>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</si>
  <si>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</si>
  <si>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</si>
  <si>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</si>
  <si>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</si>
  <si>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</si>
  <si>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</si>
  <si>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</si>
  <si>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</si>
  <si>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</si>
  <si>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</si>
  <si>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</si>
  <si>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</si>
  <si>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</si>
  <si>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</si>
  <si>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</si>
  <si>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</si>
  <si>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</si>
  <si>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</si>
  <si>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</si>
  <si>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</si>
  <si>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</si>
  <si>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</si>
  <si>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</si>
  <si>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</si>
  <si>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</si>
  <si>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</si>
  <si>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</si>
  <si>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</si>
  <si>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</si>
  <si>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</si>
  <si>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</si>
  <si>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</si>
  <si>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</si>
  <si>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</si>
  <si>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</si>
  <si>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</si>
  <si>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</si>
  <si>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</si>
  <si>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</si>
  <si>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</si>
  <si>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</si>
  <si>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</si>
  <si>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</si>
  <si>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</si>
  <si>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</si>
  <si>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</si>
  <si>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</si>
  <si>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</si>
  <si>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</si>
  <si>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</si>
  <si>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</si>
  <si>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</si>
  <si>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</si>
  <si>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</si>
  <si>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</si>
  <si>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</si>
  <si>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</si>
  <si>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</si>
  <si>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</si>
  <si>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</si>
  <si>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</si>
  <si>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</si>
  <si>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</si>
  <si>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</si>
  <si>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</si>
  <si>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</si>
  <si>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</si>
  <si>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</si>
  <si>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</si>
  <si>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</si>
  <si>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</si>
  <si>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</si>
  <si>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</si>
  <si>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</si>
  <si>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</si>
  <si>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</si>
  <si>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</si>
  <si>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</si>
  <si>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</si>
  <si>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</si>
  <si>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</si>
  <si>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</si>
  <si>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</si>
  <si>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</si>
  <si>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</si>
  <si>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</si>
  <si>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</si>
  <si>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</si>
  <si>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</si>
  <si>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</si>
  <si>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</si>
  <si>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</si>
  <si>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</si>
  <si>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</si>
  <si>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</si>
  <si>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</si>
  <si>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</si>
  <si>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</si>
  <si>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</si>
  <si>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</si>
  <si>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</si>
  <si>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</si>
  <si>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</si>
  <si>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</si>
  <si>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</si>
  <si>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</si>
  <si>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</si>
  <si>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</si>
  <si>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</si>
  <si>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</si>
  <si>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</si>
  <si>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</si>
  <si>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</si>
  <si>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</si>
  <si>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</si>
  <si>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</si>
  <si>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</si>
  <si>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</si>
  <si>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</si>
  <si>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</si>
  <si>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</si>
  <si>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</si>
  <si>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</si>
  <si>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</si>
  <si>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</si>
  <si>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</si>
  <si>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</si>
  <si>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</si>
  <si>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</si>
  <si>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</si>
  <si>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</si>
  <si>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</si>
  <si>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</si>
  <si>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</si>
  <si>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</si>
  <si>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</si>
  <si>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</si>
  <si>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</si>
  <si>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</si>
  <si>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</si>
  <si>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</si>
  <si>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</si>
  <si>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</si>
  <si>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</si>
  <si>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</si>
  <si>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</si>
  <si>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</si>
  <si>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</si>
  <si>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</si>
  <si>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</si>
  <si>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</si>
  <si>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</si>
  <si>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</si>
  <si>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</si>
  <si>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</si>
  <si>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</si>
  <si>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</si>
  <si>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</si>
  <si>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</si>
  <si>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</si>
  <si>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</si>
  <si>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</si>
  <si>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</si>
  <si>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</si>
  <si>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</si>
  <si>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</si>
  <si>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</si>
  <si>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</si>
  <si>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</si>
  <si>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</si>
  <si>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</si>
  <si>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</si>
  <si>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</si>
  <si>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</si>
  <si>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</si>
  <si>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</si>
  <si>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</si>
  <si>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</si>
  <si>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</si>
  <si>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</si>
  <si>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</si>
  <si>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</si>
  <si>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</si>
  <si>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</si>
  <si>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</si>
  <si>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</si>
  <si>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</si>
  <si>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</si>
  <si>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</si>
  <si>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</si>
  <si>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</si>
  <si>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</si>
  <si>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</si>
  <si>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</si>
  <si>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</si>
  <si>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</si>
  <si>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</si>
  <si>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</si>
  <si>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</si>
  <si>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</si>
  <si>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</si>
  <si>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</si>
  <si>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</si>
  <si>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</si>
  <si>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</si>
  <si>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</si>
  <si>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</si>
  <si>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</si>
  <si>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</si>
  <si>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</si>
  <si>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</si>
  <si>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</si>
  <si>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</si>
  <si>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</si>
  <si>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</si>
  <si>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</si>
  <si>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</si>
  <si>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</si>
  <si>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</si>
  <si>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</si>
  <si>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</si>
  <si>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</si>
  <si>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</si>
  <si>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</si>
  <si>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</si>
  <si>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</si>
  <si>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</si>
  <si>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</si>
  <si>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</si>
  <si>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</si>
  <si>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</si>
  <si>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</si>
  <si>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</si>
  <si>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</si>
  <si>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</si>
  <si>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</si>
  <si>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</si>
  <si>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</si>
  <si>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</si>
  <si>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</si>
  <si>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</si>
  <si>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</si>
  <si>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</si>
  <si>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</si>
  <si>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</si>
  <si>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</si>
  <si>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</si>
  <si>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</si>
  <si>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</si>
  <si>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</si>
  <si>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</si>
  <si>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</si>
  <si>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</si>
  <si>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</si>
  <si>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</si>
  <si>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</si>
  <si>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</si>
  <si>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</si>
  <si>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</si>
  <si>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</si>
  <si>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</si>
  <si>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</si>
  <si>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</si>
  <si>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</si>
  <si>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</si>
  <si>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</si>
  <si>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</si>
  <si>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</si>
  <si>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</si>
  <si>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</si>
  <si>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</si>
  <si>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</si>
  <si>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</si>
  <si>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</si>
  <si>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</si>
  <si>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</si>
  <si>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</si>
  <si>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</si>
  <si>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</si>
  <si>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</si>
  <si>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</si>
  <si>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</si>
  <si>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</si>
  <si>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</si>
  <si>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</si>
  <si>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</si>
  <si>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</si>
  <si>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</si>
  <si>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</si>
  <si>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</si>
  <si>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</si>
  <si>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</si>
  <si>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</si>
  <si>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</si>
  <si>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</si>
  <si>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</si>
  <si>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</si>
  <si>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</si>
  <si>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</si>
  <si>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</si>
  <si>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</si>
  <si>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</si>
  <si>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</si>
  <si>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</si>
  <si>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</si>
  <si>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</si>
  <si>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</si>
  <si>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</si>
  <si>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</si>
  <si>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</si>
  <si>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</si>
  <si>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</si>
  <si>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</si>
  <si>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</si>
  <si>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</si>
  <si>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</si>
  <si>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</si>
  <si>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</si>
  <si>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</si>
  <si>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</si>
  <si>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</si>
  <si>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</si>
  <si>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</si>
  <si>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</si>
  <si>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</si>
  <si>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</si>
  <si>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</si>
  <si>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</si>
  <si>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</si>
  <si>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</si>
  <si>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</si>
  <si>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</si>
  <si>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</si>
  <si>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</si>
  <si>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</si>
  <si>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</si>
  <si>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</si>
  <si>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</si>
  <si>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</si>
  <si>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</si>
  <si>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</si>
  <si>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</si>
  <si>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</si>
  <si>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</si>
  <si>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</si>
  <si>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</si>
  <si>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</si>
  <si>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</si>
  <si>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</si>
  <si>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</si>
  <si>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</si>
  <si>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</si>
  <si>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</si>
  <si>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</si>
  <si>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</si>
  <si>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</si>
  <si>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</si>
  <si>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</si>
  <si>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</si>
  <si>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</si>
  <si>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</si>
  <si>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</si>
  <si>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</si>
  <si>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</si>
  <si>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</si>
  <si>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</si>
  <si>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</si>
  <si>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</si>
  <si>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</si>
  <si>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</si>
  <si>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</si>
  <si>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</si>
  <si>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</si>
  <si>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</si>
  <si>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</si>
  <si>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</si>
  <si>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</si>
  <si>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</si>
  <si>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</si>
  <si>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</si>
  <si>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</si>
  <si>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</si>
  <si>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</si>
  <si>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</si>
  <si>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</si>
  <si>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</si>
  <si>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</si>
  <si>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</si>
  <si>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</si>
  <si>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</si>
  <si>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</si>
  <si>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</si>
  <si>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</si>
  <si>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</si>
  <si>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</si>
  <si>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</si>
  <si>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</si>
  <si>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</si>
  <si>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</si>
  <si>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</si>
  <si>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</si>
  <si>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</si>
  <si>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</si>
  <si>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</si>
  <si>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</si>
  <si>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</si>
  <si>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</si>
  <si>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</si>
  <si>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</si>
  <si>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</si>
  <si>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</si>
  <si>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</si>
  <si>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</si>
  <si>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</si>
  <si>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</si>
  <si>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</si>
  <si>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</si>
  <si>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</si>
  <si>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</si>
  <si>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</si>
  <si>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</si>
  <si>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</si>
  <si>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</si>
  <si>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</si>
  <si>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</si>
  <si>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</si>
  <si>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</si>
  <si>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</si>
  <si>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</si>
  <si>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</si>
  <si>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</si>
  <si>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</si>
  <si>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</si>
  <si>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</si>
  <si>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</si>
  <si>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</si>
  <si>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</si>
  <si>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</si>
  <si>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</si>
  <si>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</si>
  <si>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</si>
  <si>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</si>
  <si>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</si>
  <si>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</si>
  <si>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</si>
  <si>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</si>
  <si>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</si>
  <si>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</si>
  <si>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</si>
  <si>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</si>
  <si>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</si>
  <si>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</si>
  <si>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</si>
  <si>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</si>
  <si>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</si>
  <si>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</si>
  <si>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</si>
  <si>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</si>
  <si>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</si>
  <si>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</si>
  <si>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</si>
  <si>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</si>
  <si>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</si>
  <si>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</si>
  <si>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</si>
  <si>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</si>
  <si>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</si>
  <si>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</si>
  <si>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</si>
  <si>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</si>
  <si>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</si>
  <si>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</si>
  <si>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</si>
  <si>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</si>
  <si>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</si>
  <si>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</si>
  <si>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</si>
  <si>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</si>
  <si>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</si>
  <si>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</si>
  <si>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</si>
  <si>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</si>
  <si>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</si>
  <si>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</si>
  <si>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</si>
  <si>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</si>
  <si>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</si>
  <si>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</si>
  <si>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</si>
  <si>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</si>
  <si>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</si>
  <si>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</si>
  <si>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</si>
  <si>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</si>
  <si>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</si>
  <si>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</si>
  <si>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</si>
  <si>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</si>
  <si>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</si>
  <si>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</si>
  <si>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</si>
  <si>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</si>
  <si>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</si>
  <si>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</si>
  <si>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</si>
  <si>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</si>
  <si>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</si>
  <si>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</si>
  <si>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</si>
  <si>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</si>
  <si>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</si>
  <si>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</si>
  <si>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</si>
  <si>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</si>
  <si>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</si>
  <si>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</si>
  <si>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</si>
  <si>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</si>
  <si>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</si>
  <si>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</si>
  <si>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</si>
  <si>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</si>
  <si>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</si>
  <si>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</si>
  <si>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</si>
  <si>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</si>
  <si>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</si>
  <si>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</si>
  <si>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</si>
  <si>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</si>
  <si>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</si>
  <si>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</si>
  <si>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</si>
  <si>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</si>
  <si>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</si>
  <si>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</si>
  <si>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</si>
  <si>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</si>
  <si>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</si>
  <si>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</si>
  <si>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</si>
  <si>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</si>
  <si>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</si>
  <si>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</si>
  <si>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</si>
  <si>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</si>
  <si>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</si>
  <si>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</si>
  <si>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</si>
  <si>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</si>
  <si>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</si>
  <si>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</si>
  <si>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</si>
  <si>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</si>
  <si>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</si>
  <si>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</si>
  <si>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</si>
  <si>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</si>
  <si>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</si>
  <si>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</si>
  <si>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</si>
  <si>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</si>
  <si>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</si>
  <si>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</si>
  <si>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</si>
  <si>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</si>
  <si>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</si>
  <si>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</si>
  <si>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</si>
  <si>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</si>
  <si>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</si>
  <si>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</si>
  <si>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</si>
  <si>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</si>
  <si>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</si>
  <si>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</si>
  <si>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</si>
  <si>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</si>
  <si>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</si>
  <si>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</si>
  <si>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</si>
  <si>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</si>
  <si>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</si>
  <si>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</si>
  <si>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</si>
  <si>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</si>
  <si>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</si>
  <si>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</si>
  <si>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</si>
  <si>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</si>
  <si>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</si>
  <si>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</si>
  <si>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</si>
  <si>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</si>
  <si>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</si>
  <si>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</si>
  <si>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</si>
  <si>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</si>
  <si>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</si>
  <si>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</si>
  <si>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</si>
  <si>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</si>
  <si>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</si>
  <si>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</si>
  <si>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</si>
  <si>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</si>
  <si>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</si>
  <si>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</si>
  <si>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</si>
  <si>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</si>
  <si>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</si>
  <si>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</si>
  <si>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</si>
  <si>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</si>
  <si>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</si>
  <si>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</si>
  <si>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</si>
  <si>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</si>
  <si>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</si>
  <si>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</si>
  <si>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</si>
  <si>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</si>
  <si>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</si>
  <si>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</si>
  <si>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</si>
  <si>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</si>
  <si>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</si>
  <si>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</si>
  <si>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</si>
  <si>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</si>
  <si>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</si>
  <si>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</si>
  <si>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</si>
  <si>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</si>
  <si>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</si>
  <si>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</si>
  <si>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</si>
  <si>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</si>
  <si>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</si>
  <si>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</si>
  <si>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</si>
  <si>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</si>
  <si>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</si>
  <si>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</si>
  <si>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</si>
  <si>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</si>
  <si>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</si>
  <si>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</si>
  <si>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</si>
  <si>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</si>
  <si>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</si>
  <si>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</si>
  <si>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</si>
  <si>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</si>
  <si>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</si>
  <si>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</si>
  <si>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</si>
  <si>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</si>
  <si>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</si>
  <si>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</si>
  <si>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</si>
  <si>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</si>
  <si>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</si>
  <si>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</si>
  <si>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</si>
  <si>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</si>
  <si>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</si>
  <si>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</si>
  <si>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</si>
  <si>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</si>
  <si>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</si>
  <si>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</si>
  <si>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</si>
  <si>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</si>
  <si>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</si>
  <si>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</si>
  <si>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</si>
  <si>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</si>
  <si>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</si>
  <si>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</si>
  <si>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</si>
  <si>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</si>
  <si>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</si>
  <si>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</si>
  <si>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</si>
  <si>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</si>
  <si>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</si>
  <si>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</si>
  <si>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</si>
  <si>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</si>
  <si>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</si>
  <si>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</si>
  <si>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</si>
  <si>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</si>
  <si>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</si>
  <si>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</si>
  <si>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</si>
  <si>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</si>
  <si>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</si>
  <si>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</si>
  <si>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</si>
  <si>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</si>
  <si>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</si>
  <si>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</si>
  <si>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</si>
  <si>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</si>
  <si>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</si>
  <si>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</si>
  <si>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</si>
  <si>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</si>
  <si>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</si>
  <si>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</si>
  <si>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</si>
  <si>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</si>
  <si>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</si>
  <si>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</si>
  <si>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</si>
  <si>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</si>
  <si>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</si>
  <si>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</si>
  <si>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</si>
  <si>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</si>
  <si>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</si>
  <si>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</si>
  <si>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</si>
  <si>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</si>
  <si>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</si>
  <si>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</si>
  <si>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</si>
  <si>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</si>
  <si>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</si>
  <si>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</si>
  <si>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</si>
  <si>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</si>
  <si>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</si>
  <si>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</si>
  <si>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</si>
  <si>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</si>
  <si>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</si>
  <si>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</si>
  <si>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</si>
  <si>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</si>
  <si>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</si>
  <si>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</si>
  <si>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</si>
  <si>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</si>
  <si>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</si>
  <si>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</si>
  <si>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</si>
  <si>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</si>
  <si>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</si>
  <si>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</si>
  <si>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</si>
  <si>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</si>
  <si>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</si>
  <si>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</si>
  <si>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</si>
  <si>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</si>
  <si>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</si>
  <si>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</si>
  <si>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</si>
  <si>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</si>
  <si>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</si>
  <si>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</si>
  <si>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</si>
  <si>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</si>
  <si>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</si>
  <si>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</si>
  <si>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</si>
  <si>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</si>
  <si>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</si>
  <si>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</si>
  <si>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</si>
  <si>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</si>
  <si>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</si>
  <si>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</si>
  <si>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</si>
  <si>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</si>
  <si>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</si>
  <si>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</si>
  <si>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</si>
  <si>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</si>
  <si>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</si>
  <si>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</si>
  <si>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</si>
  <si>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</si>
  <si>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</si>
  <si>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</si>
  <si>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</si>
  <si>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</si>
  <si>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</si>
  <si>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</si>
  <si>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</si>
  <si>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</si>
  <si>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</si>
  <si>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</si>
  <si>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</si>
  <si>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</si>
  <si>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</si>
  <si>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</si>
  <si>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</si>
  <si>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</si>
  <si>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</si>
  <si>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</si>
  <si>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</si>
  <si>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</si>
  <si>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</si>
  <si>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</si>
  <si>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</si>
  <si>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</si>
  <si>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</si>
  <si>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</si>
  <si>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</si>
  <si>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</si>
  <si>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</si>
  <si>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</si>
  <si>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</si>
  <si>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</si>
  <si>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</si>
  <si>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</si>
  <si>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</si>
  <si>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</si>
  <si>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</si>
  <si>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</si>
  <si>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</si>
  <si>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</si>
  <si>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</si>
  <si>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</si>
  <si>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</si>
  <si>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</si>
  <si>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</si>
  <si>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</si>
  <si>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</si>
  <si>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</si>
  <si>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</si>
  <si>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</si>
  <si>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</si>
  <si>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</si>
  <si>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</si>
  <si>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</si>
  <si>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</si>
  <si>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</si>
  <si>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</si>
  <si>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</si>
  <si>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</si>
  <si>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</si>
  <si>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</si>
  <si>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</si>
  <si>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</si>
  <si>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</si>
  <si>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</si>
  <si>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</si>
  <si>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</si>
  <si>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</si>
  <si>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</si>
  <si>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</si>
  <si>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</si>
  <si>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</si>
  <si>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</si>
  <si>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</si>
  <si>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</si>
  <si>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</si>
  <si>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</si>
  <si>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</si>
  <si>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</si>
  <si>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</si>
  <si>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</si>
  <si>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</si>
  <si>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</si>
  <si>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</si>
  <si>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</si>
  <si>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</si>
  <si>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</si>
  <si>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</si>
  <si>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</si>
  <si>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</si>
  <si>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</si>
  <si>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</si>
  <si>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</si>
  <si>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</si>
  <si>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</si>
  <si>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</si>
  <si>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</si>
  <si>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</si>
  <si>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</si>
  <si>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</si>
  <si>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</si>
  <si>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</si>
  <si>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</si>
  <si>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</si>
  <si>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</si>
  <si>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</si>
  <si>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</si>
  <si>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</si>
  <si>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</si>
  <si>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</si>
  <si>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</si>
  <si>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</si>
  <si>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</si>
  <si>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</si>
  <si>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</si>
  <si>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</si>
  <si>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</si>
  <si>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</si>
  <si>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</si>
  <si>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</si>
  <si>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</si>
  <si>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</si>
  <si>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</si>
  <si>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</si>
  <si>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</si>
  <si>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</si>
  <si>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</si>
  <si>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</si>
  <si>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</si>
  <si>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</si>
  <si>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</si>
  <si>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</si>
  <si>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</si>
  <si>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</si>
  <si>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</si>
  <si>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</si>
  <si>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</si>
  <si>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</si>
  <si>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</si>
  <si>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</si>
  <si>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</si>
  <si>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</si>
  <si>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</si>
  <si>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</si>
  <si>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</si>
  <si>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</si>
  <si>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</si>
  <si>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</si>
  <si>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</si>
  <si>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</si>
  <si>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</si>
  <si>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</si>
  <si>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</si>
  <si>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</si>
  <si>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</si>
  <si>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</si>
  <si>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</si>
  <si>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</si>
  <si>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</si>
  <si>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</si>
  <si>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</si>
  <si>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</si>
  <si>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</si>
  <si>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</si>
  <si>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</si>
  <si>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</si>
  <si>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</si>
  <si>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</si>
  <si>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</si>
  <si>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</si>
  <si>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</si>
  <si>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</si>
  <si>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</si>
  <si>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</si>
  <si>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</si>
  <si>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</si>
  <si>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</si>
  <si>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</si>
  <si>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</si>
  <si>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</si>
  <si>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</si>
  <si>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</si>
  <si>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</si>
  <si>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</si>
  <si>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</si>
  <si>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</si>
  <si>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</si>
  <si>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</si>
  <si>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</si>
  <si>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</si>
  <si>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</si>
  <si>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</si>
  <si>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</si>
  <si>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</si>
  <si>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</si>
  <si>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</si>
  <si>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</si>
  <si>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</si>
  <si>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</si>
  <si>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</si>
  <si>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</si>
  <si>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</si>
  <si>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</si>
  <si>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</si>
  <si>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</si>
  <si>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</si>
  <si>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</si>
  <si>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</si>
  <si>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</si>
  <si>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</si>
  <si>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</si>
  <si>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</si>
  <si>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</si>
  <si>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</si>
  <si>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</si>
  <si>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</si>
  <si>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</si>
  <si>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</si>
  <si>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</si>
  <si>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</si>
  <si>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</si>
  <si>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</si>
  <si>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</si>
  <si>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</si>
  <si>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</si>
  <si>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</si>
  <si>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</si>
  <si>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</si>
  <si>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</si>
  <si>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</si>
  <si>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</si>
  <si>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</si>
  <si>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</si>
  <si>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</si>
  <si>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</si>
  <si>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</si>
  <si>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</si>
  <si>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</si>
  <si>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</si>
  <si>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</si>
  <si>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</si>
  <si>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</si>
  <si>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</si>
  <si>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</si>
  <si>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</si>
  <si>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</si>
  <si>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</si>
  <si>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</si>
  <si>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</si>
  <si>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</si>
  <si>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</si>
  <si>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</si>
  <si>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</si>
  <si>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</si>
  <si>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</si>
  <si>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</si>
  <si>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</si>
  <si>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</si>
  <si>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</si>
  <si>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</si>
  <si>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</si>
  <si>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</si>
  <si>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</si>
  <si>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</si>
  <si>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</si>
  <si>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</si>
  <si>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</si>
  <si>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</si>
  <si>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</si>
  <si>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</si>
  <si>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</si>
  <si>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</si>
  <si>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</si>
  <si>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</si>
  <si>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</si>
  <si>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</si>
  <si>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</si>
  <si>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</si>
  <si>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</si>
  <si>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</si>
  <si>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</si>
  <si>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</si>
  <si>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</si>
  <si>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</si>
  <si>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</si>
  <si>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</si>
  <si>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</si>
  <si>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</si>
  <si>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</si>
  <si>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</si>
  <si>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</si>
  <si>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</si>
  <si>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</si>
  <si>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</si>
  <si>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</si>
  <si>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</si>
  <si>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</si>
  <si>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</si>
  <si>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</si>
  <si>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</si>
  <si>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</si>
  <si>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</si>
  <si>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</si>
  <si>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</si>
  <si>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</si>
  <si>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</si>
  <si>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</si>
  <si>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</si>
  <si>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</si>
  <si>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</si>
  <si>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</si>
  <si>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</si>
  <si>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</si>
  <si>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</si>
  <si>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</si>
  <si>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</si>
  <si>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</si>
  <si>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</si>
  <si>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</si>
  <si>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</si>
  <si>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</si>
  <si>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</si>
  <si>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</si>
  <si>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</si>
  <si>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</si>
  <si>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</si>
  <si>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</si>
  <si>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</si>
  <si>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</si>
  <si>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</si>
  <si>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</si>
  <si>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</si>
  <si>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</si>
  <si>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</si>
  <si>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</si>
  <si>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</si>
  <si>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</si>
  <si>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</si>
  <si>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</si>
  <si>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</si>
  <si>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</si>
  <si>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</si>
  <si>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</si>
  <si>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</si>
  <si>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</si>
  <si>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</si>
  <si>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</si>
  <si>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</si>
  <si>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</si>
  <si>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</si>
  <si>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</si>
  <si>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</si>
  <si>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</si>
  <si>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</si>
  <si>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</si>
  <si>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</si>
  <si>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</si>
  <si>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</si>
  <si>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</si>
  <si>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</si>
  <si>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</si>
  <si>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</si>
  <si>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</si>
  <si>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</si>
  <si>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</si>
  <si>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</si>
  <si>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</si>
  <si>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</si>
  <si>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</si>
  <si>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</si>
  <si>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</si>
  <si>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</si>
  <si>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</si>
  <si>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</si>
  <si>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</si>
  <si>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</si>
  <si>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</si>
  <si>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</si>
  <si>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</si>
  <si>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</si>
  <si>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</si>
  <si>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</si>
  <si>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</si>
  <si>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</si>
  <si>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</si>
  <si>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</si>
  <si>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</si>
  <si>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</si>
  <si>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</si>
  <si>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</si>
  <si>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</si>
  <si>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</si>
  <si>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</si>
  <si>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</si>
  <si>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</si>
  <si>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</si>
  <si>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</si>
  <si>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</si>
  <si>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</si>
  <si>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</si>
  <si>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</si>
  <si>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</si>
  <si>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</si>
  <si>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</si>
  <si>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</si>
  <si>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</si>
  <si>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</si>
  <si>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</si>
  <si>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</si>
  <si>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</si>
  <si>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</si>
  <si>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</si>
  <si>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</si>
  <si>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</si>
  <si>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</si>
  <si>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</si>
  <si>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</si>
  <si>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</si>
  <si>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</si>
  <si>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</si>
  <si>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</si>
  <si>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</si>
  <si>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</si>
  <si>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</si>
  <si>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</si>
  <si>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</si>
  <si>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</si>
  <si>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</si>
  <si>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</si>
  <si>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</si>
  <si>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</si>
  <si>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</si>
  <si>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</si>
  <si>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</si>
  <si>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</si>
  <si>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</si>
  <si>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</si>
  <si>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</si>
  <si>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</si>
  <si>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</si>
  <si>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</si>
  <si>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</si>
  <si>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</si>
  <si>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</si>
  <si>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</si>
  <si>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</si>
  <si>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</si>
  <si>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</si>
  <si>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</si>
  <si>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</si>
  <si>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</si>
  <si>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</si>
  <si>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</si>
  <si>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</si>
  <si>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</si>
  <si>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</si>
  <si>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</si>
  <si>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</si>
  <si>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</si>
  <si>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</si>
  <si>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</si>
  <si>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</si>
  <si>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</si>
  <si>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</si>
  <si>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</si>
  <si>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</si>
  <si>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</si>
  <si>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</si>
  <si>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</si>
  <si>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</si>
  <si>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</si>
  <si>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</si>
  <si>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</si>
  <si>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</si>
  <si>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</si>
  <si>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</si>
  <si>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</si>
  <si>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</si>
  <si>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</si>
  <si>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</si>
  <si>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</si>
  <si>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</si>
  <si>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</si>
  <si>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</si>
  <si>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</si>
  <si>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</si>
  <si>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</si>
  <si>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</si>
  <si>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</si>
  <si>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</si>
  <si>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</si>
  <si>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</si>
  <si>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</si>
  <si>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</si>
  <si>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</si>
  <si>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</si>
  <si>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</si>
  <si>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</si>
  <si>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</si>
  <si>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</si>
  <si>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</si>
  <si>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</si>
  <si>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</si>
  <si>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</si>
  <si>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</si>
  <si>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</si>
  <si>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</si>
  <si>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</si>
  <si>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</si>
  <si>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</si>
  <si>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</si>
  <si>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</si>
  <si>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</si>
  <si>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</si>
  <si>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</si>
  <si>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</si>
  <si>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</si>
  <si>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</si>
  <si>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</si>
  <si>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</si>
  <si>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</si>
  <si>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</si>
  <si>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</si>
  <si>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</si>
  <si>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</si>
  <si>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</si>
  <si>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</si>
  <si>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</si>
  <si>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</si>
  <si>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</si>
  <si>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</si>
  <si>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</si>
  <si>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</si>
  <si>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</si>
  <si>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</si>
  <si>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</si>
  <si>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</si>
  <si>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</si>
  <si>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</si>
  <si>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</si>
  <si>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</si>
  <si>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</si>
  <si>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</si>
  <si>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</si>
  <si>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</si>
  <si>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</si>
  <si>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</si>
  <si>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</si>
  <si>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</si>
  <si>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</si>
  <si>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</si>
  <si>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</si>
  <si>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</si>
  <si>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</si>
  <si>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</si>
  <si>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</si>
  <si>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</si>
  <si>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</si>
  <si>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</si>
  <si>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</si>
  <si>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</si>
  <si>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</si>
  <si>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</si>
  <si>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</si>
  <si>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</si>
  <si>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</si>
  <si>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</si>
  <si>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</si>
  <si>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</si>
  <si>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</si>
  <si>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</si>
  <si>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</si>
  <si>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</si>
  <si>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</si>
  <si>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</si>
  <si>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</si>
  <si>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</si>
  <si>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</si>
  <si>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</si>
  <si>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</si>
  <si>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</si>
  <si>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</si>
  <si>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</si>
  <si>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</si>
  <si>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</si>
  <si>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</si>
  <si>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</si>
  <si>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</si>
  <si>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</si>
  <si>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</si>
  <si>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</si>
  <si>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</si>
  <si>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</si>
  <si>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</si>
  <si>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</si>
  <si>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</si>
  <si>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</si>
  <si>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</si>
  <si>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</si>
  <si>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</si>
  <si>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</si>
  <si>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</si>
  <si>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</si>
  <si>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</si>
  <si>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</si>
  <si>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</si>
  <si>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</si>
  <si>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</si>
  <si>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</si>
  <si>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</si>
  <si>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</si>
  <si>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</si>
  <si>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</si>
  <si>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</si>
  <si>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</si>
  <si>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</si>
  <si>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</si>
  <si>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</si>
  <si>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</si>
  <si>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</si>
  <si>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</si>
  <si>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</si>
  <si>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</si>
  <si>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</si>
  <si>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</si>
  <si>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</si>
  <si>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</si>
  <si>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</si>
  <si>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</si>
  <si>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</si>
  <si>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</si>
  <si>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</si>
  <si>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</si>
  <si>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</si>
  <si>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</si>
  <si>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</si>
  <si>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</si>
  <si>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</si>
  <si>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</si>
  <si>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</si>
  <si>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</si>
  <si>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</si>
  <si>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</si>
  <si>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</si>
  <si>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</si>
  <si>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</si>
  <si>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</si>
  <si>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</si>
  <si>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</si>
  <si>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</si>
  <si>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</si>
  <si>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</si>
  <si>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</si>
  <si>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</si>
  <si>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</si>
  <si>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</si>
  <si>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</si>
  <si>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</si>
  <si>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</si>
  <si>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</si>
  <si>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</si>
  <si>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</si>
  <si>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</si>
  <si>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</si>
  <si>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</si>
  <si>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</si>
  <si>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</si>
  <si>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</si>
  <si>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</si>
  <si>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</si>
  <si>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</si>
  <si>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</si>
  <si>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</si>
  <si>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</si>
  <si>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</si>
  <si>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</si>
  <si>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</si>
  <si>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</si>
  <si>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</si>
  <si>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</si>
  <si>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</si>
  <si>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</si>
  <si>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</si>
  <si>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</si>
  <si>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</si>
  <si>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</si>
  <si>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</si>
  <si>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</si>
  <si>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</si>
  <si>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</si>
  <si>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</si>
  <si>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</si>
  <si>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</si>
  <si>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</si>
  <si>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</si>
  <si>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</si>
  <si>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</si>
  <si>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</si>
  <si>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</si>
  <si>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</si>
  <si>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</si>
  <si>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</si>
  <si>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</si>
  <si>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</si>
  <si>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</si>
  <si>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</si>
  <si>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</si>
  <si>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</si>
  <si>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</si>
  <si>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</si>
  <si>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</si>
  <si>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</si>
  <si>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</si>
  <si>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</si>
  <si>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</si>
  <si>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</si>
  <si>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</si>
  <si>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</si>
  <si>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</si>
  <si>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</si>
  <si>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</si>
  <si>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</si>
  <si>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</si>
  <si>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</si>
  <si>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</si>
  <si>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</si>
  <si>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</si>
  <si>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</si>
  <si>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</si>
  <si>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</si>
  <si>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</si>
  <si>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</si>
  <si>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</si>
  <si>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</si>
  <si>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</si>
  <si>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</si>
  <si>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</si>
  <si>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</si>
  <si>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</si>
  <si>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</si>
  <si>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</si>
  <si>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</si>
  <si>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</si>
  <si>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</si>
  <si>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</si>
  <si>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</si>
  <si>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</si>
  <si>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</si>
  <si>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</si>
  <si>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</si>
  <si>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</si>
  <si>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</si>
  <si>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</si>
  <si>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</si>
  <si>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</si>
  <si>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</si>
  <si>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</si>
  <si>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</si>
  <si>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</si>
  <si>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</si>
  <si>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</si>
  <si>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</si>
  <si>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</si>
  <si>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</si>
  <si>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</si>
  <si>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</si>
  <si>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</si>
  <si>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</si>
  <si>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</si>
  <si>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</si>
  <si>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</si>
  <si>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</si>
  <si>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</si>
  <si>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</si>
  <si>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</si>
  <si>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</si>
  <si>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</si>
  <si>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</si>
  <si>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</si>
  <si>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</si>
  <si>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</si>
  <si>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</si>
  <si>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</si>
  <si>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</si>
  <si>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</si>
  <si>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</si>
  <si>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</si>
  <si>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</si>
  <si>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</si>
  <si>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</si>
  <si>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</si>
  <si>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</si>
  <si>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</si>
  <si>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</si>
  <si>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</si>
  <si>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</si>
  <si>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</si>
  <si>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</si>
  <si>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</si>
  <si>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</si>
  <si>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</si>
  <si>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</si>
  <si>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</si>
  <si>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</si>
  <si>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</si>
  <si>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</si>
  <si>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</si>
  <si>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</si>
  <si>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</si>
  <si>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</si>
  <si>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</si>
  <si>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</si>
  <si>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</si>
  <si>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</si>
  <si>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</si>
  <si>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</si>
  <si>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</si>
  <si>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</si>
  <si>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</si>
  <si>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</si>
  <si>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</si>
  <si>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</si>
  <si>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</si>
  <si>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</si>
  <si>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</si>
  <si>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</si>
  <si>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</si>
  <si>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</si>
  <si>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</si>
  <si>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</si>
  <si>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</si>
  <si>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</si>
  <si>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</si>
  <si>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</si>
  <si>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</si>
  <si>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</si>
  <si>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</si>
  <si>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</si>
  <si>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</si>
  <si>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</si>
  <si>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</si>
  <si>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</si>
  <si>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</si>
  <si>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</si>
  <si>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</si>
  <si>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</si>
  <si>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</si>
  <si>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</si>
  <si>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</si>
  <si>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</si>
  <si>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</si>
  <si>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</si>
  <si>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</si>
  <si>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</si>
  <si>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</si>
  <si>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</si>
  <si>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</si>
  <si>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</si>
  <si>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</si>
  <si>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</si>
  <si>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</si>
  <si>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</si>
  <si>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</si>
  <si>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</si>
  <si>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</si>
  <si>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</si>
  <si>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</si>
  <si>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</si>
  <si>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</si>
  <si>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</si>
  <si>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</si>
  <si>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</si>
  <si>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</si>
  <si>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</si>
  <si>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</si>
  <si>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</si>
  <si>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</si>
  <si>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</si>
  <si>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</si>
  <si>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</si>
  <si>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</si>
  <si>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</si>
  <si>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</si>
  <si>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</si>
  <si>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</si>
  <si>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</si>
  <si>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</si>
  <si>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</si>
  <si>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</si>
  <si>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</si>
  <si>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</si>
  <si>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</si>
  <si>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</si>
  <si>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</si>
  <si>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</si>
  <si>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</si>
  <si>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</si>
  <si>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</si>
  <si>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</si>
  <si>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</si>
  <si>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</si>
  <si>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</si>
  <si>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</si>
  <si>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</si>
  <si>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</si>
  <si>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</si>
  <si>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</si>
  <si>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</si>
  <si>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</si>
  <si>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</si>
  <si>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</si>
  <si>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</si>
  <si>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</si>
  <si>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</si>
  <si>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</si>
  <si>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</si>
  <si>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</si>
  <si>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</si>
  <si>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</si>
  <si>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</si>
  <si>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</si>
  <si>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</si>
  <si>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</si>
  <si>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</si>
  <si>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</si>
  <si>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</si>
  <si>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</si>
  <si>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</si>
  <si>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</si>
  <si>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</si>
  <si>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</si>
  <si>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</si>
  <si>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</si>
  <si>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</si>
  <si>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</si>
  <si>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</si>
  <si>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</si>
  <si>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</si>
  <si>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</si>
  <si>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</si>
  <si>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</si>
  <si>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</si>
  <si>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</si>
  <si>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</si>
  <si>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</si>
  <si>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</si>
  <si>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</si>
  <si>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</si>
  <si>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</si>
  <si>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</si>
  <si>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</si>
  <si>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</si>
  <si>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</si>
  <si>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</si>
  <si>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</si>
  <si>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</si>
  <si>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</si>
  <si>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</si>
  <si>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</si>
  <si>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</si>
  <si>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</si>
  <si>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</si>
  <si>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</si>
  <si>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</si>
  <si>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</si>
  <si>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</si>
  <si>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</si>
  <si>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</si>
  <si>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</si>
  <si>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</si>
  <si>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</si>
  <si>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</si>
  <si>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</si>
  <si>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</si>
  <si>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</si>
  <si>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</si>
  <si>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</si>
  <si>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</si>
  <si>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</si>
  <si>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</si>
  <si>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</si>
  <si>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</si>
  <si>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</si>
  <si>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</si>
  <si>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</si>
  <si>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</si>
  <si>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</si>
  <si>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</si>
  <si>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</si>
  <si>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</si>
  <si>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</si>
  <si>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</si>
  <si>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</si>
  <si>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</si>
  <si>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</si>
  <si>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</si>
  <si>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</si>
  <si>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</si>
  <si>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</si>
  <si>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</si>
  <si>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</si>
  <si>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</si>
  <si>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</si>
  <si>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</si>
  <si>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</si>
  <si>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</si>
  <si>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</si>
  <si>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</si>
  <si>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</si>
  <si>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</si>
  <si>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</si>
  <si>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</si>
  <si>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</si>
  <si>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</si>
  <si>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</si>
  <si>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</si>
  <si>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</si>
  <si>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</si>
  <si>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</si>
  <si>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</si>
  <si>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</si>
  <si>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</si>
  <si>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</si>
  <si>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</si>
  <si>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</si>
  <si>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</si>
  <si>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</si>
  <si>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</si>
  <si>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</si>
  <si>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</si>
  <si>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</si>
  <si>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</si>
  <si>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</si>
  <si>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</si>
  <si>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</si>
  <si>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</si>
  <si>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</si>
  <si>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</si>
  <si>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</si>
  <si>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</si>
  <si>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</si>
  <si>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</si>
  <si>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</si>
  <si>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</si>
  <si>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</si>
  <si>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</si>
  <si>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</si>
  <si>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</si>
  <si>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</si>
  <si>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</si>
  <si>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</si>
  <si>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</si>
  <si>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</si>
  <si>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</si>
  <si>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</si>
  <si>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</si>
  <si>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</si>
  <si>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</si>
  <si>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</si>
  <si>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</si>
  <si>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</si>
  <si>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</si>
  <si>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</si>
  <si>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</si>
  <si>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</si>
  <si>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</si>
  <si>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</si>
  <si>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</si>
  <si>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</si>
  <si>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</si>
  <si>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</si>
  <si>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</si>
  <si>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</si>
  <si>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</si>
  <si>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</si>
  <si>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</si>
  <si>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</si>
  <si>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</si>
  <si>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</si>
  <si>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</si>
  <si>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</si>
  <si>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</si>
  <si>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</si>
  <si>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</si>
  <si>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</si>
  <si>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</si>
  <si>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</si>
  <si>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</si>
  <si>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</si>
  <si>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</si>
  <si>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</si>
  <si>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</si>
  <si>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</si>
  <si>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</si>
  <si>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</si>
  <si>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</si>
  <si>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</si>
  <si>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</si>
  <si>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</si>
  <si>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</si>
  <si>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</si>
  <si>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</si>
  <si>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</si>
  <si>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</si>
  <si>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</si>
  <si>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</si>
  <si>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</si>
  <si>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</si>
  <si>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</si>
  <si>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</si>
  <si>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</si>
  <si>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</si>
  <si>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</si>
  <si>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</si>
  <si>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</si>
  <si>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</si>
  <si>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</si>
  <si>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</si>
  <si>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</si>
  <si>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</si>
  <si>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</si>
  <si>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</si>
  <si>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</si>
  <si>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</si>
  <si>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</si>
  <si>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</si>
  <si>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</si>
  <si>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</si>
  <si>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</si>
  <si>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</si>
  <si>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</si>
  <si>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</si>
  <si>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</si>
  <si>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</si>
  <si>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</si>
  <si>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</si>
  <si>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</si>
  <si>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</si>
  <si>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</si>
  <si>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</si>
  <si>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</si>
  <si>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</si>
  <si>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</si>
  <si>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</si>
  <si>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</si>
  <si>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</si>
  <si>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</si>
  <si>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</si>
  <si>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</si>
  <si>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</si>
  <si>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</si>
  <si>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</si>
  <si>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</si>
  <si>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</si>
  <si>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</si>
  <si>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</si>
  <si>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</si>
  <si>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</si>
  <si>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</si>
  <si>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</si>
  <si>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</si>
  <si>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</si>
  <si>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</si>
  <si>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</si>
  <si>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</si>
  <si>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</si>
  <si>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</si>
  <si>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</si>
  <si>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</si>
  <si>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</si>
  <si>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</si>
  <si>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</si>
  <si>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</si>
  <si>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</si>
  <si>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</si>
  <si>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</si>
  <si>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</si>
  <si>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</si>
  <si>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</si>
  <si>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</si>
  <si>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</si>
  <si>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</si>
  <si>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</si>
  <si>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</si>
  <si>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</si>
  <si>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</si>
  <si>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</si>
  <si>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</si>
  <si>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</si>
  <si>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</si>
  <si>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</si>
  <si>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</si>
  <si>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</si>
  <si>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</si>
  <si>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</si>
  <si>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</si>
  <si>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</si>
  <si>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</si>
  <si>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</si>
  <si>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</si>
  <si>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</si>
  <si>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</si>
  <si>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</si>
  <si>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</si>
  <si>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</si>
  <si>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</si>
  <si>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</si>
  <si>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</si>
  <si>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</si>
  <si>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</si>
  <si>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</si>
  <si>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</si>
  <si>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</si>
  <si>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</si>
  <si>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</si>
  <si>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</si>
  <si>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</si>
  <si>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</si>
  <si>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</si>
  <si>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</si>
  <si>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</si>
  <si>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</si>
  <si>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</si>
  <si>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</si>
  <si>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</si>
  <si>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</si>
  <si>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</si>
  <si>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</si>
  <si>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</si>
  <si>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</si>
  <si>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</si>
  <si>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</si>
  <si>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</si>
  <si>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</si>
  <si>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</si>
  <si>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</si>
  <si>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</si>
  <si>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</si>
  <si>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</si>
  <si>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</si>
  <si>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</si>
  <si>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</si>
  <si>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</si>
  <si>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</si>
  <si>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</si>
  <si>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</si>
  <si>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</si>
  <si>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</si>
  <si>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</si>
  <si>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</si>
  <si>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</si>
  <si>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</si>
  <si>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</si>
  <si>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</si>
  <si>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</si>
  <si>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</si>
  <si>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</si>
  <si>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</si>
  <si>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</si>
  <si>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</si>
  <si>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</si>
  <si>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</si>
  <si>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</si>
  <si>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</si>
  <si>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</si>
  <si>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</si>
  <si>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</si>
  <si>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</si>
  <si>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</si>
  <si>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</si>
  <si>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</si>
  <si>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</si>
  <si>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</si>
  <si>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</si>
  <si>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</si>
  <si>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</si>
  <si>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</si>
  <si>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</si>
  <si>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</si>
  <si>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</si>
  <si>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</si>
  <si>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</si>
  <si>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</si>
  <si>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</si>
  <si>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</si>
  <si>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</si>
  <si>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</si>
  <si>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</si>
  <si>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</si>
  <si>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</si>
  <si>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</si>
  <si>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</si>
  <si>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</si>
  <si>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</si>
  <si>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</si>
  <si>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</si>
  <si>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</si>
  <si>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</si>
  <si>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</si>
  <si>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</si>
  <si>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</si>
  <si>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</si>
  <si>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</si>
  <si>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</si>
  <si>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</si>
  <si>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</si>
  <si>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</si>
  <si>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</si>
  <si>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</si>
  <si>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</si>
  <si>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</si>
  <si>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</si>
  <si>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</si>
  <si>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</si>
  <si>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</si>
  <si>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</si>
  <si>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</si>
  <si>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</si>
  <si>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</si>
  <si>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</si>
  <si>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</si>
  <si>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</si>
  <si>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</si>
  <si>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</si>
  <si>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</si>
  <si>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</si>
  <si>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</si>
  <si>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</si>
  <si>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</si>
  <si>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</si>
  <si>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</si>
  <si>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</si>
  <si>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</si>
  <si>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</si>
  <si>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</si>
  <si>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</si>
  <si>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</si>
  <si>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</si>
  <si>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</si>
  <si>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</si>
  <si>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</si>
  <si>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</si>
  <si>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</si>
  <si>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</si>
  <si>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</si>
  <si>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</si>
  <si>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</si>
  <si>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</si>
  <si>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</si>
  <si>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</si>
  <si>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</si>
  <si>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</si>
  <si>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</si>
  <si>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</si>
  <si>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</si>
  <si>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</si>
  <si>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</si>
  <si>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</si>
  <si>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</si>
  <si>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</si>
  <si>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</si>
  <si>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</si>
  <si>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</si>
  <si>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</si>
  <si>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</si>
  <si>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</si>
  <si>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</si>
  <si>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</si>
  <si>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</si>
  <si>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</si>
  <si>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</si>
  <si>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</si>
  <si>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</si>
  <si>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</si>
  <si>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</si>
  <si>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</si>
  <si>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</si>
  <si>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</si>
  <si>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</si>
  <si>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</si>
  <si>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</si>
  <si>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</si>
  <si>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</si>
  <si>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</si>
  <si>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</si>
  <si>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</si>
  <si>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</si>
  <si>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</si>
  <si>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</si>
  <si>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</si>
  <si>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</si>
  <si>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</si>
  <si>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</si>
  <si>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</si>
  <si>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</si>
  <si>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</si>
  <si>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</si>
  <si>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</si>
  <si>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</si>
  <si>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</si>
  <si>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</si>
  <si>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</si>
  <si>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</si>
  <si>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</si>
  <si>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</si>
  <si>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</si>
  <si>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</si>
  <si>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</si>
  <si>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</si>
  <si>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</si>
  <si>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</si>
  <si>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</si>
  <si>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</si>
  <si>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</si>
  <si>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</si>
  <si>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</si>
  <si>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</si>
  <si>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</si>
  <si>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</si>
  <si>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</si>
  <si>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</si>
  <si>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</si>
  <si>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</si>
  <si>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</si>
  <si>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</si>
  <si>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</si>
  <si>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</si>
  <si>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</si>
  <si>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</si>
  <si>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</si>
  <si>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</si>
  <si>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</si>
  <si>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</si>
  <si>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</si>
  <si>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</si>
  <si>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</si>
  <si>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</si>
  <si>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</si>
  <si>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</si>
  <si>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</si>
  <si>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</si>
  <si>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</si>
  <si>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</si>
  <si>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</si>
  <si>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</si>
  <si>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</si>
  <si>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</si>
  <si>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</si>
  <si>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</si>
  <si>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</si>
  <si>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</si>
  <si>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</si>
  <si>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</si>
  <si>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</si>
  <si>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</si>
  <si>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</si>
  <si>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</si>
  <si>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</si>
  <si>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</si>
  <si>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</si>
  <si>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</si>
  <si>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</si>
  <si>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</si>
  <si>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</si>
  <si>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</si>
  <si>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</si>
  <si>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</si>
  <si>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</si>
  <si>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</si>
  <si>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</si>
  <si>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</si>
  <si>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</si>
  <si>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</si>
  <si>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</si>
  <si>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</si>
  <si>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</si>
  <si>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</si>
  <si>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</si>
  <si>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</si>
  <si>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</si>
  <si>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</si>
  <si>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</si>
  <si>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</si>
  <si>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</si>
  <si>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</si>
  <si>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</si>
  <si>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</si>
  <si>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</si>
  <si>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</si>
  <si>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</si>
  <si>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</si>
  <si>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</si>
  <si>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</si>
  <si>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</si>
  <si>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</si>
  <si>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</si>
  <si>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</si>
  <si>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</si>
  <si>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</si>
  <si>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</si>
  <si>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</si>
  <si>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</si>
  <si>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</si>
  <si>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</si>
  <si>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</si>
  <si>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</si>
  <si>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</si>
  <si>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</si>
  <si>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</si>
  <si>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</si>
  <si>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</si>
  <si>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</si>
  <si>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</si>
  <si>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</si>
  <si>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</si>
  <si>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</si>
  <si>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</si>
  <si>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</si>
  <si>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</si>
  <si>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</si>
  <si>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</si>
  <si>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</si>
  <si>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</si>
  <si>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</si>
  <si>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</si>
  <si>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</si>
  <si>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</si>
  <si>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</si>
  <si>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</si>
  <si>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</si>
  <si>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</si>
  <si>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</si>
  <si>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</si>
  <si>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</si>
  <si>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</si>
  <si>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</si>
  <si>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</si>
  <si>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</si>
  <si>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</si>
  <si>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</si>
  <si>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</si>
  <si>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</si>
  <si>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</si>
  <si>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</si>
  <si>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</si>
  <si>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</si>
  <si>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</si>
  <si>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</si>
  <si>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</si>
  <si>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</si>
  <si>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</si>
  <si>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</si>
  <si>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</si>
  <si>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</si>
  <si>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</si>
  <si>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</si>
  <si>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</si>
  <si>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</si>
  <si>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</si>
  <si>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</si>
  <si>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</si>
  <si>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</si>
  <si>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</si>
  <si>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</si>
  <si>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</si>
  <si>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</si>
  <si>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</si>
  <si>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</si>
  <si>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</si>
  <si>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</si>
  <si>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</si>
  <si>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</si>
  <si>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</si>
  <si>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</si>
  <si>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</si>
  <si>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</si>
  <si>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</si>
  <si>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</si>
  <si>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</si>
  <si>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</si>
  <si>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</si>
  <si>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</si>
  <si>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</si>
  <si>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</si>
  <si>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</si>
  <si>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</si>
  <si>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</si>
  <si>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</si>
  <si>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</si>
  <si>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</si>
  <si>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</si>
  <si>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</si>
  <si>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</si>
  <si>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</si>
  <si>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</si>
  <si>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</si>
  <si>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</si>
  <si>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</si>
  <si>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</si>
  <si>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</si>
  <si>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</si>
  <si>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</si>
  <si>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</si>
  <si>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</si>
  <si>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</si>
  <si>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</si>
  <si>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</si>
  <si>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</si>
  <si>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</si>
  <si>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</si>
  <si>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</si>
  <si>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</si>
  <si>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</si>
  <si>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</si>
  <si>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</si>
  <si>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</si>
  <si>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</si>
  <si>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</si>
  <si>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</si>
  <si>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</si>
  <si>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</si>
  <si>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</si>
  <si>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</si>
  <si>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</si>
  <si>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</si>
  <si>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</si>
  <si>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</si>
  <si>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</si>
  <si>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</si>
  <si>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</si>
  <si>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</si>
  <si>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</si>
  <si>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</si>
  <si>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</si>
  <si>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</si>
  <si>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</si>
  <si>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</si>
  <si>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</si>
  <si>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</si>
  <si>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</si>
  <si>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</si>
  <si>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</si>
  <si>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</si>
  <si>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</si>
  <si>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</si>
  <si>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</si>
  <si>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</si>
  <si>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</si>
  <si>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</si>
  <si>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</si>
  <si>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</si>
  <si>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</si>
  <si>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</si>
  <si>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</si>
  <si>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</si>
  <si>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</si>
  <si>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</si>
  <si>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</si>
  <si>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</si>
  <si>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</si>
  <si>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</si>
  <si>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</si>
  <si>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</si>
  <si>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</si>
  <si>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</si>
  <si>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</si>
  <si>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</si>
  <si>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</si>
  <si>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</si>
  <si>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</si>
  <si>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</si>
  <si>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</si>
  <si>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</si>
  <si>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</si>
  <si>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</si>
  <si>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</si>
  <si>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</si>
  <si>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</si>
  <si>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</si>
  <si>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</si>
  <si>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</si>
  <si>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</si>
  <si>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</si>
  <si>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</si>
  <si>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</si>
  <si>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</si>
  <si>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</si>
  <si>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</si>
  <si>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</si>
  <si>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</si>
  <si>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</si>
  <si>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</si>
  <si>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</si>
  <si>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</si>
  <si>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</si>
  <si>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</si>
  <si>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</si>
  <si>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</si>
  <si>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</si>
  <si>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</si>
  <si>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</si>
  <si>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</si>
  <si>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</si>
  <si>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</si>
  <si>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</si>
  <si>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</si>
  <si>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</si>
  <si>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</si>
  <si>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</si>
  <si>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</si>
  <si>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</si>
  <si>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</si>
  <si>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</si>
  <si>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</si>
  <si>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</si>
  <si>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</si>
  <si>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</si>
  <si>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</si>
  <si>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</si>
  <si>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</si>
  <si>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</si>
  <si>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</si>
  <si>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</si>
  <si>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</si>
  <si>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</si>
  <si>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</si>
  <si>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</si>
  <si>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</si>
  <si>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</si>
  <si>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</si>
  <si>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</si>
  <si>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</si>
  <si>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</si>
  <si>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</si>
  <si>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</si>
  <si>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</si>
  <si>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</si>
  <si>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</si>
  <si>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</si>
  <si>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</si>
  <si>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</si>
  <si>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</si>
  <si>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</si>
  <si>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</si>
  <si>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</si>
  <si>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</si>
  <si>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</si>
  <si>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</si>
  <si>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</si>
  <si>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</si>
  <si>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</si>
  <si>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</si>
  <si>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</si>
  <si>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</si>
  <si>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</si>
  <si>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</si>
  <si>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</si>
  <si>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</si>
  <si>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</si>
  <si>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</si>
  <si>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</si>
  <si>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</si>
  <si>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</si>
  <si>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</si>
  <si>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</si>
  <si>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</si>
  <si>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</si>
  <si>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</si>
  <si>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</si>
  <si>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</si>
  <si>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</si>
  <si>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</si>
  <si>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</si>
  <si>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</si>
  <si>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</si>
  <si>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</si>
  <si>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</si>
  <si>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</si>
  <si>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</si>
  <si>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</si>
  <si>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</si>
  <si>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</si>
  <si>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</si>
  <si>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</si>
  <si>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</si>
  <si>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</si>
  <si>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</si>
  <si>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</si>
  <si>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</si>
  <si>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</si>
  <si>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</si>
  <si>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</si>
  <si>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</si>
  <si>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</si>
  <si>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</si>
  <si>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</si>
  <si>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</si>
  <si>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</si>
  <si>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</si>
  <si>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</si>
  <si>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</si>
  <si>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</si>
  <si>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</si>
  <si>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</si>
  <si>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</si>
  <si>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</si>
  <si>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</si>
  <si>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</si>
  <si>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</si>
  <si>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</si>
  <si>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</si>
  <si>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</si>
  <si>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</si>
  <si>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</si>
  <si>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</si>
  <si>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</si>
  <si>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</si>
  <si>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</si>
  <si>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</si>
  <si>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</si>
  <si>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</si>
  <si>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</si>
  <si>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</si>
  <si>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</si>
  <si>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</si>
  <si>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</si>
  <si>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</si>
  <si>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</si>
  <si>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</si>
  <si>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</si>
  <si>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</si>
  <si>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</si>
  <si>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</si>
  <si>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</si>
  <si>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</si>
  <si>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</si>
  <si>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</si>
  <si>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</si>
  <si>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</si>
  <si>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</si>
  <si>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</si>
  <si>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</si>
  <si>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</si>
  <si>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</si>
  <si>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</si>
  <si>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</si>
  <si>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</si>
  <si>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</si>
  <si>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</si>
  <si>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</si>
  <si>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</si>
  <si>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</si>
  <si>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</si>
  <si>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</si>
  <si>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</si>
  <si>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</si>
  <si>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</si>
  <si>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</si>
  <si>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</si>
  <si>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</si>
  <si>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</si>
  <si>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</si>
  <si>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</si>
  <si>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</si>
  <si>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</si>
  <si>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</si>
  <si>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</si>
  <si>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</si>
  <si>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</si>
  <si>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</si>
  <si>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</si>
  <si>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</si>
  <si>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</si>
  <si>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</si>
  <si>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</si>
  <si>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</si>
  <si>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</si>
  <si>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</si>
  <si>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</si>
  <si>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</si>
  <si>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</si>
  <si>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</si>
  <si>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</si>
  <si>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</si>
  <si>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</si>
  <si>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</si>
  <si>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</si>
  <si>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</si>
  <si>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</si>
  <si>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</si>
  <si>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</si>
  <si>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</si>
  <si>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</si>
  <si>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</si>
  <si>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</si>
  <si>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</si>
  <si>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</si>
  <si>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</si>
  <si>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</si>
  <si>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</si>
  <si>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</si>
  <si>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</si>
  <si>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</si>
  <si>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</si>
  <si>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</si>
  <si>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</si>
  <si>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</si>
  <si>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</si>
  <si>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</si>
  <si>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</si>
  <si>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</si>
  <si>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</si>
  <si>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</si>
  <si>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</si>
  <si>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</si>
  <si>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</si>
  <si>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</si>
  <si>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</si>
  <si>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</si>
  <si>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</si>
  <si>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</si>
  <si>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</si>
  <si>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</si>
  <si>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</si>
  <si>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</si>
  <si>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</si>
  <si>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</si>
  <si>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</si>
  <si>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</si>
  <si>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</si>
  <si>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</si>
  <si>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</si>
  <si>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</si>
  <si>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</si>
  <si>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</si>
  <si>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</si>
  <si>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</si>
  <si>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</si>
  <si>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</si>
  <si>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</si>
  <si>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</si>
  <si>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</si>
  <si>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</si>
  <si>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</si>
  <si>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</si>
  <si>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</si>
  <si>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</si>
  <si>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</si>
  <si>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</si>
  <si>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</si>
  <si>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</si>
  <si>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</si>
  <si>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</si>
  <si>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</si>
  <si>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</si>
  <si>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</si>
  <si>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</si>
  <si>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</si>
  <si>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</si>
  <si>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</si>
  <si>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</si>
  <si>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</si>
  <si>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</si>
  <si>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</si>
  <si>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</si>
  <si>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</si>
  <si>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</si>
  <si>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</si>
  <si>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</si>
  <si>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</si>
  <si>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</si>
  <si>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</si>
  <si>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</si>
  <si>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</si>
  <si>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</si>
  <si>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</si>
  <si>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</si>
  <si>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</si>
  <si>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</si>
  <si>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</si>
  <si>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</si>
  <si>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</si>
  <si>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</si>
  <si>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</si>
  <si>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</si>
  <si>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</si>
  <si>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</si>
  <si>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</si>
  <si>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</si>
  <si>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</si>
  <si>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</si>
  <si>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</si>
  <si>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</si>
  <si>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</si>
  <si>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</si>
  <si>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</si>
  <si>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</si>
  <si>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</si>
  <si>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</si>
  <si>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</si>
  <si>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</si>
  <si>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</si>
  <si>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</si>
  <si>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</si>
  <si>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</si>
  <si>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</si>
  <si>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</si>
  <si>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</si>
  <si>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</si>
  <si>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</si>
  <si>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</si>
  <si>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</si>
  <si>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</si>
  <si>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</si>
  <si>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</si>
  <si>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</si>
  <si>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</si>
  <si>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</si>
  <si>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</si>
  <si>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</si>
  <si>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</si>
  <si>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</si>
  <si>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</si>
  <si>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</si>
  <si>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</si>
  <si>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</si>
  <si>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</si>
  <si>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</si>
  <si>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</si>
  <si>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</si>
  <si>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</si>
  <si>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</si>
  <si>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</si>
  <si>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</si>
  <si>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</si>
  <si>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</si>
  <si>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</si>
  <si>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</si>
  <si>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</si>
  <si>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</si>
  <si>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</si>
  <si>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</si>
  <si>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</si>
  <si>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</si>
  <si>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</si>
  <si>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</si>
  <si>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</si>
  <si>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</si>
  <si>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</si>
  <si>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</si>
  <si>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</si>
  <si>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</si>
  <si>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</si>
  <si>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</si>
  <si>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</si>
  <si>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</si>
  <si>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</si>
  <si>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</si>
  <si>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</si>
  <si>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</si>
  <si>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</si>
  <si>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</si>
  <si>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</si>
  <si>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</si>
  <si>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</si>
  <si>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</si>
  <si>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</si>
  <si>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</si>
  <si>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</si>
  <si>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</si>
  <si>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</si>
  <si>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</si>
  <si>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</si>
  <si>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</si>
  <si>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</si>
  <si>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</si>
  <si>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</si>
  <si>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</si>
  <si>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</si>
  <si>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</si>
  <si>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</si>
  <si>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</si>
  <si>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</si>
  <si>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</si>
  <si>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</si>
  <si>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</si>
  <si>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</si>
  <si>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</si>
  <si>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</si>
  <si>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</si>
  <si>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</si>
  <si>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</si>
  <si>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</si>
  <si>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</si>
  <si>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</si>
  <si>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</si>
  <si>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</si>
  <si>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</si>
  <si>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</si>
  <si>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</si>
  <si>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</si>
  <si>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</si>
  <si>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</si>
  <si>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</si>
  <si>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</si>
  <si>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</si>
  <si>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</si>
  <si>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</si>
  <si>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</si>
  <si>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</si>
  <si>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</si>
  <si>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</si>
  <si>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</si>
  <si>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</si>
  <si>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</si>
  <si>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</si>
  <si>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</si>
  <si>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</si>
  <si>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</si>
  <si>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</si>
  <si>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</si>
  <si>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</si>
  <si>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</si>
  <si>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</si>
  <si>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</si>
  <si>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</si>
  <si>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</si>
  <si>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</si>
  <si>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</si>
  <si>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</si>
  <si>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</si>
  <si>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</si>
  <si>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</si>
  <si>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</si>
  <si>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</si>
  <si>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</si>
  <si>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</si>
  <si>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</si>
  <si>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</si>
  <si>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</si>
  <si>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</si>
  <si>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</si>
  <si>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</si>
  <si>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</si>
  <si>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</si>
  <si>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</si>
  <si>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</si>
  <si>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</si>
  <si>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</si>
  <si>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</si>
  <si>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</si>
  <si>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</si>
  <si>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</si>
  <si>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</si>
  <si>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</si>
  <si>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</si>
  <si>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</si>
  <si>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</si>
  <si>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</si>
  <si>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</si>
  <si>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</si>
  <si>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</si>
  <si>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</si>
  <si>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</si>
  <si>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</si>
  <si>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</si>
  <si>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</si>
  <si>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</si>
  <si>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</si>
  <si>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</si>
  <si>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</si>
  <si>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</si>
  <si>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</si>
  <si>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</si>
  <si>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</si>
  <si>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</si>
  <si>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</si>
  <si>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</si>
  <si>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</si>
  <si>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</si>
  <si>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</si>
  <si>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</si>
  <si>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</si>
  <si>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</si>
  <si>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</si>
  <si>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</si>
  <si>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</si>
  <si>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</si>
  <si>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</si>
  <si>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</si>
  <si>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</si>
  <si>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</si>
  <si>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</si>
  <si>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</si>
  <si>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</si>
  <si>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</si>
  <si>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</si>
  <si>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</si>
  <si>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</si>
  <si>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</si>
  <si>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</si>
  <si>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</si>
  <si>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</si>
  <si>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</si>
  <si>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</si>
  <si>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</si>
  <si>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</si>
  <si>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</si>
  <si>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</si>
  <si>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</si>
  <si>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</si>
  <si>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</si>
  <si>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</si>
  <si>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</si>
  <si>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</si>
  <si>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</si>
  <si>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</si>
  <si>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</si>
  <si>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</si>
  <si>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</si>
  <si>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</si>
  <si>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</si>
  <si>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</si>
  <si>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</si>
  <si>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</si>
  <si>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</si>
  <si>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</si>
  <si>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</si>
  <si>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</si>
  <si>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</si>
  <si>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</si>
  <si>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</si>
  <si>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</si>
  <si>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</si>
  <si>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</si>
  <si>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</si>
  <si>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</si>
  <si>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</si>
  <si>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</si>
  <si>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</si>
  <si>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</si>
  <si>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</si>
  <si>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</si>
  <si>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</si>
  <si>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</si>
  <si>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</si>
  <si>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</si>
  <si>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</si>
  <si>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</si>
  <si>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</si>
  <si>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</si>
  <si>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</si>
  <si>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</si>
  <si>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</si>
  <si>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</si>
  <si>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</si>
  <si>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</si>
  <si>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</si>
  <si>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</si>
  <si>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</si>
  <si>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</si>
  <si>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</si>
  <si>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</si>
  <si>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</si>
  <si>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</si>
  <si>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</si>
  <si>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</si>
  <si>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</si>
  <si>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</si>
  <si>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</si>
  <si>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</si>
  <si>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</si>
  <si>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</si>
  <si>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</si>
  <si>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</si>
  <si>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</si>
  <si>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</si>
  <si>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</si>
  <si>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</si>
  <si>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</si>
  <si>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</si>
  <si>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</si>
  <si>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</si>
  <si>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</si>
  <si>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</si>
  <si>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</si>
  <si>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</si>
  <si>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</si>
  <si>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</si>
  <si>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</si>
  <si>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</si>
  <si>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</si>
  <si>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</si>
  <si>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</si>
  <si>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</si>
  <si>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</si>
  <si>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</si>
  <si>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</si>
  <si>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</si>
  <si>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</si>
  <si>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</si>
  <si>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</si>
  <si>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</si>
  <si>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</si>
  <si>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</si>
  <si>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</si>
  <si>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</si>
  <si>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</si>
  <si>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</si>
  <si>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</si>
  <si>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</si>
  <si>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</si>
  <si>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</si>
  <si>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</si>
  <si>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</si>
  <si>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</si>
  <si>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</si>
  <si>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</si>
  <si>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</si>
  <si>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</si>
  <si>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</si>
  <si>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</si>
  <si>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</si>
  <si>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</si>
  <si>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</si>
  <si>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</si>
  <si>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</si>
  <si>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</si>
  <si>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</si>
  <si>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</si>
  <si>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</si>
  <si>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</si>
  <si>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</si>
  <si>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</si>
  <si>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</si>
  <si>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</si>
  <si>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</si>
  <si>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</si>
  <si>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</si>
  <si>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</si>
  <si>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</si>
  <si>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</si>
  <si>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</si>
  <si>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</si>
  <si>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</si>
  <si>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</si>
  <si>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</si>
  <si>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</si>
  <si>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</si>
  <si>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</si>
  <si>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</si>
  <si>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</si>
  <si>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</si>
  <si>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</si>
  <si>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</si>
  <si>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</si>
  <si>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</si>
  <si>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</si>
  <si>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</si>
  <si>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</si>
  <si>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</si>
  <si>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</si>
  <si>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</si>
  <si>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</si>
  <si>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</si>
  <si>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</si>
  <si>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</si>
  <si>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</si>
  <si>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</si>
  <si>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</si>
  <si>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</si>
  <si>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</si>
  <si>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</si>
  <si>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</si>
  <si>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</si>
  <si>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</si>
  <si>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</si>
  <si>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</si>
  <si>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</si>
  <si>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</si>
  <si>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</si>
  <si>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</si>
  <si>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</si>
  <si>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</si>
  <si>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</si>
  <si>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</si>
  <si>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</si>
  <si>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</si>
  <si>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</si>
  <si>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</si>
  <si>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</si>
  <si>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</si>
  <si>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</si>
  <si>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</si>
  <si>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</si>
  <si>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</si>
  <si>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</si>
  <si>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</si>
  <si>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</si>
  <si>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</si>
  <si>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</si>
  <si>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</si>
  <si>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</si>
  <si>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</si>
  <si>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</si>
  <si>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</si>
  <si>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</si>
  <si>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</si>
  <si>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</si>
  <si>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</si>
  <si>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</si>
  <si>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</si>
  <si>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</si>
  <si>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</si>
  <si>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</si>
  <si>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</si>
  <si>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</si>
  <si>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</si>
  <si>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</si>
  <si>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</si>
  <si>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</si>
  <si>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</si>
  <si>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</si>
  <si>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</si>
  <si>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</si>
  <si>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</si>
  <si>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</si>
  <si>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</si>
  <si>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</si>
  <si>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</si>
  <si>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</si>
  <si>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</si>
  <si>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</si>
  <si>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</si>
  <si>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</si>
  <si>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</si>
  <si>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</si>
  <si>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</si>
  <si>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</si>
  <si>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</si>
  <si>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</si>
  <si>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</si>
  <si>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</si>
  <si>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</si>
  <si>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</si>
  <si>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</si>
  <si>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</si>
  <si>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</si>
  <si>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</si>
  <si>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</si>
  <si>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</si>
  <si>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</si>
  <si>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</si>
  <si>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</si>
  <si>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</si>
  <si>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</si>
  <si>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</si>
  <si>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</si>
  <si>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</si>
  <si>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</si>
  <si>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</si>
  <si>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</si>
  <si>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</si>
  <si>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</si>
  <si>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</si>
  <si>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</si>
  <si>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</si>
  <si>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</si>
  <si>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</si>
  <si>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</si>
  <si>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</si>
  <si>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</si>
  <si>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</si>
  <si>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</si>
  <si>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</si>
  <si>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</si>
  <si>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</si>
  <si>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</si>
  <si>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</si>
  <si>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</si>
  <si>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</si>
  <si>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</si>
  <si>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</si>
  <si>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</si>
  <si>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</si>
  <si>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</si>
  <si>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</si>
  <si>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</si>
  <si>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</si>
  <si>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</si>
  <si>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</si>
  <si>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</si>
  <si>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</si>
  <si>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</si>
  <si>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</si>
  <si>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</si>
  <si>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</si>
  <si>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</si>
  <si>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</si>
  <si>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</si>
  <si>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</si>
  <si>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</si>
  <si>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</si>
  <si>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</si>
  <si>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</si>
  <si>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</si>
  <si>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</si>
  <si>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</si>
  <si>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</si>
  <si>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</si>
  <si>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</si>
  <si>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</si>
  <si>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</si>
  <si>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</si>
  <si>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</si>
  <si>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</si>
  <si>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</si>
  <si>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</si>
  <si>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</si>
  <si>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</si>
  <si>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</si>
  <si>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</si>
  <si>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</si>
  <si>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</si>
  <si>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</si>
  <si>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</si>
  <si>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</si>
  <si>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</si>
  <si>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</si>
  <si>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</si>
  <si>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</si>
  <si>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</si>
  <si>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</si>
  <si>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</si>
  <si>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</si>
  <si>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</si>
  <si>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</si>
  <si>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</si>
  <si>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</si>
  <si>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</si>
  <si>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</si>
  <si>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</si>
  <si>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</si>
  <si>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</si>
  <si>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</si>
  <si>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</si>
  <si>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</si>
  <si>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</si>
  <si>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</si>
  <si>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</si>
  <si>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</si>
  <si>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</si>
  <si>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</si>
  <si>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</si>
  <si>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</si>
  <si>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</si>
  <si>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</si>
  <si>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</si>
  <si>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</si>
  <si>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</si>
  <si>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</si>
  <si>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</si>
  <si>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</si>
  <si>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</si>
  <si>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</si>
  <si>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</si>
  <si>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</si>
  <si>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</si>
  <si>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</si>
  <si>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</si>
  <si>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</si>
  <si>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</si>
  <si>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</si>
  <si>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</si>
  <si>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</si>
  <si>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</si>
  <si>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</si>
  <si>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</si>
  <si>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</si>
  <si>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</si>
  <si>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</si>
  <si>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</si>
  <si>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</si>
  <si>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</si>
  <si>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</si>
  <si>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</si>
  <si>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</si>
  <si>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</si>
  <si>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</si>
  <si>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</si>
  <si>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</si>
  <si>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</si>
  <si>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</si>
  <si>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</si>
  <si>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</si>
  <si>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</si>
  <si>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</si>
  <si>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</si>
  <si>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</si>
  <si>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</si>
  <si>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</si>
  <si>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</si>
  <si>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</si>
  <si>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</si>
  <si>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</si>
  <si>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</si>
  <si>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</si>
  <si>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</si>
  <si>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</si>
  <si>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</si>
  <si>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</si>
  <si>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</si>
  <si>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</si>
  <si>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</si>
  <si>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</si>
  <si>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</si>
  <si>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</si>
  <si>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</si>
  <si>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</si>
  <si>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</si>
  <si>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</si>
  <si>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</si>
  <si>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</si>
  <si>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</si>
  <si>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</si>
  <si>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</si>
  <si>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</si>
  <si>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</si>
  <si>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</si>
  <si>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</si>
  <si>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</si>
  <si>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</si>
  <si>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</si>
  <si>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</si>
  <si>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</si>
  <si>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</si>
  <si>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</si>
  <si>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</si>
  <si>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</si>
  <si>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</si>
  <si>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</si>
  <si>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</si>
  <si>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</si>
  <si>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</si>
  <si>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</si>
  <si>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</si>
  <si>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</si>
  <si>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</si>
  <si>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</si>
  <si>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</si>
  <si>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</si>
  <si>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</si>
  <si>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</si>
  <si>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</si>
  <si>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</si>
  <si>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</si>
  <si>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</si>
  <si>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</si>
  <si>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</si>
  <si>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</si>
  <si>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</si>
  <si>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</si>
  <si>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</si>
  <si>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</si>
  <si>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</si>
  <si>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</si>
  <si>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</si>
  <si>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</si>
  <si>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</si>
  <si>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</si>
  <si>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</si>
  <si>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</si>
  <si>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</si>
  <si>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</si>
  <si>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</si>
  <si>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</si>
  <si>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</si>
  <si>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</si>
  <si>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</si>
  <si>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</si>
  <si>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</si>
  <si>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</si>
  <si>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</si>
  <si>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</si>
  <si>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</si>
  <si>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</si>
  <si>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</si>
  <si>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</si>
  <si>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</si>
  <si>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</si>
  <si>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</si>
  <si>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</si>
  <si>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</si>
  <si>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</si>
  <si>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</si>
  <si>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</si>
  <si>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</si>
  <si>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</si>
  <si>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</si>
  <si>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</si>
  <si>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</si>
  <si>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</si>
  <si>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</si>
  <si>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</si>
  <si>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</si>
  <si>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</si>
  <si>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</si>
  <si>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</si>
  <si>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</si>
  <si>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</si>
  <si>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</si>
  <si>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</si>
  <si>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</si>
  <si>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</si>
  <si>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</si>
  <si>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</si>
  <si>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</si>
  <si>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</si>
  <si>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</si>
  <si>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</si>
  <si>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</si>
  <si>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</si>
  <si>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</si>
  <si>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</si>
  <si>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</si>
  <si>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</si>
  <si>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</si>
  <si>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</si>
  <si>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</si>
  <si>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</si>
  <si>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</si>
  <si>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</si>
  <si>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</si>
  <si>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</si>
  <si>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</si>
  <si>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</si>
  <si>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</si>
  <si>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</si>
  <si>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</si>
  <si>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</si>
  <si>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</si>
  <si>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</si>
  <si>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</si>
  <si>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</si>
  <si>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</si>
  <si>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</si>
  <si>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</si>
  <si>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</si>
  <si>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</si>
  <si>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</si>
  <si>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</si>
  <si>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</si>
  <si>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</si>
  <si>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</si>
  <si>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</si>
  <si>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</si>
  <si>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</si>
  <si>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</si>
  <si>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</si>
  <si>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</si>
  <si>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</si>
  <si>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</si>
  <si>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</si>
  <si>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</si>
  <si>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</si>
  <si>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</si>
  <si>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</si>
  <si>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</si>
  <si>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</si>
  <si>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</si>
  <si>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</si>
  <si>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</si>
  <si>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</si>
  <si>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</si>
  <si>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</si>
  <si>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</si>
  <si>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</si>
  <si>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</si>
  <si>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</si>
  <si>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</si>
  <si>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</si>
  <si>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</si>
  <si>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</si>
  <si>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</si>
  <si>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</si>
  <si>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</si>
  <si>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</si>
  <si>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</si>
  <si>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</si>
  <si>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</si>
  <si>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</si>
  <si>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</si>
  <si>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</si>
  <si>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</si>
  <si>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</si>
  <si>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</si>
  <si>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</si>
  <si>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</si>
  <si>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</si>
  <si>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</si>
  <si>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</si>
  <si>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</si>
  <si>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</si>
  <si>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</si>
  <si>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</si>
  <si>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</si>
  <si>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</si>
  <si>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</si>
  <si>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</si>
  <si>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</si>
  <si>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</si>
  <si>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</si>
  <si>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</si>
  <si>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</si>
  <si>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</si>
  <si>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</si>
  <si>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</si>
  <si>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</si>
  <si>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</si>
  <si>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</si>
  <si>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</si>
  <si>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</si>
  <si>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</si>
  <si>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</si>
  <si>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</si>
  <si>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</si>
  <si>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</si>
  <si>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</si>
  <si>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</si>
  <si>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</si>
  <si>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</si>
  <si>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</si>
  <si>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</si>
  <si>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</si>
  <si>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</si>
  <si>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</si>
  <si>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</si>
  <si>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</si>
  <si>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</si>
  <si>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</si>
  <si>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</si>
  <si>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</si>
  <si>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</si>
  <si>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</si>
  <si>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</si>
  <si>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</si>
  <si>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</si>
  <si>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</si>
  <si>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</si>
  <si>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</si>
  <si>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</si>
  <si>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</si>
  <si>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</si>
  <si>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</si>
  <si>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</si>
  <si>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</si>
  <si>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</si>
  <si>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</si>
  <si>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</si>
  <si>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</si>
  <si>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</si>
  <si>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</si>
  <si>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</si>
  <si>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</si>
  <si>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</si>
  <si>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</si>
  <si>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</si>
  <si>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</si>
  <si>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</si>
  <si>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</si>
  <si>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</si>
  <si>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</si>
  <si>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</si>
  <si>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</si>
  <si>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</si>
  <si>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</si>
  <si>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</si>
  <si>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</si>
  <si>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</si>
  <si>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</si>
  <si>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</si>
  <si>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</si>
  <si>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</si>
  <si>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</si>
  <si>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</si>
  <si>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</si>
  <si>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</si>
  <si>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</si>
  <si>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</si>
  <si>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</si>
  <si>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</si>
  <si>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</si>
  <si>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</si>
  <si>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</si>
  <si>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</si>
  <si>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</si>
  <si>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</si>
  <si>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</si>
  <si>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</si>
  <si>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</si>
  <si>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</si>
  <si>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</si>
  <si>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</si>
  <si>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</si>
  <si>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</si>
  <si>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</si>
  <si>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</si>
  <si>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</si>
  <si>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</si>
  <si>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</si>
  <si>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</si>
  <si>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</si>
  <si>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</si>
  <si>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</si>
  <si>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</si>
  <si>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</si>
  <si>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</si>
  <si>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</si>
  <si>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</si>
  <si>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</si>
  <si>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</si>
  <si>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</si>
  <si>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</si>
  <si>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</si>
  <si>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</si>
  <si>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</si>
  <si>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</si>
  <si>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</si>
  <si>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</si>
  <si>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</si>
  <si>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</si>
  <si>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</si>
  <si>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</si>
  <si>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</si>
  <si>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</si>
  <si>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</si>
  <si>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</si>
  <si>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</si>
  <si>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</si>
  <si>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</si>
  <si>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</si>
  <si>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</si>
  <si>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</si>
  <si>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</si>
  <si>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</si>
  <si>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</si>
  <si>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</si>
  <si>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</si>
  <si>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</si>
  <si>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</si>
  <si>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</si>
  <si>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</si>
  <si>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</si>
  <si>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</si>
  <si>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</si>
  <si>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</si>
  <si>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</si>
  <si>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</si>
  <si>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</si>
  <si>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</si>
  <si>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</si>
  <si>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</si>
  <si>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</si>
  <si>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</si>
  <si>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</si>
  <si>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</si>
  <si>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</si>
  <si>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</si>
  <si>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</si>
  <si>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</si>
  <si>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</si>
  <si>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</si>
  <si>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</si>
  <si>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</si>
  <si>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</si>
  <si>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</si>
  <si>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</si>
  <si>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</si>
  <si>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</si>
  <si>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</si>
  <si>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</si>
  <si>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</si>
  <si>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</si>
  <si>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</si>
  <si>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</si>
  <si>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</si>
  <si>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</si>
  <si>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</si>
  <si>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</si>
  <si>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</si>
  <si>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</si>
  <si>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</si>
  <si>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</si>
  <si>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</si>
  <si>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</si>
  <si>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</si>
  <si>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</si>
  <si>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</si>
  <si>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</si>
  <si>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</si>
  <si>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</si>
  <si>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</si>
  <si>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</si>
  <si>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</si>
  <si>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</si>
  <si>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</si>
  <si>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</si>
  <si>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</si>
  <si>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</si>
  <si>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</si>
  <si>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</si>
  <si>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</si>
  <si>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</si>
  <si>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</si>
  <si>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</si>
  <si>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</si>
  <si>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</si>
  <si>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</si>
  <si>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</si>
  <si>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</si>
  <si>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</si>
  <si>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</si>
  <si>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</si>
  <si>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</si>
  <si>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</si>
  <si>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</si>
  <si>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</si>
  <si>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</si>
  <si>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</si>
  <si>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</si>
  <si>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</si>
  <si>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</si>
  <si>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</si>
  <si>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</si>
  <si>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</si>
  <si>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</si>
  <si>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</si>
  <si>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</si>
  <si>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</si>
  <si>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</si>
  <si>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</si>
  <si>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</si>
  <si>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</si>
  <si>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</si>
  <si>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</si>
  <si>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</si>
  <si>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</si>
  <si>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</si>
  <si>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</si>
  <si>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</si>
  <si>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</si>
  <si>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</si>
  <si>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</si>
  <si>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</si>
  <si>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</si>
  <si>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</si>
  <si>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</si>
  <si>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</si>
  <si>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</si>
  <si>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</si>
  <si>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</si>
  <si>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</si>
  <si>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</si>
  <si>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</si>
  <si>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</si>
  <si>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</si>
  <si>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</si>
  <si>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</si>
  <si>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</si>
  <si>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</si>
  <si>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</si>
  <si>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</si>
  <si>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</si>
  <si>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</si>
  <si>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</si>
  <si>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</si>
  <si>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</si>
  <si>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</si>
  <si>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</si>
  <si>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</si>
  <si>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</si>
  <si>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</si>
  <si>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</si>
  <si>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</si>
  <si>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</si>
  <si>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</si>
  <si>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</si>
  <si>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</si>
  <si>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</si>
  <si>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</si>
  <si>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</si>
  <si>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</si>
  <si>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</si>
  <si>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</si>
  <si>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</si>
  <si>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</si>
  <si>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</si>
  <si>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</si>
  <si>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</si>
  <si>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</si>
  <si>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</si>
  <si>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</si>
  <si>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</si>
  <si>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</si>
  <si>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</si>
  <si>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</si>
  <si>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</si>
  <si>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</si>
  <si>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</si>
  <si>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</si>
  <si>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</si>
  <si>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</si>
  <si>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</si>
  <si>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</si>
  <si>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</si>
  <si>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</si>
  <si>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</si>
  <si>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</si>
  <si>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</si>
  <si>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</si>
  <si>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</si>
  <si>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</si>
  <si>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</si>
  <si>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</si>
  <si>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</si>
  <si>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</si>
  <si>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</si>
  <si>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</si>
  <si>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</si>
  <si>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</si>
  <si>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</si>
  <si>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</si>
  <si>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</si>
  <si>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</si>
  <si>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</si>
  <si>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</si>
  <si>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</si>
  <si>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</si>
  <si>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</si>
  <si>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</si>
  <si>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</si>
  <si>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</si>
  <si>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</si>
  <si>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</si>
  <si>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</si>
  <si>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</si>
  <si>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</si>
  <si>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</si>
  <si>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</si>
  <si>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</si>
  <si>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</si>
  <si>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</si>
  <si>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</si>
  <si>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</si>
  <si>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</si>
  <si>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</si>
  <si>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</si>
  <si>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</si>
  <si>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</si>
  <si>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</si>
  <si>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</si>
  <si>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</si>
  <si>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</si>
  <si>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</si>
  <si>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</si>
  <si>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</si>
  <si>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</si>
  <si>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</si>
  <si>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</si>
  <si>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</si>
  <si>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</si>
  <si>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</si>
  <si>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</si>
  <si>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</si>
  <si>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</si>
  <si>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</si>
  <si>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</si>
  <si>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</si>
  <si>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</si>
  <si>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</si>
  <si>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</si>
  <si>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</si>
  <si>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</si>
  <si>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</si>
  <si>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</si>
  <si>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</si>
  <si>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</si>
  <si>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</si>
  <si>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</si>
  <si>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</si>
  <si>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</si>
  <si>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</si>
  <si>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</si>
  <si>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</si>
  <si>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</si>
  <si>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</si>
  <si>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</si>
  <si>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</si>
  <si>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</si>
  <si>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</si>
  <si>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</si>
  <si>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</si>
  <si>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</si>
  <si>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</si>
  <si>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</si>
  <si>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</si>
  <si>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</si>
  <si>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</si>
  <si>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</si>
  <si>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</si>
  <si>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</si>
  <si>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</si>
  <si>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</si>
  <si>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</si>
  <si>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</si>
  <si>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</si>
  <si>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</si>
  <si>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</si>
  <si>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</si>
  <si>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</si>
  <si>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</si>
  <si>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</si>
  <si>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</si>
  <si>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</si>
  <si>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</si>
  <si>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</si>
  <si>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</si>
  <si>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</si>
  <si>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</si>
  <si>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</si>
  <si>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</si>
  <si>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</si>
  <si>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</si>
  <si>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</si>
  <si>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</si>
  <si>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</si>
  <si>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</si>
  <si>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</si>
  <si>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</si>
  <si>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</si>
  <si>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</si>
  <si>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</si>
  <si>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</si>
  <si>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</si>
  <si>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</si>
  <si>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</si>
  <si>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</si>
  <si>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</si>
  <si>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</si>
  <si>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</si>
  <si>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</si>
  <si>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</si>
  <si>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</si>
  <si>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</si>
  <si>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</si>
  <si>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</si>
  <si>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</si>
  <si>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</si>
  <si>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</si>
  <si>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</si>
  <si>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</si>
  <si>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</si>
  <si>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</si>
  <si>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</si>
  <si>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</si>
  <si>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</si>
  <si>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</si>
  <si>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</si>
  <si>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</si>
  <si>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</si>
  <si>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</si>
  <si>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</si>
  <si>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</si>
  <si>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</si>
  <si>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</si>
  <si>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</si>
  <si>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</si>
  <si>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</si>
  <si>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</si>
  <si>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</si>
  <si>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</si>
  <si>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</si>
  <si>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</si>
  <si>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</si>
  <si>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</si>
  <si>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</si>
  <si>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</si>
  <si>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</si>
  <si>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</si>
  <si>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</si>
  <si>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</si>
  <si>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</si>
  <si>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</si>
  <si>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</si>
  <si>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</si>
  <si>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</si>
  <si>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</si>
  <si>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</si>
  <si>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</si>
  <si>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</si>
  <si>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</si>
  <si>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</si>
  <si>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</si>
  <si>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</si>
  <si>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</si>
  <si>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</si>
  <si>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</si>
  <si>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</si>
  <si>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</si>
  <si>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</si>
  <si>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</si>
  <si>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</si>
  <si>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</si>
  <si>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</si>
  <si>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</si>
  <si>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</si>
  <si>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</si>
  <si>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</si>
  <si>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</si>
  <si>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</si>
  <si>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</si>
  <si>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</si>
  <si>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</si>
  <si>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</si>
  <si>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</si>
  <si>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</si>
  <si>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</si>
  <si>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</si>
  <si>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</si>
  <si>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</si>
  <si>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</si>
  <si>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</si>
  <si>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</si>
  <si>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</si>
  <si>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</si>
  <si>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</si>
  <si>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</si>
  <si>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</si>
  <si>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</si>
  <si>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</si>
  <si>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</si>
  <si>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</si>
  <si>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</si>
  <si>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</si>
  <si>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</si>
  <si>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</si>
  <si>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</si>
  <si>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</si>
  <si>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</si>
  <si>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</si>
  <si>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</si>
  <si>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</si>
  <si>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</si>
  <si>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</si>
  <si>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</si>
  <si>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</si>
  <si>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</si>
  <si>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</si>
  <si>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</si>
  <si>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</si>
  <si>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</si>
  <si>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</si>
  <si>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</si>
  <si>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</si>
  <si>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</si>
  <si>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</si>
  <si>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</si>
  <si>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</si>
  <si>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</si>
  <si>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</si>
  <si>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</si>
  <si>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</si>
  <si>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</si>
  <si>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</si>
  <si>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</si>
  <si>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</si>
  <si>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</si>
  <si>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</si>
  <si>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</si>
  <si>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</si>
  <si>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</si>
  <si>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</si>
  <si>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</si>
  <si>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</si>
  <si>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</si>
  <si>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</si>
  <si>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</si>
  <si>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</si>
  <si>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</si>
  <si>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</si>
  <si>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</si>
  <si>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</si>
  <si>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</si>
  <si>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</si>
  <si>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</si>
  <si>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</si>
  <si>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</si>
  <si>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</si>
  <si>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</si>
  <si>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</si>
  <si>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</si>
  <si>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</si>
  <si>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</si>
  <si>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</si>
  <si>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</si>
  <si>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</si>
  <si>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</si>
  <si>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</si>
  <si>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</si>
  <si>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</si>
  <si>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</si>
  <si>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</si>
  <si>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</si>
  <si>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</si>
  <si>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</si>
  <si>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</si>
  <si>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</si>
  <si>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</si>
  <si>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</si>
  <si>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</si>
  <si>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</si>
  <si>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</si>
  <si>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</si>
  <si>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</si>
  <si>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</si>
  <si>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</si>
  <si>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</si>
  <si>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</si>
  <si>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</si>
  <si>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</si>
  <si>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</si>
  <si>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</si>
  <si>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</si>
  <si>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</si>
  <si>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</si>
  <si>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</si>
  <si>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</si>
  <si>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</si>
  <si>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</si>
  <si>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</si>
  <si>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</si>
  <si>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</si>
  <si>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</si>
  <si>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</si>
  <si>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</si>
  <si>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</si>
  <si>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</si>
  <si>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</si>
  <si>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</si>
  <si>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</si>
  <si>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</si>
  <si>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</si>
  <si>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</si>
  <si>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</si>
  <si>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</si>
  <si>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</si>
  <si>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</si>
  <si>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</si>
  <si>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</si>
  <si>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</si>
  <si>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</si>
  <si>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</si>
  <si>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</si>
  <si>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</si>
  <si>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</si>
  <si>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</si>
  <si>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</si>
  <si>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</si>
  <si>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</si>
  <si>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</si>
  <si>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</si>
  <si>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</si>
  <si>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</si>
  <si>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</si>
  <si>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</si>
  <si>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</si>
  <si>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</si>
  <si>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</si>
  <si>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</si>
  <si>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</si>
  <si>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</si>
  <si>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</si>
  <si>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</si>
  <si>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</si>
  <si>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</si>
  <si>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</si>
  <si>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</si>
  <si>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</si>
  <si>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</si>
  <si>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</si>
  <si>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</si>
  <si>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</si>
  <si>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</si>
  <si>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</si>
  <si>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</si>
  <si>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</si>
  <si>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</si>
  <si>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</si>
  <si>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</si>
  <si>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</si>
  <si>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</si>
  <si>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</si>
  <si>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</si>
  <si>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</si>
  <si>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</si>
  <si>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</si>
  <si>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</si>
  <si>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</si>
  <si>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</si>
  <si>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</si>
  <si>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</si>
  <si>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</si>
  <si>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</si>
  <si>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</si>
  <si>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</si>
  <si>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</si>
  <si>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</si>
  <si>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</si>
  <si>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</si>
  <si>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</si>
  <si>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</si>
  <si>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</si>
  <si>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</si>
  <si>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</si>
  <si>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</si>
  <si>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</si>
  <si>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</si>
  <si>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</si>
  <si>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</si>
  <si>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</si>
  <si>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</si>
  <si>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</si>
  <si>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</si>
  <si>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</si>
  <si>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</si>
  <si>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</si>
  <si>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</si>
  <si>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</si>
  <si>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</si>
  <si>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</si>
  <si>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</si>
  <si>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</si>
  <si>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</si>
  <si>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</si>
  <si>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</si>
  <si>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</si>
  <si>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</si>
  <si>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</si>
  <si>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</si>
  <si>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</si>
  <si>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</si>
  <si>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</si>
  <si>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</si>
  <si>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</si>
  <si>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</si>
  <si>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</si>
  <si>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</si>
  <si>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</si>
  <si>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</si>
  <si>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</si>
  <si>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</si>
  <si>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</si>
  <si>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</si>
  <si>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</si>
  <si>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</si>
  <si>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</si>
  <si>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</si>
  <si>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</si>
  <si>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</si>
  <si>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</si>
  <si>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</si>
  <si>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</si>
  <si>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</si>
  <si>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</si>
  <si>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</si>
  <si>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</si>
  <si>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</si>
  <si>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</si>
  <si>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</si>
  <si>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</si>
  <si>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</si>
  <si>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</si>
  <si>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</si>
  <si>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</si>
  <si>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</si>
  <si>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</si>
  <si>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</si>
  <si>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</si>
  <si>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</si>
  <si>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</si>
  <si>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</si>
  <si>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</si>
  <si>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</si>
  <si>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</si>
  <si>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</si>
  <si>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</si>
  <si>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</si>
  <si>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</si>
  <si>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</si>
  <si>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</si>
  <si>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</si>
  <si>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</si>
  <si>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</si>
  <si>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</si>
  <si>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</si>
  <si>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</si>
  <si>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</si>
  <si>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</si>
  <si>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</si>
  <si>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</si>
  <si>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</si>
  <si>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</si>
  <si>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</si>
  <si>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</si>
  <si>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</si>
  <si>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</si>
  <si>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</si>
  <si>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</si>
  <si>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</si>
  <si>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</si>
  <si>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</si>
  <si>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</si>
  <si>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</si>
  <si>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</si>
  <si>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</si>
  <si>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</si>
  <si>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</si>
  <si>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</si>
  <si>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</si>
  <si>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</si>
  <si>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</si>
  <si>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</si>
  <si>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</si>
  <si>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</si>
  <si>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</si>
  <si>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</si>
  <si>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</si>
  <si>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</si>
  <si>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</si>
  <si>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</si>
  <si>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</si>
  <si>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</si>
  <si>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</si>
  <si>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</si>
  <si>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</si>
  <si>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</si>
  <si>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</si>
  <si>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</si>
  <si>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</si>
  <si>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</si>
  <si>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</si>
  <si>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</si>
  <si>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</si>
  <si>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</si>
  <si>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</si>
  <si>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</si>
  <si>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</si>
  <si>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</si>
  <si>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</si>
  <si>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</si>
  <si>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</si>
  <si>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</si>
  <si>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</si>
  <si>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</si>
  <si>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</si>
  <si>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</si>
  <si>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</si>
  <si>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</si>
  <si>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</si>
  <si>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</si>
  <si>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</si>
  <si>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</si>
  <si>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</si>
  <si>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</si>
  <si>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</si>
  <si>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</si>
  <si>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</si>
  <si>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</si>
  <si>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</si>
  <si>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</si>
  <si>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</si>
  <si>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</si>
  <si>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</si>
  <si>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</si>
  <si>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</si>
  <si>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</si>
  <si>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</si>
  <si>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</si>
  <si>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</si>
  <si>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</si>
  <si>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</si>
  <si>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</si>
  <si>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</si>
  <si>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</si>
  <si>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</si>
  <si>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</si>
  <si>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</si>
  <si>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</si>
  <si>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</si>
  <si>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</si>
  <si>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</si>
  <si>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</si>
  <si>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</si>
  <si>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</si>
  <si>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</si>
  <si>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</si>
  <si>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</si>
  <si>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</si>
  <si>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</si>
  <si>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</si>
  <si>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</si>
  <si>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</si>
  <si>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</si>
  <si>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</si>
  <si>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</si>
  <si>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</si>
  <si>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</si>
  <si>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</si>
  <si>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</si>
  <si>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</si>
  <si>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</si>
  <si>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</si>
  <si>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</si>
  <si>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</si>
  <si>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</si>
  <si>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</si>
  <si>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</si>
  <si>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</si>
  <si>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</si>
  <si>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</si>
  <si>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</si>
  <si>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</si>
  <si>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</si>
  <si>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</si>
  <si>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</si>
  <si>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</si>
  <si>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</si>
  <si>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</si>
  <si>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</si>
  <si>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</si>
  <si>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</si>
  <si>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</si>
  <si>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</si>
  <si>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</si>
  <si>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</si>
  <si>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</si>
  <si>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</si>
  <si>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</si>
  <si>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</si>
  <si>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</si>
  <si>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</si>
  <si>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</si>
  <si>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</si>
  <si>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</si>
  <si>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</si>
  <si>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</si>
  <si>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</si>
  <si>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</si>
  <si>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</si>
  <si>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</si>
  <si>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</si>
  <si>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</si>
  <si>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</si>
  <si>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</si>
  <si>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</si>
  <si>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</si>
  <si>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</si>
  <si>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</si>
  <si>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</si>
  <si>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</si>
  <si>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</si>
  <si>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</si>
  <si>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</si>
  <si>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</si>
  <si>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</si>
  <si>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</si>
  <si>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</si>
  <si>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</si>
  <si>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</si>
  <si>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</si>
  <si>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</si>
  <si>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</si>
  <si>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</si>
  <si>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</si>
  <si>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</si>
  <si>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</si>
  <si>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</si>
  <si>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</si>
  <si>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</si>
  <si>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</si>
  <si>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</si>
  <si>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</si>
  <si>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</si>
  <si>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</si>
  <si>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</si>
  <si>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</si>
  <si>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</si>
  <si>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</si>
  <si>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</si>
  <si>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</si>
  <si>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</si>
  <si>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</si>
  <si>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</si>
  <si>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</si>
  <si>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</si>
  <si>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</si>
  <si>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</si>
  <si>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</si>
  <si>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</si>
  <si>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</si>
  <si>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</si>
  <si>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</si>
  <si>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</si>
  <si>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</si>
  <si>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</si>
  <si>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</si>
  <si>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</si>
  <si>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</si>
  <si>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</si>
  <si>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</si>
  <si>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</si>
  <si>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</si>
  <si>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</si>
  <si>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</si>
  <si>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</si>
  <si>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</si>
  <si>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</si>
  <si>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</si>
  <si>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</si>
  <si>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</si>
  <si>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</si>
  <si>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</si>
  <si>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</si>
  <si>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</si>
  <si>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</si>
  <si>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</si>
  <si>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</si>
  <si>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</si>
  <si>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</si>
  <si>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</si>
  <si>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</si>
  <si>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</si>
  <si>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</si>
  <si>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</si>
  <si>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</si>
  <si>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</si>
  <si>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</si>
  <si>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</si>
  <si>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</si>
  <si>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</si>
  <si>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</si>
  <si>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</si>
  <si>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</si>
  <si>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</si>
  <si>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</si>
  <si>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</si>
  <si>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</si>
  <si>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</si>
  <si>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</si>
  <si>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</si>
  <si>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</si>
  <si>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</si>
  <si>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</si>
  <si>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</si>
  <si>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</si>
  <si>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</si>
  <si>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</si>
  <si>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</si>
  <si>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</si>
  <si>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</si>
  <si>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</si>
  <si>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</si>
  <si>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</si>
  <si>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</si>
  <si>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</si>
  <si>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</si>
  <si>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</si>
  <si>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</si>
  <si>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</si>
  <si>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</si>
  <si>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</si>
  <si>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</si>
  <si>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</si>
  <si>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</si>
  <si>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</si>
  <si>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</si>
  <si>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</si>
  <si>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</si>
  <si>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</si>
  <si>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</si>
  <si>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</si>
  <si>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</si>
  <si>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</si>
  <si>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</si>
  <si>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</si>
  <si>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</si>
  <si>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</si>
  <si>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</si>
  <si>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</si>
  <si>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</si>
  <si>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</si>
  <si>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</si>
  <si>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</si>
  <si>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</si>
  <si>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</si>
  <si>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</si>
  <si>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</si>
  <si>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</si>
  <si>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</si>
  <si>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</si>
  <si>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</si>
  <si>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</si>
  <si>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</si>
  <si>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</si>
  <si>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</si>
  <si>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</si>
  <si>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</si>
  <si>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</si>
  <si>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</si>
  <si>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</si>
  <si>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</si>
  <si>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</si>
  <si>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</si>
  <si>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</si>
  <si>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</si>
  <si>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</si>
  <si>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</si>
  <si>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</si>
  <si>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</si>
  <si>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</si>
  <si>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</si>
  <si>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</si>
  <si>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</si>
  <si>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</si>
  <si>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</si>
  <si>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</si>
  <si>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</si>
  <si>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</si>
  <si>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</si>
  <si>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</si>
  <si>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</si>
  <si>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</si>
  <si>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</si>
  <si>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</si>
  <si>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</si>
  <si>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</si>
  <si>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</si>
  <si>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</si>
  <si>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</si>
  <si>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</si>
  <si>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</si>
  <si>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</si>
  <si>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</si>
  <si>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</si>
  <si>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</si>
  <si>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</si>
  <si>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</si>
  <si>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</si>
  <si>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</si>
  <si>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</si>
  <si>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</si>
  <si>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</si>
  <si>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</si>
  <si>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</si>
  <si>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</si>
  <si>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</si>
  <si>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</si>
  <si>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</si>
  <si>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</si>
  <si>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</si>
  <si>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</si>
  <si>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</si>
  <si>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</si>
  <si>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</si>
  <si>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</si>
  <si>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</si>
  <si>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</si>
  <si>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</si>
  <si>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</si>
  <si>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</si>
  <si>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</si>
  <si>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</si>
  <si>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</si>
  <si>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</si>
  <si>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</si>
  <si>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</si>
  <si>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</si>
  <si>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</si>
  <si>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</si>
  <si>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</si>
  <si>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</si>
  <si>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</si>
  <si>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</si>
  <si>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</si>
  <si>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</si>
  <si>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</si>
  <si>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</si>
  <si>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</si>
  <si>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</si>
  <si>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</si>
  <si>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</si>
  <si>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</si>
  <si>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</si>
  <si>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</si>
  <si>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</si>
  <si>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</si>
  <si>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</si>
  <si>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</si>
  <si>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</si>
  <si>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</si>
  <si>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</si>
  <si>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</si>
  <si>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</si>
  <si>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</si>
  <si>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</si>
  <si>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</si>
  <si>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</si>
  <si>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</si>
  <si>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</si>
  <si>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</si>
  <si>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</si>
  <si>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</si>
  <si>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</si>
  <si>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</si>
  <si>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</si>
  <si>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</si>
  <si>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</si>
  <si>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</si>
  <si>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</si>
  <si>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</si>
  <si>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</si>
  <si>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</si>
  <si>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</si>
  <si>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</si>
  <si>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</si>
  <si>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</si>
  <si>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</si>
  <si>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</si>
  <si>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</si>
  <si>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</si>
  <si>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</si>
  <si>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</si>
  <si>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</si>
  <si>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</si>
  <si>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</si>
  <si>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</si>
  <si>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</si>
  <si>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</si>
  <si>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</si>
  <si>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</si>
  <si>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</si>
  <si>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</si>
  <si>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</si>
  <si>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</si>
  <si>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</si>
  <si>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</si>
  <si>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</si>
  <si>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</si>
  <si>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</si>
  <si>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</si>
  <si>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</si>
  <si>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</si>
  <si>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</si>
  <si>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</si>
  <si>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</si>
  <si>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</si>
  <si>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</si>
  <si>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</si>
  <si>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</si>
  <si>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</si>
  <si>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</si>
  <si>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</si>
  <si>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</si>
  <si>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</si>
  <si>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</si>
  <si>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</si>
  <si>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</si>
  <si>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</si>
  <si>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</si>
  <si>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</si>
  <si>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</si>
  <si>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</si>
  <si>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</si>
  <si>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</si>
  <si>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</si>
  <si>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</si>
  <si>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</si>
  <si>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</si>
  <si>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</si>
  <si>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</si>
  <si>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</si>
  <si>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</si>
  <si>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</si>
  <si>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</si>
  <si>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</si>
  <si>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</si>
  <si>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</si>
  <si>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</si>
  <si>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</si>
  <si>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</si>
  <si>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</si>
  <si>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</si>
  <si>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</si>
  <si>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</si>
  <si>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</si>
  <si>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</si>
  <si>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</si>
  <si>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</si>
  <si>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</si>
  <si>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</si>
  <si>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</si>
  <si>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</si>
  <si>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</si>
  <si>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</si>
  <si>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</si>
  <si>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</si>
  <si>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</si>
  <si>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</si>
  <si>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</si>
  <si>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</si>
  <si>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</si>
  <si>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</si>
  <si>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</si>
  <si>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</si>
  <si>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</si>
  <si>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</si>
  <si>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</si>
  <si>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</si>
  <si>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</si>
  <si>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</si>
  <si>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</si>
  <si>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</si>
  <si>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</si>
  <si>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</si>
  <si>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</si>
  <si>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</si>
  <si>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</si>
  <si>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</si>
  <si>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</si>
  <si>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</si>
  <si>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</si>
  <si>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</si>
  <si>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</si>
  <si>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</si>
  <si>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</si>
  <si>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</si>
  <si>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</si>
  <si>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</si>
  <si>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</si>
  <si>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</si>
  <si>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</si>
  <si>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</si>
  <si>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</si>
  <si>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</si>
  <si>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</si>
  <si>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</si>
  <si>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</si>
  <si>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</si>
  <si>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</si>
  <si>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</si>
  <si>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</si>
  <si>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</si>
  <si>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</si>
  <si>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</si>
  <si>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</si>
  <si>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</si>
  <si>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</si>
  <si>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</si>
  <si>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</si>
  <si>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</si>
  <si>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</si>
  <si>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</si>
  <si>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</si>
  <si>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</si>
  <si>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</si>
  <si>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</si>
  <si>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</si>
  <si>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</si>
  <si>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</si>
  <si>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</si>
  <si>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</si>
  <si>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</si>
  <si>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</si>
  <si>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</si>
  <si>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</si>
  <si>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</si>
  <si>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</si>
  <si>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</si>
  <si>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</si>
  <si>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</si>
  <si>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</si>
  <si>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</si>
  <si>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</si>
  <si>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</si>
  <si>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</si>
  <si>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</si>
  <si>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</si>
  <si>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</si>
  <si>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</si>
  <si>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</si>
  <si>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</si>
  <si>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</si>
  <si>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</si>
  <si>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</si>
  <si>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</si>
  <si>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</si>
  <si>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</si>
  <si>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</si>
  <si>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</si>
  <si>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</si>
  <si>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</si>
  <si>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</si>
  <si>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</si>
  <si>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</si>
  <si>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</si>
  <si>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</si>
  <si>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</si>
  <si>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</si>
  <si>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</si>
  <si>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</si>
  <si>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</si>
  <si>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</si>
  <si>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</si>
  <si>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</si>
  <si>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</si>
  <si>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</si>
  <si>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</si>
  <si>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</si>
  <si>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</si>
  <si>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</si>
  <si>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</si>
  <si>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</si>
  <si>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</si>
  <si>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</si>
  <si>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</si>
  <si>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</si>
  <si>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</si>
  <si>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</si>
  <si>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</si>
  <si>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</si>
  <si>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</si>
  <si>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</si>
  <si>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</si>
  <si>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</si>
  <si>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</si>
  <si>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</si>
  <si>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</si>
  <si>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</si>
  <si>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</si>
  <si>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</si>
  <si>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</si>
  <si>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</si>
  <si>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</si>
  <si>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</si>
  <si>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</si>
  <si>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</si>
  <si>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</si>
  <si>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</si>
  <si>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</si>
  <si>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</si>
  <si>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</si>
  <si>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</si>
  <si>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</si>
  <si>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</si>
  <si>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</si>
  <si>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</si>
  <si>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</si>
  <si>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</si>
  <si>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</si>
  <si>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</si>
  <si>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</si>
  <si>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</si>
  <si>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</si>
  <si>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</si>
  <si>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</si>
  <si>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</si>
  <si>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</si>
  <si>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</si>
  <si>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</si>
  <si>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</si>
  <si>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</si>
  <si>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</si>
  <si>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</si>
  <si>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</si>
  <si>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</si>
  <si>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</si>
  <si>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</si>
  <si>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</si>
  <si>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</si>
  <si>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</si>
  <si>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</si>
  <si>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</si>
  <si>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</si>
  <si>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</si>
  <si>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</si>
  <si>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</si>
  <si>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</si>
  <si>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</si>
  <si>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</si>
  <si>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</si>
  <si>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</si>
  <si>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</si>
  <si>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</si>
  <si>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</si>
  <si>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</si>
  <si>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</si>
  <si>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</si>
  <si>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</si>
  <si>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</si>
  <si>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</si>
  <si>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</si>
  <si>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</si>
  <si>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</si>
  <si>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</si>
  <si>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</si>
  <si>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</si>
  <si>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</si>
  <si>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</si>
  <si>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</si>
  <si>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</si>
  <si>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</si>
  <si>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</si>
  <si>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</si>
  <si>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</si>
  <si>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</si>
  <si>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</si>
  <si>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</si>
  <si>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</si>
  <si>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</si>
  <si>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</si>
  <si>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</si>
  <si>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</si>
  <si>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</si>
  <si>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</si>
  <si>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</si>
  <si>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</si>
  <si>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</si>
  <si>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</si>
  <si>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</si>
  <si>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</si>
  <si>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</si>
  <si>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</si>
  <si>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</si>
  <si>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</si>
  <si>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</si>
  <si>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</si>
  <si>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</si>
  <si>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</si>
  <si>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</si>
  <si>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</si>
  <si>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</si>
  <si>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</si>
  <si>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</si>
  <si>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</si>
  <si>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</si>
  <si>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</si>
  <si>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</si>
  <si>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</si>
  <si>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</si>
  <si>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</si>
  <si>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</si>
  <si>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</si>
  <si>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</si>
  <si>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</si>
  <si>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</si>
  <si>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</si>
  <si>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</si>
  <si>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</si>
  <si>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</si>
  <si>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</si>
  <si>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</si>
  <si>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</si>
  <si>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</si>
  <si>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</si>
  <si>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</si>
  <si>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</si>
  <si>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</si>
  <si>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</si>
  <si>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</si>
  <si>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</si>
  <si>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</si>
  <si>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</si>
  <si>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</si>
  <si>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</si>
  <si>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</si>
  <si>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</si>
  <si>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</si>
  <si>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</si>
  <si>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</si>
  <si>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</si>
  <si>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</si>
  <si>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</si>
  <si>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</si>
  <si>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</si>
  <si>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</si>
  <si>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</si>
  <si>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</si>
  <si>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</si>
  <si>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</si>
  <si>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</si>
  <si>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</si>
  <si>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</si>
  <si>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</si>
  <si>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</si>
  <si>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</si>
  <si>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</si>
  <si>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</si>
  <si>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</si>
  <si>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</si>
  <si>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</si>
  <si>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</si>
  <si>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</si>
  <si>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</si>
  <si>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</si>
  <si>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</si>
  <si>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</si>
  <si>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</si>
  <si>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</si>
  <si>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</si>
  <si>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</si>
  <si>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</si>
  <si>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</si>
  <si>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</si>
  <si>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</si>
  <si>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</si>
  <si>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</si>
  <si>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</si>
  <si>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</si>
  <si>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</si>
  <si>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</si>
  <si>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</si>
  <si>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</si>
  <si>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</si>
  <si>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</si>
  <si>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</si>
  <si>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</si>
  <si>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</si>
  <si>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</si>
  <si>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</si>
  <si>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</si>
  <si>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</si>
  <si>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</si>
  <si>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</si>
  <si>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</si>
  <si>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</si>
  <si>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</si>
  <si>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</si>
  <si>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</si>
  <si>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</si>
  <si>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</si>
  <si>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</si>
  <si>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</si>
  <si>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</si>
  <si>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</si>
  <si>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</si>
  <si>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</si>
  <si>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</si>
  <si>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</si>
  <si>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</si>
  <si>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</si>
  <si>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</si>
  <si>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</si>
  <si>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</si>
  <si>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</si>
  <si>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</si>
  <si>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</si>
  <si>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</si>
  <si>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</si>
  <si>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</si>
  <si>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</si>
  <si>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</si>
  <si>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</si>
  <si>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</si>
  <si>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</si>
  <si>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</si>
  <si>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</si>
  <si>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</si>
  <si>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</si>
  <si>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</si>
  <si>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</si>
  <si>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</si>
  <si>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</si>
  <si>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</si>
  <si>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</si>
  <si>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</si>
  <si>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</si>
  <si>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</si>
  <si>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</si>
  <si>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</si>
  <si>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</si>
  <si>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</si>
  <si>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</si>
  <si>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</si>
  <si>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</si>
  <si>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</si>
  <si>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</si>
  <si>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</si>
  <si>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</si>
  <si>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</si>
  <si>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</si>
  <si>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</si>
  <si>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</si>
  <si>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</si>
  <si>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</si>
  <si>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</si>
  <si>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</si>
  <si>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</si>
  <si>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</si>
  <si>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</si>
  <si>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</si>
  <si>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</si>
  <si>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</si>
  <si>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</si>
  <si>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</si>
  <si>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</si>
  <si>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</si>
  <si>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</si>
  <si>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</si>
  <si>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</si>
  <si>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</si>
  <si>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</si>
  <si>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</si>
  <si>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</si>
  <si>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</si>
  <si>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</si>
  <si>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</si>
  <si>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</si>
  <si>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</si>
  <si>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</si>
  <si>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</si>
  <si>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</si>
  <si>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</si>
  <si>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</si>
  <si>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</si>
  <si>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</si>
  <si>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</si>
  <si>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</si>
  <si>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</si>
  <si>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</si>
  <si>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</si>
  <si>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</si>
  <si>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</si>
  <si>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</si>
  <si>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</si>
  <si>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</si>
  <si>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</si>
  <si>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</si>
  <si>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</si>
  <si>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</si>
  <si>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</si>
  <si>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</si>
  <si>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</si>
  <si>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</si>
  <si>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</si>
  <si>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</si>
  <si>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</si>
  <si>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</si>
  <si>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</si>
  <si>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</si>
  <si>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</si>
  <si>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</si>
  <si>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</si>
  <si>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</si>
  <si>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</si>
  <si>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</si>
  <si>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</si>
  <si>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</si>
  <si>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</si>
  <si>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</si>
  <si>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</si>
  <si>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</si>
  <si>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</si>
  <si>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</si>
  <si>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</si>
  <si>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</si>
  <si>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</si>
  <si>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</si>
  <si>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</si>
  <si>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</si>
  <si>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</si>
  <si>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</si>
  <si>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</si>
  <si>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</si>
  <si>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</si>
  <si>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</si>
  <si>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</si>
  <si>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</si>
  <si>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</si>
  <si>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</si>
  <si>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</si>
  <si>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</si>
  <si>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</si>
  <si>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</si>
  <si>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</si>
  <si>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</si>
  <si>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</si>
  <si>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</si>
  <si>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</si>
  <si>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</si>
  <si>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</si>
  <si>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</si>
  <si>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</si>
  <si>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</si>
  <si>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</si>
  <si>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</si>
  <si>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</si>
  <si>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</si>
  <si>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</si>
  <si>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</si>
  <si>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</si>
  <si>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</si>
  <si>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</si>
  <si>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</si>
  <si>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</si>
  <si>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</si>
  <si>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</si>
  <si>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</si>
  <si>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</si>
  <si>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</si>
  <si>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</si>
  <si>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</si>
  <si>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</si>
  <si>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</si>
  <si>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</si>
  <si>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</si>
  <si>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</si>
  <si>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</si>
  <si>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</si>
  <si>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</si>
  <si>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</si>
  <si>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</si>
  <si>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</si>
  <si>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</si>
  <si>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</si>
  <si>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</si>
  <si>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</si>
  <si>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</si>
  <si>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</si>
  <si>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</si>
  <si>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</si>
  <si>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</si>
  <si>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</si>
  <si>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</si>
  <si>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</si>
  <si>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</si>
  <si>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</si>
  <si>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</si>
  <si>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</si>
  <si>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</si>
  <si>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</si>
  <si>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</si>
  <si>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</si>
  <si>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</si>
  <si>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</si>
  <si>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</si>
  <si>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</si>
  <si>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</si>
  <si>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</si>
  <si>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</si>
  <si>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</si>
  <si>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</si>
  <si>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</si>
  <si>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</si>
  <si>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</si>
  <si>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</si>
  <si>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</si>
  <si>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</si>
  <si>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</si>
  <si>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</si>
  <si>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</si>
  <si>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</si>
  <si>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</si>
  <si>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</si>
  <si>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</si>
  <si>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</si>
  <si>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</si>
  <si>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</si>
  <si>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</si>
  <si>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</si>
  <si>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</si>
  <si>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</si>
  <si>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</si>
  <si>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</si>
  <si>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</si>
  <si>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</si>
  <si>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</si>
  <si>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</si>
  <si>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</si>
  <si>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</si>
  <si>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</si>
  <si>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</si>
  <si>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</si>
  <si>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</si>
  <si>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</si>
  <si>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</si>
  <si>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</si>
  <si>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</si>
  <si>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</si>
  <si>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</si>
  <si>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</si>
  <si>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</si>
  <si>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</si>
  <si>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</si>
  <si>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</si>
  <si>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</si>
  <si>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</si>
  <si>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</si>
  <si>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</si>
  <si>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</si>
  <si>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</si>
  <si>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</si>
  <si>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</si>
  <si>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</si>
  <si>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</si>
  <si>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</si>
  <si>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</si>
  <si>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</si>
  <si>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</si>
  <si>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</si>
  <si>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</si>
  <si>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</si>
  <si>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</si>
  <si>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</si>
  <si>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</si>
  <si>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</si>
  <si>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</si>
  <si>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</si>
  <si>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</si>
  <si>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</si>
  <si>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</si>
  <si>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</si>
  <si>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</si>
  <si>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</si>
  <si>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</si>
  <si>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</si>
  <si>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</si>
  <si>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</si>
  <si>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</si>
  <si>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</si>
  <si>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</si>
  <si>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</si>
  <si>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</si>
  <si>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</si>
  <si>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</si>
  <si>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</si>
  <si>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</si>
  <si>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</si>
  <si>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</si>
  <si>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</si>
  <si>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</si>
  <si>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</si>
  <si>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</si>
  <si>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</si>
  <si>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</si>
  <si>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</si>
  <si>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</si>
  <si>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</si>
  <si>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</si>
  <si>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</si>
  <si>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</si>
  <si>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</si>
  <si>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</si>
  <si>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</si>
  <si>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</si>
  <si>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</si>
  <si>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</si>
  <si>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</si>
  <si>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</si>
  <si>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</si>
  <si>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</si>
  <si>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</si>
  <si>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</si>
  <si>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</si>
  <si>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</si>
  <si>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</si>
  <si>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</si>
  <si>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</si>
  <si>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</si>
  <si>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</si>
  <si>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</si>
  <si>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</si>
  <si>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</si>
  <si>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</si>
  <si>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</si>
  <si>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</si>
  <si>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</si>
  <si>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</si>
  <si>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</si>
  <si>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</si>
  <si>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</si>
  <si>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</si>
  <si>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</si>
  <si>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</si>
  <si>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</si>
  <si>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</si>
  <si>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</si>
  <si>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</si>
  <si>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</si>
  <si>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</si>
  <si>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</si>
  <si>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</si>
  <si>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</si>
  <si>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</si>
  <si>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</si>
  <si>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</si>
  <si>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</si>
  <si>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</si>
  <si>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</si>
  <si>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</si>
  <si>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</si>
  <si>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</si>
  <si>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</si>
  <si>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</si>
  <si>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</si>
  <si>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</si>
  <si>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</si>
  <si>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</si>
  <si>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</si>
  <si>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</si>
  <si>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</si>
  <si>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</si>
  <si>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</si>
  <si>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</si>
  <si>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</si>
  <si>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</si>
  <si>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</si>
  <si>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</si>
  <si>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</si>
  <si>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</si>
  <si>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</si>
  <si>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</si>
  <si>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</si>
  <si>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</si>
  <si>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</si>
  <si>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</si>
  <si>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</si>
  <si>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</si>
  <si>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</si>
  <si>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</si>
  <si>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</si>
  <si>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</si>
  <si>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</si>
  <si>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</si>
  <si>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</si>
  <si>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</si>
  <si>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</si>
  <si>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</si>
  <si>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</si>
  <si>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</si>
  <si>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</si>
  <si>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</si>
  <si>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</si>
  <si>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</si>
  <si>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</si>
  <si>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</si>
  <si>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</si>
  <si>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</si>
  <si>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</si>
  <si>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</si>
  <si>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</si>
  <si>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</si>
  <si>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</si>
  <si>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</si>
  <si>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</si>
  <si>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</si>
  <si>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</si>
  <si>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</si>
  <si>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</si>
  <si>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</si>
  <si>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</si>
  <si>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</si>
  <si>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</si>
  <si>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</si>
  <si>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</si>
  <si>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</si>
  <si>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</si>
  <si>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</si>
  <si>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</si>
  <si>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</si>
  <si>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</si>
  <si>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</si>
  <si>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</si>
  <si>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</si>
  <si>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</si>
  <si>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</si>
  <si>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</si>
  <si>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</si>
  <si>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</si>
  <si>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</si>
  <si>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</si>
  <si>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</si>
  <si>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</si>
  <si>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</si>
  <si>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</si>
  <si>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</si>
  <si>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</si>
  <si>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</si>
  <si>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</si>
  <si>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</si>
  <si>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</si>
  <si>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</si>
  <si>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</si>
  <si>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</si>
  <si>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</si>
  <si>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</si>
  <si>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</si>
  <si>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</si>
  <si>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</si>
  <si>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</si>
  <si>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</si>
  <si>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</si>
  <si>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</si>
  <si>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</si>
  <si>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</si>
  <si>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</si>
  <si>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</si>
  <si>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</si>
  <si>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</si>
  <si>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</si>
  <si>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</si>
  <si>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</si>
  <si>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</si>
  <si>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</si>
  <si>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</si>
  <si>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</si>
  <si>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</si>
  <si>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</si>
  <si>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</si>
  <si>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</si>
  <si>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</si>
  <si>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</si>
  <si>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</si>
  <si>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</si>
  <si>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</si>
  <si>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</si>
  <si>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</si>
  <si>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</si>
  <si>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</si>
  <si>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</si>
  <si>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</si>
  <si>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</si>
  <si>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</si>
  <si>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</si>
  <si>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</si>
  <si>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</si>
  <si>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</si>
  <si>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</si>
  <si>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</si>
  <si>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</si>
  <si>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</si>
  <si>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</si>
  <si>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</si>
  <si>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</si>
  <si>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</si>
  <si>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</si>
  <si>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</si>
  <si>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</si>
  <si>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</si>
  <si>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</si>
  <si>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</si>
  <si>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</si>
  <si>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</si>
  <si>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</si>
  <si>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</si>
  <si>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</si>
  <si>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</si>
  <si>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</si>
  <si>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</si>
  <si>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</si>
  <si>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</si>
  <si>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</si>
  <si>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</si>
  <si>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</si>
  <si>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</si>
  <si>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</si>
  <si>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</si>
  <si>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</si>
  <si>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</si>
  <si>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</si>
  <si>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</si>
  <si>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</si>
  <si>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</si>
  <si>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</si>
  <si>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</si>
  <si>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</si>
  <si>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</si>
  <si>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</si>
  <si>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</si>
  <si>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</si>
  <si>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</si>
  <si>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</si>
  <si>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</si>
  <si>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</si>
  <si>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</si>
  <si>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</si>
  <si>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</si>
  <si>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</si>
  <si>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</si>
  <si>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</si>
  <si>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</si>
  <si>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</si>
  <si>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</si>
  <si>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</si>
  <si>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</si>
  <si>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</si>
  <si>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</si>
  <si>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</si>
  <si>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</si>
  <si>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</si>
  <si>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</si>
  <si>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</si>
  <si>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</si>
  <si>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</si>
  <si>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</si>
  <si>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</si>
  <si>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</si>
  <si>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</si>
  <si>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</si>
  <si>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</si>
  <si>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</si>
  <si>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</si>
  <si>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</si>
  <si>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</si>
  <si>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</si>
  <si>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</si>
  <si>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</si>
  <si>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</si>
  <si>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</si>
  <si>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</si>
  <si>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</si>
  <si>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</si>
  <si>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</si>
  <si>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</si>
  <si>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</si>
  <si>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</si>
  <si>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</si>
  <si>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</si>
  <si>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</si>
  <si>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</si>
  <si>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</si>
  <si>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</si>
  <si>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</si>
  <si>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</si>
  <si>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</si>
  <si>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</si>
  <si>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</si>
  <si>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</si>
  <si>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</si>
  <si>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</si>
  <si>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</si>
  <si>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</si>
  <si>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</si>
  <si>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</si>
  <si>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</si>
  <si>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</si>
  <si>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</si>
  <si>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</si>
  <si>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</si>
  <si>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</si>
  <si>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</si>
  <si>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</si>
  <si>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</si>
  <si>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</si>
  <si>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</si>
  <si>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</si>
  <si>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</si>
  <si>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</si>
  <si>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</si>
  <si>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</si>
  <si>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</si>
  <si>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</si>
  <si>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</si>
  <si>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</si>
  <si>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</si>
  <si>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</si>
  <si>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</si>
  <si>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</si>
  <si>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</si>
  <si>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</si>
  <si>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</si>
  <si>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</si>
  <si>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</si>
  <si>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</si>
  <si>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</si>
  <si>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</si>
  <si>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</si>
  <si>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</si>
  <si>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</si>
  <si>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</si>
  <si>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</si>
  <si>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</si>
  <si>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</si>
  <si>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</si>
  <si>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</si>
  <si>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</si>
  <si>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</si>
  <si>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</si>
  <si>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</si>
  <si>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</si>
  <si>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</si>
  <si>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</si>
  <si>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</si>
  <si>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</si>
  <si>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</si>
  <si>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</si>
  <si>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</si>
  <si>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</si>
  <si>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</si>
  <si>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</si>
  <si>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</si>
  <si>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</si>
  <si>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</si>
  <si>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</si>
  <si>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</si>
  <si>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</si>
  <si>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</si>
  <si>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</si>
  <si>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</si>
  <si>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</si>
  <si>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</si>
  <si>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</si>
  <si>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</si>
  <si>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</si>
  <si>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</si>
  <si>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</si>
  <si>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</si>
  <si>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</si>
  <si>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</si>
  <si>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</si>
  <si>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</si>
  <si>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</si>
  <si>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</si>
  <si>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</si>
  <si>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</si>
  <si>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</si>
  <si>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</si>
  <si>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</si>
  <si>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</si>
  <si>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</si>
  <si>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</si>
  <si>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</si>
  <si>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</si>
  <si>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</si>
  <si>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</si>
  <si>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</si>
  <si>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</si>
  <si>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</si>
  <si>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</si>
  <si>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</si>
  <si>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</si>
  <si>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</si>
  <si>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</si>
  <si>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</si>
  <si>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</si>
  <si>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</si>
  <si>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</si>
  <si>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</si>
  <si>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</si>
  <si>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</si>
  <si>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</si>
  <si>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</si>
  <si>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</si>
  <si>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</si>
  <si>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</si>
  <si>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</si>
  <si>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</si>
  <si>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</si>
  <si>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</si>
  <si>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</si>
  <si>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</si>
  <si>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</si>
  <si>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</si>
  <si>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</si>
  <si>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</si>
  <si>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</si>
  <si>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</si>
  <si>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</si>
  <si>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</si>
  <si>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</si>
  <si>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</si>
  <si>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</si>
  <si>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</si>
  <si>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</si>
  <si>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</si>
  <si>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</si>
  <si>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</si>
  <si>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</si>
  <si>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</si>
  <si>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</si>
  <si>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</si>
  <si>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</si>
  <si>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</si>
  <si>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</si>
  <si>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</si>
  <si>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</si>
  <si>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</si>
  <si>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</si>
  <si>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</si>
  <si>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</si>
  <si>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</si>
  <si>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</si>
  <si>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</si>
  <si>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</si>
  <si>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</si>
  <si>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</si>
  <si>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</si>
  <si>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</si>
  <si>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</si>
  <si>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</si>
  <si>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</si>
  <si>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</si>
  <si>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</si>
  <si>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</si>
  <si>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</si>
  <si>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</si>
  <si>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</si>
  <si>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</si>
  <si>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</si>
  <si>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</si>
  <si>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</si>
  <si>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</si>
  <si>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</si>
  <si>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</si>
  <si>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</si>
  <si>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</si>
  <si>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</si>
  <si>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</si>
  <si>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</si>
  <si>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</si>
  <si>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</si>
  <si>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</si>
  <si>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</si>
  <si>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</si>
  <si>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</si>
  <si>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</si>
  <si>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</si>
  <si>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</si>
  <si>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</si>
  <si>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</si>
  <si>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</si>
  <si>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</si>
  <si>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</si>
  <si>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</si>
  <si>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</si>
  <si>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</si>
  <si>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</si>
  <si>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</si>
  <si>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</si>
  <si>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</si>
  <si>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</si>
  <si>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</si>
  <si>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</si>
  <si>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</si>
  <si>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</si>
  <si>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</si>
  <si>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</si>
  <si>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</si>
  <si>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</si>
  <si>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</si>
  <si>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</si>
  <si>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</si>
  <si>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</si>
  <si>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</si>
  <si>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</si>
  <si>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</si>
  <si>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</si>
  <si>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</si>
  <si>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</si>
  <si>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</si>
  <si>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</si>
  <si>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</si>
  <si>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</si>
  <si>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</si>
  <si>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</si>
  <si>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</si>
  <si>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</si>
  <si>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</si>
  <si>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</si>
  <si>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</si>
  <si>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</si>
  <si>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</si>
  <si>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</si>
  <si>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</si>
  <si>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</si>
  <si>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</si>
  <si>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</si>
  <si>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</si>
  <si>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</si>
  <si>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</si>
  <si>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</si>
  <si>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</si>
  <si>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</si>
  <si>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</si>
  <si>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</si>
  <si>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</si>
  <si>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</si>
  <si>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</si>
  <si>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</si>
  <si>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</si>
  <si>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</si>
  <si>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</si>
  <si>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</si>
  <si>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</si>
  <si>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</si>
  <si>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</si>
  <si>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</si>
  <si>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</si>
  <si>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</si>
  <si>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</si>
  <si>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</si>
  <si>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</si>
  <si>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</si>
  <si>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</si>
  <si>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</si>
  <si>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</si>
  <si>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</si>
  <si>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</si>
  <si>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</si>
  <si>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</si>
  <si>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</si>
  <si>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</si>
  <si>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</si>
  <si>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</si>
  <si>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</si>
  <si>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</si>
  <si>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</si>
  <si>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</si>
  <si>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</si>
  <si>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</si>
  <si>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</si>
  <si>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</si>
  <si>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</si>
  <si>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</si>
  <si>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</si>
  <si>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</si>
  <si>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</si>
  <si>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</si>
  <si>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</si>
  <si>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</si>
  <si>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</si>
  <si>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</si>
  <si>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</si>
  <si>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</si>
  <si>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</si>
  <si>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</si>
  <si>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</si>
  <si>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</si>
  <si>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</si>
  <si>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</si>
  <si>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</si>
  <si>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</si>
  <si>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</si>
  <si>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</si>
  <si>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</si>
  <si>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</si>
  <si>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</si>
  <si>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</si>
  <si>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</si>
  <si>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</si>
  <si>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</si>
  <si>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</si>
  <si>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</si>
  <si>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</si>
  <si>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</si>
  <si>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</si>
  <si>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</si>
  <si>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</si>
  <si>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</si>
  <si>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</si>
  <si>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</si>
  <si>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</si>
  <si>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</si>
  <si>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</si>
  <si>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</si>
  <si>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</si>
  <si>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</si>
  <si>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</si>
  <si>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</si>
  <si>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</si>
  <si>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</si>
  <si>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</si>
  <si>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</si>
  <si>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</si>
  <si>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</si>
  <si>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</si>
  <si>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</si>
  <si>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</si>
  <si>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</si>
  <si>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</si>
  <si>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</si>
  <si>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</si>
  <si>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</si>
  <si>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</si>
  <si>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</si>
  <si>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</si>
  <si>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</si>
  <si>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</si>
  <si>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</si>
  <si>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</si>
  <si>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</si>
  <si>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</si>
  <si>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</si>
  <si>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</si>
  <si>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</si>
  <si>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</si>
  <si>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</si>
  <si>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</si>
  <si>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</si>
  <si>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</si>
  <si>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</si>
  <si>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</si>
  <si>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</si>
  <si>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</si>
  <si>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</si>
  <si>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</si>
  <si>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</si>
  <si>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</si>
  <si>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</si>
  <si>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</si>
  <si>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</si>
  <si>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</si>
  <si>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</si>
  <si>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</si>
  <si>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</si>
  <si>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</si>
  <si>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</si>
  <si>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</si>
  <si>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</si>
  <si>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</si>
  <si>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</si>
  <si>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</si>
  <si>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</si>
  <si>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</si>
  <si>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</si>
  <si>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</si>
  <si>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</si>
  <si>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</si>
  <si>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</si>
  <si>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</si>
  <si>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</si>
  <si>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</si>
  <si>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</si>
  <si>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</si>
  <si>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</si>
  <si>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</si>
  <si>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</si>
  <si>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</si>
  <si>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</si>
  <si>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</si>
  <si>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</si>
  <si>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</si>
  <si>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</si>
  <si>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</si>
  <si>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</si>
  <si>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</si>
  <si>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</si>
  <si>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</si>
  <si>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</si>
  <si>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</si>
  <si>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</si>
  <si>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</si>
  <si>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</si>
  <si>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</si>
  <si>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</si>
  <si>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</si>
  <si>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</si>
  <si>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</si>
  <si>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</si>
  <si>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</si>
  <si>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</si>
  <si>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</si>
  <si>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</si>
  <si>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</si>
  <si>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</si>
  <si>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</si>
  <si>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</si>
  <si>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</si>
  <si>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</si>
  <si>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</si>
  <si>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</si>
  <si>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</si>
  <si>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</si>
  <si>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</si>
  <si>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</si>
  <si>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</si>
  <si>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</si>
  <si>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</si>
  <si>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</si>
  <si>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</si>
  <si>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</si>
  <si>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</si>
  <si>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</si>
  <si>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</si>
  <si>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</si>
  <si>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</si>
  <si>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</si>
  <si>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</si>
  <si>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</si>
  <si>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</si>
  <si>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</si>
  <si>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</si>
  <si>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</si>
  <si>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</si>
  <si>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</si>
  <si>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</si>
  <si>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</si>
  <si>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</si>
  <si>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</si>
  <si>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</si>
  <si>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</si>
  <si>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</si>
  <si>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</si>
  <si>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</si>
  <si>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</si>
  <si>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</si>
  <si>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</si>
  <si>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</si>
  <si>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</si>
  <si>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</si>
  <si>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</si>
  <si>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</si>
  <si>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</si>
  <si>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</si>
  <si>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</si>
  <si>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</si>
  <si>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</si>
  <si>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</si>
  <si>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</si>
  <si>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</si>
  <si>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</si>
  <si>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</si>
  <si>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</si>
  <si>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</si>
  <si>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</si>
  <si>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</si>
  <si>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</si>
  <si>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</si>
  <si>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</si>
  <si>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</si>
  <si>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</si>
  <si>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</si>
  <si>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</si>
  <si>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</si>
  <si>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</si>
  <si>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</si>
  <si>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</si>
  <si>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</si>
  <si>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</si>
  <si>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</si>
  <si>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</si>
  <si>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</si>
  <si>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</si>
  <si>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</si>
  <si>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</si>
  <si>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</si>
  <si>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</si>
  <si>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</si>
  <si>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</si>
  <si>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</si>
  <si>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</si>
  <si>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</si>
  <si>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</si>
  <si>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</si>
  <si>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</si>
  <si>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</si>
  <si>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</si>
  <si>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</si>
  <si>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</si>
  <si>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</si>
  <si>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</si>
  <si>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</si>
  <si>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</si>
  <si>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</si>
  <si>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</si>
  <si>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</si>
  <si>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</si>
  <si>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</si>
  <si>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</si>
  <si>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</si>
  <si>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</si>
  <si>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</si>
  <si>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</si>
  <si>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</si>
  <si>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</si>
  <si>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</si>
  <si>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</si>
  <si>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</si>
  <si>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</si>
  <si>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</si>
  <si>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</si>
  <si>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</si>
  <si>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</si>
  <si>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</si>
  <si>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</si>
  <si>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</si>
  <si>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</si>
  <si>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</si>
  <si>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</si>
  <si>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</si>
  <si>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</si>
  <si>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</si>
  <si>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</si>
  <si>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</si>
  <si>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</si>
  <si>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</si>
  <si>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</si>
  <si>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</si>
  <si>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</si>
  <si>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</si>
  <si>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</si>
  <si>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</si>
  <si>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</si>
  <si>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</si>
  <si>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</si>
  <si>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</si>
  <si>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</si>
  <si>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</si>
  <si>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</si>
  <si>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</si>
  <si>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</si>
  <si>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</si>
  <si>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</si>
  <si>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</si>
  <si>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</si>
  <si>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</si>
  <si>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</si>
  <si>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</si>
  <si>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</si>
  <si>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</si>
  <si>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</si>
  <si>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</si>
  <si>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</si>
  <si>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</si>
  <si>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</si>
  <si>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</si>
  <si>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</si>
  <si>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</si>
  <si>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</si>
  <si>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</si>
  <si>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</si>
  <si>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</si>
  <si>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</si>
  <si>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</si>
  <si>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</si>
  <si>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</si>
  <si>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</si>
  <si>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</si>
  <si>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</si>
  <si>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</si>
  <si>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</si>
  <si>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</si>
  <si>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</si>
  <si>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</si>
  <si>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</si>
  <si>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</si>
  <si>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</si>
  <si>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</si>
  <si>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</si>
  <si>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</si>
  <si>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</si>
  <si>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</si>
  <si>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</si>
  <si>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</si>
  <si>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</si>
  <si>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</si>
  <si>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</si>
  <si>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</si>
  <si>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</si>
  <si>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</si>
  <si>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</si>
  <si>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</si>
  <si>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</si>
  <si>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</si>
  <si>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</si>
  <si>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</si>
  <si>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</si>
  <si>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</si>
  <si>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</si>
  <si>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</si>
  <si>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</si>
  <si>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</si>
  <si>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</si>
  <si>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</si>
  <si>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</si>
  <si>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</si>
  <si>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</si>
  <si>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</si>
  <si>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</si>
  <si>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</si>
  <si>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</si>
  <si>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</si>
  <si>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</si>
  <si>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</si>
  <si>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</si>
  <si>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</si>
  <si>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</si>
  <si>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</si>
  <si>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</si>
  <si>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</si>
  <si>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</si>
  <si>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</si>
  <si>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</si>
  <si>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</si>
  <si>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</si>
  <si>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</si>
  <si>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</si>
  <si>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</si>
  <si>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</si>
  <si>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</si>
  <si>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</si>
  <si>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</si>
  <si>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</si>
  <si>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</si>
  <si>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</si>
  <si>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</si>
  <si>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</si>
  <si>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</si>
  <si>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</si>
  <si>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</si>
  <si>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</si>
  <si>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</si>
  <si>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</si>
  <si>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</si>
  <si>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</si>
  <si>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</si>
  <si>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</si>
  <si>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</si>
  <si>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</si>
  <si>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</si>
  <si>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</si>
  <si>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</si>
  <si>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</si>
  <si>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</si>
  <si>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</si>
  <si>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</si>
  <si>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</si>
  <si>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</si>
  <si>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</si>
  <si>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</si>
  <si>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</si>
  <si>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</si>
  <si>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</si>
  <si>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</si>
  <si>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</si>
  <si>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</si>
  <si>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</si>
  <si>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</si>
  <si>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</si>
  <si>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</si>
  <si>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</si>
  <si>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</si>
  <si>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</si>
  <si>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</si>
  <si>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</si>
  <si>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</si>
  <si>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</si>
  <si>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</si>
  <si>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</si>
  <si>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</si>
  <si>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</si>
  <si>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</si>
  <si>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</si>
  <si>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</si>
  <si>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</si>
  <si>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</si>
  <si>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</si>
  <si>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</si>
  <si>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</si>
  <si>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</si>
  <si>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</si>
  <si>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</si>
  <si>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</si>
  <si>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</si>
  <si>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</si>
  <si>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</si>
  <si>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</si>
  <si>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</si>
  <si>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</si>
  <si>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</si>
  <si>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</si>
  <si>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</si>
  <si>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</si>
  <si>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</si>
  <si>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</si>
  <si>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</si>
  <si>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</si>
  <si>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</si>
  <si>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</si>
  <si>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</si>
  <si>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</si>
  <si>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</si>
  <si>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</si>
  <si>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</si>
  <si>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</si>
  <si>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</si>
  <si>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</si>
  <si>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</si>
  <si>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</si>
  <si>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</si>
  <si>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</si>
  <si>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</si>
  <si>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</si>
  <si>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</si>
  <si>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</si>
  <si>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</si>
  <si>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</si>
  <si>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</si>
  <si>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</si>
  <si>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</si>
  <si>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</si>
  <si>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</si>
  <si>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</si>
  <si>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</si>
  <si>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</si>
  <si>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</si>
  <si>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</si>
  <si>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</si>
  <si>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</si>
  <si>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</si>
  <si>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</si>
  <si>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</si>
  <si>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</si>
  <si>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</si>
  <si>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</si>
  <si>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</si>
  <si>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</si>
  <si>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</si>
  <si>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</si>
  <si>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</si>
  <si>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</si>
  <si>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</si>
  <si>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</si>
  <si>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</si>
  <si>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</si>
  <si>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</si>
  <si>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</si>
  <si>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</si>
  <si>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</si>
  <si>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</si>
  <si>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</si>
  <si>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</si>
  <si>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</si>
  <si>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</si>
  <si>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</si>
  <si>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</si>
  <si>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</si>
  <si>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</si>
  <si>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</si>
  <si>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</si>
  <si>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</si>
  <si>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</si>
  <si>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</si>
  <si>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</si>
  <si>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</si>
  <si>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</si>
  <si>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</si>
  <si>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</si>
  <si>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</si>
  <si>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</si>
  <si>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</si>
  <si>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</si>
  <si>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</si>
  <si>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</si>
  <si>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</si>
  <si>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</si>
  <si>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</si>
  <si>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</si>
  <si>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</si>
  <si>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</si>
  <si>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</si>
  <si>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</si>
  <si>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</si>
  <si>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</si>
  <si>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</si>
  <si>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</si>
  <si>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</si>
  <si>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</si>
  <si>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</si>
  <si>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</si>
  <si>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</si>
  <si>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</si>
  <si>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</si>
  <si>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</si>
  <si>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</si>
  <si>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</si>
  <si>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</si>
  <si>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</si>
  <si>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</si>
  <si>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</si>
  <si>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</si>
  <si>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</si>
  <si>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</si>
  <si>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</si>
  <si>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</si>
  <si>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</si>
  <si>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</si>
  <si>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</si>
  <si>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</si>
  <si>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</si>
  <si>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</si>
  <si>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</si>
  <si>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</si>
  <si>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</si>
  <si>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</si>
  <si>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</si>
  <si>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</si>
  <si>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</si>
  <si>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</si>
  <si>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</si>
  <si>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</si>
  <si>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</si>
  <si>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</si>
  <si>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</si>
  <si>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</si>
  <si>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</si>
  <si>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</si>
  <si>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</si>
  <si>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</si>
  <si>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</si>
  <si>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</si>
  <si>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</si>
  <si>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</si>
  <si>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</si>
  <si>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</si>
  <si>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</si>
  <si>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</si>
  <si>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</si>
  <si>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</si>
  <si>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</si>
  <si>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</si>
  <si>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</si>
  <si>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</si>
  <si>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</si>
  <si>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</si>
  <si>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</si>
  <si>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</si>
  <si>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</si>
  <si>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</si>
  <si>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</si>
  <si>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</si>
  <si>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</si>
  <si>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</si>
  <si>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</si>
  <si>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</si>
  <si>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</si>
  <si>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</si>
  <si>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</si>
  <si>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</si>
  <si>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</si>
  <si>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</si>
  <si>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</si>
  <si>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</si>
  <si>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</si>
  <si>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</si>
  <si>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</si>
  <si>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</si>
  <si>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</si>
  <si>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</si>
  <si>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</si>
  <si>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</si>
  <si>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</si>
  <si>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</si>
  <si>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</si>
  <si>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</si>
  <si>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</si>
  <si>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</si>
  <si>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</si>
  <si>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</si>
  <si>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</si>
  <si>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</si>
  <si>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</si>
  <si>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</si>
  <si>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</si>
  <si>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</si>
  <si>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</si>
  <si>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</si>
  <si>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</si>
  <si>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</si>
  <si>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</si>
  <si>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</si>
  <si>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</si>
  <si>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</si>
  <si>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</si>
  <si>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</si>
  <si>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</si>
  <si>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</si>
  <si>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</si>
  <si>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</si>
  <si>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</si>
  <si>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</si>
  <si>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</si>
  <si>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</si>
  <si>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</si>
  <si>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</si>
  <si>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</si>
  <si>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</si>
  <si>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</si>
  <si>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</si>
  <si>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</si>
  <si>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</si>
  <si>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</si>
  <si>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</si>
  <si>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</si>
  <si>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</si>
  <si>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</si>
  <si>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</si>
  <si>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</si>
  <si>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</si>
  <si>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</si>
  <si>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</si>
  <si>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</si>
  <si>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</si>
  <si>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</si>
  <si>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</si>
  <si>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</si>
  <si>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</si>
  <si>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</si>
  <si>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</si>
  <si>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</si>
  <si>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</si>
  <si>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</si>
  <si>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</si>
  <si>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</si>
  <si>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</si>
  <si>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</si>
  <si>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</si>
  <si>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</si>
  <si>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</si>
  <si>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</si>
  <si>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</si>
  <si>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</si>
  <si>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</si>
  <si>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</si>
  <si>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</si>
  <si>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</si>
  <si>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</si>
  <si>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</si>
  <si>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</si>
  <si>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</si>
  <si>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</si>
  <si>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</si>
  <si>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</si>
  <si>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</si>
  <si>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</si>
  <si>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</si>
  <si>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</si>
  <si>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</si>
  <si>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</si>
  <si>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</si>
  <si>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</si>
  <si>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</si>
  <si>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</si>
  <si>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</si>
  <si>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</si>
  <si>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</si>
  <si>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</si>
  <si>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</si>
  <si>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</si>
  <si>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</si>
  <si>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</si>
  <si>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</si>
  <si>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</si>
  <si>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</si>
  <si>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</si>
  <si>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</si>
  <si>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</si>
  <si>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</si>
  <si>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</si>
  <si>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</si>
  <si>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</si>
  <si>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</si>
  <si>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</si>
  <si>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</si>
  <si>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</si>
  <si>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</si>
  <si>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</si>
  <si>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</si>
  <si>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</si>
  <si>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</si>
  <si>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</si>
  <si>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</si>
  <si>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</si>
  <si>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</si>
  <si>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</si>
  <si>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</si>
  <si>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</si>
  <si>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</si>
  <si>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</si>
  <si>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</si>
  <si>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</si>
  <si>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</si>
  <si>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</si>
  <si>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</si>
  <si>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</si>
  <si>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</si>
  <si>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</si>
  <si>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</si>
  <si>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</si>
  <si>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</si>
  <si>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</si>
  <si>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</si>
  <si>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</si>
  <si>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</si>
  <si>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</si>
  <si>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</si>
  <si>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</si>
  <si>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</si>
  <si>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</si>
  <si>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</si>
  <si>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</si>
  <si>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</si>
  <si>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</si>
  <si>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</si>
  <si>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</si>
  <si>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</si>
  <si>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</si>
  <si>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</si>
  <si>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</si>
  <si>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</si>
  <si>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</si>
  <si>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</si>
  <si>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</si>
  <si>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</si>
  <si>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</si>
  <si>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</si>
  <si>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</si>
  <si>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</si>
  <si>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</si>
  <si>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</si>
  <si>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</si>
  <si>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</si>
  <si>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</si>
  <si>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</si>
  <si>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</si>
  <si>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</si>
  <si>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</si>
  <si>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</si>
  <si>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</si>
  <si>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</si>
  <si>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</si>
  <si>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</si>
  <si>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</si>
  <si>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</si>
  <si>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</si>
  <si>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</si>
  <si>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</si>
  <si>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</si>
  <si>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</si>
  <si>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</si>
  <si>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</si>
  <si>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</si>
  <si>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</si>
  <si>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</si>
  <si>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</si>
  <si>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</si>
  <si>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</si>
  <si>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</si>
  <si>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</si>
  <si>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</si>
  <si>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</si>
  <si>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</si>
  <si>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</si>
  <si>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</si>
  <si>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</si>
  <si>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</si>
  <si>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</si>
  <si>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</si>
  <si>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</si>
  <si>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</si>
  <si>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</si>
  <si>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</si>
  <si>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</si>
  <si>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</si>
  <si>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</si>
  <si>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</si>
  <si>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</si>
  <si>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</si>
  <si>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</si>
  <si>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</si>
  <si>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</si>
  <si>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</si>
  <si>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</si>
  <si>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</si>
  <si>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</si>
  <si>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</si>
  <si>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</si>
  <si>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</si>
  <si>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</si>
  <si>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</si>
  <si>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</si>
  <si>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</si>
  <si>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</si>
  <si>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</si>
  <si>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</si>
  <si>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</si>
  <si>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</si>
  <si>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</si>
  <si>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</si>
  <si>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</si>
  <si>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</si>
  <si>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</si>
  <si>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</si>
  <si>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</si>
  <si>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</si>
  <si>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</si>
  <si>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</si>
  <si>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</si>
  <si>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</si>
  <si>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</si>
  <si>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</si>
  <si>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</si>
  <si>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</si>
  <si>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</si>
  <si>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</si>
  <si>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</si>
  <si>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</si>
  <si>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</si>
  <si>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</si>
  <si>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</si>
  <si>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</si>
  <si>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</si>
  <si>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</si>
  <si>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</si>
  <si>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</si>
  <si>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</si>
  <si>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</si>
  <si>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</si>
  <si>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</si>
  <si>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</si>
  <si>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</si>
  <si>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</si>
  <si>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</si>
  <si>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</si>
  <si>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</si>
  <si>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</si>
  <si>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</si>
  <si>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</si>
  <si>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</si>
  <si>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</si>
  <si>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</si>
  <si>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</si>
  <si>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</si>
  <si>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</si>
  <si>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</si>
  <si>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</si>
  <si>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</si>
  <si>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</si>
  <si>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</si>
  <si>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</si>
  <si>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</si>
  <si>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</si>
  <si>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</si>
  <si>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</si>
  <si>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</si>
  <si>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</si>
  <si>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</si>
  <si>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</si>
  <si>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</si>
  <si>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</si>
  <si>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</si>
  <si>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</si>
  <si>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</si>
  <si>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</si>
  <si>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</si>
  <si>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</si>
  <si>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</si>
  <si>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</si>
  <si>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</si>
  <si>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</si>
  <si>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</si>
  <si>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</si>
  <si>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</si>
  <si>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</si>
  <si>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</si>
  <si>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</si>
  <si>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</si>
  <si>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</si>
  <si>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</si>
  <si>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</si>
  <si>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</si>
  <si>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</si>
  <si>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</si>
  <si>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</si>
  <si>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</si>
  <si>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</si>
  <si>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</si>
  <si>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</si>
  <si>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</si>
  <si>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</si>
  <si>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</si>
  <si>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</si>
  <si>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</si>
  <si>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</si>
  <si>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</si>
  <si>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</si>
  <si>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</si>
  <si>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</si>
  <si>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</si>
  <si>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</si>
  <si>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</si>
  <si>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</si>
  <si>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</si>
  <si>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</si>
  <si>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</si>
  <si>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</si>
  <si>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</si>
  <si>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</si>
  <si>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</si>
  <si>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</si>
  <si>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</si>
  <si>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</si>
  <si>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</si>
  <si>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</si>
  <si>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</si>
  <si>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</si>
  <si>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</si>
  <si>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</si>
  <si>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</si>
  <si>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</si>
  <si>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</si>
  <si>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</si>
  <si>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</si>
  <si>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</si>
  <si>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</si>
  <si>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</si>
  <si>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</si>
  <si>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</si>
  <si>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</si>
  <si>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</si>
  <si>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</si>
  <si>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</si>
  <si>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</si>
  <si>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</si>
  <si>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</si>
  <si>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</si>
  <si>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</si>
  <si>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</si>
  <si>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</si>
  <si>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</si>
  <si>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</si>
  <si>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</si>
  <si>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</si>
  <si>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</si>
  <si>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</si>
  <si>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</si>
  <si>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</si>
  <si>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</si>
  <si>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</si>
  <si>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</si>
  <si>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</si>
  <si>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</si>
  <si>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</si>
  <si>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</si>
  <si>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</si>
  <si>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</si>
  <si>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</si>
  <si>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</si>
  <si>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</si>
  <si>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</si>
  <si>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</si>
  <si>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</si>
  <si>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</si>
  <si>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</si>
  <si>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</si>
  <si>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</si>
  <si>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</si>
  <si>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</si>
  <si>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</si>
  <si>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</si>
  <si>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</si>
  <si>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</si>
  <si>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</si>
  <si>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</si>
  <si>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</si>
  <si>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</si>
  <si>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</si>
  <si>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</si>
  <si>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</si>
  <si>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</si>
  <si>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</si>
  <si>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</si>
  <si>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</si>
  <si>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</si>
  <si>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</si>
  <si>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</si>
  <si>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</si>
  <si>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</si>
  <si>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</si>
  <si>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</si>
  <si>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</si>
  <si>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</si>
  <si>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</si>
  <si>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</si>
  <si>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</si>
  <si>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</si>
  <si>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</si>
  <si>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</si>
  <si>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</si>
  <si>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</si>
  <si>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</si>
  <si>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</si>
  <si>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</si>
  <si>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</si>
  <si>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</si>
  <si>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</si>
  <si>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</si>
  <si>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</si>
  <si>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</si>
  <si>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</si>
  <si>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</si>
  <si>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</si>
  <si>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</si>
  <si>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</si>
  <si>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</si>
  <si>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</si>
  <si>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</si>
  <si>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</si>
  <si>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</si>
  <si>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</si>
  <si>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</si>
  <si>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</si>
  <si>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</si>
  <si>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</si>
  <si>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</si>
  <si>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</si>
  <si>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</si>
  <si>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</si>
  <si>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</si>
  <si>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</si>
  <si>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</si>
  <si>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</si>
  <si>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</si>
  <si>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</si>
  <si>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</si>
  <si>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</si>
  <si>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</si>
  <si>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</si>
  <si>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</si>
  <si>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</si>
  <si>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</si>
  <si>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</si>
  <si>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</si>
  <si>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</si>
  <si>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</si>
  <si>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</si>
  <si>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</si>
  <si>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</si>
  <si>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</si>
  <si>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</si>
  <si>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</si>
  <si>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</si>
  <si>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</si>
  <si>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</si>
  <si>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</si>
  <si>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</si>
  <si>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</si>
  <si>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</si>
  <si>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</si>
  <si>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</si>
  <si>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</si>
  <si>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</si>
  <si>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</si>
  <si>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</si>
  <si>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</si>
  <si>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</si>
  <si>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</si>
  <si>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</si>
  <si>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</si>
  <si>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</si>
  <si>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</si>
  <si>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</si>
  <si>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</si>
  <si>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</si>
  <si>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</si>
  <si>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</si>
  <si>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</si>
  <si>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</si>
  <si>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</si>
  <si>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</si>
  <si>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</si>
  <si>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</si>
  <si>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</si>
  <si>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</si>
  <si>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</si>
  <si>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</si>
  <si>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</si>
  <si>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</si>
  <si>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</si>
  <si>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</si>
  <si>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</si>
  <si>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</si>
  <si>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</si>
  <si>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</si>
  <si>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</si>
  <si>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</si>
  <si>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</si>
  <si>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</si>
  <si>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</si>
  <si>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</si>
  <si>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</si>
  <si>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</si>
  <si>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</si>
  <si>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</si>
  <si>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</si>
  <si>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</si>
  <si>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</si>
  <si>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</si>
  <si>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</si>
  <si>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</si>
  <si>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</si>
  <si>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</si>
  <si>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</si>
  <si>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</si>
  <si>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</si>
  <si>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</si>
  <si>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</si>
  <si>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</si>
  <si>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</si>
  <si>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</si>
  <si>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</si>
  <si>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</si>
  <si>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</si>
  <si>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</si>
  <si>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</si>
  <si>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</si>
  <si>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</si>
  <si>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</si>
  <si>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</si>
  <si>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</si>
  <si>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</si>
  <si>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</si>
  <si>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</si>
  <si>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</si>
  <si>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</si>
  <si>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</si>
  <si>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</si>
  <si>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</si>
  <si>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</si>
  <si>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</si>
  <si>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</si>
  <si>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</si>
  <si>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</si>
  <si>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</si>
  <si>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</si>
  <si>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</si>
  <si>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</si>
  <si>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</si>
  <si>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</si>
  <si>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</si>
  <si>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</si>
  <si>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</si>
  <si>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</si>
  <si>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</si>
  <si>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</si>
  <si>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</si>
  <si>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</si>
  <si>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</si>
  <si>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</si>
  <si>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</si>
  <si>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</si>
  <si>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</si>
  <si>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</si>
  <si>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</si>
  <si>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</si>
  <si>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</si>
  <si>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</si>
  <si>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</si>
  <si>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</si>
  <si>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</si>
  <si>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</si>
  <si>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</si>
  <si>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</si>
  <si>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</si>
  <si>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</si>
  <si>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</si>
  <si>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</si>
  <si>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</si>
  <si>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</si>
  <si>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</si>
  <si>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</si>
  <si>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</si>
  <si>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</si>
  <si>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</si>
  <si>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</si>
  <si>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</si>
  <si>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</si>
  <si>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</si>
  <si>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</si>
  <si>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</si>
  <si>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</si>
  <si>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</si>
  <si>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</si>
  <si>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</si>
  <si>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</si>
  <si>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</si>
  <si>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</si>
  <si>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</si>
  <si>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</si>
  <si>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</si>
  <si>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</si>
  <si>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</si>
  <si>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</si>
  <si>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</si>
  <si>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</si>
  <si>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</si>
  <si>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</si>
  <si>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</si>
  <si>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</si>
  <si>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</si>
  <si>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</si>
  <si>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</si>
  <si>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</si>
  <si>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</si>
  <si>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</si>
  <si>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</si>
  <si>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</si>
  <si>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</si>
  <si>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</si>
  <si>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</si>
  <si>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</si>
  <si>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</si>
  <si>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</si>
  <si>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</si>
  <si>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</si>
  <si>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</si>
  <si>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</si>
  <si>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</si>
  <si>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</si>
  <si>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</si>
  <si>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</si>
  <si>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</si>
  <si>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</si>
  <si>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</si>
  <si>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</si>
  <si>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</si>
  <si>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</si>
  <si>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</si>
  <si>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</si>
  <si>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</si>
  <si>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</si>
  <si>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</si>
  <si>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</si>
  <si>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</si>
  <si>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</si>
  <si>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</si>
  <si>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</si>
  <si>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</si>
  <si>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</si>
  <si>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</si>
  <si>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</si>
  <si>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</si>
  <si>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</si>
  <si>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</si>
  <si>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</si>
  <si>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</si>
  <si>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</si>
  <si>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</si>
  <si>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</si>
  <si>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</si>
  <si>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</si>
  <si>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</si>
  <si>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</si>
  <si>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</si>
  <si>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</si>
  <si>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</si>
  <si>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</si>
  <si>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</si>
  <si>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</si>
  <si>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</si>
  <si>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</si>
  <si>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</si>
  <si>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</si>
  <si>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</si>
  <si>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</si>
  <si>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</si>
  <si>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</si>
  <si>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</si>
  <si>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</si>
  <si>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</si>
  <si>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</si>
  <si>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</si>
  <si>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</si>
  <si>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</si>
  <si>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</si>
  <si>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</si>
  <si>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</si>
  <si>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</si>
  <si>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</si>
  <si>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</si>
  <si>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</si>
  <si>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</si>
  <si>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</si>
  <si>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</si>
  <si>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</si>
  <si>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</si>
  <si>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</si>
  <si>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</si>
  <si>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</si>
  <si>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</si>
  <si>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</si>
  <si>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</si>
  <si>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</si>
  <si>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</si>
  <si>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</si>
  <si>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</si>
  <si>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</si>
  <si>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</si>
  <si>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</si>
  <si>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</si>
  <si>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</si>
  <si>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</si>
  <si>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</si>
  <si>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</si>
  <si>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</si>
  <si>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</si>
  <si>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</si>
  <si>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</si>
  <si>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</si>
  <si>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</si>
  <si>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</si>
  <si>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</si>
  <si>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</si>
  <si>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</si>
  <si>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</si>
  <si>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</si>
  <si>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</si>
  <si>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</si>
  <si>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</si>
  <si>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</si>
  <si>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</si>
  <si>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</si>
  <si>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</si>
  <si>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</si>
  <si>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</si>
  <si>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</si>
  <si>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</si>
  <si>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</si>
  <si>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</si>
  <si>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</si>
  <si>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</si>
  <si>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</si>
  <si>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</si>
  <si>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</si>
  <si>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</si>
  <si>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</si>
  <si>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</si>
  <si>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</si>
  <si>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</si>
  <si>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</si>
  <si>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</si>
  <si>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</si>
  <si>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</si>
  <si>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</si>
  <si>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</si>
  <si>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</si>
  <si>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</si>
  <si>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</si>
  <si>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</si>
  <si>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</si>
  <si>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</si>
  <si>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</si>
  <si>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</si>
  <si>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</si>
  <si>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</si>
  <si>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</si>
  <si>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</si>
  <si>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</si>
  <si>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</si>
  <si>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</si>
  <si>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</si>
  <si>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</si>
  <si>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</si>
  <si>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</si>
  <si>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</si>
  <si>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</si>
  <si>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</si>
  <si>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</si>
  <si>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</si>
  <si>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</si>
  <si>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</si>
  <si>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</si>
  <si>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</si>
  <si>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</si>
  <si>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</si>
  <si>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</si>
  <si>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</si>
  <si>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</si>
  <si>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</si>
  <si>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</si>
  <si>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</si>
  <si>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</si>
  <si>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</si>
  <si>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</si>
  <si>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</si>
  <si>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</si>
  <si>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</si>
  <si>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</si>
  <si>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</si>
  <si>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</si>
  <si>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</si>
  <si>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</si>
  <si>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</si>
  <si>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</si>
  <si>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</si>
  <si>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</si>
  <si>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</si>
  <si>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</si>
  <si>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</si>
  <si>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</si>
  <si>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</si>
  <si>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</si>
  <si>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</si>
  <si>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</si>
  <si>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</si>
  <si>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</si>
  <si>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</si>
  <si>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</si>
  <si>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</si>
  <si>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</si>
  <si>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</si>
  <si>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</si>
  <si>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</si>
  <si>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</si>
  <si>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</si>
  <si>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</si>
  <si>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</si>
  <si>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</si>
  <si>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</si>
  <si>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</si>
  <si>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</si>
  <si>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</si>
  <si>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</si>
  <si>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</si>
  <si>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</si>
  <si>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</si>
  <si>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</si>
  <si>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</si>
  <si>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</si>
  <si>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</si>
  <si>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</si>
  <si>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</si>
  <si>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</si>
  <si>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</si>
  <si>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</si>
  <si>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</si>
  <si>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</si>
  <si>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</si>
  <si>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</si>
  <si>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</si>
  <si>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</si>
  <si>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</si>
  <si>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</si>
  <si>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</si>
  <si>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</si>
  <si>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</si>
  <si>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</si>
  <si>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</si>
  <si>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</si>
  <si>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</si>
  <si>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</si>
  <si>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</si>
  <si>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</si>
  <si>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</si>
  <si>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</si>
  <si>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</si>
  <si>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</si>
  <si>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</si>
  <si>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</si>
  <si>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</si>
  <si>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</si>
  <si>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</si>
  <si>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</si>
  <si>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</si>
  <si>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</si>
  <si>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</si>
  <si>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</si>
  <si>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</si>
  <si>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</si>
  <si>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</si>
  <si>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</si>
  <si>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</si>
  <si>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</si>
  <si>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</si>
  <si>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</si>
  <si>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</si>
  <si>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</si>
  <si>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</si>
  <si>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</si>
  <si>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</si>
  <si>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</si>
  <si>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</si>
  <si>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</si>
  <si>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</si>
  <si>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</si>
  <si>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</si>
  <si>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</si>
  <si>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</si>
  <si>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</si>
  <si>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</si>
  <si>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</si>
  <si>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</si>
  <si>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</si>
  <si>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</si>
  <si>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</si>
  <si>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</si>
  <si>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</si>
  <si>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</si>
  <si>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</si>
  <si>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</si>
  <si>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</si>
  <si>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</si>
  <si>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</si>
  <si>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</si>
  <si>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</si>
  <si>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</si>
  <si>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</si>
  <si>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</si>
  <si>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</si>
  <si>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</si>
  <si>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</si>
  <si>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</si>
  <si>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</si>
  <si>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</si>
  <si>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</si>
  <si>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</si>
  <si>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</si>
  <si>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</si>
  <si>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</si>
  <si>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</si>
  <si>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</si>
  <si>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</si>
  <si>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</si>
  <si>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</si>
  <si>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</si>
  <si>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</si>
  <si>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</si>
  <si>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</si>
  <si>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</si>
  <si>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</si>
  <si>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</si>
  <si>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</si>
  <si>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</si>
  <si>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</si>
  <si>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</si>
  <si>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</si>
  <si>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</si>
  <si>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</si>
  <si>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</si>
  <si>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</si>
  <si>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</si>
  <si>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</si>
  <si>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</si>
  <si>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</si>
  <si>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</si>
  <si>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</si>
  <si>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</si>
  <si>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</si>
  <si>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</si>
  <si>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</si>
  <si>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</si>
  <si>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</si>
  <si>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</si>
  <si>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</si>
  <si>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</si>
  <si>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</si>
  <si>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</si>
  <si>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</si>
  <si>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</si>
  <si>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</si>
  <si>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</si>
  <si>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</si>
  <si>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</si>
  <si>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</si>
  <si>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</si>
  <si>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</si>
  <si>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</si>
  <si>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</si>
  <si>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</si>
  <si>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</si>
  <si>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</si>
  <si>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</si>
  <si>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</si>
  <si>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</si>
  <si>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</si>
  <si>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</si>
  <si>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</si>
  <si>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</si>
  <si>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</si>
  <si>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</si>
  <si>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</si>
  <si>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</si>
  <si>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</si>
  <si>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</si>
  <si>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</si>
  <si>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</si>
  <si>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</si>
  <si>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</si>
  <si>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</si>
  <si>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</si>
  <si>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</si>
  <si>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</si>
  <si>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</si>
  <si>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</si>
  <si>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</si>
  <si>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</si>
  <si>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</si>
  <si>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</si>
  <si>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</si>
  <si>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</si>
  <si>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</si>
  <si>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</si>
  <si>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</si>
  <si>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</si>
  <si>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</si>
  <si>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</si>
  <si>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</si>
  <si>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</si>
  <si>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</si>
  <si>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</si>
  <si>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</si>
  <si>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</si>
  <si>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</si>
  <si>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</si>
  <si>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</si>
  <si>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</si>
  <si>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</si>
  <si>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</si>
  <si>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</si>
  <si>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</si>
  <si>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</si>
  <si>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</si>
  <si>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</si>
  <si>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</si>
  <si>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</si>
  <si>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</si>
  <si>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</si>
  <si>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</si>
  <si>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</si>
  <si>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</si>
  <si>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</si>
  <si>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</si>
  <si>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</si>
  <si>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</si>
  <si>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</si>
  <si>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</si>
  <si>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</si>
  <si>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</si>
  <si>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</si>
  <si>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</si>
  <si>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</si>
  <si>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</si>
  <si>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</si>
  <si>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</si>
  <si>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</si>
  <si>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</si>
  <si>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</si>
  <si>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</si>
  <si>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</si>
  <si>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</si>
  <si>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</si>
  <si>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</si>
  <si>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</si>
  <si>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</si>
  <si>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</si>
  <si>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</si>
  <si>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</si>
  <si>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</si>
  <si>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</si>
  <si>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</si>
  <si>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</si>
  <si>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</si>
  <si>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</si>
  <si>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</si>
  <si>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</si>
  <si>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</si>
  <si>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</si>
  <si>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</si>
  <si>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</si>
  <si>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</si>
  <si>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</si>
  <si>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</si>
  <si>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</si>
  <si>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</si>
  <si>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</si>
  <si>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</si>
  <si>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</si>
  <si>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</si>
  <si>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</si>
  <si>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</si>
  <si>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</si>
  <si>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</si>
  <si>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</si>
  <si>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</si>
  <si>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</si>
  <si>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</si>
  <si>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</si>
  <si>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</si>
  <si>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</si>
  <si>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</si>
  <si>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</si>
  <si>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</si>
  <si>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</si>
  <si>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</si>
  <si>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</si>
  <si>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</si>
  <si>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</si>
  <si>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</si>
  <si>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</si>
  <si>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</si>
  <si>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</si>
  <si>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</si>
  <si>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</si>
  <si>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</si>
  <si>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</si>
  <si>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</si>
  <si>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</si>
  <si>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</si>
  <si>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</si>
  <si>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</si>
  <si>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</si>
  <si>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</si>
  <si>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</si>
  <si>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</si>
  <si>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</si>
  <si>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</si>
  <si>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</si>
  <si>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</si>
  <si>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</si>
  <si>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</si>
  <si>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</si>
  <si>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</si>
  <si>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</si>
  <si>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</si>
  <si>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</si>
  <si>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</si>
  <si>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</si>
  <si>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</si>
  <si>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</si>
  <si>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</si>
  <si>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</si>
  <si>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</si>
  <si>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</si>
  <si>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</si>
  <si>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</si>
  <si>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</si>
  <si>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</si>
  <si>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</si>
  <si>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</si>
  <si>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</si>
  <si>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</si>
  <si>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</si>
  <si>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</si>
  <si>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</si>
  <si>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</si>
  <si>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</si>
  <si>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</si>
  <si>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</si>
  <si>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</si>
  <si>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</si>
  <si>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</si>
  <si>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</si>
  <si>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</si>
  <si>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</si>
  <si>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</si>
  <si>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</si>
  <si>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</si>
  <si>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</si>
  <si>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</si>
  <si>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</si>
  <si>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</si>
  <si>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</si>
  <si>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</si>
  <si>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</si>
  <si>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</si>
  <si>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</si>
  <si>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</si>
  <si>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</si>
  <si>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</si>
  <si>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</si>
  <si>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</si>
  <si>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</si>
  <si>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</si>
  <si>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</si>
  <si>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</si>
  <si>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</si>
  <si>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</si>
  <si>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</si>
  <si>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</si>
  <si>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</si>
  <si>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</si>
  <si>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</si>
  <si>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</si>
  <si>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</si>
  <si>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</si>
  <si>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</si>
  <si>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</si>
  <si>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</si>
  <si>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</si>
  <si>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</si>
  <si>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</si>
  <si>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</si>
  <si>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</si>
  <si>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</si>
  <si>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</si>
  <si>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</si>
  <si>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</si>
  <si>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</si>
  <si>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</si>
  <si>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</si>
  <si>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</si>
  <si>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</si>
  <si>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</si>
  <si>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</si>
  <si>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</si>
  <si>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</si>
  <si>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</si>
  <si>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</si>
  <si>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</si>
  <si>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</si>
  <si>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</si>
  <si>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</si>
  <si>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</si>
  <si>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</si>
  <si>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</si>
  <si>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</si>
  <si>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</si>
  <si>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</si>
  <si>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</si>
  <si>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</si>
  <si>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</si>
  <si>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</si>
  <si>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</si>
  <si>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</si>
  <si>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</si>
  <si>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</si>
  <si>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</si>
  <si>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</si>
  <si>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</si>
  <si>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</si>
  <si>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</si>
  <si>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</si>
  <si>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</si>
  <si>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</si>
  <si>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</si>
  <si>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</si>
  <si>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</si>
  <si>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</si>
  <si>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</si>
  <si>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</si>
  <si>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</si>
  <si>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</si>
  <si>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</si>
  <si>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</si>
  <si>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</si>
  <si>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</si>
  <si>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</si>
  <si>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</si>
  <si>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</si>
  <si>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</si>
  <si>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</si>
  <si>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</si>
  <si>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</si>
  <si>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</si>
  <si>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</si>
  <si>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</si>
  <si>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</si>
  <si>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</si>
  <si>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</si>
  <si>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</si>
  <si>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</si>
  <si>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</si>
  <si>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</si>
  <si>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</si>
  <si>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</si>
  <si>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</si>
  <si>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</si>
  <si>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</si>
  <si>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</si>
  <si>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</si>
  <si>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</si>
  <si>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</si>
  <si>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</si>
  <si>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</si>
  <si>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</si>
  <si>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</si>
  <si>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</si>
  <si>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</si>
  <si>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</si>
  <si>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</si>
  <si>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</si>
  <si>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</si>
  <si>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</si>
  <si>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</si>
  <si>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</si>
  <si>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</si>
  <si>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</si>
  <si>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</si>
  <si>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</si>
  <si>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</si>
  <si>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</si>
  <si>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</si>
  <si>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</si>
  <si>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</si>
  <si>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</si>
  <si>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</si>
  <si>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</si>
  <si>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</si>
  <si>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</si>
  <si>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</si>
  <si>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</si>
  <si>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</si>
  <si>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</si>
  <si>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</si>
  <si>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</si>
  <si>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</si>
  <si>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</si>
  <si>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</si>
  <si>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</si>
  <si>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</si>
  <si>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</si>
  <si>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</si>
  <si>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</si>
  <si>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</si>
  <si>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</si>
  <si>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</si>
  <si>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</si>
  <si>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</si>
  <si>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</si>
  <si>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</si>
  <si>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</si>
  <si>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</si>
  <si>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</si>
  <si>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</si>
  <si>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</si>
  <si>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</si>
  <si>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</si>
  <si>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</si>
  <si>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</si>
  <si>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</si>
  <si>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</si>
  <si>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</si>
  <si>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</si>
  <si>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</si>
  <si>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</si>
  <si>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</si>
  <si>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</si>
  <si>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</si>
  <si>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</si>
  <si>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</si>
  <si>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</si>
  <si>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</si>
  <si>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</si>
  <si>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</si>
  <si>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</si>
  <si>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</si>
  <si>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</si>
  <si>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</si>
  <si>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</si>
  <si>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</si>
  <si>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</si>
  <si>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</si>
  <si>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</si>
  <si>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</si>
  <si>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</si>
  <si>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</si>
  <si>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</si>
  <si>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</si>
  <si>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</si>
  <si>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</si>
  <si>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</si>
  <si>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</si>
  <si>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</si>
  <si>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</si>
  <si>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</si>
  <si>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</si>
  <si>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</si>
  <si>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</si>
  <si>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</si>
  <si>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</si>
  <si>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</si>
  <si>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</si>
  <si>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</si>
  <si>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</si>
  <si>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</si>
  <si>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</si>
  <si>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</si>
  <si>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</si>
  <si>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</si>
  <si>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</si>
  <si>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</si>
  <si>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</si>
  <si>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</si>
  <si>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</si>
  <si>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</si>
  <si>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</si>
  <si>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</si>
  <si>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</si>
  <si>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</si>
  <si>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</si>
  <si>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</si>
  <si>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</si>
  <si>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</si>
  <si>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</si>
  <si>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</si>
  <si>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</si>
  <si>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</si>
  <si>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</si>
  <si>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</si>
  <si>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</si>
  <si>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</si>
  <si>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</si>
  <si>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</si>
  <si>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</si>
  <si>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</si>
  <si>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</si>
  <si>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</si>
  <si>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</si>
  <si>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</si>
  <si>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</si>
  <si>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</si>
  <si>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</si>
  <si>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</si>
  <si>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</si>
  <si>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</si>
  <si>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</si>
  <si>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</si>
  <si>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</si>
  <si>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</si>
  <si>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</si>
  <si>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</si>
  <si>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</si>
  <si>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</si>
  <si>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</si>
  <si>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</si>
  <si>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</si>
  <si>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</si>
  <si>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</si>
  <si>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</si>
  <si>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</si>
  <si>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</si>
  <si>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</si>
  <si>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</si>
  <si>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</si>
  <si>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</si>
  <si>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</si>
  <si>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</si>
  <si>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</si>
  <si>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</si>
  <si>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</si>
  <si>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</si>
  <si>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</si>
  <si>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</si>
  <si>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</si>
  <si>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</si>
  <si>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</si>
  <si>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</si>
  <si>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</si>
  <si>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</si>
  <si>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</si>
  <si>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</si>
  <si>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</si>
  <si>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</si>
  <si>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</si>
  <si>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</si>
  <si>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</si>
  <si>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</si>
  <si>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</si>
  <si>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</si>
  <si>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</si>
  <si>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</si>
  <si>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</si>
  <si>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</si>
  <si>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</si>
  <si>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</si>
  <si>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</si>
  <si>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</si>
  <si>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</si>
  <si>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</si>
  <si>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</si>
  <si>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</si>
  <si>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</si>
  <si>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</si>
  <si>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</si>
  <si>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</si>
  <si>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</si>
  <si>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</si>
  <si>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</si>
  <si>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</si>
  <si>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</si>
  <si>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</si>
  <si>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</si>
  <si>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</si>
  <si>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</si>
  <si>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</si>
  <si>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</si>
  <si>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</si>
  <si>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</si>
  <si>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</si>
  <si>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</si>
  <si>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</si>
  <si>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</si>
  <si>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</si>
  <si>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</si>
  <si>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</si>
  <si>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</si>
  <si>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</si>
  <si>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</si>
  <si>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</si>
  <si>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</si>
  <si>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</si>
  <si>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</si>
  <si>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</si>
  <si>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</si>
  <si>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</si>
  <si>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</si>
  <si>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</si>
  <si>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</si>
  <si>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</si>
  <si>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</si>
  <si>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</si>
  <si>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</si>
  <si>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</si>
  <si>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</si>
  <si>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</si>
  <si>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</si>
  <si>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</si>
  <si>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</si>
  <si>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</si>
  <si>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</si>
  <si>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</si>
  <si>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</si>
  <si>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</si>
  <si>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</si>
  <si>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</si>
  <si>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</si>
  <si>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</si>
  <si>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</si>
  <si>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</si>
  <si>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</si>
  <si>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</si>
  <si>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</si>
  <si>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</si>
  <si>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</si>
  <si>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</si>
  <si>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</si>
  <si>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</si>
  <si>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</si>
  <si>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</si>
  <si>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</si>
  <si>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</si>
  <si>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</si>
  <si>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</si>
  <si>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</si>
  <si>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</si>
  <si>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</si>
  <si>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</si>
  <si>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</si>
  <si>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</si>
  <si>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</si>
  <si>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</si>
  <si>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</si>
  <si>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</si>
  <si>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</si>
  <si>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</si>
  <si>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</si>
  <si>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</si>
  <si>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</si>
  <si>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</si>
  <si>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</si>
  <si>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</si>
  <si>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</si>
  <si>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</si>
  <si>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</si>
  <si>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</si>
  <si>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</si>
  <si>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</si>
  <si>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</si>
  <si>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</si>
  <si>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</si>
  <si>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</si>
  <si>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</si>
  <si>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</si>
  <si>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</si>
  <si>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</si>
  <si>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</si>
  <si>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</si>
  <si>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</si>
  <si>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</si>
  <si>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</si>
  <si>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</si>
  <si>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</si>
  <si>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</si>
  <si>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</si>
  <si>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</si>
  <si>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</si>
  <si>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</si>
  <si>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</si>
  <si>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</si>
  <si>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</si>
  <si>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</si>
  <si>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</si>
  <si>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</si>
  <si>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</si>
  <si>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</si>
  <si>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</si>
  <si>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</si>
  <si>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</si>
  <si>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</si>
  <si>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</si>
  <si>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</si>
  <si>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</si>
  <si>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</si>
  <si>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</si>
  <si>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</si>
  <si>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</si>
  <si>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</si>
  <si>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</si>
  <si>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</si>
  <si>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</si>
  <si>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</si>
  <si>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</si>
  <si>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</si>
  <si>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</si>
  <si>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</si>
  <si>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</si>
  <si>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</si>
  <si>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</si>
  <si>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</si>
  <si>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</si>
  <si>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</si>
  <si>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</si>
  <si>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</si>
  <si>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</si>
  <si>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</si>
  <si>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</si>
  <si>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</si>
  <si>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</si>
  <si>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</si>
  <si>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</si>
  <si>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</si>
  <si>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</si>
  <si>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</si>
  <si>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</si>
  <si>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</si>
  <si>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</si>
  <si>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</si>
  <si>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</si>
  <si>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</si>
  <si>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</si>
  <si>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</si>
  <si>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</si>
  <si>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</si>
  <si>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</si>
  <si>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</si>
  <si>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</si>
  <si>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</si>
  <si>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</si>
  <si>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</si>
  <si>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</si>
  <si>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</si>
  <si>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</si>
  <si>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</si>
  <si>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</si>
  <si>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</si>
  <si>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</si>
  <si>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</si>
  <si>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</si>
  <si>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</si>
  <si>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</si>
  <si>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</si>
  <si>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</si>
  <si>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</si>
  <si>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</si>
  <si>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</si>
  <si>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</si>
  <si>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</si>
  <si>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</si>
  <si>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</si>
  <si>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</si>
  <si>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</si>
  <si>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</si>
  <si>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</si>
  <si>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</si>
  <si>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</si>
  <si>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</si>
  <si>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</si>
  <si>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</si>
  <si>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</si>
  <si>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</si>
  <si>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</si>
  <si>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</si>
  <si>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</si>
  <si>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</si>
  <si>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</si>
  <si>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</si>
  <si>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</si>
  <si>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</si>
  <si>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</si>
  <si>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</si>
  <si>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</si>
  <si>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</si>
  <si>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</si>
  <si>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</si>
  <si>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</si>
  <si>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</si>
  <si>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</si>
  <si>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</si>
  <si>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</si>
  <si>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</si>
  <si>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</si>
  <si>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</si>
  <si>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</si>
  <si>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</si>
  <si>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</si>
  <si>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</si>
  <si>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</si>
  <si>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</si>
  <si>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</si>
  <si>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</si>
  <si>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</si>
  <si>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</si>
  <si>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</si>
  <si>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</si>
  <si>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</si>
  <si>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</si>
  <si>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</si>
  <si>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</si>
  <si>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</si>
  <si>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</si>
  <si>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</si>
  <si>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</si>
  <si>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</si>
  <si>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</si>
  <si>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</si>
  <si>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</si>
  <si>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</si>
  <si>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</si>
  <si>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</si>
  <si>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</si>
  <si>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</si>
  <si>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</si>
  <si>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</si>
  <si>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</si>
  <si>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</si>
  <si>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</si>
  <si>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</si>
  <si>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</si>
  <si>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</si>
  <si>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</si>
  <si>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</si>
  <si>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</si>
  <si>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</si>
  <si>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</si>
  <si>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</si>
  <si>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</si>
  <si>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</si>
  <si>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</si>
  <si>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</si>
  <si>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</si>
  <si>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</si>
  <si>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</si>
  <si>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</si>
  <si>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</si>
  <si>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</si>
  <si>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</si>
  <si>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</si>
  <si>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</si>
  <si>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</si>
  <si>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</si>
  <si>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</si>
  <si>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</si>
  <si>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</si>
  <si>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</si>
  <si>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</si>
  <si>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</si>
  <si>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</si>
  <si>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</si>
  <si>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</si>
  <si>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</si>
  <si>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</si>
  <si>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</si>
  <si>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</si>
  <si>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</si>
  <si>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</si>
  <si>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</si>
  <si>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</si>
  <si>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</si>
  <si>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</si>
  <si>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</si>
  <si>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</si>
  <si>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</si>
  <si>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</si>
  <si>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</si>
  <si>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</si>
  <si>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</si>
  <si>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</si>
  <si>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</si>
  <si>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</si>
  <si>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</si>
  <si>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</si>
  <si>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</si>
  <si>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</si>
  <si>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</si>
  <si>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</si>
  <si>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</si>
  <si>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</si>
  <si>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</si>
  <si>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</si>
  <si>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</si>
  <si>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</si>
  <si>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</si>
  <si>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</si>
  <si>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</si>
  <si>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</si>
  <si>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</si>
  <si>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</si>
  <si>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</si>
  <si>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</si>
  <si>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</si>
  <si>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</si>
  <si>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</si>
  <si>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</si>
  <si>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</si>
  <si>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</si>
  <si>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</si>
  <si>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</si>
  <si>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</si>
  <si>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</si>
  <si>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</si>
  <si>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</si>
  <si>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</si>
  <si>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</si>
  <si>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</si>
  <si>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</si>
  <si>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</si>
  <si>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</si>
  <si>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</si>
  <si>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</si>
  <si>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</si>
  <si>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</si>
  <si>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</si>
  <si>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</si>
  <si>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</si>
  <si>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</si>
  <si>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</si>
  <si>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</si>
  <si>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</si>
  <si>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</si>
  <si>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</si>
  <si>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</si>
  <si>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</si>
  <si>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</si>
  <si>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</si>
  <si>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</si>
  <si>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</si>
  <si>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</si>
  <si>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</si>
  <si>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</si>
  <si>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</si>
  <si>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</si>
  <si>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</si>
  <si>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</si>
  <si>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</si>
  <si>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</si>
  <si>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</si>
  <si>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</si>
  <si>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</si>
  <si>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</si>
  <si>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</si>
  <si>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</si>
  <si>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</si>
  <si>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</si>
  <si>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</si>
  <si>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</si>
  <si>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</si>
  <si>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</si>
  <si>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</si>
  <si>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</si>
  <si>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</si>
  <si>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</si>
  <si>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</si>
  <si>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</si>
  <si>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</si>
  <si>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</si>
  <si>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</si>
  <si>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</si>
  <si>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</si>
  <si>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</si>
  <si>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</si>
  <si>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</si>
  <si>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</si>
  <si>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</si>
  <si>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</si>
  <si>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</si>
  <si>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</si>
  <si>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</si>
  <si>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</si>
  <si>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</si>
  <si>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</si>
  <si>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</si>
  <si>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</si>
  <si>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</si>
  <si>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</si>
  <si>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</si>
  <si>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</si>
  <si>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</si>
  <si>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</si>
  <si>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</si>
  <si>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</si>
  <si>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</si>
  <si>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</si>
  <si>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</si>
  <si>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</si>
  <si>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</si>
  <si>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</si>
  <si>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</si>
  <si>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</si>
  <si>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</si>
  <si>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</si>
  <si>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</si>
  <si>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</si>
  <si>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</si>
  <si>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</si>
  <si>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</si>
  <si>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</si>
  <si>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</si>
  <si>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</si>
  <si>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</si>
  <si>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</si>
  <si>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</si>
  <si>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</si>
  <si>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</si>
  <si>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</si>
  <si>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</si>
  <si>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</si>
  <si>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</si>
  <si>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</si>
  <si>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</si>
  <si>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</si>
  <si>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</si>
  <si>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</si>
  <si>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</si>
  <si>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</si>
  <si>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</si>
  <si>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</si>
  <si>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</si>
  <si>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</si>
  <si>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</si>
  <si>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</si>
  <si>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</si>
  <si>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</si>
  <si>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</si>
  <si>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</si>
  <si>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</si>
  <si>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</si>
  <si>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</si>
  <si>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</si>
  <si>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</si>
  <si>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</si>
  <si>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</si>
  <si>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</si>
  <si>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</si>
  <si>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</si>
  <si>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</si>
  <si>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</si>
  <si>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</si>
  <si>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</si>
  <si>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</si>
  <si>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</si>
  <si>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</si>
  <si>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</si>
  <si>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</si>
  <si>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</si>
  <si>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</si>
  <si>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</si>
  <si>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</si>
  <si>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</si>
  <si>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</si>
  <si>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</si>
  <si>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</si>
  <si>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</si>
  <si>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</si>
  <si>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</si>
  <si>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</si>
  <si>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</si>
  <si>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</si>
  <si>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</si>
  <si>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</si>
  <si>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</si>
  <si>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</si>
  <si>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</si>
  <si>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</si>
  <si>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</si>
  <si>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</si>
  <si>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</si>
  <si>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</si>
  <si>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</si>
  <si>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</si>
  <si>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</si>
  <si>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</si>
  <si>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</si>
  <si>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</si>
  <si>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</si>
  <si>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</si>
  <si>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</si>
  <si>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</si>
  <si>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</si>
  <si>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</si>
  <si>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</si>
  <si>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</si>
  <si>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</si>
  <si>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</si>
  <si>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</si>
  <si>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</si>
  <si>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</si>
  <si>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</si>
  <si>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</si>
  <si>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</si>
  <si>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</si>
  <si>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</si>
  <si>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</si>
  <si>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</si>
  <si>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</si>
  <si>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</si>
  <si>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</si>
  <si>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</si>
  <si>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</si>
  <si>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</si>
  <si>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</si>
  <si>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</si>
  <si>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</si>
  <si>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</si>
  <si>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</si>
  <si>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</si>
  <si>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</si>
  <si>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</si>
  <si>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</si>
  <si>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</si>
  <si>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</si>
  <si>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</si>
  <si>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</si>
  <si>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</si>
  <si>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</si>
  <si>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</si>
  <si>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</si>
  <si>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</si>
  <si>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</si>
  <si>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</si>
  <si>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</si>
  <si>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</si>
  <si>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</si>
  <si>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</si>
  <si>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</si>
  <si>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</si>
  <si>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</si>
  <si>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</si>
  <si>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</si>
  <si>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</si>
  <si>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</si>
  <si>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</si>
  <si>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</si>
  <si>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</si>
  <si>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</si>
  <si>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</si>
  <si>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</si>
  <si>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</si>
  <si>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</si>
  <si>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</si>
  <si>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</si>
  <si>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</si>
  <si>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</si>
  <si>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</si>
  <si>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</si>
  <si>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</si>
  <si>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</si>
  <si>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</si>
  <si>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</si>
  <si>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</si>
  <si>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</si>
  <si>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</si>
  <si>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</si>
  <si>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</si>
  <si>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</si>
  <si>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</si>
  <si>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</si>
  <si>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</si>
  <si>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</si>
  <si>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</si>
  <si>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</si>
  <si>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</si>
  <si>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</si>
  <si>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</si>
  <si>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</si>
  <si>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</si>
  <si>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</si>
  <si>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</si>
  <si>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</si>
  <si>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</si>
  <si>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</si>
  <si>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</si>
  <si>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</si>
  <si>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</si>
  <si>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</si>
  <si>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</si>
  <si>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</si>
  <si>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</si>
  <si>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</si>
  <si>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</si>
  <si>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</si>
  <si>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</si>
  <si>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</si>
  <si>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</si>
  <si>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</si>
  <si>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</si>
  <si>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</si>
  <si>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</si>
  <si>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</si>
  <si>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</si>
  <si>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</si>
  <si>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</si>
  <si>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</si>
  <si>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</si>
  <si>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</si>
  <si>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</si>
  <si>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</si>
  <si>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</si>
  <si>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</si>
  <si>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</si>
  <si>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</si>
  <si>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</si>
  <si>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</si>
  <si>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</si>
  <si>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</si>
  <si>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</si>
  <si>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</si>
  <si>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</si>
  <si>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</si>
  <si>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</si>
  <si>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</si>
  <si>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</si>
  <si>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</si>
  <si>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</si>
  <si>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</si>
  <si>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</si>
  <si>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</si>
  <si>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</si>
  <si>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</si>
  <si>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</si>
  <si>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</si>
  <si>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</si>
  <si>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</si>
  <si>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</si>
  <si>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</si>
  <si>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</si>
  <si>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</si>
  <si>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</si>
  <si>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</si>
  <si>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</si>
  <si>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</si>
  <si>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</si>
  <si>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</si>
  <si>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</si>
  <si>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</si>
  <si>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</si>
  <si>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</si>
  <si>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</si>
  <si>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</si>
  <si>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</si>
  <si>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</si>
  <si>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</si>
  <si>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</si>
  <si>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</si>
  <si>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</si>
  <si>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</si>
  <si>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</si>
  <si>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</si>
  <si>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</si>
  <si>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</si>
  <si>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</si>
  <si>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</si>
  <si>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</si>
  <si>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</si>
  <si>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</si>
  <si>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</si>
  <si>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</si>
  <si>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</si>
  <si>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</si>
  <si>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</si>
  <si>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</si>
  <si>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</si>
  <si>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</si>
  <si>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</si>
  <si>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</si>
  <si>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</si>
  <si>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</si>
  <si>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</si>
  <si>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</si>
  <si>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</si>
  <si>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</si>
  <si>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</si>
  <si>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</si>
  <si>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</si>
  <si>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</si>
  <si>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</si>
  <si>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</si>
  <si>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</si>
  <si>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</si>
  <si>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</si>
  <si>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</si>
  <si>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</si>
  <si>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</si>
  <si>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</si>
  <si>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</si>
  <si>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</si>
  <si>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</si>
  <si>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</si>
  <si>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</si>
  <si>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</si>
  <si>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</si>
  <si>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</si>
  <si>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</si>
  <si>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</si>
  <si>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</si>
  <si>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</si>
  <si>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</si>
  <si>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</si>
  <si>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</si>
  <si>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</si>
  <si>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</si>
  <si>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</si>
  <si>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</si>
  <si>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</si>
  <si>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</si>
  <si>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</si>
  <si>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</si>
  <si>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</si>
  <si>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</si>
  <si>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</si>
  <si>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</si>
  <si>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</si>
  <si>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</si>
  <si>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</si>
  <si>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</si>
  <si>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</si>
  <si>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</si>
  <si>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</si>
  <si>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</si>
  <si>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</si>
  <si>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</si>
  <si>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</si>
  <si>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</si>
  <si>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</si>
  <si>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</si>
  <si>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</si>
  <si>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</si>
  <si>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</si>
  <si>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</si>
  <si>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</si>
  <si>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</si>
  <si>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</si>
  <si>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</si>
  <si>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</si>
  <si>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</si>
  <si>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</si>
  <si>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</si>
  <si>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</si>
  <si>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</si>
  <si>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</si>
  <si>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</si>
  <si>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</si>
  <si>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</si>
  <si>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</si>
  <si>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</si>
  <si>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</si>
  <si>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</si>
  <si>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</si>
  <si>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</si>
  <si>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</si>
  <si>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</si>
  <si>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</si>
  <si>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</si>
  <si>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</si>
  <si>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</si>
  <si>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</si>
  <si>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</si>
  <si>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</si>
  <si>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</si>
  <si>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</si>
  <si>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</si>
  <si>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</si>
  <si>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</si>
  <si>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</si>
  <si>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</si>
  <si>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</si>
  <si>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</si>
  <si>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</si>
  <si>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</si>
  <si>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</si>
  <si>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</si>
  <si>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</si>
  <si>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</si>
  <si>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</si>
  <si>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</si>
  <si>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</si>
  <si>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</si>
  <si>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</si>
  <si>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</si>
  <si>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</si>
  <si>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</si>
  <si>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</si>
  <si>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</si>
  <si>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</si>
  <si>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</si>
  <si>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</si>
  <si>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</si>
  <si>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</si>
  <si>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</si>
  <si>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</si>
  <si>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</si>
  <si>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</si>
  <si>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</si>
  <si>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</si>
  <si>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</si>
  <si>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</si>
  <si>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</si>
  <si>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</si>
  <si>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</si>
  <si>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</si>
  <si>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</si>
  <si>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</si>
  <si>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</si>
  <si>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</si>
  <si>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</si>
  <si>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</si>
  <si>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</si>
  <si>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</si>
  <si>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</si>
  <si>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</si>
  <si>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</si>
  <si>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</si>
  <si>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</si>
  <si>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</si>
  <si>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</si>
  <si>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</si>
  <si>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</si>
  <si>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</si>
  <si>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</si>
  <si>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</si>
  <si>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</si>
  <si>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</si>
  <si>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</si>
  <si>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</si>
  <si>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</si>
  <si>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</si>
  <si>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</si>
  <si>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</si>
  <si>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</si>
  <si>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</si>
  <si>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</si>
  <si>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</si>
  <si>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</si>
  <si>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</si>
  <si>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</si>
  <si>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</si>
  <si>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</si>
  <si>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</si>
  <si>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</si>
  <si>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</si>
  <si>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</si>
  <si>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</si>
  <si>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</si>
  <si>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</si>
  <si>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</si>
  <si>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</si>
  <si>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</si>
  <si>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</si>
  <si>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</si>
  <si>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</si>
  <si>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</si>
  <si>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</si>
  <si>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</si>
  <si>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</si>
  <si>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</si>
  <si>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</si>
  <si>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</si>
  <si>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</si>
  <si>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</si>
  <si>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</si>
  <si>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</si>
  <si>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</si>
  <si>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</si>
  <si>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</si>
  <si>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</si>
  <si>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</si>
  <si>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</si>
  <si>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</si>
  <si>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</si>
  <si>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</si>
  <si>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</si>
  <si>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</si>
  <si>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</si>
  <si>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</si>
  <si>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</si>
  <si>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</si>
  <si>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</si>
  <si>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</si>
  <si>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</si>
  <si>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</si>
  <si>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</si>
  <si>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</si>
  <si>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</si>
  <si>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</si>
  <si>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</si>
  <si>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</si>
  <si>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</si>
  <si>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</si>
  <si>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</si>
  <si>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</si>
  <si>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</si>
  <si>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</si>
  <si>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</si>
  <si>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</si>
  <si>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</si>
  <si>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</si>
  <si>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</si>
  <si>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</si>
  <si>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</si>
  <si>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</si>
  <si>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</si>
  <si>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</si>
  <si>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</si>
  <si>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</si>
  <si>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</si>
  <si>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</si>
  <si>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</si>
  <si>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</si>
  <si>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</si>
  <si>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</si>
  <si>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</si>
  <si>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</si>
  <si>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</si>
  <si>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</si>
  <si>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</si>
  <si>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</si>
  <si>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</si>
  <si>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</si>
  <si>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</si>
  <si>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</si>
  <si>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</si>
  <si>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</si>
  <si>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</si>
  <si>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</si>
  <si>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</si>
  <si>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</si>
  <si>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</si>
  <si>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</si>
  <si>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</si>
  <si>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</si>
  <si>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</si>
  <si>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</si>
  <si>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</si>
  <si>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</si>
  <si>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</si>
  <si>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</si>
  <si>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</si>
  <si>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</si>
  <si>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</si>
  <si>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</si>
  <si>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</si>
  <si>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</si>
  <si>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</si>
  <si>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</si>
  <si>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</si>
  <si>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</si>
  <si>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</si>
  <si>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</si>
  <si>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</si>
  <si>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</si>
  <si>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</si>
  <si>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</si>
  <si>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</si>
  <si>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</si>
  <si>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</si>
  <si>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</si>
  <si>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</si>
  <si>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</si>
  <si>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</si>
  <si>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</si>
  <si>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</si>
  <si>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</si>
  <si>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</si>
  <si>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</si>
  <si>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</si>
  <si>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</si>
  <si>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</si>
  <si>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</si>
  <si>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</si>
  <si>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</si>
  <si>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</si>
  <si>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</si>
  <si>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</si>
  <si>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</si>
  <si>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</si>
  <si>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</si>
  <si>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</si>
  <si>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</si>
  <si>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</si>
  <si>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</si>
  <si>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</si>
  <si>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</si>
  <si>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</si>
  <si>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</si>
  <si>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</si>
  <si>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</si>
  <si>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</si>
  <si>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</si>
  <si>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</si>
  <si>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</si>
  <si>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</si>
  <si>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</si>
  <si>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</si>
  <si>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</si>
  <si>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</si>
  <si>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</si>
  <si>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</si>
  <si>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</si>
  <si>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</si>
  <si>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</si>
  <si>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</si>
  <si>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</si>
  <si>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</si>
  <si>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</si>
  <si>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</si>
  <si>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</si>
  <si>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</si>
  <si>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</si>
  <si>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</si>
  <si>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</si>
  <si>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</si>
  <si>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</si>
  <si>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</si>
  <si>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</si>
  <si>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</si>
  <si>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</si>
  <si>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</si>
  <si>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</si>
  <si>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</si>
  <si>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</si>
  <si>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</si>
  <si>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</si>
  <si>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</si>
  <si>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</si>
  <si>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</si>
  <si>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</si>
  <si>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</si>
  <si>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</si>
  <si>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</si>
  <si>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</si>
  <si>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</si>
  <si>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</si>
  <si>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</si>
  <si>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</si>
  <si>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</si>
  <si>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</si>
  <si>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</si>
  <si>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</si>
  <si>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</si>
  <si>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</si>
  <si>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</si>
  <si>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</si>
  <si>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</si>
  <si>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</si>
  <si>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</si>
  <si>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</si>
  <si>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</si>
  <si>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</si>
  <si>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</si>
  <si>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</si>
  <si>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</si>
  <si>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</si>
  <si>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</si>
  <si>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</si>
  <si>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</si>
  <si>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</si>
  <si>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</si>
  <si>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</si>
  <si>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</si>
  <si>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</si>
  <si>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</si>
  <si>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</si>
  <si>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</si>
  <si>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</si>
  <si>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</si>
  <si>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</si>
  <si>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</si>
  <si>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</si>
  <si>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</si>
  <si>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</si>
  <si>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</si>
  <si>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</si>
  <si>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</si>
  <si>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</si>
  <si>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</si>
  <si>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</si>
  <si>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</si>
  <si>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</si>
  <si>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</si>
  <si>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</si>
  <si>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</si>
  <si>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</si>
  <si>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</si>
  <si>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</si>
  <si>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</si>
  <si>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</si>
  <si>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</si>
  <si>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</si>
  <si>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</si>
  <si>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</si>
  <si>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</si>
  <si>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</si>
  <si>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</si>
  <si>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</si>
  <si>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</si>
  <si>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</si>
  <si>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</si>
  <si>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</si>
  <si>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</si>
  <si>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</si>
  <si>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</si>
  <si>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</si>
  <si>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</si>
  <si>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</si>
  <si>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</si>
  <si>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</si>
  <si>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</si>
  <si>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</si>
  <si>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</si>
  <si>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</si>
  <si>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</si>
  <si>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</si>
  <si>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</si>
  <si>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</si>
  <si>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</si>
  <si>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</si>
  <si>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</si>
  <si>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</si>
  <si>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</si>
  <si>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</si>
  <si>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</si>
  <si>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</si>
  <si>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</si>
  <si>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</si>
  <si>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</si>
  <si>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</si>
  <si>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</si>
  <si>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</si>
  <si>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</si>
  <si>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</si>
  <si>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</si>
  <si>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</si>
  <si>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</si>
  <si>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</si>
  <si>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</si>
  <si>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</si>
  <si>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</si>
  <si>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</si>
  <si>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</si>
  <si>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</si>
  <si>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</si>
  <si>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</si>
  <si>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</si>
  <si>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</si>
  <si>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</si>
  <si>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</si>
  <si>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</si>
  <si>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</si>
  <si>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</si>
  <si>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</si>
  <si>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</si>
  <si>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</si>
  <si>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</si>
  <si>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</si>
  <si>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</si>
  <si>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</si>
  <si>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</si>
  <si>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</si>
  <si>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</si>
  <si>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</si>
  <si>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</si>
  <si>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</si>
  <si>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</si>
  <si>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</si>
  <si>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</si>
  <si>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</si>
  <si>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</si>
  <si>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</si>
  <si>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</si>
  <si>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</si>
  <si>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</si>
  <si>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</si>
  <si>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</si>
  <si>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</si>
  <si>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</si>
  <si>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</si>
  <si>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</si>
  <si>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</si>
  <si>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</si>
  <si>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</si>
  <si>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</si>
  <si>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</si>
  <si>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</si>
  <si>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</si>
  <si>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</si>
  <si>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</si>
  <si>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</si>
  <si>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</si>
  <si>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</si>
  <si>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</si>
  <si>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</si>
  <si>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</si>
  <si>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</si>
  <si>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</si>
  <si>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</si>
  <si>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</si>
  <si>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</si>
  <si>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</si>
  <si>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</si>
  <si>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</si>
  <si>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</si>
  <si>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</si>
  <si>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</si>
  <si>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</si>
  <si>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</si>
  <si>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</si>
  <si>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</si>
  <si>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</si>
  <si>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</si>
  <si>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</si>
  <si>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</si>
  <si>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</si>
  <si>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</si>
  <si>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</si>
  <si>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</si>
  <si>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</si>
  <si>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</si>
  <si>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</si>
  <si>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</si>
  <si>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</si>
  <si>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</si>
  <si>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</si>
  <si>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</si>
  <si>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</si>
  <si>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</si>
  <si>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</si>
  <si>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</si>
  <si>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</si>
  <si>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</si>
  <si>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</si>
  <si>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</si>
  <si>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</si>
  <si>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</si>
  <si>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</si>
  <si>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</si>
  <si>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</si>
  <si>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</si>
  <si>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</si>
  <si>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</si>
  <si>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</si>
  <si>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</si>
  <si>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</si>
  <si>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</si>
  <si>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</si>
  <si>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</si>
  <si>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</si>
  <si>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</si>
  <si>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</si>
  <si>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</si>
  <si>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</si>
  <si>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</si>
  <si>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</si>
  <si>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</si>
  <si>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</si>
  <si>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</si>
  <si>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</si>
  <si>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</si>
  <si>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</si>
  <si>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</si>
  <si>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</si>
  <si>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</si>
  <si>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</si>
  <si>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</si>
  <si>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</si>
  <si>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</si>
  <si>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</si>
  <si>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</si>
  <si>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</si>
  <si>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</si>
  <si>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</si>
  <si>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</si>
  <si>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</si>
  <si>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</si>
  <si>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</si>
  <si>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</si>
  <si>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</si>
  <si>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</si>
  <si>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</si>
  <si>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</si>
  <si>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</si>
  <si>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</si>
  <si>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</si>
  <si>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</si>
  <si>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</si>
  <si>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</si>
  <si>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</si>
  <si>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</si>
  <si>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</si>
  <si>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</si>
  <si>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</si>
  <si>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</si>
  <si>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</si>
  <si>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</si>
  <si>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</si>
  <si>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</si>
  <si>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</si>
  <si>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</si>
  <si>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</si>
  <si>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</si>
  <si>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</si>
  <si>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</si>
  <si>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</si>
  <si>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</si>
  <si>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</si>
  <si>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</si>
  <si>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</si>
  <si>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</si>
  <si>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</si>
  <si>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</si>
  <si>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</si>
  <si>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</si>
  <si>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</si>
  <si>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</si>
  <si>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</si>
  <si>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</si>
  <si>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</si>
  <si>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</si>
  <si>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</si>
  <si>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</si>
  <si>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</si>
  <si>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</si>
  <si>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</si>
  <si>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</si>
  <si>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</si>
  <si>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</si>
  <si>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</si>
  <si>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</si>
  <si>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</si>
  <si>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</si>
  <si>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</si>
  <si>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</si>
  <si>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</si>
  <si>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</si>
  <si>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</si>
  <si>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</si>
  <si>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</si>
  <si>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</si>
  <si>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</si>
  <si>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</si>
  <si>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</si>
  <si>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</si>
  <si>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</si>
  <si>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</si>
  <si>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</si>
  <si>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</si>
  <si>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</si>
  <si>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</si>
  <si>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</si>
  <si>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</si>
  <si>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</si>
  <si>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</si>
  <si>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</si>
  <si>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</si>
  <si>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</si>
  <si>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</si>
  <si>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</si>
  <si>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</si>
  <si>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</si>
  <si>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</si>
  <si>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</si>
  <si>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</si>
  <si>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</si>
  <si>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</si>
  <si>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</si>
  <si>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</si>
  <si>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</si>
  <si>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</si>
  <si>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</si>
  <si>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</si>
  <si>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</si>
  <si>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</si>
  <si>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</si>
  <si>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</si>
  <si>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</si>
  <si>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</si>
  <si>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</si>
  <si>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</si>
  <si>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</si>
  <si>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</si>
  <si>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</si>
  <si>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</si>
  <si>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</si>
  <si>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</si>
  <si>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</si>
  <si>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</si>
  <si>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</si>
  <si>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</si>
  <si>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</si>
  <si>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</si>
  <si>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</si>
  <si>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</si>
  <si>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</si>
  <si>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</si>
  <si>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</si>
  <si>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</si>
  <si>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</si>
  <si>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</si>
  <si>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</si>
  <si>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</si>
  <si>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</si>
  <si>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</si>
  <si>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</si>
  <si>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</si>
  <si>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</si>
  <si>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</si>
  <si>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</si>
  <si>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</si>
  <si>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</si>
  <si>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</si>
  <si>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</si>
  <si>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</si>
  <si>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</si>
  <si>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</si>
  <si>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</si>
  <si>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</si>
  <si>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</si>
  <si>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</si>
  <si>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</si>
  <si>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</si>
  <si>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</si>
  <si>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</si>
  <si>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</si>
  <si>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</si>
  <si>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</si>
  <si>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</si>
  <si>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</si>
  <si>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</si>
  <si>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</si>
  <si>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</si>
  <si>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</si>
  <si>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</si>
  <si>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</si>
  <si>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</si>
  <si>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</si>
  <si>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</si>
  <si>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</si>
  <si>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</si>
  <si>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</si>
  <si>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</si>
  <si>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</si>
  <si>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</si>
  <si>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</si>
  <si>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</si>
  <si>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</si>
  <si>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</si>
  <si>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</si>
  <si>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</si>
  <si>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</si>
  <si>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</si>
  <si>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</si>
  <si>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</si>
  <si>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</si>
  <si>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</si>
  <si>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</si>
  <si>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</si>
  <si>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</si>
  <si>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</si>
  <si>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</si>
  <si>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</si>
  <si>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</si>
  <si>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</si>
  <si>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</si>
  <si>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</si>
  <si>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</si>
  <si>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</si>
  <si>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</si>
  <si>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</si>
  <si>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</si>
  <si>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</si>
  <si>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</si>
  <si>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</si>
  <si>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</si>
  <si>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</si>
  <si>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</si>
  <si>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</si>
  <si>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</si>
  <si>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</si>
  <si>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</si>
  <si>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</si>
  <si>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</si>
  <si>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</si>
  <si>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</si>
  <si>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</si>
  <si>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</si>
  <si>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</si>
  <si>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</si>
  <si>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</si>
  <si>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</si>
  <si>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</si>
  <si>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</si>
  <si>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</si>
  <si>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</si>
  <si>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</si>
  <si>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</si>
  <si>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</si>
  <si>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</si>
  <si>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</si>
  <si>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</si>
  <si>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</si>
  <si>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</si>
  <si>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</si>
  <si>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</si>
  <si>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</si>
  <si>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</si>
  <si>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</si>
  <si>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</si>
  <si>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</si>
  <si>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</si>
  <si>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</si>
  <si>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</si>
  <si>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</si>
  <si>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</si>
  <si>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</si>
  <si>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</si>
  <si>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</si>
  <si>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</si>
  <si>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</si>
  <si>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</si>
  <si>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</si>
  <si>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</si>
  <si>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</si>
  <si>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</si>
  <si>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</si>
  <si>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</si>
  <si>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</si>
  <si>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</si>
  <si>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</si>
  <si>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</si>
  <si>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</si>
  <si>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</si>
  <si>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</si>
  <si>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</si>
  <si>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</si>
  <si>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</si>
  <si>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</si>
  <si>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</si>
  <si>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</si>
  <si>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</si>
  <si>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</si>
  <si>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</si>
  <si>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</si>
  <si>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</si>
  <si>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</si>
  <si>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</si>
  <si>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</si>
  <si>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</si>
  <si>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</si>
  <si>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</si>
  <si>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</si>
  <si>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</si>
  <si>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</si>
  <si>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</si>
  <si>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</si>
  <si>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</si>
  <si>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</si>
  <si>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</si>
  <si>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</si>
  <si>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</si>
  <si>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</si>
  <si>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</si>
  <si>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</si>
  <si>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</si>
  <si>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</si>
  <si>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</si>
  <si>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</si>
  <si>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</si>
  <si>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</si>
  <si>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</si>
  <si>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</si>
  <si>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</si>
  <si>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</si>
  <si>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</si>
  <si>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</si>
  <si>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</si>
  <si>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</si>
  <si>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</si>
  <si>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</si>
  <si>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</si>
  <si>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</si>
  <si>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</si>
  <si>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</si>
  <si>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</si>
  <si>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</si>
  <si>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</si>
  <si>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</si>
  <si>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</si>
  <si>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</si>
  <si>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</si>
  <si>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</si>
  <si>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</si>
  <si>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</si>
  <si>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</si>
  <si>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</si>
  <si>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</si>
  <si>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</si>
  <si>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</si>
  <si>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</si>
  <si>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</si>
  <si>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</si>
  <si>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</si>
  <si>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</si>
  <si>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</si>
  <si>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</si>
  <si>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</si>
  <si>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</si>
  <si>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</si>
  <si>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</si>
  <si>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</si>
  <si>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</si>
  <si>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</si>
  <si>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</si>
  <si>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</si>
  <si>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</si>
  <si>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</si>
  <si>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</si>
  <si>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</si>
  <si>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</si>
  <si>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</si>
  <si>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</si>
  <si>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</si>
  <si>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</si>
  <si>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</si>
  <si>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</si>
  <si>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</si>
  <si>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</si>
  <si>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</si>
  <si>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</si>
  <si>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</si>
  <si>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</si>
  <si>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</si>
  <si>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</si>
  <si>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</si>
  <si>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</si>
  <si>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</si>
  <si>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</si>
  <si>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</si>
  <si>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</si>
  <si>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</si>
  <si>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</si>
  <si>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</si>
  <si>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</si>
  <si>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</si>
  <si>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</si>
  <si>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</si>
  <si>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</si>
  <si>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</si>
  <si>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</si>
  <si>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</si>
  <si>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</si>
  <si>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</si>
  <si>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</si>
  <si>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</si>
  <si>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</si>
  <si>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</si>
  <si>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</si>
  <si>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</si>
  <si>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</si>
  <si>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</si>
  <si>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</si>
  <si>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</si>
  <si>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</si>
  <si>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</si>
  <si>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</si>
  <si>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</si>
  <si>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</si>
  <si>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</si>
  <si>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</si>
  <si>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</si>
  <si>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</si>
  <si>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</si>
  <si>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</si>
  <si>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</si>
  <si>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</si>
  <si>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</si>
  <si>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</si>
  <si>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</si>
  <si>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</si>
  <si>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</si>
  <si>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</si>
  <si>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</si>
  <si>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</si>
  <si>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</si>
  <si>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</si>
  <si>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</si>
  <si>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</si>
  <si>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</si>
  <si>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</si>
  <si>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</si>
  <si>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</si>
  <si>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</si>
  <si>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</si>
  <si>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</si>
  <si>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</si>
  <si>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</si>
  <si>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</si>
  <si>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</si>
  <si>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</si>
  <si>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</si>
  <si>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</si>
  <si>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</si>
  <si>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</si>
  <si>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</si>
  <si>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</si>
  <si>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</si>
  <si>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</si>
  <si>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</si>
  <si>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</si>
  <si>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</si>
  <si>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</si>
  <si>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</si>
  <si>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</si>
  <si>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</si>
  <si>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</si>
  <si>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</si>
  <si>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</si>
  <si>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</si>
  <si>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</si>
  <si>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</si>
  <si>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</si>
  <si>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</si>
  <si>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</si>
  <si>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</si>
  <si>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</si>
  <si>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</si>
  <si>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</si>
  <si>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</si>
  <si>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</si>
  <si>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</si>
  <si>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</si>
  <si>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</si>
  <si>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</si>
  <si>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</si>
  <si>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</si>
  <si>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</si>
  <si>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</si>
  <si>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</si>
  <si>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</si>
  <si>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</si>
  <si>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</si>
  <si>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</si>
  <si>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</si>
  <si>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</si>
  <si>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</si>
  <si>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</si>
  <si>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</si>
  <si>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</si>
  <si>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</si>
  <si>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</si>
  <si>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</si>
  <si>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</si>
  <si>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</si>
  <si>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</si>
  <si>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</si>
  <si>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</si>
  <si>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</si>
  <si>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</si>
  <si>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</si>
  <si>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</si>
  <si>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</si>
  <si>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</si>
  <si>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</si>
  <si>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</si>
  <si>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</si>
  <si>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</si>
  <si>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</si>
  <si>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</si>
  <si>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</si>
  <si>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</si>
  <si>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</si>
  <si>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</si>
  <si>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</si>
  <si>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</si>
  <si>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</si>
  <si>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</si>
  <si>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</si>
  <si>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</si>
  <si>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</si>
  <si>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</si>
  <si>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</si>
  <si>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</si>
  <si>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</si>
  <si>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</si>
  <si>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</si>
  <si>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</si>
  <si>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</si>
  <si>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</si>
  <si>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</si>
  <si>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</si>
  <si>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</si>
  <si>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</si>
  <si>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</si>
  <si>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</si>
  <si>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</si>
  <si>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</si>
  <si>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</si>
  <si>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</si>
  <si>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</si>
  <si>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</si>
  <si>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</si>
  <si>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</si>
  <si>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</si>
  <si>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</si>
  <si>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</si>
  <si>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</si>
  <si>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</si>
  <si>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</si>
  <si>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</si>
  <si>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</si>
  <si>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</si>
  <si>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</si>
  <si>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</si>
  <si>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</si>
  <si>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</si>
  <si>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</si>
  <si>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</si>
  <si>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</si>
  <si>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</si>
  <si>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</si>
  <si>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</si>
  <si>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</si>
  <si>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</si>
  <si>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</si>
  <si>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</si>
  <si>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</si>
  <si>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</si>
  <si>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</si>
  <si>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</si>
  <si>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</si>
  <si>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</si>
  <si>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</si>
  <si>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</si>
  <si>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</si>
  <si>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</si>
  <si>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</si>
  <si>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</si>
  <si>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</si>
  <si>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</si>
  <si>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</si>
  <si>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</si>
  <si>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</si>
  <si>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</si>
  <si>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</si>
  <si>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</si>
  <si>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</si>
  <si>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</si>
  <si>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</si>
  <si>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</si>
  <si>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</si>
  <si>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</si>
  <si>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</si>
  <si>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</si>
  <si>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</si>
  <si>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</si>
  <si>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</si>
  <si>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</si>
  <si>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</si>
  <si>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</si>
  <si>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</si>
  <si>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</si>
  <si>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</si>
  <si>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</si>
  <si>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</si>
  <si>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</si>
  <si>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</si>
  <si>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</si>
  <si>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</si>
  <si>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</si>
  <si>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</si>
  <si>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</si>
  <si>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</si>
  <si>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</si>
  <si>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</si>
  <si>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</si>
  <si>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</si>
  <si>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</si>
  <si>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</si>
  <si>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</si>
  <si>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</si>
  <si>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</si>
  <si>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</si>
  <si>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</si>
  <si>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</si>
  <si>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</si>
  <si>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</si>
  <si>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</si>
  <si>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</si>
  <si>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</si>
  <si>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</si>
  <si>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</si>
  <si>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</si>
  <si>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</si>
  <si>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</si>
  <si>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</si>
  <si>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</si>
  <si>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</si>
  <si>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</si>
  <si>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</si>
  <si>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</si>
  <si>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</si>
  <si>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</si>
  <si>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</si>
  <si>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</si>
  <si>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</si>
  <si>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</si>
  <si>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</si>
  <si>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</si>
  <si>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</si>
  <si>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</si>
  <si>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</si>
  <si>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</si>
  <si>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</si>
  <si>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</si>
  <si>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</si>
  <si>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</si>
  <si>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</si>
  <si>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</si>
  <si>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</si>
  <si>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</si>
  <si>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</si>
  <si>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</si>
  <si>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</si>
  <si>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</si>
  <si>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</si>
  <si>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</si>
  <si>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</si>
  <si>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</si>
  <si>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</si>
  <si>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</si>
  <si>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</si>
  <si>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</si>
  <si>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</si>
  <si>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</si>
  <si>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</si>
  <si>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</si>
  <si>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</si>
  <si>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</si>
  <si>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</si>
  <si>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</si>
  <si>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</si>
  <si>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</si>
  <si>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</si>
  <si>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</si>
  <si>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</si>
  <si>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</si>
  <si>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</si>
  <si>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</si>
  <si>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</si>
  <si>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</si>
  <si>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</si>
  <si>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</si>
  <si>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</si>
  <si>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</si>
  <si>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</si>
  <si>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</si>
  <si>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</si>
  <si>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</si>
  <si>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</si>
  <si>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</si>
  <si>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</si>
  <si>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</si>
  <si>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</si>
  <si>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</si>
  <si>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</si>
  <si>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</si>
  <si>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</si>
  <si>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</si>
  <si>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</si>
  <si>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</si>
  <si>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</si>
  <si>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</si>
  <si>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</si>
  <si>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</si>
  <si>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</si>
  <si>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</si>
  <si>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</si>
  <si>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</si>
  <si>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</si>
  <si>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</si>
  <si>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</si>
  <si>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</si>
  <si>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</si>
  <si>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</si>
  <si>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</si>
  <si>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</si>
  <si>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</si>
  <si>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</si>
  <si>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</si>
  <si>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</si>
  <si>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</si>
  <si>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</si>
  <si>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</si>
  <si>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</si>
  <si>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</si>
  <si>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</si>
  <si>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</si>
  <si>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</si>
  <si>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</si>
  <si>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</si>
  <si>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</si>
  <si>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</si>
  <si>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</si>
  <si>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</si>
  <si>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</si>
  <si>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</si>
  <si>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</si>
  <si>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</si>
  <si>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</si>
  <si>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</si>
  <si>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</si>
  <si>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</si>
  <si>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</si>
  <si>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</si>
  <si>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</si>
  <si>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</si>
  <si>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</si>
  <si>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</si>
  <si>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</si>
  <si>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</si>
  <si>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</si>
  <si>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</si>
  <si>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</si>
  <si>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</si>
  <si>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</si>
  <si>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</si>
  <si>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</si>
  <si>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</si>
  <si>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</si>
  <si>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</si>
  <si>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</si>
  <si>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</si>
  <si>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</si>
  <si>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</si>
  <si>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</si>
  <si>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</si>
  <si>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</si>
  <si>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</si>
  <si>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</si>
  <si>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</si>
  <si>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</si>
  <si>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</si>
  <si>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</si>
  <si>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</si>
  <si>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</si>
  <si>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</si>
  <si>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</si>
  <si>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</si>
  <si>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</si>
  <si>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</si>
  <si>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</si>
  <si>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</si>
  <si>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</si>
  <si>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</si>
  <si>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</si>
  <si>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</si>
  <si>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</si>
  <si>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</si>
  <si>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</si>
  <si>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</si>
  <si>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</si>
  <si>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</si>
  <si>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</si>
  <si>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</si>
  <si>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</si>
  <si>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</si>
  <si>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</si>
  <si>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</si>
  <si>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</si>
  <si>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</si>
  <si>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</si>
  <si>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</si>
  <si>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</si>
  <si>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</si>
  <si>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</si>
  <si>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</si>
  <si>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</si>
  <si>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</si>
  <si>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</si>
  <si>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</si>
  <si>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</si>
  <si>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</si>
  <si>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</si>
  <si>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</si>
  <si>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</si>
  <si>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</si>
  <si>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</si>
  <si>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</si>
  <si>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</si>
  <si>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</si>
  <si>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</si>
  <si>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</si>
  <si>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</si>
  <si>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</si>
  <si>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</si>
  <si>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</si>
  <si>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</si>
  <si>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</si>
  <si>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</si>
  <si>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</si>
  <si>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</si>
  <si>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</si>
  <si>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</si>
  <si>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</si>
  <si>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</si>
  <si>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</si>
  <si>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</si>
  <si>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</si>
  <si>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</si>
  <si>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</si>
  <si>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</si>
  <si>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</si>
  <si>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</si>
  <si>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</si>
  <si>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</si>
  <si>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</si>
  <si>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</si>
  <si>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</si>
  <si>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</si>
  <si>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</si>
  <si>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</si>
  <si>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</si>
  <si>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</si>
  <si>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</si>
  <si>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</si>
  <si>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</si>
  <si>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</si>
  <si>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</si>
  <si>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</si>
  <si>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</si>
  <si>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</si>
  <si>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</si>
  <si>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</si>
  <si>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</si>
  <si>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</si>
  <si>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</si>
  <si>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</si>
  <si>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</si>
  <si>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</si>
  <si>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</si>
  <si>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</si>
  <si>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</si>
  <si>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</si>
  <si>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</si>
  <si>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</si>
  <si>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</si>
  <si>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</si>
  <si>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</si>
  <si>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</si>
  <si>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</si>
  <si>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</si>
  <si>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</si>
  <si>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</si>
  <si>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</si>
  <si>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</si>
  <si>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</si>
  <si>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</si>
  <si>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</si>
  <si>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</si>
  <si>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</si>
  <si>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</si>
  <si>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</si>
  <si>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</si>
  <si>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</si>
  <si>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</si>
  <si>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</si>
  <si>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</si>
  <si>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</si>
  <si>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</si>
  <si>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</si>
  <si>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</si>
  <si>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</si>
  <si>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</si>
  <si>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</si>
  <si>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</si>
  <si>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</si>
  <si>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</si>
  <si>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</si>
  <si>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</si>
  <si>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</si>
  <si>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</si>
  <si>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</si>
  <si>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</si>
  <si>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</si>
  <si>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</si>
  <si>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</si>
  <si>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</si>
  <si>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</si>
  <si>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</si>
  <si>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</si>
  <si>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</si>
  <si>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</si>
  <si>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</si>
  <si>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</si>
  <si>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</si>
  <si>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</si>
  <si>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</si>
  <si>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</si>
  <si>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</si>
  <si>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</si>
  <si>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</si>
  <si>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</si>
  <si>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</si>
  <si>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</si>
  <si>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</si>
  <si>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</si>
  <si>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</si>
  <si>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</si>
  <si>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</si>
  <si>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</si>
  <si>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</si>
  <si>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</si>
  <si>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</si>
  <si>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</si>
  <si>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</si>
  <si>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</si>
  <si>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</si>
  <si>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</si>
  <si>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</si>
  <si>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</si>
  <si>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</si>
  <si>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</si>
  <si>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</si>
  <si>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</si>
  <si>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</si>
  <si>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</si>
  <si>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</si>
  <si>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</si>
  <si>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</si>
  <si>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</si>
  <si>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</si>
  <si>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</si>
  <si>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</si>
  <si>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</si>
  <si>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</si>
  <si>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</si>
  <si>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</si>
  <si>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</si>
  <si>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</si>
  <si>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</si>
  <si>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</si>
  <si>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</si>
  <si>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</si>
  <si>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</si>
  <si>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</si>
  <si>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</si>
  <si>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</si>
  <si>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</si>
  <si>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</si>
  <si>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</si>
  <si>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</si>
  <si>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</si>
  <si>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</si>
  <si>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</si>
  <si>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</si>
  <si>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</si>
  <si>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</si>
  <si>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</si>
  <si>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</si>
  <si>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</si>
  <si>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</si>
  <si>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</si>
  <si>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</si>
  <si>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</si>
  <si>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</si>
  <si>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</si>
  <si>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</si>
  <si>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</si>
  <si>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</si>
  <si>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</si>
  <si>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</si>
  <si>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</si>
  <si>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</si>
  <si>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</si>
  <si>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</si>
  <si>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</si>
  <si>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</si>
  <si>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</si>
  <si>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</si>
  <si>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</si>
  <si>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</si>
  <si>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</si>
  <si>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</si>
  <si>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</si>
  <si>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</si>
  <si>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</si>
  <si>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</si>
  <si>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</si>
  <si>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</si>
  <si>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</si>
  <si>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</si>
  <si>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</si>
  <si>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</si>
  <si>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</si>
  <si>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</si>
  <si>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</si>
  <si>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</si>
  <si>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</si>
  <si>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</si>
  <si>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</si>
  <si>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</si>
  <si>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</si>
  <si>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</si>
  <si>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</si>
  <si>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</si>
  <si>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</si>
  <si>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</si>
  <si>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</si>
  <si>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</si>
  <si>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</si>
  <si>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</si>
  <si>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</si>
  <si>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</si>
  <si>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</si>
  <si>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</si>
  <si>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</si>
  <si>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</si>
  <si>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</si>
  <si>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</si>
  <si>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</si>
  <si>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</si>
  <si>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</si>
  <si>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</si>
  <si>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</si>
  <si>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</si>
  <si>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</si>
  <si>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</si>
  <si>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</si>
  <si>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</si>
  <si>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</si>
  <si>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</si>
  <si>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</si>
  <si>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</si>
  <si>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</si>
  <si>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</si>
  <si>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</si>
  <si>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</si>
  <si>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</si>
  <si>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</si>
  <si>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</si>
  <si>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</si>
  <si>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</si>
  <si>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</si>
  <si>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</si>
  <si>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</si>
  <si>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</si>
  <si>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</si>
  <si>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</si>
  <si>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</si>
  <si>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</si>
  <si>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</si>
  <si>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</si>
  <si>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</si>
  <si>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</si>
  <si>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</si>
  <si>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</si>
  <si>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</si>
  <si>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</si>
  <si>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</si>
  <si>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</si>
  <si>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</si>
  <si>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</si>
  <si>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</si>
  <si>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</si>
  <si>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</si>
  <si>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</si>
  <si>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</si>
  <si>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</si>
  <si>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</si>
  <si>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</si>
  <si>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</si>
  <si>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</si>
  <si>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</si>
  <si>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</si>
  <si>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</si>
  <si>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</si>
  <si>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</si>
  <si>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</si>
  <si>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</si>
  <si>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</si>
  <si>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</si>
  <si>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</si>
  <si>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</si>
  <si>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</si>
  <si>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</si>
  <si>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</si>
  <si>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</si>
  <si>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</si>
  <si>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</si>
  <si>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</si>
  <si>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</si>
  <si>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</si>
  <si>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</si>
  <si>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</si>
  <si>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</si>
  <si>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</si>
  <si>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</si>
  <si>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</si>
  <si>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</si>
  <si>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</si>
  <si>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</si>
  <si>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</si>
  <si>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</si>
  <si>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</si>
  <si>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</si>
  <si>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</si>
  <si>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</si>
  <si>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</si>
  <si>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</si>
  <si>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</si>
  <si>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</si>
  <si>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</si>
  <si>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</si>
  <si>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</si>
  <si>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</si>
  <si>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</si>
  <si>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</si>
  <si>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</si>
  <si>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</si>
  <si>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</si>
  <si>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</si>
  <si>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</si>
  <si>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</si>
  <si>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</si>
  <si>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</si>
  <si>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</si>
  <si>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</si>
  <si>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</si>
  <si>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</si>
  <si>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</si>
  <si>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</si>
  <si>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</si>
  <si>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</si>
  <si>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</si>
  <si>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</si>
  <si>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</si>
  <si>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</si>
  <si>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</si>
  <si>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</si>
  <si>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</si>
  <si>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</si>
  <si>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</si>
  <si>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</si>
  <si>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</si>
  <si>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</si>
  <si>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</si>
  <si>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</si>
  <si>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</si>
  <si>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</si>
  <si>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</si>
  <si>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</si>
  <si>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</si>
  <si>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</si>
  <si>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</si>
  <si>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</si>
  <si>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</si>
  <si>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</si>
  <si>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</si>
  <si>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</si>
  <si>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</si>
  <si>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</si>
  <si>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</si>
  <si>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</si>
  <si>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</si>
  <si>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</si>
  <si>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</si>
  <si>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</si>
  <si>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</si>
  <si>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</si>
  <si>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</si>
  <si>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</si>
  <si>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</si>
  <si>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</si>
  <si>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</si>
  <si>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</si>
  <si>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</si>
  <si>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</si>
  <si>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</si>
  <si>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</si>
  <si>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</si>
  <si>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</si>
  <si>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</si>
  <si>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</si>
  <si>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</si>
  <si>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</si>
  <si>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</si>
  <si>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</si>
  <si>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</si>
  <si>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</si>
  <si>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</si>
  <si>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</si>
  <si>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</si>
  <si>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</si>
  <si>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</si>
  <si>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</si>
  <si>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</si>
  <si>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</si>
  <si>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</si>
  <si>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</si>
  <si>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</si>
  <si>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</si>
  <si>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</si>
  <si>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</si>
  <si>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</si>
  <si>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</si>
  <si>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</si>
  <si>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</si>
  <si>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</si>
  <si>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</si>
  <si>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</si>
  <si>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</si>
  <si>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</si>
  <si>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</si>
  <si>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</si>
  <si>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</si>
  <si>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</si>
  <si>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</si>
  <si>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</si>
  <si>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</si>
  <si>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</si>
  <si>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</si>
  <si>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</si>
  <si>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</si>
  <si>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</si>
  <si>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</si>
  <si>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</si>
  <si>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</si>
  <si>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</si>
  <si>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</si>
  <si>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</si>
  <si>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</si>
  <si>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</si>
  <si>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</si>
  <si>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</si>
  <si>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</si>
  <si>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</si>
  <si>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</si>
  <si>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</si>
  <si>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</si>
  <si>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</si>
  <si>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</si>
  <si>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</si>
  <si>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</si>
  <si>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</si>
  <si>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</si>
  <si>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</si>
  <si>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</si>
  <si>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</si>
  <si>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</si>
  <si>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</si>
  <si>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</si>
  <si>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</si>
  <si>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</si>
  <si>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</si>
  <si>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</si>
  <si>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</si>
  <si>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</si>
  <si>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</si>
  <si>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</si>
  <si>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</si>
  <si>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</si>
  <si>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</si>
  <si>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</si>
  <si>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</si>
  <si>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</si>
  <si>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</si>
  <si>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</si>
  <si>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</si>
  <si>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</si>
  <si>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</si>
  <si>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</si>
  <si>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</si>
  <si>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</si>
  <si>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</si>
  <si>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</si>
  <si>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</si>
  <si>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</si>
  <si>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</si>
  <si>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</si>
  <si>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</si>
  <si>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</si>
  <si>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</si>
  <si>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</si>
  <si>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</si>
  <si>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</si>
  <si>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</si>
  <si>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</si>
  <si>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</si>
  <si>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</si>
  <si>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</si>
  <si>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</si>
  <si>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</si>
  <si>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</si>
  <si>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</si>
  <si>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</si>
  <si>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</si>
  <si>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</si>
  <si>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</si>
  <si>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</si>
  <si>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</si>
  <si>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</si>
  <si>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</si>
  <si>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</si>
  <si>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</si>
  <si>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</si>
  <si>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</si>
  <si>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</si>
  <si>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</si>
  <si>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</si>
  <si>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</si>
  <si>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</si>
  <si>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</si>
  <si>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</si>
  <si>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</si>
  <si>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</si>
  <si>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</si>
  <si>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</si>
  <si>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</si>
  <si>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</si>
  <si>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</si>
  <si>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</si>
  <si>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</si>
  <si>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</si>
  <si>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</si>
  <si>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</si>
  <si>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</si>
  <si>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</si>
  <si>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</si>
  <si>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</si>
  <si>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</si>
  <si>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</si>
  <si>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</si>
  <si>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</si>
  <si>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</si>
  <si>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</si>
  <si>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</si>
  <si>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</si>
  <si>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</si>
  <si>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</si>
  <si>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</si>
  <si>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</si>
  <si>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</si>
  <si>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</si>
  <si>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</si>
  <si>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</si>
  <si>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</si>
  <si>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</si>
  <si>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</si>
  <si>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</si>
  <si>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</si>
  <si>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</si>
  <si>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</si>
  <si>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</si>
  <si>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</si>
  <si>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</si>
  <si>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</si>
  <si>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</si>
  <si>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</si>
  <si>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</si>
  <si>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</si>
  <si>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</si>
  <si>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</si>
  <si>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</si>
  <si>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</si>
  <si>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</si>
  <si>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</si>
  <si>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</si>
  <si>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</si>
  <si>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</si>
  <si>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</si>
  <si>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</si>
  <si>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</si>
  <si>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</si>
  <si>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</si>
  <si>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</si>
  <si>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</si>
  <si>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</si>
  <si>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</si>
  <si>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</si>
  <si>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</si>
  <si>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</si>
  <si>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</si>
  <si>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</si>
  <si>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</si>
  <si>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</si>
  <si>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</si>
  <si>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</si>
  <si>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</si>
  <si>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</si>
  <si>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</si>
  <si>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</si>
  <si>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</si>
  <si>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</si>
  <si>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</si>
  <si>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</si>
  <si>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</si>
  <si>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</si>
  <si>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</si>
  <si>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</si>
  <si>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</si>
  <si>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</si>
  <si>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</si>
  <si>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</si>
  <si>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</si>
  <si>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</si>
  <si>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</si>
  <si>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</si>
  <si>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</si>
  <si>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</si>
  <si>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</si>
  <si>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</si>
  <si>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</si>
  <si>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</si>
  <si>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</si>
  <si>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</si>
  <si>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</si>
  <si>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</si>
  <si>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</si>
  <si>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</si>
  <si>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</si>
  <si>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</si>
  <si>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</si>
  <si>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</si>
  <si>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</si>
  <si>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</si>
  <si>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</si>
  <si>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</si>
  <si>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</si>
  <si>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</si>
  <si>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</si>
  <si>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</si>
  <si>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</si>
  <si>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</si>
  <si>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</si>
  <si>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</si>
  <si>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</si>
  <si>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</si>
  <si>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</si>
  <si>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</si>
  <si>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</si>
  <si>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</si>
  <si>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</si>
  <si>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</si>
  <si>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</si>
  <si>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</si>
  <si>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</si>
  <si>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</si>
  <si>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</si>
  <si>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</si>
  <si>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</si>
  <si>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</si>
  <si>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</si>
  <si>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</si>
  <si>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</si>
  <si>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</si>
  <si>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</si>
  <si>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</si>
  <si>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</si>
  <si>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</si>
  <si>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</si>
  <si>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</si>
  <si>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</si>
  <si>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</si>
  <si>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</si>
  <si>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</si>
  <si>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</si>
  <si>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</si>
  <si>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</si>
  <si>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</si>
  <si>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</si>
  <si>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</si>
  <si>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</si>
  <si>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</si>
  <si>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</si>
  <si>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</si>
  <si>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</si>
  <si>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</si>
  <si>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</si>
  <si>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</si>
  <si>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</si>
  <si>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</si>
  <si>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</si>
  <si>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</si>
  <si>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</si>
  <si>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</si>
  <si>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</si>
  <si>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</si>
  <si>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</si>
  <si>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</si>
  <si>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</si>
  <si>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</si>
  <si>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</si>
  <si>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</si>
  <si>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</si>
  <si>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</si>
  <si>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</si>
  <si>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</si>
  <si>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</si>
  <si>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</si>
  <si>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</si>
  <si>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</si>
  <si>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</si>
  <si>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</si>
  <si>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</si>
  <si>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</si>
  <si>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</si>
  <si>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</si>
  <si>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</si>
  <si>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</si>
  <si>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</si>
  <si>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</si>
  <si>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</si>
  <si>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</si>
  <si>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</si>
  <si>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</si>
  <si>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</si>
  <si>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</si>
  <si>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</si>
  <si>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</si>
  <si>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</si>
  <si>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</si>
  <si>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</si>
  <si>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</si>
  <si>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</si>
  <si>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</si>
  <si>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</si>
  <si>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</si>
  <si>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</si>
  <si>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</si>
  <si>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</si>
  <si>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</si>
  <si>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</si>
  <si>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</si>
  <si>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</si>
  <si>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</si>
  <si>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</si>
  <si>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</si>
  <si>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</si>
  <si>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</si>
  <si>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</si>
  <si>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</si>
  <si>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</si>
  <si>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</si>
  <si>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</si>
  <si>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</si>
  <si>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</si>
  <si>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</si>
  <si>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</si>
  <si>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</si>
  <si>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</si>
  <si>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</si>
  <si>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</si>
  <si>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</si>
  <si>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</si>
  <si>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</si>
  <si>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</si>
  <si>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</si>
  <si>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</si>
  <si>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</si>
  <si>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</si>
  <si>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</si>
  <si>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</si>
  <si>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</si>
  <si>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</si>
  <si>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</si>
  <si>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</si>
  <si>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</si>
  <si>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</si>
  <si>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</si>
  <si>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</si>
  <si>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</si>
  <si>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</si>
  <si>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</si>
  <si>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</si>
  <si>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</si>
  <si>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</si>
  <si>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</si>
  <si>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</si>
  <si>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</si>
  <si>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</si>
  <si>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</si>
  <si>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</si>
  <si>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</si>
  <si>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</si>
  <si>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</si>
  <si>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</si>
  <si>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</si>
  <si>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</si>
  <si>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</si>
  <si>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</si>
  <si>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</si>
  <si>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</si>
  <si>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</si>
  <si>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</si>
  <si>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</si>
  <si>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</si>
  <si>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</si>
  <si>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</si>
  <si>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</si>
  <si>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</si>
  <si>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</si>
  <si>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</si>
  <si>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</si>
  <si>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</si>
  <si>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</si>
  <si>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</si>
  <si>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</si>
  <si>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</si>
  <si>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</si>
  <si>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</si>
  <si>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</si>
  <si>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</si>
  <si>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</si>
  <si>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</si>
  <si>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</si>
  <si>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</si>
  <si>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</si>
  <si>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</si>
  <si>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</si>
  <si>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</si>
  <si>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</si>
  <si>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</si>
  <si>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</si>
  <si>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</si>
  <si>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</si>
  <si>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</si>
  <si>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</si>
  <si>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</si>
  <si>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</si>
  <si>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</si>
  <si>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</si>
  <si>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</si>
  <si>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</si>
  <si>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</si>
  <si>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</si>
  <si>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</si>
  <si>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</si>
  <si>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</si>
  <si>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</si>
  <si>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</si>
  <si>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</si>
  <si>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</si>
  <si>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</si>
  <si>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</si>
  <si>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</si>
  <si>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</si>
  <si>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</si>
  <si>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</si>
  <si>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</si>
  <si>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</si>
  <si>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</si>
  <si>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</si>
  <si>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</si>
  <si>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</si>
  <si>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</si>
  <si>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</si>
  <si>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</si>
  <si>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</si>
  <si>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</si>
  <si>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</si>
  <si>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</si>
  <si>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</si>
  <si>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</si>
  <si>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</si>
  <si>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</si>
  <si>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</si>
  <si>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</si>
  <si>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</si>
  <si>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</si>
  <si>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</si>
  <si>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</si>
  <si>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</si>
  <si>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</si>
  <si>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</si>
  <si>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</si>
  <si>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</si>
  <si>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</si>
  <si>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</si>
  <si>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</si>
  <si>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</si>
  <si>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</si>
  <si>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</si>
  <si>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</si>
  <si>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</si>
  <si>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</si>
  <si>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</si>
  <si>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</si>
  <si>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</si>
  <si>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</si>
  <si>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</si>
  <si>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</si>
  <si>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</si>
  <si>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</si>
  <si>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</si>
  <si>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</si>
  <si>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</si>
  <si>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</si>
  <si>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</si>
  <si>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</si>
  <si>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</si>
  <si>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</si>
  <si>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</si>
  <si>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</si>
  <si>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</si>
  <si>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</si>
  <si>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</si>
  <si>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</si>
  <si>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</si>
  <si>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</si>
  <si>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</si>
  <si>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</si>
  <si>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</si>
  <si>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</si>
  <si>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</si>
  <si>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</si>
  <si>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</si>
  <si>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</si>
  <si>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</si>
  <si>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</si>
  <si>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</si>
  <si>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</si>
  <si>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</si>
  <si>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</si>
  <si>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</si>
  <si>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</si>
  <si>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</si>
  <si>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</si>
  <si>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</si>
  <si>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</si>
  <si>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</si>
  <si>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</si>
  <si>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</si>
  <si>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</si>
  <si>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</si>
  <si>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</si>
  <si>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</si>
  <si>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</si>
  <si>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</si>
  <si>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</si>
  <si>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</si>
  <si>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</si>
  <si>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</si>
  <si>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</si>
  <si>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</si>
  <si>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</si>
  <si>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</si>
  <si>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</si>
  <si>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</si>
  <si>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</si>
  <si>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</si>
  <si>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</si>
  <si>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</si>
  <si>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</si>
  <si>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</si>
  <si>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</si>
  <si>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</si>
  <si>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</si>
  <si>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</si>
  <si>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</si>
  <si>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</si>
  <si>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</si>
  <si>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</si>
  <si>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</si>
  <si>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</si>
  <si>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</si>
  <si>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</si>
  <si>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</si>
  <si>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</si>
  <si>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</si>
  <si>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</si>
  <si>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</si>
  <si>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</si>
  <si>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</si>
  <si>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</si>
  <si>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</si>
  <si>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</si>
  <si>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</si>
  <si>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</si>
  <si>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</si>
  <si>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</si>
  <si>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</si>
  <si>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</si>
  <si>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</si>
  <si>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</si>
  <si>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</si>
  <si>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</si>
  <si>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</si>
  <si>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</si>
  <si>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</si>
  <si>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</si>
  <si>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</si>
  <si>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</si>
  <si>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</si>
  <si>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</si>
  <si>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</si>
  <si>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</si>
  <si>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</si>
  <si>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</si>
  <si>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</si>
  <si>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</si>
  <si>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</si>
  <si>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</si>
  <si>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</si>
  <si>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</si>
  <si>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</si>
  <si>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</si>
  <si>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</si>
  <si>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</si>
  <si>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</si>
  <si>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</si>
  <si>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</si>
  <si>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</si>
  <si>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</si>
  <si>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</si>
  <si>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</si>
  <si>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</si>
  <si>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</si>
  <si>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</si>
  <si>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</si>
  <si>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</si>
  <si>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</si>
  <si>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</si>
  <si>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</si>
  <si>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</si>
  <si>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</si>
  <si>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</si>
  <si>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</si>
  <si>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</si>
  <si>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</si>
  <si>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</si>
  <si>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</si>
  <si>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</si>
  <si>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</si>
  <si>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</si>
  <si>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</si>
  <si>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</si>
  <si>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</si>
  <si>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</si>
  <si>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</si>
  <si>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</si>
  <si>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</si>
  <si>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</si>
  <si>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</si>
  <si>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</si>
  <si>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</si>
  <si>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</si>
  <si>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</si>
  <si>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</si>
  <si>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</si>
  <si>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</si>
  <si>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</si>
  <si>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</si>
  <si>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</si>
  <si>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</si>
  <si>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</si>
  <si>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</si>
  <si>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</si>
  <si>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</si>
  <si>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</si>
  <si>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</si>
  <si>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</si>
  <si>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</si>
  <si>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</si>
  <si>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</si>
  <si>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</si>
  <si>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</si>
  <si>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</si>
  <si>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</si>
  <si>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</si>
  <si>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</si>
  <si>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</si>
  <si>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</si>
  <si>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</si>
  <si>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</si>
  <si>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</si>
  <si>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</si>
  <si>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</si>
  <si>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</si>
  <si>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</si>
  <si>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</si>
  <si>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</si>
  <si>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</si>
  <si>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</si>
  <si>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</si>
  <si>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</si>
  <si>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</si>
  <si>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</si>
  <si>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</si>
  <si>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</si>
  <si>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</si>
  <si>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</si>
  <si>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</si>
  <si>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</si>
  <si>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</si>
  <si>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</si>
  <si>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</si>
  <si>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</si>
  <si>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</si>
  <si>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</si>
  <si>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</si>
  <si>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</si>
  <si>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</si>
  <si>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</si>
  <si>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</si>
  <si>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</si>
  <si>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</si>
  <si>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</si>
  <si>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</si>
  <si>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</si>
  <si>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</si>
  <si>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</si>
  <si>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</si>
  <si>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</si>
  <si>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</si>
  <si>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</si>
  <si>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</si>
  <si>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</si>
  <si>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</si>
  <si>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</si>
  <si>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</si>
  <si>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</si>
  <si>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</si>
  <si>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</si>
  <si>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</si>
  <si>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</si>
  <si>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</si>
  <si>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</si>
  <si>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</si>
  <si>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</si>
  <si>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</si>
  <si>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</si>
  <si>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</si>
  <si>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</si>
  <si>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</si>
  <si>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</si>
  <si>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</si>
  <si>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</si>
  <si>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</si>
  <si>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</si>
  <si>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</si>
  <si>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</si>
  <si>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</si>
  <si>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</si>
  <si>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</si>
  <si>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</si>
  <si>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</si>
  <si>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</si>
  <si>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</si>
  <si>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</si>
  <si>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</si>
  <si>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</si>
  <si>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</si>
  <si>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</si>
  <si>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</si>
  <si>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</si>
  <si>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</si>
  <si>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</si>
  <si>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</si>
  <si>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</si>
  <si>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</si>
  <si>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</si>
  <si>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</si>
  <si>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</si>
  <si>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</si>
  <si>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</si>
  <si>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</si>
  <si>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</si>
  <si>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</si>
  <si>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</si>
  <si>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</si>
  <si>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</si>
  <si>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</si>
  <si>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</si>
  <si>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</si>
  <si>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</si>
  <si>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</si>
  <si>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</si>
  <si>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</si>
  <si>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</si>
  <si>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</si>
  <si>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</si>
  <si>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</si>
  <si>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</si>
  <si>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</si>
  <si>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</si>
  <si>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</si>
  <si>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</si>
  <si>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</si>
  <si>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</si>
  <si>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</si>
  <si>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</si>
  <si>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</si>
  <si>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</si>
  <si>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</si>
  <si>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</si>
  <si>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</si>
  <si>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</si>
  <si>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</si>
  <si>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</si>
  <si>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</si>
  <si>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</si>
  <si>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</si>
  <si>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</si>
  <si>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</si>
  <si>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</si>
  <si>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</si>
  <si>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</si>
  <si>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</si>
  <si>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</si>
  <si>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</si>
  <si>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</si>
  <si>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</si>
  <si>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</si>
  <si>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</si>
  <si>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</si>
  <si>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</si>
  <si>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</si>
  <si>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</si>
  <si>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</si>
  <si>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</si>
  <si>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</si>
  <si>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</si>
  <si>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</si>
  <si>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</si>
  <si>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</si>
  <si>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</si>
  <si>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</si>
  <si>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</si>
  <si>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</si>
  <si>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</si>
  <si>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</si>
  <si>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</si>
  <si>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</si>
  <si>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</si>
  <si>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</si>
  <si>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</si>
  <si>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</si>
  <si>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</si>
  <si>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</si>
  <si>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</si>
  <si>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</si>
  <si>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</si>
  <si>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</si>
  <si>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</si>
  <si>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</si>
  <si>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</si>
  <si>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</si>
  <si>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</si>
  <si>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</si>
  <si>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</si>
  <si>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</si>
  <si>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</si>
  <si>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</si>
  <si>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</si>
  <si>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</si>
  <si>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</si>
  <si>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</si>
  <si>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</si>
  <si>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</si>
  <si>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</si>
  <si>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</si>
  <si>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</si>
  <si>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</si>
  <si>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</si>
  <si>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</si>
  <si>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</si>
  <si>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</si>
  <si>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</si>
  <si>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</si>
  <si>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</si>
  <si>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</si>
  <si>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</si>
  <si>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</si>
  <si>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</si>
  <si>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</si>
  <si>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</si>
  <si>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</si>
  <si>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</si>
  <si>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</si>
  <si>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</si>
  <si>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</si>
  <si>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</si>
  <si>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</si>
  <si>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</si>
  <si>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</si>
  <si>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</si>
  <si>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</si>
  <si>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</si>
  <si>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</si>
  <si>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</si>
  <si>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</si>
  <si>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</si>
  <si>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</si>
  <si>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</si>
  <si>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</si>
  <si>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</si>
  <si>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</si>
  <si>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</si>
  <si>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</si>
  <si>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</si>
  <si>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</si>
  <si>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</si>
  <si>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</si>
  <si>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</si>
  <si>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</si>
  <si>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</si>
  <si>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</si>
  <si>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</si>
  <si>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</si>
  <si>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</si>
  <si>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</si>
  <si>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</si>
  <si>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</si>
  <si>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</si>
  <si>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</si>
  <si>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</si>
  <si>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</si>
  <si>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</si>
  <si>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</si>
  <si>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</si>
  <si>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</si>
  <si>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</si>
  <si>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</si>
  <si>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</si>
  <si>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</si>
  <si>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</si>
  <si>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</si>
  <si>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</si>
  <si>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</si>
  <si>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</si>
  <si>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</si>
  <si>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</si>
  <si>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</si>
  <si>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</si>
  <si>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</si>
  <si>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</si>
  <si>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</si>
  <si>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</si>
  <si>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</si>
  <si>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</si>
  <si>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</si>
  <si>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</si>
  <si>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</si>
  <si>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</si>
  <si>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</si>
  <si>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</si>
  <si>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</si>
  <si>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</si>
  <si>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</si>
  <si>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</si>
  <si>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</si>
  <si>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</si>
  <si>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</si>
  <si>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</si>
  <si>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</si>
  <si>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</si>
  <si>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</si>
  <si>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</si>
  <si>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</si>
  <si>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</si>
  <si>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</si>
  <si>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</si>
  <si>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</si>
  <si>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</si>
  <si>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</si>
  <si>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</si>
  <si>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</si>
  <si>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</si>
  <si>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</si>
  <si>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</si>
  <si>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</si>
  <si>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</si>
  <si>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</si>
  <si>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</si>
  <si>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</si>
  <si>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</si>
  <si>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</si>
  <si>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</si>
  <si>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</si>
  <si>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</si>
  <si>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</si>
  <si>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</si>
  <si>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</si>
  <si>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</si>
  <si>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</si>
  <si>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</si>
  <si>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</si>
  <si>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</si>
  <si>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</si>
  <si>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</si>
  <si>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</si>
  <si>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</si>
  <si>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</si>
  <si>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</si>
  <si>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</si>
  <si>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</si>
  <si>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</si>
  <si>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</si>
  <si>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</si>
  <si>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</si>
  <si>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</si>
  <si>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</si>
  <si>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</si>
  <si>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</si>
  <si>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</si>
  <si>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</si>
  <si>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</si>
  <si>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</si>
  <si>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</si>
  <si>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</si>
  <si>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</si>
  <si>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</si>
  <si>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</si>
  <si>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</si>
  <si>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</si>
  <si>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</si>
  <si>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</si>
  <si>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</si>
  <si>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</si>
  <si>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</si>
  <si>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</si>
  <si>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</si>
  <si>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</si>
  <si>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</si>
  <si>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</si>
  <si>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</si>
  <si>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</si>
  <si>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</si>
  <si>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</si>
  <si>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</si>
  <si>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</si>
  <si>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</si>
  <si>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</si>
  <si>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</si>
  <si>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</si>
  <si>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</si>
  <si>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</si>
  <si>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</si>
  <si>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</si>
  <si>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</si>
  <si>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</si>
  <si>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</si>
  <si>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</si>
  <si>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</si>
  <si>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</si>
  <si>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</si>
  <si>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</si>
  <si>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</si>
  <si>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</si>
  <si>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</si>
  <si>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</si>
  <si>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</si>
  <si>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</si>
  <si>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</si>
  <si>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</si>
  <si>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</si>
  <si>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</si>
  <si>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</si>
  <si>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</si>
  <si>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</si>
  <si>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</si>
  <si>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</si>
  <si>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</si>
  <si>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</si>
  <si>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</si>
  <si>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</si>
  <si>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</si>
  <si>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</si>
  <si>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</si>
  <si>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</si>
  <si>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</si>
  <si>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</si>
  <si>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</si>
  <si>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</si>
  <si>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</si>
  <si>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</si>
  <si>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</si>
  <si>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</si>
  <si>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</si>
  <si>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</si>
  <si>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</si>
  <si>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</si>
  <si>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</si>
  <si>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</si>
  <si>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</si>
  <si>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</si>
  <si>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</si>
  <si>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</si>
  <si>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</si>
  <si>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</si>
  <si>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</si>
  <si>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</si>
  <si>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</si>
  <si>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</si>
  <si>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</si>
  <si>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</si>
  <si>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</si>
  <si>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</si>
  <si>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</si>
  <si>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</si>
  <si>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</si>
  <si>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</si>
  <si>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</si>
  <si>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</si>
  <si>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</si>
  <si>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</si>
  <si>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</si>
  <si>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</si>
  <si>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</si>
  <si>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</si>
  <si>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</si>
  <si>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</si>
  <si>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</si>
  <si>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</si>
  <si>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</si>
  <si>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</si>
  <si>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</si>
  <si>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</si>
  <si>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</si>
  <si>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</si>
  <si>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</si>
  <si>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</si>
  <si>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</si>
  <si>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</si>
  <si>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</si>
  <si>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</si>
  <si>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</si>
  <si>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</si>
  <si>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</si>
  <si>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</si>
  <si>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</si>
  <si>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</si>
  <si>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</si>
  <si>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</si>
  <si>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</si>
  <si>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</si>
  <si>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</si>
  <si>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</si>
  <si>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</si>
  <si>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</si>
  <si>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</si>
  <si>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</si>
  <si>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</si>
  <si>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</si>
  <si>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</si>
  <si>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</si>
  <si>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</si>
  <si>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</si>
  <si>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</si>
  <si>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</si>
  <si>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</si>
  <si>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</si>
  <si>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</si>
  <si>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</si>
  <si>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</si>
  <si>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</si>
  <si>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</si>
  <si>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</si>
  <si>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</si>
  <si>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</si>
  <si>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</si>
  <si>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</si>
  <si>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</si>
  <si>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</si>
  <si>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</si>
  <si>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</si>
  <si>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</si>
  <si>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</si>
  <si>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</si>
  <si>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</si>
  <si>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</si>
  <si>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</si>
  <si>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</si>
  <si>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</si>
  <si>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</si>
  <si>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</si>
  <si>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</si>
  <si>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</si>
  <si>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</si>
  <si>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</si>
  <si>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</si>
  <si>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</si>
  <si>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</si>
  <si>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</si>
  <si>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</si>
  <si>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</si>
  <si>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</si>
  <si>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</si>
  <si>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</si>
  <si>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</si>
  <si>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</si>
  <si>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</si>
  <si>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</si>
  <si>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</si>
  <si>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</si>
  <si>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</si>
  <si>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</si>
  <si>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</si>
  <si>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</si>
  <si>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</si>
  <si>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</si>
  <si>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</si>
  <si>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</si>
  <si>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</si>
  <si>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</si>
  <si>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</si>
  <si>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</si>
  <si>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</si>
  <si>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</si>
  <si>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</si>
  <si>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</si>
  <si>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</si>
  <si>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</si>
  <si>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</si>
  <si>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</si>
  <si>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</si>
  <si>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</si>
  <si>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</si>
  <si>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</si>
  <si>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</si>
  <si>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</si>
  <si>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</si>
  <si>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</si>
  <si>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</si>
  <si>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</si>
  <si>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</si>
  <si>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</si>
  <si>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</si>
  <si>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</si>
  <si>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</si>
  <si>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</si>
  <si>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</si>
  <si>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</si>
  <si>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</si>
  <si>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</si>
  <si>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</si>
  <si>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</si>
  <si>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</si>
  <si>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</si>
  <si>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</si>
  <si>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</si>
  <si>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</si>
  <si>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</si>
  <si>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</si>
  <si>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</si>
  <si>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</si>
  <si>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</si>
  <si>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</si>
  <si>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</si>
  <si>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</si>
  <si>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</si>
  <si>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</si>
  <si>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</si>
  <si>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</si>
  <si>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</si>
  <si>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</si>
  <si>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</si>
  <si>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</si>
  <si>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</si>
  <si>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</si>
  <si>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</si>
  <si>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</si>
  <si>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</si>
  <si>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</si>
  <si>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</si>
  <si>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</si>
  <si>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</si>
  <si>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</si>
  <si>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</si>
  <si>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</si>
  <si>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</si>
  <si>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</si>
  <si>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</si>
  <si>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</si>
  <si>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</si>
  <si>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</si>
  <si>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</si>
  <si>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</si>
  <si>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</si>
  <si>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</si>
  <si>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</si>
  <si>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</si>
  <si>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</si>
  <si>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</si>
  <si>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</si>
  <si>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</si>
  <si>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</si>
  <si>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</si>
  <si>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</si>
  <si>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</si>
  <si>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</si>
  <si>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</si>
  <si>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</si>
  <si>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</si>
  <si>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</si>
  <si>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</si>
  <si>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</si>
  <si>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</si>
  <si>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</si>
  <si>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</si>
  <si>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</si>
  <si>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</si>
  <si>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</si>
  <si>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</si>
  <si>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</si>
  <si>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</si>
  <si>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</si>
  <si>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</si>
  <si>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</si>
  <si>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</si>
  <si>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</si>
  <si>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</si>
  <si>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</si>
  <si>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</si>
  <si>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</si>
  <si>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</si>
  <si>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</si>
  <si>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</si>
  <si>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</si>
  <si>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</si>
  <si>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</si>
  <si>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</si>
  <si>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</si>
  <si>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</si>
  <si>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</si>
  <si>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</si>
  <si>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</si>
  <si>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</si>
  <si>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</si>
  <si>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</si>
  <si>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</si>
  <si>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</si>
  <si>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</si>
  <si>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</si>
  <si>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</si>
  <si>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</si>
  <si>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</si>
  <si>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</si>
  <si>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</si>
  <si>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</si>
  <si>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</si>
  <si>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</si>
  <si>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</si>
  <si>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</si>
  <si>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</si>
  <si>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</si>
  <si>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</si>
  <si>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</si>
  <si>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</si>
  <si>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</si>
  <si>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</si>
  <si>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</si>
  <si>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</si>
  <si>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</si>
  <si>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</si>
  <si>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</si>
  <si>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</si>
  <si>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</si>
  <si>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</si>
  <si>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</si>
  <si>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</si>
  <si>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</si>
  <si>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</si>
  <si>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</si>
  <si>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</si>
  <si>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</si>
  <si>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</si>
  <si>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</si>
  <si>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</si>
  <si>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</si>
  <si>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</si>
  <si>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</si>
  <si>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</si>
  <si>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</si>
  <si>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</si>
  <si>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</si>
  <si>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</si>
  <si>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</si>
  <si>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</si>
  <si>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</si>
  <si>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</si>
  <si>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</si>
  <si>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</si>
  <si>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</si>
  <si>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</si>
  <si>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</si>
  <si>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</si>
  <si>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</si>
  <si>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</si>
  <si>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</si>
  <si>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</si>
  <si>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</si>
  <si>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</si>
  <si>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</si>
  <si>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</si>
  <si>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</si>
  <si>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</si>
  <si>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</si>
  <si>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</si>
  <si>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</si>
  <si>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</si>
  <si>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</si>
  <si>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</si>
  <si>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</si>
  <si>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</si>
  <si>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</si>
  <si>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</si>
  <si>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</si>
  <si>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</si>
  <si>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</si>
  <si>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</si>
  <si>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</si>
  <si>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</si>
  <si>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</si>
  <si>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</si>
  <si>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</si>
  <si>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</si>
  <si>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</si>
  <si>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</si>
  <si>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</si>
  <si>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</si>
  <si>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</si>
  <si>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</si>
  <si>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</si>
  <si>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</si>
  <si>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</si>
  <si>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</si>
  <si>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</si>
  <si>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</si>
  <si>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</si>
  <si>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</si>
  <si>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</si>
  <si>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</si>
  <si>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</si>
  <si>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</si>
  <si>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</si>
  <si>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</si>
  <si>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</si>
  <si>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</si>
  <si>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</si>
  <si>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</si>
  <si>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</si>
  <si>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</si>
  <si>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</si>
  <si>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</si>
  <si>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</si>
  <si>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</si>
  <si>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</si>
  <si>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</si>
  <si>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</si>
  <si>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</si>
  <si>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</si>
  <si>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</si>
  <si>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</si>
  <si>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</si>
  <si>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</si>
  <si>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</si>
  <si>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</si>
  <si>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</si>
  <si>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</si>
  <si>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</si>
  <si>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</si>
  <si>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</si>
  <si>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</si>
  <si>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</si>
  <si>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</si>
  <si>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</si>
  <si>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</si>
  <si>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</si>
  <si>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</si>
  <si>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</si>
  <si>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</si>
  <si>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</si>
  <si>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</si>
  <si>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</si>
  <si>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</si>
  <si>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</si>
  <si>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</si>
  <si>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</si>
  <si>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</si>
  <si>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</si>
  <si>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</si>
  <si>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</si>
  <si>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</si>
  <si>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</si>
  <si>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</si>
  <si>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</si>
  <si>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</si>
  <si>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</si>
  <si>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</si>
  <si>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</si>
  <si>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</si>
  <si>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</si>
  <si>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</si>
  <si>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</si>
  <si>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</si>
  <si>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</si>
  <si>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</si>
  <si>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</si>
  <si>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</si>
  <si>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</si>
  <si>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</si>
  <si>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</si>
  <si>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</si>
  <si>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</si>
  <si>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</si>
  <si>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</si>
  <si>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</si>
  <si>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</si>
  <si>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</si>
  <si>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</si>
  <si>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</si>
  <si>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</si>
  <si>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</si>
  <si>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</si>
  <si>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</si>
  <si>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</si>
  <si>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</si>
  <si>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</si>
  <si>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</si>
  <si>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</si>
  <si>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</si>
  <si>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</si>
  <si>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</si>
  <si>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</si>
  <si>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</si>
  <si>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</si>
  <si>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</si>
  <si>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</si>
  <si>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</si>
  <si>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</si>
  <si>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</si>
  <si>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</si>
  <si>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</si>
  <si>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</si>
  <si>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</si>
  <si>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</si>
  <si>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</si>
  <si>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</si>
  <si>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</si>
  <si>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</si>
  <si>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</si>
  <si>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</si>
  <si>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</si>
  <si>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</si>
  <si>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</si>
  <si>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</si>
  <si>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</si>
  <si>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</si>
  <si>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</si>
  <si>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</si>
  <si>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</si>
  <si>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</si>
  <si>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</si>
  <si>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</si>
  <si>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</si>
  <si>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</si>
  <si>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</si>
  <si>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</si>
  <si>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</si>
  <si>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</si>
  <si>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</si>
  <si>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</si>
  <si>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</si>
  <si>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</si>
  <si>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</si>
  <si>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</si>
  <si>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</si>
  <si>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</si>
  <si>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</si>
  <si>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</si>
  <si>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</si>
  <si>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</si>
  <si>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</si>
  <si>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</si>
  <si>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</si>
  <si>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</si>
  <si>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</si>
  <si>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</si>
  <si>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</si>
  <si>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</si>
  <si>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</si>
  <si>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</si>
  <si>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</si>
  <si>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</si>
  <si>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</si>
  <si>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</si>
  <si>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</si>
  <si>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</si>
  <si>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</si>
  <si>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</si>
  <si>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</si>
  <si>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</si>
  <si>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</si>
  <si>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</si>
  <si>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</si>
  <si>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</si>
  <si>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</si>
  <si>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</si>
  <si>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</si>
  <si>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</si>
  <si>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</si>
  <si>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</si>
  <si>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</si>
  <si>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</si>
  <si>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</si>
  <si>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</si>
  <si>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</si>
  <si>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</si>
  <si>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</si>
  <si>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</si>
  <si>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</si>
  <si>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</si>
  <si>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</si>
  <si>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</si>
  <si>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</si>
  <si>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</si>
  <si>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</si>
  <si>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</si>
  <si>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</si>
  <si>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</si>
  <si>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</si>
  <si>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</si>
  <si>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</si>
  <si>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</si>
  <si>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</si>
  <si>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</si>
  <si>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</si>
  <si>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</si>
  <si>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</si>
  <si>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</si>
  <si>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</si>
  <si>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</si>
  <si>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</si>
  <si>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</si>
  <si>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</si>
  <si>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</si>
  <si>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</si>
  <si>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</si>
  <si>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</si>
  <si>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</si>
  <si>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</si>
  <si>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</si>
  <si>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</si>
  <si>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</si>
  <si>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</si>
  <si>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</si>
  <si>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</si>
  <si>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</si>
  <si>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</si>
  <si>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</si>
  <si>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</si>
  <si>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</si>
  <si>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</si>
  <si>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</si>
  <si>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</si>
  <si>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</si>
  <si>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</si>
  <si>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</si>
  <si>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</si>
  <si>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</si>
  <si>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</si>
  <si>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</si>
  <si>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</si>
  <si>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</si>
  <si>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</si>
  <si>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</si>
  <si>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</si>
  <si>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</si>
  <si>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</si>
  <si>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</si>
  <si>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</si>
  <si>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</si>
  <si>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</si>
  <si>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</si>
  <si>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</si>
  <si>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</si>
  <si>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</si>
  <si>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</si>
  <si>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</si>
  <si>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</si>
  <si>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</si>
  <si>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</si>
  <si>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</si>
  <si>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</si>
  <si>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</si>
  <si>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</si>
  <si>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</si>
  <si>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</si>
  <si>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</si>
  <si>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</si>
  <si>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</si>
  <si>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</si>
  <si>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</si>
  <si>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</si>
  <si>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</si>
  <si>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</si>
  <si>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</si>
  <si>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</si>
  <si>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</si>
  <si>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</si>
  <si>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</si>
  <si>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</si>
  <si>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</si>
  <si>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</si>
  <si>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</si>
  <si>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</si>
  <si>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</si>
  <si>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</si>
  <si>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</si>
  <si>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</si>
  <si>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</si>
  <si>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</si>
  <si>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</si>
  <si>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</si>
  <si>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</si>
  <si>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</si>
  <si>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</si>
  <si>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</si>
  <si>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</si>
  <si>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</si>
  <si>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</si>
  <si>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</si>
  <si>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</si>
  <si>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</si>
  <si>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</si>
  <si>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</si>
  <si>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</si>
  <si>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</si>
  <si>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</si>
  <si>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</si>
  <si>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</si>
  <si>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</si>
  <si>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</si>
  <si>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</si>
  <si>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</si>
  <si>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</si>
  <si>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</si>
  <si>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</si>
  <si>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</si>
  <si>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</si>
  <si>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</si>
  <si>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</si>
  <si>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</si>
  <si>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</si>
  <si>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</si>
  <si>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</si>
  <si>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</si>
  <si>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</si>
  <si>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</si>
  <si>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</si>
  <si>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</si>
  <si>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</si>
  <si>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</si>
  <si>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</si>
  <si>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</si>
  <si>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</si>
  <si>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</si>
  <si>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</si>
  <si>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</si>
  <si>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</si>
  <si>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</si>
  <si>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</si>
  <si>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</si>
  <si>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</si>
  <si>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</si>
  <si>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</si>
  <si>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</si>
  <si>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</si>
  <si>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</si>
  <si>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</si>
  <si>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</si>
  <si>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</si>
  <si>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</si>
  <si>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</si>
  <si>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</si>
  <si>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</si>
  <si>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</si>
  <si>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</si>
  <si>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</si>
  <si>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</si>
  <si>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</si>
  <si>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</si>
  <si>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</si>
  <si>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</si>
  <si>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</si>
  <si>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</si>
  <si>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</si>
  <si>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</si>
  <si>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</si>
  <si>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</si>
  <si>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</si>
  <si>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</si>
  <si>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</si>
  <si>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</si>
  <si>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</si>
  <si>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</si>
  <si>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</si>
  <si>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</si>
  <si>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</si>
  <si>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</si>
  <si>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</si>
  <si>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</si>
  <si>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</si>
  <si>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</si>
  <si>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</si>
  <si>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</si>
  <si>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</si>
  <si>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</si>
  <si>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</si>
  <si>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</si>
  <si>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</si>
  <si>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</si>
  <si>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</si>
  <si>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</si>
  <si>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</si>
  <si>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</si>
  <si>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</si>
  <si>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</si>
  <si>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</si>
  <si>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</si>
  <si>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</si>
  <si>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</si>
  <si>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</si>
  <si>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</si>
  <si>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</si>
  <si>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</si>
  <si>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</si>
  <si>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</si>
  <si>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</si>
  <si>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</si>
  <si>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</si>
  <si>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</si>
  <si>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</si>
  <si>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</si>
  <si>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</si>
  <si>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</si>
  <si>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</si>
  <si>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</si>
  <si>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</si>
  <si>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</si>
  <si>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</si>
  <si>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</si>
  <si>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</si>
  <si>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</si>
  <si>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</si>
  <si>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</si>
  <si>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</si>
  <si>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</si>
  <si>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</si>
  <si>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</si>
  <si>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</si>
  <si>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</si>
  <si>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</si>
  <si>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</si>
  <si>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</si>
  <si>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</si>
  <si>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</si>
  <si>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</si>
  <si>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</si>
  <si>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</si>
  <si>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</si>
  <si>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</si>
  <si>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</si>
  <si>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</si>
  <si>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</si>
  <si>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</si>
  <si>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</si>
  <si>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</si>
  <si>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</si>
  <si>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</si>
  <si>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</si>
  <si>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</si>
  <si>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</si>
  <si>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</si>
  <si>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</si>
  <si>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</si>
  <si>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</si>
  <si>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</si>
  <si>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</si>
  <si>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</si>
  <si>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</si>
  <si>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</si>
  <si>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</si>
  <si>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</si>
  <si>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</si>
  <si>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</si>
  <si>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</si>
  <si>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</si>
  <si>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</si>
  <si>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</si>
  <si>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</si>
  <si>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</si>
  <si>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</si>
  <si>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</si>
  <si>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</si>
  <si>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</si>
  <si>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</si>
  <si>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</si>
  <si>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</si>
  <si>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</si>
  <si>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</si>
  <si>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</si>
  <si>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</si>
  <si>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</si>
  <si>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</si>
  <si>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</si>
  <si>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</si>
  <si>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</si>
  <si>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</si>
  <si>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</si>
  <si>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</si>
  <si>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</si>
  <si>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</si>
  <si>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</si>
  <si>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</si>
  <si>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</si>
  <si>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</si>
  <si>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</si>
  <si>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</si>
  <si>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</si>
  <si>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</si>
  <si>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</si>
  <si>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</si>
  <si>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</si>
  <si>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</si>
  <si>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</si>
  <si>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</si>
  <si>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</si>
  <si>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</si>
  <si>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</si>
  <si>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</si>
  <si>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</si>
  <si>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</si>
  <si>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</si>
  <si>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</si>
  <si>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</si>
  <si>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</si>
  <si>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</si>
  <si>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</si>
  <si>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</si>
  <si>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</si>
  <si>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</si>
  <si>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</si>
  <si>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</si>
  <si>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</si>
  <si>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</si>
  <si>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</si>
  <si>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</si>
  <si>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</si>
  <si>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</si>
  <si>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</si>
  <si>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</si>
  <si>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</si>
  <si>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</si>
  <si>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</si>
  <si>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</si>
  <si>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</si>
  <si>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</si>
  <si>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</si>
  <si>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</si>
  <si>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</si>
  <si>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</si>
  <si>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</si>
  <si>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</si>
  <si>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</si>
  <si>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</si>
  <si>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</si>
  <si>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</si>
  <si>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</si>
  <si>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</si>
  <si>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</si>
  <si>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</si>
  <si>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</si>
  <si>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</si>
  <si>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</si>
  <si>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</si>
  <si>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</si>
  <si>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</si>
  <si>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</si>
  <si>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</si>
  <si>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</si>
  <si>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</si>
  <si>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</si>
  <si>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</si>
  <si>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</si>
  <si>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</si>
  <si>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</si>
  <si>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</si>
  <si>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</si>
  <si>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</si>
  <si>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</si>
  <si>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</si>
  <si>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</si>
  <si>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</si>
  <si>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</si>
  <si>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</si>
  <si>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</si>
  <si>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</si>
  <si>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</si>
  <si>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</si>
  <si>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</si>
  <si>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</si>
  <si>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</si>
  <si>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</si>
  <si>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</si>
  <si>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</si>
  <si>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</si>
  <si>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</si>
  <si>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</si>
  <si>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</si>
  <si>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</si>
  <si>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</si>
  <si>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</si>
  <si>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</si>
  <si>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</si>
  <si>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</si>
  <si>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</si>
  <si>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</si>
  <si>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</si>
  <si>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</si>
  <si>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</si>
  <si>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</si>
  <si>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</si>
  <si>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</si>
  <si>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</si>
  <si>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</si>
  <si>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</si>
  <si>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</si>
  <si>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</si>
  <si>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</si>
  <si>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</si>
  <si>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</si>
  <si>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</si>
  <si>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</si>
  <si>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</si>
  <si>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</si>
  <si>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</si>
  <si>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</si>
  <si>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</si>
  <si>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</si>
  <si>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</si>
  <si>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</si>
  <si>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</si>
  <si>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</si>
  <si>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</si>
  <si>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</si>
  <si>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</si>
  <si>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</si>
  <si>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</si>
  <si>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</si>
  <si>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</si>
  <si>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</si>
  <si>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</si>
  <si>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</si>
  <si>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</si>
  <si>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</si>
  <si>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</si>
  <si>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</si>
  <si>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</si>
  <si>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</si>
  <si>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</si>
  <si>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</si>
  <si>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</si>
  <si>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</si>
  <si>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</si>
  <si>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</si>
  <si>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</si>
  <si>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</si>
  <si>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</si>
  <si>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</si>
  <si>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</si>
  <si>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</si>
  <si>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</si>
  <si>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</si>
  <si>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</si>
  <si>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</si>
  <si>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</si>
  <si>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</si>
  <si>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</si>
  <si>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</si>
  <si>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</si>
  <si>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</si>
  <si>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</si>
  <si>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</si>
  <si>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</si>
  <si>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</si>
  <si>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</si>
  <si>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</si>
  <si>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</si>
  <si>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</si>
  <si>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</si>
  <si>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</si>
  <si>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</si>
  <si>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</si>
  <si>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</si>
  <si>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</si>
  <si>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</si>
  <si>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</si>
  <si>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</si>
  <si>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</si>
  <si>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</si>
  <si>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</si>
  <si>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</si>
  <si>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</si>
  <si>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</si>
  <si>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</si>
  <si>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</si>
  <si>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</si>
  <si>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</si>
  <si>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</si>
  <si>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</si>
  <si>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</si>
  <si>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</si>
  <si>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</si>
  <si>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</si>
  <si>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</si>
  <si>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</si>
  <si>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</si>
  <si>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</si>
  <si>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</si>
  <si>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</si>
  <si>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</si>
  <si>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</si>
  <si>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</si>
  <si>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</si>
  <si>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</si>
  <si>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</si>
  <si>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</si>
  <si>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</si>
  <si>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</si>
  <si>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</si>
  <si>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</si>
  <si>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</si>
  <si>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</si>
  <si>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</si>
  <si>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</si>
  <si>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</si>
  <si>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</si>
  <si>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</si>
  <si>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</si>
  <si>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</si>
  <si>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</si>
  <si>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</si>
  <si>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</si>
  <si>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</si>
  <si>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</si>
  <si>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</si>
  <si>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</si>
  <si>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</si>
  <si>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</si>
  <si>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</si>
  <si>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</si>
  <si>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</si>
  <si>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</si>
  <si>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</si>
  <si>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</si>
  <si>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</si>
  <si>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</si>
  <si>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</si>
  <si>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</si>
  <si>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</si>
  <si>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</si>
  <si>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</si>
  <si>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</si>
  <si>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</si>
  <si>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</si>
  <si>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</si>
  <si>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</si>
  <si>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</si>
  <si>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</si>
  <si>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</si>
  <si>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</si>
  <si>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</si>
  <si>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</si>
  <si>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</si>
  <si>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</si>
  <si>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</si>
  <si>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</si>
  <si>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</si>
  <si>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</si>
  <si>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</si>
  <si>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</si>
  <si>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</si>
  <si>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</si>
  <si>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</si>
  <si>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</si>
  <si>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</si>
  <si>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</si>
  <si>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</si>
  <si>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</si>
  <si>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</si>
  <si>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</si>
  <si>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</si>
  <si>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</si>
  <si>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</si>
  <si>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</si>
  <si>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</si>
  <si>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</si>
  <si>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</si>
  <si>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</si>
  <si>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</si>
  <si>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</si>
  <si>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</si>
  <si>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</si>
  <si>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</si>
  <si>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</si>
  <si>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</si>
  <si>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</si>
  <si>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</si>
  <si>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</si>
  <si>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</si>
  <si>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</si>
  <si>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</si>
  <si>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</si>
  <si>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</si>
  <si>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</si>
  <si>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</si>
  <si>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</si>
  <si>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</si>
  <si>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</si>
  <si>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</si>
  <si>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</si>
  <si>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</si>
  <si>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</si>
  <si>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</si>
  <si>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</si>
  <si>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</si>
  <si>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</si>
  <si>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</si>
  <si>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</si>
  <si>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</si>
  <si>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</si>
  <si>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</si>
  <si>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</si>
  <si>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</si>
  <si>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</si>
  <si>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</si>
  <si>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</si>
  <si>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</si>
  <si>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</si>
  <si>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</si>
  <si>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</si>
  <si>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</si>
  <si>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</si>
  <si>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</si>
  <si>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</si>
  <si>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</si>
  <si>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</si>
  <si>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</si>
  <si>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</si>
  <si>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</si>
  <si>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</si>
  <si>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</si>
  <si>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</si>
  <si>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</si>
  <si>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</si>
  <si>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</si>
  <si>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</si>
  <si>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</si>
  <si>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</si>
  <si>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</si>
  <si>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</si>
  <si>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</si>
  <si>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</si>
  <si>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</si>
  <si>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</si>
  <si>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</si>
  <si>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</si>
  <si>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</si>
  <si>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</si>
  <si>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</si>
  <si>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</si>
  <si>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</si>
  <si>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</si>
  <si>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</si>
  <si>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</si>
  <si>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</si>
  <si>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</si>
  <si>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</si>
  <si>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</si>
  <si>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</si>
  <si>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</si>
  <si>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</si>
  <si>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</si>
  <si>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</si>
  <si>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</si>
  <si>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</si>
  <si>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</si>
  <si>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</si>
  <si>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</si>
  <si>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</si>
  <si>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</si>
  <si>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</si>
  <si>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</si>
  <si>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</si>
  <si>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</si>
  <si>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</si>
  <si>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</si>
  <si>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</si>
  <si>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</si>
  <si>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</si>
  <si>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</si>
  <si>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</si>
  <si>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</si>
  <si>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</si>
  <si>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</si>
  <si>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</si>
  <si>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</si>
  <si>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</si>
  <si>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</si>
  <si>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</si>
  <si>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</si>
  <si>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</si>
  <si>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</si>
  <si>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</si>
  <si>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</si>
  <si>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</si>
  <si>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</si>
  <si>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</si>
  <si>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</si>
  <si>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</si>
  <si>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</si>
  <si>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</si>
  <si>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</si>
  <si>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</si>
  <si>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</si>
  <si>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</si>
  <si>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</si>
  <si>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</si>
  <si>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</si>
  <si>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</si>
  <si>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</si>
  <si>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</si>
  <si>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</si>
  <si>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</si>
  <si>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</si>
  <si>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</si>
  <si>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</si>
  <si>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</si>
  <si>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</si>
  <si>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</si>
  <si>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</si>
  <si>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</si>
  <si>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</si>
  <si>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</si>
  <si>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</si>
  <si>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</si>
  <si>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</si>
  <si>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</si>
  <si>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</si>
  <si>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</si>
  <si>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</si>
  <si>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</si>
  <si>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</si>
  <si>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</si>
  <si>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</si>
  <si>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</si>
  <si>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</si>
  <si>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</si>
  <si>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</si>
  <si>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</si>
  <si>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</si>
  <si>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</si>
  <si>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</si>
  <si>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</si>
  <si>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</si>
  <si>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</si>
  <si>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</si>
  <si>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</si>
  <si>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</si>
  <si>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</si>
  <si>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</si>
  <si>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</si>
  <si>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</si>
  <si>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</si>
  <si>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</si>
  <si>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</si>
  <si>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</si>
  <si>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</si>
  <si>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</si>
  <si>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</si>
  <si>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</si>
  <si>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</si>
  <si>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</si>
  <si>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</si>
  <si>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</si>
  <si>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</si>
  <si>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</si>
  <si>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</si>
  <si>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</si>
  <si>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</si>
  <si>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</si>
  <si>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</si>
  <si>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</si>
  <si>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</si>
  <si>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</si>
  <si>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</si>
  <si>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</si>
  <si>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</si>
  <si>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</si>
  <si>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</si>
  <si>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</si>
  <si>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</si>
  <si>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</si>
  <si>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</si>
  <si>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</si>
  <si>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</si>
  <si>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</si>
  <si>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</si>
  <si>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</si>
  <si>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</si>
  <si>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</si>
  <si>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</si>
  <si>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</si>
  <si>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</si>
  <si>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</si>
  <si>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</si>
  <si>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</si>
  <si>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</si>
  <si>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</si>
  <si>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</si>
  <si>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</si>
  <si>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</si>
  <si>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</si>
  <si>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</si>
  <si>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</si>
  <si>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</si>
  <si>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</si>
  <si>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</si>
  <si>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</si>
  <si>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</si>
  <si>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</si>
  <si>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</si>
  <si>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</si>
  <si>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</si>
  <si>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</si>
  <si>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</si>
  <si>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</si>
  <si>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</si>
  <si>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</si>
  <si>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</si>
  <si>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</si>
  <si>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</si>
  <si>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</si>
  <si>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</si>
  <si>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</si>
  <si>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</si>
  <si>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</si>
  <si>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</si>
  <si>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</si>
  <si>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</si>
  <si>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</si>
  <si>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</si>
  <si>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</si>
  <si>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</si>
  <si>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</si>
  <si>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</si>
  <si>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</si>
  <si>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</si>
  <si>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</si>
  <si>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</si>
  <si>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</si>
  <si>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</si>
  <si>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</si>
  <si>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</si>
  <si>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</si>
  <si>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</si>
  <si>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</si>
  <si>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</si>
  <si>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</si>
  <si>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</si>
  <si>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</si>
  <si>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</si>
  <si>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</si>
  <si>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</si>
  <si>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</si>
  <si>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</si>
  <si>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</si>
  <si>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</si>
  <si>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</si>
  <si>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</si>
  <si>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</si>
  <si>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</si>
  <si>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</si>
  <si>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</si>
  <si>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</si>
  <si>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</si>
  <si>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</si>
  <si>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</si>
  <si>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</si>
  <si>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</si>
  <si>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</si>
  <si>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</si>
  <si>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</si>
  <si>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</si>
  <si>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</si>
  <si>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</si>
  <si>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</si>
  <si>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</si>
  <si>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</si>
  <si>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</si>
  <si>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</si>
  <si>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</si>
  <si>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</si>
  <si>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</si>
  <si>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</si>
  <si>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</si>
  <si>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</si>
  <si>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</si>
  <si>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</si>
  <si>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</si>
  <si>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</si>
  <si>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</si>
  <si>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</si>
  <si>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</si>
  <si>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</si>
  <si>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</si>
  <si>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</si>
  <si>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</si>
  <si>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</si>
  <si>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</si>
  <si>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</si>
  <si>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</si>
  <si>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</si>
  <si>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</si>
  <si>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</si>
  <si>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</si>
  <si>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</si>
  <si>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</si>
  <si>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</si>
  <si>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</si>
  <si>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</si>
  <si>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</si>
  <si>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</si>
  <si>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</si>
  <si>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</si>
  <si>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</si>
  <si>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</si>
  <si>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</si>
  <si>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</si>
  <si>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</si>
  <si>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</si>
  <si>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</si>
  <si>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</si>
  <si>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</si>
  <si>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</si>
  <si>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</si>
  <si>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</si>
  <si>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</si>
  <si>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</si>
  <si>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</si>
  <si>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</si>
  <si>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</si>
  <si>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</si>
  <si>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</si>
  <si>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</si>
  <si>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</si>
  <si>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</si>
  <si>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</si>
  <si>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</si>
  <si>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</si>
  <si>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</si>
  <si>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</si>
  <si>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</si>
  <si>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</si>
  <si>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</si>
  <si>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</si>
  <si>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</si>
  <si>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</si>
  <si>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</si>
  <si>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</si>
  <si>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</si>
  <si>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</si>
  <si>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</si>
  <si>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</si>
  <si>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</si>
  <si>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</si>
  <si>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</si>
  <si>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</si>
  <si>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</si>
  <si>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</si>
  <si>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</si>
  <si>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</si>
  <si>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</si>
  <si>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</si>
  <si>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</si>
  <si>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</si>
  <si>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</si>
  <si>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</si>
  <si>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</si>
  <si>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</si>
  <si>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</si>
  <si>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</si>
  <si>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</si>
  <si>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</si>
  <si>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</si>
  <si>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</si>
  <si>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</si>
  <si>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</si>
  <si>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</si>
  <si>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</si>
  <si>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</si>
  <si>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</si>
  <si>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</si>
  <si>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</si>
  <si>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</si>
  <si>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</si>
  <si>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</si>
  <si>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</si>
  <si>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</si>
  <si>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</si>
  <si>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</si>
  <si>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</si>
  <si>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</si>
  <si>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</si>
  <si>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</si>
  <si>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</si>
  <si>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</si>
  <si>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</si>
  <si>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</si>
  <si>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</si>
  <si>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</si>
  <si>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</si>
  <si>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</si>
  <si>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</si>
  <si>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</si>
  <si>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</si>
  <si>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</si>
  <si>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</si>
  <si>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</si>
  <si>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</si>
  <si>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</si>
  <si>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</si>
  <si>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</si>
  <si>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</si>
  <si>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</si>
  <si>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</si>
  <si>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</si>
  <si>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</si>
  <si>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</si>
  <si>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</si>
  <si>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</si>
  <si>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</si>
  <si>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</si>
  <si>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</si>
  <si>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</si>
  <si>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</si>
  <si>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</si>
  <si>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</si>
  <si>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</si>
  <si>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</si>
  <si>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</si>
  <si>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</si>
  <si>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</si>
  <si>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</si>
  <si>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</si>
  <si>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</si>
  <si>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</si>
  <si>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</si>
  <si>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</si>
  <si>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</si>
  <si>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</si>
  <si>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</si>
  <si>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</si>
  <si>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</si>
  <si>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</si>
  <si>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</si>
  <si>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</si>
  <si>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</si>
  <si>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</si>
  <si>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</si>
  <si>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</si>
  <si>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</si>
  <si>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</si>
  <si>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</si>
  <si>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</si>
  <si>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</si>
  <si>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</si>
  <si>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</si>
  <si>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</si>
  <si>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</si>
  <si>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</si>
  <si>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</si>
  <si>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</si>
  <si>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</si>
  <si>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</si>
  <si>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</si>
  <si>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</si>
  <si>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</si>
  <si>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</si>
  <si>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</si>
  <si>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</si>
  <si>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</si>
  <si>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</si>
  <si>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</si>
  <si>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</si>
  <si>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</si>
  <si>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</si>
  <si>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</si>
  <si>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</si>
  <si>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</si>
  <si>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</si>
  <si>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</si>
  <si>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</si>
  <si>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</si>
  <si>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</si>
  <si>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</si>
  <si>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</si>
  <si>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</si>
  <si>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</si>
  <si>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</si>
  <si>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</si>
  <si>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</si>
  <si>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</si>
  <si>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</si>
  <si>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</si>
  <si>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</si>
  <si>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</si>
  <si>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</si>
  <si>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</si>
  <si>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</si>
  <si>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</si>
  <si>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</si>
  <si>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</si>
  <si>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</si>
  <si>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</si>
  <si>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</si>
  <si>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</si>
  <si>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</si>
  <si>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</si>
  <si>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</si>
  <si>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</si>
  <si>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</si>
  <si>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</si>
  <si>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</si>
  <si>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</si>
  <si>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</si>
  <si>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</si>
  <si>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</si>
  <si>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</si>
  <si>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</si>
  <si>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</si>
  <si>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</si>
  <si>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</si>
  <si>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</si>
  <si>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</si>
  <si>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</si>
  <si>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</si>
  <si>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</si>
  <si>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</si>
  <si>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</si>
  <si>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</si>
  <si>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</si>
  <si>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</si>
  <si>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</si>
  <si>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</si>
  <si>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</si>
  <si>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</si>
  <si>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</si>
  <si>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</si>
  <si>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</si>
  <si>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</si>
  <si>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</si>
  <si>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</si>
  <si>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</si>
  <si>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</si>
  <si>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</si>
  <si>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</si>
  <si>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</si>
  <si>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</si>
  <si>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</si>
  <si>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</si>
  <si>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</si>
  <si>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</si>
  <si>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</si>
  <si>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</si>
  <si>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</si>
  <si>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</si>
  <si>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</si>
  <si>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</si>
  <si>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</si>
  <si>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</si>
  <si>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</si>
  <si>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</si>
  <si>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</si>
  <si>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</si>
  <si>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</si>
  <si>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</si>
  <si>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</si>
  <si>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</si>
  <si>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</si>
  <si>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</si>
  <si>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</si>
  <si>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</si>
  <si>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</si>
  <si>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</si>
  <si>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</si>
  <si>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</si>
  <si>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</si>
  <si>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</si>
  <si>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</si>
  <si>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</si>
  <si>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</si>
  <si>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</si>
  <si>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</si>
  <si>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</si>
  <si>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</si>
  <si>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</si>
  <si>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</si>
  <si>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</si>
  <si>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</si>
  <si>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</si>
  <si>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</si>
  <si>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</si>
  <si>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</si>
  <si>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</si>
  <si>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</si>
  <si>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</si>
  <si>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</si>
  <si>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</si>
  <si>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</si>
  <si>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</si>
  <si>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</si>
  <si>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</si>
  <si>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</si>
  <si>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</si>
  <si>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</si>
  <si>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</si>
  <si>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</si>
  <si>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</si>
  <si>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</si>
  <si>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</si>
  <si>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</si>
  <si>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</si>
  <si>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</si>
  <si>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</si>
  <si>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</si>
  <si>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</si>
  <si>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</si>
  <si>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</si>
  <si>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</si>
  <si>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</si>
  <si>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</si>
  <si>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</si>
  <si>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</si>
  <si>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</si>
  <si>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</si>
  <si>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</si>
  <si>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</si>
  <si>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</si>
  <si>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</si>
  <si>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</si>
  <si>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</si>
  <si>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</si>
  <si>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</si>
  <si>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</si>
  <si>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</si>
  <si>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</si>
  <si>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</si>
  <si>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</si>
  <si>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</si>
  <si>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</si>
  <si>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</si>
  <si>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</si>
  <si>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</si>
  <si>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</si>
  <si>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</si>
  <si>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</si>
  <si>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</si>
  <si>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</si>
  <si>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</si>
  <si>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</si>
  <si>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</si>
  <si>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</si>
  <si>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</si>
  <si>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</si>
  <si>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</si>
  <si>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</si>
  <si>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</si>
  <si>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</si>
  <si>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</si>
  <si>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</si>
  <si>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</si>
  <si>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</si>
  <si>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</si>
  <si>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</si>
  <si>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</si>
  <si>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</si>
  <si>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</si>
  <si>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</si>
  <si>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</si>
  <si>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</si>
  <si>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</si>
  <si>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</si>
  <si>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</si>
  <si>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</si>
  <si>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</si>
  <si>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</si>
  <si>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</si>
  <si>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</si>
  <si>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</si>
  <si>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</si>
  <si>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</si>
  <si>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</si>
  <si>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</si>
  <si>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</si>
  <si>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</si>
  <si>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</si>
  <si>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</si>
  <si>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</si>
  <si>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</si>
  <si>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</si>
  <si>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</si>
  <si>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</si>
  <si>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</si>
  <si>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</si>
  <si>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</si>
  <si>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</si>
  <si>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</si>
  <si>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</si>
  <si>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</si>
  <si>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</si>
  <si>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</si>
  <si>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</si>
  <si>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</si>
  <si>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</si>
  <si>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</si>
  <si>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</si>
  <si>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</si>
  <si>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</si>
  <si>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</si>
  <si>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</si>
  <si>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</si>
  <si>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</si>
  <si>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</si>
  <si>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</si>
  <si>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</si>
  <si>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</si>
  <si>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</si>
  <si>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</si>
  <si>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</si>
  <si>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</si>
  <si>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</si>
  <si>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</si>
  <si>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</si>
  <si>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</si>
  <si>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</si>
  <si>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</si>
  <si>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</si>
  <si>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</si>
  <si>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</si>
  <si>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</si>
  <si>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</si>
  <si>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</si>
  <si>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</si>
  <si>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</si>
  <si>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</si>
  <si>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</si>
  <si>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</si>
  <si>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</si>
  <si>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</si>
  <si>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</si>
  <si>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</si>
  <si>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</si>
  <si>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</si>
  <si>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</si>
  <si>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</si>
  <si>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</si>
  <si>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</si>
  <si>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</si>
  <si>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</si>
  <si>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</si>
  <si>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</si>
  <si>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</si>
  <si>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</si>
  <si>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</si>
  <si>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</si>
  <si>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</si>
  <si>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</si>
  <si>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</si>
  <si>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</si>
  <si>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</si>
  <si>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</si>
  <si>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</si>
  <si>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</si>
  <si>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</si>
  <si>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</si>
  <si>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</si>
  <si>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</si>
  <si>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</si>
  <si>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</si>
  <si>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</si>
  <si>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</si>
  <si>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</si>
  <si>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</si>
  <si>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</si>
  <si>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</si>
  <si>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</si>
  <si>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</si>
  <si>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</si>
  <si>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</si>
  <si>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</si>
  <si>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</si>
  <si>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</si>
  <si>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</si>
  <si>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</si>
  <si>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</si>
  <si>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</si>
  <si>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</si>
  <si>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</si>
  <si>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</si>
  <si>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</si>
  <si>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</si>
  <si>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</si>
  <si>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</si>
  <si>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</si>
  <si>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</si>
  <si>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</si>
  <si>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</si>
  <si>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</si>
  <si>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</si>
  <si>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</si>
  <si>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</si>
  <si>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</si>
  <si>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</si>
  <si>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</si>
  <si>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</si>
  <si>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</si>
  <si>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</si>
  <si>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</si>
  <si>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</si>
  <si>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</si>
  <si>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</si>
  <si>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</si>
  <si>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</si>
  <si>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</si>
  <si>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</si>
  <si>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</si>
  <si>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</si>
  <si>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</si>
  <si>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</si>
  <si>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</si>
  <si>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</si>
  <si>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</si>
  <si>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</si>
  <si>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</si>
  <si>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</si>
  <si>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</si>
  <si>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</si>
  <si>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</si>
  <si>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</si>
  <si>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</si>
  <si>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</si>
  <si>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</si>
  <si>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</si>
  <si>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</si>
  <si>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</si>
  <si>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</si>
  <si>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</si>
  <si>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</si>
  <si>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</si>
  <si>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</si>
  <si>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</si>
  <si>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</si>
  <si>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</si>
  <si>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</si>
  <si>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</si>
  <si>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</si>
  <si>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</si>
  <si>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</si>
  <si>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</si>
  <si>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</si>
  <si>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</si>
  <si>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</si>
  <si>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</si>
  <si>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</si>
  <si>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</si>
  <si>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</si>
  <si>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</si>
  <si>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</si>
  <si>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</si>
  <si>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</si>
  <si>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</si>
  <si>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</si>
  <si>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</si>
  <si>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</si>
  <si>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</si>
  <si>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</si>
  <si>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</si>
  <si>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</si>
  <si>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</si>
  <si>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</si>
  <si>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</si>
  <si>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</si>
  <si>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</si>
  <si>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</si>
  <si>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</si>
  <si>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</si>
  <si>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</si>
  <si>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</si>
  <si>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</si>
  <si>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</si>
  <si>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</si>
  <si>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</si>
  <si>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</si>
  <si>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</si>
  <si>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</si>
  <si>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</si>
  <si>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</si>
  <si>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</si>
  <si>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</si>
  <si>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</si>
  <si>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</si>
  <si>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</si>
  <si>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</si>
  <si>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</si>
  <si>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</si>
  <si>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</si>
  <si>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</si>
  <si>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</si>
  <si>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</si>
  <si>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</si>
  <si>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</si>
  <si>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</si>
  <si>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</si>
  <si>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</si>
  <si>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</si>
  <si>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</si>
  <si>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</si>
  <si>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</si>
  <si>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</si>
  <si>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</si>
  <si>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</si>
  <si>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</si>
  <si>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</si>
  <si>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</si>
  <si>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</si>
  <si>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</si>
  <si>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</si>
  <si>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</si>
  <si>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</si>
  <si>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</si>
  <si>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</si>
  <si>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</si>
  <si>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</si>
  <si>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</si>
  <si>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</si>
  <si>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</si>
  <si>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</si>
  <si>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</si>
  <si>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</si>
  <si>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</si>
  <si>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</si>
  <si>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</si>
  <si>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</si>
  <si>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</si>
  <si>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</si>
  <si>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</si>
  <si>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</si>
  <si>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</si>
  <si>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</si>
  <si>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</si>
  <si>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</si>
  <si>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</si>
  <si>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</si>
  <si>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</si>
  <si>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</si>
  <si>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</si>
  <si>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</si>
  <si>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</si>
  <si>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</si>
  <si>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</si>
  <si>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</si>
  <si>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</si>
  <si>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</si>
  <si>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</si>
  <si>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</si>
  <si>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</si>
  <si>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</si>
  <si>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</si>
  <si>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</si>
  <si>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</si>
  <si>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</si>
  <si>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</si>
  <si>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</si>
  <si>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</si>
  <si>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</si>
  <si>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</si>
  <si>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</si>
  <si>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</si>
  <si>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</si>
  <si>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</si>
  <si>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</si>
  <si>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</si>
  <si>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</si>
  <si>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</si>
  <si>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</si>
  <si>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</si>
  <si>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</si>
  <si>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</si>
  <si>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</si>
  <si>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</si>
  <si>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</si>
  <si>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</si>
  <si>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</si>
  <si>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</si>
  <si>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</si>
  <si>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</si>
  <si>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</si>
  <si>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</si>
  <si>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</si>
  <si>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</si>
  <si>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</si>
  <si>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</si>
  <si>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</si>
  <si>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</si>
  <si>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</si>
  <si>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</si>
  <si>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</si>
  <si>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</si>
  <si>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</si>
  <si>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</si>
  <si>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</si>
  <si>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</si>
  <si>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</si>
  <si>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</si>
  <si>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</si>
  <si>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</si>
  <si>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</si>
  <si>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</si>
  <si>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</si>
  <si>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</si>
  <si>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</si>
  <si>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</si>
  <si>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</si>
  <si>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</si>
  <si>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</si>
  <si>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</si>
  <si>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</si>
  <si>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</si>
  <si>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</si>
  <si>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</si>
  <si>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</si>
  <si>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</si>
  <si>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</si>
  <si>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</si>
  <si>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</si>
  <si>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</si>
  <si>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</si>
  <si>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</si>
  <si>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</si>
  <si>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</si>
  <si>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</si>
  <si>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</si>
  <si>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</si>
  <si>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</si>
  <si>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</si>
  <si>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</si>
  <si>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</si>
  <si>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</si>
  <si>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</si>
  <si>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</si>
  <si>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</si>
  <si>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</si>
  <si>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</si>
  <si>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</si>
  <si>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</si>
  <si>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</si>
  <si>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</si>
  <si>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</si>
  <si>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</si>
  <si>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</si>
  <si>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</si>
  <si>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</si>
  <si>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</si>
  <si>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</si>
  <si>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</si>
  <si>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</si>
  <si>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</si>
  <si>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</si>
  <si>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</si>
  <si>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</si>
  <si>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</si>
  <si>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</si>
  <si>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</si>
  <si>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</si>
  <si>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</si>
  <si>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</si>
  <si>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</si>
  <si>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</si>
  <si>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</si>
  <si>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</si>
  <si>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</si>
  <si>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</si>
  <si>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</si>
  <si>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</si>
  <si>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</si>
  <si>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</si>
  <si>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</si>
  <si>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</si>
  <si>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</si>
  <si>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</si>
  <si>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</si>
  <si>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</si>
  <si>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</si>
  <si>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</si>
  <si>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</si>
  <si>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</si>
  <si>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</si>
  <si>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</si>
  <si>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</si>
  <si>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</si>
  <si>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</si>
  <si>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</si>
  <si>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</si>
  <si>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</si>
  <si>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</si>
  <si>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</si>
  <si>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</si>
  <si>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</si>
  <si>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</si>
  <si>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</si>
  <si>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</si>
  <si>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</si>
  <si>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</si>
  <si>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</si>
  <si>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</si>
  <si>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</si>
  <si>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</si>
  <si>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</si>
  <si>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</si>
  <si>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</si>
  <si>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</si>
  <si>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</si>
  <si>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</si>
  <si>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</si>
  <si>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</si>
  <si>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</si>
  <si>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</si>
  <si>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</si>
  <si>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</si>
  <si>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</si>
  <si>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</si>
  <si>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</si>
  <si>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</si>
  <si>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</si>
  <si>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</si>
  <si>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</si>
  <si>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</si>
  <si>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</si>
  <si>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</si>
  <si>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</si>
  <si>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</si>
  <si>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</si>
  <si>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</si>
  <si>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</si>
  <si>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</si>
  <si>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</si>
  <si>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</si>
  <si>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</si>
  <si>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</si>
  <si>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</si>
  <si>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</si>
  <si>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</si>
  <si>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</si>
  <si>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</si>
  <si>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</si>
  <si>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</si>
  <si>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</si>
  <si>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</si>
  <si>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</si>
  <si>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</si>
  <si>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</si>
  <si>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</si>
  <si>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</si>
  <si>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</si>
  <si>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</si>
  <si>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</si>
  <si>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</si>
  <si>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</si>
  <si>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</si>
  <si>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</si>
  <si>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</si>
  <si>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</si>
  <si>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</si>
  <si>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</si>
  <si>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</si>
  <si>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</si>
  <si>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</si>
  <si>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</si>
  <si>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</si>
  <si>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</si>
  <si>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</si>
  <si>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</si>
  <si>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</si>
  <si>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</si>
  <si>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</si>
  <si>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</si>
  <si>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</si>
  <si>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</si>
  <si>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</si>
  <si>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</si>
  <si>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</si>
  <si>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</si>
  <si>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</si>
  <si>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</si>
  <si>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</si>
  <si>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</si>
  <si>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</si>
  <si>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</si>
  <si>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</si>
  <si>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</si>
  <si>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</si>
  <si>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</si>
  <si>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</si>
  <si>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</si>
  <si>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</si>
  <si>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</si>
  <si>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</si>
  <si>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</si>
  <si>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</si>
  <si>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</si>
  <si>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</si>
  <si>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</si>
  <si>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</si>
  <si>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</si>
  <si>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</si>
  <si>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</si>
  <si>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</si>
  <si>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</si>
  <si>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</si>
  <si>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</si>
  <si>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</si>
  <si>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</si>
  <si>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</si>
  <si>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</si>
  <si>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</si>
  <si>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</si>
  <si>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</si>
  <si>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</si>
  <si>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</si>
  <si>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</si>
  <si>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</si>
  <si>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</si>
  <si>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</si>
  <si>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</si>
  <si>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</si>
  <si>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</si>
  <si>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</si>
  <si>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</si>
  <si>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</si>
  <si>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</si>
  <si>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</si>
  <si>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</si>
  <si>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</si>
  <si>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</si>
  <si>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</si>
  <si>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</si>
  <si>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</si>
  <si>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</si>
  <si>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</si>
  <si>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</si>
  <si>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</si>
  <si>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</si>
  <si>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</si>
  <si>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</si>
  <si>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</si>
  <si>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</si>
  <si>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</si>
  <si>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</si>
  <si>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</si>
  <si>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</si>
  <si>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</si>
  <si>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</si>
  <si>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</si>
  <si>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</si>
  <si>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</si>
  <si>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</si>
  <si>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</si>
  <si>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</si>
  <si>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</si>
  <si>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</si>
  <si>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</si>
  <si>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</si>
  <si>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</si>
  <si>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</si>
  <si>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</si>
  <si>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</si>
  <si>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</si>
  <si>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</si>
  <si>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</si>
  <si>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</si>
  <si>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</si>
  <si>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</si>
  <si>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</si>
  <si>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</si>
  <si>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</si>
  <si>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</si>
  <si>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</si>
  <si>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</si>
  <si>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</si>
  <si>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</si>
  <si>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</si>
  <si>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</si>
  <si>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</si>
  <si>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</si>
  <si>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</si>
  <si>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</si>
  <si>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</si>
  <si>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</si>
  <si>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</si>
  <si>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</si>
  <si>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</si>
  <si>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</si>
  <si>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</si>
  <si>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</si>
  <si>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</si>
  <si>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</si>
  <si>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</si>
  <si>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</si>
  <si>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</si>
  <si>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</si>
  <si>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</si>
  <si>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</si>
  <si>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</si>
  <si>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</si>
  <si>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</si>
  <si>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</si>
  <si>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</si>
  <si>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</si>
  <si>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</si>
  <si>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</si>
  <si>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</si>
  <si>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</si>
  <si>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</si>
  <si>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</si>
  <si>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</si>
  <si>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</si>
  <si>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</si>
  <si>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</si>
  <si>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</si>
  <si>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</si>
  <si>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</si>
  <si>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</si>
  <si>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</si>
  <si>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</si>
  <si>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</si>
  <si>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</si>
  <si>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</si>
  <si>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</si>
  <si>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</si>
  <si>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</si>
  <si>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</si>
  <si>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</si>
  <si>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</si>
  <si>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</si>
  <si>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</si>
  <si>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</si>
  <si>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</si>
  <si>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</si>
  <si>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</si>
  <si>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</si>
  <si>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</si>
  <si>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</si>
  <si>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</si>
  <si>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</si>
  <si>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</si>
  <si>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</si>
  <si>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</si>
  <si>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</si>
  <si>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</si>
  <si>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</si>
  <si>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</si>
  <si>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</si>
  <si>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</si>
  <si>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</si>
  <si>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</si>
  <si>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</si>
  <si>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</si>
  <si>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</si>
  <si>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</si>
  <si>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</si>
  <si>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</si>
  <si>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</si>
  <si>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</si>
  <si>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</si>
  <si>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</si>
  <si>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</si>
  <si>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</si>
  <si>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</si>
  <si>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</si>
  <si>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</si>
  <si>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</si>
  <si>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</si>
  <si>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</si>
  <si>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</si>
  <si>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</si>
  <si>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</si>
  <si>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</si>
  <si>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</si>
  <si>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</si>
  <si>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</si>
  <si>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</si>
  <si>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</si>
  <si>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</si>
  <si>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</si>
  <si>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</si>
  <si>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</si>
  <si>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</si>
  <si>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</si>
  <si>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</si>
  <si>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</si>
  <si>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</si>
  <si>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</si>
  <si>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</si>
  <si>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</si>
  <si>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</si>
  <si>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</si>
  <si>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</si>
  <si>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</si>
  <si>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</si>
  <si>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</si>
  <si>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</si>
  <si>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</si>
  <si>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</si>
  <si>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</si>
  <si>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</si>
  <si>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</si>
  <si>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</si>
  <si>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</si>
  <si>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</si>
  <si>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</si>
  <si>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</si>
  <si>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</si>
  <si>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</si>
  <si>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</si>
  <si>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</si>
  <si>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</si>
  <si>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</si>
  <si>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</si>
  <si>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</si>
  <si>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</si>
  <si>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</si>
  <si>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</si>
  <si>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</si>
  <si>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</si>
  <si>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</si>
  <si>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</si>
  <si>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</si>
  <si>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</si>
  <si>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</si>
  <si>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</si>
  <si>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</si>
  <si>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</si>
  <si>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</si>
  <si>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</si>
  <si>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</si>
  <si>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</si>
  <si>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</si>
  <si>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</si>
  <si>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</si>
  <si>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</si>
  <si>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</si>
  <si>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</si>
  <si>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</si>
  <si>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</si>
  <si>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</si>
  <si>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</si>
  <si>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</si>
  <si>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</si>
  <si>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</si>
  <si>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</si>
  <si>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</si>
  <si>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</si>
  <si>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</si>
  <si>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</si>
  <si>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</si>
  <si>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</si>
  <si>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</si>
  <si>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</si>
  <si>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</si>
  <si>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</si>
  <si>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</si>
  <si>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</si>
  <si>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</si>
  <si>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</si>
  <si>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</si>
  <si>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</si>
  <si>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</si>
  <si>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</si>
  <si>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</si>
  <si>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</si>
  <si>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</si>
  <si>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</si>
  <si>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</si>
  <si>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</si>
  <si>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</si>
  <si>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</si>
  <si>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</si>
  <si>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</si>
  <si>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</si>
  <si>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</si>
  <si>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</si>
  <si>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</si>
  <si>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</si>
  <si>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</si>
  <si>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</si>
  <si>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</si>
  <si>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</si>
  <si>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</si>
  <si>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</si>
  <si>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</si>
  <si>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</si>
  <si>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</si>
  <si>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</si>
  <si>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</si>
  <si>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</si>
  <si>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</si>
  <si>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</si>
  <si>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</si>
  <si>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</si>
  <si>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</si>
  <si>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</si>
  <si>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</si>
  <si>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</si>
  <si>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</si>
  <si>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</si>
  <si>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</si>
  <si>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</si>
  <si>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</si>
  <si>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</si>
  <si>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</si>
  <si>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</si>
  <si>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</si>
  <si>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</si>
  <si>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</si>
  <si>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</si>
  <si>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</si>
  <si>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</si>
  <si>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</si>
  <si>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</si>
  <si>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</si>
  <si>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</si>
  <si>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</si>
  <si>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</si>
  <si>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</si>
  <si>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</si>
  <si>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</si>
  <si>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</si>
  <si>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</si>
  <si>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</si>
  <si>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</si>
  <si>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</si>
  <si>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</si>
  <si>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</si>
  <si>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</si>
  <si>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</si>
  <si>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</si>
  <si>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</si>
  <si>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</si>
  <si>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</si>
  <si>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</si>
  <si>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</si>
  <si>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</si>
  <si>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</si>
  <si>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</si>
  <si>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</si>
  <si>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</si>
  <si>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</si>
  <si>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</si>
  <si>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</si>
  <si>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</si>
  <si>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</si>
  <si>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</si>
  <si>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</si>
  <si>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</si>
  <si>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</si>
  <si>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</si>
  <si>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</si>
  <si>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</si>
  <si>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</si>
  <si>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</si>
  <si>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</si>
  <si>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</si>
  <si>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</si>
  <si>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</si>
  <si>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</si>
  <si>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</si>
  <si>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</si>
  <si>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</si>
  <si>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</si>
  <si>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</si>
  <si>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</si>
  <si>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</si>
  <si>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</si>
  <si>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</si>
  <si>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</si>
  <si>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</si>
  <si>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</si>
  <si>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</si>
  <si>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</si>
  <si>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</si>
  <si>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</si>
  <si>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</si>
  <si>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</si>
  <si>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</si>
  <si>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</si>
  <si>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</si>
  <si>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</si>
  <si>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</si>
  <si>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</si>
  <si>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</si>
  <si>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</si>
  <si>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</si>
  <si>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</si>
  <si>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</si>
  <si>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</si>
  <si>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</si>
  <si>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</si>
  <si>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</si>
  <si>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</si>
  <si>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</si>
  <si>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</si>
  <si>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</si>
  <si>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</si>
  <si>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</si>
  <si>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</si>
  <si>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</si>
  <si>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</si>
  <si>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</si>
  <si>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</si>
  <si>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</si>
  <si>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</si>
  <si>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</si>
  <si>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</si>
  <si>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</si>
  <si>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</si>
  <si>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</si>
  <si>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</si>
  <si>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</si>
  <si>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</si>
  <si>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</si>
  <si>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</si>
  <si>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</si>
  <si>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</si>
  <si>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</si>
  <si>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</si>
  <si>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</si>
  <si>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</si>
  <si>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</si>
  <si>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</si>
  <si>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</si>
  <si>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</si>
  <si>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</si>
  <si>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</si>
  <si>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</si>
  <si>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</si>
  <si>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</si>
  <si>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</si>
  <si>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</si>
  <si>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</si>
  <si>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</si>
  <si>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</si>
  <si>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</si>
  <si>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</si>
  <si>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</si>
  <si>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</si>
  <si>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</si>
  <si>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</si>
  <si>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</si>
  <si>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</si>
  <si>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</si>
  <si>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</si>
  <si>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</si>
  <si>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</si>
  <si>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</si>
  <si>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</si>
  <si>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</si>
  <si>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</si>
  <si>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</si>
  <si>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</si>
  <si>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</si>
  <si>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</si>
  <si>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</si>
  <si>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</si>
  <si>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</si>
  <si>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</si>
  <si>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</si>
  <si>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</si>
  <si>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</si>
  <si>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</si>
  <si>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</si>
  <si>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</si>
  <si>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</si>
  <si>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</si>
  <si>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</si>
  <si>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</si>
  <si>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</si>
  <si>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</si>
  <si>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</si>
  <si>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</si>
  <si>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</si>
  <si>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</si>
  <si>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</si>
  <si>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</si>
  <si>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</si>
  <si>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</si>
  <si>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</si>
  <si>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</si>
  <si>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</si>
  <si>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</si>
  <si>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</si>
  <si>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</si>
  <si>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</si>
  <si>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</si>
  <si>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</si>
  <si>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</si>
  <si>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</si>
  <si>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</si>
  <si>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</si>
  <si>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</si>
  <si>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</si>
  <si>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</si>
  <si>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</si>
  <si>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</si>
  <si>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</si>
  <si>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</si>
  <si>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</si>
  <si>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</si>
  <si>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</si>
  <si>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</si>
  <si>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</si>
  <si>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</si>
  <si>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</si>
  <si>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</si>
  <si>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</si>
  <si>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</si>
  <si>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</si>
  <si>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</si>
  <si>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</si>
  <si>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</si>
  <si>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</si>
  <si>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</si>
  <si>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</si>
  <si>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</si>
  <si>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</si>
  <si>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</si>
  <si>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</si>
  <si>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</si>
  <si>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</si>
  <si>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</si>
  <si>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</si>
  <si>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</si>
  <si>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</si>
  <si>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</si>
  <si>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</si>
  <si>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</si>
  <si>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</si>
  <si>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</si>
  <si>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</si>
  <si>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</si>
  <si>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</si>
  <si>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</si>
  <si>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</si>
  <si>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</si>
  <si>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</si>
  <si>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</si>
  <si>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</si>
  <si>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</si>
  <si>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</si>
  <si>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</si>
  <si>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</si>
  <si>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</si>
  <si>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</si>
  <si>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</si>
  <si>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</si>
  <si>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</si>
  <si>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</si>
  <si>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</si>
  <si>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</si>
  <si>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</si>
  <si>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</si>
  <si>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</si>
  <si>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</si>
  <si>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</si>
  <si>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</si>
  <si>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</si>
  <si>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</si>
  <si>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</si>
  <si>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</si>
  <si>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</si>
  <si>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</si>
  <si>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</si>
  <si>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</si>
  <si>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</si>
  <si>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</si>
  <si>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</si>
  <si>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</si>
  <si>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</si>
  <si>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</si>
  <si>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</si>
  <si>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</si>
  <si>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</si>
  <si>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</si>
  <si>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</si>
  <si>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</si>
  <si>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</si>
  <si>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</si>
  <si>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</si>
  <si>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</si>
  <si>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</si>
  <si>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</si>
  <si>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</si>
  <si>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</si>
  <si>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</si>
  <si>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</si>
  <si>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</si>
  <si>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</si>
  <si>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</si>
  <si>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</si>
  <si>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</si>
  <si>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</si>
  <si>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</si>
  <si>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</si>
  <si>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</si>
  <si>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</si>
  <si>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</si>
  <si>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</si>
  <si>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</si>
  <si>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</si>
  <si>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</si>
  <si>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</si>
  <si>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</si>
  <si>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</si>
  <si>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</si>
  <si>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</si>
  <si>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</si>
  <si>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</si>
  <si>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</si>
  <si>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</si>
  <si>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</si>
  <si>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</si>
  <si>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</si>
  <si>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</si>
  <si>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</si>
  <si>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</si>
  <si>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</si>
  <si>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</si>
  <si>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</si>
  <si>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</si>
  <si>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</si>
  <si>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</si>
  <si>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</si>
  <si>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</si>
  <si>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</si>
  <si>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</si>
  <si>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</si>
  <si>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</si>
  <si>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</si>
  <si>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</si>
  <si>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</si>
  <si>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</si>
  <si>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</si>
  <si>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</si>
  <si>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</si>
  <si>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</si>
  <si>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</si>
  <si>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</si>
  <si>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</si>
  <si>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</si>
  <si>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</si>
  <si>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</si>
  <si>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</si>
  <si>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</si>
  <si>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</si>
  <si>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</si>
  <si>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</si>
  <si>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</si>
  <si>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</si>
  <si>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</si>
  <si>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</si>
  <si>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</si>
  <si>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</si>
  <si>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</si>
  <si>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</si>
  <si>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</si>
  <si>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</si>
  <si>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</si>
  <si>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</si>
  <si>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</si>
  <si>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</si>
  <si>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</si>
  <si>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</si>
  <si>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</si>
  <si>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</si>
  <si>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</si>
  <si>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</si>
  <si>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</si>
  <si>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</si>
  <si>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</si>
  <si>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</si>
  <si>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</si>
  <si>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</si>
  <si>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</si>
  <si>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</si>
  <si>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</si>
  <si>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</si>
  <si>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</si>
  <si>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</si>
  <si>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</si>
  <si>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</si>
  <si>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</si>
  <si>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</si>
  <si>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</si>
  <si>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</si>
  <si>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</si>
  <si>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</si>
  <si>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</si>
  <si>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</si>
  <si>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</si>
  <si>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</si>
  <si>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</si>
  <si>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</si>
  <si>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</si>
  <si>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</si>
  <si>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</si>
  <si>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</si>
  <si>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</si>
  <si>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</si>
  <si>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</si>
  <si>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</si>
  <si>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</si>
  <si>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</si>
  <si>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</si>
  <si>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</si>
  <si>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</si>
  <si>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</si>
  <si>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</si>
  <si>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</si>
  <si>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</si>
  <si>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</si>
  <si>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</si>
  <si>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</si>
  <si>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</si>
  <si>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</si>
  <si>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</si>
  <si>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</si>
  <si>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</si>
  <si>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</si>
  <si>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</si>
  <si>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</si>
  <si>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</si>
  <si>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</si>
  <si>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</si>
  <si>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</si>
  <si>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</si>
  <si>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</si>
  <si>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</si>
  <si>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</si>
  <si>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</si>
  <si>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</si>
  <si>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</si>
  <si>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</si>
  <si>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</si>
  <si>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</si>
  <si>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</si>
  <si>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</si>
  <si>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</si>
  <si>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</si>
  <si>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</si>
  <si>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</si>
  <si>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</si>
  <si>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</si>
  <si>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</si>
  <si>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</si>
  <si>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</si>
  <si>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</si>
  <si>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</si>
  <si>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</si>
  <si>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</si>
  <si>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</si>
  <si>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</si>
  <si>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</si>
  <si>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</si>
  <si>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</si>
  <si>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</si>
  <si>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</si>
  <si>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</si>
  <si>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</si>
  <si>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</si>
  <si>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</si>
  <si>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</si>
  <si>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</si>
  <si>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</si>
  <si>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</si>
  <si>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</si>
  <si>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</si>
  <si>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</si>
  <si>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</si>
  <si>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</si>
  <si>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</si>
  <si>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</si>
  <si>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</si>
  <si>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</si>
  <si>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</si>
  <si>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</si>
  <si>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</si>
  <si>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</si>
  <si>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</si>
  <si>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</si>
  <si>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</si>
  <si>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</si>
  <si>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</si>
  <si>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</si>
  <si>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</si>
  <si>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</si>
  <si>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</si>
  <si>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</si>
  <si>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</si>
  <si>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</si>
  <si>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</si>
  <si>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</si>
  <si>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</si>
  <si>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</si>
  <si>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</si>
  <si>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</si>
  <si>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</si>
  <si>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</si>
  <si>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</si>
  <si>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</si>
  <si>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</si>
  <si>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</si>
  <si>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</si>
  <si>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</si>
  <si>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</si>
  <si>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</si>
  <si>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</si>
  <si>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</si>
  <si>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</si>
  <si>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</si>
  <si>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</si>
  <si>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</si>
  <si>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</si>
  <si>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</si>
  <si>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</si>
  <si>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</si>
  <si>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</si>
  <si>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</si>
  <si>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</si>
  <si>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</si>
  <si>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</si>
  <si>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</si>
  <si>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</si>
  <si>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</si>
  <si>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</si>
  <si>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</si>
  <si>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</si>
  <si>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</si>
  <si>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</si>
  <si>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</si>
  <si>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</si>
  <si>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</si>
  <si>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</si>
  <si>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</si>
  <si>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</si>
  <si>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</si>
  <si>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</si>
  <si>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</si>
  <si>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</si>
  <si>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</si>
  <si>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</si>
  <si>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</si>
  <si>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</si>
  <si>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</si>
  <si>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</si>
  <si>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</si>
  <si>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</si>
  <si>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</si>
  <si>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</si>
  <si>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</si>
  <si>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</si>
  <si>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</si>
  <si>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</si>
  <si>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</si>
  <si>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</si>
  <si>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</si>
  <si>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</si>
  <si>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</si>
  <si>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</si>
  <si>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</si>
  <si>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</si>
  <si>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</si>
  <si>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</si>
  <si>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</si>
  <si>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</si>
  <si>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</si>
  <si>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</si>
  <si>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</si>
  <si>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</si>
  <si>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</si>
  <si>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</si>
  <si>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</si>
  <si>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</si>
  <si>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</si>
  <si>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</si>
  <si>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</si>
  <si>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</si>
  <si>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</si>
  <si>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</si>
  <si>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</si>
  <si>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</si>
  <si>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</si>
  <si>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</si>
  <si>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</si>
  <si>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</si>
  <si>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</si>
  <si>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</si>
  <si>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</si>
  <si>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</si>
  <si>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</si>
  <si>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</si>
  <si>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</si>
  <si>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</si>
  <si>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</si>
  <si>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</si>
  <si>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</si>
  <si>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</si>
  <si>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</si>
  <si>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</si>
  <si>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</si>
  <si>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</si>
  <si>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</si>
  <si>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</si>
  <si>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</si>
  <si>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</si>
  <si>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</si>
  <si>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</si>
  <si>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</si>
  <si>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</si>
  <si>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</si>
  <si>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</si>
  <si>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</si>
  <si>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</si>
  <si>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</si>
  <si>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</si>
  <si>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</si>
  <si>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</si>
  <si>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</si>
  <si>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</si>
  <si>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</si>
  <si>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</si>
  <si>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</si>
  <si>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</si>
  <si>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</si>
  <si>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</si>
  <si>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</si>
  <si>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</si>
  <si>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</si>
  <si>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</si>
  <si>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</si>
  <si>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</si>
  <si>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</si>
  <si>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</si>
  <si>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</si>
  <si>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</si>
  <si>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</si>
  <si>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</si>
  <si>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</si>
  <si>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</si>
  <si>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</si>
  <si>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</si>
  <si>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</si>
  <si>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</si>
  <si>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</si>
  <si>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</si>
  <si>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</si>
  <si>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</si>
  <si>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</si>
  <si>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</si>
  <si>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</si>
  <si>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</si>
  <si>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</si>
  <si>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</si>
  <si>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</si>
  <si>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</si>
  <si>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</si>
  <si>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</si>
  <si>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</si>
  <si>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</si>
  <si>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</si>
  <si>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</si>
  <si>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</si>
  <si>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</si>
  <si>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</si>
  <si>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</si>
  <si>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</si>
  <si>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</si>
  <si>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</si>
  <si>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</si>
  <si>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</si>
  <si>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</si>
  <si>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</si>
  <si>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</si>
  <si>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</si>
  <si>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</si>
  <si>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</si>
  <si>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</si>
  <si>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</si>
  <si>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</si>
  <si>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</si>
  <si>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</si>
  <si>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</si>
  <si>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</si>
  <si>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</si>
  <si>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</si>
  <si>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</si>
  <si>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</si>
  <si>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</si>
  <si>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</si>
  <si>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</si>
  <si>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</si>
  <si>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</si>
  <si>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</si>
  <si>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</si>
  <si>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</si>
  <si>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</si>
  <si>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</si>
  <si>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</si>
  <si>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</si>
  <si>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</si>
  <si>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</si>
  <si>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</si>
  <si>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</si>
  <si>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</si>
  <si>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</si>
  <si>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</si>
  <si>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</si>
  <si>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</si>
  <si>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</si>
  <si>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</si>
  <si>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</si>
  <si>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</si>
  <si>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</si>
  <si>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</si>
  <si>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</si>
  <si>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</si>
  <si>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</si>
  <si>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</si>
  <si>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</si>
  <si>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</si>
  <si>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</si>
  <si>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</si>
  <si>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</si>
  <si>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</si>
  <si>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</si>
  <si>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</si>
  <si>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</si>
  <si>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</si>
  <si>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</si>
  <si>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</si>
  <si>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</si>
  <si>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</si>
  <si>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</si>
  <si>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</si>
  <si>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</si>
  <si>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</si>
  <si>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</si>
  <si>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</si>
  <si>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</si>
  <si>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</si>
  <si>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</si>
  <si>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</si>
  <si>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</si>
  <si>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</si>
  <si>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</si>
  <si>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</si>
  <si>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</si>
  <si>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</si>
  <si>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</si>
  <si>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</si>
  <si>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</si>
  <si>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</si>
  <si>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</si>
  <si>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</si>
  <si>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</si>
  <si>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</si>
  <si>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</si>
  <si>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</si>
  <si>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</si>
  <si>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</si>
  <si>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</si>
  <si>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</si>
  <si>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</si>
  <si>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</si>
  <si>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</si>
  <si>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</si>
  <si>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</si>
  <si>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</si>
  <si>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</si>
  <si>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</si>
  <si>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</si>
  <si>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</si>
  <si>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</si>
  <si>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</si>
  <si>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</si>
  <si>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</si>
  <si>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</si>
  <si>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</si>
  <si>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</si>
  <si>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</si>
  <si>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</si>
  <si>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</si>
  <si>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</si>
  <si>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</si>
  <si>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</si>
  <si>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</si>
  <si>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</si>
  <si>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</si>
  <si>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</si>
  <si>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</si>
  <si>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</si>
  <si>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</si>
  <si>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</si>
  <si>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</si>
  <si>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</si>
  <si>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</si>
  <si>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</si>
  <si>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</si>
  <si>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</si>
  <si>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</si>
  <si>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</si>
  <si>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</si>
  <si>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</si>
  <si>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</si>
  <si>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</si>
  <si>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</si>
  <si>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</si>
  <si>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</si>
  <si>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</si>
  <si>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</si>
  <si>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</si>
  <si>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</si>
  <si>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</si>
  <si>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</si>
  <si>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</si>
  <si>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</si>
  <si>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</si>
  <si>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</si>
  <si>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</si>
  <si>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</si>
  <si>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</si>
  <si>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</si>
  <si>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</si>
  <si>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</si>
  <si>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</si>
  <si>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</si>
  <si>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</si>
  <si>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</si>
  <si>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</si>
  <si>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</si>
  <si>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</si>
  <si>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</si>
  <si>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</si>
  <si>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</si>
  <si>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</si>
  <si>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</si>
  <si>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</si>
  <si>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</si>
  <si>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</si>
  <si>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</si>
  <si>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</si>
  <si>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</si>
  <si>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</si>
  <si>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</si>
  <si>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</si>
  <si>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</si>
  <si>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</si>
  <si>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</si>
  <si>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</si>
  <si>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</si>
  <si>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</si>
  <si>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</si>
  <si>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</si>
  <si>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</si>
  <si>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</si>
  <si>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</si>
  <si>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</si>
  <si>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</si>
  <si>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</si>
  <si>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</si>
  <si>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</si>
  <si>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</si>
  <si>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</si>
  <si>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</si>
  <si>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</si>
  <si>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</si>
  <si>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</si>
  <si>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</si>
  <si>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</si>
  <si>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</si>
  <si>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</si>
  <si>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</si>
  <si>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</si>
  <si>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</si>
  <si>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</si>
  <si>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</si>
  <si>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</si>
  <si>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</si>
  <si>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</si>
  <si>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</si>
  <si>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</si>
  <si>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</si>
  <si>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</si>
  <si>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</si>
  <si>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</si>
  <si>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</si>
  <si>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</si>
  <si>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</si>
  <si>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</si>
  <si>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</si>
  <si>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</si>
  <si>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</si>
  <si>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</si>
  <si>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</si>
  <si>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</si>
  <si>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</si>
  <si>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</si>
  <si>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</si>
  <si>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</si>
  <si>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</si>
  <si>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</si>
  <si>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</si>
  <si>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</si>
  <si>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</si>
  <si>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</si>
  <si>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</si>
  <si>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</si>
  <si>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</si>
  <si>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</si>
  <si>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</si>
  <si>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</si>
  <si>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</si>
  <si>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</si>
  <si>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</si>
  <si>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</si>
  <si>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</si>
  <si>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</si>
  <si>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</si>
  <si>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</si>
  <si>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</si>
  <si>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</si>
  <si>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</si>
  <si>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</si>
  <si>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</si>
  <si>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</si>
  <si>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</si>
  <si>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</si>
  <si>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</si>
  <si>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</si>
  <si>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</si>
  <si>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</si>
  <si>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</si>
  <si>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</si>
  <si>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</si>
  <si>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</si>
  <si>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</si>
  <si>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</si>
  <si>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</si>
  <si>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</si>
  <si>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</si>
  <si>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</si>
  <si>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</si>
  <si>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</si>
  <si>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</si>
  <si>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</si>
  <si>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</si>
  <si>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</si>
  <si>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</si>
  <si>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</si>
  <si>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</si>
  <si>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</si>
  <si>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</si>
  <si>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</si>
  <si>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</si>
  <si>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</si>
  <si>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</si>
  <si>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</si>
  <si>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</si>
  <si>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</si>
  <si>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</si>
  <si>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</si>
  <si>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</si>
  <si>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</si>
  <si>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</si>
  <si>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</si>
  <si>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</si>
  <si>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</si>
  <si>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</si>
  <si>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</si>
  <si>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</si>
  <si>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</si>
  <si>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</si>
  <si>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</si>
  <si>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</si>
  <si>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</si>
  <si>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</si>
  <si>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</si>
  <si>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</si>
  <si>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</si>
  <si>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</si>
  <si>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</si>
  <si>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</si>
  <si>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</si>
  <si>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</si>
  <si>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</si>
  <si>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</si>
  <si>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</si>
  <si>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</si>
  <si>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</si>
  <si>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</si>
  <si>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</si>
  <si>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</si>
  <si>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</si>
  <si>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</si>
  <si>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</si>
  <si>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</si>
  <si>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</si>
  <si>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</si>
  <si>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</si>
  <si>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</si>
  <si>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</si>
  <si>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</si>
  <si>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</si>
  <si>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</si>
  <si>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</si>
  <si>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</si>
  <si>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</si>
  <si>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</si>
  <si>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</si>
  <si>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</si>
  <si>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</si>
  <si>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</si>
  <si>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</si>
  <si>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</si>
  <si>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</si>
  <si>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</si>
  <si>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</si>
  <si>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</si>
  <si>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</si>
  <si>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</si>
  <si>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</si>
  <si>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</si>
  <si>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</si>
  <si>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</si>
  <si>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</si>
  <si>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</si>
  <si>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</si>
  <si>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</si>
  <si>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</si>
  <si>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</si>
  <si>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</si>
  <si>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</si>
  <si>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</si>
  <si>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</si>
  <si>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</si>
  <si>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</si>
  <si>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</si>
  <si>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</si>
  <si>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</si>
  <si>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</si>
  <si>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</si>
  <si>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</si>
  <si>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</si>
  <si>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</si>
  <si>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</si>
  <si>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</si>
  <si>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</si>
  <si>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</si>
  <si>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</si>
  <si>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</si>
  <si>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</si>
  <si>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</si>
  <si>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</si>
  <si>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</si>
  <si>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</si>
  <si>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</si>
  <si>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</si>
  <si>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</si>
  <si>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</si>
  <si>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</si>
  <si>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</si>
  <si>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</si>
  <si>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</si>
  <si>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</si>
  <si>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</si>
  <si>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</si>
  <si>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</si>
  <si>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</si>
  <si>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</si>
  <si>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</si>
  <si>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</si>
  <si>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</si>
  <si>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</si>
  <si>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</si>
  <si>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</si>
  <si>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</si>
  <si>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</si>
  <si>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</si>
  <si>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</si>
  <si>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</si>
  <si>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</si>
  <si>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</si>
  <si>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</si>
  <si>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</si>
  <si>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</si>
  <si>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</si>
  <si>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</si>
  <si>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</si>
  <si>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</si>
  <si>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</si>
  <si>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</si>
  <si>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</si>
  <si>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</si>
  <si>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</si>
  <si>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</si>
  <si>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</si>
  <si>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</si>
  <si>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</si>
  <si>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</si>
  <si>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</si>
  <si>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</si>
  <si>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</si>
  <si>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</si>
  <si>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</si>
  <si>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</si>
  <si>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</si>
  <si>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</si>
  <si>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</si>
  <si>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</si>
  <si>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</si>
  <si>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</si>
  <si>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</si>
  <si>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</si>
  <si>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</si>
  <si>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</si>
  <si>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</si>
  <si>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</si>
  <si>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</si>
  <si>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</si>
  <si>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</si>
  <si>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</si>
  <si>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</si>
  <si>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</si>
  <si>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</si>
  <si>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</si>
  <si>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</si>
  <si>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</si>
  <si>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</si>
  <si>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</si>
  <si>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</si>
  <si>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</si>
  <si>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</si>
  <si>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</si>
  <si>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</si>
  <si>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</si>
  <si>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</si>
  <si>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</si>
  <si>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</si>
  <si>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</si>
  <si>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</si>
  <si>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</si>
  <si>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</si>
  <si>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</si>
  <si>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</si>
  <si>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</si>
  <si>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</si>
  <si>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</si>
  <si>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</si>
  <si>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</si>
  <si>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</si>
  <si>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</si>
  <si>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</si>
  <si>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</si>
  <si>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</si>
  <si>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</si>
  <si>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</si>
  <si>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</si>
  <si>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</si>
  <si>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</si>
  <si>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</si>
  <si>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</si>
  <si>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</si>
  <si>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</si>
  <si>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</si>
  <si>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</si>
  <si>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</si>
  <si>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</si>
  <si>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</si>
  <si>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</si>
  <si>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</si>
  <si>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</si>
  <si>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</si>
  <si>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</si>
  <si>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</si>
  <si>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</si>
  <si>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</si>
  <si>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</si>
  <si>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</si>
  <si>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</si>
  <si>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</si>
  <si>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</si>
  <si>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</si>
  <si>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</si>
  <si>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</si>
  <si>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</si>
  <si>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</si>
  <si>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</si>
  <si>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</si>
  <si>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</si>
  <si>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</si>
  <si>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</si>
  <si>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</si>
  <si>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</si>
  <si>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</si>
  <si>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</si>
  <si>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</si>
  <si>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</si>
  <si>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</si>
  <si>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</si>
  <si>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</si>
  <si>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</si>
  <si>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</si>
  <si>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</si>
  <si>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</si>
  <si>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</si>
  <si>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</si>
  <si>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</si>
  <si>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</si>
  <si>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</si>
  <si>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</si>
  <si>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</si>
  <si>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</si>
  <si>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</si>
  <si>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</si>
  <si>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</si>
  <si>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</si>
  <si>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</si>
  <si>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</si>
  <si>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</si>
  <si>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</si>
  <si>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</si>
  <si>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</si>
  <si>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</si>
  <si>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</si>
  <si>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</si>
  <si>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</si>
  <si>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</si>
  <si>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</si>
  <si>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</si>
  <si>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</si>
  <si>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</si>
  <si>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</si>
  <si>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</si>
  <si>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</si>
  <si>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</si>
  <si>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</si>
  <si>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</si>
  <si>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</si>
  <si>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</si>
  <si>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</si>
  <si>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</si>
  <si>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</si>
  <si>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</si>
  <si>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</si>
  <si>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</si>
  <si>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</si>
  <si>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</si>
  <si>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</si>
  <si>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</si>
  <si>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</si>
  <si>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</si>
  <si>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</si>
  <si>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</si>
  <si>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</si>
  <si>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</si>
  <si>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</si>
  <si>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</si>
  <si>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</si>
  <si>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</si>
  <si>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</si>
  <si>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</si>
  <si>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</si>
  <si>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</si>
  <si>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</si>
  <si>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</si>
  <si>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</si>
  <si>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</si>
  <si>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</si>
  <si>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</si>
  <si>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</si>
  <si>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</si>
  <si>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</si>
  <si>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</si>
  <si>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</si>
  <si>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</si>
  <si>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</si>
  <si>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</si>
  <si>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</si>
  <si>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</si>
  <si>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</si>
  <si>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</si>
  <si>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</si>
  <si>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</si>
  <si>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</si>
  <si>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</si>
  <si>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</si>
  <si>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</si>
  <si>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</si>
  <si>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</si>
  <si>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</si>
  <si>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</si>
  <si>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</si>
  <si>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</si>
  <si>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</si>
  <si>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</si>
  <si>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</si>
  <si>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</si>
  <si>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</si>
  <si>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</si>
  <si>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</si>
  <si>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</si>
  <si>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</si>
  <si>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</si>
  <si>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</si>
  <si>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</si>
  <si>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</si>
  <si>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</si>
  <si>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</si>
  <si>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</si>
  <si>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</si>
  <si>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</si>
  <si>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</si>
  <si>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</si>
  <si>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</si>
  <si>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</si>
  <si>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</si>
  <si>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</si>
  <si>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</si>
  <si>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</si>
  <si>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</si>
  <si>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</si>
  <si>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</si>
  <si>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</si>
  <si>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</si>
  <si>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</si>
  <si>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</si>
  <si>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</si>
  <si>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</si>
  <si>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</si>
  <si>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</si>
  <si>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</si>
  <si>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</si>
  <si>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</si>
  <si>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</si>
  <si>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</si>
  <si>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</si>
  <si>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</si>
  <si>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</si>
  <si>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</si>
  <si>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</si>
  <si>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</si>
  <si>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</si>
  <si>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</si>
  <si>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</si>
  <si>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</si>
  <si>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</si>
  <si>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</si>
  <si>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</si>
  <si>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</si>
  <si>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</si>
  <si>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</si>
  <si>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</si>
  <si>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</si>
  <si>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</si>
  <si>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</si>
  <si>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</si>
  <si>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</si>
  <si>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</si>
  <si>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</si>
  <si>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</si>
  <si>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</si>
  <si>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</si>
  <si>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</si>
  <si>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</si>
  <si>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</si>
  <si>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</si>
  <si>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</si>
  <si>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</si>
  <si>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</si>
  <si>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</si>
  <si>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</si>
  <si>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</si>
  <si>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</si>
  <si>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</si>
  <si>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</si>
  <si>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</si>
  <si>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</si>
  <si>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</si>
  <si>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</si>
  <si>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</si>
  <si>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</si>
  <si>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</si>
  <si>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</si>
  <si>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</si>
  <si>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</si>
  <si>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</si>
  <si>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</si>
  <si>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</si>
  <si>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</si>
  <si>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</si>
  <si>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</si>
  <si>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</si>
  <si>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</si>
  <si>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</si>
  <si>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</si>
  <si>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</si>
  <si>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</si>
  <si>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</si>
  <si>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</si>
  <si>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</si>
  <si>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</si>
  <si>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</si>
  <si>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</si>
  <si>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</si>
  <si>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</si>
  <si>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</si>
  <si>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</si>
  <si>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</si>
  <si>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</si>
  <si>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</si>
  <si>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</si>
  <si>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</si>
  <si>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</si>
  <si>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</si>
  <si>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</si>
  <si>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</si>
  <si>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</si>
  <si>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</si>
  <si>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</si>
  <si>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</si>
  <si>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</si>
  <si>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</si>
  <si>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</si>
  <si>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</si>
  <si>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</si>
  <si>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</si>
  <si>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</si>
  <si>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</si>
  <si>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</si>
  <si>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</si>
  <si>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</si>
  <si>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</si>
  <si>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</si>
  <si>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</si>
  <si>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</si>
  <si>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</si>
  <si>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</si>
  <si>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</si>
  <si>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</si>
  <si>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</si>
  <si>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</si>
  <si>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</si>
  <si>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</si>
  <si>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</si>
  <si>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</si>
  <si>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</si>
  <si>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</si>
  <si>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</si>
  <si>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</si>
  <si>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</si>
  <si>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</si>
  <si>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</si>
  <si>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</si>
  <si>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</si>
  <si>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</si>
  <si>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</si>
  <si>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</si>
  <si>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</si>
  <si>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</si>
  <si>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</si>
  <si>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</si>
  <si>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</si>
  <si>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</si>
  <si>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</si>
  <si>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</si>
  <si>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</si>
  <si>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</si>
  <si>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</si>
  <si>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</si>
  <si>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</si>
  <si>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</si>
  <si>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</si>
  <si>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</si>
  <si>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</si>
  <si>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</si>
  <si>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</si>
  <si>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</si>
  <si>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</si>
  <si>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</si>
  <si>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</si>
  <si>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</si>
  <si>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</si>
  <si>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</si>
  <si>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</si>
  <si>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</si>
  <si>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</si>
  <si>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</si>
  <si>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</si>
  <si>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</si>
  <si>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</si>
  <si>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</si>
  <si>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</si>
  <si>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</si>
  <si>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</si>
  <si>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</si>
  <si>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</si>
  <si>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</si>
  <si>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</si>
  <si>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</si>
  <si>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</si>
  <si>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</si>
  <si>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</si>
  <si>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</si>
  <si>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</si>
  <si>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</si>
  <si>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</si>
  <si>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</si>
  <si>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</si>
  <si>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</si>
  <si>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</si>
  <si>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</si>
  <si>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</si>
  <si>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</si>
  <si>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</si>
  <si>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</si>
  <si>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</si>
  <si>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</si>
  <si>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</si>
  <si>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</si>
  <si>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</si>
  <si>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</si>
  <si>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</si>
  <si>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</si>
  <si>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</si>
  <si>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</si>
  <si>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</si>
  <si>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</si>
  <si>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</si>
  <si>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</si>
  <si>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</si>
  <si>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</si>
  <si>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</si>
  <si>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</si>
  <si>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</si>
  <si>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</si>
  <si>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</si>
  <si>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</si>
  <si>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</si>
  <si>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</si>
  <si>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</si>
  <si>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</si>
  <si>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</si>
  <si>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</si>
  <si>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</si>
  <si>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</si>
  <si>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</si>
  <si>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</si>
  <si>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</si>
  <si>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</si>
  <si>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</si>
  <si>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</si>
  <si>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</si>
  <si>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</si>
  <si>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</si>
  <si>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</si>
  <si>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</si>
  <si>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</si>
  <si>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</si>
  <si>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</si>
  <si>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</si>
  <si>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</si>
  <si>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</si>
  <si>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</si>
  <si>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</si>
  <si>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</si>
  <si>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</si>
  <si>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</si>
  <si>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</si>
  <si>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</si>
  <si>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</si>
  <si>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</si>
  <si>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</si>
  <si>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</si>
  <si>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</si>
  <si>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</si>
  <si>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</si>
  <si>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</si>
  <si>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</si>
  <si>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</si>
  <si>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</si>
  <si>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</si>
  <si>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</si>
  <si>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</si>
  <si>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</si>
  <si>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</si>
  <si>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</si>
  <si>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</si>
  <si>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</si>
  <si>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</si>
  <si>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</si>
  <si>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</si>
  <si>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</si>
  <si>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</si>
  <si>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</si>
  <si>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</si>
  <si>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</si>
  <si>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</si>
  <si>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</si>
  <si>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</si>
  <si>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</si>
  <si>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</si>
  <si>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</si>
  <si>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</si>
  <si>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</si>
  <si>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</si>
  <si>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</si>
  <si>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</si>
  <si>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</si>
  <si>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</si>
  <si>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</si>
  <si>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</si>
  <si>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</si>
  <si>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</si>
  <si>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</si>
  <si>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</si>
  <si>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</si>
  <si>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</si>
  <si>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</si>
  <si>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</si>
  <si>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</si>
  <si>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</si>
  <si>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</si>
  <si>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</si>
  <si>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</si>
  <si>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</si>
  <si>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</si>
  <si>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</si>
  <si>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</si>
  <si>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</si>
  <si>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</si>
  <si>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</si>
  <si>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</si>
  <si>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</si>
  <si>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</si>
  <si>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</si>
  <si>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</si>
  <si>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</si>
  <si>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</si>
  <si>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</si>
  <si>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</si>
  <si>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</si>
  <si>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</si>
  <si>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</si>
  <si>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</si>
  <si>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</si>
  <si>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</si>
  <si>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</si>
  <si>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</si>
  <si>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</si>
  <si>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</si>
  <si>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</si>
  <si>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</si>
  <si>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</si>
  <si>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</si>
  <si>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</si>
  <si>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</si>
  <si>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</si>
  <si>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</si>
  <si>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</si>
  <si>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</si>
  <si>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</si>
  <si>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</si>
  <si>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</si>
  <si>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</si>
  <si>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</si>
  <si>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</si>
  <si>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</si>
  <si>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</si>
  <si>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</si>
  <si>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</si>
  <si>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</si>
  <si>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</si>
  <si>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</si>
  <si>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</si>
  <si>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</si>
  <si>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</si>
  <si>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</si>
  <si>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</si>
  <si>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</si>
  <si>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</si>
  <si>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</si>
  <si>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</si>
  <si>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</si>
  <si>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</si>
  <si>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</si>
  <si>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</si>
  <si>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</si>
  <si>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</si>
  <si>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</si>
  <si>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</si>
  <si>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</si>
  <si>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</si>
  <si>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</si>
  <si>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</si>
  <si>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</si>
  <si>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</si>
  <si>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</si>
  <si>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</si>
  <si>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</si>
  <si>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</si>
  <si>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</si>
  <si>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</si>
  <si>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</si>
  <si>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</si>
  <si>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</si>
  <si>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</si>
  <si>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</si>
  <si>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</si>
  <si>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</si>
  <si>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</si>
  <si>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</si>
  <si>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</si>
  <si>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</si>
  <si>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</si>
  <si>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</si>
  <si>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</si>
  <si>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</si>
  <si>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</si>
  <si>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</si>
  <si>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</si>
  <si>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</si>
  <si>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</si>
  <si>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</si>
  <si>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</si>
  <si>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</si>
  <si>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</si>
  <si>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</si>
  <si>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</si>
  <si>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</si>
  <si>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</si>
  <si>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</si>
  <si>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</si>
  <si>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</si>
  <si>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</si>
  <si>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</si>
  <si>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</si>
  <si>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</si>
  <si>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</si>
  <si>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</si>
  <si>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</si>
  <si>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</si>
  <si>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</si>
  <si>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</si>
  <si>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</si>
  <si>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</si>
  <si>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</si>
  <si>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</si>
  <si>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</si>
  <si>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</si>
  <si>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</si>
  <si>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</si>
  <si>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</si>
  <si>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</si>
  <si>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</si>
  <si>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</si>
  <si>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</si>
  <si>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</si>
  <si>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</si>
  <si>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</si>
  <si>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</si>
  <si>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</si>
  <si>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</si>
  <si>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</si>
  <si>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</si>
  <si>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</si>
  <si>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</si>
  <si>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</si>
  <si>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</si>
  <si>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</si>
  <si>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</si>
  <si>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</si>
  <si>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</si>
  <si>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</si>
  <si>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</si>
  <si>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</si>
  <si>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</si>
  <si>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</si>
  <si>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</si>
  <si>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</si>
  <si>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</si>
  <si>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</si>
  <si>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</si>
  <si>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</si>
  <si>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</si>
  <si>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</si>
  <si>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</si>
  <si>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</si>
  <si>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</si>
  <si>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</si>
  <si>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</si>
  <si>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</si>
  <si>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</si>
  <si>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</si>
  <si>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</si>
  <si>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</si>
  <si>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</si>
  <si>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</si>
  <si>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</si>
  <si>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</si>
  <si>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</si>
  <si>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</si>
  <si>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</si>
  <si>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</si>
  <si>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</si>
  <si>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</si>
  <si>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</si>
  <si>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</si>
  <si>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</si>
  <si>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</si>
  <si>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</si>
  <si>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</si>
  <si>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</si>
  <si>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</si>
  <si>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</si>
  <si>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</si>
  <si>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</si>
  <si>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</si>
  <si>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</si>
  <si>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</si>
  <si>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</si>
  <si>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</si>
  <si>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</si>
  <si>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</si>
  <si>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</si>
  <si>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</si>
  <si>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</si>
  <si>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</si>
  <si>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</si>
  <si>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</si>
  <si>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</si>
  <si>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</si>
  <si>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</si>
  <si>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</si>
  <si>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</si>
  <si>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</si>
  <si>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</si>
  <si>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</si>
  <si>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</si>
  <si>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</si>
  <si>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</si>
  <si>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</si>
  <si>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</si>
  <si>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</si>
  <si>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</si>
  <si>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</si>
  <si>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</si>
  <si>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</si>
  <si>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</si>
  <si>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</si>
  <si>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</si>
  <si>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</si>
  <si>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</si>
  <si>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</si>
  <si>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</si>
  <si>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</si>
  <si>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</si>
  <si>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</si>
  <si>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</si>
  <si>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</si>
  <si>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</si>
  <si>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</si>
  <si>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</si>
  <si>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</si>
  <si>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</si>
  <si>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</si>
  <si>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</si>
  <si>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</si>
  <si>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</si>
  <si>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</si>
  <si>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</si>
  <si>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</si>
  <si>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</si>
  <si>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</si>
  <si>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</si>
  <si>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</si>
  <si>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</si>
  <si>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</si>
  <si>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</si>
  <si>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</si>
  <si>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</si>
  <si>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</si>
  <si>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</si>
  <si>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</si>
  <si>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</si>
  <si>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</si>
  <si>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</si>
  <si>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</si>
  <si>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</si>
  <si>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</si>
  <si>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</si>
  <si>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</si>
  <si>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</si>
  <si>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</si>
  <si>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</si>
  <si>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</si>
  <si>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</si>
  <si>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</si>
  <si>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</si>
  <si>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</si>
  <si>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</si>
  <si>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</si>
  <si>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</si>
  <si>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</si>
  <si>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</si>
  <si>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</si>
  <si>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</si>
  <si>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</si>
  <si>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</si>
  <si>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</si>
  <si>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</si>
  <si>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</si>
  <si>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</si>
  <si>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</si>
  <si>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</si>
  <si>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</si>
  <si>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</si>
  <si>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</si>
  <si>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</si>
  <si>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</si>
  <si>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</si>
  <si>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</si>
  <si>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</si>
  <si>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</si>
  <si>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</si>
  <si>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</si>
  <si>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</si>
  <si>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</si>
  <si>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</si>
  <si>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</si>
  <si>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</si>
  <si>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</si>
  <si>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</si>
  <si>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</si>
  <si>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</si>
  <si>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</si>
  <si>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</si>
  <si>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</si>
  <si>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</si>
  <si>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</si>
  <si>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</si>
  <si>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</si>
  <si>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</si>
  <si>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</si>
  <si>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</si>
  <si>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</si>
  <si>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</si>
  <si>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</si>
  <si>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</si>
  <si>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</si>
  <si>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</si>
  <si>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</si>
  <si>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</si>
  <si>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</si>
  <si>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</si>
  <si>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</si>
  <si>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</si>
  <si>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</si>
  <si>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</si>
  <si>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</si>
  <si>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</si>
  <si>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</si>
  <si>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</si>
  <si>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</si>
  <si>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</si>
  <si>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</si>
  <si>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</si>
  <si>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</si>
  <si>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</si>
  <si>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</si>
  <si>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</si>
  <si>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</si>
  <si>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</si>
  <si>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</si>
  <si>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</si>
  <si>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</si>
  <si>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</si>
  <si>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</si>
  <si>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</si>
  <si>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</si>
  <si>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</si>
  <si>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</si>
  <si>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</si>
  <si>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</si>
  <si>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</si>
  <si>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</si>
  <si>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</si>
  <si>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</si>
  <si>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</si>
  <si>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</si>
  <si>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</si>
  <si>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</si>
  <si>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</si>
  <si>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</si>
  <si>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</si>
  <si>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</si>
  <si>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</si>
  <si>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</si>
  <si>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</si>
  <si>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</si>
  <si>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</si>
  <si>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</si>
  <si>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</si>
  <si>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</si>
  <si>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</si>
  <si>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</si>
  <si>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</si>
  <si>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</si>
  <si>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</si>
  <si>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</si>
  <si>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</si>
  <si>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</si>
  <si>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</si>
  <si>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</si>
  <si>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</si>
  <si>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</si>
  <si>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</si>
  <si>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</si>
  <si>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</si>
  <si>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</si>
  <si>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</si>
  <si>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</si>
  <si>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</si>
  <si>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</si>
  <si>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</si>
  <si>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</si>
  <si>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</si>
  <si>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</si>
  <si>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</si>
  <si>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</si>
  <si>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</si>
  <si>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</si>
  <si>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</si>
  <si>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</si>
  <si>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</si>
  <si>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</si>
  <si>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</si>
  <si>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</si>
  <si>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</si>
  <si>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</si>
  <si>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</si>
  <si>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</si>
  <si>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</si>
  <si>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</si>
  <si>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</si>
  <si>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</si>
  <si>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</si>
  <si>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</si>
  <si>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</si>
  <si>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</si>
  <si>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</si>
  <si>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</si>
  <si>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</si>
  <si>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</si>
  <si>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</si>
  <si>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</si>
  <si>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</si>
  <si>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</si>
  <si>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</si>
  <si>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</si>
  <si>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</si>
  <si>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</si>
  <si>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</si>
  <si>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</si>
  <si>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</si>
  <si>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</si>
  <si>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</si>
  <si>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</si>
  <si>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</si>
  <si>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</si>
  <si>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</si>
  <si>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</si>
  <si>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</si>
  <si>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</si>
  <si>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</si>
  <si>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</si>
  <si>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</si>
  <si>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</si>
  <si>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</si>
  <si>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</si>
  <si>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</si>
  <si>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</si>
  <si>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</si>
  <si>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</si>
  <si>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</si>
  <si>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</si>
  <si>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</si>
  <si>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</si>
  <si>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</si>
  <si>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</si>
  <si>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</si>
  <si>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</si>
  <si>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</si>
  <si>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</si>
  <si>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</si>
  <si>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</si>
  <si>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</si>
  <si>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</si>
  <si>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</si>
  <si>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</si>
  <si>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</si>
  <si>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</si>
  <si>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</si>
  <si>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</si>
  <si>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</si>
  <si>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</si>
  <si>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</si>
  <si>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</si>
  <si>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</si>
  <si>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</si>
  <si>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</si>
  <si>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</si>
  <si>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</si>
  <si>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</si>
  <si>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</si>
  <si>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</si>
  <si>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</si>
  <si>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</si>
  <si>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</si>
  <si>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</si>
  <si>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</si>
  <si>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</si>
  <si>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</si>
  <si>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</si>
  <si>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</si>
  <si>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</si>
  <si>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</si>
  <si>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</si>
  <si>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</si>
  <si>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</si>
  <si>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</si>
  <si>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</si>
  <si>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</si>
  <si>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</si>
  <si>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</si>
  <si>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</si>
  <si>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</si>
  <si>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</si>
  <si>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</si>
  <si>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</si>
  <si>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</si>
  <si>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</si>
  <si>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</si>
  <si>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</si>
  <si>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</si>
  <si>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</si>
  <si>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</si>
  <si>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</si>
  <si>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</si>
  <si>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</si>
  <si>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</si>
  <si>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</si>
  <si>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</si>
  <si>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</si>
  <si>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</si>
  <si>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</si>
  <si>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</si>
  <si>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</si>
  <si>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</si>
  <si>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</si>
  <si>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</si>
  <si>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</si>
  <si>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</si>
  <si>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</si>
  <si>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</si>
  <si>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</si>
  <si>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</si>
  <si>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</si>
  <si>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</si>
  <si>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</si>
  <si>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</si>
  <si>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</si>
  <si>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</si>
  <si>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</si>
  <si>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</si>
  <si>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</si>
  <si>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</si>
  <si>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</si>
  <si>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</si>
  <si>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</si>
  <si>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</si>
  <si>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</si>
  <si>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</si>
  <si>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</si>
  <si>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</si>
  <si>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</si>
  <si>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</si>
  <si>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</si>
  <si>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</si>
  <si>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</si>
  <si>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</si>
  <si>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</si>
  <si>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</si>
  <si>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</si>
  <si>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</si>
  <si>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</si>
  <si>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</si>
  <si>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</si>
  <si>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</si>
  <si>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</si>
  <si>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</si>
  <si>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</si>
  <si>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</si>
  <si>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</si>
  <si>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</si>
  <si>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</si>
  <si>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</si>
  <si>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</si>
  <si>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</si>
  <si>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</si>
  <si>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</si>
  <si>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</si>
  <si>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</si>
  <si>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</si>
  <si>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</si>
  <si>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</si>
  <si>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</si>
  <si>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</si>
  <si>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</si>
  <si>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</si>
  <si>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</si>
  <si>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</si>
  <si>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</si>
  <si>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</si>
  <si>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</si>
  <si>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</si>
  <si>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</si>
  <si>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</si>
  <si>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</si>
  <si>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</si>
  <si>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</si>
  <si>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</si>
  <si>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</si>
  <si>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</si>
  <si>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</si>
  <si>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</si>
  <si>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</si>
  <si>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</si>
  <si>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</si>
  <si>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</si>
  <si>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</si>
  <si>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</si>
  <si>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</si>
  <si>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</si>
  <si>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</si>
  <si>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</si>
  <si>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</si>
  <si>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</si>
  <si>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</si>
  <si>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</si>
  <si>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</si>
  <si>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</si>
  <si>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</si>
  <si>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</si>
  <si>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</si>
  <si>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</si>
  <si>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</si>
  <si>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</si>
  <si>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</si>
  <si>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</si>
  <si>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</si>
  <si>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</si>
  <si>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</si>
  <si>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</si>
  <si>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</si>
  <si>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</si>
  <si>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</si>
  <si>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</si>
  <si>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</si>
  <si>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</si>
  <si>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</si>
  <si>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</si>
  <si>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</si>
  <si>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</si>
  <si>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</si>
  <si>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</si>
  <si>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</si>
  <si>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</si>
  <si>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</si>
  <si>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</si>
  <si>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</si>
  <si>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</si>
  <si>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</si>
  <si>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</si>
  <si>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</si>
  <si>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</si>
  <si>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</si>
  <si>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</si>
  <si>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</si>
  <si>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</si>
  <si>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</si>
  <si>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</si>
  <si>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</si>
  <si>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</si>
  <si>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</si>
  <si>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</si>
  <si>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</si>
  <si>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</si>
  <si>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</si>
  <si>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</si>
  <si>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</si>
  <si>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</si>
  <si>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</si>
  <si>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</si>
  <si>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</si>
  <si>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</si>
  <si>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</si>
  <si>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</si>
  <si>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</si>
  <si>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</si>
  <si>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</si>
  <si>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</si>
  <si>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</si>
  <si>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</si>
  <si>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</si>
  <si>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</si>
  <si>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</si>
  <si>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</si>
  <si>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</si>
  <si>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</si>
  <si>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</si>
  <si>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</si>
  <si>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</si>
  <si>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</si>
  <si>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</si>
  <si>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</si>
  <si>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</si>
  <si>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</si>
  <si>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</si>
  <si>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</si>
  <si>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</si>
  <si>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</si>
  <si>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</si>
  <si>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</si>
  <si>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</si>
  <si>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</si>
  <si>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</si>
  <si>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</si>
  <si>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</si>
  <si>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</si>
  <si>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</si>
  <si>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</si>
  <si>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</si>
  <si>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</si>
  <si>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</si>
  <si>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</si>
  <si>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</si>
  <si>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</si>
  <si>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</si>
  <si>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</si>
  <si>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</si>
  <si>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</si>
  <si>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</si>
  <si>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</si>
  <si>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</si>
  <si>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</si>
  <si>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</si>
  <si>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</si>
  <si>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</si>
  <si>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</si>
  <si>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</si>
  <si>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</si>
  <si>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</si>
  <si>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</si>
  <si>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</si>
  <si>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</si>
  <si>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</si>
  <si>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</si>
  <si>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</si>
  <si>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</si>
  <si>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</si>
  <si>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</si>
  <si>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</si>
  <si>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</si>
  <si>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</si>
  <si>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</si>
  <si>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</si>
  <si>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</si>
  <si>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</si>
  <si>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</si>
  <si>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</si>
  <si>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</si>
  <si>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</si>
  <si>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</si>
  <si>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</si>
  <si>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</si>
  <si>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</si>
  <si>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</si>
  <si>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</si>
  <si>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</si>
  <si>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</si>
  <si>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</si>
  <si>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</si>
  <si>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</si>
  <si>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</si>
  <si>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</si>
  <si>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</si>
  <si>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</si>
  <si>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</si>
  <si>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</si>
  <si>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</si>
  <si>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</si>
  <si>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</si>
  <si>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</si>
  <si>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</si>
  <si>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</si>
  <si>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</si>
  <si>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</si>
  <si>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</si>
  <si>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</si>
  <si>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</si>
  <si>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</si>
  <si>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</si>
  <si>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</si>
  <si>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</si>
  <si>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</si>
  <si>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</si>
  <si>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</si>
  <si>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</si>
  <si>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</si>
  <si>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</si>
  <si>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</si>
  <si>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</si>
  <si>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</si>
  <si>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</si>
  <si>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</si>
  <si>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</si>
  <si>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</si>
  <si>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</si>
  <si>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</si>
  <si>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</si>
  <si>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</si>
  <si>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</si>
  <si>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</si>
  <si>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</si>
  <si>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</si>
  <si>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</si>
  <si>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</si>
  <si>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</si>
  <si>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</si>
  <si>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</si>
  <si>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</si>
  <si>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</si>
  <si>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</si>
  <si>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</si>
  <si>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</si>
  <si>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</si>
  <si>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</si>
  <si>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</si>
  <si>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</si>
  <si>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</si>
  <si>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</si>
  <si>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</si>
  <si>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</si>
  <si>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</si>
  <si>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</si>
  <si>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</si>
  <si>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</si>
  <si>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</si>
  <si>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</si>
  <si>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</si>
  <si>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</si>
  <si>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</si>
  <si>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</si>
  <si>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</si>
  <si>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</si>
  <si>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</si>
  <si>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</si>
  <si>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</si>
  <si>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</si>
  <si>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</si>
  <si>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</si>
  <si>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</si>
  <si>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</si>
  <si>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</si>
  <si>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</si>
  <si>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</si>
  <si>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</si>
  <si>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</si>
  <si>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</si>
  <si>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</si>
  <si>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</si>
  <si>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</si>
  <si>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</si>
  <si>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</si>
  <si>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</si>
  <si>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</si>
  <si>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</si>
  <si>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</si>
  <si>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</si>
  <si>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</si>
  <si>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</si>
  <si>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</si>
  <si>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</si>
  <si>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</si>
  <si>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</si>
  <si>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</si>
  <si>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</si>
  <si>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</si>
  <si>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</si>
  <si>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</si>
  <si>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</si>
  <si>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</si>
  <si>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</si>
  <si>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</si>
  <si>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</si>
  <si>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</si>
  <si>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</si>
  <si>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</si>
  <si>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</si>
  <si>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</si>
  <si>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</si>
  <si>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</si>
  <si>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</si>
  <si>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</si>
  <si>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</si>
  <si>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</si>
  <si>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</si>
  <si>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</si>
  <si>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</si>
  <si>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</si>
  <si>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</si>
  <si>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</si>
  <si>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</si>
  <si>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</si>
  <si>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</si>
  <si>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</si>
  <si>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</si>
  <si>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</si>
  <si>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</si>
  <si>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</si>
  <si>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</si>
  <si>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</si>
  <si>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</si>
  <si>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</si>
  <si>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</si>
  <si>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</si>
  <si>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</si>
  <si>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</si>
  <si>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</si>
  <si>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</si>
  <si>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</si>
  <si>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</si>
  <si>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</si>
  <si>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</si>
  <si>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</si>
  <si>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</si>
  <si>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</si>
  <si>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</si>
  <si>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</si>
  <si>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</si>
  <si>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</si>
  <si>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</si>
  <si>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</si>
  <si>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</si>
  <si>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</si>
  <si>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</si>
  <si>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</si>
  <si>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</si>
  <si>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</si>
  <si>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</si>
  <si>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</si>
  <si>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</si>
  <si>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</si>
  <si>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</si>
  <si>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</si>
  <si>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</si>
  <si>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</si>
  <si>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</si>
  <si>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</si>
  <si>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</si>
  <si>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</si>
  <si>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</si>
  <si>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</si>
  <si>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</si>
  <si>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</si>
  <si>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</si>
  <si>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</si>
  <si>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</si>
  <si>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</si>
  <si>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</si>
  <si>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</si>
  <si>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</si>
  <si>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</si>
  <si>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</si>
  <si>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</si>
  <si>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</si>
  <si>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</si>
  <si>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</si>
  <si>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</si>
  <si>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</si>
  <si>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</si>
  <si>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</si>
  <si>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</si>
  <si>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</si>
  <si>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</si>
  <si>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</si>
  <si>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</si>
  <si>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</si>
  <si>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</si>
  <si>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</si>
  <si>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</si>
  <si>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</si>
  <si>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</si>
  <si>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</si>
  <si>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</si>
  <si>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</si>
  <si>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</si>
  <si>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</si>
  <si>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</si>
  <si>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</si>
  <si>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</si>
  <si>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</si>
  <si>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</si>
  <si>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</si>
  <si>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</si>
  <si>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</si>
  <si>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</si>
  <si>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</si>
  <si>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</si>
  <si>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</si>
  <si>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</si>
  <si>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</si>
  <si>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</si>
  <si>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</si>
  <si>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</si>
  <si>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</si>
  <si>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</si>
  <si>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</si>
  <si>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</si>
  <si>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</si>
  <si>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</si>
  <si>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</si>
  <si>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</si>
  <si>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</si>
  <si>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</si>
  <si>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</si>
  <si>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</si>
  <si>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</si>
  <si>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</si>
  <si>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</si>
  <si>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</si>
  <si>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</si>
  <si>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</si>
  <si>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</si>
  <si>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</si>
  <si>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</si>
  <si>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</si>
  <si>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</si>
  <si>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</si>
  <si>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</si>
  <si>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</si>
  <si>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</si>
  <si>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</si>
  <si>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</si>
  <si>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</si>
  <si>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</si>
  <si>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</si>
  <si>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</si>
  <si>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</si>
  <si>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</si>
  <si>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</si>
  <si>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</si>
  <si>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</si>
  <si>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</si>
  <si>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</si>
  <si>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</si>
  <si>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</si>
  <si>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</si>
  <si>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</si>
  <si>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</si>
  <si>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</si>
  <si>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</si>
  <si>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</si>
  <si>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</si>
  <si>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</si>
  <si>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</si>
  <si>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</si>
  <si>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</si>
  <si>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</si>
  <si>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</si>
  <si>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</si>
  <si>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</si>
  <si>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</si>
  <si>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</si>
  <si>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</si>
  <si>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</si>
  <si>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</si>
  <si>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</si>
  <si>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</si>
  <si>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</si>
  <si>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</si>
  <si>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</si>
  <si>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</si>
  <si>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</si>
  <si>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</si>
  <si>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</si>
  <si>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</si>
  <si>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</si>
  <si>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</si>
  <si>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</si>
  <si>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</si>
  <si>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</si>
  <si>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</si>
  <si>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</si>
  <si>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</si>
  <si>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</si>
  <si>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</si>
  <si>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</si>
  <si>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</si>
  <si>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</si>
  <si>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</si>
  <si>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</si>
  <si>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</si>
  <si>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</si>
  <si>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</si>
  <si>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</si>
  <si>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</si>
  <si>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</si>
  <si>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</si>
  <si>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</si>
  <si>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</si>
  <si>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</si>
  <si>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</si>
  <si>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</si>
  <si>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</si>
  <si>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</si>
  <si>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</si>
  <si>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</si>
  <si>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</si>
  <si>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</si>
  <si>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</si>
  <si>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</si>
  <si>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</si>
  <si>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</si>
  <si>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</si>
  <si>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</si>
  <si>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</si>
  <si>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</si>
  <si>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</si>
  <si>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</si>
  <si>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</si>
  <si>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</si>
  <si>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</si>
  <si>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</si>
  <si>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</si>
  <si>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</si>
  <si>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</si>
  <si>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</si>
  <si>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</si>
  <si>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</si>
  <si>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</si>
  <si>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</si>
  <si>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</si>
  <si>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</si>
  <si>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</si>
  <si>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</si>
  <si>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</si>
  <si>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</si>
  <si>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</si>
  <si>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</si>
  <si>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</si>
  <si>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</si>
  <si>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</si>
  <si>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</si>
  <si>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</si>
  <si>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</si>
  <si>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</si>
  <si>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</si>
  <si>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</si>
  <si>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</si>
  <si>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</si>
  <si>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</si>
  <si>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</si>
  <si>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</si>
  <si>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</si>
  <si>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</si>
  <si>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</si>
  <si>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</si>
  <si>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</si>
  <si>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</si>
  <si>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</si>
  <si>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</si>
  <si>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</si>
  <si>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</si>
  <si>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</si>
  <si>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</si>
  <si>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</si>
  <si>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</si>
  <si>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</si>
  <si>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</si>
  <si>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</si>
  <si>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</si>
  <si>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</si>
  <si>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</si>
  <si>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</si>
  <si>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</si>
  <si>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</si>
  <si>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</si>
  <si>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</si>
  <si>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</si>
  <si>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</si>
  <si>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</si>
  <si>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</si>
  <si>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</si>
  <si>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</si>
  <si>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</si>
  <si>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</si>
  <si>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</si>
  <si>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</si>
  <si>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</si>
  <si>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</si>
  <si>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</si>
  <si>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</si>
  <si>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</si>
  <si>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</si>
  <si>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</si>
  <si>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</si>
  <si>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</si>
  <si>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</si>
  <si>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</si>
  <si>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</si>
  <si>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</si>
  <si>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</si>
  <si>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</si>
  <si>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</si>
  <si>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</si>
  <si>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</si>
  <si>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</si>
  <si>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</si>
  <si>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</si>
  <si>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</si>
  <si>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</si>
  <si>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</si>
  <si>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</si>
  <si>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</si>
  <si>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</si>
  <si>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</si>
  <si>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</si>
  <si>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</si>
  <si>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</si>
  <si>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</si>
  <si>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</si>
  <si>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</si>
  <si>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</si>
  <si>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</si>
  <si>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</si>
  <si>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</si>
  <si>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</si>
  <si>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</si>
  <si>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</si>
  <si>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</si>
  <si>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</si>
  <si>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</si>
  <si>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</si>
  <si>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</si>
  <si>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</si>
  <si>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</si>
  <si>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</si>
  <si>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</si>
  <si>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</si>
  <si>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</si>
  <si>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</si>
  <si>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</si>
  <si>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</si>
  <si>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</si>
  <si>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</si>
  <si>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</si>
  <si>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</si>
  <si>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</si>
  <si>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</si>
  <si>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</si>
  <si>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</si>
  <si>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</si>
  <si>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</si>
  <si>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</si>
  <si>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</si>
  <si>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</si>
  <si>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</si>
  <si>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</si>
  <si>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</si>
  <si>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</si>
  <si>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</si>
  <si>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</si>
  <si>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</si>
  <si>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</si>
  <si>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</si>
  <si>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</si>
  <si>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</si>
  <si>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</si>
  <si>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</si>
  <si>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</si>
  <si>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</si>
  <si>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</si>
  <si>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</si>
  <si>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</si>
  <si>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</si>
  <si>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</si>
  <si>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</si>
  <si>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</si>
  <si>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</si>
  <si>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</si>
  <si>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</si>
  <si>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</si>
  <si>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</si>
  <si>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</si>
  <si>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</si>
  <si>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</si>
  <si>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</si>
  <si>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</si>
  <si>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</si>
  <si>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</si>
  <si>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</si>
  <si>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</si>
  <si>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</si>
  <si>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</si>
  <si>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</si>
  <si>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</si>
  <si>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</si>
  <si>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</si>
  <si>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</si>
  <si>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</si>
  <si>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</si>
  <si>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</si>
  <si>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</si>
  <si>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</si>
  <si>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</si>
  <si>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</si>
  <si>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</si>
  <si>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</si>
  <si>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</si>
  <si>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</si>
  <si>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</si>
  <si>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</si>
  <si>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</si>
  <si>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</si>
  <si>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</si>
  <si>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</si>
  <si>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</si>
  <si>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</si>
  <si>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</si>
  <si>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</si>
  <si>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</si>
  <si>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</si>
  <si>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</si>
  <si>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</si>
  <si>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</si>
  <si>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</si>
  <si>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</si>
  <si>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</si>
  <si>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</si>
  <si>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</si>
  <si>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</si>
  <si>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</si>
  <si>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</si>
  <si>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</si>
  <si>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</si>
  <si>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</si>
  <si>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</si>
  <si>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</si>
  <si>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</si>
  <si>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</si>
  <si>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</si>
  <si>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</si>
  <si>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</si>
  <si>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</si>
  <si>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</si>
  <si>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</si>
  <si>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</si>
  <si>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</si>
  <si>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</si>
  <si>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</si>
  <si>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</si>
  <si>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</si>
  <si>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</si>
  <si>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</si>
  <si>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</si>
  <si>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</si>
  <si>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</si>
  <si>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</si>
  <si>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</si>
  <si>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</si>
  <si>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</si>
  <si>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</si>
  <si>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</si>
  <si>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</si>
  <si>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</si>
  <si>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</si>
  <si>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</si>
  <si>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</si>
  <si>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</si>
  <si>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</si>
  <si>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</si>
  <si>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</si>
  <si>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</si>
  <si>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</si>
  <si>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</si>
  <si>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</si>
  <si>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</si>
  <si>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</si>
  <si>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</si>
  <si>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</si>
  <si>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</si>
  <si>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</si>
  <si>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</si>
  <si>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</si>
  <si>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</si>
  <si>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</si>
  <si>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</si>
  <si>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</si>
  <si>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</si>
  <si>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</si>
  <si>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</si>
  <si>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</si>
  <si>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</si>
  <si>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</si>
  <si>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</si>
  <si>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</si>
  <si>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</si>
  <si>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</si>
  <si>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</si>
  <si>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</si>
  <si>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</si>
  <si>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</si>
  <si>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</si>
  <si>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</si>
  <si>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</si>
  <si>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</si>
  <si>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</si>
  <si>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</si>
  <si>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</si>
  <si>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</si>
  <si>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</si>
  <si>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</si>
  <si>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</si>
  <si>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</si>
  <si>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</si>
  <si>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</si>
  <si>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</si>
  <si>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</si>
  <si>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</si>
  <si>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</si>
  <si>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</si>
  <si>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</si>
  <si>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</si>
  <si>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</si>
  <si>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</si>
  <si>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</si>
  <si>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</si>
  <si>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</si>
  <si>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</si>
  <si>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</si>
  <si>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</si>
  <si>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</si>
  <si>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</si>
  <si>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</si>
  <si>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</si>
  <si>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</si>
  <si>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</si>
  <si>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</si>
  <si>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</si>
  <si>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</si>
  <si>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</si>
  <si>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</si>
  <si>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</si>
  <si>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</si>
  <si>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</si>
  <si>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</si>
  <si>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</si>
  <si>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</si>
  <si>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</si>
  <si>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</si>
  <si>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</si>
  <si>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</si>
  <si>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</si>
  <si>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</si>
  <si>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</si>
  <si>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</si>
  <si>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</si>
  <si>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</si>
  <si>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</si>
  <si>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</si>
  <si>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</si>
  <si>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</si>
  <si>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</si>
  <si>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</si>
  <si>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</si>
  <si>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</si>
  <si>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</si>
  <si>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</si>
  <si>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</si>
  <si>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</si>
  <si>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</si>
  <si>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</si>
  <si>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</si>
  <si>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</si>
  <si>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</si>
  <si>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</si>
  <si>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</si>
  <si>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</si>
  <si>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</si>
  <si>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</si>
  <si>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</si>
  <si>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</si>
  <si>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</si>
  <si>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</si>
  <si>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</si>
  <si>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</si>
  <si>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</si>
  <si>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</si>
  <si>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</si>
  <si>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</si>
  <si>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</si>
  <si>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</si>
  <si>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</si>
  <si>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</si>
  <si>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</si>
  <si>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</si>
  <si>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</si>
  <si>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</si>
  <si>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</si>
  <si>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</si>
  <si>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</si>
  <si>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</si>
  <si>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</si>
  <si>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</si>
  <si>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</si>
  <si>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</si>
  <si>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</si>
  <si>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</si>
  <si>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</si>
  <si>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</si>
  <si>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</si>
  <si>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</si>
  <si>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</si>
  <si>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</si>
  <si>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</si>
  <si>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</si>
  <si>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</si>
  <si>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</si>
  <si>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</si>
  <si>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</si>
  <si>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</si>
  <si>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</si>
  <si>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</si>
  <si>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</si>
  <si>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</si>
  <si>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</si>
  <si>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</si>
  <si>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</si>
  <si>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</si>
  <si>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</si>
  <si>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</si>
  <si>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</si>
  <si>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</si>
  <si>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</si>
  <si>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</si>
  <si>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</si>
  <si>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</si>
  <si>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</si>
  <si>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</si>
  <si>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</si>
  <si>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</si>
  <si>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</si>
  <si>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</si>
  <si>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</si>
  <si>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</si>
  <si>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</si>
  <si>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</si>
  <si>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</si>
  <si>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</si>
  <si>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</si>
  <si>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</si>
  <si>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</si>
  <si>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</si>
  <si>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</si>
  <si>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</si>
  <si>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</si>
  <si>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</si>
  <si>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</si>
  <si>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</si>
  <si>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</si>
  <si>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</si>
  <si>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</si>
  <si>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</si>
  <si>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</si>
  <si>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</si>
  <si>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</si>
  <si>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</si>
  <si>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</si>
  <si>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</si>
  <si>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</si>
  <si>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</si>
  <si>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</si>
  <si>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</si>
  <si>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</si>
  <si>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</si>
  <si>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</si>
  <si>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</si>
  <si>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</si>
  <si>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</si>
  <si>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</si>
  <si>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</si>
  <si>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</si>
  <si>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</si>
  <si>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</si>
  <si>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</si>
  <si>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</si>
  <si>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</si>
  <si>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</si>
  <si>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</si>
  <si>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</si>
  <si>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</si>
  <si>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</si>
  <si>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</si>
  <si>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</si>
  <si>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</si>
  <si>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</si>
  <si>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</si>
  <si>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</si>
  <si>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</si>
  <si>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</si>
  <si>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</si>
  <si>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</si>
  <si>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</si>
  <si>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</si>
  <si>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</si>
  <si>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</si>
  <si>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</si>
  <si>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</si>
  <si>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</si>
  <si>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</si>
  <si>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</si>
  <si>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</si>
  <si>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</si>
  <si>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</si>
  <si>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</si>
  <si>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</si>
  <si>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</si>
  <si>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</si>
  <si>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</si>
  <si>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</si>
  <si>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</si>
  <si>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</si>
  <si>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</si>
  <si>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</si>
  <si>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</si>
  <si>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</si>
  <si>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</si>
  <si>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</si>
  <si>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</si>
  <si>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</si>
  <si>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</si>
  <si>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</si>
  <si>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</si>
  <si>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</si>
  <si>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</si>
  <si>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</si>
  <si>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</si>
  <si>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</si>
  <si>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</si>
  <si>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</si>
  <si>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</si>
  <si>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</si>
  <si>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</si>
  <si>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</si>
  <si>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</si>
  <si>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</si>
  <si>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</si>
  <si>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</si>
  <si>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</si>
  <si>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</si>
  <si>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</si>
  <si>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</si>
  <si>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</si>
  <si>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</si>
  <si>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</si>
  <si>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</si>
  <si>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</si>
  <si>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</si>
  <si>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</si>
  <si>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</si>
  <si>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</si>
  <si>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</si>
  <si>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</si>
  <si>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</si>
  <si>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</si>
  <si>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</si>
  <si>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</si>
  <si>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</si>
  <si>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</si>
  <si>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</si>
  <si>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</si>
  <si>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</si>
  <si>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</si>
  <si>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</si>
  <si>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</si>
  <si>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</si>
  <si>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</si>
  <si>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</si>
  <si>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</si>
  <si>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</si>
  <si>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</si>
  <si>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</si>
  <si>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</si>
  <si>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</si>
  <si>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</si>
  <si>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</si>
  <si>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</si>
  <si>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</si>
  <si>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</si>
  <si>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</si>
  <si>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</si>
  <si>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</si>
  <si>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</si>
  <si>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</si>
  <si>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</si>
  <si>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</si>
  <si>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</si>
  <si>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</si>
  <si>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</si>
  <si>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</si>
  <si>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</si>
  <si>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</si>
  <si>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</si>
  <si>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</si>
  <si>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</si>
  <si>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</si>
  <si>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</si>
  <si>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</si>
  <si>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</si>
  <si>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</si>
  <si>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</si>
  <si>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</si>
  <si>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</si>
  <si>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</si>
  <si>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</si>
  <si>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</si>
  <si>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</si>
  <si>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</si>
  <si>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</si>
  <si>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</si>
  <si>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</si>
  <si>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</si>
  <si>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</si>
  <si>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</si>
  <si>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</si>
  <si>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</si>
  <si>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</si>
  <si>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</si>
  <si>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</si>
  <si>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</si>
  <si>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</si>
  <si>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</si>
  <si>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</si>
  <si>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</si>
  <si>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</si>
  <si>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</si>
  <si>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</si>
  <si>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</si>
  <si>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</si>
  <si>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</si>
  <si>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</si>
  <si>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</si>
  <si>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</si>
  <si>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</si>
  <si>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</si>
  <si>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</si>
  <si>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</si>
  <si>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</si>
  <si>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</si>
  <si>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</si>
  <si>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</si>
  <si>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</si>
  <si>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</si>
  <si>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</si>
  <si>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</si>
  <si>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</si>
  <si>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</si>
  <si>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</si>
  <si>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</si>
  <si>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</si>
  <si>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</si>
  <si>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</si>
  <si>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</si>
  <si>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</si>
  <si>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</si>
  <si>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</si>
  <si>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</si>
  <si>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</si>
  <si>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</si>
  <si>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</si>
  <si>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</si>
  <si>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</si>
  <si>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</si>
  <si>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</si>
  <si>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</si>
  <si>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</si>
  <si>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</si>
  <si>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</si>
  <si>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</si>
  <si>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</si>
  <si>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</si>
  <si>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</si>
  <si>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</si>
  <si>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</si>
  <si>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</si>
  <si>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</si>
  <si>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</si>
  <si>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</si>
  <si>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</si>
  <si>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</si>
  <si>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</si>
  <si>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</si>
  <si>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</si>
  <si>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</si>
  <si>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</si>
  <si>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</si>
  <si>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</si>
  <si>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</si>
  <si>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</si>
  <si>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</si>
  <si>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</si>
  <si>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</si>
  <si>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</si>
  <si>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</si>
  <si>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</si>
  <si>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</si>
  <si>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</si>
  <si>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</si>
  <si>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</si>
  <si>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</si>
  <si>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</si>
  <si>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</si>
  <si>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</si>
  <si>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</si>
  <si>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</si>
  <si>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</si>
  <si>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</si>
  <si>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</si>
  <si>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</si>
  <si>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</si>
  <si>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</si>
  <si>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</si>
  <si>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</si>
  <si>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</si>
  <si>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</si>
  <si>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</si>
  <si>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</si>
  <si>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</si>
  <si>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</si>
  <si>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</si>
  <si>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</si>
  <si>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</si>
  <si>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</si>
  <si>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</si>
  <si>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</si>
  <si>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</si>
  <si>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</si>
  <si>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</si>
  <si>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</si>
  <si>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</si>
  <si>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</si>
  <si>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</si>
  <si>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</si>
  <si>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</si>
  <si>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</si>
  <si>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</si>
  <si>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</si>
  <si>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</si>
  <si>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</si>
  <si>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</si>
  <si>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</si>
  <si>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</si>
  <si>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</si>
  <si>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</si>
  <si>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</si>
  <si>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</si>
  <si>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</si>
  <si>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</si>
  <si>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</si>
  <si>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</si>
  <si>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</si>
  <si>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</si>
  <si>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</si>
  <si>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</si>
  <si>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</si>
  <si>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</si>
  <si>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</si>
  <si>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</si>
  <si>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</si>
  <si>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</si>
  <si>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</si>
  <si>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</si>
  <si>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</si>
  <si>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</si>
  <si>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</si>
  <si>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</si>
  <si>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</si>
  <si>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</si>
  <si>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</si>
  <si>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</si>
  <si>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</si>
  <si>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</si>
  <si>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</si>
  <si>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</si>
  <si>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</si>
  <si>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</si>
  <si>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</si>
  <si>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</si>
  <si>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</si>
  <si>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</si>
  <si>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</si>
  <si>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</si>
  <si>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</si>
  <si>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</si>
  <si>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</si>
  <si>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</si>
  <si>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</si>
  <si>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</si>
  <si>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</si>
  <si>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</si>
  <si>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</si>
  <si>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</si>
  <si>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</si>
  <si>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</si>
  <si>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</si>
  <si>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</si>
  <si>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</si>
  <si>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</si>
  <si>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</si>
  <si>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</si>
  <si>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</si>
  <si>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</si>
  <si>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</si>
  <si>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</si>
  <si>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</si>
  <si>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</si>
  <si>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</si>
  <si>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</si>
  <si>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</si>
  <si>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</si>
  <si>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</si>
  <si>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</si>
  <si>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</si>
  <si>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</si>
  <si>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</si>
  <si>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</si>
  <si>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</si>
  <si>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</si>
  <si>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</si>
  <si>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</si>
  <si>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</si>
  <si>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</si>
  <si>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</si>
  <si>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</si>
  <si>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</si>
  <si>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</si>
  <si>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</si>
  <si>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</si>
  <si>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</si>
  <si>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</si>
  <si>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</si>
  <si>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</si>
  <si>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</si>
  <si>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</si>
  <si>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</si>
  <si>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</si>
  <si>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</si>
  <si>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</si>
  <si>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</si>
  <si>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</si>
  <si>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</si>
  <si>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</si>
  <si>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</si>
  <si>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</si>
  <si>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</si>
  <si>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</si>
  <si>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</si>
  <si>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</si>
  <si>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</si>
  <si>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</si>
  <si>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</si>
  <si>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</si>
  <si>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</si>
  <si>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</si>
  <si>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</si>
  <si>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</si>
  <si>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</si>
  <si>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</si>
  <si>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</si>
  <si>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</si>
  <si>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</si>
  <si>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</si>
  <si>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</si>
  <si>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</si>
  <si>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</si>
  <si>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</si>
  <si>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</si>
  <si>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</si>
  <si>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</si>
  <si>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</si>
  <si>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</si>
  <si>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</si>
  <si>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</si>
  <si>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</si>
  <si>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</si>
  <si>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</si>
  <si>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</si>
  <si>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</si>
  <si>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</si>
  <si>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</si>
  <si>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</si>
  <si>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</si>
  <si>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</si>
  <si>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</si>
  <si>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</si>
  <si>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</si>
  <si>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</si>
  <si>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</si>
  <si>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</si>
  <si>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</si>
  <si>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</si>
  <si>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</si>
  <si>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</si>
  <si>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</si>
  <si>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</si>
  <si>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</si>
  <si>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</si>
  <si>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</si>
  <si>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</si>
  <si>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</si>
  <si>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</si>
  <si>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</si>
  <si>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</si>
  <si>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</si>
  <si>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</si>
  <si>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</si>
  <si>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</si>
  <si>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</si>
  <si>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</si>
  <si>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</si>
  <si>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</si>
  <si>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</si>
  <si>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</si>
  <si>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</si>
  <si>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</si>
  <si>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</si>
  <si>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</si>
  <si>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</si>
  <si>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</si>
  <si>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</si>
  <si>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</si>
  <si>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</si>
  <si>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</si>
  <si>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</si>
  <si>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</si>
  <si>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</si>
  <si>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</si>
  <si>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</si>
  <si>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</si>
  <si>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</si>
  <si>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</si>
  <si>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</si>
  <si>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</si>
  <si>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</si>
  <si>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</si>
  <si>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</si>
  <si>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</si>
  <si>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</si>
  <si>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</si>
  <si>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</si>
  <si>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</si>
  <si>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</si>
  <si>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</si>
  <si>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</si>
  <si>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</si>
  <si>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</si>
  <si>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</si>
  <si>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</si>
  <si>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</si>
  <si>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</si>
  <si>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</si>
  <si>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</si>
  <si>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</si>
  <si>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</si>
  <si>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</si>
  <si>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</si>
  <si>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</si>
  <si>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</si>
  <si>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</si>
  <si>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</si>
  <si>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</si>
  <si>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</si>
  <si>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</si>
  <si>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</si>
  <si>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</si>
  <si>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</si>
  <si>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</si>
  <si>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</si>
  <si>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</si>
  <si>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</si>
  <si>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</si>
  <si>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</si>
  <si>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</si>
  <si>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</si>
  <si>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</si>
  <si>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</si>
  <si>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</si>
  <si>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</si>
  <si>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</si>
  <si>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</si>
  <si>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</si>
  <si>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</si>
  <si>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</si>
  <si>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</si>
  <si>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</si>
  <si>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</si>
  <si>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</si>
  <si>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</si>
  <si>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</si>
  <si>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</si>
  <si>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</si>
  <si>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</si>
  <si>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</si>
  <si>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</si>
  <si>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</si>
  <si>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</si>
  <si>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</si>
  <si>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</si>
  <si>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</si>
  <si>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</si>
  <si>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</si>
  <si>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</si>
  <si>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</si>
  <si>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</si>
  <si>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</si>
  <si>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</si>
  <si>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</si>
  <si>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</si>
  <si>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</si>
  <si>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</si>
  <si>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</si>
  <si>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</si>
  <si>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</si>
  <si>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</si>
  <si>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</si>
  <si>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</si>
  <si>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</si>
  <si>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</si>
  <si>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</si>
  <si>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</si>
  <si>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</si>
  <si>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</si>
  <si>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</si>
  <si>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</si>
  <si>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</si>
  <si>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</si>
  <si>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</si>
  <si>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</si>
  <si>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</si>
  <si>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</si>
  <si>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</si>
  <si>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</si>
  <si>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</si>
  <si>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</si>
  <si>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</si>
  <si>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</si>
  <si>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</si>
  <si>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</si>
  <si>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</si>
  <si>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</si>
  <si>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</si>
  <si>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</si>
  <si>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</si>
  <si>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</si>
  <si>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</si>
  <si>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</si>
  <si>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</si>
  <si>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</si>
  <si>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</si>
  <si>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</si>
  <si>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</si>
  <si>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</si>
  <si>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</si>
  <si>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</si>
  <si>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</si>
  <si>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</si>
  <si>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</si>
  <si>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</si>
  <si>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</si>
  <si>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</si>
  <si>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</si>
  <si>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</si>
  <si>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</si>
  <si>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</si>
  <si>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</si>
  <si>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</si>
  <si>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</si>
  <si>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</si>
  <si>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</si>
  <si>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</si>
  <si>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</si>
  <si>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</si>
  <si>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</si>
  <si>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</si>
  <si>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</si>
  <si>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</si>
  <si>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</si>
  <si>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</si>
  <si>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Data Inspection</t>
  </si>
  <si>
    <t>Total Customers</t>
  </si>
  <si>
    <t>Number of Columns</t>
  </si>
  <si>
    <t>Duplicate Customer IDs</t>
  </si>
  <si>
    <t>Column</t>
  </si>
  <si>
    <t>Missing Values</t>
  </si>
  <si>
    <t>Missing %</t>
  </si>
  <si>
    <t>Gender</t>
  </si>
  <si>
    <t>Senior Citizen</t>
  </si>
  <si>
    <t>Tenure</t>
  </si>
  <si>
    <t>CustomerID</t>
  </si>
  <si>
    <t>TotalChages_Clean</t>
  </si>
  <si>
    <t>TotalCharges_Clean Missing</t>
  </si>
  <si>
    <t>Churn_Flag</t>
  </si>
  <si>
    <t>Tenure_Group</t>
  </si>
  <si>
    <t>Variable</t>
  </si>
  <si>
    <t>Mean</t>
  </si>
  <si>
    <t>Median</t>
  </si>
  <si>
    <t>Minimum</t>
  </si>
  <si>
    <t>Maximum</t>
  </si>
  <si>
    <t>Std. Dev.</t>
  </si>
  <si>
    <t>Monthly Charges</t>
  </si>
  <si>
    <t>Total Charges</t>
  </si>
  <si>
    <t>Row Labels</t>
  </si>
  <si>
    <t>Grand Total</t>
  </si>
  <si>
    <t>Count of customerID</t>
  </si>
  <si>
    <t>KPI</t>
  </si>
  <si>
    <t>Value</t>
  </si>
  <si>
    <t>Churned Customers</t>
  </si>
  <si>
    <t>Retained Customers</t>
  </si>
  <si>
    <t>Churn Rate</t>
  </si>
  <si>
    <t>INTERPRETATION</t>
  </si>
  <si>
    <t>Sum of Churn_Flag</t>
  </si>
  <si>
    <t>Average of Churn_Flag</t>
  </si>
  <si>
    <t>0-12 Months</t>
  </si>
  <si>
    <t>13-24 Months</t>
  </si>
  <si>
    <t>25-36 Months</t>
  </si>
  <si>
    <t>37-48 Months</t>
  </si>
  <si>
    <t>49-60 Months</t>
  </si>
  <si>
    <t>61-72 Months</t>
  </si>
  <si>
    <t>Average of MonthlyCharges</t>
  </si>
  <si>
    <t>Avg Monthly Charges</t>
  </si>
  <si>
    <t>Churn Flag</t>
  </si>
  <si>
    <t xml:space="preserve"> Churn Flag</t>
  </si>
  <si>
    <t>Correlation Map</t>
  </si>
  <si>
    <t>Overall Churn Rate is 26.54%</t>
  </si>
  <si>
    <t>Out of the 7,043 customers, 1,869 have churned, meaning approximately 27% of the customer base has left the company. This is a significant level of customer attrition and indicates that improving customer retention should be a major business priority.</t>
  </si>
  <si>
    <t>Month to Month</t>
  </si>
  <si>
    <t>Month-to-month customers have a churn rate of approximately 43%, compared with 11% for one-year contracts and only 3% for two-year contracts. This indicates that customers with longer contracts are considerably more likely to remain with the company. The company should focus on converting month-to-month customers to longer-term contracts.</t>
  </si>
  <si>
    <t>Fiber-optic customers have a churn rate of approximately 42%, compared with 19% for DSL and 7% for customers without internet service. This unusually high churn suggests that fiber customers may be experiencing issues related to pricing, service quality, reliability or customer expectations that require further investigation.</t>
  </si>
  <si>
    <t>The tenure analysis shows that churn is highest among customers who have been with the company for a shorter period and generally decreases as tenure increases. This suggests that the early stage of the customer relationship is a critical retention period. Stronger onboarding and early customer engagement could help reduce churn.</t>
  </si>
  <si>
    <t>Customers using electronic checks have the highest churn rate at approximately 45%. This is considerably higher than other payment methods. The company should investigate whether billing experience, payment convenience or characteristics of customers using this payment method contribute to the high churn.</t>
  </si>
  <si>
    <t>Fiber-optic customers</t>
  </si>
  <si>
    <t>Tenure Analysis</t>
  </si>
  <si>
    <t>Customers Using Electronic checks</t>
  </si>
  <si>
    <t>KEY INSIGHTS</t>
  </si>
  <si>
    <t>BUSINESS INSIGHTS</t>
  </si>
  <si>
    <t>BUSINESS RISKS</t>
  </si>
  <si>
    <t>Revenue Loss from High Customer Churn</t>
  </si>
  <si>
    <t>With approximately 27% of customers churning, the company faces a significant risk of losing recurring revenue. Replacing lost customers may also increase customer acquisition costs.</t>
  </si>
  <si>
    <t>High Dependence on Month-to-Month Customers</t>
  </si>
  <si>
    <t>Month-to-month customers have a churn rate of approximately 43%, creating revenue instability and making the customer base more vulnerable to sudden customer losses.</t>
  </si>
  <si>
    <t>High Churn Among Fiber-Optic Customers</t>
  </si>
  <si>
    <t>BUSINESS OPPORTUNITIES</t>
  </si>
  <si>
    <t>Increase Long Term Contract  Adoption</t>
  </si>
  <si>
    <t>Strenghthen Early Customer Retention</t>
  </si>
  <si>
    <t>Improve the Fiber-Optic Customer Retention</t>
  </si>
  <si>
    <t>BUSINESS RECOMMENDATION</t>
  </si>
  <si>
    <t>Introduce Incentives for Longer-Term Contracts</t>
  </si>
  <si>
    <t>Establish an Early-Customer Retention Programme</t>
  </si>
  <si>
    <t>Investigate and Address Fiber-Optic Customer Complaints</t>
  </si>
  <si>
    <t>Review the Electric-Check Customer Experience</t>
  </si>
  <si>
    <t>Develop a Churn-Risk Monitoring System</t>
  </si>
  <si>
    <t>Fiber-optic customers have a churn rate of approximately 42%. If the underlying causes are not addressed, continued customer losses in this segment could negatively affect revenue and the company’s reputation.</t>
  </si>
  <si>
    <t>POTENTIAL IMPACT</t>
  </si>
  <si>
    <t>Question</t>
  </si>
  <si>
    <t>What does the customer base look like?</t>
  </si>
  <si>
    <t>Answer</t>
  </si>
  <si>
    <t>Question?</t>
  </si>
  <si>
    <t>Which segments have the highest churn?</t>
  </si>
  <si>
    <t>Does contract type influence retention?</t>
  </si>
  <si>
    <t>Does tenure affect loyalty?</t>
  </si>
  <si>
    <t>Which payment methods have higher churn?</t>
  </si>
  <si>
    <t>What actions should management take?</t>
  </si>
  <si>
    <t>Which services influence churn?</t>
  </si>
  <si>
    <t>The dataset contains 7,043 customers, of which 5,174 (73%) are retained and 1,869 (27%) have churned. Overall, the majority of customers are retained, but a 27% churn rate indicates a significant customer-retention challenge that requires management attention.</t>
  </si>
  <si>
    <t>The highest churn is observed among month-to-month contract customers, with a churn rate of approximately 43%. Customers using fiber-optic internet also have relatively high churn at about 42%, while customers using electronic check payments have the highest payment-method churn at approximately 45%. Customers with shorter tenure, particularly those in the 0–12 month group, also show the highest churn.</t>
  </si>
  <si>
    <t>Yes. Tenure has a clear relationship with customer loyalty. Customers with shorter tenure have significantly higher churn rates, with the 0–12 month group showing the highest churn (approximately 49%). Churn generally decreases as customers remain with the company longer, indicating that established customers are more likely to stay.</t>
  </si>
  <si>
    <t>Yes. Contract type has a strong influence on customer retention. Month-to-month customers have a much higher churn rate (43%) compared with one-year customers (11%) and two year customers (3%). This suggests that longer term contracts are associated with greater customer retention.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</si>
</sst>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3">
    <xf numFmtId="0" fontId="0" fillId="0" borderId="0" xfId="0"/>
    <xf numFmtId="9" fontId="0" fillId="0" borderId="0" xfId="42" applyFont="1"/>
    <xf numFmtId="0" fontId="0" fillId="0" borderId="0" xfId="0" pivotButton="1"/>
    <xf numFmtId="0" fontId="0" fillId="0" borderId="0" xfId="0" applyAlignment="1">
      <alignment horizontal="left"/>
    </xf>
    <xf numFmtId="9" fontId="0" fillId="0" borderId="0" xfId="0" applyNumberFormat="1"/>
    <xf numFmtId="2" fontId="0" fillId="0" borderId="0" xfId="0" applyNumberFormat="1"/>
    <xf numFmtId="0" fontId="18" fillId="0" borderId="0" xfId="0" applyFont="1"/>
    <xf numFmtId="10" fontId="0" fillId="0" borderId="0" xfId="42" applyNumberFormat="1" applyFont="1"/>
    <xf numFmtId="164" fontId="0" fillId="0" borderId="0" xfId="0" applyNumberFormat="1"/>
    <xf numFmtId="0" fontId="0" fillId="0" borderId="0" xfId="0" applyAlignment="1">
      <alignment vertical="center" wrapText="1"/>
    </xf>
    <xf numFmtId="0" fontId="16" fillId="0" borderId="0" xfId="0" applyFont="1" applyAlignment="1">
      <alignment vertical="center" wrapText="1"/>
    </xf>
    <xf numFmtId="0" fontId="0" fillId="0" borderId="0" xfId="0" applyAlignment="1">
      <alignment vertical="center"/>
    </xf>
    <xf numFmtId="0" fontId="16" fillId="0" borderId="0" xfId="0" applyFont="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3">
    <dxf>
      <alignment horizontal="general" vertical="center" textRotation="0" wrapText="1" indent="0" justifyLastLine="0" shrinkToFit="0" readingOrder="0"/>
    </dxf>
    <dxf>
      <alignment horizontal="general" vertical="center" textRotation="0" wrapText="0" indent="0" justifyLastLine="0" shrinkToFit="0" readingOrder="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1.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microsoft.com/office/2007/relationships/slicerCache" Target="slicerCaches/slicerCache3.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[Kotun Afusat Telco-Customer-Churn.xlsx]Churn Internet!PivotTable7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Internet Service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barChart>
        <c:barDir val="bar"/>
        <c:grouping val="clustered"/>
        <c:varyColors val="0"/>
        <c:ser>
          <c:idx val="0"/>
          <c:order val="0"/>
          <c:tx>
            <c:strRef>
              <c:f>'Churn Internet'!$B$3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0E5D-4138-88C7-9FC08EE98AB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0E5D-4138-88C7-9FC08EE98AB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0E5D-4138-88C7-9FC08EE98A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Internet'!$A$4:$A$7</c:f>
              <c:strCache>
                <c:ptCount val="3"/>
                <c:pt idx="0">
                  <c:v>DSL</c:v>
                </c:pt>
                <c:pt idx="1">
                  <c:v>Fiber optic</c:v>
                </c:pt>
                <c:pt idx="2">
                  <c:v>No</c:v>
                </c:pt>
              </c:strCache>
            </c:strRef>
          </c:cat>
          <c:val>
            <c:numRef>
              <c:f>'Churn Internet'!$B$4:$B$7</c:f>
              <c:numCache>
                <c:formatCode>0%</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6-0E5D-4138-88C7-9FC08EE98AB5}"/>
            </c:ext>
          </c:extLst>
        </c:ser>
        <c:dLbls>
          <c:showLegendKey val="0"/>
          <c:showVal val="0"/>
          <c:showCatName val="0"/>
          <c:showSerName val="0"/>
          <c:showPercent val="0"/>
          <c:showBubbleSize val="0"/>
        </c:dLbls>
        <c:gapWidth val="100"/>
        <c:axId val="1821531199"/>
        <c:axId val="1475286639"/>
      </c:barChart>
      <c:valAx>
        <c:axId val="1475286639"/>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21531199"/>
        <c:crosses val="autoZero"/>
        <c:crossBetween val="between"/>
      </c:valAx>
      <c:catAx>
        <c:axId val="18215311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52866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[Kotun Afusat Telco-Customer-Churn.xlsx]Customer Pivot!PivotTable1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Churn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hade val="76000"/>
            </a:schemeClr>
          </a:solidFill>
          <a:ln w="19050">
            <a:solidFill>
              <a:schemeClr val="lt1"/>
            </a:solidFill>
          </a:ln>
          <a:effectLst/>
        </c:spPr>
      </c:pivotFmt>
      <c:pivotFmt>
        <c:idx val="12"/>
        <c:spPr>
          <a:solidFill>
            <a:schemeClr val="accent1">
              <a:tint val="77000"/>
            </a:schemeClr>
          </a:solidFill>
          <a:ln w="19050">
            <a:solidFill>
              <a:schemeClr val="lt1"/>
            </a:solidFill>
          </a:ln>
          <a:effectLst/>
        </c:spPr>
      </c:pivotFmt>
    </c:pivotFmts>
    <c:plotArea>
      <c:layout/>
      <c:pieChart>
        <c:varyColors val="1"/>
        <c:ser>
          <c:idx val="0"/>
          <c:order val="0"/>
          <c:tx>
            <c:strRef>
              <c:f>'Customer Pivot'!$B$3</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0034-4148-A2F3-825190BF7850}"/>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0034-4148-A2F3-825190BF785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 Pivot'!$A$4:$A$6</c:f>
              <c:strCache>
                <c:ptCount val="2"/>
                <c:pt idx="0">
                  <c:v>No</c:v>
                </c:pt>
                <c:pt idx="1">
                  <c:v>Yes</c:v>
                </c:pt>
              </c:strCache>
            </c:strRef>
          </c:cat>
          <c:val>
            <c:numRef>
              <c:f>'Customer Pivot'!$B$4:$B$6</c:f>
              <c:numCache>
                <c:formatCode>General</c:formatCode>
                <c:ptCount val="2"/>
                <c:pt idx="0">
                  <c:v>5174</c:v>
                </c:pt>
                <c:pt idx="1">
                  <c:v>1869</c:v>
                </c:pt>
              </c:numCache>
            </c:numRef>
          </c:val>
          <c:extLst>
            <c:ext xmlns:c16="http://schemas.microsoft.com/office/drawing/2014/chart" uri="{C3380CC4-5D6E-409C-BE32-E72D297353CC}">
              <c16:uniqueId val="{00000004-0034-4148-A2F3-825190BF7850}"/>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[Kotun Afusat Telco-Customer-Churn.xlsx]Sheet7!PivotTable4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Contract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Month-to-month</c:v>
                </c:pt>
                <c:pt idx="1">
                  <c:v>One year</c:v>
                </c:pt>
                <c:pt idx="2">
                  <c:v>Two year</c:v>
                </c:pt>
              </c:strCache>
            </c:strRef>
          </c:cat>
          <c:val>
            <c:numRef>
              <c:f>Sheet7!$B$4:$B$7</c:f>
              <c:numCache>
                <c:formatCode>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39C9-46FB-A127-8017F628176A}"/>
            </c:ext>
          </c:extLst>
        </c:ser>
        <c:dLbls>
          <c:dLblPos val="outEnd"/>
          <c:showLegendKey val="0"/>
          <c:showVal val="1"/>
          <c:showCatName val="0"/>
          <c:showSerName val="0"/>
          <c:showPercent val="0"/>
          <c:showBubbleSize val="0"/>
        </c:dLbls>
        <c:gapWidth val="219"/>
        <c:overlap val="-27"/>
        <c:axId val="1160612912"/>
        <c:axId val="701472720"/>
      </c:barChart>
      <c:catAx>
        <c:axId val="1160612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01472720"/>
        <c:crosses val="autoZero"/>
        <c:auto val="1"/>
        <c:lblAlgn val="ctr"/>
        <c:lblOffset val="100"/>
        <c:noMultiLvlLbl val="0"/>
      </c:catAx>
      <c:valAx>
        <c:axId val="701472720"/>
        <c:scaling>
          <c:orientation val="minMax"/>
        </c:scaling>
        <c:delete val="1"/>
        <c:axPos val="l"/>
        <c:numFmt formatCode="0%" sourceLinked="1"/>
        <c:majorTickMark val="out"/>
        <c:minorTickMark val="none"/>
        <c:tickLblPos val="nextTo"/>
        <c:crossAx val="116061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[Kotun Afusat Telco-Customer-Churn.xlsx]Payment!PivotTable5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Payment!$B$3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Payment!$A$4:$A$8</c:f>
              <c:strCache>
                <c:ptCount val="4"/>
                <c:pt idx="0">
                  <c:v>Credit card (automatic)</c:v>
                </c:pt>
                <c:pt idx="1">
                  <c:v>Bank transfer (automatic)</c:v>
                </c:pt>
                <c:pt idx="2">
                  <c:v>Mailed check</c:v>
                </c:pt>
                <c:pt idx="3">
                  <c:v>Electronic check</c:v>
                </c:pt>
              </c:strCache>
            </c:strRef>
          </c:cat>
          <c:val>
            <c:numRef>
              <c:f>Payment!$B$4:$B$8</c:f>
              <c:numCache>
                <c:formatCode>General</c:formatCode>
                <c:ptCount val="4"/>
                <c:pt idx="0">
                  <c:v>0.15243101182654403</c:v>
                </c:pt>
                <c:pt idx="1">
                  <c:v>0.16709844559585493</c:v>
                </c:pt>
                <c:pt idx="2">
                  <c:v>0.19106699751861042</c:v>
                </c:pt>
                <c:pt idx="3">
                  <c:v>0.45285412262156449</c:v>
                </c:pt>
              </c:numCache>
            </c:numRef>
          </c:val>
          <c:extLst>
            <c:ext xmlns:c16="http://schemas.microsoft.com/office/drawing/2014/chart" uri="{C3380CC4-5D6E-409C-BE32-E72D297353CC}">
              <c16:uniqueId val="{00000000-188C-405A-9A19-E1F39885F79D}"/>
            </c:ext>
          </c:extLst>
        </c:ser>
        <c:dLbls>
          <c:dLblPos val="outEnd"/>
          <c:showLegendKey val="0"/>
          <c:showVal val="1"/>
          <c:showCatName val="0"/>
          <c:showSerName val="0"/>
          <c:showPercent val="0"/>
          <c:showBubbleSize val="0"/>
        </c:dLbls>
        <c:gapWidth val="150"/>
        <c:axId val="1189463424"/>
        <c:axId val="1273881583"/>
      </c:barChart>
      <c:catAx>
        <c:axId val="1189463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73881583"/>
        <c:crosses val="autoZero"/>
        <c:auto val="1"/>
        <c:lblAlgn val="ctr"/>
        <c:lblOffset val="100"/>
        <c:noMultiLvlLbl val="0"/>
      </c:catAx>
      <c:valAx>
        <c:axId val="1273881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8946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[Kotun Afusat Telco-Customer-Churn.xlsx]Tenure!PivotTable6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Tenure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Tenure!$B$3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Tenure!$A$4:$A$10</c:f>
              <c:strCache>
                <c:ptCount val="6"/>
                <c:pt idx="0">
                  <c:v>0-12 Months</c:v>
                </c:pt>
                <c:pt idx="1">
                  <c:v>13-24 Months</c:v>
                </c:pt>
                <c:pt idx="2">
                  <c:v>25-36 Months</c:v>
                </c:pt>
                <c:pt idx="3">
                  <c:v>37-48 Months</c:v>
                </c:pt>
                <c:pt idx="4">
                  <c:v>49-60 Months</c:v>
                </c:pt>
                <c:pt idx="5">
                  <c:v>61-72 Months</c:v>
                </c:pt>
              </c:strCache>
            </c:strRef>
          </c:cat>
          <c:val>
            <c:numRef>
              <c:f>Tenure!$B$4:$B$10</c:f>
              <c:numCache>
                <c:formatCode>0%</c:formatCode>
                <c:ptCount val="6"/>
                <c:pt idx="0">
                  <c:v>0.47438243366880145</c:v>
                </c:pt>
                <c:pt idx="1">
                  <c:v>0.287109375</c:v>
                </c:pt>
                <c:pt idx="2">
                  <c:v>0.21634615384615385</c:v>
                </c:pt>
                <c:pt idx="3">
                  <c:v>0.19028871391076116</c:v>
                </c:pt>
                <c:pt idx="4">
                  <c:v>0.14423076923076922</c:v>
                </c:pt>
                <c:pt idx="5">
                  <c:v>6.6098081023454158E-2</c:v>
                </c:pt>
              </c:numCache>
            </c:numRef>
          </c:val>
          <c:extLst>
            <c:ext xmlns:c16="http://schemas.microsoft.com/office/drawing/2014/chart" uri="{C3380CC4-5D6E-409C-BE32-E72D297353CC}">
              <c16:uniqueId val="{00000000-ABBB-4CF0-AB6F-15545428EDAD}"/>
            </c:ext>
          </c:extLst>
        </c:ser>
        <c:dLbls>
          <c:showLegendKey val="0"/>
          <c:showVal val="1"/>
          <c:showCatName val="0"/>
          <c:showSerName val="0"/>
          <c:showPercent val="0"/>
          <c:showBubbleSize val="0"/>
        </c:dLbls>
        <c:gapWidth val="150"/>
        <c:shape val="box"/>
        <c:axId val="1189607728"/>
        <c:axId val="1273803343"/>
        <c:axId val="0"/>
      </c:bar3DChart>
      <c:catAx>
        <c:axId val="1189607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73803343"/>
        <c:crosses val="autoZero"/>
        <c:auto val="1"/>
        <c:lblAlgn val="ctr"/>
        <c:lblOffset val="100"/>
        <c:noMultiLvlLbl val="0"/>
      </c:catAx>
      <c:valAx>
        <c:axId val="1273803343"/>
        <c:scaling>
          <c:orientation val="minMax"/>
        </c:scaling>
        <c:delete val="1"/>
        <c:axPos val="l"/>
        <c:numFmt formatCode="0%" sourceLinked="1"/>
        <c:majorTickMark val="none"/>
        <c:minorTickMark val="none"/>
        <c:tickLblPos val="nextTo"/>
        <c:crossAx val="118960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[Kotun Afusat Telco-Customer-Churn.xlsx]Customer Pivot!PivotTable1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Churn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'Customer 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34-43C4-BFC9-902476604D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34-43C4-BFC9-902476604D2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 Pivot'!$A$4:$A$6</c:f>
              <c:strCache>
                <c:ptCount val="2"/>
                <c:pt idx="0">
                  <c:v>No</c:v>
                </c:pt>
                <c:pt idx="1">
                  <c:v>Yes</c:v>
                </c:pt>
              </c:strCache>
            </c:strRef>
          </c:cat>
          <c:val>
            <c:numRef>
              <c:f>'Customer Pivot'!$B$4:$B$6</c:f>
              <c:numCache>
                <c:formatCode>General</c:formatCode>
                <c:ptCount val="2"/>
                <c:pt idx="0">
                  <c:v>5174</c:v>
                </c:pt>
                <c:pt idx="1">
                  <c:v>1869</c:v>
                </c:pt>
              </c:numCache>
            </c:numRef>
          </c:val>
          <c:extLst>
            <c:ext xmlns:c16="http://schemas.microsoft.com/office/drawing/2014/chart" uri="{C3380CC4-5D6E-409C-BE32-E72D297353CC}">
              <c16:uniqueId val="{00000004-7334-43C4-BFC9-902476604D22}"/>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[Kotun Afusat Telco-Customer-Churn.xlsx]Internet Service Pivot!PivotTable3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Distribution by Internet Service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'Internet Service 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DC-438C-BB99-B46C563030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DC-438C-BB99-B46C563030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DC-438C-BB99-B46C563030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'Internet Service Pivot'!$A$4:$A$7</c:f>
              <c:strCache>
                <c:ptCount val="3"/>
                <c:pt idx="0">
                  <c:v>No</c:v>
                </c:pt>
                <c:pt idx="1">
                  <c:v>DSL</c:v>
                </c:pt>
                <c:pt idx="2">
                  <c:v>Fiber optic</c:v>
                </c:pt>
              </c:strCache>
            </c:strRef>
          </c:cat>
          <c:val>
            <c:numRef>
              <c:f>'Internet Service Pivot'!$B$4:$B$7</c:f>
              <c:numCache>
                <c:formatCode>General</c:formatCode>
                <c:ptCount val="3"/>
                <c:pt idx="0">
                  <c:v>1526</c:v>
                </c:pt>
                <c:pt idx="1">
                  <c:v>2421</c:v>
                </c:pt>
                <c:pt idx="2">
                  <c:v>3096</c:v>
                </c:pt>
              </c:numCache>
            </c:numRef>
          </c:val>
          <c:extLst>
            <c:ext xmlns:c16="http://schemas.microsoft.com/office/drawing/2014/chart" uri="{C3380CC4-5D6E-409C-BE32-E72D297353CC}">
              <c16:uniqueId val="{00000006-D2DC-438C-BB99-B46C5630305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[Kotun Afusat Telco-Customer-Churn.xlsx]Sheet7!PivotTable4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Contract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Month-to-month</c:v>
                </c:pt>
                <c:pt idx="1">
                  <c:v>One year</c:v>
                </c:pt>
                <c:pt idx="2">
                  <c:v>Two year</c:v>
                </c:pt>
              </c:strCache>
            </c:strRef>
          </c:cat>
          <c:val>
            <c:numRef>
              <c:f>Sheet7!$B$4:$B$7</c:f>
              <c:numCache>
                <c:formatCode>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8FB1-4A45-80E0-01DA92473B32}"/>
            </c:ext>
          </c:extLst>
        </c:ser>
        <c:dLbls>
          <c:dLblPos val="outEnd"/>
          <c:showLegendKey val="0"/>
          <c:showVal val="1"/>
          <c:showCatName val="0"/>
          <c:showSerName val="0"/>
          <c:showPercent val="0"/>
          <c:showBubbleSize val="0"/>
        </c:dLbls>
        <c:gapWidth val="219"/>
        <c:overlap val="-27"/>
        <c:axId val="1160612912"/>
        <c:axId val="701472720"/>
      </c:barChart>
      <c:catAx>
        <c:axId val="116061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01472720"/>
        <c:crosses val="autoZero"/>
        <c:auto val="1"/>
        <c:lblAlgn val="ctr"/>
        <c:lblOffset val="100"/>
        <c:noMultiLvlLbl val="0"/>
      </c:catAx>
      <c:valAx>
        <c:axId val="701472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6061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[Kotun Afusat Telco-Customer-Churn.xlsx]Payment!PivotTable5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Payment Method</a:t>
            </a:r>
            <a:endParaRPr lang="en-US"/>
          </a:p>
        </c:rich>
      </c:tx>
      <c:layout>
        <c:manualLayout>
          <c:xMode val="edge"/>
          <c:yMode val="edge"/>
          <c:x val="0.29397323141624843"/>
          <c:y val="0.1278613393140098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Payment!$B$3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Payment!$A$4:$A$8</c:f>
              <c:strCache>
                <c:ptCount val="4"/>
                <c:pt idx="0">
                  <c:v>Credit card (automatic)</c:v>
                </c:pt>
                <c:pt idx="1">
                  <c:v>Bank transfer (automatic)</c:v>
                </c:pt>
                <c:pt idx="2">
                  <c:v>Mailed check</c:v>
                </c:pt>
                <c:pt idx="3">
                  <c:v>Electronic check</c:v>
                </c:pt>
              </c:strCache>
            </c:strRef>
          </c:cat>
          <c:val>
            <c:numRef>
              <c:f>Payment!$B$4:$B$8</c:f>
              <c:numCache>
                <c:formatCode>General</c:formatCode>
                <c:ptCount val="4"/>
                <c:pt idx="0">
                  <c:v>0.15243101182654403</c:v>
                </c:pt>
                <c:pt idx="1">
                  <c:v>0.16709844559585493</c:v>
                </c:pt>
                <c:pt idx="2">
                  <c:v>0.19106699751861042</c:v>
                </c:pt>
                <c:pt idx="3">
                  <c:v>0.45285412262156449</c:v>
                </c:pt>
              </c:numCache>
            </c:numRef>
          </c:val>
          <c:extLst>
            <c:ext xmlns:c16="http://schemas.microsoft.com/office/drawing/2014/chart" uri="{C3380CC4-5D6E-409C-BE32-E72D297353CC}">
              <c16:uniqueId val="{00000000-2C95-4A41-997D-B445602DDAE7}"/>
            </c:ext>
          </c:extLst>
        </c:ser>
        <c:dLbls>
          <c:dLblPos val="outEnd"/>
          <c:showLegendKey val="0"/>
          <c:showVal val="1"/>
          <c:showCatName val="0"/>
          <c:showSerName val="0"/>
          <c:showPercent val="0"/>
          <c:showBubbleSize val="0"/>
        </c:dLbls>
        <c:gapWidth val="150"/>
        <c:axId val="1189463424"/>
        <c:axId val="1273881583"/>
      </c:barChart>
      <c:catAx>
        <c:axId val="1189463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73881583"/>
        <c:crosses val="autoZero"/>
        <c:auto val="1"/>
        <c:lblAlgn val="ctr"/>
        <c:lblOffset val="100"/>
        <c:noMultiLvlLbl val="0"/>
      </c:catAx>
      <c:valAx>
        <c:axId val="1273881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8946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[Kotun Afusat Telco-Customer-Churn.xlsx]Tenure!PivotTable6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Tenure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Tenure!$B$3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Tenure!$A$4:$A$10</c:f>
              <c:strCache>
                <c:ptCount val="6"/>
                <c:pt idx="0">
                  <c:v>0-12 Months</c:v>
                </c:pt>
                <c:pt idx="1">
                  <c:v>13-24 Months</c:v>
                </c:pt>
                <c:pt idx="2">
                  <c:v>25-36 Months</c:v>
                </c:pt>
                <c:pt idx="3">
                  <c:v>37-48 Months</c:v>
                </c:pt>
                <c:pt idx="4">
                  <c:v>49-60 Months</c:v>
                </c:pt>
                <c:pt idx="5">
                  <c:v>61-72 Months</c:v>
                </c:pt>
              </c:strCache>
            </c:strRef>
          </c:cat>
          <c:val>
            <c:numRef>
              <c:f>Tenure!$B$4:$B$10</c:f>
              <c:numCache>
                <c:formatCode>0%</c:formatCode>
                <c:ptCount val="6"/>
                <c:pt idx="0">
                  <c:v>0.47438243366880145</c:v>
                </c:pt>
                <c:pt idx="1">
                  <c:v>0.287109375</c:v>
                </c:pt>
                <c:pt idx="2">
                  <c:v>0.21634615384615385</c:v>
                </c:pt>
                <c:pt idx="3">
                  <c:v>0.19028871391076116</c:v>
                </c:pt>
                <c:pt idx="4">
                  <c:v>0.14423076923076922</c:v>
                </c:pt>
                <c:pt idx="5">
                  <c:v>6.6098081023454158E-2</c:v>
                </c:pt>
              </c:numCache>
            </c:numRef>
          </c:val>
          <c:extLst>
            <c:ext xmlns:c16="http://schemas.microsoft.com/office/drawing/2014/chart" uri="{C3380CC4-5D6E-409C-BE32-E72D297353CC}">
              <c16:uniqueId val="{00000000-852A-448D-90C6-F7FF4EC12372}"/>
            </c:ext>
          </c:extLst>
        </c:ser>
        <c:dLbls>
          <c:showLegendKey val="0"/>
          <c:showVal val="1"/>
          <c:showCatName val="0"/>
          <c:showSerName val="0"/>
          <c:showPercent val="0"/>
          <c:showBubbleSize val="0"/>
        </c:dLbls>
        <c:gapWidth val="150"/>
        <c:shape val="box"/>
        <c:axId val="1189607728"/>
        <c:axId val="1273803343"/>
        <c:axId val="0"/>
      </c:bar3DChart>
      <c:catAx>
        <c:axId val="1189607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73803343"/>
        <c:crosses val="autoZero"/>
        <c:auto val="1"/>
        <c:lblAlgn val="ctr"/>
        <c:lblOffset val="100"/>
        <c:noMultiLvlLbl val="0"/>
      </c:catAx>
      <c:valAx>
        <c:axId val="1273803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8960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[Kotun Afusat Telco-Customer-Churn.xlsx]Pivot Tables!PivotTable16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Distribution bt Contract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Tables'!$P$1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5A-4983-A0A3-A1B76B3F4A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5A-4983-A0A3-A1B76B3F4A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5A-4983-A0A3-A1B76B3F4A39}"/>
              </c:ext>
            </c:extLst>
          </c:dPt>
          <c:cat>
            <c:strRef>
              <c:f>'Pivot Tables'!$O$2:$O$5</c:f>
              <c:strCache>
                <c:ptCount val="3"/>
                <c:pt idx="0">
                  <c:v>Month-to-month</c:v>
                </c:pt>
                <c:pt idx="1">
                  <c:v>One year</c:v>
                </c:pt>
                <c:pt idx="2">
                  <c:v>Two year</c:v>
                </c:pt>
              </c:strCache>
            </c:strRef>
          </c:cat>
          <c:val>
            <c:numRef>
              <c:f>'Pivot Tables'!$P$2:$P$5</c:f>
              <c:numCache>
                <c:formatCode>General</c:formatCode>
                <c:ptCount val="3"/>
                <c:pt idx="0">
                  <c:v>3875</c:v>
                </c:pt>
                <c:pt idx="1">
                  <c:v>1473</c:v>
                </c:pt>
                <c:pt idx="2">
                  <c:v>1695</c:v>
                </c:pt>
              </c:numCache>
            </c:numRef>
          </c:val>
          <c:extLst>
            <c:ext xmlns:c16="http://schemas.microsoft.com/office/drawing/2014/chart" uri="{C3380CC4-5D6E-409C-BE32-E72D297353CC}">
              <c16:uniqueId val="{00000006-935A-4983-A0A3-A1B76B3F4A3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[Kotun Afusat Telco-Customer-Churn.xlsx]Churn Internet!PivotTable7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Internet Service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'Churn Internet'!$B$3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832-4F2A-8D4D-41FDF4AAA23F}"/>
              </c:ext>
            </c:extLst>
          </c:dPt>
          <c:dPt>
            <c:idx val="1"/>
            <c:bubble3D val="0"/>
            <c:spPr>
              <a:solidFill>
                <a:schemeClr val="accent2"/>
              </a:solidFill>
              <a:ln>
                <a:noFill/>
              </a:ln>
              <a:effectLst/>
            </c:spPr>
            <c:extLst>
              <c:ext xmlns:c16="http://schemas.microsoft.com/office/drawing/2014/chart" uri="{C3380CC4-5D6E-409C-BE32-E72D297353CC}">
                <c16:uniqueId val="{00000003-C832-4F2A-8D4D-41FDF4AAA23F}"/>
              </c:ext>
            </c:extLst>
          </c:dPt>
          <c:dPt>
            <c:idx val="2"/>
            <c:bubble3D val="0"/>
            <c:spPr>
              <a:solidFill>
                <a:schemeClr val="accent3"/>
              </a:solidFill>
              <a:ln>
                <a:noFill/>
              </a:ln>
              <a:effectLst/>
            </c:spPr>
            <c:extLst>
              <c:ext xmlns:c16="http://schemas.microsoft.com/office/drawing/2014/chart" uri="{C3380CC4-5D6E-409C-BE32-E72D297353CC}">
                <c16:uniqueId val="{00000005-C832-4F2A-8D4D-41FDF4AAA23F}"/>
              </c:ext>
            </c:extLst>
          </c:dPt>
          <c:cat>
            <c:strRef>
              <c:f>'Churn Internet'!$A$4:$A$7</c:f>
              <c:strCache>
                <c:ptCount val="3"/>
                <c:pt idx="0">
                  <c:v>DSL</c:v>
                </c:pt>
                <c:pt idx="1">
                  <c:v>Fiber optic</c:v>
                </c:pt>
                <c:pt idx="2">
                  <c:v>No</c:v>
                </c:pt>
              </c:strCache>
            </c:strRef>
          </c:cat>
          <c:val>
            <c:numRef>
              <c:f>'Churn Internet'!$B$4:$B$7</c:f>
              <c:numCache>
                <c:formatCode>0%</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0-C789-4F16-A010-1E6CCB3550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[Kotun Afusat Telco-Customer-Churn.xlsx]Churn Online!PivotTable9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Online Security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'Churn Online'!$B$3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76-42E9-BA86-4673069D75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76-42E9-BA86-4673069D75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76-42E9-BA86-4673069D75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 Online'!$A$4:$A$7</c:f>
              <c:strCache>
                <c:ptCount val="3"/>
                <c:pt idx="0">
                  <c:v>No</c:v>
                </c:pt>
                <c:pt idx="1">
                  <c:v>No internet service</c:v>
                </c:pt>
                <c:pt idx="2">
                  <c:v>Yes</c:v>
                </c:pt>
              </c:strCache>
            </c:strRef>
          </c:cat>
          <c:val>
            <c:numRef>
              <c:f>'Churn Online'!$B$4:$B$7</c:f>
              <c:numCache>
                <c:formatCode>General</c:formatCode>
                <c:ptCount val="3"/>
                <c:pt idx="0">
                  <c:v>0.41766723842195541</c:v>
                </c:pt>
                <c:pt idx="1">
                  <c:v>7.4049803407601575E-2</c:v>
                </c:pt>
                <c:pt idx="2">
                  <c:v>0.14611193660227836</c:v>
                </c:pt>
              </c:numCache>
            </c:numRef>
          </c:val>
          <c:extLst>
            <c:ext xmlns:c16="http://schemas.microsoft.com/office/drawing/2014/chart" uri="{C3380CC4-5D6E-409C-BE32-E72D297353CC}">
              <c16:uniqueId val="{00000006-BA76-42E9-BA86-4673069D754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txData>
          <cx:v> Monthly Charges by Churn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 Monthly Charges by Churn Status</a:t>
          </a:r>
        </a:p>
      </cx:txPr>
    </cx:title>
    <cx:plotArea>
      <cx:plotAreaRegion>
        <cx:series layoutId="boxWhisker" uniqueId="{00000000-4C09-41A0-80D0-681CAF8440BB}">
          <cx:tx>
            <cx:txData>
              <cx:f>_xlchart.v1.0</cx:f>
              <cx:v>Churned Customers</cx:v>
            </cx:txData>
          </cx:tx>
          <cx:dataId val="0"/>
          <cx:layoutPr>
            <cx:visibility meanLine="0" meanMarker="1" nonoutliers="0" outliers="1"/>
            <cx:statistics quartileMethod="exclusive"/>
          </cx:layoutPr>
        </cx:series>
        <cx:series layoutId="boxWhisker" uniqueId="{00000001-4C09-41A0-80D0-681CAF8440BB}">
          <cx:tx>
            <cx:txData>
              <cx:f>_xlchart.v1.2</cx:f>
              <cx:v>Retained Customers</cx:v>
            </cx:txData>
          </cx:tx>
          <cx:dataId val="1"/>
          <cx:layoutPr>
            <cx:visibility meanLine="0" meanMarker="1" nonoutliers="0" outliers="1"/>
            <cx:statistics quartileMethod="exclusive"/>
          </cx:layoutPr>
        </cx:series>
      </cx:plotAreaRegion>
      <cx:axis id="0">
        <cx:catScaling gapWidth="1"/>
        <cx:tickLabels/>
      </cx:axis>
      <cx:axis id="1" hidden="1">
        <cx:valScaling/>
        <cx:tickLabels/>
      </cx:axis>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Distribution of Customer Tenure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Customer Tenure</a:t>
          </a:r>
        </a:p>
      </cx:txPr>
    </cx:title>
    <cx:plotArea>
      <cx:plotAreaRegion>
        <cx:series layoutId="clusteredColumn" uniqueId="{00000000-9F1C-4CA8-A8B4-946B86AEA754}" formatIdx="0">
          <cx:dataLabels>
            <cx:visibility seriesName="0" categoryName="0" value="1"/>
          </cx:dataLabels>
          <cx:dataId val="0"/>
          <cx:layoutPr>
            <cx:binning intervalClosed="r">
              <cx:binSize val="12"/>
            </cx:binning>
          </cx:layoutPr>
        </cx:series>
      </cx:plotAreaRegion>
      <cx:axis id="0">
        <cx:catScaling gapWidth="0"/>
        <cx:tickLabels/>
      </cx:axis>
      <cx:axis id="1" hidden="1">
        <cx:val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Distribution of Monthly Customer Charges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Monthly Customer Charges</a:t>
          </a:r>
        </a:p>
      </cx:txPr>
    </cx:title>
    <cx:plotArea>
      <cx:plotAreaRegion>
        <cx:series layoutId="clusteredColumn" uniqueId="{00000000-131A-4D90-947B-C5965D84C9FB}" formatIdx="0">
          <cx:dataLabels pos="inEnd">
            <cx:visibility seriesName="0" categoryName="0" value="1"/>
          </cx:dataLabels>
          <cx:dataId val="0"/>
          <cx:layoutPr>
            <cx:binning intervalClosed="r">
              <cx:binSize val="6.5"/>
            </cx:binning>
          </cx:layoutPr>
        </cx:series>
      </cx:plotAreaRegion>
      <cx:axis id="0">
        <cx:catScaling gapWidth="0"/>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axis>
      <cx:axis id="1" hidden="1">
        <cx:valScaling/>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data id="1">
      <cx:numDim type="val">
        <cx:f>_xlchart.v1.8</cx:f>
      </cx:numDim>
    </cx:data>
  </cx:chartData>
  <cx:chart>
    <cx:title pos="t" align="ctr" overlay="0">
      <cx:tx>
        <cx:txData>
          <cx:v> Monthly Charges by Churn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 Monthly Charges by Churn Status</a:t>
          </a:r>
        </a:p>
      </cx:txPr>
    </cx:title>
    <cx:plotArea>
      <cx:plotAreaRegion>
        <cx:series layoutId="boxWhisker" uniqueId="{00000000-4C09-41A0-80D0-681CAF8440BB}">
          <cx:tx>
            <cx:txData>
              <cx:f>_xlchart.v1.5</cx:f>
              <cx:v>Churned Customers</cx:v>
            </cx:txData>
          </cx:tx>
          <cx:dataId val="0"/>
          <cx:layoutPr>
            <cx:visibility meanLine="0" meanMarker="1" nonoutliers="0" outliers="1"/>
            <cx:statistics quartileMethod="exclusive"/>
          </cx:layoutPr>
        </cx:series>
        <cx:series layoutId="boxWhisker" uniqueId="{00000001-4C09-41A0-80D0-681CAF8440BB}">
          <cx:tx>
            <cx:txData>
              <cx:f>_xlchart.v1.7</cx:f>
              <cx:v>Retained Customers</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data id="1">
      <cx:numDim type="val">
        <cx:f>_xlchart.v1.13</cx:f>
      </cx:numDim>
    </cx:data>
  </cx:chartData>
  <cx:chart>
    <cx:title pos="t" align="ctr" overlay="0">
      <cx:tx>
        <cx:txData>
          <cx:v> Monthly Charges by Churn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 Monthly Charges by Churn Status</a:t>
          </a:r>
        </a:p>
      </cx:txPr>
    </cx:title>
    <cx:plotArea>
      <cx:plotAreaRegion>
        <cx:series layoutId="boxWhisker" uniqueId="{00000000-4C09-41A0-80D0-681CAF8440BB}">
          <cx:tx>
            <cx:txData>
              <cx:f>_xlchart.v1.10</cx:f>
              <cx:v>Churned Customers</cx:v>
            </cx:txData>
          </cx:tx>
          <cx:dataId val="0"/>
          <cx:layoutPr>
            <cx:visibility meanLine="0" meanMarker="1" nonoutliers="0" outliers="1"/>
            <cx:statistics quartileMethod="exclusive"/>
          </cx:layoutPr>
        </cx:series>
        <cx:series layoutId="boxWhisker" uniqueId="{00000001-4C09-41A0-80D0-681CAF8440BB}">
          <cx:tx>
            <cx:txData>
              <cx:f>_xlchart.v1.12</cx:f>
              <cx:v>Retained Customers</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8.xml"/><Relationship Id="rId7" Type="http://schemas.microsoft.com/office/2014/relationships/chartEx" Target="../charts/chartEx3.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 Id="rId9" Type="http://schemas.microsoft.com/office/2014/relationships/chartEx" Target="../charts/chartEx4.xml"/></Relationships>
</file>

<file path=xl/drawings/_rels/drawing4.xml.rels><?xml version="1.0" encoding="UTF-8" standalone="yes"?>
<Relationships xmlns="http://schemas.openxmlformats.org/package/2006/relationships"><Relationship Id="rId3" Type="http://schemas.microsoft.com/office/2014/relationships/chartEx" Target="../charts/chartEx5.xml"/><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45720</xdr:rowOff>
    </xdr:from>
    <xdr:to>
      <xdr:col>13</xdr:col>
      <xdr:colOff>53340</xdr:colOff>
      <xdr:row>27</xdr:row>
      <xdr:rowOff>53340</xdr:rowOff>
    </xdr:to>
    <xdr:sp macro="" textlink="">
      <xdr:nvSpPr>
        <xdr:cNvPr id="3" name="Rectangle: Rounded Corners 2">
          <a:extLst>
            <a:ext uri="{FF2B5EF4-FFF2-40B4-BE49-F238E27FC236}">
              <a16:creationId xmlns:a16="http://schemas.microsoft.com/office/drawing/2014/main" id="{9599A64E-E8E5-A7CD-224A-16FEEAD1E1EC}"/>
            </a:ext>
          </a:extLst>
        </xdr:cNvPr>
        <xdr:cNvSpPr/>
      </xdr:nvSpPr>
      <xdr:spPr>
        <a:xfrm>
          <a:off x="45720" y="45720"/>
          <a:ext cx="11399520" cy="4945380"/>
        </a:xfrm>
        <a:prstGeom prst="roundRect">
          <a:avLst>
            <a:gd name="adj" fmla="val 1259"/>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213360</xdr:colOff>
      <xdr:row>30</xdr:row>
      <xdr:rowOff>175260</xdr:rowOff>
    </xdr:from>
    <xdr:to>
      <xdr:col>3</xdr:col>
      <xdr:colOff>457200</xdr:colOff>
      <xdr:row>42</xdr:row>
      <xdr:rowOff>60960</xdr:rowOff>
    </xdr:to>
    <xdr:sp macro="" textlink="">
      <xdr:nvSpPr>
        <xdr:cNvPr id="5" name="Rectangle: Rounded Corners 4">
          <a:extLst>
            <a:ext uri="{FF2B5EF4-FFF2-40B4-BE49-F238E27FC236}">
              <a16:creationId xmlns:a16="http://schemas.microsoft.com/office/drawing/2014/main" id="{73258257-8181-B7C8-126B-1B4FEF45A6B9}"/>
            </a:ext>
          </a:extLst>
        </xdr:cNvPr>
        <xdr:cNvSpPr/>
      </xdr:nvSpPr>
      <xdr:spPr>
        <a:xfrm>
          <a:off x="213360" y="5661660"/>
          <a:ext cx="2872740" cy="2080260"/>
        </a:xfrm>
        <a:prstGeom prst="roundRect">
          <a:avLst>
            <a:gd name="adj" fmla="val 432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685800</xdr:colOff>
      <xdr:row>0</xdr:row>
      <xdr:rowOff>0</xdr:rowOff>
    </xdr:from>
    <xdr:to>
      <xdr:col>15</xdr:col>
      <xdr:colOff>53340</xdr:colOff>
      <xdr:row>0</xdr:row>
      <xdr:rowOff>0</xdr:rowOff>
    </xdr:to>
    <xdr:sp macro="" textlink="">
      <xdr:nvSpPr>
        <xdr:cNvPr id="7" name="Rectangle: Rounded Corners 6">
          <a:extLst>
            <a:ext uri="{FF2B5EF4-FFF2-40B4-BE49-F238E27FC236}">
              <a16:creationId xmlns:a16="http://schemas.microsoft.com/office/drawing/2014/main" id="{424FF787-90D0-920C-1756-1E2F4EF528A3}"/>
            </a:ext>
          </a:extLst>
        </xdr:cNvPr>
        <xdr:cNvSpPr/>
      </xdr:nvSpPr>
      <xdr:spPr>
        <a:xfrm>
          <a:off x="12077700" y="0"/>
          <a:ext cx="1120140" cy="0"/>
        </a:xfrm>
        <a:prstGeom prst="roundRect">
          <a:avLst>
            <a:gd name="adj" fmla="val 432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114300</xdr:colOff>
      <xdr:row>17</xdr:row>
      <xdr:rowOff>53340</xdr:rowOff>
    </xdr:from>
    <xdr:to>
      <xdr:col>3</xdr:col>
      <xdr:colOff>838200</xdr:colOff>
      <xdr:row>26</xdr:row>
      <xdr:rowOff>144780</xdr:rowOff>
    </xdr:to>
    <xdr:graphicFrame macro="">
      <xdr:nvGraphicFramePr>
        <xdr:cNvPr id="11" name="Chart 10">
          <a:extLst>
            <a:ext uri="{FF2B5EF4-FFF2-40B4-BE49-F238E27FC236}">
              <a16:creationId xmlns:a16="http://schemas.microsoft.com/office/drawing/2014/main" id="{73BFD03B-67A0-47B4-8729-2D0C3E8E3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6</xdr:row>
      <xdr:rowOff>38100</xdr:rowOff>
    </xdr:from>
    <xdr:to>
      <xdr:col>7</xdr:col>
      <xdr:colOff>91440</xdr:colOff>
      <xdr:row>16</xdr:row>
      <xdr:rowOff>160020</xdr:rowOff>
    </xdr:to>
    <xdr:graphicFrame macro="">
      <xdr:nvGraphicFramePr>
        <xdr:cNvPr id="12" name="Chart 11">
          <a:extLst>
            <a:ext uri="{FF2B5EF4-FFF2-40B4-BE49-F238E27FC236}">
              <a16:creationId xmlns:a16="http://schemas.microsoft.com/office/drawing/2014/main" id="{3A45D488-9C51-459F-AAC3-8D3DDD6A6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xdr:colOff>
      <xdr:row>17</xdr:row>
      <xdr:rowOff>60960</xdr:rowOff>
    </xdr:from>
    <xdr:to>
      <xdr:col>7</xdr:col>
      <xdr:colOff>91440</xdr:colOff>
      <xdr:row>26</xdr:row>
      <xdr:rowOff>167640</xdr:rowOff>
    </xdr:to>
    <xdr:graphicFrame macro="">
      <xdr:nvGraphicFramePr>
        <xdr:cNvPr id="13" name="Chart 12">
          <a:extLst>
            <a:ext uri="{FF2B5EF4-FFF2-40B4-BE49-F238E27FC236}">
              <a16:creationId xmlns:a16="http://schemas.microsoft.com/office/drawing/2014/main" id="{834277BD-32D7-4B66-AEC8-1A4C453FC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152400</xdr:colOff>
      <xdr:row>17</xdr:row>
      <xdr:rowOff>53340</xdr:rowOff>
    </xdr:from>
    <xdr:to>
      <xdr:col>10</xdr:col>
      <xdr:colOff>563880</xdr:colOff>
      <xdr:row>26</xdr:row>
      <xdr:rowOff>175260</xdr:rowOff>
    </xdr:to>
    <xdr:graphicFrame macro="">
      <xdr:nvGraphicFramePr>
        <xdr:cNvPr id="14" name="Chart 13">
          <a:extLst>
            <a:ext uri="{FF2B5EF4-FFF2-40B4-BE49-F238E27FC236}">
              <a16:creationId xmlns:a16="http://schemas.microsoft.com/office/drawing/2014/main" id="{8C39E985-3C93-49DF-9E3D-9FBB7ED82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160020</xdr:colOff>
      <xdr:row>6</xdr:row>
      <xdr:rowOff>38100</xdr:rowOff>
    </xdr:from>
    <xdr:to>
      <xdr:col>10</xdr:col>
      <xdr:colOff>548640</xdr:colOff>
      <xdr:row>16</xdr:row>
      <xdr:rowOff>152400</xdr:rowOff>
    </xdr:to>
    <xdr:graphicFrame macro="">
      <xdr:nvGraphicFramePr>
        <xdr:cNvPr id="15" name="Chart 14">
          <a:extLst>
            <a:ext uri="{FF2B5EF4-FFF2-40B4-BE49-F238E27FC236}">
              <a16:creationId xmlns:a16="http://schemas.microsoft.com/office/drawing/2014/main" id="{955ADB3B-4806-4295-B46B-89CF34254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114300</xdr:colOff>
      <xdr:row>0</xdr:row>
      <xdr:rowOff>83820</xdr:rowOff>
    </xdr:from>
    <xdr:to>
      <xdr:col>4</xdr:col>
      <xdr:colOff>251460</xdr:colOff>
      <xdr:row>5</xdr:row>
      <xdr:rowOff>106680</xdr:rowOff>
    </xdr:to>
    <xdr:sp macro="" textlink="">
      <xdr:nvSpPr>
        <xdr:cNvPr id="16" name="TextBox 15">
          <a:extLst>
            <a:ext uri="{FF2B5EF4-FFF2-40B4-BE49-F238E27FC236}">
              <a16:creationId xmlns:a16="http://schemas.microsoft.com/office/drawing/2014/main" id="{9E46A995-9056-2E55-5A55-6D203429EB05}"/>
            </a:ext>
          </a:extLst>
        </xdr:cNvPr>
        <xdr:cNvSpPr txBox="1"/>
      </xdr:nvSpPr>
      <xdr:spPr>
        <a:xfrm>
          <a:off x="114300" y="83820"/>
          <a:ext cx="3642360" cy="937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ABC</a:t>
          </a:r>
          <a:r>
            <a:rPr lang="en-US" sz="2000" b="1" baseline="0">
              <a:latin typeface="Times New Roman" panose="02020603050405020304" pitchFamily="18" charset="0"/>
              <a:cs typeface="Times New Roman" panose="02020603050405020304" pitchFamily="18" charset="0"/>
            </a:rPr>
            <a:t> COMMUNICATIONS LTD </a:t>
          </a:r>
          <a:r>
            <a:rPr lang="en-US" sz="2000" b="1">
              <a:latin typeface="Times New Roman" panose="02020603050405020304" pitchFamily="18" charset="0"/>
              <a:cs typeface="Times New Roman" panose="02020603050405020304" pitchFamily="18" charset="0"/>
            </a:rPr>
            <a:t>CUSTOMER CHURN ANALYSIS</a:t>
          </a:r>
          <a:endParaRPr lang="en-NG" sz="2000" b="1">
            <a:latin typeface="Times New Roman" panose="02020603050405020304" pitchFamily="18" charset="0"/>
            <a:cs typeface="Times New Roman" panose="02020603050405020304" pitchFamily="18" charset="0"/>
          </a:endParaRPr>
        </a:p>
      </xdr:txBody>
    </xdr:sp>
    <xdr:clientData/>
  </xdr:twoCellAnchor>
  <xdr:twoCellAnchor editAs="oneCell">
    <xdr:from>
      <xdr:col>10</xdr:col>
      <xdr:colOff>617220</xdr:colOff>
      <xdr:row>20</xdr:row>
      <xdr:rowOff>38101</xdr:rowOff>
    </xdr:from>
    <xdr:to>
      <xdr:col>12</xdr:col>
      <xdr:colOff>784860</xdr:colOff>
      <xdr:row>26</xdr:row>
      <xdr:rowOff>167640</xdr:rowOff>
    </xdr:to>
    <mc:AlternateContent xmlns:mc="http://schemas.openxmlformats.org/markup-compatibility/2006" xmlns:a14="http://schemas.microsoft.com/office/drawing/2010/main">
      <mc:Choice Requires="a14">
        <xdr:graphicFrame macro="">
          <xdr:nvGraphicFramePr>
            <xdr:cNvPr id="17" name="Contract">
              <a:extLst>
                <a:ext uri="{FF2B5EF4-FFF2-40B4-BE49-F238E27FC236}">
                  <a16:creationId xmlns:a16="http://schemas.microsoft.com/office/drawing/2014/main" id="{BC860ECE-63EC-74E9-06B6-8C0700F2D657}"/>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9380220" y="3695701"/>
              <a:ext cx="1920240" cy="122681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647700</xdr:colOff>
      <xdr:row>0</xdr:row>
      <xdr:rowOff>99061</xdr:rowOff>
    </xdr:from>
    <xdr:to>
      <xdr:col>12</xdr:col>
      <xdr:colOff>723900</xdr:colOff>
      <xdr:row>7</xdr:row>
      <xdr:rowOff>53340</xdr:rowOff>
    </xdr:to>
    <mc:AlternateContent xmlns:mc="http://schemas.openxmlformats.org/markup-compatibility/2006" xmlns:a14="http://schemas.microsoft.com/office/drawing/2010/main">
      <mc:Choice Requires="a14">
        <xdr:graphicFrame macro="">
          <xdr:nvGraphicFramePr>
            <xdr:cNvPr id="18" name="InternetService">
              <a:extLst>
                <a:ext uri="{FF2B5EF4-FFF2-40B4-BE49-F238E27FC236}">
                  <a16:creationId xmlns:a16="http://schemas.microsoft.com/office/drawing/2014/main" id="{087C113C-79D6-01B3-497C-BDD3E30D9719}"/>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9410700" y="99061"/>
              <a:ext cx="1828800" cy="123443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632460</xdr:colOff>
      <xdr:row>13</xdr:row>
      <xdr:rowOff>91441</xdr:rowOff>
    </xdr:from>
    <xdr:to>
      <xdr:col>12</xdr:col>
      <xdr:colOff>746760</xdr:colOff>
      <xdr:row>18</xdr:row>
      <xdr:rowOff>152401</xdr:rowOff>
    </xdr:to>
    <mc:AlternateContent xmlns:mc="http://schemas.openxmlformats.org/markup-compatibility/2006" xmlns:a14="http://schemas.microsoft.com/office/drawing/2010/main">
      <mc:Choice Requires="a14">
        <xdr:graphicFrame macro="">
          <xdr:nvGraphicFramePr>
            <xdr:cNvPr id="19" name="PaymentMethod">
              <a:extLst>
                <a:ext uri="{FF2B5EF4-FFF2-40B4-BE49-F238E27FC236}">
                  <a16:creationId xmlns:a16="http://schemas.microsoft.com/office/drawing/2014/main" id="{15C56412-9EB2-724A-3F8B-804EB20E979E}"/>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9395460" y="2468881"/>
              <a:ext cx="1866900" cy="97536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655320</xdr:colOff>
      <xdr:row>7</xdr:row>
      <xdr:rowOff>160021</xdr:rowOff>
    </xdr:from>
    <xdr:to>
      <xdr:col>12</xdr:col>
      <xdr:colOff>739140</xdr:colOff>
      <xdr:row>13</xdr:row>
      <xdr:rowOff>0</xdr:rowOff>
    </xdr:to>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A53BBF76-4348-37BF-F3A4-4F38D4AB19E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418320" y="1440181"/>
              <a:ext cx="1836420" cy="93725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106680</xdr:colOff>
      <xdr:row>6</xdr:row>
      <xdr:rowOff>53340</xdr:rowOff>
    </xdr:from>
    <xdr:to>
      <xdr:col>3</xdr:col>
      <xdr:colOff>838200</xdr:colOff>
      <xdr:row>16</xdr:row>
      <xdr:rowOff>144780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19106C71-6A87-4BE4-A210-258C2BCCB2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6680" y="1150620"/>
              <a:ext cx="3360420" cy="192024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563880</xdr:colOff>
      <xdr:row>0</xdr:row>
      <xdr:rowOff>91440</xdr:rowOff>
    </xdr:from>
    <xdr:to>
      <xdr:col>9</xdr:col>
      <xdr:colOff>99060</xdr:colOff>
      <xdr:row>5</xdr:row>
      <xdr:rowOff>76200</xdr:rowOff>
    </xdr:to>
    <xdr:sp macro="" textlink="">
      <xdr:nvSpPr>
        <xdr:cNvPr id="24" name="Rectangle: Rounded Corners 23">
          <a:extLst>
            <a:ext uri="{FF2B5EF4-FFF2-40B4-BE49-F238E27FC236}">
              <a16:creationId xmlns:a16="http://schemas.microsoft.com/office/drawing/2014/main" id="{EE931506-46AB-7FEB-CFF6-DC2CA2435808}"/>
            </a:ext>
          </a:extLst>
        </xdr:cNvPr>
        <xdr:cNvSpPr/>
      </xdr:nvSpPr>
      <xdr:spPr>
        <a:xfrm>
          <a:off x="6697980" y="91440"/>
          <a:ext cx="1287780" cy="899160"/>
        </a:xfrm>
        <a:prstGeom prst="roundRect">
          <a:avLst>
            <a:gd name="adj" fmla="val 432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latin typeface="Times New Roman" panose="02020603050405020304" pitchFamily="18" charset="0"/>
              <a:cs typeface="Times New Roman" panose="02020603050405020304" pitchFamily="18" charset="0"/>
            </a:rPr>
            <a:t>CHURN RATE</a:t>
          </a:r>
          <a:endParaRPr lang="en-NG"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30480</xdr:colOff>
      <xdr:row>0</xdr:row>
      <xdr:rowOff>91440</xdr:rowOff>
    </xdr:from>
    <xdr:to>
      <xdr:col>7</xdr:col>
      <xdr:colOff>403860</xdr:colOff>
      <xdr:row>5</xdr:row>
      <xdr:rowOff>68580</xdr:rowOff>
    </xdr:to>
    <xdr:sp macro="" textlink="">
      <xdr:nvSpPr>
        <xdr:cNvPr id="25" name="Rectangle: Rounded Corners 24">
          <a:extLst>
            <a:ext uri="{FF2B5EF4-FFF2-40B4-BE49-F238E27FC236}">
              <a16:creationId xmlns:a16="http://schemas.microsoft.com/office/drawing/2014/main" id="{CFCAB929-9C8F-EF73-943A-28F2C9BDAC05}"/>
            </a:ext>
          </a:extLst>
        </xdr:cNvPr>
        <xdr:cNvSpPr/>
      </xdr:nvSpPr>
      <xdr:spPr>
        <a:xfrm>
          <a:off x="5288280" y="91440"/>
          <a:ext cx="1249680" cy="891540"/>
        </a:xfrm>
        <a:prstGeom prst="roundRect">
          <a:avLst>
            <a:gd name="adj" fmla="val 432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latin typeface="Times New Roman" panose="02020603050405020304" pitchFamily="18" charset="0"/>
              <a:cs typeface="Times New Roman" panose="02020603050405020304" pitchFamily="18" charset="0"/>
            </a:rPr>
            <a:t>CHURNED CUSTOMERS</a:t>
          </a:r>
          <a:endParaRPr lang="en-NG"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358140</xdr:colOff>
      <xdr:row>0</xdr:row>
      <xdr:rowOff>99060</xdr:rowOff>
    </xdr:from>
    <xdr:to>
      <xdr:col>5</xdr:col>
      <xdr:colOff>784860</xdr:colOff>
      <xdr:row>5</xdr:row>
      <xdr:rowOff>68580</xdr:rowOff>
    </xdr:to>
    <xdr:sp macro="" textlink="">
      <xdr:nvSpPr>
        <xdr:cNvPr id="26" name="Rectangle: Rounded Corners 25">
          <a:extLst>
            <a:ext uri="{FF2B5EF4-FFF2-40B4-BE49-F238E27FC236}">
              <a16:creationId xmlns:a16="http://schemas.microsoft.com/office/drawing/2014/main" id="{0A1E11C0-0F3E-13CB-8566-B0C3AD6F83E7}"/>
            </a:ext>
          </a:extLst>
        </xdr:cNvPr>
        <xdr:cNvSpPr/>
      </xdr:nvSpPr>
      <xdr:spPr>
        <a:xfrm>
          <a:off x="3863340" y="99060"/>
          <a:ext cx="1303020" cy="883920"/>
        </a:xfrm>
        <a:prstGeom prst="roundRect">
          <a:avLst>
            <a:gd name="adj" fmla="val 432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latin typeface="Times New Roman" panose="02020603050405020304" pitchFamily="18" charset="0"/>
              <a:cs typeface="Times New Roman" panose="02020603050405020304" pitchFamily="18" charset="0"/>
            </a:rPr>
            <a:t>TOTAL</a:t>
          </a:r>
          <a:r>
            <a:rPr lang="en-US" sz="1200" b="1" baseline="0">
              <a:solidFill>
                <a:sysClr val="windowText" lastClr="000000"/>
              </a:solidFill>
              <a:latin typeface="Times New Roman" panose="02020603050405020304" pitchFamily="18" charset="0"/>
              <a:cs typeface="Times New Roman" panose="02020603050405020304" pitchFamily="18" charset="0"/>
            </a:rPr>
            <a:t> CUSTOMERS</a:t>
          </a:r>
          <a:endParaRPr lang="en-NG"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495300</xdr:colOff>
      <xdr:row>3</xdr:row>
      <xdr:rowOff>38100</xdr:rowOff>
    </xdr:from>
    <xdr:to>
      <xdr:col>5</xdr:col>
      <xdr:colOff>594360</xdr:colOff>
      <xdr:row>4</xdr:row>
      <xdr:rowOff>99060</xdr:rowOff>
    </xdr:to>
    <xdr:sp macro="" textlink="">
      <xdr:nvSpPr>
        <xdr:cNvPr id="30" name="TextBox 29">
          <a:extLst>
            <a:ext uri="{FF2B5EF4-FFF2-40B4-BE49-F238E27FC236}">
              <a16:creationId xmlns:a16="http://schemas.microsoft.com/office/drawing/2014/main" id="{AF961BE5-82C4-F6AE-B314-E103F5971F28}"/>
            </a:ext>
          </a:extLst>
        </xdr:cNvPr>
        <xdr:cNvSpPr txBox="1"/>
      </xdr:nvSpPr>
      <xdr:spPr>
        <a:xfrm>
          <a:off x="4000500" y="586740"/>
          <a:ext cx="97536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7043</a:t>
          </a:r>
        </a:p>
      </xdr:txBody>
    </xdr:sp>
    <xdr:clientData/>
  </xdr:twoCellAnchor>
  <xdr:twoCellAnchor>
    <xdr:from>
      <xdr:col>9</xdr:col>
      <xdr:colOff>182880</xdr:colOff>
      <xdr:row>0</xdr:row>
      <xdr:rowOff>76200</xdr:rowOff>
    </xdr:from>
    <xdr:to>
      <xdr:col>10</xdr:col>
      <xdr:colOff>556260</xdr:colOff>
      <xdr:row>5</xdr:row>
      <xdr:rowOff>83820</xdr:rowOff>
    </xdr:to>
    <xdr:sp macro="" textlink="">
      <xdr:nvSpPr>
        <xdr:cNvPr id="31" name="Rectangle: Rounded Corners 30">
          <a:extLst>
            <a:ext uri="{FF2B5EF4-FFF2-40B4-BE49-F238E27FC236}">
              <a16:creationId xmlns:a16="http://schemas.microsoft.com/office/drawing/2014/main" id="{48B4A361-D382-2C48-6ACC-4E418C5725C4}"/>
            </a:ext>
          </a:extLst>
        </xdr:cNvPr>
        <xdr:cNvSpPr/>
      </xdr:nvSpPr>
      <xdr:spPr>
        <a:xfrm>
          <a:off x="8069580" y="76200"/>
          <a:ext cx="1249680" cy="922020"/>
        </a:xfrm>
        <a:prstGeom prst="roundRect">
          <a:avLst>
            <a:gd name="adj" fmla="val 432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latin typeface="Times New Roman" panose="02020603050405020304" pitchFamily="18" charset="0"/>
              <a:cs typeface="Times New Roman" panose="02020603050405020304" pitchFamily="18" charset="0"/>
            </a:rPr>
            <a:t>AVG</a:t>
          </a:r>
          <a:r>
            <a:rPr lang="en-US" sz="1100" b="1" baseline="0">
              <a:solidFill>
                <a:sysClr val="windowText" lastClr="000000"/>
              </a:solidFill>
              <a:latin typeface="Times New Roman" panose="02020603050405020304" pitchFamily="18" charset="0"/>
              <a:cs typeface="Times New Roman" panose="02020603050405020304" pitchFamily="18" charset="0"/>
            </a:rPr>
            <a:t> MONTHLY CHARGES</a:t>
          </a:r>
          <a:endParaRPr lang="en-NG" sz="11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213360</xdr:colOff>
      <xdr:row>3</xdr:row>
      <xdr:rowOff>30480</xdr:rowOff>
    </xdr:from>
    <xdr:to>
      <xdr:col>7</xdr:col>
      <xdr:colOff>243840</xdr:colOff>
      <xdr:row>4</xdr:row>
      <xdr:rowOff>99060</xdr:rowOff>
    </xdr:to>
    <xdr:sp macro="" textlink="$W$17">
      <xdr:nvSpPr>
        <xdr:cNvPr id="32" name="TextBox 31">
          <a:extLst>
            <a:ext uri="{FF2B5EF4-FFF2-40B4-BE49-F238E27FC236}">
              <a16:creationId xmlns:a16="http://schemas.microsoft.com/office/drawing/2014/main" id="{EEC5841E-3822-3C6C-D944-A379AE005F8C}"/>
            </a:ext>
          </a:extLst>
        </xdr:cNvPr>
        <xdr:cNvSpPr txBox="1"/>
      </xdr:nvSpPr>
      <xdr:spPr>
        <a:xfrm>
          <a:off x="5471160" y="579120"/>
          <a:ext cx="90678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C59598-98D8-4A81-99D8-CBED69C01EC9}" type="TxLink">
            <a:rPr lang="en-US" sz="1100" b="0" i="0" u="none" strike="noStrike">
              <a:solidFill>
                <a:srgbClr val="000000"/>
              </a:solidFill>
              <a:latin typeface="Aptos Narrow"/>
            </a:rPr>
            <a:pPr/>
            <a:t>1869</a:t>
          </a:fld>
          <a:endParaRPr lang="en-NG" sz="1100"/>
        </a:p>
      </xdr:txBody>
    </xdr:sp>
    <xdr:clientData/>
  </xdr:twoCellAnchor>
  <xdr:twoCellAnchor>
    <xdr:from>
      <xdr:col>7</xdr:col>
      <xdr:colOff>685800</xdr:colOff>
      <xdr:row>2</xdr:row>
      <xdr:rowOff>137160</xdr:rowOff>
    </xdr:from>
    <xdr:to>
      <xdr:col>8</xdr:col>
      <xdr:colOff>769620</xdr:colOff>
      <xdr:row>4</xdr:row>
      <xdr:rowOff>60960</xdr:rowOff>
    </xdr:to>
    <xdr:sp macro="" textlink="$W$18">
      <xdr:nvSpPr>
        <xdr:cNvPr id="33" name="TextBox 32">
          <a:extLst>
            <a:ext uri="{FF2B5EF4-FFF2-40B4-BE49-F238E27FC236}">
              <a16:creationId xmlns:a16="http://schemas.microsoft.com/office/drawing/2014/main" id="{418D45D7-F648-02DF-DFF1-C05170B21655}"/>
            </a:ext>
          </a:extLst>
        </xdr:cNvPr>
        <xdr:cNvSpPr txBox="1"/>
      </xdr:nvSpPr>
      <xdr:spPr>
        <a:xfrm>
          <a:off x="6819900" y="502920"/>
          <a:ext cx="96012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41BE39-0A48-4592-BBA8-8C682F509297}" type="TxLink">
            <a:rPr lang="en-US" sz="1100" b="0" i="0" u="none" strike="noStrike">
              <a:solidFill>
                <a:srgbClr val="000000"/>
              </a:solidFill>
              <a:latin typeface="Aptos Narrow"/>
            </a:rPr>
            <a:pPr/>
            <a:t>26.54%</a:t>
          </a:fld>
          <a:endParaRPr lang="en-NG" sz="1100"/>
        </a:p>
      </xdr:txBody>
    </xdr:sp>
    <xdr:clientData/>
  </xdr:twoCellAnchor>
  <xdr:twoCellAnchor>
    <xdr:from>
      <xdr:col>9</xdr:col>
      <xdr:colOff>297180</xdr:colOff>
      <xdr:row>3</xdr:row>
      <xdr:rowOff>91440</xdr:rowOff>
    </xdr:from>
    <xdr:to>
      <xdr:col>10</xdr:col>
      <xdr:colOff>487680</xdr:colOff>
      <xdr:row>4</xdr:row>
      <xdr:rowOff>152400</xdr:rowOff>
    </xdr:to>
    <xdr:sp macro="" textlink="$W$19">
      <xdr:nvSpPr>
        <xdr:cNvPr id="34" name="TextBox 33">
          <a:extLst>
            <a:ext uri="{FF2B5EF4-FFF2-40B4-BE49-F238E27FC236}">
              <a16:creationId xmlns:a16="http://schemas.microsoft.com/office/drawing/2014/main" id="{03AC0F34-7B4A-97CC-609F-B002FB60FB30}"/>
            </a:ext>
          </a:extLst>
        </xdr:cNvPr>
        <xdr:cNvSpPr txBox="1"/>
      </xdr:nvSpPr>
      <xdr:spPr>
        <a:xfrm>
          <a:off x="8183880" y="640080"/>
          <a:ext cx="106680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CF717E-4944-4D22-B5B5-D0F832F02DE3}" type="TxLink">
            <a:rPr lang="en-US" sz="1100" b="0" i="0" u="none" strike="noStrike">
              <a:solidFill>
                <a:srgbClr val="000000"/>
              </a:solidFill>
              <a:latin typeface="Aptos Narrow"/>
            </a:rPr>
            <a:pPr/>
            <a:t>64.76</a:t>
          </a:fld>
          <a:endParaRPr lang="en-NG"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403860</xdr:colOff>
      <xdr:row>0</xdr:row>
      <xdr:rowOff>0</xdr:rowOff>
    </xdr:from>
    <xdr:to>
      <xdr:col>16</xdr:col>
      <xdr:colOff>441960</xdr:colOff>
      <xdr:row>12</xdr:row>
      <xdr:rowOff>137160</xdr:rowOff>
    </xdr:to>
    <xdr:graphicFrame macro="">
      <xdr:nvGraphicFramePr>
        <xdr:cNvPr id="2" name="Chart 1">
          <a:extLst>
            <a:ext uri="{FF2B5EF4-FFF2-40B4-BE49-F238E27FC236}">
              <a16:creationId xmlns:a16="http://schemas.microsoft.com/office/drawing/2014/main" id="{89730A3D-7233-45C1-855A-1BE6134A3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251460</xdr:colOff>
      <xdr:row>0</xdr:row>
      <xdr:rowOff>30480</xdr:rowOff>
    </xdr:from>
    <xdr:to>
      <xdr:col>8</xdr:col>
      <xdr:colOff>297180</xdr:colOff>
      <xdr:row>12</xdr:row>
      <xdr:rowOff>152400</xdr:rowOff>
    </xdr:to>
    <xdr:graphicFrame macro="">
      <xdr:nvGraphicFramePr>
        <xdr:cNvPr id="4" name="Chart 3">
          <a:extLst>
            <a:ext uri="{FF2B5EF4-FFF2-40B4-BE49-F238E27FC236}">
              <a16:creationId xmlns:a16="http://schemas.microsoft.com/office/drawing/2014/main" id="{300BE879-8A24-4B5E-8129-9666C74F3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xdr:colOff>
      <xdr:row>23</xdr:row>
      <xdr:rowOff>137160</xdr:rowOff>
    </xdr:from>
    <xdr:to>
      <xdr:col>8</xdr:col>
      <xdr:colOff>335280</xdr:colOff>
      <xdr:row>35</xdr:row>
      <xdr:rowOff>167640</xdr:rowOff>
    </xdr:to>
    <xdr:graphicFrame macro="">
      <xdr:nvGraphicFramePr>
        <xdr:cNvPr id="7" name="Chart 6">
          <a:extLst>
            <a:ext uri="{FF2B5EF4-FFF2-40B4-BE49-F238E27FC236}">
              <a16:creationId xmlns:a16="http://schemas.microsoft.com/office/drawing/2014/main" id="{797E9843-B0D2-43FB-8F21-4F5A523AC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419100</xdr:colOff>
      <xdr:row>23</xdr:row>
      <xdr:rowOff>53340</xdr:rowOff>
    </xdr:from>
    <xdr:to>
      <xdr:col>16</xdr:col>
      <xdr:colOff>60960</xdr:colOff>
      <xdr:row>36</xdr:row>
      <xdr:rowOff>137160</xdr:rowOff>
    </xdr:to>
    <xdr:graphicFrame macro="">
      <xdr:nvGraphicFramePr>
        <xdr:cNvPr id="8" name="Chart 7">
          <a:extLst>
            <a:ext uri="{FF2B5EF4-FFF2-40B4-BE49-F238E27FC236}">
              <a16:creationId xmlns:a16="http://schemas.microsoft.com/office/drawing/2014/main" id="{A706CD01-9979-4DD2-AFBC-ACA86CB1D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38100</xdr:colOff>
      <xdr:row>50</xdr:row>
      <xdr:rowOff>91440</xdr:rowOff>
    </xdr:from>
    <xdr:to>
      <xdr:col>8</xdr:col>
      <xdr:colOff>434340</xdr:colOff>
      <xdr:row>63</xdr:row>
      <xdr:rowOff>0</xdr:rowOff>
    </xdr:to>
    <xdr:graphicFrame macro="">
      <xdr:nvGraphicFramePr>
        <xdr:cNvPr id="9" name="Chart 8">
          <a:extLst>
            <a:ext uri="{FF2B5EF4-FFF2-40B4-BE49-F238E27FC236}">
              <a16:creationId xmlns:a16="http://schemas.microsoft.com/office/drawing/2014/main" id="{572F87CA-59FE-4700-8647-FE0334F32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381000</xdr:colOff>
      <xdr:row>0</xdr:row>
      <xdr:rowOff>30480</xdr:rowOff>
    </xdr:from>
    <xdr:to>
      <xdr:col>24</xdr:col>
      <xdr:colOff>228600</xdr:colOff>
      <xdr:row>12</xdr:row>
      <xdr:rowOff>160020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75EA67AF-757A-48BC-91F3-DC7644EED1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452860" y="30480"/>
              <a:ext cx="4114800" cy="23241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76200</xdr:colOff>
      <xdr:row>22</xdr:row>
      <xdr:rowOff>160020</xdr:rowOff>
    </xdr:from>
    <xdr:to>
      <xdr:col>32</xdr:col>
      <xdr:colOff>541020</xdr:colOff>
      <xdr:row>36</xdr:row>
      <xdr:rowOff>30480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29917192-CAED-4438-A7A5-FD2BBE5426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6024860" y="4183380"/>
              <a:ext cx="4732020" cy="243078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266700</xdr:colOff>
      <xdr:row>23</xdr:row>
      <xdr:rowOff>129540</xdr:rowOff>
    </xdr:from>
    <xdr:to>
      <xdr:col>24</xdr:col>
      <xdr:colOff>121920</xdr:colOff>
      <xdr:row>37</xdr:row>
      <xdr:rowOff>38100</xdr:rowOff>
    </xdr:to>
    <xdr:graphicFrame macro="">
      <xdr:nvGraphicFramePr>
        <xdr:cNvPr id="3" name="Chart 2">
          <a:extLst>
            <a:ext uri="{FF2B5EF4-FFF2-40B4-BE49-F238E27FC236}">
              <a16:creationId xmlns:a16="http://schemas.microsoft.com/office/drawing/2014/main" id="{4F32DD73-08FB-4068-8571-C0DBB404F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259080</xdr:colOff>
      <xdr:row>0</xdr:row>
      <xdr:rowOff>45720</xdr:rowOff>
    </xdr:from>
    <xdr:to>
      <xdr:col>32</xdr:col>
      <xdr:colOff>464820</xdr:colOff>
      <xdr:row>13</xdr:row>
      <xdr:rowOff>15240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2B82BF75-FFA1-4469-BB6C-65FB2012A6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6207740" y="45720"/>
              <a:ext cx="4472940" cy="234696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411480</xdr:colOff>
      <xdr:row>13</xdr:row>
      <xdr:rowOff>68580</xdr:rowOff>
    </xdr:from>
    <xdr:to>
      <xdr:col>15</xdr:col>
      <xdr:colOff>342900</xdr:colOff>
      <xdr:row>20</xdr:row>
      <xdr:rowOff>160020</xdr:rowOff>
    </xdr:to>
    <xdr:sp macro="" textlink="">
      <xdr:nvSpPr>
        <xdr:cNvPr id="13" name="TextBox 12">
          <a:extLst>
            <a:ext uri="{FF2B5EF4-FFF2-40B4-BE49-F238E27FC236}">
              <a16:creationId xmlns:a16="http://schemas.microsoft.com/office/drawing/2014/main" id="{409B134C-416A-418C-7074-79A95937AAFC}"/>
            </a:ext>
          </a:extLst>
        </xdr:cNvPr>
        <xdr:cNvSpPr txBox="1"/>
      </xdr:nvSpPr>
      <xdr:spPr>
        <a:xfrm>
          <a:off x="6606540" y="2446020"/>
          <a:ext cx="3589020"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INTREPERTATION: </a:t>
          </a:r>
          <a:r>
            <a:rPr lang="en-US" sz="1100"/>
            <a:t>The chart shows that 73% of customers were retained, while 27% churned. This indicates that although the majority of customers remain with the company, more than one-quarter of the customer base has been lost. The 27% churn rate represents a significant retention challenge and highlights the need for targeted strategies to reduce customer attrition.</a:t>
          </a:r>
          <a:endParaRPr lang="en-NG" sz="1100"/>
        </a:p>
      </xdr:txBody>
    </xdr:sp>
    <xdr:clientData/>
  </xdr:twoCellAnchor>
  <xdr:twoCellAnchor>
    <xdr:from>
      <xdr:col>2</xdr:col>
      <xdr:colOff>22860</xdr:colOff>
      <xdr:row>40</xdr:row>
      <xdr:rowOff>76200</xdr:rowOff>
    </xdr:from>
    <xdr:to>
      <xdr:col>8</xdr:col>
      <xdr:colOff>289560</xdr:colOff>
      <xdr:row>47</xdr:row>
      <xdr:rowOff>152400</xdr:rowOff>
    </xdr:to>
    <xdr:sp macro="" textlink="">
      <xdr:nvSpPr>
        <xdr:cNvPr id="14" name="TextBox 13">
          <a:extLst>
            <a:ext uri="{FF2B5EF4-FFF2-40B4-BE49-F238E27FC236}">
              <a16:creationId xmlns:a16="http://schemas.microsoft.com/office/drawing/2014/main" id="{E8BD2FF2-D18B-8BE7-738C-2FFDAE416AA3}"/>
            </a:ext>
          </a:extLst>
        </xdr:cNvPr>
        <xdr:cNvSpPr txBox="1"/>
      </xdr:nvSpPr>
      <xdr:spPr>
        <a:xfrm>
          <a:off x="1950720" y="7391400"/>
          <a:ext cx="3924300" cy="1356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INTERPRETATION:</a:t>
          </a:r>
          <a:r>
            <a:rPr lang="en-US" sz="1100" baseline="0"/>
            <a:t> </a:t>
          </a:r>
          <a:r>
            <a:rPr lang="en-US" sz="1100"/>
            <a:t>Customers on month-to-month contracts have the highest churn rate at approximately 43%, compared with 11% for one-year contracts and only 3% for two-year contracts. This suggests that customers with longer-term contracts are substantially more likely to remain with the company. Management should therefore consider incentives that encourage month-to-month customers to move to longer-term contracts.</a:t>
          </a:r>
          <a:endParaRPr lang="en-NG" sz="1100"/>
        </a:p>
      </xdr:txBody>
    </xdr:sp>
    <xdr:clientData/>
  </xdr:twoCellAnchor>
  <xdr:twoCellAnchor>
    <xdr:from>
      <xdr:col>2</xdr:col>
      <xdr:colOff>251460</xdr:colOff>
      <xdr:row>13</xdr:row>
      <xdr:rowOff>114300</xdr:rowOff>
    </xdr:from>
    <xdr:to>
      <xdr:col>8</xdr:col>
      <xdr:colOff>304800</xdr:colOff>
      <xdr:row>22</xdr:row>
      <xdr:rowOff>7620</xdr:rowOff>
    </xdr:to>
    <xdr:sp macro="" textlink="">
      <xdr:nvSpPr>
        <xdr:cNvPr id="15" name="TextBox 14">
          <a:extLst>
            <a:ext uri="{FF2B5EF4-FFF2-40B4-BE49-F238E27FC236}">
              <a16:creationId xmlns:a16="http://schemas.microsoft.com/office/drawing/2014/main" id="{1C26108B-FBF7-01D2-1433-D5F7AC854936}"/>
            </a:ext>
          </a:extLst>
        </xdr:cNvPr>
        <xdr:cNvSpPr txBox="1"/>
      </xdr:nvSpPr>
      <xdr:spPr>
        <a:xfrm>
          <a:off x="2179320" y="2491740"/>
          <a:ext cx="3710940" cy="1539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INTERPRETATION:</a:t>
          </a:r>
          <a:r>
            <a:rPr lang="en-US" sz="1100" baseline="0"/>
            <a:t> </a:t>
          </a:r>
          <a:r>
            <a:rPr lang="en-US" sz="1100"/>
            <a:t>The analysis shows that Fiber optic customers have the highest churn rate at approximately 42%, while DSL customers have a lower churn rate of approximately 19%. Customers without internet service have the lowest churn rate at approximately 7%. The high churn among fiber-optic customers suggests that the company should investigate pricing, service quality, customer expectations and technical issues associated with this service.</a:t>
          </a:r>
          <a:endParaRPr lang="en-NG" sz="1100"/>
        </a:p>
      </xdr:txBody>
    </xdr:sp>
    <xdr:clientData/>
  </xdr:twoCellAnchor>
  <xdr:twoCellAnchor>
    <xdr:from>
      <xdr:col>9</xdr:col>
      <xdr:colOff>381000</xdr:colOff>
      <xdr:row>39</xdr:row>
      <xdr:rowOff>160020</xdr:rowOff>
    </xdr:from>
    <xdr:to>
      <xdr:col>16</xdr:col>
      <xdr:colOff>76200</xdr:colOff>
      <xdr:row>48</xdr:row>
      <xdr:rowOff>0</xdr:rowOff>
    </xdr:to>
    <xdr:sp macro="" textlink="">
      <xdr:nvSpPr>
        <xdr:cNvPr id="16" name="TextBox 15">
          <a:extLst>
            <a:ext uri="{FF2B5EF4-FFF2-40B4-BE49-F238E27FC236}">
              <a16:creationId xmlns:a16="http://schemas.microsoft.com/office/drawing/2014/main" id="{DDBD1E6F-C798-EE6C-417D-C8E8F6951D89}"/>
            </a:ext>
          </a:extLst>
        </xdr:cNvPr>
        <xdr:cNvSpPr txBox="1"/>
      </xdr:nvSpPr>
      <xdr:spPr>
        <a:xfrm>
          <a:off x="6576060" y="7292340"/>
          <a:ext cx="3962400" cy="148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INTERPRETATION: </a:t>
          </a:r>
          <a:r>
            <a:rPr lang="en-US" sz="1100"/>
            <a:t>Customers using electronic checks have the highest churn rate at approximately 45%, followed by mailed checks and bank transfers, while customers using credit cards have a comparatively lower churn rate. This suggests that payment method may be associated with customer retention. The company should investigate why electronic-check customers experience higher churn and consider encouraging more convenient or automated payment options.</a:t>
          </a:r>
          <a:endParaRPr lang="en-NG" sz="1100"/>
        </a:p>
      </xdr:txBody>
    </xdr:sp>
    <xdr:clientData/>
  </xdr:twoCellAnchor>
  <xdr:twoCellAnchor>
    <xdr:from>
      <xdr:col>2</xdr:col>
      <xdr:colOff>22860</xdr:colOff>
      <xdr:row>63</xdr:row>
      <xdr:rowOff>129540</xdr:rowOff>
    </xdr:from>
    <xdr:to>
      <xdr:col>9</xdr:col>
      <xdr:colOff>30480</xdr:colOff>
      <xdr:row>69</xdr:row>
      <xdr:rowOff>160020</xdr:rowOff>
    </xdr:to>
    <xdr:sp macro="" textlink="">
      <xdr:nvSpPr>
        <xdr:cNvPr id="17" name="TextBox 16">
          <a:extLst>
            <a:ext uri="{FF2B5EF4-FFF2-40B4-BE49-F238E27FC236}">
              <a16:creationId xmlns:a16="http://schemas.microsoft.com/office/drawing/2014/main" id="{F71BE6EB-5D5F-872B-96FA-21424059C43D}"/>
            </a:ext>
          </a:extLst>
        </xdr:cNvPr>
        <xdr:cNvSpPr txBox="1"/>
      </xdr:nvSpPr>
      <xdr:spPr>
        <a:xfrm>
          <a:off x="1950720" y="11650980"/>
          <a:ext cx="4274820" cy="1127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INTERPRETATION:</a:t>
          </a:r>
          <a:r>
            <a:rPr lang="en-US" sz="1100"/>
            <a:t> The chart indicates that customers with shorter tenure have substantially higher churn rates, with the highest churn occurring among customers in the earliest tenure group. Churn generally declines as customer tenure increases. This suggests that the company is particularly vulnerable to losing new customers and should strengthen onboarding and early-stage customer engagement.</a:t>
          </a:r>
          <a:endParaRPr lang="en-NG" sz="1100"/>
        </a:p>
      </xdr:txBody>
    </xdr:sp>
    <xdr:clientData/>
  </xdr:twoCellAnchor>
  <xdr:twoCellAnchor>
    <xdr:from>
      <xdr:col>25</xdr:col>
      <xdr:colOff>236220</xdr:colOff>
      <xdr:row>13</xdr:row>
      <xdr:rowOff>152400</xdr:rowOff>
    </xdr:from>
    <xdr:to>
      <xdr:col>32</xdr:col>
      <xdr:colOff>495300</xdr:colOff>
      <xdr:row>20</xdr:row>
      <xdr:rowOff>30480</xdr:rowOff>
    </xdr:to>
    <xdr:sp macro="" textlink="">
      <xdr:nvSpPr>
        <xdr:cNvPr id="18" name="TextBox 17">
          <a:extLst>
            <a:ext uri="{FF2B5EF4-FFF2-40B4-BE49-F238E27FC236}">
              <a16:creationId xmlns:a16="http://schemas.microsoft.com/office/drawing/2014/main" id="{84A45DFF-A96D-F274-68C2-F45C7E728DEB}"/>
            </a:ext>
          </a:extLst>
        </xdr:cNvPr>
        <xdr:cNvSpPr txBox="1"/>
      </xdr:nvSpPr>
      <xdr:spPr>
        <a:xfrm>
          <a:off x="16184880" y="2529840"/>
          <a:ext cx="4526280" cy="1158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INTERPRETATION:</a:t>
          </a:r>
          <a:r>
            <a:rPr lang="en-US" sz="1100"/>
            <a:t> The box plot compares monthly charges between churned and retained customers. Churned customers generally show higher monthly charges than retained customers, suggesting that customers paying more each month may be more likely to leave. This could indicate that pricing, perceived value or the cost of premium services may influence customer churn.</a:t>
          </a:r>
          <a:endParaRPr lang="en-NG" sz="1100"/>
        </a:p>
      </xdr:txBody>
    </xdr:sp>
    <xdr:clientData/>
  </xdr:twoCellAnchor>
  <xdr:twoCellAnchor>
    <xdr:from>
      <xdr:col>17</xdr:col>
      <xdr:colOff>358140</xdr:colOff>
      <xdr:row>13</xdr:row>
      <xdr:rowOff>167640</xdr:rowOff>
    </xdr:from>
    <xdr:to>
      <xdr:col>24</xdr:col>
      <xdr:colOff>243840</xdr:colOff>
      <xdr:row>20</xdr:row>
      <xdr:rowOff>137160</xdr:rowOff>
    </xdr:to>
    <xdr:sp macro="" textlink="">
      <xdr:nvSpPr>
        <xdr:cNvPr id="19" name="TextBox 18">
          <a:extLst>
            <a:ext uri="{FF2B5EF4-FFF2-40B4-BE49-F238E27FC236}">
              <a16:creationId xmlns:a16="http://schemas.microsoft.com/office/drawing/2014/main" id="{EEE8D4B3-EBD5-9811-DE43-AB514E39BB64}"/>
            </a:ext>
          </a:extLst>
        </xdr:cNvPr>
        <xdr:cNvSpPr txBox="1"/>
      </xdr:nvSpPr>
      <xdr:spPr>
        <a:xfrm>
          <a:off x="11430000" y="2545080"/>
          <a:ext cx="4152900" cy="1249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INTERPRETATION:</a:t>
          </a:r>
          <a:r>
            <a:rPr lang="en-US" sz="1100"/>
            <a:t> The tenure distribution shows how customers are spread across different lengths of time with the company. The analysis indicates a substantial concentration of customers within the lower tenure ranges, while fewer customers have very long relationships with the company. This reinforces the importance of improving customer retention during the early stages of the customer lifecycle.</a:t>
          </a:r>
          <a:endParaRPr lang="en-NG" sz="1100"/>
        </a:p>
      </xdr:txBody>
    </xdr:sp>
    <xdr:clientData/>
  </xdr:twoCellAnchor>
  <xdr:twoCellAnchor>
    <xdr:from>
      <xdr:col>25</xdr:col>
      <xdr:colOff>30480</xdr:colOff>
      <xdr:row>37</xdr:row>
      <xdr:rowOff>68580</xdr:rowOff>
    </xdr:from>
    <xdr:to>
      <xdr:col>32</xdr:col>
      <xdr:colOff>556260</xdr:colOff>
      <xdr:row>43</xdr:row>
      <xdr:rowOff>76200</xdr:rowOff>
    </xdr:to>
    <xdr:sp macro="" textlink="">
      <xdr:nvSpPr>
        <xdr:cNvPr id="20" name="TextBox 19">
          <a:extLst>
            <a:ext uri="{FF2B5EF4-FFF2-40B4-BE49-F238E27FC236}">
              <a16:creationId xmlns:a16="http://schemas.microsoft.com/office/drawing/2014/main" id="{10BA00DD-9C87-23B0-B337-98A524CD4D9B}"/>
            </a:ext>
          </a:extLst>
        </xdr:cNvPr>
        <xdr:cNvSpPr txBox="1"/>
      </xdr:nvSpPr>
      <xdr:spPr>
        <a:xfrm>
          <a:off x="15979140" y="6835140"/>
          <a:ext cx="4792980"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INTERPRETATION:</a:t>
          </a:r>
          <a:r>
            <a:rPr lang="en-US" sz="1100"/>
            <a:t> The distribution of monthly charges shows how much customers typically pay for their services. The values are spread across different charge levels, with a noticeable concentration around the lower-to-middle charge ranges. Customers with higher monthly charges should be monitored closely because the analysis suggests that higher charges may be associated with increased churn.</a:t>
          </a:r>
          <a:endParaRPr lang="en-NG"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190500</xdr:colOff>
      <xdr:row>7</xdr:row>
      <xdr:rowOff>53340</xdr:rowOff>
    </xdr:from>
    <xdr:to>
      <xdr:col>6</xdr:col>
      <xdr:colOff>457200</xdr:colOff>
      <xdr:row>15</xdr:row>
      <xdr:rowOff>129540</xdr:rowOff>
    </xdr:to>
    <xdr:sp macro="" textlink="">
      <xdr:nvSpPr>
        <xdr:cNvPr id="2" name="TextBox 1">
          <a:extLst>
            <a:ext uri="{FF2B5EF4-FFF2-40B4-BE49-F238E27FC236}">
              <a16:creationId xmlns:a16="http://schemas.microsoft.com/office/drawing/2014/main" id="{58747E3E-85F2-B784-3C9A-7C7BAB34EFD7}"/>
            </a:ext>
          </a:extLst>
        </xdr:cNvPr>
        <xdr:cNvSpPr txBox="1"/>
      </xdr:nvSpPr>
      <xdr:spPr>
        <a:xfrm>
          <a:off x="190500" y="1333500"/>
          <a:ext cx="6027420" cy="1539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INTERPRETATION:</a:t>
          </a:r>
          <a:r>
            <a:rPr lang="en-US" sz="1100"/>
            <a:t> The correlation heatmap shows the relationships between tenure, monthly charges, total charges and churn. Tenure has a positive relationship with total charges because customers who stay longer generally accumulate higher total charges. Monthly charges also contribute to total charges. The relationship between churn and the numerical variables is comparatively weaker, indicating that churn is influenced by multiple customer characteristics rather than by a single numerical factor.</a:t>
          </a:r>
        </a:p>
        <a:p>
          <a:endParaRPr lang="en-US" sz="1100"/>
        </a:p>
        <a:p>
          <a:r>
            <a:rPr lang="en-US" sz="1100" b="1"/>
            <a:t>Important:</a:t>
          </a:r>
          <a:r>
            <a:rPr lang="en-US" sz="1100"/>
            <a:t> Correlation does not mean causation. The heatmap identifies relationships between variables but does not prove that one variable directly causes another.</a:t>
          </a:r>
          <a:endParaRPr lang="en-NG"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213360</xdr:colOff>
      <xdr:row>0</xdr:row>
      <xdr:rowOff>76200</xdr:rowOff>
    </xdr:from>
    <xdr:to>
      <xdr:col>7</xdr:col>
      <xdr:colOff>213360</xdr:colOff>
      <xdr:row>12</xdr:row>
      <xdr:rowOff>144780</xdr:rowOff>
    </xdr:to>
    <xdr:graphicFrame macro="">
      <xdr:nvGraphicFramePr>
        <xdr:cNvPr id="2" name="Chart 1">
          <a:extLst>
            <a:ext uri="{FF2B5EF4-FFF2-40B4-BE49-F238E27FC236}">
              <a16:creationId xmlns:a16="http://schemas.microsoft.com/office/drawing/2014/main" id="{94C3B2D0-F308-4809-8E19-C0EDA20A4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xdr:colOff>
      <xdr:row>1</xdr:row>
      <xdr:rowOff>45720</xdr:rowOff>
    </xdr:from>
    <xdr:to>
      <xdr:col>15</xdr:col>
      <xdr:colOff>266700</xdr:colOff>
      <xdr:row>14</xdr:row>
      <xdr:rowOff>0</xdr:rowOff>
    </xdr:to>
    <xdr:graphicFrame macro="">
      <xdr:nvGraphicFramePr>
        <xdr:cNvPr id="3" name="Chart 2">
          <a:extLst>
            <a:ext uri="{FF2B5EF4-FFF2-40B4-BE49-F238E27FC236}">
              <a16:creationId xmlns:a16="http://schemas.microsoft.com/office/drawing/2014/main" id="{ACDEDBF4-E63B-47EE-81D8-24CCCA910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510540</xdr:colOff>
      <xdr:row>13</xdr:row>
      <xdr:rowOff>76200</xdr:rowOff>
    </xdr:from>
    <xdr:to>
      <xdr:col>8</xdr:col>
      <xdr:colOff>53340</xdr:colOff>
      <xdr:row>24</xdr:row>
      <xdr:rowOff>175260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09EE62E-C3D6-46BA-9412-CC86612109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10540" y="2453640"/>
              <a:ext cx="4419600" cy="211074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otara Kotun" refreshedDate="46241.753351504631" createdVersion="8" refreshedVersion="8" minRefreshableVersion="3" recordCount="7043" xr:uid="{9C2433B6-6DE0-47B2-8BF0-92D87AA512DF}">
  <cacheSource type="worksheet">
    <worksheetSource name="TelcoData2"/>
  </cacheSource>
  <cacheFields count="24">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ount="3">
        <s v="No phone service"/>
        <s v="No"/>
        <s v="Yes"/>
      </sharedItems>
    </cacheField>
    <cacheField name="InternetService" numFmtId="0">
      <sharedItems count="3">
        <s v="DSL"/>
        <s v="Fiber optic"/>
        <s v="No"/>
      </sharedItems>
    </cacheField>
    <cacheField name="OnlineSecurity" numFmtId="0">
      <sharedItems count="3">
        <s v="No"/>
        <s v="Yes"/>
        <s v="No internet service"/>
      </sharedItems>
    </cacheField>
    <cacheField name="OnlineBackup" numFmtId="0">
      <sharedItems count="3">
        <s v="Yes"/>
        <s v="No"/>
        <s v="No internet service"/>
      </sharedItems>
    </cacheField>
    <cacheField name="DeviceProtection" numFmtId="0">
      <sharedItems count="3">
        <s v="No"/>
        <s v="Yes"/>
        <s v="No internet service"/>
      </sharedItems>
    </cacheField>
    <cacheField name="TechSupport" numFmtId="0">
      <sharedItems count="3">
        <s v="No"/>
        <s v="Yes"/>
        <s v="No internet service"/>
      </sharedItems>
    </cacheField>
    <cacheField name="StreamingTV" numFmtId="0">
      <sharedItems count="3">
        <s v="No"/>
        <s v="Yes"/>
        <s v="No internet service"/>
      </sharedItems>
    </cacheField>
    <cacheField name="StreamingMovies" numFmtId="0">
      <sharedItems count="3">
        <s v="No"/>
        <s v="Yes"/>
        <s v="No internet service"/>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TotalChages_Clean" numFmtId="0">
      <sharedItems containsMixedTypes="1" containsNumber="1" minValue="18.8" maxValue="8684.7999999999993"/>
    </cacheField>
    <cacheField name="Churn_Flag" numFmtId="0">
      <sharedItems containsSemiMixedTypes="0" containsString="0" containsNumber="1" containsInteger="1" minValue="0" maxValue="1"/>
    </cacheField>
    <cacheField name="Tenure_Group" numFmtId="0">
      <sharedItems count="6">
        <s v="0-12 Months"/>
        <s v="25-36 Months"/>
        <s v="37-48 Months"/>
        <s v="13-24 Months"/>
        <s v="61-72 Months"/>
        <s v="49-60 Months"/>
      </sharedItems>
    </cacheField>
  </cacheFields>
  <extLst>
    <ext xmlns:x14="http://schemas.microsoft.com/office/spreadsheetml/2009/9/main" uri="{725AE2AE-9491-48be-B2B4-4EB974FC3084}">
      <x14:pivotCacheDefinition pivotCacheId="11581933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n v="0"/>
    <s v="Yes"/>
    <s v="No"/>
    <n v="1"/>
    <s v="No"/>
    <x v="0"/>
    <x v="0"/>
    <x v="0"/>
    <x v="0"/>
    <x v="0"/>
    <x v="0"/>
    <x v="0"/>
    <x v="0"/>
    <x v="0"/>
    <s v="Yes"/>
    <x v="0"/>
    <n v="29.85"/>
    <n v="29.85"/>
    <x v="0"/>
    <n v="29.85"/>
    <n v="0"/>
    <x v="0"/>
  </r>
  <r>
    <s v="5575-GNVDE"/>
    <x v="1"/>
    <n v="0"/>
    <s v="No"/>
    <s v="No"/>
    <n v="34"/>
    <s v="Yes"/>
    <x v="1"/>
    <x v="0"/>
    <x v="1"/>
    <x v="1"/>
    <x v="1"/>
    <x v="0"/>
    <x v="0"/>
    <x v="0"/>
    <x v="1"/>
    <s v="No"/>
    <x v="1"/>
    <n v="56.95"/>
    <n v="1889.5"/>
    <x v="0"/>
    <n v="1889.5"/>
    <n v="0"/>
    <x v="1"/>
  </r>
  <r>
    <s v="3668-QPYBK"/>
    <x v="1"/>
    <n v="0"/>
    <s v="No"/>
    <s v="No"/>
    <n v="2"/>
    <s v="Yes"/>
    <x v="1"/>
    <x v="0"/>
    <x v="1"/>
    <x v="0"/>
    <x v="0"/>
    <x v="0"/>
    <x v="0"/>
    <x v="0"/>
    <x v="0"/>
    <s v="Yes"/>
    <x v="1"/>
    <n v="53.85"/>
    <n v="108.15"/>
    <x v="1"/>
    <n v="108.15"/>
    <n v="1"/>
    <x v="0"/>
  </r>
  <r>
    <s v="7795-CFOCW"/>
    <x v="1"/>
    <n v="0"/>
    <s v="No"/>
    <s v="No"/>
    <n v="45"/>
    <s v="No"/>
    <x v="0"/>
    <x v="0"/>
    <x v="1"/>
    <x v="1"/>
    <x v="1"/>
    <x v="1"/>
    <x v="0"/>
    <x v="0"/>
    <x v="1"/>
    <s v="No"/>
    <x v="2"/>
    <n v="42.3"/>
    <n v="1840.75"/>
    <x v="0"/>
    <n v="1840.75"/>
    <n v="0"/>
    <x v="2"/>
  </r>
  <r>
    <s v="9237-HQITU"/>
    <x v="0"/>
    <n v="0"/>
    <s v="No"/>
    <s v="No"/>
    <n v="2"/>
    <s v="Yes"/>
    <x v="1"/>
    <x v="1"/>
    <x v="0"/>
    <x v="1"/>
    <x v="0"/>
    <x v="0"/>
    <x v="0"/>
    <x v="0"/>
    <x v="0"/>
    <s v="Yes"/>
    <x v="0"/>
    <n v="70.7"/>
    <n v="151.65"/>
    <x v="1"/>
    <n v="151.65"/>
    <n v="1"/>
    <x v="0"/>
  </r>
  <r>
    <s v="9305-CDSKC"/>
    <x v="0"/>
    <n v="0"/>
    <s v="No"/>
    <s v="No"/>
    <n v="8"/>
    <s v="Yes"/>
    <x v="2"/>
    <x v="1"/>
    <x v="0"/>
    <x v="1"/>
    <x v="1"/>
    <x v="0"/>
    <x v="1"/>
    <x v="1"/>
    <x v="0"/>
    <s v="Yes"/>
    <x v="0"/>
    <n v="99.65"/>
    <n v="820.5"/>
    <x v="1"/>
    <n v="820.5"/>
    <n v="1"/>
    <x v="0"/>
  </r>
  <r>
    <s v="1452-KIOVK"/>
    <x v="1"/>
    <n v="0"/>
    <s v="No"/>
    <s v="Yes"/>
    <n v="22"/>
    <s v="Yes"/>
    <x v="2"/>
    <x v="1"/>
    <x v="0"/>
    <x v="0"/>
    <x v="0"/>
    <x v="0"/>
    <x v="1"/>
    <x v="0"/>
    <x v="0"/>
    <s v="Yes"/>
    <x v="3"/>
    <n v="89.1"/>
    <n v="1949.4"/>
    <x v="0"/>
    <n v="1949.4"/>
    <n v="0"/>
    <x v="3"/>
  </r>
  <r>
    <s v="6713-OKOMC"/>
    <x v="0"/>
    <n v="0"/>
    <s v="No"/>
    <s v="No"/>
    <n v="10"/>
    <s v="No"/>
    <x v="0"/>
    <x v="0"/>
    <x v="1"/>
    <x v="1"/>
    <x v="0"/>
    <x v="0"/>
    <x v="0"/>
    <x v="0"/>
    <x v="0"/>
    <s v="No"/>
    <x v="1"/>
    <n v="29.75"/>
    <n v="301.89999999999998"/>
    <x v="0"/>
    <n v="301.89999999999998"/>
    <n v="0"/>
    <x v="0"/>
  </r>
  <r>
    <s v="7892-POOKP"/>
    <x v="0"/>
    <n v="0"/>
    <s v="Yes"/>
    <s v="No"/>
    <n v="28"/>
    <s v="Yes"/>
    <x v="2"/>
    <x v="1"/>
    <x v="0"/>
    <x v="1"/>
    <x v="1"/>
    <x v="1"/>
    <x v="1"/>
    <x v="1"/>
    <x v="0"/>
    <s v="Yes"/>
    <x v="0"/>
    <n v="104.8"/>
    <n v="3046.05"/>
    <x v="1"/>
    <n v="3046.05"/>
    <n v="1"/>
    <x v="1"/>
  </r>
  <r>
    <s v="6388-TABGU"/>
    <x v="1"/>
    <n v="0"/>
    <s v="No"/>
    <s v="Yes"/>
    <n v="62"/>
    <s v="Yes"/>
    <x v="1"/>
    <x v="0"/>
    <x v="1"/>
    <x v="0"/>
    <x v="0"/>
    <x v="0"/>
    <x v="0"/>
    <x v="0"/>
    <x v="1"/>
    <s v="No"/>
    <x v="2"/>
    <n v="56.15"/>
    <n v="3487.95"/>
    <x v="0"/>
    <n v="3487.95"/>
    <n v="0"/>
    <x v="4"/>
  </r>
  <r>
    <s v="9763-GRSKD"/>
    <x v="1"/>
    <n v="0"/>
    <s v="Yes"/>
    <s v="Yes"/>
    <n v="13"/>
    <s v="Yes"/>
    <x v="1"/>
    <x v="0"/>
    <x v="1"/>
    <x v="1"/>
    <x v="0"/>
    <x v="0"/>
    <x v="0"/>
    <x v="0"/>
    <x v="0"/>
    <s v="Yes"/>
    <x v="1"/>
    <n v="49.95"/>
    <n v="587.45000000000005"/>
    <x v="0"/>
    <n v="587.45000000000005"/>
    <n v="0"/>
    <x v="3"/>
  </r>
  <r>
    <s v="7469-LKBCI"/>
    <x v="1"/>
    <n v="0"/>
    <s v="No"/>
    <s v="No"/>
    <n v="16"/>
    <s v="Yes"/>
    <x v="1"/>
    <x v="2"/>
    <x v="2"/>
    <x v="2"/>
    <x v="2"/>
    <x v="2"/>
    <x v="2"/>
    <x v="2"/>
    <x v="2"/>
    <s v="No"/>
    <x v="3"/>
    <n v="18.95"/>
    <n v="326.8"/>
    <x v="0"/>
    <n v="326.8"/>
    <n v="0"/>
    <x v="3"/>
  </r>
  <r>
    <s v="8091-TTVAX"/>
    <x v="1"/>
    <n v="0"/>
    <s v="Yes"/>
    <s v="No"/>
    <n v="58"/>
    <s v="Yes"/>
    <x v="2"/>
    <x v="1"/>
    <x v="0"/>
    <x v="1"/>
    <x v="1"/>
    <x v="0"/>
    <x v="1"/>
    <x v="1"/>
    <x v="1"/>
    <s v="No"/>
    <x v="3"/>
    <n v="100.35"/>
    <n v="5681.1"/>
    <x v="0"/>
    <n v="5681.1"/>
    <n v="0"/>
    <x v="5"/>
  </r>
  <r>
    <s v="0280-XJGEX"/>
    <x v="1"/>
    <n v="0"/>
    <s v="No"/>
    <s v="No"/>
    <n v="49"/>
    <s v="Yes"/>
    <x v="2"/>
    <x v="1"/>
    <x v="0"/>
    <x v="0"/>
    <x v="1"/>
    <x v="0"/>
    <x v="1"/>
    <x v="1"/>
    <x v="0"/>
    <s v="Yes"/>
    <x v="2"/>
    <n v="103.7"/>
    <n v="5036.3"/>
    <x v="1"/>
    <n v="5036.3"/>
    <n v="1"/>
    <x v="5"/>
  </r>
  <r>
    <s v="5129-JLPIS"/>
    <x v="1"/>
    <n v="0"/>
    <s v="No"/>
    <s v="No"/>
    <n v="25"/>
    <s v="Yes"/>
    <x v="1"/>
    <x v="1"/>
    <x v="1"/>
    <x v="1"/>
    <x v="1"/>
    <x v="1"/>
    <x v="1"/>
    <x v="1"/>
    <x v="0"/>
    <s v="Yes"/>
    <x v="0"/>
    <n v="105.5"/>
    <n v="2686.05"/>
    <x v="0"/>
    <n v="2686.05"/>
    <n v="0"/>
    <x v="1"/>
  </r>
  <r>
    <s v="3655-SNQYZ"/>
    <x v="0"/>
    <n v="0"/>
    <s v="Yes"/>
    <s v="Yes"/>
    <n v="69"/>
    <s v="Yes"/>
    <x v="2"/>
    <x v="1"/>
    <x v="1"/>
    <x v="0"/>
    <x v="1"/>
    <x v="1"/>
    <x v="1"/>
    <x v="1"/>
    <x v="2"/>
    <s v="No"/>
    <x v="3"/>
    <n v="113.25"/>
    <n v="7895.15"/>
    <x v="0"/>
    <n v="7895.15"/>
    <n v="0"/>
    <x v="4"/>
  </r>
  <r>
    <s v="8191-XWSZG"/>
    <x v="0"/>
    <n v="0"/>
    <s v="No"/>
    <s v="No"/>
    <n v="52"/>
    <s v="Yes"/>
    <x v="1"/>
    <x v="2"/>
    <x v="2"/>
    <x v="2"/>
    <x v="2"/>
    <x v="2"/>
    <x v="2"/>
    <x v="2"/>
    <x v="1"/>
    <s v="No"/>
    <x v="1"/>
    <n v="20.65"/>
    <n v="1022.95"/>
    <x v="0"/>
    <n v="1022.95"/>
    <n v="0"/>
    <x v="5"/>
  </r>
  <r>
    <s v="9959-WOFKT"/>
    <x v="1"/>
    <n v="0"/>
    <s v="No"/>
    <s v="Yes"/>
    <n v="71"/>
    <s v="Yes"/>
    <x v="2"/>
    <x v="1"/>
    <x v="1"/>
    <x v="1"/>
    <x v="1"/>
    <x v="0"/>
    <x v="1"/>
    <x v="1"/>
    <x v="2"/>
    <s v="No"/>
    <x v="2"/>
    <n v="106.7"/>
    <n v="7382.25"/>
    <x v="0"/>
    <n v="7382.25"/>
    <n v="0"/>
    <x v="4"/>
  </r>
  <r>
    <s v="4190-MFLUW"/>
    <x v="0"/>
    <n v="0"/>
    <s v="Yes"/>
    <s v="Yes"/>
    <n v="10"/>
    <s v="Yes"/>
    <x v="1"/>
    <x v="0"/>
    <x v="0"/>
    <x v="1"/>
    <x v="1"/>
    <x v="1"/>
    <x v="0"/>
    <x v="0"/>
    <x v="0"/>
    <s v="No"/>
    <x v="3"/>
    <n v="55.2"/>
    <n v="528.35"/>
    <x v="1"/>
    <n v="528.35"/>
    <n v="1"/>
    <x v="0"/>
  </r>
  <r>
    <s v="4183-MYFRB"/>
    <x v="0"/>
    <n v="0"/>
    <s v="No"/>
    <s v="No"/>
    <n v="21"/>
    <s v="Yes"/>
    <x v="1"/>
    <x v="1"/>
    <x v="0"/>
    <x v="0"/>
    <x v="1"/>
    <x v="0"/>
    <x v="0"/>
    <x v="1"/>
    <x v="0"/>
    <s v="Yes"/>
    <x v="0"/>
    <n v="90.05"/>
    <n v="1862.9"/>
    <x v="0"/>
    <n v="1862.9"/>
    <n v="0"/>
    <x v="3"/>
  </r>
  <r>
    <s v="8779-QRDMV"/>
    <x v="1"/>
    <n v="1"/>
    <s v="No"/>
    <s v="No"/>
    <n v="1"/>
    <s v="No"/>
    <x v="0"/>
    <x v="0"/>
    <x v="0"/>
    <x v="1"/>
    <x v="1"/>
    <x v="0"/>
    <x v="0"/>
    <x v="1"/>
    <x v="0"/>
    <s v="Yes"/>
    <x v="0"/>
    <n v="39.65"/>
    <n v="39.65"/>
    <x v="1"/>
    <n v="39.65"/>
    <n v="1"/>
    <x v="0"/>
  </r>
  <r>
    <s v="1680-VDCWW"/>
    <x v="1"/>
    <n v="0"/>
    <s v="Yes"/>
    <s v="No"/>
    <n v="12"/>
    <s v="Yes"/>
    <x v="1"/>
    <x v="2"/>
    <x v="2"/>
    <x v="2"/>
    <x v="2"/>
    <x v="2"/>
    <x v="2"/>
    <x v="2"/>
    <x v="1"/>
    <s v="No"/>
    <x v="2"/>
    <n v="19.8"/>
    <n v="202.25"/>
    <x v="0"/>
    <n v="202.25"/>
    <n v="0"/>
    <x v="0"/>
  </r>
  <r>
    <s v="1066-JKSGK"/>
    <x v="1"/>
    <n v="0"/>
    <s v="No"/>
    <s v="No"/>
    <n v="1"/>
    <s v="Yes"/>
    <x v="1"/>
    <x v="2"/>
    <x v="2"/>
    <x v="2"/>
    <x v="2"/>
    <x v="2"/>
    <x v="2"/>
    <x v="2"/>
    <x v="0"/>
    <s v="No"/>
    <x v="1"/>
    <n v="20.149999999999999"/>
    <n v="20.149999999999999"/>
    <x v="1"/>
    <n v="20.149999999999999"/>
    <n v="1"/>
    <x v="0"/>
  </r>
  <r>
    <s v="3638-WEABW"/>
    <x v="0"/>
    <n v="0"/>
    <s v="Yes"/>
    <s v="No"/>
    <n v="58"/>
    <s v="Yes"/>
    <x v="2"/>
    <x v="0"/>
    <x v="0"/>
    <x v="0"/>
    <x v="0"/>
    <x v="1"/>
    <x v="0"/>
    <x v="0"/>
    <x v="2"/>
    <s v="Yes"/>
    <x v="3"/>
    <n v="59.9"/>
    <n v="3505.1"/>
    <x v="0"/>
    <n v="3505.1"/>
    <n v="0"/>
    <x v="5"/>
  </r>
  <r>
    <s v="6322-HRPFA"/>
    <x v="1"/>
    <n v="0"/>
    <s v="Yes"/>
    <s v="Yes"/>
    <n v="49"/>
    <s v="Yes"/>
    <x v="1"/>
    <x v="0"/>
    <x v="1"/>
    <x v="0"/>
    <x v="0"/>
    <x v="1"/>
    <x v="0"/>
    <x v="0"/>
    <x v="0"/>
    <s v="No"/>
    <x v="3"/>
    <n v="59.6"/>
    <n v="2970.3"/>
    <x v="0"/>
    <n v="2970.3"/>
    <n v="0"/>
    <x v="5"/>
  </r>
  <r>
    <s v="6865-JZNKO"/>
    <x v="0"/>
    <n v="0"/>
    <s v="No"/>
    <s v="No"/>
    <n v="30"/>
    <s v="Yes"/>
    <x v="1"/>
    <x v="0"/>
    <x v="1"/>
    <x v="0"/>
    <x v="0"/>
    <x v="0"/>
    <x v="0"/>
    <x v="0"/>
    <x v="0"/>
    <s v="Yes"/>
    <x v="2"/>
    <n v="55.3"/>
    <n v="1530.6"/>
    <x v="0"/>
    <n v="1530.6"/>
    <n v="0"/>
    <x v="1"/>
  </r>
  <r>
    <s v="6467-CHFZW"/>
    <x v="1"/>
    <n v="0"/>
    <s v="Yes"/>
    <s v="Yes"/>
    <n v="47"/>
    <s v="Yes"/>
    <x v="2"/>
    <x v="1"/>
    <x v="0"/>
    <x v="0"/>
    <x v="0"/>
    <x v="0"/>
    <x v="1"/>
    <x v="1"/>
    <x v="0"/>
    <s v="Yes"/>
    <x v="0"/>
    <n v="99.35"/>
    <n v="4749.1499999999996"/>
    <x v="1"/>
    <n v="4749.1499999999996"/>
    <n v="1"/>
    <x v="2"/>
  </r>
  <r>
    <s v="8665-UTDHZ"/>
    <x v="1"/>
    <n v="0"/>
    <s v="Yes"/>
    <s v="Yes"/>
    <n v="1"/>
    <s v="No"/>
    <x v="0"/>
    <x v="0"/>
    <x v="0"/>
    <x v="0"/>
    <x v="0"/>
    <x v="0"/>
    <x v="0"/>
    <x v="0"/>
    <x v="0"/>
    <s v="No"/>
    <x v="0"/>
    <n v="30.2"/>
    <n v="30.2"/>
    <x v="1"/>
    <n v="30.2"/>
    <n v="1"/>
    <x v="0"/>
  </r>
  <r>
    <s v="5248-YGIJN"/>
    <x v="1"/>
    <n v="0"/>
    <s v="Yes"/>
    <s v="No"/>
    <n v="72"/>
    <s v="Yes"/>
    <x v="2"/>
    <x v="0"/>
    <x v="1"/>
    <x v="0"/>
    <x v="1"/>
    <x v="1"/>
    <x v="1"/>
    <x v="1"/>
    <x v="2"/>
    <s v="Yes"/>
    <x v="3"/>
    <n v="90.25"/>
    <n v="6369.45"/>
    <x v="0"/>
    <n v="6369.45"/>
    <n v="0"/>
    <x v="4"/>
  </r>
  <r>
    <s v="8773-HHUOZ"/>
    <x v="0"/>
    <n v="0"/>
    <s v="No"/>
    <s v="Yes"/>
    <n v="17"/>
    <s v="Yes"/>
    <x v="1"/>
    <x v="0"/>
    <x v="0"/>
    <x v="1"/>
    <x v="0"/>
    <x v="0"/>
    <x v="1"/>
    <x v="1"/>
    <x v="0"/>
    <s v="Yes"/>
    <x v="1"/>
    <n v="64.7"/>
    <n v="1093.0999999999999"/>
    <x v="1"/>
    <n v="1093.0999999999999"/>
    <n v="1"/>
    <x v="3"/>
  </r>
  <r>
    <s v="3841-NFECX"/>
    <x v="0"/>
    <n v="1"/>
    <s v="Yes"/>
    <s v="No"/>
    <n v="71"/>
    <s v="Yes"/>
    <x v="2"/>
    <x v="1"/>
    <x v="1"/>
    <x v="0"/>
    <x v="1"/>
    <x v="1"/>
    <x v="0"/>
    <x v="0"/>
    <x v="2"/>
    <s v="Yes"/>
    <x v="3"/>
    <n v="96.35"/>
    <n v="6766.95"/>
    <x v="0"/>
    <n v="6766.95"/>
    <n v="0"/>
    <x v="4"/>
  </r>
  <r>
    <s v="4929-XIHVW"/>
    <x v="1"/>
    <n v="1"/>
    <s v="Yes"/>
    <s v="No"/>
    <n v="2"/>
    <s v="Yes"/>
    <x v="1"/>
    <x v="1"/>
    <x v="0"/>
    <x v="1"/>
    <x v="1"/>
    <x v="0"/>
    <x v="1"/>
    <x v="1"/>
    <x v="0"/>
    <s v="Yes"/>
    <x v="3"/>
    <n v="95.5"/>
    <n v="181.65"/>
    <x v="0"/>
    <n v="181.65"/>
    <n v="0"/>
    <x v="0"/>
  </r>
  <r>
    <s v="6827-IEAUQ"/>
    <x v="0"/>
    <n v="0"/>
    <s v="Yes"/>
    <s v="Yes"/>
    <n v="27"/>
    <s v="Yes"/>
    <x v="1"/>
    <x v="0"/>
    <x v="1"/>
    <x v="0"/>
    <x v="1"/>
    <x v="1"/>
    <x v="0"/>
    <x v="0"/>
    <x v="1"/>
    <s v="No"/>
    <x v="1"/>
    <n v="66.150000000000006"/>
    <n v="1874.45"/>
    <x v="0"/>
    <n v="1874.45"/>
    <n v="0"/>
    <x v="1"/>
  </r>
  <r>
    <s v="7310-EGVHZ"/>
    <x v="1"/>
    <n v="0"/>
    <s v="No"/>
    <s v="No"/>
    <n v="1"/>
    <s v="Yes"/>
    <x v="1"/>
    <x v="2"/>
    <x v="2"/>
    <x v="2"/>
    <x v="2"/>
    <x v="2"/>
    <x v="2"/>
    <x v="2"/>
    <x v="0"/>
    <s v="No"/>
    <x v="2"/>
    <n v="20.2"/>
    <n v="20.2"/>
    <x v="0"/>
    <n v="20.2"/>
    <n v="0"/>
    <x v="0"/>
  </r>
  <r>
    <s v="3413-BMNZE"/>
    <x v="1"/>
    <n v="1"/>
    <s v="No"/>
    <s v="No"/>
    <n v="1"/>
    <s v="Yes"/>
    <x v="1"/>
    <x v="0"/>
    <x v="0"/>
    <x v="1"/>
    <x v="0"/>
    <x v="0"/>
    <x v="0"/>
    <x v="0"/>
    <x v="0"/>
    <s v="No"/>
    <x v="2"/>
    <n v="45.25"/>
    <n v="45.25"/>
    <x v="0"/>
    <n v="45.25"/>
    <n v="0"/>
    <x v="0"/>
  </r>
  <r>
    <s v="6234-RAAPL"/>
    <x v="0"/>
    <n v="0"/>
    <s v="Yes"/>
    <s v="Yes"/>
    <n v="72"/>
    <s v="Yes"/>
    <x v="2"/>
    <x v="1"/>
    <x v="1"/>
    <x v="0"/>
    <x v="0"/>
    <x v="1"/>
    <x v="1"/>
    <x v="0"/>
    <x v="2"/>
    <s v="No"/>
    <x v="2"/>
    <n v="99.9"/>
    <n v="7251.7"/>
    <x v="0"/>
    <n v="7251.7"/>
    <n v="0"/>
    <x v="4"/>
  </r>
  <r>
    <s v="6047-YHPVI"/>
    <x v="1"/>
    <n v="0"/>
    <s v="No"/>
    <s v="No"/>
    <n v="5"/>
    <s v="Yes"/>
    <x v="1"/>
    <x v="1"/>
    <x v="0"/>
    <x v="1"/>
    <x v="0"/>
    <x v="0"/>
    <x v="0"/>
    <x v="0"/>
    <x v="0"/>
    <s v="Yes"/>
    <x v="0"/>
    <n v="69.7"/>
    <n v="316.89999999999998"/>
    <x v="1"/>
    <n v="316.89999999999998"/>
    <n v="1"/>
    <x v="0"/>
  </r>
  <r>
    <s v="6572-ADKRS"/>
    <x v="0"/>
    <n v="0"/>
    <s v="No"/>
    <s v="No"/>
    <n v="46"/>
    <s v="Yes"/>
    <x v="1"/>
    <x v="1"/>
    <x v="0"/>
    <x v="1"/>
    <x v="1"/>
    <x v="0"/>
    <x v="0"/>
    <x v="0"/>
    <x v="0"/>
    <s v="Yes"/>
    <x v="3"/>
    <n v="74.8"/>
    <n v="3548.3"/>
    <x v="0"/>
    <n v="3548.3"/>
    <n v="0"/>
    <x v="2"/>
  </r>
  <r>
    <s v="5380-WJKOV"/>
    <x v="1"/>
    <n v="0"/>
    <s v="No"/>
    <s v="No"/>
    <n v="34"/>
    <s v="Yes"/>
    <x v="2"/>
    <x v="1"/>
    <x v="0"/>
    <x v="0"/>
    <x v="1"/>
    <x v="0"/>
    <x v="1"/>
    <x v="1"/>
    <x v="0"/>
    <s v="Yes"/>
    <x v="0"/>
    <n v="106.35"/>
    <n v="3549.25"/>
    <x v="1"/>
    <n v="3549.25"/>
    <n v="1"/>
    <x v="1"/>
  </r>
  <r>
    <s v="8168-UQWWF"/>
    <x v="0"/>
    <n v="0"/>
    <s v="No"/>
    <s v="No"/>
    <n v="11"/>
    <s v="Yes"/>
    <x v="2"/>
    <x v="1"/>
    <x v="0"/>
    <x v="1"/>
    <x v="1"/>
    <x v="0"/>
    <x v="1"/>
    <x v="1"/>
    <x v="0"/>
    <s v="Yes"/>
    <x v="2"/>
    <n v="97.85"/>
    <n v="1105.4000000000001"/>
    <x v="1"/>
    <n v="1105.4000000000001"/>
    <n v="1"/>
    <x v="0"/>
  </r>
  <r>
    <s v="8865-TNMNX"/>
    <x v="1"/>
    <n v="0"/>
    <s v="Yes"/>
    <s v="Yes"/>
    <n v="10"/>
    <s v="Yes"/>
    <x v="1"/>
    <x v="0"/>
    <x v="0"/>
    <x v="0"/>
    <x v="0"/>
    <x v="0"/>
    <x v="0"/>
    <x v="0"/>
    <x v="1"/>
    <s v="No"/>
    <x v="1"/>
    <n v="49.55"/>
    <n v="475.7"/>
    <x v="0"/>
    <n v="475.7"/>
    <n v="0"/>
    <x v="0"/>
  </r>
  <r>
    <s v="9489-DEDVP"/>
    <x v="0"/>
    <n v="0"/>
    <s v="Yes"/>
    <s v="Yes"/>
    <n v="70"/>
    <s v="Yes"/>
    <x v="2"/>
    <x v="0"/>
    <x v="1"/>
    <x v="0"/>
    <x v="0"/>
    <x v="0"/>
    <x v="1"/>
    <x v="0"/>
    <x v="2"/>
    <s v="Yes"/>
    <x v="3"/>
    <n v="69.2"/>
    <n v="4872.3500000000004"/>
    <x v="0"/>
    <n v="4872.3500000000004"/>
    <n v="0"/>
    <x v="4"/>
  </r>
  <r>
    <s v="9867-JCZSP"/>
    <x v="0"/>
    <n v="0"/>
    <s v="Yes"/>
    <s v="Yes"/>
    <n v="17"/>
    <s v="Yes"/>
    <x v="1"/>
    <x v="2"/>
    <x v="2"/>
    <x v="2"/>
    <x v="2"/>
    <x v="2"/>
    <x v="2"/>
    <x v="2"/>
    <x v="1"/>
    <s v="No"/>
    <x v="1"/>
    <n v="20.75"/>
    <n v="418.25"/>
    <x v="0"/>
    <n v="418.25"/>
    <n v="0"/>
    <x v="3"/>
  </r>
  <r>
    <s v="4671-VJLCL"/>
    <x v="0"/>
    <n v="0"/>
    <s v="No"/>
    <s v="No"/>
    <n v="63"/>
    <s v="Yes"/>
    <x v="2"/>
    <x v="0"/>
    <x v="1"/>
    <x v="0"/>
    <x v="1"/>
    <x v="1"/>
    <x v="1"/>
    <x v="0"/>
    <x v="2"/>
    <s v="Yes"/>
    <x v="3"/>
    <n v="79.849999999999994"/>
    <n v="4861.45"/>
    <x v="0"/>
    <n v="4861.45"/>
    <n v="0"/>
    <x v="4"/>
  </r>
  <r>
    <s v="4080-IIARD"/>
    <x v="0"/>
    <n v="0"/>
    <s v="Yes"/>
    <s v="No"/>
    <n v="13"/>
    <s v="Yes"/>
    <x v="2"/>
    <x v="0"/>
    <x v="1"/>
    <x v="0"/>
    <x v="0"/>
    <x v="1"/>
    <x v="1"/>
    <x v="0"/>
    <x v="0"/>
    <s v="Yes"/>
    <x v="0"/>
    <n v="76.2"/>
    <n v="981.45"/>
    <x v="0"/>
    <n v="981.45"/>
    <n v="0"/>
    <x v="3"/>
  </r>
  <r>
    <s v="3714-NTNFO"/>
    <x v="0"/>
    <n v="0"/>
    <s v="No"/>
    <s v="No"/>
    <n v="49"/>
    <s v="Yes"/>
    <x v="2"/>
    <x v="1"/>
    <x v="0"/>
    <x v="1"/>
    <x v="0"/>
    <x v="0"/>
    <x v="0"/>
    <x v="1"/>
    <x v="0"/>
    <s v="Yes"/>
    <x v="0"/>
    <n v="84.5"/>
    <n v="3906.7"/>
    <x v="0"/>
    <n v="3906.7"/>
    <n v="0"/>
    <x v="5"/>
  </r>
  <r>
    <s v="5948-UJZLF"/>
    <x v="1"/>
    <n v="0"/>
    <s v="No"/>
    <s v="No"/>
    <n v="2"/>
    <s v="Yes"/>
    <x v="1"/>
    <x v="0"/>
    <x v="0"/>
    <x v="0"/>
    <x v="0"/>
    <x v="0"/>
    <x v="0"/>
    <x v="0"/>
    <x v="0"/>
    <s v="No"/>
    <x v="1"/>
    <n v="49.25"/>
    <n v="97"/>
    <x v="0"/>
    <n v="97"/>
    <n v="0"/>
    <x v="0"/>
  </r>
  <r>
    <s v="7760-OYPDY"/>
    <x v="0"/>
    <n v="0"/>
    <s v="No"/>
    <s v="No"/>
    <n v="2"/>
    <s v="Yes"/>
    <x v="1"/>
    <x v="1"/>
    <x v="0"/>
    <x v="1"/>
    <x v="0"/>
    <x v="0"/>
    <x v="1"/>
    <x v="0"/>
    <x v="0"/>
    <s v="Yes"/>
    <x v="0"/>
    <n v="80.650000000000006"/>
    <n v="144.15"/>
    <x v="1"/>
    <n v="144.15"/>
    <n v="1"/>
    <x v="0"/>
  </r>
  <r>
    <s v="7639-LIAYI"/>
    <x v="1"/>
    <n v="0"/>
    <s v="No"/>
    <s v="No"/>
    <n v="52"/>
    <s v="Yes"/>
    <x v="2"/>
    <x v="0"/>
    <x v="1"/>
    <x v="1"/>
    <x v="0"/>
    <x v="1"/>
    <x v="1"/>
    <x v="1"/>
    <x v="2"/>
    <s v="Yes"/>
    <x v="3"/>
    <n v="79.75"/>
    <n v="4217.8"/>
    <x v="0"/>
    <n v="4217.8"/>
    <n v="0"/>
    <x v="5"/>
  </r>
  <r>
    <s v="2954-PIBKO"/>
    <x v="0"/>
    <n v="0"/>
    <s v="Yes"/>
    <s v="Yes"/>
    <n v="69"/>
    <s v="Yes"/>
    <x v="2"/>
    <x v="0"/>
    <x v="1"/>
    <x v="1"/>
    <x v="1"/>
    <x v="1"/>
    <x v="0"/>
    <x v="0"/>
    <x v="2"/>
    <s v="Yes"/>
    <x v="3"/>
    <n v="64.150000000000006"/>
    <n v="4254.1000000000004"/>
    <x v="0"/>
    <n v="4254.1000000000004"/>
    <n v="0"/>
    <x v="4"/>
  </r>
  <r>
    <s v="8012-SOUDQ"/>
    <x v="0"/>
    <n v="1"/>
    <s v="No"/>
    <s v="No"/>
    <n v="43"/>
    <s v="Yes"/>
    <x v="2"/>
    <x v="1"/>
    <x v="0"/>
    <x v="0"/>
    <x v="0"/>
    <x v="0"/>
    <x v="1"/>
    <x v="0"/>
    <x v="0"/>
    <s v="Yes"/>
    <x v="0"/>
    <n v="90.25"/>
    <n v="3838.75"/>
    <x v="0"/>
    <n v="3838.75"/>
    <n v="0"/>
    <x v="2"/>
  </r>
  <r>
    <s v="9420-LOJKX"/>
    <x v="0"/>
    <n v="0"/>
    <s v="No"/>
    <s v="No"/>
    <n v="15"/>
    <s v="Yes"/>
    <x v="1"/>
    <x v="1"/>
    <x v="1"/>
    <x v="0"/>
    <x v="0"/>
    <x v="0"/>
    <x v="1"/>
    <x v="1"/>
    <x v="0"/>
    <s v="Yes"/>
    <x v="3"/>
    <n v="99.1"/>
    <n v="1426.4"/>
    <x v="1"/>
    <n v="1426.4"/>
    <n v="1"/>
    <x v="3"/>
  </r>
  <r>
    <s v="6575-SUVOI"/>
    <x v="0"/>
    <n v="1"/>
    <s v="Yes"/>
    <s v="No"/>
    <n v="25"/>
    <s v="Yes"/>
    <x v="2"/>
    <x v="0"/>
    <x v="1"/>
    <x v="1"/>
    <x v="0"/>
    <x v="1"/>
    <x v="1"/>
    <x v="0"/>
    <x v="0"/>
    <s v="Yes"/>
    <x v="3"/>
    <n v="69.5"/>
    <n v="1752.65"/>
    <x v="0"/>
    <n v="1752.65"/>
    <n v="0"/>
    <x v="1"/>
  </r>
  <r>
    <s v="7495-OOKFY"/>
    <x v="0"/>
    <n v="1"/>
    <s v="Yes"/>
    <s v="No"/>
    <n v="8"/>
    <s v="Yes"/>
    <x v="2"/>
    <x v="1"/>
    <x v="0"/>
    <x v="0"/>
    <x v="0"/>
    <x v="0"/>
    <x v="0"/>
    <x v="0"/>
    <x v="0"/>
    <s v="Yes"/>
    <x v="3"/>
    <n v="80.650000000000006"/>
    <n v="633.29999999999995"/>
    <x v="1"/>
    <n v="633.29999999999995"/>
    <n v="1"/>
    <x v="0"/>
  </r>
  <r>
    <s v="4667-QONEA"/>
    <x v="0"/>
    <n v="1"/>
    <s v="Yes"/>
    <s v="Yes"/>
    <n v="60"/>
    <s v="Yes"/>
    <x v="1"/>
    <x v="0"/>
    <x v="1"/>
    <x v="0"/>
    <x v="1"/>
    <x v="1"/>
    <x v="0"/>
    <x v="1"/>
    <x v="1"/>
    <s v="Yes"/>
    <x v="3"/>
    <n v="74.849999999999994"/>
    <n v="4456.3500000000004"/>
    <x v="0"/>
    <n v="4456.3500000000004"/>
    <n v="0"/>
    <x v="5"/>
  </r>
  <r>
    <s v="1658-BYGOY"/>
    <x v="1"/>
    <n v="1"/>
    <s v="No"/>
    <s v="No"/>
    <n v="18"/>
    <s v="Yes"/>
    <x v="2"/>
    <x v="1"/>
    <x v="0"/>
    <x v="1"/>
    <x v="0"/>
    <x v="0"/>
    <x v="1"/>
    <x v="1"/>
    <x v="0"/>
    <s v="Yes"/>
    <x v="0"/>
    <n v="95.45"/>
    <n v="1752.55"/>
    <x v="1"/>
    <n v="1752.55"/>
    <n v="1"/>
    <x v="3"/>
  </r>
  <r>
    <s v="8769-KKTPH"/>
    <x v="0"/>
    <n v="0"/>
    <s v="Yes"/>
    <s v="Yes"/>
    <n v="63"/>
    <s v="Yes"/>
    <x v="2"/>
    <x v="1"/>
    <x v="1"/>
    <x v="1"/>
    <x v="0"/>
    <x v="0"/>
    <x v="1"/>
    <x v="1"/>
    <x v="1"/>
    <s v="Yes"/>
    <x v="3"/>
    <n v="99.65"/>
    <n v="6311.2"/>
    <x v="0"/>
    <n v="6311.2"/>
    <n v="0"/>
    <x v="4"/>
  </r>
  <r>
    <s v="5067-XJQFU"/>
    <x v="1"/>
    <n v="1"/>
    <s v="Yes"/>
    <s v="Yes"/>
    <n v="66"/>
    <s v="Yes"/>
    <x v="2"/>
    <x v="1"/>
    <x v="0"/>
    <x v="0"/>
    <x v="1"/>
    <x v="1"/>
    <x v="1"/>
    <x v="1"/>
    <x v="1"/>
    <s v="Yes"/>
    <x v="0"/>
    <n v="108.45"/>
    <n v="7076.35"/>
    <x v="0"/>
    <n v="7076.35"/>
    <n v="0"/>
    <x v="4"/>
  </r>
  <r>
    <s v="3957-SQXML"/>
    <x v="0"/>
    <n v="0"/>
    <s v="Yes"/>
    <s v="Yes"/>
    <n v="34"/>
    <s v="Yes"/>
    <x v="2"/>
    <x v="2"/>
    <x v="2"/>
    <x v="2"/>
    <x v="2"/>
    <x v="2"/>
    <x v="2"/>
    <x v="2"/>
    <x v="2"/>
    <s v="No"/>
    <x v="3"/>
    <n v="24.95"/>
    <n v="894.3"/>
    <x v="0"/>
    <n v="894.3"/>
    <n v="0"/>
    <x v="1"/>
  </r>
  <r>
    <s v="5954-BDFSG"/>
    <x v="0"/>
    <n v="0"/>
    <s v="No"/>
    <s v="No"/>
    <n v="72"/>
    <s v="Yes"/>
    <x v="2"/>
    <x v="1"/>
    <x v="0"/>
    <x v="1"/>
    <x v="1"/>
    <x v="1"/>
    <x v="1"/>
    <x v="1"/>
    <x v="2"/>
    <s v="Yes"/>
    <x v="3"/>
    <n v="107.5"/>
    <n v="7853.7"/>
    <x v="0"/>
    <n v="7853.7"/>
    <n v="0"/>
    <x v="4"/>
  </r>
  <r>
    <s v="0434-CSFON"/>
    <x v="0"/>
    <n v="0"/>
    <s v="Yes"/>
    <s v="No"/>
    <n v="47"/>
    <s v="Yes"/>
    <x v="2"/>
    <x v="1"/>
    <x v="0"/>
    <x v="1"/>
    <x v="1"/>
    <x v="0"/>
    <x v="1"/>
    <x v="1"/>
    <x v="0"/>
    <s v="Yes"/>
    <x v="0"/>
    <n v="100.5"/>
    <n v="4707.1000000000004"/>
    <x v="0"/>
    <n v="4707.1000000000004"/>
    <n v="0"/>
    <x v="2"/>
  </r>
  <r>
    <s v="1215-FIGMP"/>
    <x v="1"/>
    <n v="0"/>
    <s v="No"/>
    <s v="No"/>
    <n v="60"/>
    <s v="Yes"/>
    <x v="2"/>
    <x v="1"/>
    <x v="0"/>
    <x v="0"/>
    <x v="0"/>
    <x v="0"/>
    <x v="1"/>
    <x v="0"/>
    <x v="0"/>
    <s v="Yes"/>
    <x v="2"/>
    <n v="89.9"/>
    <n v="5450.7"/>
    <x v="0"/>
    <n v="5450.7"/>
    <n v="0"/>
    <x v="5"/>
  </r>
  <r>
    <s v="0526-SXDJP"/>
    <x v="1"/>
    <n v="0"/>
    <s v="Yes"/>
    <s v="No"/>
    <n v="72"/>
    <s v="No"/>
    <x v="0"/>
    <x v="0"/>
    <x v="1"/>
    <x v="0"/>
    <x v="1"/>
    <x v="0"/>
    <x v="0"/>
    <x v="0"/>
    <x v="2"/>
    <s v="No"/>
    <x v="2"/>
    <n v="42.1"/>
    <n v="2962"/>
    <x v="0"/>
    <n v="2962"/>
    <n v="0"/>
    <x v="4"/>
  </r>
  <r>
    <s v="0557-ASKVU"/>
    <x v="0"/>
    <n v="0"/>
    <s v="Yes"/>
    <s v="Yes"/>
    <n v="18"/>
    <s v="Yes"/>
    <x v="1"/>
    <x v="0"/>
    <x v="0"/>
    <x v="1"/>
    <x v="1"/>
    <x v="1"/>
    <x v="0"/>
    <x v="0"/>
    <x v="1"/>
    <s v="Yes"/>
    <x v="3"/>
    <n v="54.4"/>
    <n v="957.1"/>
    <x v="0"/>
    <n v="957.1"/>
    <n v="0"/>
    <x v="3"/>
  </r>
  <r>
    <s v="5698-BQJOH"/>
    <x v="0"/>
    <n v="0"/>
    <s v="No"/>
    <s v="No"/>
    <n v="9"/>
    <s v="Yes"/>
    <x v="2"/>
    <x v="1"/>
    <x v="0"/>
    <x v="1"/>
    <x v="0"/>
    <x v="0"/>
    <x v="1"/>
    <x v="1"/>
    <x v="0"/>
    <s v="No"/>
    <x v="0"/>
    <n v="94.4"/>
    <n v="857.25"/>
    <x v="1"/>
    <n v="857.25"/>
    <n v="1"/>
    <x v="0"/>
  </r>
  <r>
    <s v="5122-CYFXA"/>
    <x v="0"/>
    <n v="0"/>
    <s v="No"/>
    <s v="No"/>
    <n v="3"/>
    <s v="Yes"/>
    <x v="1"/>
    <x v="0"/>
    <x v="0"/>
    <x v="0"/>
    <x v="0"/>
    <x v="1"/>
    <x v="1"/>
    <x v="1"/>
    <x v="0"/>
    <s v="Yes"/>
    <x v="0"/>
    <n v="75.3"/>
    <n v="244.1"/>
    <x v="0"/>
    <n v="244.1"/>
    <n v="0"/>
    <x v="0"/>
  </r>
  <r>
    <s v="8627-ZYGSZ"/>
    <x v="1"/>
    <n v="0"/>
    <s v="Yes"/>
    <s v="No"/>
    <n v="47"/>
    <s v="Yes"/>
    <x v="2"/>
    <x v="1"/>
    <x v="0"/>
    <x v="0"/>
    <x v="0"/>
    <x v="0"/>
    <x v="0"/>
    <x v="0"/>
    <x v="1"/>
    <s v="Yes"/>
    <x v="0"/>
    <n v="78.900000000000006"/>
    <n v="3650.35"/>
    <x v="0"/>
    <n v="3650.35"/>
    <n v="0"/>
    <x v="2"/>
  </r>
  <r>
    <s v="3410-YOQBQ"/>
    <x v="0"/>
    <n v="0"/>
    <s v="No"/>
    <s v="No"/>
    <n v="31"/>
    <s v="Yes"/>
    <x v="1"/>
    <x v="0"/>
    <x v="0"/>
    <x v="0"/>
    <x v="1"/>
    <x v="1"/>
    <x v="1"/>
    <x v="1"/>
    <x v="2"/>
    <s v="No"/>
    <x v="1"/>
    <n v="79.2"/>
    <n v="2497.1999999999998"/>
    <x v="0"/>
    <n v="2497.1999999999998"/>
    <n v="0"/>
    <x v="1"/>
  </r>
  <r>
    <s v="3170-NMYVV"/>
    <x v="0"/>
    <n v="0"/>
    <s v="Yes"/>
    <s v="Yes"/>
    <n v="50"/>
    <s v="Yes"/>
    <x v="1"/>
    <x v="2"/>
    <x v="2"/>
    <x v="2"/>
    <x v="2"/>
    <x v="2"/>
    <x v="2"/>
    <x v="2"/>
    <x v="2"/>
    <s v="No"/>
    <x v="2"/>
    <n v="20.149999999999999"/>
    <n v="930.9"/>
    <x v="0"/>
    <n v="930.9"/>
    <n v="0"/>
    <x v="5"/>
  </r>
  <r>
    <s v="7410-OIEDU"/>
    <x v="1"/>
    <n v="0"/>
    <s v="No"/>
    <s v="No"/>
    <n v="10"/>
    <s v="Yes"/>
    <x v="1"/>
    <x v="1"/>
    <x v="1"/>
    <x v="1"/>
    <x v="1"/>
    <x v="0"/>
    <x v="0"/>
    <x v="0"/>
    <x v="0"/>
    <s v="Yes"/>
    <x v="1"/>
    <n v="79.849999999999994"/>
    <n v="887.35"/>
    <x v="0"/>
    <n v="887.35"/>
    <n v="0"/>
    <x v="0"/>
  </r>
  <r>
    <s v="2273-QCKXA"/>
    <x v="1"/>
    <n v="0"/>
    <s v="No"/>
    <s v="No"/>
    <n v="1"/>
    <s v="Yes"/>
    <x v="1"/>
    <x v="0"/>
    <x v="0"/>
    <x v="1"/>
    <x v="0"/>
    <x v="1"/>
    <x v="0"/>
    <x v="0"/>
    <x v="0"/>
    <s v="No"/>
    <x v="1"/>
    <n v="49.05"/>
    <n v="49.05"/>
    <x v="0"/>
    <n v="49.05"/>
    <n v="0"/>
    <x v="0"/>
  </r>
  <r>
    <s v="0731-EBJQB"/>
    <x v="0"/>
    <n v="0"/>
    <s v="Yes"/>
    <s v="Yes"/>
    <n v="52"/>
    <s v="Yes"/>
    <x v="1"/>
    <x v="2"/>
    <x v="2"/>
    <x v="2"/>
    <x v="2"/>
    <x v="2"/>
    <x v="2"/>
    <x v="2"/>
    <x v="1"/>
    <s v="Yes"/>
    <x v="0"/>
    <n v="20.399999999999999"/>
    <n v="1090.6500000000001"/>
    <x v="0"/>
    <n v="1090.6500000000001"/>
    <n v="0"/>
    <x v="5"/>
  </r>
  <r>
    <s v="1891-QRQSA"/>
    <x v="1"/>
    <n v="1"/>
    <s v="Yes"/>
    <s v="Yes"/>
    <n v="64"/>
    <s v="Yes"/>
    <x v="2"/>
    <x v="1"/>
    <x v="1"/>
    <x v="1"/>
    <x v="1"/>
    <x v="1"/>
    <x v="1"/>
    <x v="1"/>
    <x v="2"/>
    <s v="Yes"/>
    <x v="2"/>
    <n v="111.6"/>
    <n v="7099"/>
    <x v="0"/>
    <n v="7099"/>
    <n v="0"/>
    <x v="4"/>
  </r>
  <r>
    <s v="8028-PNXHQ"/>
    <x v="1"/>
    <n v="0"/>
    <s v="Yes"/>
    <s v="Yes"/>
    <n v="62"/>
    <s v="Yes"/>
    <x v="2"/>
    <x v="2"/>
    <x v="2"/>
    <x v="2"/>
    <x v="2"/>
    <x v="2"/>
    <x v="2"/>
    <x v="2"/>
    <x v="2"/>
    <s v="Yes"/>
    <x v="2"/>
    <n v="24.25"/>
    <n v="1424.6"/>
    <x v="0"/>
    <n v="1424.6"/>
    <n v="0"/>
    <x v="4"/>
  </r>
  <r>
    <s v="5630-AHZIL"/>
    <x v="0"/>
    <n v="0"/>
    <s v="No"/>
    <s v="Yes"/>
    <n v="3"/>
    <s v="Yes"/>
    <x v="1"/>
    <x v="0"/>
    <x v="1"/>
    <x v="1"/>
    <x v="0"/>
    <x v="1"/>
    <x v="0"/>
    <x v="1"/>
    <x v="0"/>
    <s v="Yes"/>
    <x v="2"/>
    <n v="64.5"/>
    <n v="177.4"/>
    <x v="0"/>
    <n v="177.4"/>
    <n v="0"/>
    <x v="0"/>
  </r>
  <r>
    <s v="2673-CXQEU"/>
    <x v="0"/>
    <n v="1"/>
    <s v="No"/>
    <s v="No"/>
    <n v="56"/>
    <s v="Yes"/>
    <x v="2"/>
    <x v="1"/>
    <x v="1"/>
    <x v="0"/>
    <x v="1"/>
    <x v="0"/>
    <x v="1"/>
    <x v="1"/>
    <x v="1"/>
    <s v="No"/>
    <x v="0"/>
    <n v="110.5"/>
    <n v="6139.5"/>
    <x v="0"/>
    <n v="6139.5"/>
    <n v="0"/>
    <x v="5"/>
  </r>
  <r>
    <s v="6416-JNVRK"/>
    <x v="0"/>
    <n v="0"/>
    <s v="No"/>
    <s v="No"/>
    <n v="46"/>
    <s v="Yes"/>
    <x v="1"/>
    <x v="0"/>
    <x v="0"/>
    <x v="1"/>
    <x v="0"/>
    <x v="0"/>
    <x v="0"/>
    <x v="1"/>
    <x v="1"/>
    <s v="No"/>
    <x v="3"/>
    <n v="55.65"/>
    <n v="2688.85"/>
    <x v="0"/>
    <n v="2688.85"/>
    <n v="0"/>
    <x v="2"/>
  </r>
  <r>
    <s v="5590-ZSKRV"/>
    <x v="0"/>
    <n v="0"/>
    <s v="Yes"/>
    <s v="Yes"/>
    <n v="8"/>
    <s v="Yes"/>
    <x v="1"/>
    <x v="0"/>
    <x v="1"/>
    <x v="0"/>
    <x v="0"/>
    <x v="0"/>
    <x v="0"/>
    <x v="0"/>
    <x v="0"/>
    <s v="No"/>
    <x v="1"/>
    <n v="54.65"/>
    <n v="482.25"/>
    <x v="0"/>
    <n v="482.25"/>
    <n v="0"/>
    <x v="0"/>
  </r>
  <r>
    <s v="0191-ZHSKZ"/>
    <x v="1"/>
    <n v="1"/>
    <s v="No"/>
    <s v="No"/>
    <n v="30"/>
    <s v="Yes"/>
    <x v="1"/>
    <x v="0"/>
    <x v="1"/>
    <x v="0"/>
    <x v="0"/>
    <x v="0"/>
    <x v="1"/>
    <x v="1"/>
    <x v="0"/>
    <s v="Yes"/>
    <x v="0"/>
    <n v="74.75"/>
    <n v="2111.3000000000002"/>
    <x v="0"/>
    <n v="2111.3000000000002"/>
    <n v="0"/>
    <x v="1"/>
  </r>
  <r>
    <s v="3887-PBQAO"/>
    <x v="0"/>
    <n v="0"/>
    <s v="Yes"/>
    <s v="Yes"/>
    <n v="45"/>
    <s v="Yes"/>
    <x v="2"/>
    <x v="2"/>
    <x v="2"/>
    <x v="2"/>
    <x v="2"/>
    <x v="2"/>
    <x v="2"/>
    <x v="2"/>
    <x v="1"/>
    <s v="Yes"/>
    <x v="3"/>
    <n v="25.9"/>
    <n v="1216.5999999999999"/>
    <x v="0"/>
    <n v="1216.5999999999999"/>
    <n v="0"/>
    <x v="2"/>
  </r>
  <r>
    <s v="5919-TMRGD"/>
    <x v="0"/>
    <n v="0"/>
    <s v="No"/>
    <s v="Yes"/>
    <n v="1"/>
    <s v="Yes"/>
    <x v="1"/>
    <x v="1"/>
    <x v="0"/>
    <x v="1"/>
    <x v="0"/>
    <x v="0"/>
    <x v="1"/>
    <x v="0"/>
    <x v="0"/>
    <s v="Yes"/>
    <x v="0"/>
    <n v="79.349999999999994"/>
    <n v="79.349999999999994"/>
    <x v="1"/>
    <n v="79.349999999999994"/>
    <n v="1"/>
    <x v="0"/>
  </r>
  <r>
    <s v="8108-UXRQN"/>
    <x v="0"/>
    <n v="0"/>
    <s v="Yes"/>
    <s v="Yes"/>
    <n v="11"/>
    <s v="No"/>
    <x v="0"/>
    <x v="0"/>
    <x v="1"/>
    <x v="1"/>
    <x v="0"/>
    <x v="0"/>
    <x v="1"/>
    <x v="1"/>
    <x v="0"/>
    <s v="No"/>
    <x v="0"/>
    <n v="50.55"/>
    <n v="565.35"/>
    <x v="0"/>
    <n v="565.35"/>
    <n v="0"/>
    <x v="0"/>
  </r>
  <r>
    <s v="9191-MYQKX"/>
    <x v="0"/>
    <n v="0"/>
    <s v="Yes"/>
    <s v="No"/>
    <n v="7"/>
    <s v="Yes"/>
    <x v="1"/>
    <x v="1"/>
    <x v="0"/>
    <x v="1"/>
    <x v="1"/>
    <x v="0"/>
    <x v="0"/>
    <x v="0"/>
    <x v="0"/>
    <s v="Yes"/>
    <x v="2"/>
    <n v="75.150000000000006"/>
    <n v="496.9"/>
    <x v="1"/>
    <n v="496.9"/>
    <n v="1"/>
    <x v="0"/>
  </r>
  <r>
    <s v="9919-YLNNG"/>
    <x v="0"/>
    <n v="0"/>
    <s v="No"/>
    <s v="No"/>
    <n v="42"/>
    <s v="Yes"/>
    <x v="1"/>
    <x v="1"/>
    <x v="0"/>
    <x v="0"/>
    <x v="1"/>
    <x v="1"/>
    <x v="1"/>
    <x v="1"/>
    <x v="0"/>
    <s v="Yes"/>
    <x v="2"/>
    <n v="103.8"/>
    <n v="4327.5"/>
    <x v="0"/>
    <n v="4327.5"/>
    <n v="0"/>
    <x v="2"/>
  </r>
  <r>
    <s v="0318-ZOPWS"/>
    <x v="0"/>
    <n v="0"/>
    <s v="Yes"/>
    <s v="No"/>
    <n v="49"/>
    <s v="Yes"/>
    <x v="1"/>
    <x v="2"/>
    <x v="2"/>
    <x v="2"/>
    <x v="2"/>
    <x v="2"/>
    <x v="2"/>
    <x v="2"/>
    <x v="2"/>
    <s v="Yes"/>
    <x v="2"/>
    <n v="20.149999999999999"/>
    <n v="973.35"/>
    <x v="0"/>
    <n v="973.35"/>
    <n v="0"/>
    <x v="5"/>
  </r>
  <r>
    <s v="4445-ZJNMU"/>
    <x v="1"/>
    <n v="0"/>
    <s v="No"/>
    <s v="No"/>
    <n v="9"/>
    <s v="Yes"/>
    <x v="2"/>
    <x v="1"/>
    <x v="0"/>
    <x v="0"/>
    <x v="0"/>
    <x v="0"/>
    <x v="1"/>
    <x v="1"/>
    <x v="0"/>
    <s v="Yes"/>
    <x v="3"/>
    <n v="99.3"/>
    <n v="918.75"/>
    <x v="0"/>
    <n v="918.75"/>
    <n v="0"/>
    <x v="0"/>
  </r>
  <r>
    <s v="4808-YNLEU"/>
    <x v="0"/>
    <n v="0"/>
    <s v="Yes"/>
    <s v="No"/>
    <n v="35"/>
    <s v="Yes"/>
    <x v="1"/>
    <x v="0"/>
    <x v="1"/>
    <x v="1"/>
    <x v="0"/>
    <x v="0"/>
    <x v="1"/>
    <x v="0"/>
    <x v="1"/>
    <s v="Yes"/>
    <x v="2"/>
    <n v="62.15"/>
    <n v="2215.4499999999998"/>
    <x v="0"/>
    <n v="2215.4499999999998"/>
    <n v="0"/>
    <x v="1"/>
  </r>
  <r>
    <s v="1862-QRWPE"/>
    <x v="0"/>
    <n v="0"/>
    <s v="Yes"/>
    <s v="Yes"/>
    <n v="48"/>
    <s v="Yes"/>
    <x v="1"/>
    <x v="2"/>
    <x v="2"/>
    <x v="2"/>
    <x v="2"/>
    <x v="2"/>
    <x v="2"/>
    <x v="2"/>
    <x v="2"/>
    <s v="No"/>
    <x v="2"/>
    <n v="20.65"/>
    <n v="1057"/>
    <x v="0"/>
    <n v="1057"/>
    <n v="0"/>
    <x v="2"/>
  </r>
  <r>
    <s v="2796-NNUFI"/>
    <x v="0"/>
    <n v="0"/>
    <s v="Yes"/>
    <s v="Yes"/>
    <n v="46"/>
    <s v="Yes"/>
    <x v="1"/>
    <x v="2"/>
    <x v="2"/>
    <x v="2"/>
    <x v="2"/>
    <x v="2"/>
    <x v="2"/>
    <x v="2"/>
    <x v="2"/>
    <s v="Yes"/>
    <x v="1"/>
    <n v="19.95"/>
    <n v="927.1"/>
    <x v="0"/>
    <n v="927.1"/>
    <n v="0"/>
    <x v="2"/>
  </r>
  <r>
    <s v="3016-KSVCP"/>
    <x v="1"/>
    <n v="0"/>
    <s v="Yes"/>
    <s v="No"/>
    <n v="29"/>
    <s v="No"/>
    <x v="0"/>
    <x v="0"/>
    <x v="0"/>
    <x v="1"/>
    <x v="0"/>
    <x v="0"/>
    <x v="1"/>
    <x v="0"/>
    <x v="0"/>
    <s v="No"/>
    <x v="1"/>
    <n v="33.75"/>
    <n v="1009.25"/>
    <x v="0"/>
    <n v="1009.25"/>
    <n v="0"/>
    <x v="1"/>
  </r>
  <r>
    <s v="4767-HZZHQ"/>
    <x v="1"/>
    <n v="0"/>
    <s v="Yes"/>
    <s v="Yes"/>
    <n v="30"/>
    <s v="Yes"/>
    <x v="1"/>
    <x v="1"/>
    <x v="0"/>
    <x v="0"/>
    <x v="1"/>
    <x v="0"/>
    <x v="0"/>
    <x v="0"/>
    <x v="0"/>
    <s v="No"/>
    <x v="2"/>
    <n v="82.05"/>
    <n v="2570.1999999999998"/>
    <x v="0"/>
    <n v="2570.1999999999998"/>
    <n v="0"/>
    <x v="1"/>
  </r>
  <r>
    <s v="2424-WVHPL"/>
    <x v="1"/>
    <n v="1"/>
    <s v="No"/>
    <s v="No"/>
    <n v="1"/>
    <s v="Yes"/>
    <x v="1"/>
    <x v="1"/>
    <x v="0"/>
    <x v="1"/>
    <x v="0"/>
    <x v="1"/>
    <x v="0"/>
    <x v="0"/>
    <x v="0"/>
    <s v="No"/>
    <x v="0"/>
    <n v="74.7"/>
    <n v="74.7"/>
    <x v="0"/>
    <n v="74.7"/>
    <n v="0"/>
    <x v="0"/>
  </r>
  <r>
    <s v="7233-PAHHL"/>
    <x v="1"/>
    <n v="0"/>
    <s v="Yes"/>
    <s v="Yes"/>
    <n v="66"/>
    <s v="Yes"/>
    <x v="2"/>
    <x v="0"/>
    <x v="1"/>
    <x v="1"/>
    <x v="1"/>
    <x v="1"/>
    <x v="1"/>
    <x v="1"/>
    <x v="2"/>
    <s v="Yes"/>
    <x v="1"/>
    <n v="84"/>
    <n v="5714.25"/>
    <x v="0"/>
    <n v="5714.25"/>
    <n v="0"/>
    <x v="4"/>
  </r>
  <r>
    <s v="6067-NGCEU"/>
    <x v="0"/>
    <n v="0"/>
    <s v="No"/>
    <s v="No"/>
    <n v="65"/>
    <s v="Yes"/>
    <x v="2"/>
    <x v="1"/>
    <x v="1"/>
    <x v="0"/>
    <x v="1"/>
    <x v="0"/>
    <x v="1"/>
    <x v="1"/>
    <x v="0"/>
    <s v="Yes"/>
    <x v="3"/>
    <n v="111.05"/>
    <n v="7107"/>
    <x v="0"/>
    <n v="7107"/>
    <n v="0"/>
    <x v="4"/>
  </r>
  <r>
    <s v="9848-JQJTX"/>
    <x v="1"/>
    <n v="0"/>
    <s v="No"/>
    <s v="No"/>
    <n v="72"/>
    <s v="Yes"/>
    <x v="2"/>
    <x v="1"/>
    <x v="0"/>
    <x v="0"/>
    <x v="1"/>
    <x v="0"/>
    <x v="1"/>
    <x v="1"/>
    <x v="2"/>
    <s v="Yes"/>
    <x v="2"/>
    <n v="100.9"/>
    <n v="7459.05"/>
    <x v="0"/>
    <n v="7459.05"/>
    <n v="0"/>
    <x v="4"/>
  </r>
  <r>
    <s v="8637-XJIVR"/>
    <x v="0"/>
    <n v="0"/>
    <s v="No"/>
    <s v="No"/>
    <n v="12"/>
    <s v="Yes"/>
    <x v="2"/>
    <x v="1"/>
    <x v="1"/>
    <x v="1"/>
    <x v="0"/>
    <x v="0"/>
    <x v="0"/>
    <x v="0"/>
    <x v="0"/>
    <s v="Yes"/>
    <x v="0"/>
    <n v="78.95"/>
    <n v="927.35"/>
    <x v="1"/>
    <n v="927.35"/>
    <n v="1"/>
    <x v="0"/>
  </r>
  <r>
    <s v="9803-FTJCG"/>
    <x v="1"/>
    <n v="0"/>
    <s v="Yes"/>
    <s v="Yes"/>
    <n v="71"/>
    <s v="Yes"/>
    <x v="2"/>
    <x v="0"/>
    <x v="1"/>
    <x v="0"/>
    <x v="0"/>
    <x v="1"/>
    <x v="0"/>
    <x v="0"/>
    <x v="1"/>
    <s v="Yes"/>
    <x v="3"/>
    <n v="66.849999999999994"/>
    <n v="4748.7"/>
    <x v="0"/>
    <n v="4748.7"/>
    <n v="0"/>
    <x v="4"/>
  </r>
  <r>
    <s v="0278-YXOOG"/>
    <x v="1"/>
    <n v="0"/>
    <s v="No"/>
    <s v="No"/>
    <n v="5"/>
    <s v="Yes"/>
    <x v="1"/>
    <x v="2"/>
    <x v="2"/>
    <x v="2"/>
    <x v="2"/>
    <x v="2"/>
    <x v="2"/>
    <x v="2"/>
    <x v="0"/>
    <s v="No"/>
    <x v="1"/>
    <n v="21.05"/>
    <n v="113.85"/>
    <x v="1"/>
    <n v="113.85"/>
    <n v="1"/>
    <x v="0"/>
  </r>
  <r>
    <s v="3212-KXOCR"/>
    <x v="1"/>
    <n v="0"/>
    <s v="No"/>
    <s v="No"/>
    <n v="52"/>
    <s v="Yes"/>
    <x v="1"/>
    <x v="2"/>
    <x v="2"/>
    <x v="2"/>
    <x v="2"/>
    <x v="2"/>
    <x v="2"/>
    <x v="2"/>
    <x v="2"/>
    <s v="No"/>
    <x v="2"/>
    <n v="21"/>
    <n v="1107.2"/>
    <x v="0"/>
    <n v="1107.2"/>
    <n v="0"/>
    <x v="5"/>
  </r>
  <r>
    <s v="4598-XLKNJ"/>
    <x v="0"/>
    <n v="1"/>
    <s v="Yes"/>
    <s v="No"/>
    <n v="25"/>
    <s v="Yes"/>
    <x v="1"/>
    <x v="1"/>
    <x v="0"/>
    <x v="0"/>
    <x v="1"/>
    <x v="0"/>
    <x v="1"/>
    <x v="1"/>
    <x v="0"/>
    <s v="Yes"/>
    <x v="0"/>
    <n v="98.5"/>
    <n v="2514.5"/>
    <x v="1"/>
    <n v="2514.5"/>
    <n v="1"/>
    <x v="1"/>
  </r>
  <r>
    <s v="6380-ARCEH"/>
    <x v="1"/>
    <n v="0"/>
    <s v="No"/>
    <s v="No"/>
    <n v="1"/>
    <s v="Yes"/>
    <x v="1"/>
    <x v="2"/>
    <x v="2"/>
    <x v="2"/>
    <x v="2"/>
    <x v="2"/>
    <x v="2"/>
    <x v="2"/>
    <x v="0"/>
    <s v="No"/>
    <x v="1"/>
    <n v="20.2"/>
    <n v="20.2"/>
    <x v="0"/>
    <n v="20.2"/>
    <n v="0"/>
    <x v="0"/>
  </r>
  <r>
    <s v="3679-XASPY"/>
    <x v="0"/>
    <n v="0"/>
    <s v="Yes"/>
    <s v="Yes"/>
    <n v="1"/>
    <s v="Yes"/>
    <x v="1"/>
    <x v="2"/>
    <x v="2"/>
    <x v="2"/>
    <x v="2"/>
    <x v="2"/>
    <x v="2"/>
    <x v="2"/>
    <x v="0"/>
    <s v="No"/>
    <x v="0"/>
    <n v="19.45"/>
    <n v="19.45"/>
    <x v="0"/>
    <n v="19.45"/>
    <n v="0"/>
    <x v="0"/>
  </r>
  <r>
    <s v="7123-WQUHX"/>
    <x v="1"/>
    <n v="0"/>
    <s v="No"/>
    <s v="No"/>
    <n v="38"/>
    <s v="Yes"/>
    <x v="2"/>
    <x v="1"/>
    <x v="0"/>
    <x v="1"/>
    <x v="1"/>
    <x v="1"/>
    <x v="1"/>
    <x v="0"/>
    <x v="1"/>
    <s v="No"/>
    <x v="2"/>
    <n v="95"/>
    <n v="3605.6"/>
    <x v="0"/>
    <n v="3605.6"/>
    <n v="0"/>
    <x v="2"/>
  </r>
  <r>
    <s v="5386-THSLQ"/>
    <x v="0"/>
    <n v="1"/>
    <s v="Yes"/>
    <s v="No"/>
    <n v="66"/>
    <s v="No"/>
    <x v="0"/>
    <x v="0"/>
    <x v="0"/>
    <x v="0"/>
    <x v="1"/>
    <x v="0"/>
    <x v="1"/>
    <x v="0"/>
    <x v="1"/>
    <s v="No"/>
    <x v="2"/>
    <n v="45.55"/>
    <n v="3027.25"/>
    <x v="0"/>
    <n v="3027.25"/>
    <n v="0"/>
    <x v="4"/>
  </r>
  <r>
    <s v="3192-NQECA"/>
    <x v="1"/>
    <n v="0"/>
    <s v="Yes"/>
    <s v="No"/>
    <n v="68"/>
    <s v="Yes"/>
    <x v="2"/>
    <x v="1"/>
    <x v="0"/>
    <x v="0"/>
    <x v="1"/>
    <x v="1"/>
    <x v="1"/>
    <x v="1"/>
    <x v="2"/>
    <s v="Yes"/>
    <x v="2"/>
    <n v="110"/>
    <n v="7611.85"/>
    <x v="1"/>
    <n v="7611.85"/>
    <n v="1"/>
    <x v="4"/>
  </r>
  <r>
    <s v="6180-YBIQI"/>
    <x v="1"/>
    <n v="0"/>
    <s v="No"/>
    <s v="No"/>
    <n v="5"/>
    <s v="No"/>
    <x v="0"/>
    <x v="0"/>
    <x v="0"/>
    <x v="1"/>
    <x v="0"/>
    <x v="0"/>
    <x v="0"/>
    <x v="0"/>
    <x v="0"/>
    <s v="No"/>
    <x v="1"/>
    <n v="24.3"/>
    <n v="100.2"/>
    <x v="0"/>
    <n v="100.2"/>
    <n v="0"/>
    <x v="0"/>
  </r>
  <r>
    <s v="6728-DKUCO"/>
    <x v="0"/>
    <n v="0"/>
    <s v="Yes"/>
    <s v="Yes"/>
    <n v="72"/>
    <s v="Yes"/>
    <x v="2"/>
    <x v="1"/>
    <x v="1"/>
    <x v="0"/>
    <x v="0"/>
    <x v="0"/>
    <x v="1"/>
    <x v="1"/>
    <x v="1"/>
    <s v="Yes"/>
    <x v="0"/>
    <n v="104.15"/>
    <n v="7303.05"/>
    <x v="0"/>
    <n v="7303.05"/>
    <n v="0"/>
    <x v="4"/>
  </r>
  <r>
    <s v="9750-BOOHV"/>
    <x v="0"/>
    <n v="0"/>
    <s v="No"/>
    <s v="No"/>
    <n v="32"/>
    <s v="No"/>
    <x v="0"/>
    <x v="0"/>
    <x v="1"/>
    <x v="1"/>
    <x v="0"/>
    <x v="0"/>
    <x v="0"/>
    <x v="0"/>
    <x v="1"/>
    <s v="No"/>
    <x v="1"/>
    <n v="30.15"/>
    <n v="927.65"/>
    <x v="0"/>
    <n v="927.65"/>
    <n v="0"/>
    <x v="1"/>
  </r>
  <r>
    <s v="8597-CWYHH"/>
    <x v="1"/>
    <n v="0"/>
    <s v="No"/>
    <s v="No"/>
    <n v="43"/>
    <s v="Yes"/>
    <x v="2"/>
    <x v="1"/>
    <x v="0"/>
    <x v="1"/>
    <x v="0"/>
    <x v="0"/>
    <x v="1"/>
    <x v="1"/>
    <x v="1"/>
    <s v="No"/>
    <x v="1"/>
    <n v="94.35"/>
    <n v="3921.3"/>
    <x v="0"/>
    <n v="3921.3"/>
    <n v="0"/>
    <x v="2"/>
  </r>
  <r>
    <s v="2848-YXSMW"/>
    <x v="1"/>
    <n v="0"/>
    <s v="Yes"/>
    <s v="Yes"/>
    <n v="72"/>
    <s v="Yes"/>
    <x v="1"/>
    <x v="2"/>
    <x v="2"/>
    <x v="2"/>
    <x v="2"/>
    <x v="2"/>
    <x v="2"/>
    <x v="2"/>
    <x v="2"/>
    <s v="No"/>
    <x v="3"/>
    <n v="19.399999999999999"/>
    <n v="1363.25"/>
    <x v="0"/>
    <n v="1363.25"/>
    <n v="0"/>
    <x v="4"/>
  </r>
  <r>
    <s v="0486-HECZI"/>
    <x v="1"/>
    <n v="0"/>
    <s v="Yes"/>
    <s v="No"/>
    <n v="55"/>
    <s v="Yes"/>
    <x v="2"/>
    <x v="1"/>
    <x v="1"/>
    <x v="0"/>
    <x v="0"/>
    <x v="0"/>
    <x v="1"/>
    <x v="0"/>
    <x v="0"/>
    <s v="Yes"/>
    <x v="0"/>
    <n v="96.75"/>
    <n v="5238.8999999999996"/>
    <x v="1"/>
    <n v="5238.8999999999996"/>
    <n v="1"/>
    <x v="5"/>
  </r>
  <r>
    <s v="4549-ZDQYY"/>
    <x v="0"/>
    <n v="0"/>
    <s v="No"/>
    <s v="No"/>
    <n v="52"/>
    <s v="Yes"/>
    <x v="1"/>
    <x v="0"/>
    <x v="1"/>
    <x v="1"/>
    <x v="1"/>
    <x v="1"/>
    <x v="0"/>
    <x v="0"/>
    <x v="1"/>
    <s v="No"/>
    <x v="3"/>
    <n v="57.95"/>
    <n v="3042.25"/>
    <x v="0"/>
    <n v="3042.25"/>
    <n v="0"/>
    <x v="5"/>
  </r>
  <r>
    <s v="5712-AHQNN"/>
    <x v="0"/>
    <n v="0"/>
    <s v="No"/>
    <s v="No"/>
    <n v="43"/>
    <s v="Yes"/>
    <x v="1"/>
    <x v="1"/>
    <x v="0"/>
    <x v="0"/>
    <x v="1"/>
    <x v="0"/>
    <x v="1"/>
    <x v="0"/>
    <x v="0"/>
    <s v="Yes"/>
    <x v="0"/>
    <n v="91.65"/>
    <n v="3954.1"/>
    <x v="0"/>
    <n v="3954.1"/>
    <n v="0"/>
    <x v="2"/>
  </r>
  <r>
    <s v="4846-WHAFZ"/>
    <x v="0"/>
    <n v="1"/>
    <s v="Yes"/>
    <s v="No"/>
    <n v="37"/>
    <s v="Yes"/>
    <x v="2"/>
    <x v="1"/>
    <x v="0"/>
    <x v="1"/>
    <x v="0"/>
    <x v="0"/>
    <x v="0"/>
    <x v="0"/>
    <x v="0"/>
    <s v="Yes"/>
    <x v="0"/>
    <n v="76.5"/>
    <n v="2868.15"/>
    <x v="1"/>
    <n v="2868.15"/>
    <n v="1"/>
    <x v="2"/>
  </r>
  <r>
    <s v="5256-SKJGO"/>
    <x v="0"/>
    <n v="0"/>
    <s v="Yes"/>
    <s v="Yes"/>
    <n v="64"/>
    <s v="No"/>
    <x v="0"/>
    <x v="0"/>
    <x v="0"/>
    <x v="0"/>
    <x v="0"/>
    <x v="1"/>
    <x v="1"/>
    <x v="1"/>
    <x v="2"/>
    <s v="Yes"/>
    <x v="0"/>
    <n v="54.6"/>
    <n v="3423.5"/>
    <x v="0"/>
    <n v="3423.5"/>
    <n v="0"/>
    <x v="4"/>
  </r>
  <r>
    <s v="3071-VBYPO"/>
    <x v="1"/>
    <n v="0"/>
    <s v="Yes"/>
    <s v="Yes"/>
    <n v="3"/>
    <s v="Yes"/>
    <x v="1"/>
    <x v="1"/>
    <x v="1"/>
    <x v="0"/>
    <x v="0"/>
    <x v="0"/>
    <x v="1"/>
    <x v="0"/>
    <x v="0"/>
    <s v="No"/>
    <x v="0"/>
    <n v="89.85"/>
    <n v="248.4"/>
    <x v="0"/>
    <n v="248.4"/>
    <n v="0"/>
    <x v="0"/>
  </r>
  <r>
    <s v="9560-BBZXK"/>
    <x v="0"/>
    <n v="0"/>
    <s v="No"/>
    <s v="No"/>
    <n v="36"/>
    <s v="No"/>
    <x v="0"/>
    <x v="0"/>
    <x v="1"/>
    <x v="1"/>
    <x v="0"/>
    <x v="0"/>
    <x v="0"/>
    <x v="0"/>
    <x v="2"/>
    <s v="No"/>
    <x v="2"/>
    <n v="31.05"/>
    <n v="1126.3499999999999"/>
    <x v="0"/>
    <n v="1126.3499999999999"/>
    <n v="0"/>
    <x v="1"/>
  </r>
  <r>
    <s v="5299-RULOA"/>
    <x v="0"/>
    <n v="0"/>
    <s v="Yes"/>
    <s v="Yes"/>
    <n v="10"/>
    <s v="Yes"/>
    <x v="2"/>
    <x v="1"/>
    <x v="1"/>
    <x v="1"/>
    <x v="0"/>
    <x v="0"/>
    <x v="1"/>
    <x v="1"/>
    <x v="0"/>
    <s v="Yes"/>
    <x v="0"/>
    <n v="100.25"/>
    <n v="1064.6500000000001"/>
    <x v="1"/>
    <n v="1064.6500000000001"/>
    <n v="1"/>
    <x v="0"/>
  </r>
  <r>
    <s v="8402-OOOHJ"/>
    <x v="0"/>
    <n v="0"/>
    <s v="No"/>
    <s v="No"/>
    <n v="41"/>
    <s v="Yes"/>
    <x v="1"/>
    <x v="2"/>
    <x v="2"/>
    <x v="2"/>
    <x v="2"/>
    <x v="2"/>
    <x v="2"/>
    <x v="2"/>
    <x v="2"/>
    <s v="No"/>
    <x v="1"/>
    <n v="20.65"/>
    <n v="835.15"/>
    <x v="0"/>
    <n v="835.15"/>
    <n v="0"/>
    <x v="2"/>
  </r>
  <r>
    <s v="9445-ZUEQE"/>
    <x v="1"/>
    <n v="0"/>
    <s v="Yes"/>
    <s v="Yes"/>
    <n v="27"/>
    <s v="Yes"/>
    <x v="2"/>
    <x v="1"/>
    <x v="0"/>
    <x v="0"/>
    <x v="0"/>
    <x v="1"/>
    <x v="0"/>
    <x v="0"/>
    <x v="0"/>
    <s v="Yes"/>
    <x v="3"/>
    <n v="85.2"/>
    <n v="2151.6"/>
    <x v="0"/>
    <n v="2151.6"/>
    <n v="0"/>
    <x v="1"/>
  </r>
  <r>
    <s v="1091-SOZGA"/>
    <x v="0"/>
    <n v="0"/>
    <s v="Yes"/>
    <s v="Yes"/>
    <n v="56"/>
    <s v="Yes"/>
    <x v="2"/>
    <x v="1"/>
    <x v="0"/>
    <x v="1"/>
    <x v="1"/>
    <x v="0"/>
    <x v="1"/>
    <x v="1"/>
    <x v="1"/>
    <s v="Yes"/>
    <x v="3"/>
    <n v="99.8"/>
    <n v="5515.45"/>
    <x v="0"/>
    <n v="5515.45"/>
    <n v="0"/>
    <x v="5"/>
  </r>
  <r>
    <s v="2928-HLDBA"/>
    <x v="0"/>
    <n v="0"/>
    <s v="No"/>
    <s v="No"/>
    <n v="6"/>
    <s v="Yes"/>
    <x v="1"/>
    <x v="2"/>
    <x v="2"/>
    <x v="2"/>
    <x v="2"/>
    <x v="2"/>
    <x v="2"/>
    <x v="2"/>
    <x v="0"/>
    <s v="No"/>
    <x v="1"/>
    <n v="20.7"/>
    <n v="112.75"/>
    <x v="0"/>
    <n v="112.75"/>
    <n v="0"/>
    <x v="0"/>
  </r>
  <r>
    <s v="0404-SWRVG"/>
    <x v="1"/>
    <n v="0"/>
    <s v="No"/>
    <s v="No"/>
    <n v="3"/>
    <s v="Yes"/>
    <x v="2"/>
    <x v="1"/>
    <x v="0"/>
    <x v="1"/>
    <x v="0"/>
    <x v="0"/>
    <x v="0"/>
    <x v="0"/>
    <x v="0"/>
    <s v="Yes"/>
    <x v="0"/>
    <n v="74.400000000000006"/>
    <n v="229.55"/>
    <x v="1"/>
    <n v="229.55"/>
    <n v="1"/>
    <x v="0"/>
  </r>
  <r>
    <s v="6497-TILVL"/>
    <x v="0"/>
    <n v="0"/>
    <s v="Yes"/>
    <s v="Yes"/>
    <n v="7"/>
    <s v="Yes"/>
    <x v="1"/>
    <x v="0"/>
    <x v="1"/>
    <x v="1"/>
    <x v="0"/>
    <x v="0"/>
    <x v="0"/>
    <x v="0"/>
    <x v="0"/>
    <s v="No"/>
    <x v="1"/>
    <n v="50.7"/>
    <n v="350.35"/>
    <x v="0"/>
    <n v="350.35"/>
    <n v="0"/>
    <x v="0"/>
  </r>
  <r>
    <s v="7219-TLZHO"/>
    <x v="0"/>
    <n v="0"/>
    <s v="Yes"/>
    <s v="Yes"/>
    <n v="4"/>
    <s v="Yes"/>
    <x v="1"/>
    <x v="2"/>
    <x v="2"/>
    <x v="2"/>
    <x v="2"/>
    <x v="2"/>
    <x v="2"/>
    <x v="2"/>
    <x v="0"/>
    <s v="No"/>
    <x v="1"/>
    <n v="20.85"/>
    <n v="62.9"/>
    <x v="0"/>
    <n v="62.9"/>
    <n v="0"/>
    <x v="0"/>
  </r>
  <r>
    <s v="4622-YNKIJ"/>
    <x v="1"/>
    <n v="0"/>
    <s v="No"/>
    <s v="No"/>
    <n v="33"/>
    <s v="Yes"/>
    <x v="1"/>
    <x v="1"/>
    <x v="1"/>
    <x v="1"/>
    <x v="0"/>
    <x v="1"/>
    <x v="1"/>
    <x v="0"/>
    <x v="2"/>
    <s v="Yes"/>
    <x v="0"/>
    <n v="88.95"/>
    <n v="3027.65"/>
    <x v="0"/>
    <n v="3027.65"/>
    <n v="0"/>
    <x v="1"/>
  </r>
  <r>
    <s v="4412-YLTKF"/>
    <x v="0"/>
    <n v="1"/>
    <s v="No"/>
    <s v="No"/>
    <n v="27"/>
    <s v="Yes"/>
    <x v="2"/>
    <x v="1"/>
    <x v="0"/>
    <x v="1"/>
    <x v="1"/>
    <x v="0"/>
    <x v="0"/>
    <x v="0"/>
    <x v="0"/>
    <s v="Yes"/>
    <x v="0"/>
    <n v="78.05"/>
    <n v="2135.5"/>
    <x v="1"/>
    <n v="2135.5"/>
    <n v="1"/>
    <x v="1"/>
  </r>
  <r>
    <s v="6734-PSBAW"/>
    <x v="1"/>
    <n v="0"/>
    <s v="Yes"/>
    <s v="No"/>
    <n v="72"/>
    <s v="Yes"/>
    <x v="2"/>
    <x v="2"/>
    <x v="2"/>
    <x v="2"/>
    <x v="2"/>
    <x v="2"/>
    <x v="2"/>
    <x v="2"/>
    <x v="2"/>
    <s v="Yes"/>
    <x v="2"/>
    <n v="23.55"/>
    <n v="1723.95"/>
    <x v="0"/>
    <n v="1723.95"/>
    <n v="0"/>
    <x v="4"/>
  </r>
  <r>
    <s v="3930-ZGWVE"/>
    <x v="1"/>
    <n v="0"/>
    <s v="No"/>
    <s v="No"/>
    <n v="1"/>
    <s v="Yes"/>
    <x v="1"/>
    <x v="2"/>
    <x v="2"/>
    <x v="2"/>
    <x v="2"/>
    <x v="2"/>
    <x v="2"/>
    <x v="2"/>
    <x v="0"/>
    <s v="No"/>
    <x v="1"/>
    <n v="19.75"/>
    <n v="19.75"/>
    <x v="0"/>
    <n v="19.75"/>
    <n v="0"/>
    <x v="0"/>
  </r>
  <r>
    <s v="2639-UGMAZ"/>
    <x v="1"/>
    <n v="1"/>
    <s v="No"/>
    <s v="No"/>
    <n v="71"/>
    <s v="No"/>
    <x v="0"/>
    <x v="0"/>
    <x v="1"/>
    <x v="0"/>
    <x v="0"/>
    <x v="0"/>
    <x v="1"/>
    <x v="1"/>
    <x v="1"/>
    <s v="Yes"/>
    <x v="0"/>
    <n v="56.45"/>
    <n v="3985.35"/>
    <x v="0"/>
    <n v="3985.35"/>
    <n v="0"/>
    <x v="4"/>
  </r>
  <r>
    <s v="2876-GZYZC"/>
    <x v="0"/>
    <n v="0"/>
    <s v="No"/>
    <s v="No"/>
    <n v="13"/>
    <s v="Yes"/>
    <x v="2"/>
    <x v="1"/>
    <x v="0"/>
    <x v="1"/>
    <x v="0"/>
    <x v="0"/>
    <x v="0"/>
    <x v="1"/>
    <x v="0"/>
    <s v="Yes"/>
    <x v="0"/>
    <n v="85.95"/>
    <n v="1215.6500000000001"/>
    <x v="0"/>
    <n v="1215.6500000000001"/>
    <n v="0"/>
    <x v="3"/>
  </r>
  <r>
    <s v="6207-WIOLX"/>
    <x v="0"/>
    <n v="0"/>
    <s v="Yes"/>
    <s v="Yes"/>
    <n v="25"/>
    <s v="No"/>
    <x v="0"/>
    <x v="0"/>
    <x v="1"/>
    <x v="0"/>
    <x v="1"/>
    <x v="0"/>
    <x v="1"/>
    <x v="1"/>
    <x v="0"/>
    <s v="Yes"/>
    <x v="3"/>
    <n v="58.6"/>
    <n v="1502.65"/>
    <x v="1"/>
    <n v="1502.65"/>
    <n v="1"/>
    <x v="1"/>
  </r>
  <r>
    <s v="8587-XYZSF"/>
    <x v="1"/>
    <n v="0"/>
    <s v="No"/>
    <s v="No"/>
    <n v="67"/>
    <s v="Yes"/>
    <x v="1"/>
    <x v="0"/>
    <x v="0"/>
    <x v="1"/>
    <x v="0"/>
    <x v="1"/>
    <x v="0"/>
    <x v="0"/>
    <x v="2"/>
    <s v="No"/>
    <x v="2"/>
    <n v="50.55"/>
    <n v="3260.1"/>
    <x v="0"/>
    <n v="3260.1"/>
    <n v="0"/>
    <x v="4"/>
  </r>
  <r>
    <s v="3091-FYHKI"/>
    <x v="1"/>
    <n v="0"/>
    <s v="No"/>
    <s v="No"/>
    <n v="1"/>
    <s v="No"/>
    <x v="0"/>
    <x v="0"/>
    <x v="0"/>
    <x v="1"/>
    <x v="0"/>
    <x v="0"/>
    <x v="0"/>
    <x v="1"/>
    <x v="0"/>
    <s v="Yes"/>
    <x v="0"/>
    <n v="35.450000000000003"/>
    <n v="35.450000000000003"/>
    <x v="1"/>
    <n v="35.450000000000003"/>
    <n v="1"/>
    <x v="0"/>
  </r>
  <r>
    <s v="2372-HWUHI"/>
    <x v="1"/>
    <n v="0"/>
    <s v="No"/>
    <s v="No"/>
    <n v="2"/>
    <s v="Yes"/>
    <x v="1"/>
    <x v="0"/>
    <x v="0"/>
    <x v="1"/>
    <x v="0"/>
    <x v="0"/>
    <x v="0"/>
    <x v="0"/>
    <x v="0"/>
    <s v="No"/>
    <x v="0"/>
    <n v="44.35"/>
    <n v="81.25"/>
    <x v="1"/>
    <n v="81.25"/>
    <n v="1"/>
    <x v="0"/>
  </r>
  <r>
    <s v="7799-LGRDP"/>
    <x v="0"/>
    <n v="0"/>
    <s v="No"/>
    <s v="No"/>
    <n v="43"/>
    <s v="Yes"/>
    <x v="2"/>
    <x v="2"/>
    <x v="2"/>
    <x v="2"/>
    <x v="2"/>
    <x v="2"/>
    <x v="2"/>
    <x v="2"/>
    <x v="2"/>
    <s v="Yes"/>
    <x v="3"/>
    <n v="25.7"/>
    <n v="1188.2"/>
    <x v="0"/>
    <n v="1188.2"/>
    <n v="0"/>
    <x v="2"/>
  </r>
  <r>
    <s v="7850-VWJUU"/>
    <x v="0"/>
    <n v="0"/>
    <s v="No"/>
    <s v="No"/>
    <n v="23"/>
    <s v="Yes"/>
    <x v="1"/>
    <x v="1"/>
    <x v="1"/>
    <x v="1"/>
    <x v="0"/>
    <x v="0"/>
    <x v="0"/>
    <x v="0"/>
    <x v="0"/>
    <s v="Yes"/>
    <x v="2"/>
    <n v="75"/>
    <n v="1778.5"/>
    <x v="0"/>
    <n v="1778.5"/>
    <n v="0"/>
    <x v="3"/>
  </r>
  <r>
    <s v="3774-VBNXY"/>
    <x v="0"/>
    <n v="0"/>
    <s v="Yes"/>
    <s v="Yes"/>
    <n v="64"/>
    <s v="Yes"/>
    <x v="1"/>
    <x v="2"/>
    <x v="2"/>
    <x v="2"/>
    <x v="2"/>
    <x v="2"/>
    <x v="2"/>
    <x v="2"/>
    <x v="2"/>
    <s v="No"/>
    <x v="1"/>
    <n v="20.2"/>
    <n v="1277.75"/>
    <x v="0"/>
    <n v="1277.75"/>
    <n v="0"/>
    <x v="4"/>
  </r>
  <r>
    <s v="6217-KDYWC"/>
    <x v="1"/>
    <n v="0"/>
    <s v="No"/>
    <s v="Yes"/>
    <n v="57"/>
    <s v="Yes"/>
    <x v="1"/>
    <x v="2"/>
    <x v="2"/>
    <x v="2"/>
    <x v="2"/>
    <x v="2"/>
    <x v="2"/>
    <x v="2"/>
    <x v="2"/>
    <s v="Yes"/>
    <x v="1"/>
    <n v="19.600000000000001"/>
    <n v="1170.55"/>
    <x v="0"/>
    <n v="1170.55"/>
    <n v="0"/>
    <x v="5"/>
  </r>
  <r>
    <s v="0390-DCFDQ"/>
    <x v="0"/>
    <n v="1"/>
    <s v="Yes"/>
    <s v="No"/>
    <n v="1"/>
    <s v="Yes"/>
    <x v="1"/>
    <x v="1"/>
    <x v="0"/>
    <x v="1"/>
    <x v="0"/>
    <x v="0"/>
    <x v="0"/>
    <x v="0"/>
    <x v="0"/>
    <s v="Yes"/>
    <x v="1"/>
    <n v="70.45"/>
    <n v="70.45"/>
    <x v="1"/>
    <n v="70.45"/>
    <n v="1"/>
    <x v="0"/>
  </r>
  <r>
    <s v="3146-MSEGF"/>
    <x v="0"/>
    <n v="1"/>
    <s v="Yes"/>
    <s v="Yes"/>
    <n v="72"/>
    <s v="Yes"/>
    <x v="2"/>
    <x v="0"/>
    <x v="1"/>
    <x v="0"/>
    <x v="1"/>
    <x v="1"/>
    <x v="1"/>
    <x v="1"/>
    <x v="2"/>
    <s v="Yes"/>
    <x v="3"/>
    <n v="88.05"/>
    <n v="6425.65"/>
    <x v="0"/>
    <n v="6425.65"/>
    <n v="0"/>
    <x v="4"/>
  </r>
  <r>
    <s v="4080-OGPJL"/>
    <x v="0"/>
    <n v="0"/>
    <s v="No"/>
    <s v="No"/>
    <n v="8"/>
    <s v="Yes"/>
    <x v="2"/>
    <x v="0"/>
    <x v="1"/>
    <x v="1"/>
    <x v="0"/>
    <x v="1"/>
    <x v="0"/>
    <x v="1"/>
    <x v="0"/>
    <s v="No"/>
    <x v="0"/>
    <n v="71.150000000000006"/>
    <n v="563.65"/>
    <x v="1"/>
    <n v="563.65"/>
    <n v="1"/>
    <x v="0"/>
  </r>
  <r>
    <s v="1095-WGNGG"/>
    <x v="0"/>
    <n v="0"/>
    <s v="Yes"/>
    <s v="No"/>
    <n v="61"/>
    <s v="Yes"/>
    <x v="2"/>
    <x v="1"/>
    <x v="0"/>
    <x v="0"/>
    <x v="0"/>
    <x v="0"/>
    <x v="1"/>
    <x v="1"/>
    <x v="2"/>
    <s v="Yes"/>
    <x v="2"/>
    <n v="101.05"/>
    <n v="5971.25"/>
    <x v="0"/>
    <n v="5971.25"/>
    <n v="0"/>
    <x v="4"/>
  </r>
  <r>
    <s v="2636-SJDOU"/>
    <x v="1"/>
    <n v="0"/>
    <s v="No"/>
    <s v="No"/>
    <n v="64"/>
    <s v="Yes"/>
    <x v="2"/>
    <x v="1"/>
    <x v="1"/>
    <x v="0"/>
    <x v="0"/>
    <x v="0"/>
    <x v="0"/>
    <x v="0"/>
    <x v="1"/>
    <s v="Yes"/>
    <x v="3"/>
    <n v="84.3"/>
    <n v="5289.05"/>
    <x v="0"/>
    <n v="5289.05"/>
    <n v="0"/>
    <x v="4"/>
  </r>
  <r>
    <s v="1131-QQZEB"/>
    <x v="1"/>
    <n v="1"/>
    <s v="Yes"/>
    <s v="No"/>
    <n v="71"/>
    <s v="Yes"/>
    <x v="2"/>
    <x v="2"/>
    <x v="2"/>
    <x v="2"/>
    <x v="2"/>
    <x v="2"/>
    <x v="2"/>
    <x v="2"/>
    <x v="2"/>
    <s v="No"/>
    <x v="2"/>
    <n v="23.95"/>
    <n v="1756.2"/>
    <x v="0"/>
    <n v="1756.2"/>
    <n v="0"/>
    <x v="4"/>
  </r>
  <r>
    <s v="5716-EZXZN"/>
    <x v="0"/>
    <n v="0"/>
    <s v="Yes"/>
    <s v="Yes"/>
    <n v="65"/>
    <s v="Yes"/>
    <x v="2"/>
    <x v="1"/>
    <x v="1"/>
    <x v="0"/>
    <x v="0"/>
    <x v="1"/>
    <x v="1"/>
    <x v="0"/>
    <x v="2"/>
    <s v="Yes"/>
    <x v="3"/>
    <n v="99.05"/>
    <n v="6416.7"/>
    <x v="0"/>
    <n v="6416.7"/>
    <n v="0"/>
    <x v="4"/>
  </r>
  <r>
    <s v="6837-BJYDQ"/>
    <x v="1"/>
    <n v="0"/>
    <s v="No"/>
    <s v="No"/>
    <n v="3"/>
    <s v="Yes"/>
    <x v="1"/>
    <x v="2"/>
    <x v="2"/>
    <x v="2"/>
    <x v="2"/>
    <x v="2"/>
    <x v="2"/>
    <x v="2"/>
    <x v="1"/>
    <s v="No"/>
    <x v="1"/>
    <n v="19.600000000000001"/>
    <n v="61.35"/>
    <x v="0"/>
    <n v="61.35"/>
    <n v="0"/>
    <x v="0"/>
  </r>
  <r>
    <s v="2135-RXIHG"/>
    <x v="1"/>
    <n v="0"/>
    <s v="No"/>
    <s v="No"/>
    <n v="1"/>
    <s v="Yes"/>
    <x v="1"/>
    <x v="0"/>
    <x v="0"/>
    <x v="1"/>
    <x v="0"/>
    <x v="0"/>
    <x v="0"/>
    <x v="0"/>
    <x v="0"/>
    <s v="Yes"/>
    <x v="0"/>
    <n v="45.65"/>
    <n v="45.65"/>
    <x v="1"/>
    <n v="45.65"/>
    <n v="1"/>
    <x v="0"/>
  </r>
  <r>
    <s v="6440-DKQGE"/>
    <x v="1"/>
    <n v="0"/>
    <s v="No"/>
    <s v="Yes"/>
    <n v="30"/>
    <s v="Yes"/>
    <x v="1"/>
    <x v="0"/>
    <x v="0"/>
    <x v="0"/>
    <x v="1"/>
    <x v="0"/>
    <x v="1"/>
    <x v="0"/>
    <x v="1"/>
    <s v="No"/>
    <x v="3"/>
    <n v="64.5"/>
    <n v="1929.95"/>
    <x v="0"/>
    <n v="1929.95"/>
    <n v="0"/>
    <x v="1"/>
  </r>
  <r>
    <s v="3466-BYAVD"/>
    <x v="1"/>
    <n v="0"/>
    <s v="Yes"/>
    <s v="Yes"/>
    <n v="15"/>
    <s v="Yes"/>
    <x v="1"/>
    <x v="0"/>
    <x v="0"/>
    <x v="0"/>
    <x v="1"/>
    <x v="1"/>
    <x v="0"/>
    <x v="1"/>
    <x v="0"/>
    <s v="Yes"/>
    <x v="1"/>
    <n v="69.5"/>
    <n v="1071.4000000000001"/>
    <x v="0"/>
    <n v="1071.4000000000001"/>
    <n v="0"/>
    <x v="3"/>
  </r>
  <r>
    <s v="3780-YVMFA"/>
    <x v="0"/>
    <n v="0"/>
    <s v="Yes"/>
    <s v="Yes"/>
    <n v="8"/>
    <s v="Yes"/>
    <x v="1"/>
    <x v="0"/>
    <x v="0"/>
    <x v="1"/>
    <x v="0"/>
    <x v="1"/>
    <x v="1"/>
    <x v="1"/>
    <x v="0"/>
    <s v="Yes"/>
    <x v="0"/>
    <n v="68.55"/>
    <n v="564.35"/>
    <x v="0"/>
    <n v="564.35"/>
    <n v="0"/>
    <x v="0"/>
  </r>
  <r>
    <s v="3874-EQOEP"/>
    <x v="1"/>
    <n v="0"/>
    <s v="No"/>
    <s v="No"/>
    <n v="7"/>
    <s v="Yes"/>
    <x v="2"/>
    <x v="1"/>
    <x v="0"/>
    <x v="1"/>
    <x v="0"/>
    <x v="0"/>
    <x v="1"/>
    <x v="1"/>
    <x v="0"/>
    <s v="No"/>
    <x v="1"/>
    <n v="95"/>
    <n v="655.5"/>
    <x v="1"/>
    <n v="655.5"/>
    <n v="1"/>
    <x v="0"/>
  </r>
  <r>
    <s v="1679-JRFBR"/>
    <x v="0"/>
    <n v="0"/>
    <s v="Yes"/>
    <s v="Yes"/>
    <n v="70"/>
    <s v="Yes"/>
    <x v="2"/>
    <x v="1"/>
    <x v="1"/>
    <x v="0"/>
    <x v="1"/>
    <x v="0"/>
    <x v="1"/>
    <x v="1"/>
    <x v="1"/>
    <s v="Yes"/>
    <x v="3"/>
    <n v="108.15"/>
    <n v="7930.55"/>
    <x v="0"/>
    <n v="7930.55"/>
    <n v="0"/>
    <x v="4"/>
  </r>
  <r>
    <s v="9073-ZZIAY"/>
    <x v="1"/>
    <n v="0"/>
    <s v="Yes"/>
    <s v="Yes"/>
    <n v="62"/>
    <s v="Yes"/>
    <x v="1"/>
    <x v="0"/>
    <x v="1"/>
    <x v="0"/>
    <x v="1"/>
    <x v="1"/>
    <x v="1"/>
    <x v="1"/>
    <x v="2"/>
    <s v="No"/>
    <x v="0"/>
    <n v="86.1"/>
    <n v="5215.25"/>
    <x v="0"/>
    <n v="5215.25"/>
    <n v="0"/>
    <x v="4"/>
  </r>
  <r>
    <s v="3077-RSNTJ"/>
    <x v="0"/>
    <n v="0"/>
    <s v="Yes"/>
    <s v="Yes"/>
    <n v="6"/>
    <s v="Yes"/>
    <x v="1"/>
    <x v="2"/>
    <x v="2"/>
    <x v="2"/>
    <x v="2"/>
    <x v="2"/>
    <x v="2"/>
    <x v="2"/>
    <x v="0"/>
    <s v="No"/>
    <x v="1"/>
    <n v="19.7"/>
    <n v="113.5"/>
    <x v="0"/>
    <n v="113.5"/>
    <n v="0"/>
    <x v="0"/>
  </r>
  <r>
    <s v="6551-GNYDG"/>
    <x v="0"/>
    <n v="0"/>
    <s v="Yes"/>
    <s v="Yes"/>
    <n v="14"/>
    <s v="Yes"/>
    <x v="1"/>
    <x v="1"/>
    <x v="0"/>
    <x v="1"/>
    <x v="0"/>
    <x v="0"/>
    <x v="0"/>
    <x v="1"/>
    <x v="0"/>
    <s v="Yes"/>
    <x v="2"/>
    <n v="80.900000000000006"/>
    <n v="1152.8"/>
    <x v="0"/>
    <n v="1152.8"/>
    <n v="0"/>
    <x v="3"/>
  </r>
  <r>
    <s v="9167-APMXZ"/>
    <x v="0"/>
    <n v="0"/>
    <s v="No"/>
    <s v="No"/>
    <n v="22"/>
    <s v="Yes"/>
    <x v="2"/>
    <x v="1"/>
    <x v="0"/>
    <x v="1"/>
    <x v="0"/>
    <x v="0"/>
    <x v="1"/>
    <x v="0"/>
    <x v="0"/>
    <s v="Yes"/>
    <x v="2"/>
    <n v="84.15"/>
    <n v="1821.95"/>
    <x v="0"/>
    <n v="1821.95"/>
    <n v="0"/>
    <x v="3"/>
  </r>
  <r>
    <s v="2749-CTKAJ"/>
    <x v="1"/>
    <n v="0"/>
    <s v="Yes"/>
    <s v="Yes"/>
    <n v="22"/>
    <s v="Yes"/>
    <x v="1"/>
    <x v="2"/>
    <x v="2"/>
    <x v="2"/>
    <x v="2"/>
    <x v="2"/>
    <x v="2"/>
    <x v="2"/>
    <x v="1"/>
    <s v="No"/>
    <x v="1"/>
    <n v="20.149999999999999"/>
    <n v="419.9"/>
    <x v="0"/>
    <n v="419.9"/>
    <n v="0"/>
    <x v="3"/>
  </r>
  <r>
    <s v="6371-NZYEG"/>
    <x v="1"/>
    <n v="0"/>
    <s v="Yes"/>
    <s v="Yes"/>
    <n v="16"/>
    <s v="Yes"/>
    <x v="1"/>
    <x v="0"/>
    <x v="1"/>
    <x v="1"/>
    <x v="1"/>
    <x v="0"/>
    <x v="1"/>
    <x v="0"/>
    <x v="2"/>
    <s v="No"/>
    <x v="1"/>
    <n v="64.25"/>
    <n v="1024"/>
    <x v="0"/>
    <n v="1024"/>
    <n v="0"/>
    <x v="3"/>
  </r>
  <r>
    <s v="7554-NEWDD"/>
    <x v="1"/>
    <n v="0"/>
    <s v="No"/>
    <s v="No"/>
    <n v="10"/>
    <s v="Yes"/>
    <x v="2"/>
    <x v="2"/>
    <x v="2"/>
    <x v="2"/>
    <x v="2"/>
    <x v="2"/>
    <x v="2"/>
    <x v="2"/>
    <x v="2"/>
    <s v="No"/>
    <x v="2"/>
    <n v="25.7"/>
    <n v="251.6"/>
    <x v="0"/>
    <n v="251.6"/>
    <n v="0"/>
    <x v="0"/>
  </r>
  <r>
    <s v="8992-VONJD"/>
    <x v="0"/>
    <n v="0"/>
    <s v="No"/>
    <s v="Yes"/>
    <n v="13"/>
    <s v="Yes"/>
    <x v="1"/>
    <x v="0"/>
    <x v="1"/>
    <x v="0"/>
    <x v="0"/>
    <x v="0"/>
    <x v="0"/>
    <x v="0"/>
    <x v="0"/>
    <s v="Yes"/>
    <x v="0"/>
    <n v="56"/>
    <n v="764.55"/>
    <x v="0"/>
    <n v="764.55"/>
    <n v="0"/>
    <x v="3"/>
  </r>
  <r>
    <s v="0867-MKZVY"/>
    <x v="0"/>
    <n v="0"/>
    <s v="Yes"/>
    <s v="No"/>
    <n v="20"/>
    <s v="Yes"/>
    <x v="2"/>
    <x v="1"/>
    <x v="1"/>
    <x v="1"/>
    <x v="0"/>
    <x v="0"/>
    <x v="0"/>
    <x v="0"/>
    <x v="0"/>
    <s v="No"/>
    <x v="0"/>
    <n v="82.4"/>
    <n v="1592.35"/>
    <x v="1"/>
    <n v="1592.35"/>
    <n v="1"/>
    <x v="3"/>
  </r>
  <r>
    <s v="4482-EWFMI"/>
    <x v="0"/>
    <n v="0"/>
    <s v="No"/>
    <s v="No"/>
    <n v="2"/>
    <s v="Yes"/>
    <x v="1"/>
    <x v="1"/>
    <x v="0"/>
    <x v="1"/>
    <x v="0"/>
    <x v="0"/>
    <x v="0"/>
    <x v="0"/>
    <x v="0"/>
    <s v="Yes"/>
    <x v="0"/>
    <n v="69.7"/>
    <n v="135.19999999999999"/>
    <x v="0"/>
    <n v="135.19999999999999"/>
    <n v="0"/>
    <x v="0"/>
  </r>
  <r>
    <s v="4648-YPBTM"/>
    <x v="1"/>
    <n v="0"/>
    <s v="No"/>
    <s v="No"/>
    <n v="53"/>
    <s v="Yes"/>
    <x v="2"/>
    <x v="0"/>
    <x v="0"/>
    <x v="0"/>
    <x v="1"/>
    <x v="1"/>
    <x v="0"/>
    <x v="1"/>
    <x v="2"/>
    <s v="Yes"/>
    <x v="2"/>
    <n v="73.900000000000006"/>
    <n v="3958.25"/>
    <x v="0"/>
    <n v="3958.25"/>
    <n v="0"/>
    <x v="5"/>
  </r>
  <r>
    <s v="2907-ILJBN"/>
    <x v="0"/>
    <n v="0"/>
    <s v="Yes"/>
    <s v="Yes"/>
    <n v="11"/>
    <s v="Yes"/>
    <x v="1"/>
    <x v="2"/>
    <x v="2"/>
    <x v="2"/>
    <x v="2"/>
    <x v="2"/>
    <x v="2"/>
    <x v="2"/>
    <x v="1"/>
    <s v="No"/>
    <x v="1"/>
    <n v="20.6"/>
    <n v="233.9"/>
    <x v="0"/>
    <n v="233.9"/>
    <n v="0"/>
    <x v="0"/>
  </r>
  <r>
    <s v="6345-FZOQH"/>
    <x v="1"/>
    <n v="0"/>
    <s v="Yes"/>
    <s v="No"/>
    <n v="69"/>
    <s v="Yes"/>
    <x v="1"/>
    <x v="2"/>
    <x v="2"/>
    <x v="2"/>
    <x v="2"/>
    <x v="2"/>
    <x v="2"/>
    <x v="2"/>
    <x v="2"/>
    <s v="No"/>
    <x v="1"/>
    <n v="19.899999999999999"/>
    <n v="1363.45"/>
    <x v="0"/>
    <n v="1363.45"/>
    <n v="0"/>
    <x v="4"/>
  </r>
  <r>
    <s v="3376-BMGFE"/>
    <x v="0"/>
    <n v="0"/>
    <s v="No"/>
    <s v="No"/>
    <n v="4"/>
    <s v="Yes"/>
    <x v="1"/>
    <x v="1"/>
    <x v="0"/>
    <x v="1"/>
    <x v="0"/>
    <x v="0"/>
    <x v="0"/>
    <x v="0"/>
    <x v="0"/>
    <s v="Yes"/>
    <x v="2"/>
    <n v="70.900000000000006"/>
    <n v="273"/>
    <x v="1"/>
    <n v="273"/>
    <n v="1"/>
    <x v="0"/>
  </r>
  <r>
    <s v="5997-OPVFA"/>
    <x v="1"/>
    <n v="0"/>
    <s v="Yes"/>
    <s v="No"/>
    <n v="72"/>
    <s v="Yes"/>
    <x v="2"/>
    <x v="0"/>
    <x v="1"/>
    <x v="0"/>
    <x v="1"/>
    <x v="1"/>
    <x v="1"/>
    <x v="1"/>
    <x v="2"/>
    <s v="Yes"/>
    <x v="2"/>
    <n v="89.05"/>
    <n v="6254.45"/>
    <x v="0"/>
    <n v="6254.45"/>
    <n v="0"/>
    <x v="4"/>
  </r>
  <r>
    <s v="3445-HXXGF"/>
    <x v="1"/>
    <n v="1"/>
    <s v="Yes"/>
    <s v="No"/>
    <n v="58"/>
    <s v="No"/>
    <x v="0"/>
    <x v="0"/>
    <x v="0"/>
    <x v="0"/>
    <x v="1"/>
    <x v="0"/>
    <x v="0"/>
    <x v="1"/>
    <x v="0"/>
    <s v="Yes"/>
    <x v="0"/>
    <n v="45.3"/>
    <n v="2651.2"/>
    <x v="1"/>
    <n v="2651.2"/>
    <n v="1"/>
    <x v="5"/>
  </r>
  <r>
    <s v="1159-WFSGR"/>
    <x v="0"/>
    <n v="0"/>
    <s v="Yes"/>
    <s v="Yes"/>
    <n v="16"/>
    <s v="Yes"/>
    <x v="1"/>
    <x v="2"/>
    <x v="2"/>
    <x v="2"/>
    <x v="2"/>
    <x v="2"/>
    <x v="2"/>
    <x v="2"/>
    <x v="0"/>
    <s v="No"/>
    <x v="0"/>
    <n v="20.399999999999999"/>
    <n v="321.39999999999998"/>
    <x v="0"/>
    <n v="321.39999999999998"/>
    <n v="0"/>
    <x v="3"/>
  </r>
  <r>
    <s v="7654-YWJUF"/>
    <x v="1"/>
    <n v="0"/>
    <s v="Yes"/>
    <s v="No"/>
    <n v="43"/>
    <s v="Yes"/>
    <x v="1"/>
    <x v="1"/>
    <x v="1"/>
    <x v="1"/>
    <x v="1"/>
    <x v="1"/>
    <x v="0"/>
    <x v="0"/>
    <x v="1"/>
    <s v="Yes"/>
    <x v="2"/>
    <n v="84.25"/>
    <n v="3539.25"/>
    <x v="0"/>
    <n v="3539.25"/>
    <n v="0"/>
    <x v="2"/>
  </r>
  <r>
    <s v="1875-QIVME"/>
    <x v="0"/>
    <n v="0"/>
    <s v="Yes"/>
    <s v="No"/>
    <n v="2"/>
    <s v="Yes"/>
    <x v="2"/>
    <x v="1"/>
    <x v="0"/>
    <x v="1"/>
    <x v="1"/>
    <x v="1"/>
    <x v="1"/>
    <x v="1"/>
    <x v="0"/>
    <s v="Yes"/>
    <x v="0"/>
    <n v="104.4"/>
    <n v="242.8"/>
    <x v="1"/>
    <n v="242.8"/>
    <n v="1"/>
    <x v="0"/>
  </r>
  <r>
    <s v="6727-IOTLZ"/>
    <x v="1"/>
    <n v="0"/>
    <s v="Yes"/>
    <s v="No"/>
    <n v="14"/>
    <s v="Yes"/>
    <x v="1"/>
    <x v="0"/>
    <x v="0"/>
    <x v="0"/>
    <x v="1"/>
    <x v="1"/>
    <x v="1"/>
    <x v="1"/>
    <x v="2"/>
    <s v="No"/>
    <x v="1"/>
    <n v="81.95"/>
    <n v="1181.75"/>
    <x v="0"/>
    <n v="1181.75"/>
    <n v="0"/>
    <x v="3"/>
  </r>
  <r>
    <s v="0691-JVSYA"/>
    <x v="0"/>
    <n v="0"/>
    <s v="Yes"/>
    <s v="No"/>
    <n v="53"/>
    <s v="Yes"/>
    <x v="1"/>
    <x v="1"/>
    <x v="0"/>
    <x v="1"/>
    <x v="1"/>
    <x v="0"/>
    <x v="1"/>
    <x v="1"/>
    <x v="1"/>
    <s v="Yes"/>
    <x v="2"/>
    <n v="94.85"/>
    <n v="5000.2"/>
    <x v="1"/>
    <n v="5000.2"/>
    <n v="1"/>
    <x v="5"/>
  </r>
  <r>
    <s v="5918-VUKWP"/>
    <x v="0"/>
    <n v="0"/>
    <s v="No"/>
    <s v="No"/>
    <n v="32"/>
    <s v="Yes"/>
    <x v="1"/>
    <x v="2"/>
    <x v="2"/>
    <x v="2"/>
    <x v="2"/>
    <x v="2"/>
    <x v="2"/>
    <x v="2"/>
    <x v="1"/>
    <s v="No"/>
    <x v="2"/>
    <n v="20.55"/>
    <n v="654.54999999999995"/>
    <x v="0"/>
    <n v="654.54999999999995"/>
    <n v="0"/>
    <x v="1"/>
  </r>
  <r>
    <s v="1744-JHKYS"/>
    <x v="0"/>
    <n v="0"/>
    <s v="Yes"/>
    <s v="No"/>
    <n v="34"/>
    <s v="Yes"/>
    <x v="2"/>
    <x v="2"/>
    <x v="2"/>
    <x v="2"/>
    <x v="2"/>
    <x v="2"/>
    <x v="2"/>
    <x v="2"/>
    <x v="0"/>
    <s v="No"/>
    <x v="0"/>
    <n v="24.7"/>
    <n v="780.2"/>
    <x v="0"/>
    <n v="780.2"/>
    <n v="0"/>
    <x v="1"/>
  </r>
  <r>
    <s v="2656-FMOKZ"/>
    <x v="0"/>
    <n v="1"/>
    <s v="No"/>
    <s v="No"/>
    <n v="15"/>
    <s v="Yes"/>
    <x v="2"/>
    <x v="1"/>
    <x v="0"/>
    <x v="1"/>
    <x v="0"/>
    <x v="0"/>
    <x v="0"/>
    <x v="0"/>
    <x v="0"/>
    <s v="Yes"/>
    <x v="1"/>
    <n v="74.45"/>
    <n v="1145.7"/>
    <x v="1"/>
    <n v="1145.7"/>
    <n v="1"/>
    <x v="3"/>
  </r>
  <r>
    <s v="2070-FNEXE"/>
    <x v="0"/>
    <n v="1"/>
    <s v="No"/>
    <s v="No"/>
    <n v="7"/>
    <s v="Yes"/>
    <x v="1"/>
    <x v="1"/>
    <x v="1"/>
    <x v="1"/>
    <x v="0"/>
    <x v="0"/>
    <x v="0"/>
    <x v="0"/>
    <x v="0"/>
    <s v="No"/>
    <x v="2"/>
    <n v="76.45"/>
    <n v="503.6"/>
    <x v="1"/>
    <n v="503.6"/>
    <n v="1"/>
    <x v="0"/>
  </r>
  <r>
    <s v="5947-SGKCL"/>
    <x v="0"/>
    <n v="0"/>
    <s v="Yes"/>
    <s v="Yes"/>
    <n v="15"/>
    <s v="Yes"/>
    <x v="2"/>
    <x v="1"/>
    <x v="0"/>
    <x v="0"/>
    <x v="1"/>
    <x v="0"/>
    <x v="1"/>
    <x v="1"/>
    <x v="0"/>
    <s v="Yes"/>
    <x v="2"/>
    <n v="105.35"/>
    <n v="1559.25"/>
    <x v="0"/>
    <n v="1559.25"/>
    <n v="0"/>
    <x v="3"/>
  </r>
  <r>
    <s v="3712-PKXZA"/>
    <x v="1"/>
    <n v="0"/>
    <s v="Yes"/>
    <s v="No"/>
    <n v="61"/>
    <s v="Yes"/>
    <x v="1"/>
    <x v="2"/>
    <x v="2"/>
    <x v="2"/>
    <x v="2"/>
    <x v="2"/>
    <x v="2"/>
    <x v="2"/>
    <x v="1"/>
    <s v="Yes"/>
    <x v="3"/>
    <n v="20.55"/>
    <n v="1252"/>
    <x v="0"/>
    <n v="1252"/>
    <n v="0"/>
    <x v="4"/>
  </r>
  <r>
    <s v="6317-YPKDH"/>
    <x v="0"/>
    <n v="0"/>
    <s v="No"/>
    <s v="No"/>
    <n v="1"/>
    <s v="No"/>
    <x v="0"/>
    <x v="0"/>
    <x v="0"/>
    <x v="0"/>
    <x v="0"/>
    <x v="0"/>
    <x v="0"/>
    <x v="0"/>
    <x v="0"/>
    <s v="No"/>
    <x v="2"/>
    <n v="29.95"/>
    <n v="29.95"/>
    <x v="1"/>
    <n v="29.95"/>
    <n v="1"/>
    <x v="0"/>
  </r>
  <r>
    <s v="6582-OIVSP"/>
    <x v="0"/>
    <n v="0"/>
    <s v="No"/>
    <s v="No"/>
    <n v="1"/>
    <s v="Yes"/>
    <x v="1"/>
    <x v="0"/>
    <x v="0"/>
    <x v="1"/>
    <x v="0"/>
    <x v="0"/>
    <x v="0"/>
    <x v="0"/>
    <x v="0"/>
    <s v="No"/>
    <x v="1"/>
    <n v="45.3"/>
    <n v="45.3"/>
    <x v="0"/>
    <n v="45.3"/>
    <n v="0"/>
    <x v="0"/>
  </r>
  <r>
    <s v="9367-WXLCH"/>
    <x v="1"/>
    <n v="0"/>
    <s v="No"/>
    <s v="No"/>
    <n v="8"/>
    <s v="Yes"/>
    <x v="2"/>
    <x v="1"/>
    <x v="0"/>
    <x v="1"/>
    <x v="0"/>
    <x v="0"/>
    <x v="0"/>
    <x v="1"/>
    <x v="0"/>
    <s v="No"/>
    <x v="2"/>
    <n v="84.5"/>
    <n v="662.65"/>
    <x v="1"/>
    <n v="662.65"/>
    <n v="1"/>
    <x v="0"/>
  </r>
  <r>
    <s v="5524-KHNJP"/>
    <x v="1"/>
    <n v="0"/>
    <s v="Yes"/>
    <s v="Yes"/>
    <n v="33"/>
    <s v="Yes"/>
    <x v="1"/>
    <x v="0"/>
    <x v="1"/>
    <x v="1"/>
    <x v="1"/>
    <x v="0"/>
    <x v="1"/>
    <x v="1"/>
    <x v="1"/>
    <s v="No"/>
    <x v="3"/>
    <n v="74.75"/>
    <n v="2453.3000000000002"/>
    <x v="0"/>
    <n v="2453.3000000000002"/>
    <n v="0"/>
    <x v="1"/>
  </r>
  <r>
    <s v="1918-ZBFQJ"/>
    <x v="0"/>
    <n v="0"/>
    <s v="No"/>
    <s v="No"/>
    <n v="13"/>
    <s v="Yes"/>
    <x v="1"/>
    <x v="1"/>
    <x v="0"/>
    <x v="0"/>
    <x v="1"/>
    <x v="0"/>
    <x v="0"/>
    <x v="0"/>
    <x v="0"/>
    <s v="Yes"/>
    <x v="0"/>
    <n v="79.25"/>
    <n v="1111.6500000000001"/>
    <x v="1"/>
    <n v="1111.6500000000001"/>
    <n v="1"/>
    <x v="3"/>
  </r>
  <r>
    <s v="1024-GUALD"/>
    <x v="0"/>
    <n v="0"/>
    <s v="Yes"/>
    <s v="No"/>
    <n v="1"/>
    <s v="No"/>
    <x v="0"/>
    <x v="0"/>
    <x v="0"/>
    <x v="1"/>
    <x v="0"/>
    <x v="0"/>
    <x v="0"/>
    <x v="0"/>
    <x v="0"/>
    <s v="Yes"/>
    <x v="0"/>
    <n v="24.8"/>
    <n v="24.8"/>
    <x v="1"/>
    <n v="24.8"/>
    <n v="1"/>
    <x v="0"/>
  </r>
  <r>
    <s v="4827-USJHP"/>
    <x v="1"/>
    <n v="0"/>
    <s v="No"/>
    <s v="No"/>
    <n v="20"/>
    <s v="Yes"/>
    <x v="1"/>
    <x v="0"/>
    <x v="0"/>
    <x v="0"/>
    <x v="0"/>
    <x v="0"/>
    <x v="0"/>
    <x v="0"/>
    <x v="0"/>
    <s v="Yes"/>
    <x v="1"/>
    <n v="51.8"/>
    <n v="1023.85"/>
    <x v="0"/>
    <n v="1023.85"/>
    <n v="0"/>
    <x v="3"/>
  </r>
  <r>
    <s v="8167-GJLRN"/>
    <x v="1"/>
    <n v="0"/>
    <s v="No"/>
    <s v="No"/>
    <n v="3"/>
    <s v="No"/>
    <x v="0"/>
    <x v="0"/>
    <x v="0"/>
    <x v="1"/>
    <x v="0"/>
    <x v="1"/>
    <x v="0"/>
    <x v="0"/>
    <x v="0"/>
    <s v="No"/>
    <x v="0"/>
    <n v="30.4"/>
    <n v="82.15"/>
    <x v="0"/>
    <n v="82.15"/>
    <n v="0"/>
    <x v="0"/>
  </r>
  <r>
    <s v="0956-SYCWG"/>
    <x v="0"/>
    <n v="0"/>
    <s v="No"/>
    <s v="No"/>
    <n v="13"/>
    <s v="Yes"/>
    <x v="1"/>
    <x v="2"/>
    <x v="2"/>
    <x v="2"/>
    <x v="2"/>
    <x v="2"/>
    <x v="2"/>
    <x v="2"/>
    <x v="1"/>
    <s v="No"/>
    <x v="0"/>
    <n v="19.649999999999999"/>
    <n v="244.8"/>
    <x v="0"/>
    <n v="244.8"/>
    <n v="0"/>
    <x v="3"/>
  </r>
  <r>
    <s v="8017-UVSZU"/>
    <x v="0"/>
    <n v="0"/>
    <s v="Yes"/>
    <s v="No"/>
    <n v="40"/>
    <s v="Yes"/>
    <x v="2"/>
    <x v="0"/>
    <x v="0"/>
    <x v="0"/>
    <x v="0"/>
    <x v="0"/>
    <x v="0"/>
    <x v="0"/>
    <x v="0"/>
    <s v="No"/>
    <x v="3"/>
    <n v="56.6"/>
    <n v="2379.1"/>
    <x v="0"/>
    <n v="2379.1"/>
    <n v="0"/>
    <x v="2"/>
  </r>
  <r>
    <s v="7100-FQPRV"/>
    <x v="1"/>
    <n v="0"/>
    <s v="Yes"/>
    <s v="Yes"/>
    <n v="43"/>
    <s v="Yes"/>
    <x v="2"/>
    <x v="0"/>
    <x v="1"/>
    <x v="1"/>
    <x v="0"/>
    <x v="1"/>
    <x v="0"/>
    <x v="1"/>
    <x v="1"/>
    <s v="Yes"/>
    <x v="3"/>
    <n v="71.900000000000006"/>
    <n v="3173.35"/>
    <x v="0"/>
    <n v="3173.35"/>
    <n v="0"/>
    <x v="2"/>
  </r>
  <r>
    <s v="2472-OVKUP"/>
    <x v="1"/>
    <n v="0"/>
    <s v="Yes"/>
    <s v="No"/>
    <n v="6"/>
    <s v="Yes"/>
    <x v="1"/>
    <x v="1"/>
    <x v="0"/>
    <x v="0"/>
    <x v="1"/>
    <x v="0"/>
    <x v="0"/>
    <x v="1"/>
    <x v="0"/>
    <s v="Yes"/>
    <x v="0"/>
    <n v="91"/>
    <n v="531"/>
    <x v="1"/>
    <n v="531"/>
    <n v="1"/>
    <x v="0"/>
  </r>
  <r>
    <s v="2984-RGEYA"/>
    <x v="0"/>
    <n v="0"/>
    <s v="Yes"/>
    <s v="Yes"/>
    <n v="69"/>
    <s v="Yes"/>
    <x v="1"/>
    <x v="2"/>
    <x v="2"/>
    <x v="2"/>
    <x v="2"/>
    <x v="2"/>
    <x v="2"/>
    <x v="2"/>
    <x v="2"/>
    <s v="No"/>
    <x v="2"/>
    <n v="19.75"/>
    <n v="1375.4"/>
    <x v="0"/>
    <n v="1375.4"/>
    <n v="0"/>
    <x v="4"/>
  </r>
  <r>
    <s v="9680-NIAUV"/>
    <x v="0"/>
    <n v="0"/>
    <s v="Yes"/>
    <s v="Yes"/>
    <n v="72"/>
    <s v="Yes"/>
    <x v="2"/>
    <x v="1"/>
    <x v="1"/>
    <x v="0"/>
    <x v="1"/>
    <x v="0"/>
    <x v="1"/>
    <x v="1"/>
    <x v="2"/>
    <s v="No"/>
    <x v="3"/>
    <n v="109.7"/>
    <n v="8129.3"/>
    <x v="0"/>
    <n v="8129.3"/>
    <n v="0"/>
    <x v="4"/>
  </r>
  <r>
    <s v="2146-EGVDT"/>
    <x v="1"/>
    <n v="0"/>
    <s v="Yes"/>
    <s v="Yes"/>
    <n v="59"/>
    <s v="Yes"/>
    <x v="1"/>
    <x v="2"/>
    <x v="2"/>
    <x v="2"/>
    <x v="2"/>
    <x v="2"/>
    <x v="2"/>
    <x v="2"/>
    <x v="2"/>
    <s v="No"/>
    <x v="3"/>
    <n v="19.3"/>
    <n v="1192.7"/>
    <x v="0"/>
    <n v="1192.7"/>
    <n v="0"/>
    <x v="5"/>
  </r>
  <r>
    <s v="2604-IJPDU"/>
    <x v="0"/>
    <n v="0"/>
    <s v="Yes"/>
    <s v="No"/>
    <n v="20"/>
    <s v="Yes"/>
    <x v="1"/>
    <x v="1"/>
    <x v="1"/>
    <x v="0"/>
    <x v="0"/>
    <x v="1"/>
    <x v="1"/>
    <x v="0"/>
    <x v="0"/>
    <s v="Yes"/>
    <x v="0"/>
    <n v="96.55"/>
    <n v="1901.65"/>
    <x v="0"/>
    <n v="1901.65"/>
    <n v="0"/>
    <x v="3"/>
  </r>
  <r>
    <s v="9178-JHUVJ"/>
    <x v="1"/>
    <n v="0"/>
    <s v="Yes"/>
    <s v="Yes"/>
    <n v="24"/>
    <s v="Yes"/>
    <x v="2"/>
    <x v="2"/>
    <x v="2"/>
    <x v="2"/>
    <x v="2"/>
    <x v="2"/>
    <x v="2"/>
    <x v="2"/>
    <x v="2"/>
    <s v="Yes"/>
    <x v="2"/>
    <n v="24.1"/>
    <n v="587.4"/>
    <x v="0"/>
    <n v="587.4"/>
    <n v="0"/>
    <x v="3"/>
  </r>
  <r>
    <s v="6168-YBYNP"/>
    <x v="1"/>
    <n v="0"/>
    <s v="No"/>
    <s v="No"/>
    <n v="59"/>
    <s v="Yes"/>
    <x v="2"/>
    <x v="1"/>
    <x v="0"/>
    <x v="0"/>
    <x v="1"/>
    <x v="1"/>
    <x v="1"/>
    <x v="1"/>
    <x v="0"/>
    <s v="Yes"/>
    <x v="0"/>
    <n v="111.35"/>
    <n v="6519.75"/>
    <x v="0"/>
    <n v="6519.75"/>
    <n v="0"/>
    <x v="5"/>
  </r>
  <r>
    <s v="7255-SSFBC"/>
    <x v="1"/>
    <n v="0"/>
    <s v="Yes"/>
    <s v="Yes"/>
    <n v="72"/>
    <s v="Yes"/>
    <x v="2"/>
    <x v="1"/>
    <x v="0"/>
    <x v="0"/>
    <x v="1"/>
    <x v="1"/>
    <x v="1"/>
    <x v="1"/>
    <x v="2"/>
    <s v="Yes"/>
    <x v="2"/>
    <n v="112.25"/>
    <n v="8041.65"/>
    <x v="0"/>
    <n v="8041.65"/>
    <n v="0"/>
    <x v="4"/>
  </r>
  <r>
    <s v="3645-DEYGF"/>
    <x v="1"/>
    <n v="0"/>
    <s v="No"/>
    <s v="Yes"/>
    <n v="1"/>
    <s v="Yes"/>
    <x v="1"/>
    <x v="2"/>
    <x v="2"/>
    <x v="2"/>
    <x v="2"/>
    <x v="2"/>
    <x v="2"/>
    <x v="2"/>
    <x v="0"/>
    <s v="No"/>
    <x v="1"/>
    <n v="20.75"/>
    <n v="20.75"/>
    <x v="0"/>
    <n v="20.75"/>
    <n v="0"/>
    <x v="0"/>
  </r>
  <r>
    <s v="9323-HGFWY"/>
    <x v="0"/>
    <n v="0"/>
    <s v="Yes"/>
    <s v="No"/>
    <n v="27"/>
    <s v="Yes"/>
    <x v="1"/>
    <x v="1"/>
    <x v="1"/>
    <x v="1"/>
    <x v="0"/>
    <x v="1"/>
    <x v="1"/>
    <x v="1"/>
    <x v="1"/>
    <s v="Yes"/>
    <x v="3"/>
    <n v="101.9"/>
    <n v="2681.15"/>
    <x v="0"/>
    <n v="2681.15"/>
    <n v="0"/>
    <x v="1"/>
  </r>
  <r>
    <s v="8544-GOQSH"/>
    <x v="0"/>
    <n v="0"/>
    <s v="No"/>
    <s v="No"/>
    <n v="14"/>
    <s v="Yes"/>
    <x v="1"/>
    <x v="1"/>
    <x v="0"/>
    <x v="0"/>
    <x v="0"/>
    <x v="1"/>
    <x v="0"/>
    <x v="0"/>
    <x v="0"/>
    <s v="Yes"/>
    <x v="3"/>
    <n v="80.05"/>
    <n v="1112.3"/>
    <x v="0"/>
    <n v="1112.3"/>
    <n v="0"/>
    <x v="3"/>
  </r>
  <r>
    <s v="3363-DTIVD"/>
    <x v="1"/>
    <n v="0"/>
    <s v="Yes"/>
    <s v="Yes"/>
    <n v="71"/>
    <s v="Yes"/>
    <x v="2"/>
    <x v="1"/>
    <x v="1"/>
    <x v="1"/>
    <x v="1"/>
    <x v="0"/>
    <x v="1"/>
    <x v="1"/>
    <x v="2"/>
    <s v="No"/>
    <x v="0"/>
    <n v="105.55"/>
    <n v="7405.5"/>
    <x v="0"/>
    <n v="7405.5"/>
    <n v="0"/>
    <x v="4"/>
  </r>
  <r>
    <s v="7018-WBJNK"/>
    <x v="1"/>
    <n v="0"/>
    <s v="No"/>
    <s v="Yes"/>
    <n v="13"/>
    <s v="Yes"/>
    <x v="1"/>
    <x v="1"/>
    <x v="0"/>
    <x v="1"/>
    <x v="0"/>
    <x v="0"/>
    <x v="1"/>
    <x v="0"/>
    <x v="0"/>
    <s v="Yes"/>
    <x v="3"/>
    <n v="78.3"/>
    <n v="1033.95"/>
    <x v="0"/>
    <n v="1033.95"/>
    <n v="0"/>
    <x v="3"/>
  </r>
  <r>
    <s v="9142-KZXOP"/>
    <x v="1"/>
    <n v="0"/>
    <s v="No"/>
    <s v="No"/>
    <n v="44"/>
    <s v="Yes"/>
    <x v="1"/>
    <x v="1"/>
    <x v="0"/>
    <x v="1"/>
    <x v="0"/>
    <x v="0"/>
    <x v="0"/>
    <x v="0"/>
    <x v="0"/>
    <s v="No"/>
    <x v="3"/>
    <n v="68.849999999999994"/>
    <n v="2958.95"/>
    <x v="0"/>
    <n v="2958.95"/>
    <n v="0"/>
    <x v="2"/>
  </r>
  <r>
    <s v="7674-YTAFD"/>
    <x v="0"/>
    <n v="0"/>
    <s v="No"/>
    <s v="No"/>
    <n v="33"/>
    <s v="Yes"/>
    <x v="1"/>
    <x v="1"/>
    <x v="0"/>
    <x v="0"/>
    <x v="0"/>
    <x v="1"/>
    <x v="0"/>
    <x v="0"/>
    <x v="1"/>
    <s v="Yes"/>
    <x v="2"/>
    <n v="79.95"/>
    <n v="2684.85"/>
    <x v="0"/>
    <n v="2684.85"/>
    <n v="0"/>
    <x v="1"/>
  </r>
  <r>
    <s v="6348-SNFUS"/>
    <x v="1"/>
    <n v="0"/>
    <s v="Yes"/>
    <s v="Yes"/>
    <n v="72"/>
    <s v="No"/>
    <x v="0"/>
    <x v="0"/>
    <x v="1"/>
    <x v="0"/>
    <x v="1"/>
    <x v="1"/>
    <x v="0"/>
    <x v="1"/>
    <x v="2"/>
    <s v="Yes"/>
    <x v="3"/>
    <n v="55.45"/>
    <n v="4179.2"/>
    <x v="0"/>
    <n v="4179.2"/>
    <n v="0"/>
    <x v="4"/>
  </r>
  <r>
    <s v="1285-OKIPP"/>
    <x v="1"/>
    <n v="0"/>
    <s v="No"/>
    <s v="No"/>
    <n v="1"/>
    <s v="Yes"/>
    <x v="1"/>
    <x v="1"/>
    <x v="0"/>
    <x v="1"/>
    <x v="0"/>
    <x v="0"/>
    <x v="0"/>
    <x v="1"/>
    <x v="0"/>
    <s v="No"/>
    <x v="0"/>
    <n v="79.900000000000006"/>
    <n v="79.900000000000006"/>
    <x v="1"/>
    <n v="79.900000000000006"/>
    <n v="1"/>
    <x v="0"/>
  </r>
  <r>
    <s v="7825-ECJRF"/>
    <x v="0"/>
    <n v="0"/>
    <s v="No"/>
    <s v="No"/>
    <n v="19"/>
    <s v="Yes"/>
    <x v="1"/>
    <x v="1"/>
    <x v="1"/>
    <x v="1"/>
    <x v="1"/>
    <x v="1"/>
    <x v="1"/>
    <x v="1"/>
    <x v="0"/>
    <s v="Yes"/>
    <x v="0"/>
    <n v="106.6"/>
    <n v="1934.45"/>
    <x v="1"/>
    <n v="1934.45"/>
    <n v="1"/>
    <x v="3"/>
  </r>
  <r>
    <s v="1347-KTTTA"/>
    <x v="1"/>
    <n v="0"/>
    <s v="Yes"/>
    <s v="No"/>
    <n v="64"/>
    <s v="Yes"/>
    <x v="1"/>
    <x v="1"/>
    <x v="0"/>
    <x v="0"/>
    <x v="1"/>
    <x v="1"/>
    <x v="1"/>
    <x v="1"/>
    <x v="1"/>
    <s v="Yes"/>
    <x v="3"/>
    <n v="102.45"/>
    <n v="6654.1"/>
    <x v="0"/>
    <n v="6654.1"/>
    <n v="0"/>
    <x v="4"/>
  </r>
  <r>
    <s v="7841-TZDMQ"/>
    <x v="1"/>
    <n v="0"/>
    <s v="No"/>
    <s v="No"/>
    <n v="2"/>
    <s v="Yes"/>
    <x v="1"/>
    <x v="0"/>
    <x v="0"/>
    <x v="1"/>
    <x v="0"/>
    <x v="0"/>
    <x v="0"/>
    <x v="0"/>
    <x v="0"/>
    <s v="Yes"/>
    <x v="3"/>
    <n v="46"/>
    <n v="84.5"/>
    <x v="1"/>
    <n v="84.5"/>
    <n v="1"/>
    <x v="0"/>
  </r>
  <r>
    <s v="4195-NZGTA"/>
    <x v="0"/>
    <n v="0"/>
    <s v="No"/>
    <s v="No"/>
    <n v="1"/>
    <s v="No"/>
    <x v="0"/>
    <x v="0"/>
    <x v="0"/>
    <x v="1"/>
    <x v="0"/>
    <x v="0"/>
    <x v="0"/>
    <x v="0"/>
    <x v="0"/>
    <s v="No"/>
    <x v="0"/>
    <n v="25.25"/>
    <n v="25.25"/>
    <x v="0"/>
    <n v="25.25"/>
    <n v="0"/>
    <x v="0"/>
  </r>
  <r>
    <s v="7157-SMCFK"/>
    <x v="1"/>
    <n v="0"/>
    <s v="No"/>
    <s v="Yes"/>
    <n v="61"/>
    <s v="Yes"/>
    <x v="1"/>
    <x v="2"/>
    <x v="2"/>
    <x v="2"/>
    <x v="2"/>
    <x v="2"/>
    <x v="2"/>
    <x v="2"/>
    <x v="2"/>
    <s v="No"/>
    <x v="1"/>
    <n v="19.75"/>
    <n v="1124.2"/>
    <x v="0"/>
    <n v="1124.2"/>
    <n v="0"/>
    <x v="4"/>
  </r>
  <r>
    <s v="4709-LKHYG"/>
    <x v="0"/>
    <n v="0"/>
    <s v="Yes"/>
    <s v="Yes"/>
    <n v="29"/>
    <s v="Yes"/>
    <x v="1"/>
    <x v="2"/>
    <x v="2"/>
    <x v="2"/>
    <x v="2"/>
    <x v="2"/>
    <x v="2"/>
    <x v="2"/>
    <x v="1"/>
    <s v="No"/>
    <x v="0"/>
    <n v="20"/>
    <n v="540.04999999999995"/>
    <x v="0"/>
    <n v="540.04999999999995"/>
    <n v="0"/>
    <x v="1"/>
  </r>
  <r>
    <s v="2504-DSHIH"/>
    <x v="1"/>
    <n v="1"/>
    <s v="Yes"/>
    <s v="No"/>
    <n v="23"/>
    <s v="Yes"/>
    <x v="2"/>
    <x v="1"/>
    <x v="0"/>
    <x v="1"/>
    <x v="0"/>
    <x v="0"/>
    <x v="0"/>
    <x v="1"/>
    <x v="0"/>
    <s v="No"/>
    <x v="0"/>
    <n v="86.8"/>
    <n v="1975.85"/>
    <x v="0"/>
    <n v="1975.85"/>
    <n v="0"/>
    <x v="3"/>
  </r>
  <r>
    <s v="0699-NDKJM"/>
    <x v="0"/>
    <n v="0"/>
    <s v="Yes"/>
    <s v="No"/>
    <n v="57"/>
    <s v="No"/>
    <x v="0"/>
    <x v="0"/>
    <x v="1"/>
    <x v="0"/>
    <x v="1"/>
    <x v="0"/>
    <x v="1"/>
    <x v="1"/>
    <x v="0"/>
    <s v="Yes"/>
    <x v="2"/>
    <n v="58.75"/>
    <n v="3437.45"/>
    <x v="0"/>
    <n v="3437.45"/>
    <n v="0"/>
    <x v="5"/>
  </r>
  <r>
    <s v="9286-BHDQG"/>
    <x v="1"/>
    <n v="0"/>
    <s v="Yes"/>
    <s v="Yes"/>
    <n v="72"/>
    <s v="No"/>
    <x v="0"/>
    <x v="0"/>
    <x v="1"/>
    <x v="0"/>
    <x v="1"/>
    <x v="1"/>
    <x v="0"/>
    <x v="0"/>
    <x v="2"/>
    <s v="No"/>
    <x v="3"/>
    <n v="45.25"/>
    <n v="3139.8"/>
    <x v="0"/>
    <n v="3139.8"/>
    <n v="0"/>
    <x v="4"/>
  </r>
  <r>
    <s v="0230-WEQUW"/>
    <x v="1"/>
    <n v="0"/>
    <s v="Yes"/>
    <s v="No"/>
    <n v="66"/>
    <s v="No"/>
    <x v="0"/>
    <x v="0"/>
    <x v="1"/>
    <x v="0"/>
    <x v="1"/>
    <x v="1"/>
    <x v="1"/>
    <x v="0"/>
    <x v="2"/>
    <s v="Yes"/>
    <x v="2"/>
    <n v="56.6"/>
    <n v="3789.2"/>
    <x v="0"/>
    <n v="3789.2"/>
    <n v="0"/>
    <x v="4"/>
  </r>
  <r>
    <s v="2040-LDIWQ"/>
    <x v="1"/>
    <n v="0"/>
    <s v="Yes"/>
    <s v="Yes"/>
    <n v="65"/>
    <s v="Yes"/>
    <x v="2"/>
    <x v="0"/>
    <x v="0"/>
    <x v="0"/>
    <x v="1"/>
    <x v="1"/>
    <x v="1"/>
    <x v="1"/>
    <x v="2"/>
    <s v="Yes"/>
    <x v="2"/>
    <n v="84.2"/>
    <n v="5324.5"/>
    <x v="0"/>
    <n v="5324.5"/>
    <n v="0"/>
    <x v="4"/>
  </r>
  <r>
    <s v="6496-JDSSB"/>
    <x v="0"/>
    <n v="0"/>
    <s v="No"/>
    <s v="No"/>
    <n v="8"/>
    <s v="Yes"/>
    <x v="1"/>
    <x v="1"/>
    <x v="0"/>
    <x v="1"/>
    <x v="0"/>
    <x v="0"/>
    <x v="1"/>
    <x v="0"/>
    <x v="0"/>
    <s v="Yes"/>
    <x v="2"/>
    <n v="80"/>
    <n v="624.6"/>
    <x v="0"/>
    <n v="624.6"/>
    <n v="0"/>
    <x v="0"/>
  </r>
  <r>
    <s v="9408-SSNVZ"/>
    <x v="0"/>
    <n v="0"/>
    <s v="No"/>
    <s v="No"/>
    <n v="4"/>
    <s v="Yes"/>
    <x v="1"/>
    <x v="1"/>
    <x v="0"/>
    <x v="1"/>
    <x v="0"/>
    <x v="0"/>
    <x v="0"/>
    <x v="0"/>
    <x v="0"/>
    <s v="Yes"/>
    <x v="0"/>
    <n v="70.150000000000006"/>
    <n v="268.35000000000002"/>
    <x v="1"/>
    <n v="268.35000000000002"/>
    <n v="1"/>
    <x v="0"/>
  </r>
  <r>
    <s v="4443-EMBNA"/>
    <x v="0"/>
    <n v="0"/>
    <s v="Yes"/>
    <s v="No"/>
    <n v="71"/>
    <s v="Yes"/>
    <x v="2"/>
    <x v="2"/>
    <x v="2"/>
    <x v="2"/>
    <x v="2"/>
    <x v="2"/>
    <x v="2"/>
    <x v="2"/>
    <x v="2"/>
    <s v="No"/>
    <x v="2"/>
    <n v="24.75"/>
    <n v="1836.9"/>
    <x v="0"/>
    <n v="1836.9"/>
    <n v="0"/>
    <x v="4"/>
  </r>
  <r>
    <s v="6469-MRVET"/>
    <x v="1"/>
    <n v="0"/>
    <s v="Yes"/>
    <s v="Yes"/>
    <n v="1"/>
    <s v="Yes"/>
    <x v="1"/>
    <x v="2"/>
    <x v="2"/>
    <x v="2"/>
    <x v="2"/>
    <x v="2"/>
    <x v="2"/>
    <x v="2"/>
    <x v="1"/>
    <s v="Yes"/>
    <x v="0"/>
    <n v="20.2"/>
    <n v="20.2"/>
    <x v="0"/>
    <n v="20.2"/>
    <n v="0"/>
    <x v="0"/>
  </r>
  <r>
    <s v="0742-MOABM"/>
    <x v="1"/>
    <n v="0"/>
    <s v="Yes"/>
    <s v="No"/>
    <n v="4"/>
    <s v="Yes"/>
    <x v="1"/>
    <x v="0"/>
    <x v="0"/>
    <x v="1"/>
    <x v="0"/>
    <x v="1"/>
    <x v="0"/>
    <x v="0"/>
    <x v="0"/>
    <s v="No"/>
    <x v="1"/>
    <n v="50.05"/>
    <n v="179.35"/>
    <x v="1"/>
    <n v="179.35"/>
    <n v="1"/>
    <x v="0"/>
  </r>
  <r>
    <s v="5961-VUSRV"/>
    <x v="0"/>
    <n v="0"/>
    <s v="No"/>
    <s v="No"/>
    <n v="12"/>
    <s v="Yes"/>
    <x v="1"/>
    <x v="2"/>
    <x v="2"/>
    <x v="2"/>
    <x v="2"/>
    <x v="2"/>
    <x v="2"/>
    <x v="2"/>
    <x v="1"/>
    <s v="Yes"/>
    <x v="2"/>
    <n v="19.350000000000001"/>
    <n v="219.35"/>
    <x v="0"/>
    <n v="219.35"/>
    <n v="0"/>
    <x v="0"/>
  </r>
  <r>
    <s v="6778-JFCMK"/>
    <x v="1"/>
    <n v="0"/>
    <s v="No"/>
    <s v="No"/>
    <n v="24"/>
    <s v="No"/>
    <x v="0"/>
    <x v="0"/>
    <x v="1"/>
    <x v="1"/>
    <x v="0"/>
    <x v="0"/>
    <x v="1"/>
    <x v="1"/>
    <x v="1"/>
    <s v="Yes"/>
    <x v="1"/>
    <n v="50.6"/>
    <n v="1288.75"/>
    <x v="0"/>
    <n v="1288.75"/>
    <n v="0"/>
    <x v="3"/>
  </r>
  <r>
    <s v="6341-JVQGF"/>
    <x v="0"/>
    <n v="0"/>
    <s v="Yes"/>
    <s v="Yes"/>
    <n v="31"/>
    <s v="Yes"/>
    <x v="1"/>
    <x v="0"/>
    <x v="1"/>
    <x v="1"/>
    <x v="1"/>
    <x v="1"/>
    <x v="1"/>
    <x v="1"/>
    <x v="1"/>
    <s v="Yes"/>
    <x v="1"/>
    <n v="81.150000000000006"/>
    <n v="2545.75"/>
    <x v="0"/>
    <n v="2545.75"/>
    <n v="0"/>
    <x v="1"/>
  </r>
  <r>
    <s v="2232-DMLXU"/>
    <x v="0"/>
    <n v="0"/>
    <s v="Yes"/>
    <s v="No"/>
    <n v="1"/>
    <s v="Yes"/>
    <x v="1"/>
    <x v="0"/>
    <x v="0"/>
    <x v="1"/>
    <x v="0"/>
    <x v="0"/>
    <x v="1"/>
    <x v="0"/>
    <x v="0"/>
    <s v="No"/>
    <x v="1"/>
    <n v="55.2"/>
    <n v="55.2"/>
    <x v="1"/>
    <n v="55.2"/>
    <n v="1"/>
    <x v="0"/>
  </r>
  <r>
    <s v="4811-JBUVU"/>
    <x v="1"/>
    <n v="0"/>
    <s v="No"/>
    <s v="No"/>
    <n v="30"/>
    <s v="Yes"/>
    <x v="2"/>
    <x v="1"/>
    <x v="0"/>
    <x v="1"/>
    <x v="0"/>
    <x v="1"/>
    <x v="0"/>
    <x v="1"/>
    <x v="0"/>
    <s v="Yes"/>
    <x v="3"/>
    <n v="89.9"/>
    <n v="2723.15"/>
    <x v="0"/>
    <n v="2723.15"/>
    <n v="0"/>
    <x v="1"/>
  </r>
  <r>
    <s v="0945-TSONX"/>
    <x v="0"/>
    <n v="0"/>
    <s v="Yes"/>
    <s v="Yes"/>
    <n v="47"/>
    <s v="Yes"/>
    <x v="2"/>
    <x v="0"/>
    <x v="1"/>
    <x v="0"/>
    <x v="0"/>
    <x v="1"/>
    <x v="1"/>
    <x v="1"/>
    <x v="2"/>
    <s v="Yes"/>
    <x v="3"/>
    <n v="85.3"/>
    <n v="4107.25"/>
    <x v="0"/>
    <n v="4107.25"/>
    <n v="0"/>
    <x v="2"/>
  </r>
  <r>
    <s v="2651-ZCBXV"/>
    <x v="1"/>
    <n v="0"/>
    <s v="No"/>
    <s v="No"/>
    <n v="54"/>
    <s v="Yes"/>
    <x v="2"/>
    <x v="1"/>
    <x v="1"/>
    <x v="0"/>
    <x v="0"/>
    <x v="1"/>
    <x v="1"/>
    <x v="1"/>
    <x v="2"/>
    <s v="Yes"/>
    <x v="3"/>
    <n v="108"/>
    <n v="5760.65"/>
    <x v="0"/>
    <n v="5760.65"/>
    <n v="0"/>
    <x v="5"/>
  </r>
  <r>
    <s v="3316-UWXUY"/>
    <x v="1"/>
    <n v="0"/>
    <s v="No"/>
    <s v="No"/>
    <n v="50"/>
    <s v="Yes"/>
    <x v="1"/>
    <x v="1"/>
    <x v="1"/>
    <x v="0"/>
    <x v="0"/>
    <x v="1"/>
    <x v="0"/>
    <x v="1"/>
    <x v="0"/>
    <s v="Yes"/>
    <x v="3"/>
    <n v="93.5"/>
    <n v="4747.5"/>
    <x v="0"/>
    <n v="4747.5"/>
    <n v="0"/>
    <x v="5"/>
  </r>
  <r>
    <s v="8937-RDTHP"/>
    <x v="1"/>
    <n v="0"/>
    <s v="No"/>
    <s v="No"/>
    <n v="1"/>
    <s v="Yes"/>
    <x v="1"/>
    <x v="1"/>
    <x v="1"/>
    <x v="1"/>
    <x v="0"/>
    <x v="0"/>
    <x v="0"/>
    <x v="1"/>
    <x v="0"/>
    <s v="Yes"/>
    <x v="1"/>
    <n v="84.6"/>
    <n v="84.6"/>
    <x v="1"/>
    <n v="84.6"/>
    <n v="1"/>
    <x v="0"/>
  </r>
  <r>
    <s v="7083-MIOPC"/>
    <x v="0"/>
    <n v="0"/>
    <s v="No"/>
    <s v="No"/>
    <n v="72"/>
    <s v="Yes"/>
    <x v="1"/>
    <x v="2"/>
    <x v="2"/>
    <x v="2"/>
    <x v="2"/>
    <x v="2"/>
    <x v="2"/>
    <x v="2"/>
    <x v="2"/>
    <s v="No"/>
    <x v="3"/>
    <n v="20.25"/>
    <n v="1566.9"/>
    <x v="0"/>
    <n v="1566.9"/>
    <n v="0"/>
    <x v="4"/>
  </r>
  <r>
    <s v="1984-GPTEH"/>
    <x v="0"/>
    <n v="0"/>
    <s v="No"/>
    <s v="No"/>
    <n v="29"/>
    <s v="Yes"/>
    <x v="2"/>
    <x v="2"/>
    <x v="2"/>
    <x v="2"/>
    <x v="2"/>
    <x v="2"/>
    <x v="2"/>
    <x v="2"/>
    <x v="0"/>
    <s v="No"/>
    <x v="0"/>
    <n v="25.15"/>
    <n v="702"/>
    <x v="0"/>
    <n v="702"/>
    <n v="0"/>
    <x v="1"/>
  </r>
  <r>
    <s v="1251-KRREG"/>
    <x v="1"/>
    <n v="0"/>
    <s v="No"/>
    <s v="No"/>
    <n v="2"/>
    <s v="Yes"/>
    <x v="2"/>
    <x v="0"/>
    <x v="0"/>
    <x v="0"/>
    <x v="0"/>
    <x v="0"/>
    <x v="0"/>
    <x v="0"/>
    <x v="0"/>
    <s v="Yes"/>
    <x v="1"/>
    <n v="54.4"/>
    <n v="114.1"/>
    <x v="1"/>
    <n v="114.1"/>
    <n v="1"/>
    <x v="0"/>
  </r>
  <r>
    <s v="0621-JFHOL"/>
    <x v="0"/>
    <n v="0"/>
    <s v="No"/>
    <s v="No"/>
    <n v="10"/>
    <s v="No"/>
    <x v="0"/>
    <x v="0"/>
    <x v="0"/>
    <x v="1"/>
    <x v="0"/>
    <x v="1"/>
    <x v="0"/>
    <x v="0"/>
    <x v="2"/>
    <s v="Yes"/>
    <x v="1"/>
    <n v="29.6"/>
    <n v="299.05"/>
    <x v="0"/>
    <n v="299.05"/>
    <n v="0"/>
    <x v="0"/>
  </r>
  <r>
    <s v="9903-LYSAB"/>
    <x v="1"/>
    <n v="0"/>
    <s v="Yes"/>
    <s v="No"/>
    <n v="18"/>
    <s v="Yes"/>
    <x v="2"/>
    <x v="1"/>
    <x v="0"/>
    <x v="1"/>
    <x v="0"/>
    <x v="0"/>
    <x v="0"/>
    <x v="0"/>
    <x v="0"/>
    <s v="Yes"/>
    <x v="0"/>
    <n v="73.150000000000006"/>
    <n v="1305.95"/>
    <x v="0"/>
    <n v="1305.95"/>
    <n v="0"/>
    <x v="3"/>
  </r>
  <r>
    <s v="0094-OIFMO"/>
    <x v="0"/>
    <n v="1"/>
    <s v="No"/>
    <s v="No"/>
    <n v="11"/>
    <s v="Yes"/>
    <x v="1"/>
    <x v="1"/>
    <x v="0"/>
    <x v="0"/>
    <x v="0"/>
    <x v="0"/>
    <x v="1"/>
    <x v="1"/>
    <x v="0"/>
    <s v="Yes"/>
    <x v="0"/>
    <n v="95"/>
    <n v="1120.3"/>
    <x v="1"/>
    <n v="1120.3"/>
    <n v="1"/>
    <x v="0"/>
  </r>
  <r>
    <s v="9227-UAQFT"/>
    <x v="1"/>
    <n v="0"/>
    <s v="No"/>
    <s v="No"/>
    <n v="16"/>
    <s v="Yes"/>
    <x v="1"/>
    <x v="2"/>
    <x v="2"/>
    <x v="2"/>
    <x v="2"/>
    <x v="2"/>
    <x v="2"/>
    <x v="2"/>
    <x v="2"/>
    <s v="No"/>
    <x v="1"/>
    <n v="19.75"/>
    <n v="284.35000000000002"/>
    <x v="0"/>
    <n v="284.35000000000002"/>
    <n v="0"/>
    <x v="3"/>
  </r>
  <r>
    <s v="7301-ABVAD"/>
    <x v="0"/>
    <n v="0"/>
    <s v="No"/>
    <s v="No"/>
    <n v="72"/>
    <s v="Yes"/>
    <x v="2"/>
    <x v="0"/>
    <x v="0"/>
    <x v="0"/>
    <x v="1"/>
    <x v="1"/>
    <x v="1"/>
    <x v="1"/>
    <x v="2"/>
    <s v="No"/>
    <x v="2"/>
    <n v="86.6"/>
    <n v="6350.5"/>
    <x v="0"/>
    <n v="6350.5"/>
    <n v="0"/>
    <x v="4"/>
  </r>
  <r>
    <s v="6614-FHDBO"/>
    <x v="1"/>
    <n v="0"/>
    <s v="No"/>
    <s v="No"/>
    <n v="72"/>
    <s v="Yes"/>
    <x v="2"/>
    <x v="1"/>
    <x v="0"/>
    <x v="0"/>
    <x v="1"/>
    <x v="1"/>
    <x v="1"/>
    <x v="1"/>
    <x v="2"/>
    <s v="No"/>
    <x v="2"/>
    <n v="109.2"/>
    <n v="7878.3"/>
    <x v="0"/>
    <n v="7878.3"/>
    <n v="0"/>
    <x v="4"/>
  </r>
  <r>
    <s v="7576-ASEJU"/>
    <x v="0"/>
    <n v="0"/>
    <s v="Yes"/>
    <s v="Yes"/>
    <n v="41"/>
    <s v="Yes"/>
    <x v="1"/>
    <x v="0"/>
    <x v="1"/>
    <x v="1"/>
    <x v="0"/>
    <x v="1"/>
    <x v="1"/>
    <x v="1"/>
    <x v="1"/>
    <s v="Yes"/>
    <x v="3"/>
    <n v="74.7"/>
    <n v="3187.65"/>
    <x v="0"/>
    <n v="3187.65"/>
    <n v="0"/>
    <x v="2"/>
  </r>
  <r>
    <s v="9058-HRZSV"/>
    <x v="0"/>
    <n v="1"/>
    <s v="Yes"/>
    <s v="No"/>
    <n v="65"/>
    <s v="Yes"/>
    <x v="1"/>
    <x v="1"/>
    <x v="1"/>
    <x v="0"/>
    <x v="1"/>
    <x v="0"/>
    <x v="0"/>
    <x v="1"/>
    <x v="0"/>
    <s v="No"/>
    <x v="0"/>
    <n v="94.4"/>
    <n v="6126.15"/>
    <x v="0"/>
    <n v="6126.15"/>
    <n v="0"/>
    <x v="4"/>
  </r>
  <r>
    <s v="4522-AKYLR"/>
    <x v="0"/>
    <n v="1"/>
    <s v="No"/>
    <s v="No"/>
    <n v="13"/>
    <s v="Yes"/>
    <x v="1"/>
    <x v="0"/>
    <x v="0"/>
    <x v="0"/>
    <x v="1"/>
    <x v="0"/>
    <x v="0"/>
    <x v="0"/>
    <x v="0"/>
    <s v="Yes"/>
    <x v="0"/>
    <n v="54.8"/>
    <n v="731.3"/>
    <x v="0"/>
    <n v="731.3"/>
    <n v="0"/>
    <x v="3"/>
  </r>
  <r>
    <s v="0221-WMXNQ"/>
    <x v="1"/>
    <n v="1"/>
    <s v="No"/>
    <s v="No"/>
    <n v="4"/>
    <s v="Yes"/>
    <x v="1"/>
    <x v="1"/>
    <x v="1"/>
    <x v="1"/>
    <x v="0"/>
    <x v="0"/>
    <x v="0"/>
    <x v="0"/>
    <x v="0"/>
    <s v="No"/>
    <x v="0"/>
    <n v="75.349999999999994"/>
    <n v="273.39999999999998"/>
    <x v="0"/>
    <n v="273.39999999999998"/>
    <n v="0"/>
    <x v="0"/>
  </r>
  <r>
    <s v="0303-UNCIP"/>
    <x v="1"/>
    <n v="0"/>
    <s v="No"/>
    <s v="No"/>
    <n v="41"/>
    <s v="Yes"/>
    <x v="2"/>
    <x v="0"/>
    <x v="0"/>
    <x v="1"/>
    <x v="1"/>
    <x v="0"/>
    <x v="0"/>
    <x v="1"/>
    <x v="1"/>
    <s v="No"/>
    <x v="1"/>
    <n v="65"/>
    <n v="2531.8000000000002"/>
    <x v="0"/>
    <n v="2531.8000000000002"/>
    <n v="0"/>
    <x v="2"/>
  </r>
  <r>
    <s v="9947-OTFQU"/>
    <x v="1"/>
    <n v="1"/>
    <s v="No"/>
    <s v="No"/>
    <n v="15"/>
    <s v="Yes"/>
    <x v="1"/>
    <x v="1"/>
    <x v="0"/>
    <x v="0"/>
    <x v="0"/>
    <x v="0"/>
    <x v="0"/>
    <x v="0"/>
    <x v="0"/>
    <s v="Yes"/>
    <x v="0"/>
    <n v="74.400000000000006"/>
    <n v="1074.3"/>
    <x v="1"/>
    <n v="1074.3"/>
    <n v="1"/>
    <x v="3"/>
  </r>
  <r>
    <s v="0322-YINQP"/>
    <x v="1"/>
    <n v="0"/>
    <s v="No"/>
    <s v="No"/>
    <n v="1"/>
    <s v="Yes"/>
    <x v="1"/>
    <x v="0"/>
    <x v="1"/>
    <x v="1"/>
    <x v="0"/>
    <x v="0"/>
    <x v="0"/>
    <x v="0"/>
    <x v="0"/>
    <s v="Yes"/>
    <x v="1"/>
    <n v="48.55"/>
    <n v="48.55"/>
    <x v="1"/>
    <n v="48.55"/>
    <n v="1"/>
    <x v="0"/>
  </r>
  <r>
    <s v="0959-WHOKV"/>
    <x v="1"/>
    <n v="0"/>
    <s v="No"/>
    <s v="No"/>
    <n v="42"/>
    <s v="Yes"/>
    <x v="2"/>
    <x v="1"/>
    <x v="1"/>
    <x v="0"/>
    <x v="1"/>
    <x v="0"/>
    <x v="0"/>
    <x v="1"/>
    <x v="1"/>
    <s v="Yes"/>
    <x v="0"/>
    <n v="99"/>
    <n v="4298.45"/>
    <x v="0"/>
    <n v="4298.45"/>
    <n v="0"/>
    <x v="2"/>
  </r>
  <r>
    <s v="4075-JFPGR"/>
    <x v="0"/>
    <n v="0"/>
    <s v="Yes"/>
    <s v="No"/>
    <n v="51"/>
    <s v="Yes"/>
    <x v="1"/>
    <x v="1"/>
    <x v="1"/>
    <x v="0"/>
    <x v="1"/>
    <x v="0"/>
    <x v="1"/>
    <x v="0"/>
    <x v="1"/>
    <s v="Yes"/>
    <x v="0"/>
    <n v="93.5"/>
    <n v="4619.55"/>
    <x v="0"/>
    <n v="4619.55"/>
    <n v="0"/>
    <x v="5"/>
  </r>
  <r>
    <s v="4629-NRXKX"/>
    <x v="0"/>
    <n v="0"/>
    <s v="Yes"/>
    <s v="Yes"/>
    <n v="2"/>
    <s v="Yes"/>
    <x v="1"/>
    <x v="1"/>
    <x v="0"/>
    <x v="1"/>
    <x v="0"/>
    <x v="0"/>
    <x v="0"/>
    <x v="0"/>
    <x v="0"/>
    <s v="No"/>
    <x v="0"/>
    <n v="70.400000000000006"/>
    <n v="147.15"/>
    <x v="1"/>
    <n v="147.15"/>
    <n v="1"/>
    <x v="0"/>
  </r>
  <r>
    <s v="9514-JDSKI"/>
    <x v="1"/>
    <n v="1"/>
    <s v="Yes"/>
    <s v="No"/>
    <n v="1"/>
    <s v="No"/>
    <x v="0"/>
    <x v="0"/>
    <x v="0"/>
    <x v="0"/>
    <x v="0"/>
    <x v="0"/>
    <x v="1"/>
    <x v="0"/>
    <x v="0"/>
    <s v="No"/>
    <x v="0"/>
    <n v="40.200000000000003"/>
    <n v="40.200000000000003"/>
    <x v="1"/>
    <n v="40.200000000000003"/>
    <n v="1"/>
    <x v="0"/>
  </r>
  <r>
    <s v="3282-ZISZV"/>
    <x v="1"/>
    <n v="0"/>
    <s v="No"/>
    <s v="Yes"/>
    <n v="32"/>
    <s v="Yes"/>
    <x v="2"/>
    <x v="0"/>
    <x v="0"/>
    <x v="0"/>
    <x v="1"/>
    <x v="1"/>
    <x v="1"/>
    <x v="1"/>
    <x v="1"/>
    <s v="No"/>
    <x v="3"/>
    <n v="83.7"/>
    <n v="2633.3"/>
    <x v="0"/>
    <n v="2633.3"/>
    <n v="0"/>
    <x v="1"/>
  </r>
  <r>
    <s v="3675-YDUPJ"/>
    <x v="1"/>
    <n v="0"/>
    <s v="No"/>
    <s v="No"/>
    <n v="10"/>
    <s v="Yes"/>
    <x v="1"/>
    <x v="2"/>
    <x v="2"/>
    <x v="2"/>
    <x v="2"/>
    <x v="2"/>
    <x v="2"/>
    <x v="2"/>
    <x v="0"/>
    <s v="Yes"/>
    <x v="1"/>
    <n v="19.850000000000001"/>
    <n v="193.05"/>
    <x v="0"/>
    <n v="193.05"/>
    <n v="0"/>
    <x v="0"/>
  </r>
  <r>
    <s v="4111-BNXIF"/>
    <x v="0"/>
    <n v="0"/>
    <s v="Yes"/>
    <s v="Yes"/>
    <n v="67"/>
    <s v="No"/>
    <x v="0"/>
    <x v="0"/>
    <x v="0"/>
    <x v="0"/>
    <x v="1"/>
    <x v="1"/>
    <x v="1"/>
    <x v="1"/>
    <x v="2"/>
    <s v="Yes"/>
    <x v="0"/>
    <n v="59.55"/>
    <n v="4103.8999999999996"/>
    <x v="0"/>
    <n v="4103.8999999999996"/>
    <n v="0"/>
    <x v="4"/>
  </r>
  <r>
    <s v="7017-VFHAY"/>
    <x v="0"/>
    <n v="0"/>
    <s v="Yes"/>
    <s v="Yes"/>
    <n v="61"/>
    <s v="Yes"/>
    <x v="2"/>
    <x v="1"/>
    <x v="1"/>
    <x v="0"/>
    <x v="1"/>
    <x v="1"/>
    <x v="1"/>
    <x v="1"/>
    <x v="2"/>
    <s v="No"/>
    <x v="3"/>
    <n v="115.1"/>
    <n v="7008.15"/>
    <x v="0"/>
    <n v="7008.15"/>
    <n v="0"/>
    <x v="4"/>
  </r>
  <r>
    <s v="6655-LHBYW"/>
    <x v="1"/>
    <n v="0"/>
    <s v="No"/>
    <s v="No"/>
    <n v="50"/>
    <s v="Yes"/>
    <x v="2"/>
    <x v="1"/>
    <x v="1"/>
    <x v="0"/>
    <x v="1"/>
    <x v="1"/>
    <x v="1"/>
    <x v="1"/>
    <x v="1"/>
    <s v="No"/>
    <x v="3"/>
    <n v="114.35"/>
    <n v="5791.1"/>
    <x v="0"/>
    <n v="5791.1"/>
    <n v="0"/>
    <x v="5"/>
  </r>
  <r>
    <s v="4959-JOSRX"/>
    <x v="0"/>
    <n v="0"/>
    <s v="Yes"/>
    <s v="No"/>
    <n v="2"/>
    <s v="Yes"/>
    <x v="1"/>
    <x v="0"/>
    <x v="0"/>
    <x v="1"/>
    <x v="0"/>
    <x v="0"/>
    <x v="0"/>
    <x v="0"/>
    <x v="0"/>
    <s v="Yes"/>
    <x v="3"/>
    <n v="44.6"/>
    <n v="80.55"/>
    <x v="1"/>
    <n v="80.55"/>
    <n v="1"/>
    <x v="0"/>
  </r>
  <r>
    <s v="5046-NUHWD"/>
    <x v="0"/>
    <n v="1"/>
    <s v="Yes"/>
    <s v="No"/>
    <n v="29"/>
    <s v="No"/>
    <x v="0"/>
    <x v="0"/>
    <x v="1"/>
    <x v="1"/>
    <x v="1"/>
    <x v="0"/>
    <x v="0"/>
    <x v="1"/>
    <x v="0"/>
    <s v="Yes"/>
    <x v="0"/>
    <n v="45"/>
    <n v="1228.6500000000001"/>
    <x v="0"/>
    <n v="1228.6500000000001"/>
    <n v="0"/>
    <x v="1"/>
  </r>
  <r>
    <s v="7273-TEFQD"/>
    <x v="1"/>
    <n v="1"/>
    <s v="No"/>
    <s v="No"/>
    <n v="3"/>
    <s v="No"/>
    <x v="0"/>
    <x v="0"/>
    <x v="0"/>
    <x v="1"/>
    <x v="1"/>
    <x v="0"/>
    <x v="0"/>
    <x v="1"/>
    <x v="0"/>
    <s v="Yes"/>
    <x v="0"/>
    <n v="41.15"/>
    <n v="132.19999999999999"/>
    <x v="1"/>
    <n v="132.19999999999999"/>
    <n v="1"/>
    <x v="0"/>
  </r>
  <r>
    <s v="3606-TWKGI"/>
    <x v="1"/>
    <n v="1"/>
    <s v="No"/>
    <s v="No"/>
    <n v="13"/>
    <s v="Yes"/>
    <x v="2"/>
    <x v="1"/>
    <x v="0"/>
    <x v="0"/>
    <x v="1"/>
    <x v="0"/>
    <x v="1"/>
    <x v="1"/>
    <x v="0"/>
    <s v="Yes"/>
    <x v="0"/>
    <n v="106.9"/>
    <n v="1364.3"/>
    <x v="1"/>
    <n v="1364.3"/>
    <n v="1"/>
    <x v="3"/>
  </r>
  <r>
    <s v="7529-ZDFXI"/>
    <x v="1"/>
    <n v="1"/>
    <s v="Yes"/>
    <s v="No"/>
    <n v="57"/>
    <s v="Yes"/>
    <x v="2"/>
    <x v="1"/>
    <x v="0"/>
    <x v="0"/>
    <x v="0"/>
    <x v="0"/>
    <x v="0"/>
    <x v="1"/>
    <x v="0"/>
    <s v="Yes"/>
    <x v="0"/>
    <n v="89.85"/>
    <n v="4925.3500000000004"/>
    <x v="0"/>
    <n v="4925.3500000000004"/>
    <n v="0"/>
    <x v="5"/>
  </r>
  <r>
    <s v="7605-BDWDC"/>
    <x v="0"/>
    <n v="0"/>
    <s v="No"/>
    <s v="No"/>
    <n v="31"/>
    <s v="No"/>
    <x v="0"/>
    <x v="0"/>
    <x v="1"/>
    <x v="0"/>
    <x v="0"/>
    <x v="1"/>
    <x v="0"/>
    <x v="1"/>
    <x v="2"/>
    <s v="Yes"/>
    <x v="2"/>
    <n v="49.85"/>
    <n v="1520.1"/>
    <x v="0"/>
    <n v="1520.1"/>
    <n v="0"/>
    <x v="1"/>
  </r>
  <r>
    <s v="1950-KSVVJ"/>
    <x v="0"/>
    <n v="0"/>
    <s v="Yes"/>
    <s v="No"/>
    <n v="45"/>
    <s v="Yes"/>
    <x v="2"/>
    <x v="1"/>
    <x v="1"/>
    <x v="0"/>
    <x v="1"/>
    <x v="1"/>
    <x v="1"/>
    <x v="1"/>
    <x v="1"/>
    <s v="No"/>
    <x v="1"/>
    <n v="113.3"/>
    <n v="5032.25"/>
    <x v="0"/>
    <n v="5032.25"/>
    <n v="0"/>
    <x v="2"/>
  </r>
  <r>
    <s v="0123-CRBRT"/>
    <x v="0"/>
    <n v="0"/>
    <s v="Yes"/>
    <s v="Yes"/>
    <n v="61"/>
    <s v="Yes"/>
    <x v="2"/>
    <x v="0"/>
    <x v="1"/>
    <x v="0"/>
    <x v="1"/>
    <x v="1"/>
    <x v="1"/>
    <x v="1"/>
    <x v="2"/>
    <s v="No"/>
    <x v="1"/>
    <n v="88.1"/>
    <n v="5526.75"/>
    <x v="0"/>
    <n v="5526.75"/>
    <n v="0"/>
    <x v="4"/>
  </r>
  <r>
    <s v="6292-TOSSS"/>
    <x v="1"/>
    <n v="0"/>
    <s v="No"/>
    <s v="No"/>
    <n v="50"/>
    <s v="Yes"/>
    <x v="2"/>
    <x v="2"/>
    <x v="2"/>
    <x v="2"/>
    <x v="2"/>
    <x v="2"/>
    <x v="2"/>
    <x v="2"/>
    <x v="2"/>
    <s v="No"/>
    <x v="2"/>
    <n v="24.9"/>
    <n v="1195.25"/>
    <x v="0"/>
    <n v="1195.25"/>
    <n v="0"/>
    <x v="5"/>
  </r>
  <r>
    <s v="3197-ARFOY"/>
    <x v="0"/>
    <n v="1"/>
    <s v="No"/>
    <s v="No"/>
    <n v="19"/>
    <s v="Yes"/>
    <x v="1"/>
    <x v="1"/>
    <x v="1"/>
    <x v="0"/>
    <x v="0"/>
    <x v="1"/>
    <x v="1"/>
    <x v="1"/>
    <x v="0"/>
    <s v="Yes"/>
    <x v="1"/>
    <n v="105"/>
    <n v="2007.25"/>
    <x v="0"/>
    <n v="2007.25"/>
    <n v="0"/>
    <x v="3"/>
  </r>
  <r>
    <s v="6323-AYBRX"/>
    <x v="1"/>
    <n v="0"/>
    <s v="No"/>
    <s v="No"/>
    <n v="59"/>
    <s v="Yes"/>
    <x v="1"/>
    <x v="2"/>
    <x v="2"/>
    <x v="2"/>
    <x v="2"/>
    <x v="2"/>
    <x v="2"/>
    <x v="2"/>
    <x v="2"/>
    <s v="No"/>
    <x v="1"/>
    <n v="19.350000000000001"/>
    <n v="1099.5999999999999"/>
    <x v="1"/>
    <n v="1099.5999999999999"/>
    <n v="1"/>
    <x v="5"/>
  </r>
  <r>
    <s v="7014-ZZXAW"/>
    <x v="0"/>
    <n v="0"/>
    <s v="Yes"/>
    <s v="No"/>
    <n v="71"/>
    <s v="Yes"/>
    <x v="2"/>
    <x v="2"/>
    <x v="2"/>
    <x v="2"/>
    <x v="2"/>
    <x v="2"/>
    <x v="2"/>
    <x v="2"/>
    <x v="2"/>
    <s v="Yes"/>
    <x v="3"/>
    <n v="24.25"/>
    <n v="1732.95"/>
    <x v="0"/>
    <n v="1732.95"/>
    <n v="0"/>
    <x v="4"/>
  </r>
  <r>
    <s v="4385-GZQXV"/>
    <x v="0"/>
    <n v="1"/>
    <s v="No"/>
    <s v="No"/>
    <n v="16"/>
    <s v="Yes"/>
    <x v="1"/>
    <x v="1"/>
    <x v="0"/>
    <x v="1"/>
    <x v="0"/>
    <x v="1"/>
    <x v="1"/>
    <x v="1"/>
    <x v="0"/>
    <s v="Yes"/>
    <x v="0"/>
    <n v="94.45"/>
    <n v="1511.2"/>
    <x v="1"/>
    <n v="1511.2"/>
    <n v="1"/>
    <x v="3"/>
  </r>
  <r>
    <s v="7633-MVPUY"/>
    <x v="1"/>
    <n v="0"/>
    <s v="Yes"/>
    <s v="No"/>
    <n v="57"/>
    <s v="Yes"/>
    <x v="1"/>
    <x v="0"/>
    <x v="1"/>
    <x v="0"/>
    <x v="0"/>
    <x v="1"/>
    <x v="0"/>
    <x v="0"/>
    <x v="2"/>
    <s v="Yes"/>
    <x v="0"/>
    <n v="59.75"/>
    <n v="3450.15"/>
    <x v="0"/>
    <n v="3450.15"/>
    <n v="0"/>
    <x v="5"/>
  </r>
  <r>
    <s v="6366-ZGQGL"/>
    <x v="1"/>
    <n v="0"/>
    <s v="No"/>
    <s v="No"/>
    <n v="1"/>
    <s v="No"/>
    <x v="0"/>
    <x v="0"/>
    <x v="0"/>
    <x v="1"/>
    <x v="0"/>
    <x v="0"/>
    <x v="0"/>
    <x v="0"/>
    <x v="0"/>
    <s v="No"/>
    <x v="2"/>
    <n v="24.8"/>
    <n v="24.8"/>
    <x v="1"/>
    <n v="24.8"/>
    <n v="1"/>
    <x v="0"/>
  </r>
  <r>
    <s v="4716-HHKQH"/>
    <x v="1"/>
    <n v="1"/>
    <s v="Yes"/>
    <s v="No"/>
    <n v="20"/>
    <s v="Yes"/>
    <x v="2"/>
    <x v="1"/>
    <x v="0"/>
    <x v="0"/>
    <x v="0"/>
    <x v="1"/>
    <x v="1"/>
    <x v="1"/>
    <x v="0"/>
    <s v="No"/>
    <x v="0"/>
    <n v="107.05"/>
    <n v="2172.0500000000002"/>
    <x v="0"/>
    <n v="2172.0500000000002"/>
    <n v="0"/>
    <x v="3"/>
  </r>
  <r>
    <s v="5940-AHUHD"/>
    <x v="1"/>
    <n v="0"/>
    <s v="No"/>
    <s v="No"/>
    <n v="1"/>
    <s v="Yes"/>
    <x v="1"/>
    <x v="1"/>
    <x v="0"/>
    <x v="1"/>
    <x v="0"/>
    <x v="0"/>
    <x v="0"/>
    <x v="0"/>
    <x v="0"/>
    <s v="No"/>
    <x v="1"/>
    <n v="70.599999999999994"/>
    <n v="70.599999999999994"/>
    <x v="1"/>
    <n v="70.599999999999994"/>
    <n v="1"/>
    <x v="0"/>
  </r>
  <r>
    <s v="6432-TWQLB"/>
    <x v="1"/>
    <n v="0"/>
    <s v="Yes"/>
    <s v="No"/>
    <n v="5"/>
    <s v="Yes"/>
    <x v="2"/>
    <x v="1"/>
    <x v="0"/>
    <x v="0"/>
    <x v="0"/>
    <x v="1"/>
    <x v="0"/>
    <x v="0"/>
    <x v="0"/>
    <s v="Yes"/>
    <x v="0"/>
    <n v="85.4"/>
    <n v="401.1"/>
    <x v="1"/>
    <n v="401.1"/>
    <n v="1"/>
    <x v="0"/>
  </r>
  <r>
    <s v="4484-GLZOU"/>
    <x v="0"/>
    <n v="0"/>
    <s v="Yes"/>
    <s v="No"/>
    <n v="52"/>
    <s v="Yes"/>
    <x v="2"/>
    <x v="1"/>
    <x v="0"/>
    <x v="0"/>
    <x v="1"/>
    <x v="0"/>
    <x v="1"/>
    <x v="1"/>
    <x v="0"/>
    <s v="Yes"/>
    <x v="0"/>
    <n v="105.05"/>
    <n v="5624.85"/>
    <x v="1"/>
    <n v="5624.85"/>
    <n v="1"/>
    <x v="5"/>
  </r>
  <r>
    <s v="3179-GBRWV"/>
    <x v="1"/>
    <n v="1"/>
    <s v="Yes"/>
    <s v="No"/>
    <n v="21"/>
    <s v="Yes"/>
    <x v="1"/>
    <x v="0"/>
    <x v="1"/>
    <x v="0"/>
    <x v="0"/>
    <x v="0"/>
    <x v="0"/>
    <x v="1"/>
    <x v="0"/>
    <s v="Yes"/>
    <x v="2"/>
    <n v="64.95"/>
    <n v="1339.8"/>
    <x v="0"/>
    <n v="1339.8"/>
    <n v="0"/>
    <x v="3"/>
  </r>
  <r>
    <s v="8645-KWHJO"/>
    <x v="1"/>
    <n v="0"/>
    <s v="No"/>
    <s v="No"/>
    <n v="14"/>
    <s v="No"/>
    <x v="0"/>
    <x v="0"/>
    <x v="0"/>
    <x v="1"/>
    <x v="1"/>
    <x v="1"/>
    <x v="1"/>
    <x v="1"/>
    <x v="0"/>
    <s v="Yes"/>
    <x v="0"/>
    <n v="55"/>
    <n v="771.95"/>
    <x v="0"/>
    <n v="771.95"/>
    <n v="0"/>
    <x v="3"/>
  </r>
  <r>
    <s v="4130-MZLCC"/>
    <x v="0"/>
    <n v="0"/>
    <s v="No"/>
    <s v="No"/>
    <n v="5"/>
    <s v="Yes"/>
    <x v="1"/>
    <x v="0"/>
    <x v="0"/>
    <x v="0"/>
    <x v="0"/>
    <x v="0"/>
    <x v="0"/>
    <x v="0"/>
    <x v="0"/>
    <s v="No"/>
    <x v="2"/>
    <n v="50.55"/>
    <n v="244.75"/>
    <x v="0"/>
    <n v="244.75"/>
    <n v="0"/>
    <x v="0"/>
  </r>
  <r>
    <s v="0314-TKOSI"/>
    <x v="0"/>
    <n v="0"/>
    <s v="No"/>
    <s v="No"/>
    <n v="6"/>
    <s v="Yes"/>
    <x v="1"/>
    <x v="0"/>
    <x v="1"/>
    <x v="0"/>
    <x v="0"/>
    <x v="0"/>
    <x v="0"/>
    <x v="0"/>
    <x v="0"/>
    <s v="No"/>
    <x v="1"/>
    <n v="55.15"/>
    <n v="322.89999999999998"/>
    <x v="0"/>
    <n v="322.89999999999998"/>
    <n v="0"/>
    <x v="0"/>
  </r>
  <r>
    <s v="8229-MYEJZ"/>
    <x v="0"/>
    <n v="0"/>
    <s v="No"/>
    <s v="No"/>
    <n v="10"/>
    <s v="Yes"/>
    <x v="1"/>
    <x v="0"/>
    <x v="0"/>
    <x v="0"/>
    <x v="0"/>
    <x v="0"/>
    <x v="0"/>
    <x v="0"/>
    <x v="0"/>
    <s v="No"/>
    <x v="0"/>
    <n v="51.2"/>
    <n v="498.25"/>
    <x v="0"/>
    <n v="498.25"/>
    <n v="0"/>
    <x v="0"/>
  </r>
  <r>
    <s v="2080-SRCDE"/>
    <x v="0"/>
    <n v="0"/>
    <s v="No"/>
    <s v="Yes"/>
    <n v="1"/>
    <s v="Yes"/>
    <x v="2"/>
    <x v="2"/>
    <x v="2"/>
    <x v="2"/>
    <x v="2"/>
    <x v="2"/>
    <x v="2"/>
    <x v="2"/>
    <x v="0"/>
    <s v="No"/>
    <x v="1"/>
    <n v="25.4"/>
    <n v="25.4"/>
    <x v="0"/>
    <n v="25.4"/>
    <n v="0"/>
    <x v="0"/>
  </r>
  <r>
    <s v="9577-WJVCQ"/>
    <x v="0"/>
    <n v="0"/>
    <s v="No"/>
    <s v="No"/>
    <n v="68"/>
    <s v="Yes"/>
    <x v="2"/>
    <x v="0"/>
    <x v="1"/>
    <x v="1"/>
    <x v="0"/>
    <x v="0"/>
    <x v="0"/>
    <x v="0"/>
    <x v="0"/>
    <s v="No"/>
    <x v="1"/>
    <n v="54.45"/>
    <n v="3687.75"/>
    <x v="0"/>
    <n v="3687.75"/>
    <n v="0"/>
    <x v="4"/>
  </r>
  <r>
    <s v="9512-UIBFX"/>
    <x v="1"/>
    <n v="0"/>
    <s v="Yes"/>
    <s v="Yes"/>
    <n v="18"/>
    <s v="Yes"/>
    <x v="1"/>
    <x v="1"/>
    <x v="0"/>
    <x v="1"/>
    <x v="1"/>
    <x v="0"/>
    <x v="1"/>
    <x v="1"/>
    <x v="0"/>
    <s v="No"/>
    <x v="1"/>
    <n v="95.15"/>
    <n v="1779.95"/>
    <x v="1"/>
    <n v="1779.95"/>
    <n v="1"/>
    <x v="3"/>
  </r>
  <r>
    <s v="6202-DYYFX"/>
    <x v="0"/>
    <n v="0"/>
    <s v="No"/>
    <s v="No"/>
    <n v="22"/>
    <s v="Yes"/>
    <x v="2"/>
    <x v="1"/>
    <x v="0"/>
    <x v="1"/>
    <x v="0"/>
    <x v="0"/>
    <x v="0"/>
    <x v="0"/>
    <x v="1"/>
    <s v="Yes"/>
    <x v="3"/>
    <n v="76"/>
    <n v="1783.6"/>
    <x v="0"/>
    <n v="1783.6"/>
    <n v="0"/>
    <x v="3"/>
  </r>
  <r>
    <s v="3808-HFKDE"/>
    <x v="0"/>
    <n v="0"/>
    <s v="No"/>
    <s v="No"/>
    <n v="20"/>
    <s v="Yes"/>
    <x v="1"/>
    <x v="0"/>
    <x v="0"/>
    <x v="1"/>
    <x v="0"/>
    <x v="0"/>
    <x v="0"/>
    <x v="0"/>
    <x v="0"/>
    <s v="Yes"/>
    <x v="0"/>
    <n v="44.35"/>
    <n v="927.15"/>
    <x v="0"/>
    <n v="927.15"/>
    <n v="0"/>
    <x v="3"/>
  </r>
  <r>
    <s v="5583-SXDAG"/>
    <x v="1"/>
    <n v="0"/>
    <s v="Yes"/>
    <s v="No"/>
    <n v="1"/>
    <s v="Yes"/>
    <x v="1"/>
    <x v="1"/>
    <x v="0"/>
    <x v="1"/>
    <x v="0"/>
    <x v="0"/>
    <x v="0"/>
    <x v="0"/>
    <x v="0"/>
    <s v="No"/>
    <x v="0"/>
    <n v="70"/>
    <n v="70"/>
    <x v="1"/>
    <n v="70"/>
    <n v="1"/>
    <x v="0"/>
  </r>
  <r>
    <s v="3488-PGMQJ"/>
    <x v="1"/>
    <n v="1"/>
    <s v="No"/>
    <s v="No"/>
    <n v="8"/>
    <s v="Yes"/>
    <x v="1"/>
    <x v="1"/>
    <x v="0"/>
    <x v="0"/>
    <x v="0"/>
    <x v="0"/>
    <x v="0"/>
    <x v="0"/>
    <x v="0"/>
    <s v="Yes"/>
    <x v="0"/>
    <n v="74.5"/>
    <n v="606.54999999999995"/>
    <x v="1"/>
    <n v="606.54999999999995"/>
    <n v="1"/>
    <x v="0"/>
  </r>
  <r>
    <s v="3580-REOAC"/>
    <x v="1"/>
    <n v="0"/>
    <s v="No"/>
    <s v="No"/>
    <n v="10"/>
    <s v="Yes"/>
    <x v="1"/>
    <x v="0"/>
    <x v="0"/>
    <x v="1"/>
    <x v="0"/>
    <x v="0"/>
    <x v="0"/>
    <x v="0"/>
    <x v="0"/>
    <s v="Yes"/>
    <x v="3"/>
    <n v="44.85"/>
    <n v="435.4"/>
    <x v="1"/>
    <n v="435.4"/>
    <n v="1"/>
    <x v="0"/>
  </r>
  <r>
    <s v="7534-BFESC"/>
    <x v="1"/>
    <n v="1"/>
    <s v="No"/>
    <s v="No"/>
    <n v="24"/>
    <s v="Yes"/>
    <x v="2"/>
    <x v="1"/>
    <x v="0"/>
    <x v="1"/>
    <x v="0"/>
    <x v="0"/>
    <x v="0"/>
    <x v="0"/>
    <x v="0"/>
    <s v="Yes"/>
    <x v="0"/>
    <n v="76.099999999999994"/>
    <n v="1712.7"/>
    <x v="1"/>
    <n v="1712.7"/>
    <n v="1"/>
    <x v="3"/>
  </r>
  <r>
    <s v="3727-OWVYD"/>
    <x v="1"/>
    <n v="0"/>
    <s v="No"/>
    <s v="No"/>
    <n v="35"/>
    <s v="Yes"/>
    <x v="1"/>
    <x v="0"/>
    <x v="1"/>
    <x v="0"/>
    <x v="1"/>
    <x v="0"/>
    <x v="0"/>
    <x v="0"/>
    <x v="1"/>
    <s v="No"/>
    <x v="1"/>
    <n v="61.2"/>
    <n v="2021.2"/>
    <x v="0"/>
    <n v="2021.2"/>
    <n v="0"/>
    <x v="1"/>
  </r>
  <r>
    <s v="2294-SALNE"/>
    <x v="1"/>
    <n v="0"/>
    <s v="Yes"/>
    <s v="Yes"/>
    <n v="23"/>
    <s v="Yes"/>
    <x v="1"/>
    <x v="1"/>
    <x v="0"/>
    <x v="0"/>
    <x v="1"/>
    <x v="1"/>
    <x v="0"/>
    <x v="0"/>
    <x v="1"/>
    <s v="No"/>
    <x v="1"/>
    <n v="86.8"/>
    <n v="1940.8"/>
    <x v="0"/>
    <n v="1940.8"/>
    <n v="0"/>
    <x v="3"/>
  </r>
  <r>
    <s v="4847-TAJYI"/>
    <x v="0"/>
    <n v="1"/>
    <s v="No"/>
    <s v="No"/>
    <n v="6"/>
    <s v="Yes"/>
    <x v="1"/>
    <x v="1"/>
    <x v="0"/>
    <x v="1"/>
    <x v="0"/>
    <x v="0"/>
    <x v="1"/>
    <x v="1"/>
    <x v="0"/>
    <s v="Yes"/>
    <x v="0"/>
    <n v="89.35"/>
    <n v="567.79999999999995"/>
    <x v="0"/>
    <n v="567.79999999999995"/>
    <n v="0"/>
    <x v="0"/>
  </r>
  <r>
    <s v="1563-IWQEX"/>
    <x v="0"/>
    <n v="0"/>
    <s v="No"/>
    <s v="No"/>
    <n v="12"/>
    <s v="Yes"/>
    <x v="1"/>
    <x v="2"/>
    <x v="2"/>
    <x v="2"/>
    <x v="2"/>
    <x v="2"/>
    <x v="2"/>
    <x v="2"/>
    <x v="0"/>
    <s v="No"/>
    <x v="1"/>
    <n v="19.7"/>
    <n v="220.35"/>
    <x v="0"/>
    <n v="220.35"/>
    <n v="0"/>
    <x v="0"/>
  </r>
  <r>
    <s v="8203-XJZRC"/>
    <x v="1"/>
    <n v="0"/>
    <s v="No"/>
    <s v="No"/>
    <n v="1"/>
    <s v="Yes"/>
    <x v="1"/>
    <x v="2"/>
    <x v="2"/>
    <x v="2"/>
    <x v="2"/>
    <x v="2"/>
    <x v="2"/>
    <x v="2"/>
    <x v="0"/>
    <s v="No"/>
    <x v="1"/>
    <n v="20.25"/>
    <n v="20.25"/>
    <x v="0"/>
    <n v="20.25"/>
    <n v="0"/>
    <x v="0"/>
  </r>
  <r>
    <s v="6556-DBKZF"/>
    <x v="0"/>
    <n v="0"/>
    <s v="Yes"/>
    <s v="Yes"/>
    <n v="71"/>
    <s v="Yes"/>
    <x v="1"/>
    <x v="1"/>
    <x v="0"/>
    <x v="1"/>
    <x v="1"/>
    <x v="0"/>
    <x v="0"/>
    <x v="0"/>
    <x v="2"/>
    <s v="No"/>
    <x v="0"/>
    <n v="76.05"/>
    <n v="5436.45"/>
    <x v="0"/>
    <n v="5436.45"/>
    <n v="0"/>
    <x v="4"/>
  </r>
  <r>
    <s v="6851-WEFYX"/>
    <x v="1"/>
    <n v="1"/>
    <s v="Yes"/>
    <s v="No"/>
    <n v="35"/>
    <s v="Yes"/>
    <x v="2"/>
    <x v="1"/>
    <x v="0"/>
    <x v="1"/>
    <x v="1"/>
    <x v="0"/>
    <x v="1"/>
    <x v="1"/>
    <x v="0"/>
    <s v="Yes"/>
    <x v="0"/>
    <n v="100.8"/>
    <n v="3437.5"/>
    <x v="0"/>
    <n v="3437.5"/>
    <n v="0"/>
    <x v="1"/>
  </r>
  <r>
    <s v="2985-JUUBZ"/>
    <x v="1"/>
    <n v="0"/>
    <s v="Yes"/>
    <s v="Yes"/>
    <n v="40"/>
    <s v="Yes"/>
    <x v="2"/>
    <x v="0"/>
    <x v="0"/>
    <x v="1"/>
    <x v="1"/>
    <x v="0"/>
    <x v="1"/>
    <x v="1"/>
    <x v="0"/>
    <s v="Yes"/>
    <x v="0"/>
    <n v="74.55"/>
    <n v="3015.75"/>
    <x v="0"/>
    <n v="3015.75"/>
    <n v="0"/>
    <x v="2"/>
  </r>
  <r>
    <s v="6390-DSAZX"/>
    <x v="0"/>
    <n v="0"/>
    <s v="No"/>
    <s v="Yes"/>
    <n v="1"/>
    <s v="Yes"/>
    <x v="1"/>
    <x v="1"/>
    <x v="1"/>
    <x v="1"/>
    <x v="0"/>
    <x v="0"/>
    <x v="0"/>
    <x v="0"/>
    <x v="0"/>
    <s v="Yes"/>
    <x v="1"/>
    <n v="73.599999999999994"/>
    <n v="73.599999999999994"/>
    <x v="1"/>
    <n v="73.599999999999994"/>
    <n v="1"/>
    <x v="0"/>
  </r>
  <r>
    <s v="0895-LMRSF"/>
    <x v="1"/>
    <n v="0"/>
    <s v="No"/>
    <s v="No"/>
    <n v="23"/>
    <s v="Yes"/>
    <x v="1"/>
    <x v="0"/>
    <x v="0"/>
    <x v="1"/>
    <x v="0"/>
    <x v="0"/>
    <x v="1"/>
    <x v="1"/>
    <x v="1"/>
    <s v="Yes"/>
    <x v="2"/>
    <n v="64.900000000000006"/>
    <n v="1509.8"/>
    <x v="0"/>
    <n v="1509.8"/>
    <n v="0"/>
    <x v="3"/>
  </r>
  <r>
    <s v="8098-LLAZX"/>
    <x v="0"/>
    <n v="1"/>
    <s v="No"/>
    <s v="No"/>
    <n v="4"/>
    <s v="Yes"/>
    <x v="2"/>
    <x v="1"/>
    <x v="0"/>
    <x v="1"/>
    <x v="0"/>
    <x v="0"/>
    <x v="1"/>
    <x v="1"/>
    <x v="0"/>
    <s v="Yes"/>
    <x v="0"/>
    <n v="95.45"/>
    <n v="396.1"/>
    <x v="1"/>
    <n v="396.1"/>
    <n v="1"/>
    <x v="0"/>
  </r>
  <r>
    <s v="8266-VBFQL"/>
    <x v="1"/>
    <n v="0"/>
    <s v="No"/>
    <s v="No"/>
    <n v="4"/>
    <s v="Yes"/>
    <x v="1"/>
    <x v="1"/>
    <x v="0"/>
    <x v="1"/>
    <x v="1"/>
    <x v="1"/>
    <x v="0"/>
    <x v="1"/>
    <x v="0"/>
    <s v="Yes"/>
    <x v="0"/>
    <n v="90.4"/>
    <n v="356.65"/>
    <x v="0"/>
    <n v="356.65"/>
    <n v="0"/>
    <x v="0"/>
  </r>
  <r>
    <s v="8181-YHCMF"/>
    <x v="0"/>
    <n v="0"/>
    <s v="Yes"/>
    <s v="Yes"/>
    <n v="68"/>
    <s v="No"/>
    <x v="0"/>
    <x v="0"/>
    <x v="0"/>
    <x v="0"/>
    <x v="1"/>
    <x v="1"/>
    <x v="1"/>
    <x v="1"/>
    <x v="2"/>
    <s v="No"/>
    <x v="3"/>
    <n v="60.3"/>
    <n v="4109"/>
    <x v="0"/>
    <n v="4109"/>
    <n v="0"/>
    <x v="4"/>
  </r>
  <r>
    <s v="2240-HSJQD"/>
    <x v="1"/>
    <n v="0"/>
    <s v="No"/>
    <s v="Yes"/>
    <n v="38"/>
    <s v="Yes"/>
    <x v="2"/>
    <x v="1"/>
    <x v="0"/>
    <x v="0"/>
    <x v="0"/>
    <x v="0"/>
    <x v="0"/>
    <x v="0"/>
    <x v="0"/>
    <s v="Yes"/>
    <x v="1"/>
    <n v="81.849999999999994"/>
    <n v="3141.7"/>
    <x v="0"/>
    <n v="3141.7"/>
    <n v="0"/>
    <x v="2"/>
  </r>
  <r>
    <s v="1248-DYXUB"/>
    <x v="1"/>
    <n v="0"/>
    <s v="Yes"/>
    <s v="Yes"/>
    <n v="52"/>
    <s v="Yes"/>
    <x v="2"/>
    <x v="2"/>
    <x v="2"/>
    <x v="2"/>
    <x v="2"/>
    <x v="2"/>
    <x v="2"/>
    <x v="2"/>
    <x v="2"/>
    <s v="No"/>
    <x v="1"/>
    <n v="24.8"/>
    <n v="1229.0999999999999"/>
    <x v="0"/>
    <n v="1229.0999999999999"/>
    <n v="0"/>
    <x v="5"/>
  </r>
  <r>
    <s v="0265-EDXBD"/>
    <x v="1"/>
    <n v="1"/>
    <s v="Yes"/>
    <s v="No"/>
    <n v="32"/>
    <s v="Yes"/>
    <x v="2"/>
    <x v="1"/>
    <x v="0"/>
    <x v="1"/>
    <x v="0"/>
    <x v="0"/>
    <x v="0"/>
    <x v="0"/>
    <x v="0"/>
    <s v="Yes"/>
    <x v="0"/>
    <n v="74.900000000000006"/>
    <n v="2303.35"/>
    <x v="1"/>
    <n v="2303.35"/>
    <n v="1"/>
    <x v="1"/>
  </r>
  <r>
    <s v="4115-BNPJY"/>
    <x v="1"/>
    <n v="0"/>
    <s v="Yes"/>
    <s v="Yes"/>
    <n v="29"/>
    <s v="Yes"/>
    <x v="1"/>
    <x v="0"/>
    <x v="0"/>
    <x v="1"/>
    <x v="1"/>
    <x v="1"/>
    <x v="1"/>
    <x v="1"/>
    <x v="2"/>
    <s v="No"/>
    <x v="1"/>
    <n v="75.55"/>
    <n v="2054.4"/>
    <x v="0"/>
    <n v="2054.4"/>
    <n v="0"/>
    <x v="1"/>
  </r>
  <r>
    <s v="3167-SNQPL"/>
    <x v="1"/>
    <n v="1"/>
    <s v="Yes"/>
    <s v="Yes"/>
    <n v="38"/>
    <s v="Yes"/>
    <x v="2"/>
    <x v="1"/>
    <x v="0"/>
    <x v="0"/>
    <x v="0"/>
    <x v="0"/>
    <x v="1"/>
    <x v="1"/>
    <x v="0"/>
    <s v="No"/>
    <x v="0"/>
    <n v="101.15"/>
    <n v="3741.85"/>
    <x v="0"/>
    <n v="3741.85"/>
    <n v="0"/>
    <x v="2"/>
  </r>
  <r>
    <s v="4091-TVOCN"/>
    <x v="1"/>
    <n v="0"/>
    <s v="No"/>
    <s v="Yes"/>
    <n v="48"/>
    <s v="Yes"/>
    <x v="2"/>
    <x v="0"/>
    <x v="1"/>
    <x v="1"/>
    <x v="1"/>
    <x v="0"/>
    <x v="1"/>
    <x v="1"/>
    <x v="1"/>
    <s v="Yes"/>
    <x v="3"/>
    <n v="78.75"/>
    <n v="3682.45"/>
    <x v="0"/>
    <n v="3682.45"/>
    <n v="0"/>
    <x v="2"/>
  </r>
  <r>
    <s v="1098-TDVUQ"/>
    <x v="0"/>
    <n v="0"/>
    <s v="No"/>
    <s v="No"/>
    <n v="1"/>
    <s v="Yes"/>
    <x v="1"/>
    <x v="2"/>
    <x v="2"/>
    <x v="2"/>
    <x v="2"/>
    <x v="2"/>
    <x v="2"/>
    <x v="2"/>
    <x v="0"/>
    <s v="Yes"/>
    <x v="2"/>
    <n v="19.25"/>
    <n v="19.25"/>
    <x v="0"/>
    <n v="19.25"/>
    <n v="0"/>
    <x v="0"/>
  </r>
  <r>
    <s v="7277-OZCGZ"/>
    <x v="0"/>
    <n v="0"/>
    <s v="No"/>
    <s v="No"/>
    <n v="22"/>
    <s v="Yes"/>
    <x v="1"/>
    <x v="1"/>
    <x v="1"/>
    <x v="1"/>
    <x v="0"/>
    <x v="1"/>
    <x v="0"/>
    <x v="1"/>
    <x v="0"/>
    <s v="Yes"/>
    <x v="0"/>
    <n v="89.05"/>
    <n v="1886.25"/>
    <x v="0"/>
    <n v="1886.25"/>
    <n v="0"/>
    <x v="3"/>
  </r>
  <r>
    <s v="1557-EMYVT"/>
    <x v="0"/>
    <n v="0"/>
    <s v="No"/>
    <s v="No"/>
    <n v="43"/>
    <s v="Yes"/>
    <x v="2"/>
    <x v="1"/>
    <x v="1"/>
    <x v="0"/>
    <x v="1"/>
    <x v="1"/>
    <x v="1"/>
    <x v="1"/>
    <x v="2"/>
    <s v="No"/>
    <x v="3"/>
    <n v="115.05"/>
    <n v="4895.1000000000004"/>
    <x v="0"/>
    <n v="4895.1000000000004"/>
    <n v="0"/>
    <x v="2"/>
  </r>
  <r>
    <s v="2799-ARNLO"/>
    <x v="0"/>
    <n v="1"/>
    <s v="Yes"/>
    <s v="No"/>
    <n v="5"/>
    <s v="Yes"/>
    <x v="1"/>
    <x v="1"/>
    <x v="0"/>
    <x v="1"/>
    <x v="0"/>
    <x v="0"/>
    <x v="0"/>
    <x v="0"/>
    <x v="0"/>
    <s v="Yes"/>
    <x v="0"/>
    <n v="69.349999999999994"/>
    <n v="341.6"/>
    <x v="0"/>
    <n v="341.6"/>
    <n v="0"/>
    <x v="0"/>
  </r>
  <r>
    <s v="7563-BIUPC"/>
    <x v="1"/>
    <n v="0"/>
    <s v="No"/>
    <s v="No"/>
    <n v="5"/>
    <s v="Yes"/>
    <x v="1"/>
    <x v="1"/>
    <x v="0"/>
    <x v="1"/>
    <x v="0"/>
    <x v="0"/>
    <x v="1"/>
    <x v="0"/>
    <x v="0"/>
    <s v="Yes"/>
    <x v="0"/>
    <n v="80.599999999999994"/>
    <n v="415.55"/>
    <x v="1"/>
    <n v="415.55"/>
    <n v="1"/>
    <x v="0"/>
  </r>
  <r>
    <s v="5027-YOCXN"/>
    <x v="1"/>
    <n v="0"/>
    <s v="Yes"/>
    <s v="Yes"/>
    <n v="51"/>
    <s v="Yes"/>
    <x v="2"/>
    <x v="1"/>
    <x v="1"/>
    <x v="0"/>
    <x v="0"/>
    <x v="1"/>
    <x v="1"/>
    <x v="1"/>
    <x v="1"/>
    <s v="No"/>
    <x v="3"/>
    <n v="110.05"/>
    <n v="5686.4"/>
    <x v="0"/>
    <n v="5686.4"/>
    <n v="0"/>
    <x v="5"/>
  </r>
  <r>
    <s v="3973-SKMLN"/>
    <x v="1"/>
    <n v="0"/>
    <s v="No"/>
    <s v="No"/>
    <n v="71"/>
    <s v="Yes"/>
    <x v="1"/>
    <x v="2"/>
    <x v="2"/>
    <x v="2"/>
    <x v="2"/>
    <x v="2"/>
    <x v="2"/>
    <x v="2"/>
    <x v="2"/>
    <s v="Yes"/>
    <x v="3"/>
    <n v="19.899999999999999"/>
    <n v="1355.1"/>
    <x v="0"/>
    <n v="1355.1"/>
    <n v="0"/>
    <x v="4"/>
  </r>
  <r>
    <s v="2321-OMBXY"/>
    <x v="0"/>
    <n v="0"/>
    <s v="Yes"/>
    <s v="Yes"/>
    <n v="38"/>
    <s v="Yes"/>
    <x v="1"/>
    <x v="0"/>
    <x v="1"/>
    <x v="0"/>
    <x v="0"/>
    <x v="1"/>
    <x v="1"/>
    <x v="1"/>
    <x v="1"/>
    <s v="No"/>
    <x v="3"/>
    <n v="80.3"/>
    <n v="3058.65"/>
    <x v="1"/>
    <n v="3058.65"/>
    <n v="1"/>
    <x v="2"/>
  </r>
  <r>
    <s v="2840-XANRC"/>
    <x v="1"/>
    <n v="1"/>
    <s v="Yes"/>
    <s v="No"/>
    <n v="24"/>
    <s v="Yes"/>
    <x v="1"/>
    <x v="1"/>
    <x v="0"/>
    <x v="1"/>
    <x v="1"/>
    <x v="0"/>
    <x v="1"/>
    <x v="1"/>
    <x v="0"/>
    <s v="Yes"/>
    <x v="0"/>
    <n v="93.15"/>
    <n v="2231.0500000000002"/>
    <x v="1"/>
    <n v="2231.0500000000002"/>
    <n v="1"/>
    <x v="3"/>
  </r>
  <r>
    <s v="6745-JEFZB"/>
    <x v="1"/>
    <n v="0"/>
    <s v="Yes"/>
    <s v="No"/>
    <n v="35"/>
    <s v="Yes"/>
    <x v="2"/>
    <x v="1"/>
    <x v="0"/>
    <x v="1"/>
    <x v="0"/>
    <x v="1"/>
    <x v="1"/>
    <x v="0"/>
    <x v="0"/>
    <s v="Yes"/>
    <x v="3"/>
    <n v="91.5"/>
    <n v="3236.35"/>
    <x v="0"/>
    <n v="3236.35"/>
    <n v="0"/>
    <x v="1"/>
  </r>
  <r>
    <s v="5020-ZSTTY"/>
    <x v="0"/>
    <n v="1"/>
    <s v="No"/>
    <s v="No"/>
    <n v="54"/>
    <s v="Yes"/>
    <x v="2"/>
    <x v="0"/>
    <x v="1"/>
    <x v="0"/>
    <x v="0"/>
    <x v="1"/>
    <x v="1"/>
    <x v="1"/>
    <x v="1"/>
    <s v="No"/>
    <x v="2"/>
    <n v="82.45"/>
    <n v="4350.1000000000004"/>
    <x v="1"/>
    <n v="4350.1000000000004"/>
    <n v="1"/>
    <x v="5"/>
  </r>
  <r>
    <s v="9880-TDQAC"/>
    <x v="0"/>
    <n v="0"/>
    <s v="Yes"/>
    <s v="Yes"/>
    <n v="72"/>
    <s v="No"/>
    <x v="0"/>
    <x v="0"/>
    <x v="0"/>
    <x v="0"/>
    <x v="1"/>
    <x v="1"/>
    <x v="1"/>
    <x v="1"/>
    <x v="2"/>
    <s v="Yes"/>
    <x v="0"/>
    <n v="60"/>
    <n v="4264"/>
    <x v="0"/>
    <n v="4264"/>
    <n v="0"/>
    <x v="4"/>
  </r>
  <r>
    <s v="8705-WZCYL"/>
    <x v="1"/>
    <n v="0"/>
    <s v="No"/>
    <s v="No"/>
    <n v="1"/>
    <s v="Yes"/>
    <x v="1"/>
    <x v="0"/>
    <x v="0"/>
    <x v="1"/>
    <x v="0"/>
    <x v="0"/>
    <x v="0"/>
    <x v="0"/>
    <x v="0"/>
    <s v="Yes"/>
    <x v="0"/>
    <n v="44.8"/>
    <n v="44.8"/>
    <x v="0"/>
    <n v="44.8"/>
    <n v="0"/>
    <x v="0"/>
  </r>
  <r>
    <s v="7102-JJVTX"/>
    <x v="0"/>
    <n v="0"/>
    <s v="Yes"/>
    <s v="Yes"/>
    <n v="9"/>
    <s v="Yes"/>
    <x v="1"/>
    <x v="0"/>
    <x v="1"/>
    <x v="1"/>
    <x v="0"/>
    <x v="0"/>
    <x v="0"/>
    <x v="0"/>
    <x v="1"/>
    <s v="No"/>
    <x v="1"/>
    <n v="48.6"/>
    <n v="422.3"/>
    <x v="0"/>
    <n v="422.3"/>
    <n v="0"/>
    <x v="0"/>
  </r>
  <r>
    <s v="8626-PTQGE"/>
    <x v="1"/>
    <n v="0"/>
    <s v="No"/>
    <s v="No"/>
    <n v="69"/>
    <s v="No"/>
    <x v="0"/>
    <x v="0"/>
    <x v="1"/>
    <x v="0"/>
    <x v="0"/>
    <x v="1"/>
    <x v="1"/>
    <x v="1"/>
    <x v="2"/>
    <s v="Yes"/>
    <x v="2"/>
    <n v="60.05"/>
    <n v="4176.7"/>
    <x v="0"/>
    <n v="4176.7"/>
    <n v="0"/>
    <x v="4"/>
  </r>
  <r>
    <s v="4983-CLMLV"/>
    <x v="0"/>
    <n v="0"/>
    <s v="Yes"/>
    <s v="No"/>
    <n v="52"/>
    <s v="Yes"/>
    <x v="2"/>
    <x v="1"/>
    <x v="0"/>
    <x v="0"/>
    <x v="0"/>
    <x v="1"/>
    <x v="1"/>
    <x v="1"/>
    <x v="0"/>
    <s v="Yes"/>
    <x v="3"/>
    <n v="102.7"/>
    <n v="5138.1000000000004"/>
    <x v="0"/>
    <n v="5138.1000000000004"/>
    <n v="0"/>
    <x v="5"/>
  </r>
  <r>
    <s v="5701-YVSVF"/>
    <x v="0"/>
    <n v="1"/>
    <s v="Yes"/>
    <s v="No"/>
    <n v="11"/>
    <s v="Yes"/>
    <x v="1"/>
    <x v="1"/>
    <x v="0"/>
    <x v="1"/>
    <x v="0"/>
    <x v="1"/>
    <x v="1"/>
    <x v="0"/>
    <x v="0"/>
    <s v="Yes"/>
    <x v="0"/>
    <n v="82.9"/>
    <n v="880.05"/>
    <x v="0"/>
    <n v="880.05"/>
    <n v="0"/>
    <x v="0"/>
  </r>
  <r>
    <s v="5804-LEPIM"/>
    <x v="0"/>
    <n v="1"/>
    <s v="No"/>
    <s v="No"/>
    <n v="2"/>
    <s v="Yes"/>
    <x v="1"/>
    <x v="1"/>
    <x v="0"/>
    <x v="1"/>
    <x v="0"/>
    <x v="0"/>
    <x v="0"/>
    <x v="0"/>
    <x v="0"/>
    <s v="Yes"/>
    <x v="0"/>
    <n v="70.349999999999994"/>
    <n v="139.05000000000001"/>
    <x v="1"/>
    <n v="139.05000000000001"/>
    <n v="1"/>
    <x v="0"/>
  </r>
  <r>
    <s v="5697-GOMBF"/>
    <x v="0"/>
    <n v="1"/>
    <s v="Yes"/>
    <s v="Yes"/>
    <n v="28"/>
    <s v="No"/>
    <x v="0"/>
    <x v="0"/>
    <x v="0"/>
    <x v="1"/>
    <x v="0"/>
    <x v="0"/>
    <x v="1"/>
    <x v="0"/>
    <x v="0"/>
    <s v="Yes"/>
    <x v="0"/>
    <n v="35.9"/>
    <n v="973.65"/>
    <x v="0"/>
    <n v="973.65"/>
    <n v="0"/>
    <x v="1"/>
  </r>
  <r>
    <s v="2739-CACDQ"/>
    <x v="0"/>
    <n v="1"/>
    <s v="No"/>
    <s v="No"/>
    <n v="17"/>
    <s v="Yes"/>
    <x v="2"/>
    <x v="1"/>
    <x v="0"/>
    <x v="1"/>
    <x v="1"/>
    <x v="0"/>
    <x v="0"/>
    <x v="0"/>
    <x v="0"/>
    <s v="Yes"/>
    <x v="3"/>
    <n v="82.65"/>
    <n v="1470.05"/>
    <x v="0"/>
    <n v="1470.05"/>
    <n v="0"/>
    <x v="3"/>
  </r>
  <r>
    <s v="9385-EHGDO"/>
    <x v="0"/>
    <n v="0"/>
    <s v="Yes"/>
    <s v="Yes"/>
    <n v="35"/>
    <s v="Yes"/>
    <x v="1"/>
    <x v="2"/>
    <x v="2"/>
    <x v="2"/>
    <x v="2"/>
    <x v="2"/>
    <x v="2"/>
    <x v="2"/>
    <x v="2"/>
    <s v="Yes"/>
    <x v="1"/>
    <n v="19.850000000000001"/>
    <n v="739.35"/>
    <x v="0"/>
    <n v="739.35"/>
    <n v="0"/>
    <x v="1"/>
  </r>
  <r>
    <s v="9498-FIMXL"/>
    <x v="0"/>
    <n v="0"/>
    <s v="No"/>
    <s v="No"/>
    <n v="8"/>
    <s v="Yes"/>
    <x v="1"/>
    <x v="2"/>
    <x v="2"/>
    <x v="2"/>
    <x v="2"/>
    <x v="2"/>
    <x v="2"/>
    <x v="2"/>
    <x v="1"/>
    <s v="Yes"/>
    <x v="1"/>
    <n v="19.2"/>
    <n v="161.94999999999999"/>
    <x v="0"/>
    <n v="161.94999999999999"/>
    <n v="0"/>
    <x v="0"/>
  </r>
  <r>
    <s v="2379-GYFLQ"/>
    <x v="1"/>
    <n v="0"/>
    <s v="No"/>
    <s v="No"/>
    <n v="46"/>
    <s v="Yes"/>
    <x v="2"/>
    <x v="1"/>
    <x v="0"/>
    <x v="0"/>
    <x v="1"/>
    <x v="0"/>
    <x v="1"/>
    <x v="0"/>
    <x v="1"/>
    <s v="Yes"/>
    <x v="3"/>
    <n v="94.9"/>
    <n v="4422.95"/>
    <x v="0"/>
    <n v="4422.95"/>
    <n v="0"/>
    <x v="2"/>
  </r>
  <r>
    <s v="0122-OAHPZ"/>
    <x v="0"/>
    <n v="0"/>
    <s v="No"/>
    <s v="No"/>
    <n v="7"/>
    <s v="Yes"/>
    <x v="2"/>
    <x v="1"/>
    <x v="0"/>
    <x v="1"/>
    <x v="0"/>
    <x v="0"/>
    <x v="0"/>
    <x v="0"/>
    <x v="0"/>
    <s v="Yes"/>
    <x v="0"/>
    <n v="73.849999999999994"/>
    <n v="511.25"/>
    <x v="1"/>
    <n v="511.25"/>
    <n v="1"/>
    <x v="0"/>
  </r>
  <r>
    <s v="2868-SNELZ"/>
    <x v="0"/>
    <n v="0"/>
    <s v="No"/>
    <s v="No"/>
    <n v="2"/>
    <s v="Yes"/>
    <x v="2"/>
    <x v="1"/>
    <x v="0"/>
    <x v="1"/>
    <x v="1"/>
    <x v="0"/>
    <x v="0"/>
    <x v="0"/>
    <x v="0"/>
    <s v="No"/>
    <x v="1"/>
    <n v="80.599999999999994"/>
    <n v="155.80000000000001"/>
    <x v="1"/>
    <n v="155.80000000000001"/>
    <n v="1"/>
    <x v="0"/>
  </r>
  <r>
    <s v="4322-RCYMT"/>
    <x v="1"/>
    <n v="0"/>
    <s v="Yes"/>
    <s v="Yes"/>
    <n v="68"/>
    <s v="Yes"/>
    <x v="2"/>
    <x v="0"/>
    <x v="0"/>
    <x v="0"/>
    <x v="1"/>
    <x v="1"/>
    <x v="0"/>
    <x v="1"/>
    <x v="1"/>
    <s v="Yes"/>
    <x v="2"/>
    <n v="75.8"/>
    <n v="5293.95"/>
    <x v="1"/>
    <n v="5293.95"/>
    <n v="1"/>
    <x v="4"/>
  </r>
  <r>
    <s v="6680-NENYN"/>
    <x v="0"/>
    <n v="0"/>
    <s v="No"/>
    <s v="No"/>
    <n v="43"/>
    <s v="Yes"/>
    <x v="2"/>
    <x v="1"/>
    <x v="0"/>
    <x v="0"/>
    <x v="1"/>
    <x v="0"/>
    <x v="1"/>
    <x v="1"/>
    <x v="2"/>
    <s v="Yes"/>
    <x v="0"/>
    <n v="104.6"/>
    <n v="4759.8500000000004"/>
    <x v="1"/>
    <n v="4759.8500000000004"/>
    <n v="1"/>
    <x v="2"/>
  </r>
  <r>
    <s v="2088-IEBAU"/>
    <x v="0"/>
    <n v="0"/>
    <s v="No"/>
    <s v="No"/>
    <n v="68"/>
    <s v="Yes"/>
    <x v="2"/>
    <x v="0"/>
    <x v="1"/>
    <x v="0"/>
    <x v="1"/>
    <x v="1"/>
    <x v="1"/>
    <x v="1"/>
    <x v="2"/>
    <s v="Yes"/>
    <x v="0"/>
    <n v="88.15"/>
    <n v="6148.45"/>
    <x v="0"/>
    <n v="6148.45"/>
    <n v="0"/>
    <x v="4"/>
  </r>
  <r>
    <s v="7982-VCELR"/>
    <x v="0"/>
    <n v="0"/>
    <s v="No"/>
    <s v="No"/>
    <n v="36"/>
    <s v="Yes"/>
    <x v="1"/>
    <x v="1"/>
    <x v="0"/>
    <x v="0"/>
    <x v="0"/>
    <x v="0"/>
    <x v="1"/>
    <x v="1"/>
    <x v="0"/>
    <s v="Yes"/>
    <x v="3"/>
    <n v="94.8"/>
    <n v="3565.65"/>
    <x v="0"/>
    <n v="3565.65"/>
    <n v="0"/>
    <x v="1"/>
  </r>
  <r>
    <s v="1343-EHPYB"/>
    <x v="1"/>
    <n v="0"/>
    <s v="Yes"/>
    <s v="No"/>
    <n v="63"/>
    <s v="Yes"/>
    <x v="2"/>
    <x v="1"/>
    <x v="0"/>
    <x v="0"/>
    <x v="1"/>
    <x v="0"/>
    <x v="1"/>
    <x v="1"/>
    <x v="0"/>
    <s v="Yes"/>
    <x v="0"/>
    <n v="103.4"/>
    <n v="6603"/>
    <x v="1"/>
    <n v="6603"/>
    <n v="1"/>
    <x v="4"/>
  </r>
  <r>
    <s v="6035-BXTTY"/>
    <x v="0"/>
    <n v="1"/>
    <s v="No"/>
    <s v="No"/>
    <n v="32"/>
    <s v="Yes"/>
    <x v="1"/>
    <x v="0"/>
    <x v="0"/>
    <x v="0"/>
    <x v="0"/>
    <x v="1"/>
    <x v="0"/>
    <x v="0"/>
    <x v="0"/>
    <s v="No"/>
    <x v="2"/>
    <n v="54.65"/>
    <n v="1830.1"/>
    <x v="0"/>
    <n v="1830.1"/>
    <n v="0"/>
    <x v="1"/>
  </r>
  <r>
    <s v="6885-PKOAM"/>
    <x v="0"/>
    <n v="0"/>
    <s v="Yes"/>
    <s v="No"/>
    <n v="71"/>
    <s v="Yes"/>
    <x v="2"/>
    <x v="0"/>
    <x v="1"/>
    <x v="0"/>
    <x v="1"/>
    <x v="1"/>
    <x v="1"/>
    <x v="1"/>
    <x v="2"/>
    <s v="No"/>
    <x v="3"/>
    <n v="85.75"/>
    <n v="6223.8"/>
    <x v="0"/>
    <n v="6223.8"/>
    <n v="0"/>
    <x v="4"/>
  </r>
  <r>
    <s v="7520-HQWJU"/>
    <x v="0"/>
    <n v="0"/>
    <s v="Yes"/>
    <s v="Yes"/>
    <n v="66"/>
    <s v="Yes"/>
    <x v="2"/>
    <x v="0"/>
    <x v="1"/>
    <x v="0"/>
    <x v="1"/>
    <x v="0"/>
    <x v="0"/>
    <x v="0"/>
    <x v="0"/>
    <s v="Yes"/>
    <x v="2"/>
    <n v="67.45"/>
    <n v="4508.6499999999996"/>
    <x v="0"/>
    <n v="4508.6499999999996"/>
    <n v="0"/>
    <x v="4"/>
  </r>
  <r>
    <s v="9639-BUJXT"/>
    <x v="1"/>
    <n v="0"/>
    <s v="No"/>
    <s v="No"/>
    <n v="63"/>
    <s v="Yes"/>
    <x v="1"/>
    <x v="2"/>
    <x v="2"/>
    <x v="2"/>
    <x v="2"/>
    <x v="2"/>
    <x v="2"/>
    <x v="2"/>
    <x v="1"/>
    <s v="No"/>
    <x v="1"/>
    <n v="20.5"/>
    <n v="1328.15"/>
    <x v="0"/>
    <n v="1328.15"/>
    <n v="0"/>
    <x v="4"/>
  </r>
  <r>
    <s v="5924-SNGKP"/>
    <x v="0"/>
    <n v="0"/>
    <s v="No"/>
    <s v="Yes"/>
    <n v="41"/>
    <s v="Yes"/>
    <x v="1"/>
    <x v="2"/>
    <x v="2"/>
    <x v="2"/>
    <x v="2"/>
    <x v="2"/>
    <x v="2"/>
    <x v="2"/>
    <x v="1"/>
    <s v="Yes"/>
    <x v="3"/>
    <n v="20.25"/>
    <n v="865"/>
    <x v="0"/>
    <n v="865"/>
    <n v="0"/>
    <x v="2"/>
  </r>
  <r>
    <s v="0021-IKXGC"/>
    <x v="0"/>
    <n v="1"/>
    <s v="No"/>
    <s v="No"/>
    <n v="1"/>
    <s v="Yes"/>
    <x v="2"/>
    <x v="1"/>
    <x v="0"/>
    <x v="1"/>
    <x v="0"/>
    <x v="0"/>
    <x v="0"/>
    <x v="0"/>
    <x v="0"/>
    <s v="Yes"/>
    <x v="0"/>
    <n v="72.099999999999994"/>
    <n v="72.099999999999994"/>
    <x v="0"/>
    <n v="72.099999999999994"/>
    <n v="0"/>
    <x v="0"/>
  </r>
  <r>
    <s v="2034-GDRCN"/>
    <x v="0"/>
    <n v="0"/>
    <s v="No"/>
    <s v="No"/>
    <n v="2"/>
    <s v="Yes"/>
    <x v="1"/>
    <x v="1"/>
    <x v="0"/>
    <x v="1"/>
    <x v="0"/>
    <x v="0"/>
    <x v="1"/>
    <x v="1"/>
    <x v="0"/>
    <s v="Yes"/>
    <x v="0"/>
    <n v="90.4"/>
    <n v="168.2"/>
    <x v="1"/>
    <n v="168.2"/>
    <n v="1"/>
    <x v="0"/>
  </r>
  <r>
    <s v="8966-SNIZF"/>
    <x v="0"/>
    <n v="0"/>
    <s v="Yes"/>
    <s v="No"/>
    <n v="70"/>
    <s v="Yes"/>
    <x v="1"/>
    <x v="2"/>
    <x v="2"/>
    <x v="2"/>
    <x v="2"/>
    <x v="2"/>
    <x v="2"/>
    <x v="2"/>
    <x v="2"/>
    <s v="No"/>
    <x v="2"/>
    <n v="19.45"/>
    <n v="1303.5"/>
    <x v="0"/>
    <n v="1303.5"/>
    <n v="0"/>
    <x v="4"/>
  </r>
  <r>
    <s v="6243-OZGFH"/>
    <x v="0"/>
    <n v="0"/>
    <s v="No"/>
    <s v="No"/>
    <n v="23"/>
    <s v="No"/>
    <x v="0"/>
    <x v="0"/>
    <x v="0"/>
    <x v="1"/>
    <x v="0"/>
    <x v="0"/>
    <x v="1"/>
    <x v="1"/>
    <x v="0"/>
    <s v="Yes"/>
    <x v="0"/>
    <n v="44.95"/>
    <n v="996.85"/>
    <x v="0"/>
    <n v="996.85"/>
    <n v="0"/>
    <x v="3"/>
  </r>
  <r>
    <s v="4654-DLAMQ"/>
    <x v="0"/>
    <n v="1"/>
    <s v="Yes"/>
    <s v="No"/>
    <n v="64"/>
    <s v="Yes"/>
    <x v="1"/>
    <x v="1"/>
    <x v="1"/>
    <x v="0"/>
    <x v="1"/>
    <x v="0"/>
    <x v="0"/>
    <x v="1"/>
    <x v="1"/>
    <s v="No"/>
    <x v="2"/>
    <n v="97"/>
    <n v="6430.9"/>
    <x v="0"/>
    <n v="6430.9"/>
    <n v="0"/>
    <x v="4"/>
  </r>
  <r>
    <s v="0513-RBGPE"/>
    <x v="1"/>
    <n v="0"/>
    <s v="Yes"/>
    <s v="Yes"/>
    <n v="37"/>
    <s v="Yes"/>
    <x v="2"/>
    <x v="0"/>
    <x v="1"/>
    <x v="1"/>
    <x v="1"/>
    <x v="1"/>
    <x v="0"/>
    <x v="0"/>
    <x v="2"/>
    <s v="Yes"/>
    <x v="3"/>
    <n v="62.8"/>
    <n v="2278.75"/>
    <x v="0"/>
    <n v="2278.75"/>
    <n v="0"/>
    <x v="2"/>
  </r>
  <r>
    <s v="5160-UXJED"/>
    <x v="1"/>
    <n v="0"/>
    <s v="No"/>
    <s v="Yes"/>
    <n v="17"/>
    <s v="Yes"/>
    <x v="1"/>
    <x v="0"/>
    <x v="0"/>
    <x v="1"/>
    <x v="0"/>
    <x v="0"/>
    <x v="0"/>
    <x v="0"/>
    <x v="1"/>
    <s v="No"/>
    <x v="1"/>
    <n v="44.6"/>
    <n v="681.4"/>
    <x v="0"/>
    <n v="681.4"/>
    <n v="0"/>
    <x v="3"/>
  </r>
  <r>
    <s v="4115-NZRKS"/>
    <x v="0"/>
    <n v="1"/>
    <s v="No"/>
    <s v="No"/>
    <n v="7"/>
    <s v="Yes"/>
    <x v="1"/>
    <x v="1"/>
    <x v="0"/>
    <x v="1"/>
    <x v="0"/>
    <x v="0"/>
    <x v="1"/>
    <x v="1"/>
    <x v="0"/>
    <s v="Yes"/>
    <x v="0"/>
    <n v="89.15"/>
    <n v="574.35"/>
    <x v="0"/>
    <n v="574.35"/>
    <n v="0"/>
    <x v="0"/>
  </r>
  <r>
    <s v="0219-YTZUE"/>
    <x v="1"/>
    <n v="0"/>
    <s v="Yes"/>
    <s v="Yes"/>
    <n v="4"/>
    <s v="Yes"/>
    <x v="2"/>
    <x v="1"/>
    <x v="0"/>
    <x v="0"/>
    <x v="1"/>
    <x v="0"/>
    <x v="0"/>
    <x v="0"/>
    <x v="0"/>
    <s v="Yes"/>
    <x v="2"/>
    <n v="84.8"/>
    <n v="371.9"/>
    <x v="1"/>
    <n v="371.9"/>
    <n v="1"/>
    <x v="0"/>
  </r>
  <r>
    <s v="0623-IIHUG"/>
    <x v="0"/>
    <n v="1"/>
    <s v="No"/>
    <s v="No"/>
    <n v="21"/>
    <s v="No"/>
    <x v="0"/>
    <x v="0"/>
    <x v="1"/>
    <x v="1"/>
    <x v="0"/>
    <x v="0"/>
    <x v="1"/>
    <x v="0"/>
    <x v="0"/>
    <s v="Yes"/>
    <x v="0"/>
    <n v="41.9"/>
    <n v="840.1"/>
    <x v="1"/>
    <n v="840.1"/>
    <n v="1"/>
    <x v="3"/>
  </r>
  <r>
    <s v="4572-DVCGN"/>
    <x v="0"/>
    <n v="0"/>
    <s v="No"/>
    <s v="No"/>
    <n v="10"/>
    <s v="Yes"/>
    <x v="1"/>
    <x v="1"/>
    <x v="0"/>
    <x v="1"/>
    <x v="0"/>
    <x v="0"/>
    <x v="0"/>
    <x v="1"/>
    <x v="0"/>
    <s v="Yes"/>
    <x v="2"/>
    <n v="80.25"/>
    <n v="846"/>
    <x v="1"/>
    <n v="846"/>
    <n v="1"/>
    <x v="0"/>
  </r>
  <r>
    <s v="3351-NGXYI"/>
    <x v="0"/>
    <n v="1"/>
    <s v="No"/>
    <s v="No"/>
    <n v="16"/>
    <s v="Yes"/>
    <x v="2"/>
    <x v="0"/>
    <x v="1"/>
    <x v="1"/>
    <x v="0"/>
    <x v="0"/>
    <x v="0"/>
    <x v="0"/>
    <x v="0"/>
    <s v="Yes"/>
    <x v="0"/>
    <n v="54.1"/>
    <n v="889"/>
    <x v="0"/>
    <n v="889"/>
    <n v="0"/>
    <x v="3"/>
  </r>
  <r>
    <s v="8984-EYLLL"/>
    <x v="1"/>
    <n v="0"/>
    <s v="Yes"/>
    <s v="No"/>
    <n v="64"/>
    <s v="Yes"/>
    <x v="2"/>
    <x v="1"/>
    <x v="0"/>
    <x v="0"/>
    <x v="0"/>
    <x v="1"/>
    <x v="1"/>
    <x v="1"/>
    <x v="2"/>
    <s v="Yes"/>
    <x v="0"/>
    <n v="105.25"/>
    <n v="6823.4"/>
    <x v="0"/>
    <n v="6823.4"/>
    <n v="0"/>
    <x v="4"/>
  </r>
  <r>
    <s v="9057-MSWCO"/>
    <x v="1"/>
    <n v="1"/>
    <s v="Yes"/>
    <s v="No"/>
    <n v="27"/>
    <s v="No"/>
    <x v="0"/>
    <x v="0"/>
    <x v="1"/>
    <x v="1"/>
    <x v="0"/>
    <x v="0"/>
    <x v="0"/>
    <x v="0"/>
    <x v="0"/>
    <s v="No"/>
    <x v="3"/>
    <n v="30.75"/>
    <n v="805.1"/>
    <x v="1"/>
    <n v="805.1"/>
    <n v="1"/>
    <x v="1"/>
  </r>
  <r>
    <s v="9833-TGFHX"/>
    <x v="1"/>
    <n v="0"/>
    <s v="Yes"/>
    <s v="Yes"/>
    <n v="42"/>
    <s v="Yes"/>
    <x v="2"/>
    <x v="1"/>
    <x v="1"/>
    <x v="1"/>
    <x v="0"/>
    <x v="0"/>
    <x v="1"/>
    <x v="1"/>
    <x v="1"/>
    <s v="No"/>
    <x v="0"/>
    <n v="97.1"/>
    <n v="4016.75"/>
    <x v="0"/>
    <n v="4016.75"/>
    <n v="0"/>
    <x v="2"/>
  </r>
  <r>
    <s v="9294-TDIPC"/>
    <x v="1"/>
    <n v="0"/>
    <s v="No"/>
    <s v="Yes"/>
    <n v="5"/>
    <s v="Yes"/>
    <x v="1"/>
    <x v="2"/>
    <x v="2"/>
    <x v="2"/>
    <x v="2"/>
    <x v="2"/>
    <x v="2"/>
    <x v="2"/>
    <x v="0"/>
    <s v="No"/>
    <x v="1"/>
    <n v="20.2"/>
    <n v="83.75"/>
    <x v="0"/>
    <n v="83.75"/>
    <n v="0"/>
    <x v="0"/>
  </r>
  <r>
    <s v="5229-DTFYB"/>
    <x v="0"/>
    <n v="0"/>
    <s v="No"/>
    <s v="No"/>
    <n v="41"/>
    <s v="Yes"/>
    <x v="1"/>
    <x v="1"/>
    <x v="0"/>
    <x v="0"/>
    <x v="0"/>
    <x v="1"/>
    <x v="1"/>
    <x v="1"/>
    <x v="2"/>
    <s v="Yes"/>
    <x v="2"/>
    <n v="98.8"/>
    <n v="3959.15"/>
    <x v="0"/>
    <n v="3959.15"/>
    <n v="0"/>
    <x v="2"/>
  </r>
  <r>
    <s v="0104-PPXDV"/>
    <x v="1"/>
    <n v="0"/>
    <s v="Yes"/>
    <s v="No"/>
    <n v="58"/>
    <s v="Yes"/>
    <x v="1"/>
    <x v="0"/>
    <x v="0"/>
    <x v="1"/>
    <x v="1"/>
    <x v="0"/>
    <x v="0"/>
    <x v="0"/>
    <x v="1"/>
    <s v="No"/>
    <x v="3"/>
    <n v="50.3"/>
    <n v="2878.55"/>
    <x v="0"/>
    <n v="2878.55"/>
    <n v="0"/>
    <x v="5"/>
  </r>
  <r>
    <s v="5176-LMJXE"/>
    <x v="0"/>
    <n v="0"/>
    <s v="No"/>
    <s v="No"/>
    <n v="47"/>
    <s v="Yes"/>
    <x v="1"/>
    <x v="2"/>
    <x v="2"/>
    <x v="2"/>
    <x v="2"/>
    <x v="2"/>
    <x v="2"/>
    <x v="2"/>
    <x v="2"/>
    <s v="Yes"/>
    <x v="1"/>
    <n v="20.55"/>
    <n v="945.7"/>
    <x v="0"/>
    <n v="945.7"/>
    <n v="0"/>
    <x v="2"/>
  </r>
  <r>
    <s v="3583-KRKMD"/>
    <x v="1"/>
    <n v="0"/>
    <s v="No"/>
    <s v="No"/>
    <n v="18"/>
    <s v="Yes"/>
    <x v="1"/>
    <x v="1"/>
    <x v="0"/>
    <x v="1"/>
    <x v="0"/>
    <x v="1"/>
    <x v="0"/>
    <x v="0"/>
    <x v="0"/>
    <s v="Yes"/>
    <x v="2"/>
    <n v="75.900000000000006"/>
    <n v="1373.05"/>
    <x v="0"/>
    <n v="1373.05"/>
    <n v="0"/>
    <x v="3"/>
  </r>
  <r>
    <s v="1010-DIAUQ"/>
    <x v="1"/>
    <n v="0"/>
    <s v="No"/>
    <s v="No"/>
    <n v="5"/>
    <s v="Yes"/>
    <x v="1"/>
    <x v="1"/>
    <x v="0"/>
    <x v="1"/>
    <x v="1"/>
    <x v="0"/>
    <x v="1"/>
    <x v="1"/>
    <x v="0"/>
    <s v="No"/>
    <x v="2"/>
    <n v="96.5"/>
    <n v="492.55"/>
    <x v="1"/>
    <n v="492.55"/>
    <n v="1"/>
    <x v="0"/>
  </r>
  <r>
    <s v="9069-LGEUL"/>
    <x v="1"/>
    <n v="0"/>
    <s v="Yes"/>
    <s v="No"/>
    <n v="23"/>
    <s v="Yes"/>
    <x v="1"/>
    <x v="0"/>
    <x v="1"/>
    <x v="1"/>
    <x v="0"/>
    <x v="0"/>
    <x v="0"/>
    <x v="1"/>
    <x v="0"/>
    <s v="Yes"/>
    <x v="2"/>
    <n v="59.95"/>
    <n v="1406"/>
    <x v="0"/>
    <n v="1406"/>
    <n v="0"/>
    <x v="3"/>
  </r>
  <r>
    <s v="7302-ZHMHP"/>
    <x v="0"/>
    <n v="0"/>
    <s v="No"/>
    <s v="No"/>
    <n v="1"/>
    <s v="Yes"/>
    <x v="1"/>
    <x v="2"/>
    <x v="2"/>
    <x v="2"/>
    <x v="2"/>
    <x v="2"/>
    <x v="2"/>
    <x v="2"/>
    <x v="0"/>
    <s v="No"/>
    <x v="1"/>
    <n v="19.149999999999999"/>
    <n v="19.149999999999999"/>
    <x v="0"/>
    <n v="19.149999999999999"/>
    <n v="0"/>
    <x v="0"/>
  </r>
  <r>
    <s v="9571-EDEBV"/>
    <x v="1"/>
    <n v="0"/>
    <s v="Yes"/>
    <s v="No"/>
    <n v="71"/>
    <s v="Yes"/>
    <x v="2"/>
    <x v="1"/>
    <x v="0"/>
    <x v="1"/>
    <x v="1"/>
    <x v="0"/>
    <x v="1"/>
    <x v="1"/>
    <x v="1"/>
    <s v="Yes"/>
    <x v="3"/>
    <n v="98.65"/>
    <n v="6962.85"/>
    <x v="0"/>
    <n v="6962.85"/>
    <n v="0"/>
    <x v="4"/>
  </r>
  <r>
    <s v="3520-FJGCV"/>
    <x v="1"/>
    <n v="0"/>
    <s v="Yes"/>
    <s v="Yes"/>
    <n v="72"/>
    <s v="Yes"/>
    <x v="2"/>
    <x v="1"/>
    <x v="1"/>
    <x v="0"/>
    <x v="1"/>
    <x v="1"/>
    <x v="1"/>
    <x v="1"/>
    <x v="2"/>
    <s v="Yes"/>
    <x v="3"/>
    <n v="112.6"/>
    <n v="8126.65"/>
    <x v="0"/>
    <n v="8126.65"/>
    <n v="0"/>
    <x v="4"/>
  </r>
  <r>
    <s v="6563-VRERX"/>
    <x v="1"/>
    <n v="0"/>
    <s v="Yes"/>
    <s v="Yes"/>
    <n v="33"/>
    <s v="Yes"/>
    <x v="1"/>
    <x v="2"/>
    <x v="2"/>
    <x v="2"/>
    <x v="2"/>
    <x v="2"/>
    <x v="2"/>
    <x v="2"/>
    <x v="1"/>
    <s v="No"/>
    <x v="1"/>
    <n v="20.6"/>
    <n v="690.25"/>
    <x v="0"/>
    <n v="690.25"/>
    <n v="0"/>
    <x v="1"/>
  </r>
  <r>
    <s v="0259-GBZSH"/>
    <x v="1"/>
    <n v="0"/>
    <s v="No"/>
    <s v="No"/>
    <n v="2"/>
    <s v="Yes"/>
    <x v="2"/>
    <x v="1"/>
    <x v="0"/>
    <x v="1"/>
    <x v="0"/>
    <x v="0"/>
    <x v="1"/>
    <x v="0"/>
    <x v="0"/>
    <s v="Yes"/>
    <x v="0"/>
    <n v="85.65"/>
    <n v="181.5"/>
    <x v="1"/>
    <n v="181.5"/>
    <n v="1"/>
    <x v="0"/>
  </r>
  <r>
    <s v="6122-EFVKN"/>
    <x v="1"/>
    <n v="0"/>
    <s v="No"/>
    <s v="Yes"/>
    <n v="24"/>
    <s v="No"/>
    <x v="0"/>
    <x v="0"/>
    <x v="1"/>
    <x v="1"/>
    <x v="0"/>
    <x v="1"/>
    <x v="0"/>
    <x v="0"/>
    <x v="2"/>
    <s v="No"/>
    <x v="1"/>
    <n v="35.75"/>
    <n v="830.8"/>
    <x v="0"/>
    <n v="830.8"/>
    <n v="0"/>
    <x v="3"/>
  </r>
  <r>
    <s v="2805-EDJPQ"/>
    <x v="0"/>
    <n v="0"/>
    <s v="Yes"/>
    <s v="Yes"/>
    <n v="56"/>
    <s v="Yes"/>
    <x v="2"/>
    <x v="1"/>
    <x v="0"/>
    <x v="0"/>
    <x v="1"/>
    <x v="1"/>
    <x v="0"/>
    <x v="1"/>
    <x v="1"/>
    <s v="Yes"/>
    <x v="3"/>
    <n v="99.75"/>
    <n v="5608.4"/>
    <x v="0"/>
    <n v="5608.4"/>
    <n v="0"/>
    <x v="5"/>
  </r>
  <r>
    <s v="6862-CQUMB"/>
    <x v="1"/>
    <n v="0"/>
    <s v="No"/>
    <s v="No"/>
    <n v="37"/>
    <s v="Yes"/>
    <x v="1"/>
    <x v="1"/>
    <x v="0"/>
    <x v="0"/>
    <x v="0"/>
    <x v="0"/>
    <x v="1"/>
    <x v="1"/>
    <x v="0"/>
    <s v="Yes"/>
    <x v="3"/>
    <n v="96.1"/>
    <n v="3646.8"/>
    <x v="0"/>
    <n v="3646.8"/>
    <n v="0"/>
    <x v="2"/>
  </r>
  <r>
    <s v="7156-MXBJE"/>
    <x v="0"/>
    <n v="0"/>
    <s v="No"/>
    <s v="No"/>
    <n v="43"/>
    <s v="Yes"/>
    <x v="2"/>
    <x v="0"/>
    <x v="0"/>
    <x v="0"/>
    <x v="1"/>
    <x v="1"/>
    <x v="1"/>
    <x v="1"/>
    <x v="1"/>
    <s v="No"/>
    <x v="3"/>
    <n v="85.1"/>
    <n v="3662.25"/>
    <x v="0"/>
    <n v="3662.25"/>
    <n v="0"/>
    <x v="2"/>
  </r>
  <r>
    <s v="6158-HDPXZ"/>
    <x v="1"/>
    <n v="0"/>
    <s v="No"/>
    <s v="No"/>
    <n v="1"/>
    <s v="No"/>
    <x v="0"/>
    <x v="0"/>
    <x v="0"/>
    <x v="1"/>
    <x v="0"/>
    <x v="0"/>
    <x v="0"/>
    <x v="0"/>
    <x v="0"/>
    <s v="No"/>
    <x v="1"/>
    <n v="25.35"/>
    <n v="25.35"/>
    <x v="0"/>
    <n v="25.35"/>
    <n v="0"/>
    <x v="0"/>
  </r>
  <r>
    <s v="9601-BRXPO"/>
    <x v="0"/>
    <n v="0"/>
    <s v="Yes"/>
    <s v="No"/>
    <n v="25"/>
    <s v="Yes"/>
    <x v="2"/>
    <x v="1"/>
    <x v="0"/>
    <x v="1"/>
    <x v="1"/>
    <x v="1"/>
    <x v="1"/>
    <x v="1"/>
    <x v="0"/>
    <s v="Yes"/>
    <x v="2"/>
    <n v="104.95"/>
    <n v="2566.5"/>
    <x v="1"/>
    <n v="2566.5"/>
    <n v="1"/>
    <x v="1"/>
  </r>
  <r>
    <s v="2863-IMQDR"/>
    <x v="0"/>
    <n v="0"/>
    <s v="No"/>
    <s v="No"/>
    <n v="61"/>
    <s v="Yes"/>
    <x v="2"/>
    <x v="0"/>
    <x v="1"/>
    <x v="0"/>
    <x v="1"/>
    <x v="1"/>
    <x v="1"/>
    <x v="1"/>
    <x v="2"/>
    <s v="No"/>
    <x v="0"/>
    <n v="89.65"/>
    <n v="5308.7"/>
    <x v="0"/>
    <n v="5308.7"/>
    <n v="0"/>
    <x v="4"/>
  </r>
  <r>
    <s v="5686-CMAWK"/>
    <x v="1"/>
    <n v="0"/>
    <s v="No"/>
    <s v="No"/>
    <n v="17"/>
    <s v="Yes"/>
    <x v="2"/>
    <x v="1"/>
    <x v="0"/>
    <x v="1"/>
    <x v="1"/>
    <x v="1"/>
    <x v="0"/>
    <x v="0"/>
    <x v="1"/>
    <s v="No"/>
    <x v="0"/>
    <n v="86.75"/>
    <n v="1410.25"/>
    <x v="0"/>
    <n v="1410.25"/>
    <n v="0"/>
    <x v="3"/>
  </r>
  <r>
    <s v="5651-CRHKQ"/>
    <x v="0"/>
    <n v="0"/>
    <s v="Yes"/>
    <s v="No"/>
    <n v="41"/>
    <s v="Yes"/>
    <x v="1"/>
    <x v="1"/>
    <x v="0"/>
    <x v="0"/>
    <x v="1"/>
    <x v="1"/>
    <x v="0"/>
    <x v="0"/>
    <x v="1"/>
    <s v="Yes"/>
    <x v="2"/>
    <n v="86.2"/>
    <n v="3339.05"/>
    <x v="0"/>
    <n v="3339.05"/>
    <n v="0"/>
    <x v="2"/>
  </r>
  <r>
    <s v="6905-NIQIN"/>
    <x v="1"/>
    <n v="0"/>
    <s v="No"/>
    <s v="No"/>
    <n v="1"/>
    <s v="Yes"/>
    <x v="1"/>
    <x v="0"/>
    <x v="0"/>
    <x v="0"/>
    <x v="0"/>
    <x v="0"/>
    <x v="0"/>
    <x v="0"/>
    <x v="0"/>
    <s v="No"/>
    <x v="1"/>
    <n v="50.65"/>
    <n v="50.65"/>
    <x v="1"/>
    <n v="50.65"/>
    <n v="1"/>
    <x v="0"/>
  </r>
  <r>
    <s v="8204-YJCLA"/>
    <x v="1"/>
    <n v="1"/>
    <s v="Yes"/>
    <s v="Yes"/>
    <n v="72"/>
    <s v="No"/>
    <x v="0"/>
    <x v="0"/>
    <x v="1"/>
    <x v="0"/>
    <x v="1"/>
    <x v="1"/>
    <x v="1"/>
    <x v="1"/>
    <x v="2"/>
    <s v="Yes"/>
    <x v="2"/>
    <n v="64.8"/>
    <n v="4732.3500000000004"/>
    <x v="0"/>
    <n v="4732.3500000000004"/>
    <n v="0"/>
    <x v="4"/>
  </r>
  <r>
    <s v="5167-ZFFMM"/>
    <x v="1"/>
    <n v="0"/>
    <s v="No"/>
    <s v="No"/>
    <n v="1"/>
    <s v="Yes"/>
    <x v="2"/>
    <x v="1"/>
    <x v="0"/>
    <x v="0"/>
    <x v="0"/>
    <x v="0"/>
    <x v="0"/>
    <x v="1"/>
    <x v="0"/>
    <s v="Yes"/>
    <x v="3"/>
    <n v="90.85"/>
    <n v="90.85"/>
    <x v="1"/>
    <n v="90.85"/>
    <n v="1"/>
    <x v="0"/>
  </r>
  <r>
    <s v="6583-SZVGP"/>
    <x v="1"/>
    <n v="0"/>
    <s v="No"/>
    <s v="No"/>
    <n v="48"/>
    <s v="Yes"/>
    <x v="2"/>
    <x v="1"/>
    <x v="0"/>
    <x v="0"/>
    <x v="1"/>
    <x v="0"/>
    <x v="1"/>
    <x v="1"/>
    <x v="2"/>
    <s v="Yes"/>
    <x v="2"/>
    <n v="108.1"/>
    <n v="5067.45"/>
    <x v="0"/>
    <n v="5067.45"/>
    <n v="0"/>
    <x v="2"/>
  </r>
  <r>
    <s v="4895-TMWIR"/>
    <x v="1"/>
    <n v="1"/>
    <s v="Yes"/>
    <s v="No"/>
    <n v="11"/>
    <s v="Yes"/>
    <x v="1"/>
    <x v="2"/>
    <x v="2"/>
    <x v="2"/>
    <x v="2"/>
    <x v="2"/>
    <x v="2"/>
    <x v="2"/>
    <x v="0"/>
    <s v="No"/>
    <x v="1"/>
    <n v="19.95"/>
    <n v="214.75"/>
    <x v="1"/>
    <n v="214.75"/>
    <n v="1"/>
    <x v="0"/>
  </r>
  <r>
    <s v="0533-BNWKF"/>
    <x v="0"/>
    <n v="1"/>
    <s v="Yes"/>
    <s v="No"/>
    <n v="55"/>
    <s v="Yes"/>
    <x v="2"/>
    <x v="1"/>
    <x v="0"/>
    <x v="0"/>
    <x v="1"/>
    <x v="0"/>
    <x v="0"/>
    <x v="0"/>
    <x v="0"/>
    <s v="Yes"/>
    <x v="0"/>
    <n v="85.45"/>
    <n v="4874.7"/>
    <x v="1"/>
    <n v="4874.7"/>
    <n v="1"/>
    <x v="5"/>
  </r>
  <r>
    <s v="1708-PBBOA"/>
    <x v="0"/>
    <n v="0"/>
    <s v="No"/>
    <s v="No"/>
    <n v="42"/>
    <s v="No"/>
    <x v="0"/>
    <x v="0"/>
    <x v="1"/>
    <x v="0"/>
    <x v="1"/>
    <x v="1"/>
    <x v="0"/>
    <x v="1"/>
    <x v="1"/>
    <s v="Yes"/>
    <x v="0"/>
    <n v="54.75"/>
    <n v="2348.4499999999998"/>
    <x v="0"/>
    <n v="2348.4499999999998"/>
    <n v="0"/>
    <x v="2"/>
  </r>
  <r>
    <s v="8782-LKFPK"/>
    <x v="1"/>
    <n v="0"/>
    <s v="No"/>
    <s v="No"/>
    <n v="44"/>
    <s v="Yes"/>
    <x v="2"/>
    <x v="1"/>
    <x v="0"/>
    <x v="1"/>
    <x v="1"/>
    <x v="0"/>
    <x v="0"/>
    <x v="1"/>
    <x v="0"/>
    <s v="Yes"/>
    <x v="1"/>
    <n v="90.4"/>
    <n v="4063"/>
    <x v="0"/>
    <n v="4063"/>
    <n v="0"/>
    <x v="2"/>
  </r>
  <r>
    <s v="5522-JBWMO"/>
    <x v="1"/>
    <n v="0"/>
    <s v="No"/>
    <s v="Yes"/>
    <n v="1"/>
    <s v="Yes"/>
    <x v="1"/>
    <x v="0"/>
    <x v="0"/>
    <x v="1"/>
    <x v="0"/>
    <x v="0"/>
    <x v="0"/>
    <x v="0"/>
    <x v="0"/>
    <s v="No"/>
    <x v="0"/>
    <n v="44"/>
    <n v="44"/>
    <x v="0"/>
    <n v="44"/>
    <n v="0"/>
    <x v="0"/>
  </r>
  <r>
    <s v="3597-MVHJT"/>
    <x v="0"/>
    <n v="0"/>
    <s v="No"/>
    <s v="No"/>
    <n v="27"/>
    <s v="Yes"/>
    <x v="2"/>
    <x v="1"/>
    <x v="0"/>
    <x v="1"/>
    <x v="0"/>
    <x v="0"/>
    <x v="1"/>
    <x v="1"/>
    <x v="0"/>
    <s v="Yes"/>
    <x v="2"/>
    <n v="95.6"/>
    <n v="2595.25"/>
    <x v="0"/>
    <n v="2595.25"/>
    <n v="0"/>
    <x v="1"/>
  </r>
  <r>
    <s v="9774-NRNAU"/>
    <x v="1"/>
    <n v="1"/>
    <s v="Yes"/>
    <s v="No"/>
    <n v="27"/>
    <s v="Yes"/>
    <x v="2"/>
    <x v="0"/>
    <x v="0"/>
    <x v="0"/>
    <x v="1"/>
    <x v="1"/>
    <x v="1"/>
    <x v="1"/>
    <x v="0"/>
    <s v="Yes"/>
    <x v="2"/>
    <n v="84.8"/>
    <n v="2309.5500000000002"/>
    <x v="0"/>
    <n v="2309.5500000000002"/>
    <n v="0"/>
    <x v="1"/>
  </r>
  <r>
    <s v="0224-RLWWD"/>
    <x v="0"/>
    <n v="1"/>
    <s v="No"/>
    <s v="No"/>
    <n v="2"/>
    <s v="Yes"/>
    <x v="1"/>
    <x v="0"/>
    <x v="0"/>
    <x v="1"/>
    <x v="0"/>
    <x v="0"/>
    <x v="0"/>
    <x v="0"/>
    <x v="0"/>
    <s v="Yes"/>
    <x v="0"/>
    <n v="44.3"/>
    <n v="89.3"/>
    <x v="0"/>
    <n v="89.3"/>
    <n v="0"/>
    <x v="0"/>
  </r>
  <r>
    <s v="9967-ATRFS"/>
    <x v="0"/>
    <n v="0"/>
    <s v="No"/>
    <s v="No"/>
    <n v="19"/>
    <s v="Yes"/>
    <x v="1"/>
    <x v="2"/>
    <x v="2"/>
    <x v="2"/>
    <x v="2"/>
    <x v="2"/>
    <x v="2"/>
    <x v="2"/>
    <x v="0"/>
    <s v="No"/>
    <x v="1"/>
    <n v="19.899999999999999"/>
    <n v="367.55"/>
    <x v="0"/>
    <n v="367.55"/>
    <n v="0"/>
    <x v="3"/>
  </r>
  <r>
    <s v="3951-NJCVI"/>
    <x v="0"/>
    <n v="1"/>
    <s v="Yes"/>
    <s v="No"/>
    <n v="42"/>
    <s v="Yes"/>
    <x v="2"/>
    <x v="1"/>
    <x v="0"/>
    <x v="1"/>
    <x v="0"/>
    <x v="0"/>
    <x v="1"/>
    <x v="1"/>
    <x v="0"/>
    <s v="Yes"/>
    <x v="0"/>
    <n v="95.05"/>
    <n v="3944.5"/>
    <x v="0"/>
    <n v="3944.5"/>
    <n v="0"/>
    <x v="2"/>
  </r>
  <r>
    <s v="2977-CEBSX"/>
    <x v="0"/>
    <n v="0"/>
    <s v="No"/>
    <s v="No"/>
    <n v="66"/>
    <s v="Yes"/>
    <x v="2"/>
    <x v="0"/>
    <x v="1"/>
    <x v="0"/>
    <x v="1"/>
    <x v="1"/>
    <x v="1"/>
    <x v="1"/>
    <x v="2"/>
    <s v="Yes"/>
    <x v="3"/>
    <n v="90.05"/>
    <n v="5965.95"/>
    <x v="0"/>
    <n v="5965.95"/>
    <n v="0"/>
    <x v="4"/>
  </r>
  <r>
    <s v="0177-PXBAT"/>
    <x v="1"/>
    <n v="1"/>
    <s v="Yes"/>
    <s v="No"/>
    <n v="33"/>
    <s v="Yes"/>
    <x v="2"/>
    <x v="1"/>
    <x v="1"/>
    <x v="1"/>
    <x v="1"/>
    <x v="1"/>
    <x v="1"/>
    <x v="1"/>
    <x v="0"/>
    <s v="Yes"/>
    <x v="2"/>
    <n v="109.9"/>
    <n v="3694.7"/>
    <x v="0"/>
    <n v="3694.7"/>
    <n v="0"/>
    <x v="1"/>
  </r>
  <r>
    <s v="6599-CEBNN"/>
    <x v="0"/>
    <n v="0"/>
    <s v="No"/>
    <s v="No"/>
    <n v="34"/>
    <s v="Yes"/>
    <x v="1"/>
    <x v="1"/>
    <x v="0"/>
    <x v="0"/>
    <x v="0"/>
    <x v="0"/>
    <x v="0"/>
    <x v="0"/>
    <x v="0"/>
    <s v="Yes"/>
    <x v="3"/>
    <n v="73.95"/>
    <n v="2524.4499999999998"/>
    <x v="1"/>
    <n v="2524.4499999999998"/>
    <n v="1"/>
    <x v="1"/>
  </r>
  <r>
    <s v="2519-ERQOJ"/>
    <x v="1"/>
    <n v="1"/>
    <s v="No"/>
    <s v="No"/>
    <n v="33"/>
    <s v="No"/>
    <x v="0"/>
    <x v="0"/>
    <x v="0"/>
    <x v="1"/>
    <x v="1"/>
    <x v="1"/>
    <x v="1"/>
    <x v="1"/>
    <x v="0"/>
    <s v="Yes"/>
    <x v="0"/>
    <n v="54.6"/>
    <n v="1803.7"/>
    <x v="0"/>
    <n v="1803.7"/>
    <n v="0"/>
    <x v="1"/>
  </r>
  <r>
    <s v="5876-QMYLD"/>
    <x v="0"/>
    <n v="0"/>
    <s v="Yes"/>
    <s v="Yes"/>
    <n v="23"/>
    <s v="Yes"/>
    <x v="1"/>
    <x v="2"/>
    <x v="2"/>
    <x v="2"/>
    <x v="2"/>
    <x v="2"/>
    <x v="2"/>
    <x v="2"/>
    <x v="1"/>
    <s v="No"/>
    <x v="1"/>
    <n v="20.05"/>
    <n v="415.1"/>
    <x v="0"/>
    <n v="415.1"/>
    <n v="0"/>
    <x v="3"/>
  </r>
  <r>
    <s v="2277-AXSDC"/>
    <x v="0"/>
    <n v="0"/>
    <s v="No"/>
    <s v="No"/>
    <n v="32"/>
    <s v="Yes"/>
    <x v="1"/>
    <x v="2"/>
    <x v="2"/>
    <x v="2"/>
    <x v="2"/>
    <x v="2"/>
    <x v="2"/>
    <x v="2"/>
    <x v="1"/>
    <s v="No"/>
    <x v="2"/>
    <n v="19.75"/>
    <n v="624.15"/>
    <x v="0"/>
    <n v="624.15"/>
    <n v="0"/>
    <x v="1"/>
  </r>
  <r>
    <s v="9442-JTWDL"/>
    <x v="0"/>
    <n v="0"/>
    <s v="No"/>
    <s v="No"/>
    <n v="11"/>
    <s v="Yes"/>
    <x v="1"/>
    <x v="2"/>
    <x v="2"/>
    <x v="2"/>
    <x v="2"/>
    <x v="2"/>
    <x v="2"/>
    <x v="2"/>
    <x v="1"/>
    <s v="No"/>
    <x v="3"/>
    <n v="20.05"/>
    <n v="237.7"/>
    <x v="0"/>
    <n v="237.7"/>
    <n v="0"/>
    <x v="0"/>
  </r>
  <r>
    <s v="0979-PHULV"/>
    <x v="1"/>
    <n v="0"/>
    <s v="Yes"/>
    <s v="Yes"/>
    <n v="69"/>
    <s v="Yes"/>
    <x v="2"/>
    <x v="1"/>
    <x v="0"/>
    <x v="1"/>
    <x v="1"/>
    <x v="0"/>
    <x v="1"/>
    <x v="1"/>
    <x v="0"/>
    <s v="Yes"/>
    <x v="3"/>
    <n v="99.45"/>
    <n v="7007.6"/>
    <x v="1"/>
    <n v="7007.6"/>
    <n v="1"/>
    <x v="4"/>
  </r>
  <r>
    <s v="3067-SVMTC"/>
    <x v="0"/>
    <n v="0"/>
    <s v="Yes"/>
    <s v="No"/>
    <n v="68"/>
    <s v="Yes"/>
    <x v="1"/>
    <x v="0"/>
    <x v="1"/>
    <x v="1"/>
    <x v="0"/>
    <x v="1"/>
    <x v="0"/>
    <x v="0"/>
    <x v="1"/>
    <s v="No"/>
    <x v="2"/>
    <n v="55.9"/>
    <n v="3848.8"/>
    <x v="0"/>
    <n v="3848.8"/>
    <n v="0"/>
    <x v="4"/>
  </r>
  <r>
    <s v="5495-GPSRW"/>
    <x v="1"/>
    <n v="0"/>
    <s v="No"/>
    <s v="No"/>
    <n v="20"/>
    <s v="Yes"/>
    <x v="1"/>
    <x v="2"/>
    <x v="2"/>
    <x v="2"/>
    <x v="2"/>
    <x v="2"/>
    <x v="2"/>
    <x v="2"/>
    <x v="2"/>
    <s v="Yes"/>
    <x v="1"/>
    <n v="19.7"/>
    <n v="419.4"/>
    <x v="0"/>
    <n v="419.4"/>
    <n v="0"/>
    <x v="3"/>
  </r>
  <r>
    <s v="7606-BPHHN"/>
    <x v="1"/>
    <n v="0"/>
    <s v="No"/>
    <s v="No"/>
    <n v="72"/>
    <s v="Yes"/>
    <x v="1"/>
    <x v="2"/>
    <x v="2"/>
    <x v="2"/>
    <x v="2"/>
    <x v="2"/>
    <x v="2"/>
    <x v="2"/>
    <x v="2"/>
    <s v="Yes"/>
    <x v="3"/>
    <n v="19.8"/>
    <n v="1468.75"/>
    <x v="0"/>
    <n v="1468.75"/>
    <n v="0"/>
    <x v="4"/>
  </r>
  <r>
    <s v="4742-DRORA"/>
    <x v="1"/>
    <n v="0"/>
    <s v="Yes"/>
    <s v="Yes"/>
    <n v="60"/>
    <s v="Yes"/>
    <x v="2"/>
    <x v="1"/>
    <x v="1"/>
    <x v="1"/>
    <x v="1"/>
    <x v="0"/>
    <x v="1"/>
    <x v="0"/>
    <x v="1"/>
    <s v="Yes"/>
    <x v="2"/>
    <n v="95.4"/>
    <n v="5812"/>
    <x v="0"/>
    <n v="5812"/>
    <n v="0"/>
    <x v="5"/>
  </r>
  <r>
    <s v="0111-KLBQG"/>
    <x v="1"/>
    <n v="1"/>
    <s v="Yes"/>
    <s v="Yes"/>
    <n v="32"/>
    <s v="Yes"/>
    <x v="1"/>
    <x v="1"/>
    <x v="0"/>
    <x v="0"/>
    <x v="0"/>
    <x v="0"/>
    <x v="1"/>
    <x v="1"/>
    <x v="0"/>
    <s v="Yes"/>
    <x v="1"/>
    <n v="93.95"/>
    <n v="2861.45"/>
    <x v="0"/>
    <n v="2861.45"/>
    <n v="0"/>
    <x v="1"/>
  </r>
  <r>
    <s v="4800-VHZKI"/>
    <x v="0"/>
    <n v="0"/>
    <s v="No"/>
    <s v="No"/>
    <n v="1"/>
    <s v="Yes"/>
    <x v="1"/>
    <x v="2"/>
    <x v="2"/>
    <x v="2"/>
    <x v="2"/>
    <x v="2"/>
    <x v="2"/>
    <x v="2"/>
    <x v="0"/>
    <s v="Yes"/>
    <x v="1"/>
    <n v="19.899999999999999"/>
    <n v="19.899999999999999"/>
    <x v="1"/>
    <n v="19.899999999999999"/>
    <n v="1"/>
    <x v="0"/>
  </r>
  <r>
    <s v="7989-CHGTL"/>
    <x v="1"/>
    <n v="0"/>
    <s v="No"/>
    <s v="No"/>
    <n v="1"/>
    <s v="Yes"/>
    <x v="1"/>
    <x v="2"/>
    <x v="2"/>
    <x v="2"/>
    <x v="2"/>
    <x v="2"/>
    <x v="2"/>
    <x v="2"/>
    <x v="0"/>
    <s v="Yes"/>
    <x v="1"/>
    <n v="19.600000000000001"/>
    <n v="19.600000000000001"/>
    <x v="1"/>
    <n v="19.600000000000001"/>
    <n v="1"/>
    <x v="0"/>
  </r>
  <r>
    <s v="0334-GDDSO"/>
    <x v="1"/>
    <n v="1"/>
    <s v="No"/>
    <s v="No"/>
    <n v="3"/>
    <s v="Yes"/>
    <x v="2"/>
    <x v="1"/>
    <x v="0"/>
    <x v="0"/>
    <x v="0"/>
    <x v="0"/>
    <x v="0"/>
    <x v="0"/>
    <x v="0"/>
    <s v="Yes"/>
    <x v="0"/>
    <n v="81.349999999999994"/>
    <n v="233.7"/>
    <x v="1"/>
    <n v="233.7"/>
    <n v="1"/>
    <x v="0"/>
  </r>
  <r>
    <s v="4163-NCJAK"/>
    <x v="0"/>
    <n v="0"/>
    <s v="Yes"/>
    <s v="No"/>
    <n v="46"/>
    <s v="Yes"/>
    <x v="2"/>
    <x v="2"/>
    <x v="2"/>
    <x v="2"/>
    <x v="2"/>
    <x v="2"/>
    <x v="2"/>
    <x v="2"/>
    <x v="1"/>
    <s v="Yes"/>
    <x v="2"/>
    <n v="24.45"/>
    <n v="1066.1500000000001"/>
    <x v="0"/>
    <n v="1066.1500000000001"/>
    <n v="0"/>
    <x v="2"/>
  </r>
  <r>
    <s v="5233-AOZUF"/>
    <x v="0"/>
    <n v="0"/>
    <s v="Yes"/>
    <s v="No"/>
    <n v="29"/>
    <s v="Yes"/>
    <x v="2"/>
    <x v="1"/>
    <x v="0"/>
    <x v="1"/>
    <x v="0"/>
    <x v="0"/>
    <x v="0"/>
    <x v="0"/>
    <x v="0"/>
    <s v="Yes"/>
    <x v="0"/>
    <n v="74.95"/>
    <n v="2149.0500000000002"/>
    <x v="0"/>
    <n v="2149.0500000000002"/>
    <n v="0"/>
    <x v="1"/>
  </r>
  <r>
    <s v="5973-EJGDP"/>
    <x v="1"/>
    <n v="0"/>
    <s v="No"/>
    <s v="No"/>
    <n v="51"/>
    <s v="Yes"/>
    <x v="2"/>
    <x v="1"/>
    <x v="0"/>
    <x v="0"/>
    <x v="1"/>
    <x v="1"/>
    <x v="0"/>
    <x v="0"/>
    <x v="0"/>
    <s v="Yes"/>
    <x v="0"/>
    <n v="87.35"/>
    <n v="4473"/>
    <x v="0"/>
    <n v="4473"/>
    <n v="0"/>
    <x v="5"/>
  </r>
  <r>
    <s v="1996-DBMUS"/>
    <x v="0"/>
    <n v="1"/>
    <s v="Yes"/>
    <s v="No"/>
    <n v="48"/>
    <s v="Yes"/>
    <x v="1"/>
    <x v="1"/>
    <x v="0"/>
    <x v="1"/>
    <x v="0"/>
    <x v="0"/>
    <x v="0"/>
    <x v="0"/>
    <x v="0"/>
    <s v="Yes"/>
    <x v="2"/>
    <n v="70.650000000000006"/>
    <n v="3545.05"/>
    <x v="0"/>
    <n v="3545.05"/>
    <n v="0"/>
    <x v="2"/>
  </r>
  <r>
    <s v="7916-VCCPB"/>
    <x v="0"/>
    <n v="0"/>
    <s v="Yes"/>
    <s v="Yes"/>
    <n v="16"/>
    <s v="Yes"/>
    <x v="1"/>
    <x v="1"/>
    <x v="0"/>
    <x v="0"/>
    <x v="0"/>
    <x v="0"/>
    <x v="0"/>
    <x v="0"/>
    <x v="0"/>
    <s v="No"/>
    <x v="2"/>
    <n v="73.25"/>
    <n v="1195.75"/>
    <x v="0"/>
    <n v="1195.75"/>
    <n v="0"/>
    <x v="3"/>
  </r>
  <r>
    <s v="4686-GEFRM"/>
    <x v="1"/>
    <n v="0"/>
    <s v="Yes"/>
    <s v="No"/>
    <n v="70"/>
    <s v="Yes"/>
    <x v="2"/>
    <x v="1"/>
    <x v="0"/>
    <x v="0"/>
    <x v="1"/>
    <x v="1"/>
    <x v="0"/>
    <x v="1"/>
    <x v="2"/>
    <s v="Yes"/>
    <x v="2"/>
    <n v="98.7"/>
    <n v="6858.9"/>
    <x v="0"/>
    <n v="6858.9"/>
    <n v="0"/>
    <x v="4"/>
  </r>
  <r>
    <s v="5249-QYHEX"/>
    <x v="0"/>
    <n v="0"/>
    <s v="Yes"/>
    <s v="Yes"/>
    <n v="40"/>
    <s v="Yes"/>
    <x v="2"/>
    <x v="2"/>
    <x v="2"/>
    <x v="2"/>
    <x v="2"/>
    <x v="2"/>
    <x v="2"/>
    <x v="2"/>
    <x v="2"/>
    <s v="Yes"/>
    <x v="1"/>
    <n v="24.8"/>
    <n v="1024.7"/>
    <x v="0"/>
    <n v="1024.7"/>
    <n v="0"/>
    <x v="2"/>
  </r>
  <r>
    <s v="0578-SKVMF"/>
    <x v="0"/>
    <n v="0"/>
    <s v="Yes"/>
    <s v="Yes"/>
    <n v="22"/>
    <s v="Yes"/>
    <x v="1"/>
    <x v="1"/>
    <x v="0"/>
    <x v="0"/>
    <x v="0"/>
    <x v="0"/>
    <x v="0"/>
    <x v="1"/>
    <x v="0"/>
    <s v="No"/>
    <x v="0"/>
    <n v="83.3"/>
    <n v="1845.9"/>
    <x v="1"/>
    <n v="1845.9"/>
    <n v="1"/>
    <x v="3"/>
  </r>
  <r>
    <s v="5564-NEMQO"/>
    <x v="0"/>
    <n v="1"/>
    <s v="No"/>
    <s v="No"/>
    <n v="1"/>
    <s v="Yes"/>
    <x v="1"/>
    <x v="1"/>
    <x v="0"/>
    <x v="1"/>
    <x v="1"/>
    <x v="0"/>
    <x v="0"/>
    <x v="0"/>
    <x v="0"/>
    <s v="Yes"/>
    <x v="2"/>
    <n v="75.3"/>
    <n v="75.3"/>
    <x v="1"/>
    <n v="75.3"/>
    <n v="1"/>
    <x v="0"/>
  </r>
  <r>
    <s v="2233-FAGXV"/>
    <x v="0"/>
    <n v="0"/>
    <s v="Yes"/>
    <s v="Yes"/>
    <n v="5"/>
    <s v="Yes"/>
    <x v="2"/>
    <x v="2"/>
    <x v="2"/>
    <x v="2"/>
    <x v="2"/>
    <x v="2"/>
    <x v="2"/>
    <x v="2"/>
    <x v="0"/>
    <s v="Yes"/>
    <x v="1"/>
    <n v="24.3"/>
    <n v="132.25"/>
    <x v="0"/>
    <n v="132.25"/>
    <n v="0"/>
    <x v="0"/>
  </r>
  <r>
    <s v="5605-IYGFG"/>
    <x v="0"/>
    <n v="0"/>
    <s v="No"/>
    <s v="No"/>
    <n v="7"/>
    <s v="Yes"/>
    <x v="1"/>
    <x v="1"/>
    <x v="0"/>
    <x v="1"/>
    <x v="0"/>
    <x v="0"/>
    <x v="0"/>
    <x v="0"/>
    <x v="0"/>
    <s v="Yes"/>
    <x v="2"/>
    <n v="69.849999999999994"/>
    <n v="515.45000000000005"/>
    <x v="0"/>
    <n v="515.45000000000005"/>
    <n v="0"/>
    <x v="0"/>
  </r>
  <r>
    <s v="7663-ZTEGJ"/>
    <x v="1"/>
    <n v="0"/>
    <s v="No"/>
    <s v="Yes"/>
    <n v="29"/>
    <s v="Yes"/>
    <x v="2"/>
    <x v="1"/>
    <x v="0"/>
    <x v="0"/>
    <x v="1"/>
    <x v="1"/>
    <x v="0"/>
    <x v="1"/>
    <x v="1"/>
    <s v="No"/>
    <x v="3"/>
    <n v="100.55"/>
    <n v="2830.45"/>
    <x v="0"/>
    <n v="2830.45"/>
    <n v="0"/>
    <x v="1"/>
  </r>
  <r>
    <s v="3935-TBRZZ"/>
    <x v="1"/>
    <n v="0"/>
    <s v="Yes"/>
    <s v="Yes"/>
    <n v="44"/>
    <s v="Yes"/>
    <x v="2"/>
    <x v="2"/>
    <x v="2"/>
    <x v="2"/>
    <x v="2"/>
    <x v="2"/>
    <x v="2"/>
    <x v="2"/>
    <x v="1"/>
    <s v="No"/>
    <x v="1"/>
    <n v="25.7"/>
    <n v="1110.5"/>
    <x v="0"/>
    <n v="1110.5"/>
    <n v="0"/>
    <x v="2"/>
  </r>
  <r>
    <s v="8111-BKVDS"/>
    <x v="0"/>
    <n v="0"/>
    <s v="No"/>
    <s v="No"/>
    <n v="10"/>
    <s v="No"/>
    <x v="0"/>
    <x v="0"/>
    <x v="1"/>
    <x v="0"/>
    <x v="1"/>
    <x v="0"/>
    <x v="0"/>
    <x v="0"/>
    <x v="0"/>
    <s v="No"/>
    <x v="2"/>
    <n v="40.700000000000003"/>
    <n v="449.3"/>
    <x v="0"/>
    <n v="449.3"/>
    <n v="0"/>
    <x v="0"/>
  </r>
  <r>
    <s v="2055-SIFSS"/>
    <x v="0"/>
    <n v="1"/>
    <s v="Yes"/>
    <s v="No"/>
    <n v="55"/>
    <s v="Yes"/>
    <x v="2"/>
    <x v="0"/>
    <x v="0"/>
    <x v="1"/>
    <x v="0"/>
    <x v="0"/>
    <x v="0"/>
    <x v="0"/>
    <x v="0"/>
    <s v="No"/>
    <x v="2"/>
    <n v="51.65"/>
    <n v="2838.55"/>
    <x v="0"/>
    <n v="2838.55"/>
    <n v="0"/>
    <x v="5"/>
  </r>
  <r>
    <s v="2806-MLNTI"/>
    <x v="1"/>
    <n v="1"/>
    <s v="Yes"/>
    <s v="No"/>
    <n v="52"/>
    <s v="Yes"/>
    <x v="2"/>
    <x v="1"/>
    <x v="0"/>
    <x v="0"/>
    <x v="1"/>
    <x v="0"/>
    <x v="1"/>
    <x v="1"/>
    <x v="1"/>
    <s v="Yes"/>
    <x v="2"/>
    <n v="105.1"/>
    <n v="5376.4"/>
    <x v="0"/>
    <n v="5376.4"/>
    <n v="0"/>
    <x v="5"/>
  </r>
  <r>
    <s v="8734-DKSTZ"/>
    <x v="0"/>
    <n v="0"/>
    <s v="Yes"/>
    <s v="Yes"/>
    <n v="10"/>
    <s v="Yes"/>
    <x v="2"/>
    <x v="1"/>
    <x v="0"/>
    <x v="1"/>
    <x v="0"/>
    <x v="0"/>
    <x v="0"/>
    <x v="1"/>
    <x v="0"/>
    <s v="No"/>
    <x v="0"/>
    <n v="85.95"/>
    <n v="858.6"/>
    <x v="0"/>
    <n v="858.6"/>
    <n v="0"/>
    <x v="0"/>
  </r>
  <r>
    <s v="4360-PNRQB"/>
    <x v="1"/>
    <n v="0"/>
    <s v="No"/>
    <s v="No"/>
    <n v="18"/>
    <s v="Yes"/>
    <x v="2"/>
    <x v="1"/>
    <x v="0"/>
    <x v="1"/>
    <x v="0"/>
    <x v="0"/>
    <x v="0"/>
    <x v="0"/>
    <x v="0"/>
    <s v="Yes"/>
    <x v="2"/>
    <n v="75.599999999999994"/>
    <n v="1395.05"/>
    <x v="0"/>
    <n v="1395.05"/>
    <n v="0"/>
    <x v="3"/>
  </r>
  <r>
    <s v="6152-ONASV"/>
    <x v="0"/>
    <n v="0"/>
    <s v="Yes"/>
    <s v="No"/>
    <n v="68"/>
    <s v="Yes"/>
    <x v="2"/>
    <x v="0"/>
    <x v="1"/>
    <x v="1"/>
    <x v="0"/>
    <x v="1"/>
    <x v="0"/>
    <x v="0"/>
    <x v="1"/>
    <s v="No"/>
    <x v="2"/>
    <n v="58.25"/>
    <n v="3975.7"/>
    <x v="0"/>
    <n v="3975.7"/>
    <n v="0"/>
    <x v="4"/>
  </r>
  <r>
    <s v="9063-ZGTUY"/>
    <x v="0"/>
    <n v="0"/>
    <s v="Yes"/>
    <s v="Yes"/>
    <n v="61"/>
    <s v="Yes"/>
    <x v="1"/>
    <x v="2"/>
    <x v="2"/>
    <x v="2"/>
    <x v="2"/>
    <x v="2"/>
    <x v="2"/>
    <x v="2"/>
    <x v="0"/>
    <s v="Yes"/>
    <x v="1"/>
    <n v="19.399999999999999"/>
    <n v="1182.55"/>
    <x v="1"/>
    <n v="1182.55"/>
    <n v="1"/>
    <x v="4"/>
  </r>
  <r>
    <s v="7781-HVGMK"/>
    <x v="0"/>
    <n v="0"/>
    <s v="Yes"/>
    <s v="Yes"/>
    <n v="72"/>
    <s v="No"/>
    <x v="0"/>
    <x v="0"/>
    <x v="1"/>
    <x v="0"/>
    <x v="1"/>
    <x v="1"/>
    <x v="1"/>
    <x v="1"/>
    <x v="2"/>
    <s v="Yes"/>
    <x v="3"/>
    <n v="65.2"/>
    <n v="4784.45"/>
    <x v="0"/>
    <n v="4784.45"/>
    <n v="0"/>
    <x v="4"/>
  </r>
  <r>
    <s v="2181-UAESM"/>
    <x v="1"/>
    <n v="0"/>
    <s v="No"/>
    <s v="No"/>
    <n v="2"/>
    <s v="Yes"/>
    <x v="1"/>
    <x v="0"/>
    <x v="1"/>
    <x v="1"/>
    <x v="1"/>
    <x v="0"/>
    <x v="0"/>
    <x v="0"/>
    <x v="0"/>
    <s v="No"/>
    <x v="0"/>
    <n v="53.45"/>
    <n v="119.5"/>
    <x v="0"/>
    <n v="119.5"/>
    <n v="0"/>
    <x v="0"/>
  </r>
  <r>
    <s v="2957-LOLHO"/>
    <x v="1"/>
    <n v="0"/>
    <s v="No"/>
    <s v="No"/>
    <n v="12"/>
    <s v="Yes"/>
    <x v="1"/>
    <x v="0"/>
    <x v="0"/>
    <x v="1"/>
    <x v="0"/>
    <x v="0"/>
    <x v="0"/>
    <x v="0"/>
    <x v="0"/>
    <s v="Yes"/>
    <x v="2"/>
    <n v="45.4"/>
    <n v="518.9"/>
    <x v="1"/>
    <n v="518.9"/>
    <n v="1"/>
    <x v="0"/>
  </r>
  <r>
    <s v="6048-NJXHX"/>
    <x v="1"/>
    <n v="0"/>
    <s v="Yes"/>
    <s v="No"/>
    <n v="41"/>
    <s v="Yes"/>
    <x v="1"/>
    <x v="2"/>
    <x v="2"/>
    <x v="2"/>
    <x v="2"/>
    <x v="2"/>
    <x v="2"/>
    <x v="2"/>
    <x v="2"/>
    <s v="Yes"/>
    <x v="0"/>
    <n v="19.75"/>
    <n v="899.45"/>
    <x v="0"/>
    <n v="899.45"/>
    <n v="0"/>
    <x v="2"/>
  </r>
  <r>
    <s v="2320-SLKMB"/>
    <x v="0"/>
    <n v="0"/>
    <s v="No"/>
    <s v="No"/>
    <n v="26"/>
    <s v="No"/>
    <x v="0"/>
    <x v="0"/>
    <x v="0"/>
    <x v="1"/>
    <x v="1"/>
    <x v="1"/>
    <x v="1"/>
    <x v="0"/>
    <x v="0"/>
    <s v="Yes"/>
    <x v="3"/>
    <n v="44.45"/>
    <n v="1183.8"/>
    <x v="0"/>
    <n v="1183.8"/>
    <n v="0"/>
    <x v="1"/>
  </r>
  <r>
    <s v="4980-URKXC"/>
    <x v="1"/>
    <n v="0"/>
    <s v="Yes"/>
    <s v="No"/>
    <n v="36"/>
    <s v="Yes"/>
    <x v="1"/>
    <x v="2"/>
    <x v="2"/>
    <x v="2"/>
    <x v="2"/>
    <x v="2"/>
    <x v="2"/>
    <x v="2"/>
    <x v="1"/>
    <s v="No"/>
    <x v="2"/>
    <n v="20.85"/>
    <n v="720.05"/>
    <x v="0"/>
    <n v="720.05"/>
    <n v="0"/>
    <x v="1"/>
  </r>
  <r>
    <s v="4376-KFVRS"/>
    <x v="1"/>
    <n v="0"/>
    <s v="Yes"/>
    <s v="Yes"/>
    <n v="72"/>
    <s v="Yes"/>
    <x v="2"/>
    <x v="1"/>
    <x v="1"/>
    <x v="0"/>
    <x v="1"/>
    <x v="1"/>
    <x v="1"/>
    <x v="1"/>
    <x v="2"/>
    <s v="Yes"/>
    <x v="3"/>
    <n v="114.05"/>
    <n v="8468.2000000000007"/>
    <x v="0"/>
    <n v="8468.2000000000007"/>
    <n v="0"/>
    <x v="4"/>
  </r>
  <r>
    <s v="5886-VLQVU"/>
    <x v="1"/>
    <n v="0"/>
    <s v="Yes"/>
    <s v="No"/>
    <n v="35"/>
    <s v="Yes"/>
    <x v="2"/>
    <x v="1"/>
    <x v="0"/>
    <x v="1"/>
    <x v="0"/>
    <x v="1"/>
    <x v="0"/>
    <x v="1"/>
    <x v="0"/>
    <s v="Yes"/>
    <x v="2"/>
    <n v="89.85"/>
    <n v="3161.2"/>
    <x v="0"/>
    <n v="3161.2"/>
    <n v="0"/>
    <x v="1"/>
  </r>
  <r>
    <s v="3577-AMVUX"/>
    <x v="1"/>
    <n v="0"/>
    <s v="No"/>
    <s v="No"/>
    <n v="1"/>
    <s v="Yes"/>
    <x v="1"/>
    <x v="0"/>
    <x v="0"/>
    <x v="1"/>
    <x v="1"/>
    <x v="1"/>
    <x v="0"/>
    <x v="0"/>
    <x v="0"/>
    <s v="No"/>
    <x v="1"/>
    <n v="55.05"/>
    <n v="55.05"/>
    <x v="0"/>
    <n v="55.05"/>
    <n v="0"/>
    <x v="0"/>
  </r>
  <r>
    <s v="0771-WLCLA"/>
    <x v="0"/>
    <n v="0"/>
    <s v="Yes"/>
    <s v="Yes"/>
    <n v="16"/>
    <s v="Yes"/>
    <x v="2"/>
    <x v="1"/>
    <x v="1"/>
    <x v="1"/>
    <x v="1"/>
    <x v="1"/>
    <x v="1"/>
    <x v="1"/>
    <x v="0"/>
    <s v="Yes"/>
    <x v="0"/>
    <n v="112.95"/>
    <n v="1882.55"/>
    <x v="0"/>
    <n v="1882.55"/>
    <n v="0"/>
    <x v="3"/>
  </r>
  <r>
    <s v="5628-RKIFK"/>
    <x v="0"/>
    <n v="1"/>
    <s v="No"/>
    <s v="No"/>
    <n v="49"/>
    <s v="Yes"/>
    <x v="2"/>
    <x v="1"/>
    <x v="1"/>
    <x v="1"/>
    <x v="0"/>
    <x v="0"/>
    <x v="1"/>
    <x v="1"/>
    <x v="0"/>
    <s v="No"/>
    <x v="3"/>
    <n v="101.55"/>
    <n v="5070.3999999999996"/>
    <x v="0"/>
    <n v="5070.3999999999996"/>
    <n v="0"/>
    <x v="5"/>
  </r>
  <r>
    <s v="0206-TBWLC"/>
    <x v="0"/>
    <n v="0"/>
    <s v="Yes"/>
    <s v="No"/>
    <n v="54"/>
    <s v="Yes"/>
    <x v="2"/>
    <x v="1"/>
    <x v="1"/>
    <x v="0"/>
    <x v="1"/>
    <x v="1"/>
    <x v="1"/>
    <x v="1"/>
    <x v="1"/>
    <s v="Yes"/>
    <x v="1"/>
    <n v="114.65"/>
    <n v="6049.5"/>
    <x v="0"/>
    <n v="6049.5"/>
    <n v="0"/>
    <x v="5"/>
  </r>
  <r>
    <s v="2937-FTHUR"/>
    <x v="0"/>
    <n v="0"/>
    <s v="No"/>
    <s v="Yes"/>
    <n v="18"/>
    <s v="Yes"/>
    <x v="2"/>
    <x v="0"/>
    <x v="1"/>
    <x v="1"/>
    <x v="0"/>
    <x v="0"/>
    <x v="0"/>
    <x v="1"/>
    <x v="0"/>
    <s v="No"/>
    <x v="0"/>
    <n v="64.8"/>
    <n v="1166.7"/>
    <x v="0"/>
    <n v="1166.7"/>
    <n v="0"/>
    <x v="3"/>
  </r>
  <r>
    <s v="1910-FMXJM"/>
    <x v="0"/>
    <n v="0"/>
    <s v="Yes"/>
    <s v="No"/>
    <n v="36"/>
    <s v="Yes"/>
    <x v="1"/>
    <x v="1"/>
    <x v="0"/>
    <x v="1"/>
    <x v="0"/>
    <x v="0"/>
    <x v="0"/>
    <x v="1"/>
    <x v="0"/>
    <s v="No"/>
    <x v="0"/>
    <n v="80.400000000000006"/>
    <n v="2937.65"/>
    <x v="0"/>
    <n v="2937.65"/>
    <n v="0"/>
    <x v="1"/>
  </r>
  <r>
    <s v="7752-XUSCI"/>
    <x v="0"/>
    <n v="0"/>
    <s v="No"/>
    <s v="No"/>
    <n v="60"/>
    <s v="Yes"/>
    <x v="2"/>
    <x v="1"/>
    <x v="0"/>
    <x v="0"/>
    <x v="1"/>
    <x v="0"/>
    <x v="1"/>
    <x v="1"/>
    <x v="0"/>
    <s v="Yes"/>
    <x v="0"/>
    <n v="105.9"/>
    <n v="6396.45"/>
    <x v="1"/>
    <n v="6396.45"/>
    <n v="1"/>
    <x v="5"/>
  </r>
  <r>
    <s v="4110-PFEUZ"/>
    <x v="0"/>
    <n v="0"/>
    <s v="No"/>
    <s v="No"/>
    <n v="1"/>
    <s v="Yes"/>
    <x v="1"/>
    <x v="1"/>
    <x v="0"/>
    <x v="1"/>
    <x v="0"/>
    <x v="0"/>
    <x v="0"/>
    <x v="0"/>
    <x v="0"/>
    <s v="No"/>
    <x v="1"/>
    <n v="69.55"/>
    <n v="69.55"/>
    <x v="1"/>
    <n v="69.55"/>
    <n v="1"/>
    <x v="0"/>
  </r>
  <r>
    <s v="0732-OCQOC"/>
    <x v="0"/>
    <n v="0"/>
    <s v="Yes"/>
    <s v="Yes"/>
    <n v="52"/>
    <s v="Yes"/>
    <x v="2"/>
    <x v="2"/>
    <x v="2"/>
    <x v="2"/>
    <x v="2"/>
    <x v="2"/>
    <x v="2"/>
    <x v="2"/>
    <x v="2"/>
    <s v="Yes"/>
    <x v="2"/>
    <n v="25.05"/>
    <n v="1270.25"/>
    <x v="0"/>
    <n v="1270.25"/>
    <n v="0"/>
    <x v="5"/>
  </r>
  <r>
    <s v="5168-MSWXT"/>
    <x v="1"/>
    <n v="0"/>
    <s v="Yes"/>
    <s v="Yes"/>
    <n v="8"/>
    <s v="Yes"/>
    <x v="1"/>
    <x v="1"/>
    <x v="0"/>
    <x v="1"/>
    <x v="1"/>
    <x v="0"/>
    <x v="1"/>
    <x v="1"/>
    <x v="0"/>
    <s v="Yes"/>
    <x v="0"/>
    <n v="94.75"/>
    <n v="759.55"/>
    <x v="0"/>
    <n v="759.55"/>
    <n v="0"/>
    <x v="0"/>
  </r>
  <r>
    <s v="1090-ESELR"/>
    <x v="1"/>
    <n v="0"/>
    <s v="Yes"/>
    <s v="Yes"/>
    <n v="72"/>
    <s v="Yes"/>
    <x v="1"/>
    <x v="1"/>
    <x v="1"/>
    <x v="0"/>
    <x v="0"/>
    <x v="1"/>
    <x v="1"/>
    <x v="1"/>
    <x v="2"/>
    <s v="No"/>
    <x v="2"/>
    <n v="105.5"/>
    <n v="7611.55"/>
    <x v="0"/>
    <n v="7611.55"/>
    <n v="0"/>
    <x v="4"/>
  </r>
  <r>
    <s v="8592-PLTMQ"/>
    <x v="0"/>
    <n v="0"/>
    <s v="No"/>
    <s v="No"/>
    <n v="64"/>
    <s v="Yes"/>
    <x v="2"/>
    <x v="2"/>
    <x v="2"/>
    <x v="2"/>
    <x v="2"/>
    <x v="2"/>
    <x v="2"/>
    <x v="2"/>
    <x v="1"/>
    <s v="No"/>
    <x v="1"/>
    <n v="24.7"/>
    <n v="1642.75"/>
    <x v="0"/>
    <n v="1642.75"/>
    <n v="0"/>
    <x v="4"/>
  </r>
  <r>
    <s v="5760-WRAHC"/>
    <x v="0"/>
    <n v="1"/>
    <s v="No"/>
    <s v="No"/>
    <n v="22"/>
    <s v="Yes"/>
    <x v="1"/>
    <x v="0"/>
    <x v="1"/>
    <x v="1"/>
    <x v="1"/>
    <x v="1"/>
    <x v="0"/>
    <x v="1"/>
    <x v="0"/>
    <s v="Yes"/>
    <x v="1"/>
    <n v="69.75"/>
    <n v="1545.4"/>
    <x v="0"/>
    <n v="1545.4"/>
    <n v="0"/>
    <x v="3"/>
  </r>
  <r>
    <s v="8847-GEOOQ"/>
    <x v="1"/>
    <n v="0"/>
    <s v="Yes"/>
    <s v="No"/>
    <n v="60"/>
    <s v="No"/>
    <x v="0"/>
    <x v="0"/>
    <x v="0"/>
    <x v="0"/>
    <x v="1"/>
    <x v="1"/>
    <x v="1"/>
    <x v="1"/>
    <x v="0"/>
    <s v="Yes"/>
    <x v="2"/>
    <n v="60.2"/>
    <n v="3582.4"/>
    <x v="0"/>
    <n v="3582.4"/>
    <n v="0"/>
    <x v="5"/>
  </r>
  <r>
    <s v="0256-LTHVJ"/>
    <x v="0"/>
    <n v="0"/>
    <s v="Yes"/>
    <s v="Yes"/>
    <n v="28"/>
    <s v="Yes"/>
    <x v="1"/>
    <x v="1"/>
    <x v="0"/>
    <x v="1"/>
    <x v="0"/>
    <x v="0"/>
    <x v="0"/>
    <x v="1"/>
    <x v="0"/>
    <s v="Yes"/>
    <x v="0"/>
    <n v="81.05"/>
    <n v="2227.1"/>
    <x v="1"/>
    <n v="2227.1"/>
    <n v="1"/>
    <x v="1"/>
  </r>
  <r>
    <s v="4785-FCIFB"/>
    <x v="0"/>
    <n v="0"/>
    <s v="Yes"/>
    <s v="No"/>
    <n v="61"/>
    <s v="Yes"/>
    <x v="2"/>
    <x v="2"/>
    <x v="2"/>
    <x v="2"/>
    <x v="2"/>
    <x v="2"/>
    <x v="2"/>
    <x v="2"/>
    <x v="2"/>
    <s v="No"/>
    <x v="1"/>
    <n v="24.4"/>
    <n v="1417.9"/>
    <x v="0"/>
    <n v="1417.9"/>
    <n v="0"/>
    <x v="4"/>
  </r>
  <r>
    <s v="8313-NDOIA"/>
    <x v="0"/>
    <n v="0"/>
    <s v="No"/>
    <s v="No"/>
    <n v="24"/>
    <s v="Yes"/>
    <x v="2"/>
    <x v="1"/>
    <x v="0"/>
    <x v="0"/>
    <x v="1"/>
    <x v="0"/>
    <x v="1"/>
    <x v="1"/>
    <x v="0"/>
    <s v="Yes"/>
    <x v="0"/>
    <n v="104.15"/>
    <n v="2494.65"/>
    <x v="0"/>
    <n v="2494.65"/>
    <n v="0"/>
    <x v="3"/>
  </r>
  <r>
    <s v="5149-CUZUJ"/>
    <x v="1"/>
    <n v="0"/>
    <s v="Yes"/>
    <s v="Yes"/>
    <n v="28"/>
    <s v="Yes"/>
    <x v="1"/>
    <x v="1"/>
    <x v="0"/>
    <x v="0"/>
    <x v="1"/>
    <x v="1"/>
    <x v="1"/>
    <x v="0"/>
    <x v="1"/>
    <s v="No"/>
    <x v="2"/>
    <n v="92.9"/>
    <n v="2768.35"/>
    <x v="0"/>
    <n v="2768.35"/>
    <n v="0"/>
    <x v="1"/>
  </r>
  <r>
    <s v="0942-KOWSM"/>
    <x v="0"/>
    <n v="0"/>
    <s v="Yes"/>
    <s v="Yes"/>
    <n v="30"/>
    <s v="Yes"/>
    <x v="1"/>
    <x v="0"/>
    <x v="0"/>
    <x v="0"/>
    <x v="1"/>
    <x v="1"/>
    <x v="1"/>
    <x v="1"/>
    <x v="2"/>
    <s v="No"/>
    <x v="2"/>
    <n v="80.8"/>
    <n v="2369.3000000000002"/>
    <x v="0"/>
    <n v="2369.3000000000002"/>
    <n v="0"/>
    <x v="1"/>
  </r>
  <r>
    <s v="4237-CLSMM"/>
    <x v="1"/>
    <n v="0"/>
    <s v="Yes"/>
    <s v="No"/>
    <n v="2"/>
    <s v="Yes"/>
    <x v="1"/>
    <x v="2"/>
    <x v="2"/>
    <x v="2"/>
    <x v="2"/>
    <x v="2"/>
    <x v="2"/>
    <x v="2"/>
    <x v="0"/>
    <s v="No"/>
    <x v="1"/>
    <n v="20"/>
    <n v="38"/>
    <x v="0"/>
    <n v="38"/>
    <n v="0"/>
    <x v="0"/>
  </r>
  <r>
    <s v="1452-VOQCH"/>
    <x v="1"/>
    <n v="0"/>
    <s v="No"/>
    <s v="No"/>
    <n v="1"/>
    <s v="Yes"/>
    <x v="2"/>
    <x v="1"/>
    <x v="0"/>
    <x v="1"/>
    <x v="0"/>
    <x v="0"/>
    <x v="0"/>
    <x v="0"/>
    <x v="0"/>
    <s v="Yes"/>
    <x v="0"/>
    <n v="75.099999999999994"/>
    <n v="75.099999999999994"/>
    <x v="0"/>
    <n v="75.099999999999994"/>
    <n v="0"/>
    <x v="0"/>
  </r>
  <r>
    <s v="4719-UMSIY"/>
    <x v="1"/>
    <n v="0"/>
    <s v="No"/>
    <s v="Yes"/>
    <n v="6"/>
    <s v="Yes"/>
    <x v="1"/>
    <x v="2"/>
    <x v="2"/>
    <x v="2"/>
    <x v="2"/>
    <x v="2"/>
    <x v="2"/>
    <x v="2"/>
    <x v="0"/>
    <s v="No"/>
    <x v="1"/>
    <n v="19.649999999999999"/>
    <n v="100.9"/>
    <x v="0"/>
    <n v="100.9"/>
    <n v="0"/>
    <x v="0"/>
  </r>
  <r>
    <s v="6614-VBEGU"/>
    <x v="0"/>
    <n v="0"/>
    <s v="Yes"/>
    <s v="No"/>
    <n v="24"/>
    <s v="Yes"/>
    <x v="1"/>
    <x v="0"/>
    <x v="0"/>
    <x v="0"/>
    <x v="0"/>
    <x v="0"/>
    <x v="1"/>
    <x v="1"/>
    <x v="0"/>
    <s v="Yes"/>
    <x v="2"/>
    <n v="69.45"/>
    <n v="1614.05"/>
    <x v="0"/>
    <n v="1614.05"/>
    <n v="0"/>
    <x v="3"/>
  </r>
  <r>
    <s v="0880-TKATG"/>
    <x v="1"/>
    <n v="0"/>
    <s v="Yes"/>
    <s v="Yes"/>
    <n v="4"/>
    <s v="Yes"/>
    <x v="2"/>
    <x v="1"/>
    <x v="0"/>
    <x v="1"/>
    <x v="1"/>
    <x v="0"/>
    <x v="1"/>
    <x v="1"/>
    <x v="0"/>
    <s v="No"/>
    <x v="0"/>
    <n v="101.15"/>
    <n v="385.9"/>
    <x v="1"/>
    <n v="385.9"/>
    <n v="1"/>
    <x v="0"/>
  </r>
  <r>
    <s v="3811-VBYBZ"/>
    <x v="1"/>
    <n v="0"/>
    <s v="No"/>
    <s v="No"/>
    <n v="7"/>
    <s v="Yes"/>
    <x v="2"/>
    <x v="1"/>
    <x v="0"/>
    <x v="0"/>
    <x v="0"/>
    <x v="0"/>
    <x v="1"/>
    <x v="1"/>
    <x v="0"/>
    <s v="Yes"/>
    <x v="0"/>
    <n v="99.8"/>
    <n v="673.25"/>
    <x v="1"/>
    <n v="673.25"/>
    <n v="1"/>
    <x v="0"/>
  </r>
  <r>
    <s v="1480-BKXGA"/>
    <x v="1"/>
    <n v="1"/>
    <s v="Yes"/>
    <s v="No"/>
    <n v="72"/>
    <s v="Yes"/>
    <x v="2"/>
    <x v="1"/>
    <x v="1"/>
    <x v="0"/>
    <x v="1"/>
    <x v="1"/>
    <x v="1"/>
    <x v="1"/>
    <x v="2"/>
    <s v="Yes"/>
    <x v="2"/>
    <n v="116.05"/>
    <n v="8404.9"/>
    <x v="0"/>
    <n v="8404.9"/>
    <n v="0"/>
    <x v="4"/>
  </r>
  <r>
    <s v="2996-XAUVF"/>
    <x v="1"/>
    <n v="0"/>
    <s v="No"/>
    <s v="No"/>
    <n v="70"/>
    <s v="No"/>
    <x v="0"/>
    <x v="0"/>
    <x v="0"/>
    <x v="1"/>
    <x v="0"/>
    <x v="1"/>
    <x v="0"/>
    <x v="1"/>
    <x v="2"/>
    <s v="Yes"/>
    <x v="1"/>
    <n v="40.049999999999997"/>
    <n v="2799.75"/>
    <x v="0"/>
    <n v="2799.75"/>
    <n v="0"/>
    <x v="4"/>
  </r>
  <r>
    <s v="9076-AXYIK"/>
    <x v="1"/>
    <n v="1"/>
    <s v="Yes"/>
    <s v="No"/>
    <n v="64"/>
    <s v="Yes"/>
    <x v="2"/>
    <x v="1"/>
    <x v="0"/>
    <x v="1"/>
    <x v="1"/>
    <x v="1"/>
    <x v="1"/>
    <x v="1"/>
    <x v="2"/>
    <s v="No"/>
    <x v="0"/>
    <n v="102.1"/>
    <n v="6538.45"/>
    <x v="0"/>
    <n v="6538.45"/>
    <n v="0"/>
    <x v="4"/>
  </r>
  <r>
    <s v="5968-XQIVE"/>
    <x v="1"/>
    <n v="0"/>
    <s v="Yes"/>
    <s v="Yes"/>
    <n v="72"/>
    <s v="Yes"/>
    <x v="2"/>
    <x v="1"/>
    <x v="0"/>
    <x v="0"/>
    <x v="0"/>
    <x v="0"/>
    <x v="1"/>
    <x v="0"/>
    <x v="1"/>
    <s v="Yes"/>
    <x v="0"/>
    <n v="89.7"/>
    <n v="6588.95"/>
    <x v="0"/>
    <n v="6588.95"/>
    <n v="0"/>
    <x v="4"/>
  </r>
  <r>
    <s v="8896-RAZCR"/>
    <x v="0"/>
    <n v="0"/>
    <s v="No"/>
    <s v="Yes"/>
    <n v="44"/>
    <s v="Yes"/>
    <x v="1"/>
    <x v="2"/>
    <x v="2"/>
    <x v="2"/>
    <x v="2"/>
    <x v="2"/>
    <x v="2"/>
    <x v="2"/>
    <x v="2"/>
    <s v="No"/>
    <x v="1"/>
    <n v="19.899999999999999"/>
    <n v="868.1"/>
    <x v="0"/>
    <n v="868.1"/>
    <n v="0"/>
    <x v="2"/>
  </r>
  <r>
    <s v="4640-UHDOS"/>
    <x v="0"/>
    <n v="0"/>
    <s v="Yes"/>
    <s v="Yes"/>
    <n v="13"/>
    <s v="Yes"/>
    <x v="1"/>
    <x v="0"/>
    <x v="0"/>
    <x v="1"/>
    <x v="0"/>
    <x v="0"/>
    <x v="0"/>
    <x v="1"/>
    <x v="0"/>
    <s v="No"/>
    <x v="0"/>
    <n v="55.95"/>
    <n v="734.35"/>
    <x v="1"/>
    <n v="734.35"/>
    <n v="1"/>
    <x v="3"/>
  </r>
  <r>
    <s v="4933-IKULF"/>
    <x v="0"/>
    <n v="1"/>
    <s v="No"/>
    <s v="No"/>
    <n v="17"/>
    <s v="Yes"/>
    <x v="1"/>
    <x v="2"/>
    <x v="2"/>
    <x v="2"/>
    <x v="2"/>
    <x v="2"/>
    <x v="2"/>
    <x v="2"/>
    <x v="1"/>
    <s v="No"/>
    <x v="1"/>
    <n v="20.65"/>
    <n v="330.6"/>
    <x v="0"/>
    <n v="330.6"/>
    <n v="0"/>
    <x v="3"/>
  </r>
  <r>
    <s v="3583-EKAPL"/>
    <x v="1"/>
    <n v="0"/>
    <s v="No"/>
    <s v="No"/>
    <n v="1"/>
    <s v="Yes"/>
    <x v="1"/>
    <x v="0"/>
    <x v="0"/>
    <x v="1"/>
    <x v="0"/>
    <x v="0"/>
    <x v="0"/>
    <x v="1"/>
    <x v="0"/>
    <s v="Yes"/>
    <x v="0"/>
    <n v="55"/>
    <n v="55"/>
    <x v="1"/>
    <n v="55"/>
    <n v="1"/>
    <x v="0"/>
  </r>
  <r>
    <s v="1304-BCCFO"/>
    <x v="1"/>
    <n v="0"/>
    <s v="Yes"/>
    <s v="No"/>
    <n v="9"/>
    <s v="Yes"/>
    <x v="1"/>
    <x v="0"/>
    <x v="0"/>
    <x v="1"/>
    <x v="1"/>
    <x v="0"/>
    <x v="1"/>
    <x v="1"/>
    <x v="0"/>
    <s v="Yes"/>
    <x v="1"/>
    <n v="70.05"/>
    <n v="564.4"/>
    <x v="0"/>
    <n v="564.4"/>
    <n v="0"/>
    <x v="0"/>
  </r>
  <r>
    <s v="4104-PVRPS"/>
    <x v="1"/>
    <n v="0"/>
    <s v="Yes"/>
    <s v="No"/>
    <n v="24"/>
    <s v="Yes"/>
    <x v="1"/>
    <x v="0"/>
    <x v="1"/>
    <x v="1"/>
    <x v="0"/>
    <x v="1"/>
    <x v="0"/>
    <x v="0"/>
    <x v="0"/>
    <s v="No"/>
    <x v="1"/>
    <n v="53.6"/>
    <n v="1315.35"/>
    <x v="0"/>
    <n v="1315.35"/>
    <n v="0"/>
    <x v="3"/>
  </r>
  <r>
    <s v="9399-APLBT"/>
    <x v="0"/>
    <n v="0"/>
    <s v="Yes"/>
    <s v="Yes"/>
    <n v="1"/>
    <s v="Yes"/>
    <x v="1"/>
    <x v="1"/>
    <x v="0"/>
    <x v="0"/>
    <x v="0"/>
    <x v="0"/>
    <x v="0"/>
    <x v="0"/>
    <x v="0"/>
    <s v="Yes"/>
    <x v="0"/>
    <n v="74.7"/>
    <n v="74.7"/>
    <x v="1"/>
    <n v="74.7"/>
    <n v="1"/>
    <x v="0"/>
  </r>
  <r>
    <s v="2359-KMGLI"/>
    <x v="1"/>
    <n v="0"/>
    <s v="No"/>
    <s v="No"/>
    <n v="24"/>
    <s v="Yes"/>
    <x v="2"/>
    <x v="1"/>
    <x v="0"/>
    <x v="0"/>
    <x v="0"/>
    <x v="0"/>
    <x v="0"/>
    <x v="0"/>
    <x v="0"/>
    <s v="Yes"/>
    <x v="0"/>
    <n v="80.25"/>
    <n v="1861.5"/>
    <x v="1"/>
    <n v="1861.5"/>
    <n v="1"/>
    <x v="3"/>
  </r>
  <r>
    <s v="3780-DDGSE"/>
    <x v="1"/>
    <n v="1"/>
    <s v="Yes"/>
    <s v="Yes"/>
    <n v="35"/>
    <s v="Yes"/>
    <x v="1"/>
    <x v="0"/>
    <x v="0"/>
    <x v="0"/>
    <x v="0"/>
    <x v="1"/>
    <x v="1"/>
    <x v="1"/>
    <x v="0"/>
    <s v="Yes"/>
    <x v="0"/>
    <n v="76.05"/>
    <n v="2747.2"/>
    <x v="0"/>
    <n v="2747.2"/>
    <n v="0"/>
    <x v="1"/>
  </r>
  <r>
    <s v="4431-EDMIQ"/>
    <x v="0"/>
    <n v="0"/>
    <s v="Yes"/>
    <s v="Yes"/>
    <n v="7"/>
    <s v="Yes"/>
    <x v="1"/>
    <x v="0"/>
    <x v="1"/>
    <x v="0"/>
    <x v="1"/>
    <x v="1"/>
    <x v="1"/>
    <x v="0"/>
    <x v="0"/>
    <s v="Yes"/>
    <x v="0"/>
    <n v="75.7"/>
    <n v="554.04999999999995"/>
    <x v="0"/>
    <n v="554.04999999999995"/>
    <n v="0"/>
    <x v="0"/>
  </r>
  <r>
    <s v="0306-JAELE"/>
    <x v="1"/>
    <n v="0"/>
    <s v="No"/>
    <s v="No"/>
    <n v="5"/>
    <s v="Yes"/>
    <x v="1"/>
    <x v="1"/>
    <x v="0"/>
    <x v="1"/>
    <x v="0"/>
    <x v="1"/>
    <x v="1"/>
    <x v="1"/>
    <x v="0"/>
    <s v="Yes"/>
    <x v="0"/>
    <n v="96.1"/>
    <n v="453.4"/>
    <x v="1"/>
    <n v="453.4"/>
    <n v="1"/>
    <x v="0"/>
  </r>
  <r>
    <s v="6227-HWPWX"/>
    <x v="0"/>
    <n v="0"/>
    <s v="No"/>
    <s v="Yes"/>
    <n v="15"/>
    <s v="Yes"/>
    <x v="1"/>
    <x v="1"/>
    <x v="0"/>
    <x v="1"/>
    <x v="0"/>
    <x v="0"/>
    <x v="0"/>
    <x v="0"/>
    <x v="0"/>
    <s v="No"/>
    <x v="2"/>
    <n v="69"/>
    <n v="994.8"/>
    <x v="1"/>
    <n v="994.8"/>
    <n v="1"/>
    <x v="3"/>
  </r>
  <r>
    <s v="0486-LGCCH"/>
    <x v="1"/>
    <n v="0"/>
    <s v="Yes"/>
    <s v="Yes"/>
    <n v="11"/>
    <s v="Yes"/>
    <x v="1"/>
    <x v="2"/>
    <x v="2"/>
    <x v="2"/>
    <x v="2"/>
    <x v="2"/>
    <x v="2"/>
    <x v="2"/>
    <x v="2"/>
    <s v="No"/>
    <x v="1"/>
    <n v="19.649999999999999"/>
    <n v="225.75"/>
    <x v="0"/>
    <n v="225.75"/>
    <n v="0"/>
    <x v="0"/>
  </r>
  <r>
    <s v="0447-BEMNG"/>
    <x v="0"/>
    <n v="0"/>
    <s v="Yes"/>
    <s v="No"/>
    <n v="48"/>
    <s v="No"/>
    <x v="0"/>
    <x v="0"/>
    <x v="1"/>
    <x v="1"/>
    <x v="1"/>
    <x v="0"/>
    <x v="0"/>
    <x v="1"/>
    <x v="0"/>
    <s v="Yes"/>
    <x v="2"/>
    <n v="45.3"/>
    <n v="2145"/>
    <x v="1"/>
    <n v="2145"/>
    <n v="1"/>
    <x v="2"/>
  </r>
  <r>
    <s v="4612-SSVHJ"/>
    <x v="0"/>
    <n v="1"/>
    <s v="No"/>
    <s v="No"/>
    <n v="20"/>
    <s v="Yes"/>
    <x v="1"/>
    <x v="1"/>
    <x v="0"/>
    <x v="1"/>
    <x v="0"/>
    <x v="0"/>
    <x v="0"/>
    <x v="1"/>
    <x v="0"/>
    <s v="Yes"/>
    <x v="0"/>
    <n v="81.45"/>
    <n v="1671.6"/>
    <x v="0"/>
    <n v="1671.6"/>
    <n v="0"/>
    <x v="3"/>
  </r>
  <r>
    <s v="5168-MQQCA"/>
    <x v="0"/>
    <n v="0"/>
    <s v="Yes"/>
    <s v="No"/>
    <n v="72"/>
    <s v="Yes"/>
    <x v="2"/>
    <x v="1"/>
    <x v="0"/>
    <x v="0"/>
    <x v="1"/>
    <x v="1"/>
    <x v="1"/>
    <x v="1"/>
    <x v="1"/>
    <s v="Yes"/>
    <x v="2"/>
    <n v="108.5"/>
    <n v="8003.8"/>
    <x v="0"/>
    <n v="8003.8"/>
    <n v="0"/>
    <x v="4"/>
  </r>
  <r>
    <s v="5949-XIKAE"/>
    <x v="0"/>
    <n v="0"/>
    <s v="Yes"/>
    <s v="Yes"/>
    <n v="8"/>
    <s v="Yes"/>
    <x v="1"/>
    <x v="1"/>
    <x v="0"/>
    <x v="0"/>
    <x v="0"/>
    <x v="0"/>
    <x v="1"/>
    <x v="0"/>
    <x v="0"/>
    <s v="Yes"/>
    <x v="0"/>
    <n v="83.55"/>
    <n v="680.05"/>
    <x v="1"/>
    <n v="680.05"/>
    <n v="1"/>
    <x v="0"/>
  </r>
  <r>
    <s v="7971-HLVXI"/>
    <x v="1"/>
    <n v="0"/>
    <s v="Yes"/>
    <s v="Yes"/>
    <n v="72"/>
    <s v="Yes"/>
    <x v="2"/>
    <x v="1"/>
    <x v="0"/>
    <x v="1"/>
    <x v="0"/>
    <x v="0"/>
    <x v="0"/>
    <x v="1"/>
    <x v="2"/>
    <s v="Yes"/>
    <x v="3"/>
    <n v="84.5"/>
    <n v="6130.85"/>
    <x v="0"/>
    <n v="6130.85"/>
    <n v="0"/>
    <x v="4"/>
  </r>
  <r>
    <s v="9094-AZPHK"/>
    <x v="0"/>
    <n v="0"/>
    <s v="No"/>
    <s v="No"/>
    <n v="15"/>
    <s v="Yes"/>
    <x v="2"/>
    <x v="1"/>
    <x v="0"/>
    <x v="0"/>
    <x v="0"/>
    <x v="0"/>
    <x v="1"/>
    <x v="1"/>
    <x v="0"/>
    <s v="Yes"/>
    <x v="0"/>
    <n v="100.15"/>
    <n v="1415"/>
    <x v="0"/>
    <n v="1415"/>
    <n v="0"/>
    <x v="3"/>
  </r>
  <r>
    <s v="3649-JPUGY"/>
    <x v="1"/>
    <n v="0"/>
    <s v="No"/>
    <s v="No"/>
    <n v="72"/>
    <s v="Yes"/>
    <x v="2"/>
    <x v="0"/>
    <x v="0"/>
    <x v="0"/>
    <x v="1"/>
    <x v="1"/>
    <x v="1"/>
    <x v="1"/>
    <x v="2"/>
    <s v="Yes"/>
    <x v="2"/>
    <n v="88.6"/>
    <n v="6201.95"/>
    <x v="0"/>
    <n v="6201.95"/>
    <n v="0"/>
    <x v="4"/>
  </r>
  <r>
    <s v="4472-LVYGI"/>
    <x v="0"/>
    <n v="0"/>
    <s v="Yes"/>
    <s v="Yes"/>
    <n v="0"/>
    <s v="No"/>
    <x v="0"/>
    <x v="0"/>
    <x v="1"/>
    <x v="1"/>
    <x v="1"/>
    <x v="1"/>
    <x v="1"/>
    <x v="0"/>
    <x v="2"/>
    <s v="Yes"/>
    <x v="2"/>
    <n v="52.55"/>
    <s v=" "/>
    <x v="0"/>
    <s v=""/>
    <n v="0"/>
    <x v="0"/>
  </r>
  <r>
    <s v="8372-JUXUI"/>
    <x v="1"/>
    <n v="0"/>
    <s v="No"/>
    <s v="Yes"/>
    <n v="1"/>
    <s v="Yes"/>
    <x v="2"/>
    <x v="1"/>
    <x v="0"/>
    <x v="1"/>
    <x v="0"/>
    <x v="0"/>
    <x v="0"/>
    <x v="0"/>
    <x v="0"/>
    <s v="Yes"/>
    <x v="0"/>
    <n v="74.349999999999994"/>
    <n v="74.349999999999994"/>
    <x v="1"/>
    <n v="74.349999999999994"/>
    <n v="1"/>
    <x v="0"/>
  </r>
  <r>
    <s v="3552-CTCYF"/>
    <x v="1"/>
    <n v="0"/>
    <s v="Yes"/>
    <s v="Yes"/>
    <n v="63"/>
    <s v="Yes"/>
    <x v="2"/>
    <x v="1"/>
    <x v="0"/>
    <x v="0"/>
    <x v="1"/>
    <x v="0"/>
    <x v="1"/>
    <x v="1"/>
    <x v="2"/>
    <s v="Yes"/>
    <x v="2"/>
    <n v="104.8"/>
    <n v="6597.25"/>
    <x v="0"/>
    <n v="6597.25"/>
    <n v="0"/>
    <x v="4"/>
  </r>
  <r>
    <s v="6778-YSNIH"/>
    <x v="0"/>
    <n v="0"/>
    <s v="No"/>
    <s v="No"/>
    <n v="2"/>
    <s v="Yes"/>
    <x v="1"/>
    <x v="0"/>
    <x v="0"/>
    <x v="0"/>
    <x v="0"/>
    <x v="0"/>
    <x v="1"/>
    <x v="0"/>
    <x v="0"/>
    <s v="Yes"/>
    <x v="0"/>
    <n v="59"/>
    <n v="114.15"/>
    <x v="0"/>
    <n v="114.15"/>
    <n v="0"/>
    <x v="0"/>
  </r>
  <r>
    <s v="0388-EOPEX"/>
    <x v="0"/>
    <n v="0"/>
    <s v="Yes"/>
    <s v="No"/>
    <n v="2"/>
    <s v="Yes"/>
    <x v="1"/>
    <x v="1"/>
    <x v="1"/>
    <x v="1"/>
    <x v="0"/>
    <x v="0"/>
    <x v="0"/>
    <x v="0"/>
    <x v="0"/>
    <s v="Yes"/>
    <x v="0"/>
    <n v="74.400000000000006"/>
    <n v="139.4"/>
    <x v="1"/>
    <n v="139.4"/>
    <n v="1"/>
    <x v="0"/>
  </r>
  <r>
    <s v="5756-OZRIO"/>
    <x v="1"/>
    <n v="1"/>
    <s v="Yes"/>
    <s v="No"/>
    <n v="61"/>
    <s v="Yes"/>
    <x v="2"/>
    <x v="0"/>
    <x v="0"/>
    <x v="0"/>
    <x v="0"/>
    <x v="0"/>
    <x v="0"/>
    <x v="1"/>
    <x v="1"/>
    <s v="No"/>
    <x v="2"/>
    <n v="64.05"/>
    <n v="3902.6"/>
    <x v="0"/>
    <n v="3902.6"/>
    <n v="0"/>
    <x v="4"/>
  </r>
  <r>
    <s v="6579-JPICP"/>
    <x v="1"/>
    <n v="0"/>
    <s v="No"/>
    <s v="No"/>
    <n v="1"/>
    <s v="Yes"/>
    <x v="1"/>
    <x v="2"/>
    <x v="2"/>
    <x v="2"/>
    <x v="2"/>
    <x v="2"/>
    <x v="2"/>
    <x v="2"/>
    <x v="0"/>
    <s v="No"/>
    <x v="1"/>
    <n v="20.399999999999999"/>
    <n v="20.399999999999999"/>
    <x v="0"/>
    <n v="20.399999999999999"/>
    <n v="0"/>
    <x v="0"/>
  </r>
  <r>
    <s v="8205-OTCHB"/>
    <x v="1"/>
    <n v="0"/>
    <s v="No"/>
    <s v="No"/>
    <n v="22"/>
    <s v="No"/>
    <x v="0"/>
    <x v="0"/>
    <x v="0"/>
    <x v="0"/>
    <x v="1"/>
    <x v="0"/>
    <x v="0"/>
    <x v="1"/>
    <x v="1"/>
    <s v="Yes"/>
    <x v="2"/>
    <n v="43.75"/>
    <n v="903.6"/>
    <x v="1"/>
    <n v="903.6"/>
    <n v="1"/>
    <x v="3"/>
  </r>
  <r>
    <s v="4134-BSXLX"/>
    <x v="1"/>
    <n v="0"/>
    <s v="Yes"/>
    <s v="No"/>
    <n v="28"/>
    <s v="Yes"/>
    <x v="1"/>
    <x v="0"/>
    <x v="1"/>
    <x v="0"/>
    <x v="0"/>
    <x v="1"/>
    <x v="0"/>
    <x v="0"/>
    <x v="0"/>
    <s v="No"/>
    <x v="1"/>
    <n v="60.9"/>
    <n v="1785.65"/>
    <x v="0"/>
    <n v="1785.65"/>
    <n v="0"/>
    <x v="1"/>
  </r>
  <r>
    <s v="0505-SPOOW"/>
    <x v="0"/>
    <n v="0"/>
    <s v="Yes"/>
    <s v="No"/>
    <n v="70"/>
    <s v="Yes"/>
    <x v="1"/>
    <x v="2"/>
    <x v="2"/>
    <x v="2"/>
    <x v="2"/>
    <x v="2"/>
    <x v="2"/>
    <x v="2"/>
    <x v="2"/>
    <s v="No"/>
    <x v="2"/>
    <n v="19.8"/>
    <n v="1397.65"/>
    <x v="0"/>
    <n v="1397.65"/>
    <n v="0"/>
    <x v="4"/>
  </r>
  <r>
    <s v="6235-VDHOM"/>
    <x v="0"/>
    <n v="1"/>
    <s v="No"/>
    <s v="No"/>
    <n v="5"/>
    <s v="No"/>
    <x v="0"/>
    <x v="0"/>
    <x v="0"/>
    <x v="0"/>
    <x v="0"/>
    <x v="0"/>
    <x v="0"/>
    <x v="0"/>
    <x v="0"/>
    <s v="No"/>
    <x v="0"/>
    <n v="28.45"/>
    <n v="131.05000000000001"/>
    <x v="1"/>
    <n v="131.05000000000001"/>
    <n v="1"/>
    <x v="0"/>
  </r>
  <r>
    <s v="7783-YKGDV"/>
    <x v="0"/>
    <n v="0"/>
    <s v="No"/>
    <s v="No"/>
    <n v="12"/>
    <s v="Yes"/>
    <x v="2"/>
    <x v="1"/>
    <x v="1"/>
    <x v="0"/>
    <x v="1"/>
    <x v="0"/>
    <x v="0"/>
    <x v="1"/>
    <x v="0"/>
    <s v="Yes"/>
    <x v="2"/>
    <n v="99.7"/>
    <n v="1238.45"/>
    <x v="1"/>
    <n v="1238.45"/>
    <n v="1"/>
    <x v="0"/>
  </r>
  <r>
    <s v="4374-YMUSQ"/>
    <x v="1"/>
    <n v="0"/>
    <s v="No"/>
    <s v="No"/>
    <n v="34"/>
    <s v="Yes"/>
    <x v="2"/>
    <x v="1"/>
    <x v="1"/>
    <x v="0"/>
    <x v="1"/>
    <x v="1"/>
    <x v="1"/>
    <x v="1"/>
    <x v="1"/>
    <s v="No"/>
    <x v="3"/>
    <n v="116.25"/>
    <n v="3899.05"/>
    <x v="0"/>
    <n v="3899.05"/>
    <n v="0"/>
    <x v="1"/>
  </r>
  <r>
    <s v="4513-CXYIX"/>
    <x v="0"/>
    <n v="1"/>
    <s v="Yes"/>
    <s v="No"/>
    <n v="71"/>
    <s v="Yes"/>
    <x v="2"/>
    <x v="1"/>
    <x v="1"/>
    <x v="1"/>
    <x v="0"/>
    <x v="0"/>
    <x v="0"/>
    <x v="0"/>
    <x v="2"/>
    <s v="Yes"/>
    <x v="3"/>
    <n v="80.7"/>
    <n v="5676"/>
    <x v="0"/>
    <n v="5676"/>
    <n v="0"/>
    <x v="4"/>
  </r>
  <r>
    <s v="3957-HHLMR"/>
    <x v="0"/>
    <n v="0"/>
    <s v="Yes"/>
    <s v="Yes"/>
    <n v="70"/>
    <s v="Yes"/>
    <x v="2"/>
    <x v="0"/>
    <x v="1"/>
    <x v="1"/>
    <x v="0"/>
    <x v="0"/>
    <x v="0"/>
    <x v="1"/>
    <x v="1"/>
    <s v="No"/>
    <x v="2"/>
    <n v="65.2"/>
    <n v="4543.1499999999996"/>
    <x v="0"/>
    <n v="4543.1499999999996"/>
    <n v="0"/>
    <x v="4"/>
  </r>
  <r>
    <s v="7803-XOCCZ"/>
    <x v="0"/>
    <n v="0"/>
    <s v="Yes"/>
    <s v="Yes"/>
    <n v="52"/>
    <s v="Yes"/>
    <x v="1"/>
    <x v="1"/>
    <x v="1"/>
    <x v="1"/>
    <x v="1"/>
    <x v="1"/>
    <x v="0"/>
    <x v="0"/>
    <x v="0"/>
    <s v="Yes"/>
    <x v="2"/>
    <n v="84.05"/>
    <n v="4326.8"/>
    <x v="0"/>
    <n v="4326.8"/>
    <n v="0"/>
    <x v="5"/>
  </r>
  <r>
    <s v="5736-YEJAX"/>
    <x v="1"/>
    <n v="0"/>
    <s v="No"/>
    <s v="Yes"/>
    <n v="69"/>
    <s v="Yes"/>
    <x v="2"/>
    <x v="0"/>
    <x v="1"/>
    <x v="0"/>
    <x v="1"/>
    <x v="1"/>
    <x v="1"/>
    <x v="0"/>
    <x v="2"/>
    <s v="Yes"/>
    <x v="3"/>
    <n v="79.45"/>
    <n v="5502.55"/>
    <x v="0"/>
    <n v="5502.55"/>
    <n v="0"/>
    <x v="4"/>
  </r>
  <r>
    <s v="5609-CEBID"/>
    <x v="0"/>
    <n v="1"/>
    <s v="No"/>
    <s v="No"/>
    <n v="20"/>
    <s v="Yes"/>
    <x v="2"/>
    <x v="1"/>
    <x v="0"/>
    <x v="0"/>
    <x v="1"/>
    <x v="0"/>
    <x v="0"/>
    <x v="1"/>
    <x v="0"/>
    <s v="Yes"/>
    <x v="0"/>
    <n v="94.1"/>
    <n v="1782.4"/>
    <x v="1"/>
    <n v="1782.4"/>
    <n v="1"/>
    <x v="3"/>
  </r>
  <r>
    <s v="8981-FJGLA"/>
    <x v="1"/>
    <n v="0"/>
    <s v="No"/>
    <s v="Yes"/>
    <n v="11"/>
    <s v="Yes"/>
    <x v="2"/>
    <x v="1"/>
    <x v="0"/>
    <x v="1"/>
    <x v="1"/>
    <x v="0"/>
    <x v="0"/>
    <x v="0"/>
    <x v="0"/>
    <s v="Yes"/>
    <x v="1"/>
    <n v="78"/>
    <n v="851.8"/>
    <x v="0"/>
    <n v="851.8"/>
    <n v="0"/>
    <x v="0"/>
  </r>
  <r>
    <s v="7218-HKQFK"/>
    <x v="1"/>
    <n v="0"/>
    <s v="Yes"/>
    <s v="No"/>
    <n v="2"/>
    <s v="Yes"/>
    <x v="1"/>
    <x v="1"/>
    <x v="0"/>
    <x v="1"/>
    <x v="0"/>
    <x v="1"/>
    <x v="1"/>
    <x v="1"/>
    <x v="0"/>
    <s v="Yes"/>
    <x v="0"/>
    <n v="94.2"/>
    <n v="167.5"/>
    <x v="1"/>
    <n v="167.5"/>
    <n v="1"/>
    <x v="0"/>
  </r>
  <r>
    <s v="4636-QRJKY"/>
    <x v="0"/>
    <n v="0"/>
    <s v="Yes"/>
    <s v="Yes"/>
    <n v="6"/>
    <s v="Yes"/>
    <x v="2"/>
    <x v="1"/>
    <x v="0"/>
    <x v="1"/>
    <x v="0"/>
    <x v="1"/>
    <x v="0"/>
    <x v="0"/>
    <x v="0"/>
    <s v="Yes"/>
    <x v="0"/>
    <n v="80.5"/>
    <n v="502.85"/>
    <x v="1"/>
    <n v="502.85"/>
    <n v="1"/>
    <x v="0"/>
  </r>
  <r>
    <s v="1135-LMECX"/>
    <x v="0"/>
    <n v="0"/>
    <s v="No"/>
    <s v="No"/>
    <n v="1"/>
    <s v="Yes"/>
    <x v="1"/>
    <x v="2"/>
    <x v="2"/>
    <x v="2"/>
    <x v="2"/>
    <x v="2"/>
    <x v="2"/>
    <x v="2"/>
    <x v="0"/>
    <s v="No"/>
    <x v="1"/>
    <n v="19.850000000000001"/>
    <n v="19.850000000000001"/>
    <x v="0"/>
    <n v="19.850000000000001"/>
    <n v="0"/>
    <x v="0"/>
  </r>
  <r>
    <s v="4332-MUOEZ"/>
    <x v="1"/>
    <n v="1"/>
    <s v="Yes"/>
    <s v="Yes"/>
    <n v="20"/>
    <s v="Yes"/>
    <x v="1"/>
    <x v="1"/>
    <x v="1"/>
    <x v="1"/>
    <x v="1"/>
    <x v="1"/>
    <x v="0"/>
    <x v="1"/>
    <x v="1"/>
    <s v="No"/>
    <x v="3"/>
    <n v="94.3"/>
    <n v="1818.3"/>
    <x v="0"/>
    <n v="1818.3"/>
    <n v="0"/>
    <x v="3"/>
  </r>
  <r>
    <s v="8535-SFUTN"/>
    <x v="1"/>
    <n v="0"/>
    <s v="No"/>
    <s v="No"/>
    <n v="61"/>
    <s v="Yes"/>
    <x v="2"/>
    <x v="1"/>
    <x v="1"/>
    <x v="1"/>
    <x v="1"/>
    <x v="0"/>
    <x v="1"/>
    <x v="1"/>
    <x v="0"/>
    <s v="Yes"/>
    <x v="0"/>
    <n v="106.45"/>
    <n v="6300.15"/>
    <x v="0"/>
    <n v="6300.15"/>
    <n v="0"/>
    <x v="4"/>
  </r>
  <r>
    <s v="5956-VKDTT"/>
    <x v="0"/>
    <n v="1"/>
    <s v="Yes"/>
    <s v="No"/>
    <n v="5"/>
    <s v="Yes"/>
    <x v="2"/>
    <x v="1"/>
    <x v="0"/>
    <x v="1"/>
    <x v="0"/>
    <x v="0"/>
    <x v="0"/>
    <x v="0"/>
    <x v="0"/>
    <s v="Yes"/>
    <x v="0"/>
    <n v="74.349999999999994"/>
    <n v="334.8"/>
    <x v="1"/>
    <n v="334.8"/>
    <n v="1"/>
    <x v="0"/>
  </r>
  <r>
    <s v="8677-HDZEE"/>
    <x v="0"/>
    <n v="0"/>
    <s v="No"/>
    <s v="No"/>
    <n v="56"/>
    <s v="Yes"/>
    <x v="2"/>
    <x v="1"/>
    <x v="0"/>
    <x v="0"/>
    <x v="0"/>
    <x v="1"/>
    <x v="1"/>
    <x v="1"/>
    <x v="0"/>
    <s v="Yes"/>
    <x v="2"/>
    <n v="105.45"/>
    <n v="5916.95"/>
    <x v="0"/>
    <n v="5916.95"/>
    <n v="0"/>
    <x v="5"/>
  </r>
  <r>
    <s v="2475-MROZF"/>
    <x v="1"/>
    <n v="0"/>
    <s v="No"/>
    <s v="No"/>
    <n v="30"/>
    <s v="Yes"/>
    <x v="2"/>
    <x v="1"/>
    <x v="1"/>
    <x v="0"/>
    <x v="1"/>
    <x v="1"/>
    <x v="0"/>
    <x v="0"/>
    <x v="0"/>
    <s v="Yes"/>
    <x v="3"/>
    <n v="95"/>
    <n v="2852.4"/>
    <x v="0"/>
    <n v="2852.4"/>
    <n v="0"/>
    <x v="1"/>
  </r>
  <r>
    <s v="9412-GHEEC"/>
    <x v="1"/>
    <n v="0"/>
    <s v="No"/>
    <s v="No"/>
    <n v="40"/>
    <s v="Yes"/>
    <x v="2"/>
    <x v="1"/>
    <x v="0"/>
    <x v="1"/>
    <x v="1"/>
    <x v="1"/>
    <x v="1"/>
    <x v="1"/>
    <x v="0"/>
    <s v="No"/>
    <x v="2"/>
    <n v="104.8"/>
    <n v="4131.95"/>
    <x v="1"/>
    <n v="4131.95"/>
    <n v="1"/>
    <x v="2"/>
  </r>
  <r>
    <s v="3482-ABPKK"/>
    <x v="0"/>
    <n v="0"/>
    <s v="No"/>
    <s v="No"/>
    <n v="28"/>
    <s v="Yes"/>
    <x v="1"/>
    <x v="0"/>
    <x v="1"/>
    <x v="1"/>
    <x v="0"/>
    <x v="1"/>
    <x v="0"/>
    <x v="0"/>
    <x v="1"/>
    <s v="No"/>
    <x v="1"/>
    <n v="54.3"/>
    <n v="1546.3"/>
    <x v="0"/>
    <n v="1546.3"/>
    <n v="0"/>
    <x v="1"/>
  </r>
  <r>
    <s v="6705-LXORM"/>
    <x v="0"/>
    <n v="1"/>
    <s v="Yes"/>
    <s v="No"/>
    <n v="5"/>
    <s v="Yes"/>
    <x v="1"/>
    <x v="1"/>
    <x v="0"/>
    <x v="1"/>
    <x v="0"/>
    <x v="0"/>
    <x v="0"/>
    <x v="0"/>
    <x v="0"/>
    <s v="No"/>
    <x v="0"/>
    <n v="70.05"/>
    <n v="302.60000000000002"/>
    <x v="0"/>
    <n v="302.60000000000002"/>
    <n v="0"/>
    <x v="0"/>
  </r>
  <r>
    <s v="0257-ZESQC"/>
    <x v="0"/>
    <n v="1"/>
    <s v="Yes"/>
    <s v="No"/>
    <n v="27"/>
    <s v="Yes"/>
    <x v="1"/>
    <x v="1"/>
    <x v="1"/>
    <x v="1"/>
    <x v="0"/>
    <x v="0"/>
    <x v="0"/>
    <x v="0"/>
    <x v="0"/>
    <s v="Yes"/>
    <x v="2"/>
    <n v="75.2"/>
    <n v="1929.35"/>
    <x v="1"/>
    <n v="1929.35"/>
    <n v="1"/>
    <x v="1"/>
  </r>
  <r>
    <s v="7531-GQHME"/>
    <x v="1"/>
    <n v="0"/>
    <s v="No"/>
    <s v="No"/>
    <n v="12"/>
    <s v="Yes"/>
    <x v="1"/>
    <x v="2"/>
    <x v="2"/>
    <x v="2"/>
    <x v="2"/>
    <x v="2"/>
    <x v="2"/>
    <x v="2"/>
    <x v="0"/>
    <s v="No"/>
    <x v="3"/>
    <n v="20.05"/>
    <n v="265.45"/>
    <x v="0"/>
    <n v="265.45"/>
    <n v="0"/>
    <x v="0"/>
  </r>
  <r>
    <s v="5174-ITUMV"/>
    <x v="1"/>
    <n v="0"/>
    <s v="Yes"/>
    <s v="Yes"/>
    <n v="67"/>
    <s v="Yes"/>
    <x v="2"/>
    <x v="1"/>
    <x v="0"/>
    <x v="0"/>
    <x v="1"/>
    <x v="0"/>
    <x v="1"/>
    <x v="1"/>
    <x v="1"/>
    <s v="Yes"/>
    <x v="0"/>
    <n v="105.4"/>
    <n v="6989.45"/>
    <x v="0"/>
    <n v="6989.45"/>
    <n v="0"/>
    <x v="4"/>
  </r>
  <r>
    <s v="4109-CYRBD"/>
    <x v="1"/>
    <n v="1"/>
    <s v="Yes"/>
    <s v="No"/>
    <n v="29"/>
    <s v="Yes"/>
    <x v="2"/>
    <x v="0"/>
    <x v="0"/>
    <x v="1"/>
    <x v="0"/>
    <x v="0"/>
    <x v="0"/>
    <x v="0"/>
    <x v="0"/>
    <s v="Yes"/>
    <x v="0"/>
    <n v="51.6"/>
    <n v="1442"/>
    <x v="0"/>
    <n v="1442"/>
    <n v="0"/>
    <x v="1"/>
  </r>
  <r>
    <s v="0913-XWSCN"/>
    <x v="1"/>
    <n v="0"/>
    <s v="Yes"/>
    <s v="Yes"/>
    <n v="55"/>
    <s v="Yes"/>
    <x v="2"/>
    <x v="1"/>
    <x v="0"/>
    <x v="1"/>
    <x v="0"/>
    <x v="0"/>
    <x v="0"/>
    <x v="1"/>
    <x v="0"/>
    <s v="No"/>
    <x v="2"/>
    <n v="85.5"/>
    <n v="4713.3999999999996"/>
    <x v="0"/>
    <n v="4713.3999999999996"/>
    <n v="0"/>
    <x v="5"/>
  </r>
  <r>
    <s v="6825-UYPFK"/>
    <x v="0"/>
    <n v="0"/>
    <s v="No"/>
    <s v="No"/>
    <n v="23"/>
    <s v="Yes"/>
    <x v="2"/>
    <x v="1"/>
    <x v="0"/>
    <x v="1"/>
    <x v="0"/>
    <x v="0"/>
    <x v="0"/>
    <x v="0"/>
    <x v="0"/>
    <s v="No"/>
    <x v="2"/>
    <n v="75.599999999999994"/>
    <n v="1758.6"/>
    <x v="1"/>
    <n v="1758.6"/>
    <n v="1"/>
    <x v="3"/>
  </r>
  <r>
    <s v="8397-MVTAZ"/>
    <x v="1"/>
    <n v="0"/>
    <s v="Yes"/>
    <s v="No"/>
    <n v="34"/>
    <s v="Yes"/>
    <x v="2"/>
    <x v="1"/>
    <x v="0"/>
    <x v="1"/>
    <x v="1"/>
    <x v="0"/>
    <x v="1"/>
    <x v="1"/>
    <x v="0"/>
    <s v="Yes"/>
    <x v="0"/>
    <n v="100.05"/>
    <n v="3480"/>
    <x v="1"/>
    <n v="3480"/>
    <n v="1"/>
    <x v="1"/>
  </r>
  <r>
    <s v="0750-EBAIU"/>
    <x v="1"/>
    <n v="0"/>
    <s v="No"/>
    <s v="No"/>
    <n v="52"/>
    <s v="Yes"/>
    <x v="1"/>
    <x v="1"/>
    <x v="1"/>
    <x v="1"/>
    <x v="1"/>
    <x v="0"/>
    <x v="1"/>
    <x v="0"/>
    <x v="1"/>
    <s v="No"/>
    <x v="0"/>
    <n v="91.25"/>
    <n v="4738.3"/>
    <x v="0"/>
    <n v="4738.3"/>
    <n v="0"/>
    <x v="5"/>
  </r>
  <r>
    <s v="8606-CIQUL"/>
    <x v="1"/>
    <n v="1"/>
    <s v="Yes"/>
    <s v="Yes"/>
    <n v="72"/>
    <s v="Yes"/>
    <x v="2"/>
    <x v="1"/>
    <x v="1"/>
    <x v="0"/>
    <x v="1"/>
    <x v="1"/>
    <x v="1"/>
    <x v="1"/>
    <x v="2"/>
    <s v="Yes"/>
    <x v="3"/>
    <n v="115.75"/>
    <n v="8399.15"/>
    <x v="0"/>
    <n v="8399.15"/>
    <n v="0"/>
    <x v="4"/>
  </r>
  <r>
    <s v="3571-DPYUH"/>
    <x v="1"/>
    <n v="0"/>
    <s v="Yes"/>
    <s v="Yes"/>
    <n v="58"/>
    <s v="Yes"/>
    <x v="2"/>
    <x v="1"/>
    <x v="0"/>
    <x v="0"/>
    <x v="0"/>
    <x v="1"/>
    <x v="1"/>
    <x v="0"/>
    <x v="1"/>
    <s v="Yes"/>
    <x v="3"/>
    <n v="94.7"/>
    <n v="5430.35"/>
    <x v="0"/>
    <n v="5430.35"/>
    <n v="0"/>
    <x v="5"/>
  </r>
  <r>
    <s v="7601-GNDYK"/>
    <x v="1"/>
    <n v="0"/>
    <s v="Yes"/>
    <s v="Yes"/>
    <n v="35"/>
    <s v="Yes"/>
    <x v="1"/>
    <x v="2"/>
    <x v="2"/>
    <x v="2"/>
    <x v="2"/>
    <x v="2"/>
    <x v="2"/>
    <x v="2"/>
    <x v="2"/>
    <s v="No"/>
    <x v="1"/>
    <n v="19.600000000000001"/>
    <n v="686.95"/>
    <x v="0"/>
    <n v="686.95"/>
    <n v="0"/>
    <x v="1"/>
  </r>
  <r>
    <s v="0356-OBMAC"/>
    <x v="0"/>
    <n v="1"/>
    <s v="No"/>
    <s v="No"/>
    <n v="56"/>
    <s v="Yes"/>
    <x v="2"/>
    <x v="1"/>
    <x v="0"/>
    <x v="0"/>
    <x v="1"/>
    <x v="1"/>
    <x v="1"/>
    <x v="0"/>
    <x v="2"/>
    <s v="Yes"/>
    <x v="2"/>
    <n v="99.9"/>
    <n v="5706.3"/>
    <x v="0"/>
    <n v="5706.3"/>
    <n v="0"/>
    <x v="5"/>
  </r>
  <r>
    <s v="8067-NIOYM"/>
    <x v="0"/>
    <n v="0"/>
    <s v="Yes"/>
    <s v="Yes"/>
    <n v="24"/>
    <s v="Yes"/>
    <x v="1"/>
    <x v="2"/>
    <x v="2"/>
    <x v="2"/>
    <x v="2"/>
    <x v="2"/>
    <x v="2"/>
    <x v="2"/>
    <x v="2"/>
    <s v="Yes"/>
    <x v="3"/>
    <n v="21.1"/>
    <n v="490.65"/>
    <x v="0"/>
    <n v="490.65"/>
    <n v="0"/>
    <x v="3"/>
  </r>
  <r>
    <s v="1403-GYAFU"/>
    <x v="1"/>
    <n v="0"/>
    <s v="Yes"/>
    <s v="Yes"/>
    <n v="70"/>
    <s v="Yes"/>
    <x v="1"/>
    <x v="2"/>
    <x v="2"/>
    <x v="2"/>
    <x v="2"/>
    <x v="2"/>
    <x v="2"/>
    <x v="2"/>
    <x v="2"/>
    <s v="No"/>
    <x v="3"/>
    <n v="20.05"/>
    <n v="1360.25"/>
    <x v="0"/>
    <n v="1360.25"/>
    <n v="0"/>
    <x v="4"/>
  </r>
  <r>
    <s v="4234-XTNEA"/>
    <x v="1"/>
    <n v="0"/>
    <s v="No"/>
    <s v="No"/>
    <n v="2"/>
    <s v="Yes"/>
    <x v="1"/>
    <x v="1"/>
    <x v="0"/>
    <x v="1"/>
    <x v="0"/>
    <x v="0"/>
    <x v="1"/>
    <x v="0"/>
    <x v="0"/>
    <s v="Yes"/>
    <x v="0"/>
    <n v="79.95"/>
    <n v="174.45"/>
    <x v="0"/>
    <n v="174.45"/>
    <n v="0"/>
    <x v="0"/>
  </r>
  <r>
    <s v="1297-VQDRP"/>
    <x v="1"/>
    <n v="1"/>
    <s v="Yes"/>
    <s v="Yes"/>
    <n v="68"/>
    <s v="Yes"/>
    <x v="2"/>
    <x v="1"/>
    <x v="0"/>
    <x v="1"/>
    <x v="1"/>
    <x v="1"/>
    <x v="1"/>
    <x v="1"/>
    <x v="1"/>
    <s v="Yes"/>
    <x v="3"/>
    <n v="107.15"/>
    <n v="7379.8"/>
    <x v="0"/>
    <n v="7379.8"/>
    <n v="0"/>
    <x v="4"/>
  </r>
  <r>
    <s v="9282-IZGQK"/>
    <x v="0"/>
    <n v="0"/>
    <s v="No"/>
    <s v="No"/>
    <n v="1"/>
    <s v="Yes"/>
    <x v="2"/>
    <x v="1"/>
    <x v="0"/>
    <x v="1"/>
    <x v="0"/>
    <x v="0"/>
    <x v="0"/>
    <x v="1"/>
    <x v="0"/>
    <s v="Yes"/>
    <x v="0"/>
    <n v="85"/>
    <n v="85"/>
    <x v="1"/>
    <n v="85"/>
    <n v="1"/>
    <x v="0"/>
  </r>
  <r>
    <s v="5348-CAGXB"/>
    <x v="1"/>
    <n v="0"/>
    <s v="No"/>
    <s v="No"/>
    <n v="12"/>
    <s v="Yes"/>
    <x v="2"/>
    <x v="1"/>
    <x v="0"/>
    <x v="1"/>
    <x v="1"/>
    <x v="0"/>
    <x v="1"/>
    <x v="0"/>
    <x v="0"/>
    <s v="Yes"/>
    <x v="0"/>
    <n v="89.55"/>
    <n v="1021.75"/>
    <x v="0"/>
    <n v="1021.75"/>
    <n v="0"/>
    <x v="0"/>
  </r>
  <r>
    <s v="0621-HJWXJ"/>
    <x v="0"/>
    <n v="0"/>
    <s v="Yes"/>
    <s v="No"/>
    <n v="63"/>
    <s v="Yes"/>
    <x v="2"/>
    <x v="1"/>
    <x v="0"/>
    <x v="0"/>
    <x v="0"/>
    <x v="0"/>
    <x v="0"/>
    <x v="0"/>
    <x v="0"/>
    <s v="Yes"/>
    <x v="2"/>
    <n v="81.55"/>
    <n v="5029.05"/>
    <x v="0"/>
    <n v="5029.05"/>
    <n v="0"/>
    <x v="4"/>
  </r>
  <r>
    <s v="5844-QVTAT"/>
    <x v="0"/>
    <n v="0"/>
    <s v="Yes"/>
    <s v="Yes"/>
    <n v="33"/>
    <s v="Yes"/>
    <x v="1"/>
    <x v="0"/>
    <x v="1"/>
    <x v="0"/>
    <x v="1"/>
    <x v="0"/>
    <x v="0"/>
    <x v="0"/>
    <x v="1"/>
    <s v="Yes"/>
    <x v="1"/>
    <n v="58.45"/>
    <n v="1955.4"/>
    <x v="0"/>
    <n v="1955.4"/>
    <n v="0"/>
    <x v="1"/>
  </r>
  <r>
    <s v="8905-IAZPF"/>
    <x v="0"/>
    <n v="0"/>
    <s v="Yes"/>
    <s v="No"/>
    <n v="69"/>
    <s v="Yes"/>
    <x v="1"/>
    <x v="1"/>
    <x v="0"/>
    <x v="0"/>
    <x v="0"/>
    <x v="0"/>
    <x v="1"/>
    <x v="1"/>
    <x v="1"/>
    <s v="Yes"/>
    <x v="3"/>
    <n v="95.65"/>
    <n v="6744.2"/>
    <x v="0"/>
    <n v="6744.2"/>
    <n v="0"/>
    <x v="4"/>
  </r>
  <r>
    <s v="5394-MEITZ"/>
    <x v="0"/>
    <n v="0"/>
    <s v="Yes"/>
    <s v="Yes"/>
    <n v="60"/>
    <s v="Yes"/>
    <x v="1"/>
    <x v="0"/>
    <x v="0"/>
    <x v="0"/>
    <x v="1"/>
    <x v="1"/>
    <x v="1"/>
    <x v="1"/>
    <x v="2"/>
    <s v="Yes"/>
    <x v="2"/>
    <n v="80.599999999999994"/>
    <n v="4946.7"/>
    <x v="0"/>
    <n v="4946.7"/>
    <n v="0"/>
    <x v="5"/>
  </r>
  <r>
    <s v="6859-QNXIQ"/>
    <x v="0"/>
    <n v="0"/>
    <s v="Yes"/>
    <s v="Yes"/>
    <n v="72"/>
    <s v="Yes"/>
    <x v="2"/>
    <x v="1"/>
    <x v="1"/>
    <x v="0"/>
    <x v="1"/>
    <x v="1"/>
    <x v="1"/>
    <x v="1"/>
    <x v="2"/>
    <s v="Yes"/>
    <x v="2"/>
    <n v="113.1"/>
    <n v="8248.5"/>
    <x v="0"/>
    <n v="8248.5"/>
    <n v="0"/>
    <x v="4"/>
  </r>
  <r>
    <s v="2782-LFZVW"/>
    <x v="0"/>
    <n v="0"/>
    <s v="No"/>
    <s v="No"/>
    <n v="11"/>
    <s v="Yes"/>
    <x v="2"/>
    <x v="0"/>
    <x v="0"/>
    <x v="1"/>
    <x v="0"/>
    <x v="0"/>
    <x v="0"/>
    <x v="1"/>
    <x v="0"/>
    <s v="Yes"/>
    <x v="1"/>
    <n v="58.95"/>
    <n v="601.6"/>
    <x v="0"/>
    <n v="601.6"/>
    <n v="0"/>
    <x v="0"/>
  </r>
  <r>
    <s v="2866-IKBTM"/>
    <x v="0"/>
    <n v="0"/>
    <s v="No"/>
    <s v="No"/>
    <n v="1"/>
    <s v="Yes"/>
    <x v="1"/>
    <x v="2"/>
    <x v="2"/>
    <x v="2"/>
    <x v="2"/>
    <x v="2"/>
    <x v="2"/>
    <x v="2"/>
    <x v="0"/>
    <s v="No"/>
    <x v="1"/>
    <n v="19.55"/>
    <n v="19.55"/>
    <x v="0"/>
    <n v="19.55"/>
    <n v="0"/>
    <x v="0"/>
  </r>
  <r>
    <s v="1342-JPNKI"/>
    <x v="1"/>
    <n v="0"/>
    <s v="No"/>
    <s v="No"/>
    <n v="10"/>
    <s v="Yes"/>
    <x v="2"/>
    <x v="1"/>
    <x v="0"/>
    <x v="1"/>
    <x v="0"/>
    <x v="0"/>
    <x v="1"/>
    <x v="0"/>
    <x v="0"/>
    <s v="Yes"/>
    <x v="2"/>
    <n v="86.05"/>
    <n v="834.1"/>
    <x v="1"/>
    <n v="834.1"/>
    <n v="1"/>
    <x v="0"/>
  </r>
  <r>
    <s v="2817-NTQDO"/>
    <x v="1"/>
    <n v="0"/>
    <s v="No"/>
    <s v="No"/>
    <n v="13"/>
    <s v="No"/>
    <x v="0"/>
    <x v="0"/>
    <x v="1"/>
    <x v="1"/>
    <x v="0"/>
    <x v="1"/>
    <x v="1"/>
    <x v="0"/>
    <x v="0"/>
    <s v="Yes"/>
    <x v="3"/>
    <n v="45.55"/>
    <n v="597"/>
    <x v="1"/>
    <n v="597"/>
    <n v="1"/>
    <x v="3"/>
  </r>
  <r>
    <s v="7129-AZJDE"/>
    <x v="1"/>
    <n v="0"/>
    <s v="Yes"/>
    <s v="Yes"/>
    <n v="34"/>
    <s v="Yes"/>
    <x v="1"/>
    <x v="1"/>
    <x v="0"/>
    <x v="1"/>
    <x v="0"/>
    <x v="0"/>
    <x v="0"/>
    <x v="1"/>
    <x v="1"/>
    <s v="Yes"/>
    <x v="2"/>
    <n v="78.95"/>
    <n v="2647.2"/>
    <x v="0"/>
    <n v="2647.2"/>
    <n v="0"/>
    <x v="1"/>
  </r>
  <r>
    <s v="6986-IJDHX"/>
    <x v="1"/>
    <n v="0"/>
    <s v="Yes"/>
    <s v="Yes"/>
    <n v="39"/>
    <s v="Yes"/>
    <x v="1"/>
    <x v="1"/>
    <x v="0"/>
    <x v="0"/>
    <x v="0"/>
    <x v="0"/>
    <x v="1"/>
    <x v="0"/>
    <x v="0"/>
    <s v="Yes"/>
    <x v="1"/>
    <n v="86.3"/>
    <n v="3266"/>
    <x v="1"/>
    <n v="3266"/>
    <n v="1"/>
    <x v="2"/>
  </r>
  <r>
    <s v="2560-PPCHE"/>
    <x v="0"/>
    <n v="0"/>
    <s v="No"/>
    <s v="No"/>
    <n v="65"/>
    <s v="Yes"/>
    <x v="2"/>
    <x v="1"/>
    <x v="0"/>
    <x v="0"/>
    <x v="0"/>
    <x v="1"/>
    <x v="1"/>
    <x v="1"/>
    <x v="1"/>
    <s v="Yes"/>
    <x v="2"/>
    <n v="105.05"/>
    <n v="6744.25"/>
    <x v="0"/>
    <n v="6744.25"/>
    <n v="0"/>
    <x v="4"/>
  </r>
  <r>
    <s v="4676-MQUEA"/>
    <x v="1"/>
    <n v="1"/>
    <s v="Yes"/>
    <s v="No"/>
    <n v="50"/>
    <s v="Yes"/>
    <x v="2"/>
    <x v="1"/>
    <x v="1"/>
    <x v="0"/>
    <x v="1"/>
    <x v="0"/>
    <x v="1"/>
    <x v="0"/>
    <x v="1"/>
    <s v="Yes"/>
    <x v="2"/>
    <n v="101.9"/>
    <n v="5265.5"/>
    <x v="0"/>
    <n v="5265.5"/>
    <n v="0"/>
    <x v="5"/>
  </r>
  <r>
    <s v="8138-EALND"/>
    <x v="1"/>
    <n v="0"/>
    <s v="No"/>
    <s v="No"/>
    <n v="15"/>
    <s v="Yes"/>
    <x v="1"/>
    <x v="2"/>
    <x v="2"/>
    <x v="2"/>
    <x v="2"/>
    <x v="2"/>
    <x v="2"/>
    <x v="2"/>
    <x v="0"/>
    <s v="No"/>
    <x v="1"/>
    <n v="19.75"/>
    <n v="311.60000000000002"/>
    <x v="0"/>
    <n v="311.60000000000002"/>
    <n v="0"/>
    <x v="3"/>
  </r>
  <r>
    <s v="3580-HYCSP"/>
    <x v="1"/>
    <n v="0"/>
    <s v="Yes"/>
    <s v="Yes"/>
    <n v="72"/>
    <s v="Yes"/>
    <x v="2"/>
    <x v="1"/>
    <x v="1"/>
    <x v="0"/>
    <x v="1"/>
    <x v="0"/>
    <x v="1"/>
    <x v="1"/>
    <x v="2"/>
    <s v="Yes"/>
    <x v="2"/>
    <n v="110.3"/>
    <n v="7966.9"/>
    <x v="0"/>
    <n v="7966.9"/>
    <n v="0"/>
    <x v="4"/>
  </r>
  <r>
    <s v="1352-HNSAW"/>
    <x v="0"/>
    <n v="0"/>
    <s v="Yes"/>
    <s v="Yes"/>
    <n v="72"/>
    <s v="Yes"/>
    <x v="2"/>
    <x v="1"/>
    <x v="1"/>
    <x v="0"/>
    <x v="1"/>
    <x v="1"/>
    <x v="1"/>
    <x v="1"/>
    <x v="2"/>
    <s v="Yes"/>
    <x v="2"/>
    <n v="115.6"/>
    <n v="8220.4"/>
    <x v="0"/>
    <n v="8220.4"/>
    <n v="0"/>
    <x v="4"/>
  </r>
  <r>
    <s v="2075-PUEPR"/>
    <x v="1"/>
    <n v="0"/>
    <s v="Yes"/>
    <s v="Yes"/>
    <n v="55"/>
    <s v="Yes"/>
    <x v="1"/>
    <x v="2"/>
    <x v="2"/>
    <x v="2"/>
    <x v="2"/>
    <x v="2"/>
    <x v="2"/>
    <x v="2"/>
    <x v="2"/>
    <s v="No"/>
    <x v="2"/>
    <n v="19.350000000000001"/>
    <n v="1153.25"/>
    <x v="0"/>
    <n v="1153.25"/>
    <n v="0"/>
    <x v="5"/>
  </r>
  <r>
    <s v="1982-FEBTD"/>
    <x v="0"/>
    <n v="0"/>
    <s v="Yes"/>
    <s v="Yes"/>
    <n v="23"/>
    <s v="Yes"/>
    <x v="2"/>
    <x v="2"/>
    <x v="2"/>
    <x v="2"/>
    <x v="2"/>
    <x v="2"/>
    <x v="2"/>
    <x v="2"/>
    <x v="2"/>
    <s v="Yes"/>
    <x v="3"/>
    <n v="25.6"/>
    <n v="514.75"/>
    <x v="0"/>
    <n v="514.75"/>
    <n v="0"/>
    <x v="3"/>
  </r>
  <r>
    <s v="5301-GAUUY"/>
    <x v="1"/>
    <n v="0"/>
    <s v="No"/>
    <s v="No"/>
    <n v="32"/>
    <s v="Yes"/>
    <x v="2"/>
    <x v="1"/>
    <x v="0"/>
    <x v="0"/>
    <x v="0"/>
    <x v="0"/>
    <x v="0"/>
    <x v="0"/>
    <x v="0"/>
    <s v="Yes"/>
    <x v="2"/>
    <n v="80.349999999999994"/>
    <n v="2596.15"/>
    <x v="1"/>
    <n v="2596.15"/>
    <n v="1"/>
    <x v="1"/>
  </r>
  <r>
    <s v="5791-KAJFD"/>
    <x v="0"/>
    <n v="0"/>
    <s v="Yes"/>
    <s v="Yes"/>
    <n v="56"/>
    <s v="Yes"/>
    <x v="2"/>
    <x v="0"/>
    <x v="1"/>
    <x v="1"/>
    <x v="1"/>
    <x v="0"/>
    <x v="0"/>
    <x v="1"/>
    <x v="1"/>
    <s v="Yes"/>
    <x v="2"/>
    <n v="68.75"/>
    <n v="3808"/>
    <x v="0"/>
    <n v="3808"/>
    <n v="0"/>
    <x v="5"/>
  </r>
  <r>
    <s v="2654-VBVPB"/>
    <x v="0"/>
    <n v="0"/>
    <s v="No"/>
    <s v="No"/>
    <n v="1"/>
    <s v="Yes"/>
    <x v="1"/>
    <x v="2"/>
    <x v="2"/>
    <x v="2"/>
    <x v="2"/>
    <x v="2"/>
    <x v="2"/>
    <x v="2"/>
    <x v="0"/>
    <s v="No"/>
    <x v="2"/>
    <n v="19.899999999999999"/>
    <n v="19.899999999999999"/>
    <x v="0"/>
    <n v="19.899999999999999"/>
    <n v="0"/>
    <x v="0"/>
  </r>
  <r>
    <s v="1154-HYWWO"/>
    <x v="1"/>
    <n v="0"/>
    <s v="No"/>
    <s v="No"/>
    <n v="38"/>
    <s v="Yes"/>
    <x v="1"/>
    <x v="0"/>
    <x v="1"/>
    <x v="0"/>
    <x v="0"/>
    <x v="1"/>
    <x v="1"/>
    <x v="0"/>
    <x v="1"/>
    <s v="No"/>
    <x v="1"/>
    <n v="70.599999999999994"/>
    <n v="2708.2"/>
    <x v="0"/>
    <n v="2708.2"/>
    <n v="0"/>
    <x v="2"/>
  </r>
  <r>
    <s v="2501-XWWTZ"/>
    <x v="1"/>
    <n v="0"/>
    <s v="No"/>
    <s v="No"/>
    <n v="11"/>
    <s v="Yes"/>
    <x v="1"/>
    <x v="1"/>
    <x v="0"/>
    <x v="1"/>
    <x v="0"/>
    <x v="0"/>
    <x v="0"/>
    <x v="0"/>
    <x v="0"/>
    <s v="No"/>
    <x v="0"/>
    <n v="70.2"/>
    <n v="760.05"/>
    <x v="0"/>
    <n v="760.05"/>
    <n v="0"/>
    <x v="0"/>
  </r>
  <r>
    <s v="3716-UVSPD"/>
    <x v="1"/>
    <n v="0"/>
    <s v="No"/>
    <s v="No"/>
    <n v="1"/>
    <s v="Yes"/>
    <x v="1"/>
    <x v="0"/>
    <x v="0"/>
    <x v="1"/>
    <x v="0"/>
    <x v="1"/>
    <x v="0"/>
    <x v="0"/>
    <x v="0"/>
    <s v="Yes"/>
    <x v="0"/>
    <n v="49.3"/>
    <n v="49.3"/>
    <x v="0"/>
    <n v="49.3"/>
    <n v="0"/>
    <x v="0"/>
  </r>
  <r>
    <s v="6815-ABQFQ"/>
    <x v="1"/>
    <n v="0"/>
    <s v="Yes"/>
    <s v="No"/>
    <n v="56"/>
    <s v="Yes"/>
    <x v="2"/>
    <x v="1"/>
    <x v="0"/>
    <x v="0"/>
    <x v="0"/>
    <x v="1"/>
    <x v="1"/>
    <x v="1"/>
    <x v="1"/>
    <s v="Yes"/>
    <x v="0"/>
    <n v="107.25"/>
    <n v="6033.3"/>
    <x v="0"/>
    <n v="6033.3"/>
    <n v="0"/>
    <x v="5"/>
  </r>
  <r>
    <s v="7343-EOBEU"/>
    <x v="1"/>
    <n v="0"/>
    <s v="Yes"/>
    <s v="No"/>
    <n v="3"/>
    <s v="Yes"/>
    <x v="2"/>
    <x v="2"/>
    <x v="2"/>
    <x v="2"/>
    <x v="2"/>
    <x v="2"/>
    <x v="2"/>
    <x v="2"/>
    <x v="0"/>
    <s v="Yes"/>
    <x v="1"/>
    <n v="23.6"/>
    <n v="89.05"/>
    <x v="0"/>
    <n v="89.05"/>
    <n v="0"/>
    <x v="0"/>
  </r>
  <r>
    <s v="3701-SFMUH"/>
    <x v="1"/>
    <n v="0"/>
    <s v="Yes"/>
    <s v="Yes"/>
    <n v="7"/>
    <s v="Yes"/>
    <x v="1"/>
    <x v="0"/>
    <x v="1"/>
    <x v="1"/>
    <x v="0"/>
    <x v="0"/>
    <x v="1"/>
    <x v="1"/>
    <x v="0"/>
    <s v="No"/>
    <x v="3"/>
    <n v="69.7"/>
    <n v="516.15"/>
    <x v="0"/>
    <n v="516.15"/>
    <n v="0"/>
    <x v="0"/>
  </r>
  <r>
    <s v="6103-LIANB"/>
    <x v="1"/>
    <n v="0"/>
    <s v="Yes"/>
    <s v="Yes"/>
    <n v="59"/>
    <s v="Yes"/>
    <x v="2"/>
    <x v="1"/>
    <x v="0"/>
    <x v="1"/>
    <x v="1"/>
    <x v="0"/>
    <x v="1"/>
    <x v="1"/>
    <x v="2"/>
    <s v="Yes"/>
    <x v="3"/>
    <n v="99.5"/>
    <n v="5861.75"/>
    <x v="0"/>
    <n v="5861.75"/>
    <n v="0"/>
    <x v="5"/>
  </r>
  <r>
    <s v="7319-VENRZ"/>
    <x v="1"/>
    <n v="0"/>
    <s v="No"/>
    <s v="No"/>
    <n v="7"/>
    <s v="Yes"/>
    <x v="1"/>
    <x v="0"/>
    <x v="0"/>
    <x v="1"/>
    <x v="1"/>
    <x v="1"/>
    <x v="1"/>
    <x v="0"/>
    <x v="0"/>
    <s v="No"/>
    <x v="2"/>
    <n v="64.3"/>
    <n v="445.95"/>
    <x v="0"/>
    <n v="445.95"/>
    <n v="0"/>
    <x v="0"/>
  </r>
  <r>
    <s v="5846-NEQVZ"/>
    <x v="1"/>
    <n v="0"/>
    <s v="Yes"/>
    <s v="Yes"/>
    <n v="71"/>
    <s v="Yes"/>
    <x v="1"/>
    <x v="0"/>
    <x v="1"/>
    <x v="1"/>
    <x v="1"/>
    <x v="1"/>
    <x v="0"/>
    <x v="1"/>
    <x v="2"/>
    <s v="Yes"/>
    <x v="3"/>
    <n v="70.849999999999994"/>
    <n v="4973.3999999999996"/>
    <x v="0"/>
    <n v="4973.3999999999996"/>
    <n v="0"/>
    <x v="4"/>
  </r>
  <r>
    <s v="6967-QIQRV"/>
    <x v="1"/>
    <n v="0"/>
    <s v="Yes"/>
    <s v="Yes"/>
    <n v="15"/>
    <s v="Yes"/>
    <x v="1"/>
    <x v="1"/>
    <x v="1"/>
    <x v="1"/>
    <x v="0"/>
    <x v="1"/>
    <x v="1"/>
    <x v="1"/>
    <x v="1"/>
    <s v="No"/>
    <x v="0"/>
    <n v="101.9"/>
    <n v="1667.25"/>
    <x v="0"/>
    <n v="1667.25"/>
    <n v="0"/>
    <x v="3"/>
  </r>
  <r>
    <s v="5781-RFZRP"/>
    <x v="1"/>
    <n v="0"/>
    <s v="Yes"/>
    <s v="No"/>
    <n v="71"/>
    <s v="Yes"/>
    <x v="2"/>
    <x v="0"/>
    <x v="1"/>
    <x v="0"/>
    <x v="0"/>
    <x v="1"/>
    <x v="1"/>
    <x v="0"/>
    <x v="2"/>
    <s v="No"/>
    <x v="3"/>
    <n v="73.5"/>
    <n v="5357.75"/>
    <x v="0"/>
    <n v="5357.75"/>
    <n v="0"/>
    <x v="4"/>
  </r>
  <r>
    <s v="0939-YAPAF"/>
    <x v="0"/>
    <n v="0"/>
    <s v="No"/>
    <s v="No"/>
    <n v="35"/>
    <s v="Yes"/>
    <x v="2"/>
    <x v="1"/>
    <x v="0"/>
    <x v="1"/>
    <x v="1"/>
    <x v="0"/>
    <x v="1"/>
    <x v="1"/>
    <x v="0"/>
    <s v="Yes"/>
    <x v="0"/>
    <n v="100.25"/>
    <n v="3527.6"/>
    <x v="1"/>
    <n v="3527.6"/>
    <n v="1"/>
    <x v="1"/>
  </r>
  <r>
    <s v="0308-IVGOK"/>
    <x v="0"/>
    <n v="0"/>
    <s v="No"/>
    <s v="No"/>
    <n v="11"/>
    <s v="No"/>
    <x v="0"/>
    <x v="0"/>
    <x v="0"/>
    <x v="0"/>
    <x v="1"/>
    <x v="1"/>
    <x v="0"/>
    <x v="0"/>
    <x v="1"/>
    <s v="Yes"/>
    <x v="3"/>
    <n v="40.4"/>
    <n v="422.6"/>
    <x v="0"/>
    <n v="422.6"/>
    <n v="0"/>
    <x v="0"/>
  </r>
  <r>
    <s v="7293-LSCDV"/>
    <x v="0"/>
    <n v="0"/>
    <s v="Yes"/>
    <s v="Yes"/>
    <n v="60"/>
    <s v="Yes"/>
    <x v="1"/>
    <x v="2"/>
    <x v="2"/>
    <x v="2"/>
    <x v="2"/>
    <x v="2"/>
    <x v="2"/>
    <x v="2"/>
    <x v="2"/>
    <s v="Yes"/>
    <x v="3"/>
    <n v="19.25"/>
    <n v="1103.25"/>
    <x v="0"/>
    <n v="1103.25"/>
    <n v="0"/>
    <x v="5"/>
  </r>
  <r>
    <s v="7025-WCBNE"/>
    <x v="1"/>
    <n v="1"/>
    <s v="No"/>
    <s v="No"/>
    <n v="47"/>
    <s v="Yes"/>
    <x v="2"/>
    <x v="0"/>
    <x v="0"/>
    <x v="0"/>
    <x v="0"/>
    <x v="1"/>
    <x v="0"/>
    <x v="0"/>
    <x v="2"/>
    <s v="No"/>
    <x v="2"/>
    <n v="59.6"/>
    <n v="2754"/>
    <x v="0"/>
    <n v="2754"/>
    <n v="0"/>
    <x v="2"/>
  </r>
  <r>
    <s v="5756-JYOJT"/>
    <x v="0"/>
    <n v="0"/>
    <s v="No"/>
    <s v="No"/>
    <n v="11"/>
    <s v="Yes"/>
    <x v="1"/>
    <x v="0"/>
    <x v="0"/>
    <x v="1"/>
    <x v="1"/>
    <x v="1"/>
    <x v="0"/>
    <x v="1"/>
    <x v="1"/>
    <s v="No"/>
    <x v="3"/>
    <n v="64.900000000000006"/>
    <n v="697.25"/>
    <x v="0"/>
    <n v="697.25"/>
    <n v="0"/>
    <x v="0"/>
  </r>
  <r>
    <s v="4710-FDUIZ"/>
    <x v="1"/>
    <n v="0"/>
    <s v="Yes"/>
    <s v="No"/>
    <n v="56"/>
    <s v="Yes"/>
    <x v="2"/>
    <x v="1"/>
    <x v="0"/>
    <x v="0"/>
    <x v="0"/>
    <x v="0"/>
    <x v="1"/>
    <x v="1"/>
    <x v="1"/>
    <s v="No"/>
    <x v="3"/>
    <n v="100.3"/>
    <n v="5614.45"/>
    <x v="1"/>
    <n v="5614.45"/>
    <n v="1"/>
    <x v="5"/>
  </r>
  <r>
    <s v="6030-REHUX"/>
    <x v="0"/>
    <n v="1"/>
    <s v="Yes"/>
    <s v="No"/>
    <n v="28"/>
    <s v="Yes"/>
    <x v="2"/>
    <x v="1"/>
    <x v="0"/>
    <x v="0"/>
    <x v="1"/>
    <x v="1"/>
    <x v="1"/>
    <x v="1"/>
    <x v="0"/>
    <s v="Yes"/>
    <x v="0"/>
    <n v="110.85"/>
    <n v="3204.4"/>
    <x v="0"/>
    <n v="3204.4"/>
    <n v="0"/>
    <x v="1"/>
  </r>
  <r>
    <s v="9548-LIGTA"/>
    <x v="1"/>
    <n v="0"/>
    <s v="Yes"/>
    <s v="No"/>
    <n v="61"/>
    <s v="Yes"/>
    <x v="1"/>
    <x v="0"/>
    <x v="1"/>
    <x v="0"/>
    <x v="0"/>
    <x v="1"/>
    <x v="1"/>
    <x v="1"/>
    <x v="2"/>
    <s v="Yes"/>
    <x v="1"/>
    <n v="81.05"/>
    <n v="4747.6499999999996"/>
    <x v="0"/>
    <n v="4747.6499999999996"/>
    <n v="0"/>
    <x v="4"/>
  </r>
  <r>
    <s v="5150-LJNSR"/>
    <x v="1"/>
    <n v="0"/>
    <s v="Yes"/>
    <s v="Yes"/>
    <n v="31"/>
    <s v="Yes"/>
    <x v="2"/>
    <x v="1"/>
    <x v="1"/>
    <x v="1"/>
    <x v="1"/>
    <x v="0"/>
    <x v="1"/>
    <x v="0"/>
    <x v="1"/>
    <s v="No"/>
    <x v="2"/>
    <n v="98.05"/>
    <n v="3082.1"/>
    <x v="0"/>
    <n v="3082.1"/>
    <n v="0"/>
    <x v="1"/>
  </r>
  <r>
    <s v="8270-RKSAP"/>
    <x v="1"/>
    <n v="0"/>
    <s v="No"/>
    <s v="No"/>
    <n v="9"/>
    <s v="Yes"/>
    <x v="1"/>
    <x v="1"/>
    <x v="0"/>
    <x v="1"/>
    <x v="0"/>
    <x v="0"/>
    <x v="0"/>
    <x v="0"/>
    <x v="0"/>
    <s v="Yes"/>
    <x v="0"/>
    <n v="70.5"/>
    <n v="597.9"/>
    <x v="0"/>
    <n v="597.9"/>
    <n v="0"/>
    <x v="0"/>
  </r>
  <r>
    <s v="6522-YRBXD"/>
    <x v="1"/>
    <n v="1"/>
    <s v="Yes"/>
    <s v="No"/>
    <n v="35"/>
    <s v="Yes"/>
    <x v="2"/>
    <x v="1"/>
    <x v="1"/>
    <x v="0"/>
    <x v="0"/>
    <x v="0"/>
    <x v="0"/>
    <x v="1"/>
    <x v="0"/>
    <s v="Yes"/>
    <x v="0"/>
    <n v="94.55"/>
    <n v="3365.4"/>
    <x v="0"/>
    <n v="3365.4"/>
    <n v="0"/>
    <x v="1"/>
  </r>
  <r>
    <s v="2640-LYMOV"/>
    <x v="1"/>
    <n v="0"/>
    <s v="No"/>
    <s v="No"/>
    <n v="2"/>
    <s v="Yes"/>
    <x v="1"/>
    <x v="2"/>
    <x v="2"/>
    <x v="2"/>
    <x v="2"/>
    <x v="2"/>
    <x v="2"/>
    <x v="2"/>
    <x v="0"/>
    <s v="Yes"/>
    <x v="1"/>
    <n v="19.649999999999999"/>
    <n v="38.799999999999997"/>
    <x v="0"/>
    <n v="38.799999999999997"/>
    <n v="0"/>
    <x v="0"/>
  </r>
  <r>
    <s v="1218-VKFPE"/>
    <x v="0"/>
    <n v="0"/>
    <s v="Yes"/>
    <s v="Yes"/>
    <n v="12"/>
    <s v="Yes"/>
    <x v="1"/>
    <x v="2"/>
    <x v="2"/>
    <x v="2"/>
    <x v="2"/>
    <x v="2"/>
    <x v="2"/>
    <x v="2"/>
    <x v="0"/>
    <s v="No"/>
    <x v="1"/>
    <n v="19"/>
    <n v="233.55"/>
    <x v="1"/>
    <n v="233.55"/>
    <n v="1"/>
    <x v="0"/>
  </r>
  <r>
    <s v="3627-FHKBK"/>
    <x v="0"/>
    <n v="0"/>
    <s v="No"/>
    <s v="No"/>
    <n v="1"/>
    <s v="Yes"/>
    <x v="1"/>
    <x v="1"/>
    <x v="1"/>
    <x v="1"/>
    <x v="0"/>
    <x v="0"/>
    <x v="0"/>
    <x v="0"/>
    <x v="0"/>
    <s v="No"/>
    <x v="1"/>
    <n v="75.3"/>
    <n v="75.3"/>
    <x v="1"/>
    <n v="75.3"/>
    <n v="1"/>
    <x v="0"/>
  </r>
  <r>
    <s v="2865-TCHJW"/>
    <x v="0"/>
    <n v="1"/>
    <s v="No"/>
    <s v="No"/>
    <n v="4"/>
    <s v="Yes"/>
    <x v="2"/>
    <x v="1"/>
    <x v="0"/>
    <x v="1"/>
    <x v="1"/>
    <x v="0"/>
    <x v="1"/>
    <x v="0"/>
    <x v="0"/>
    <s v="Yes"/>
    <x v="0"/>
    <n v="89.2"/>
    <n v="346.2"/>
    <x v="1"/>
    <n v="346.2"/>
    <n v="1"/>
    <x v="0"/>
  </r>
  <r>
    <s v="1423-BMPBQ"/>
    <x v="0"/>
    <n v="0"/>
    <s v="Yes"/>
    <s v="Yes"/>
    <n v="1"/>
    <s v="Yes"/>
    <x v="1"/>
    <x v="2"/>
    <x v="2"/>
    <x v="2"/>
    <x v="2"/>
    <x v="2"/>
    <x v="2"/>
    <x v="2"/>
    <x v="0"/>
    <s v="Yes"/>
    <x v="1"/>
    <n v="19"/>
    <n v="19"/>
    <x v="0"/>
    <n v="19"/>
    <n v="0"/>
    <x v="0"/>
  </r>
  <r>
    <s v="2393-DIVAI"/>
    <x v="0"/>
    <n v="0"/>
    <s v="No"/>
    <s v="No"/>
    <n v="3"/>
    <s v="Yes"/>
    <x v="1"/>
    <x v="2"/>
    <x v="2"/>
    <x v="2"/>
    <x v="2"/>
    <x v="2"/>
    <x v="2"/>
    <x v="2"/>
    <x v="0"/>
    <s v="Yes"/>
    <x v="1"/>
    <n v="20"/>
    <n v="61.7"/>
    <x v="0"/>
    <n v="61.7"/>
    <n v="0"/>
    <x v="0"/>
  </r>
  <r>
    <s v="5192-EBGOV"/>
    <x v="0"/>
    <n v="1"/>
    <s v="No"/>
    <s v="No"/>
    <n v="1"/>
    <s v="Yes"/>
    <x v="2"/>
    <x v="1"/>
    <x v="0"/>
    <x v="1"/>
    <x v="0"/>
    <x v="0"/>
    <x v="1"/>
    <x v="0"/>
    <x v="0"/>
    <s v="Yes"/>
    <x v="0"/>
    <n v="85.7"/>
    <n v="85.7"/>
    <x v="1"/>
    <n v="85.7"/>
    <n v="1"/>
    <x v="0"/>
  </r>
  <r>
    <s v="4568-KNYWR"/>
    <x v="1"/>
    <n v="0"/>
    <s v="No"/>
    <s v="No"/>
    <n v="52"/>
    <s v="Yes"/>
    <x v="1"/>
    <x v="0"/>
    <x v="1"/>
    <x v="0"/>
    <x v="0"/>
    <x v="0"/>
    <x v="1"/>
    <x v="0"/>
    <x v="2"/>
    <s v="Yes"/>
    <x v="3"/>
    <n v="63.25"/>
    <n v="3342.45"/>
    <x v="0"/>
    <n v="3342.45"/>
    <n v="0"/>
    <x v="5"/>
  </r>
  <r>
    <s v="8752-IMQOS"/>
    <x v="1"/>
    <n v="0"/>
    <s v="Yes"/>
    <s v="Yes"/>
    <n v="5"/>
    <s v="Yes"/>
    <x v="1"/>
    <x v="2"/>
    <x v="2"/>
    <x v="2"/>
    <x v="2"/>
    <x v="2"/>
    <x v="2"/>
    <x v="2"/>
    <x v="1"/>
    <s v="No"/>
    <x v="1"/>
    <n v="20.100000000000001"/>
    <n v="85.1"/>
    <x v="0"/>
    <n v="85.1"/>
    <n v="0"/>
    <x v="0"/>
  </r>
  <r>
    <s v="0742-LAFQK"/>
    <x v="1"/>
    <n v="0"/>
    <s v="Yes"/>
    <s v="No"/>
    <n v="72"/>
    <s v="Yes"/>
    <x v="2"/>
    <x v="1"/>
    <x v="1"/>
    <x v="0"/>
    <x v="1"/>
    <x v="0"/>
    <x v="0"/>
    <x v="1"/>
    <x v="2"/>
    <s v="Yes"/>
    <x v="0"/>
    <n v="99.15"/>
    <n v="7422.1"/>
    <x v="0"/>
    <n v="7422.1"/>
    <n v="0"/>
    <x v="4"/>
  </r>
  <r>
    <s v="0795-LAFGP"/>
    <x v="1"/>
    <n v="0"/>
    <s v="Yes"/>
    <s v="Yes"/>
    <n v="71"/>
    <s v="Yes"/>
    <x v="2"/>
    <x v="0"/>
    <x v="1"/>
    <x v="0"/>
    <x v="1"/>
    <x v="1"/>
    <x v="1"/>
    <x v="1"/>
    <x v="2"/>
    <s v="No"/>
    <x v="0"/>
    <n v="90.4"/>
    <n v="6668.05"/>
    <x v="0"/>
    <n v="6668.05"/>
    <n v="0"/>
    <x v="4"/>
  </r>
  <r>
    <s v="0619-OLYUR"/>
    <x v="1"/>
    <n v="0"/>
    <s v="Yes"/>
    <s v="No"/>
    <n v="72"/>
    <s v="Yes"/>
    <x v="2"/>
    <x v="1"/>
    <x v="1"/>
    <x v="1"/>
    <x v="1"/>
    <x v="1"/>
    <x v="1"/>
    <x v="1"/>
    <x v="2"/>
    <s v="Yes"/>
    <x v="3"/>
    <n v="111.9"/>
    <n v="8071.05"/>
    <x v="0"/>
    <n v="8071.05"/>
    <n v="0"/>
    <x v="4"/>
  </r>
  <r>
    <s v="5512-IDZEI"/>
    <x v="1"/>
    <n v="0"/>
    <s v="Yes"/>
    <s v="Yes"/>
    <n v="46"/>
    <s v="Yes"/>
    <x v="2"/>
    <x v="2"/>
    <x v="2"/>
    <x v="2"/>
    <x v="2"/>
    <x v="2"/>
    <x v="2"/>
    <x v="2"/>
    <x v="1"/>
    <s v="No"/>
    <x v="0"/>
    <n v="24.9"/>
    <n v="1174.8"/>
    <x v="0"/>
    <n v="1174.8"/>
    <n v="0"/>
    <x v="2"/>
  </r>
  <r>
    <s v="0459-SPZHJ"/>
    <x v="1"/>
    <n v="0"/>
    <s v="Yes"/>
    <s v="Yes"/>
    <n v="63"/>
    <s v="Yes"/>
    <x v="2"/>
    <x v="0"/>
    <x v="1"/>
    <x v="0"/>
    <x v="1"/>
    <x v="0"/>
    <x v="1"/>
    <x v="1"/>
    <x v="2"/>
    <s v="No"/>
    <x v="3"/>
    <n v="83.5"/>
    <n v="5435"/>
    <x v="0"/>
    <n v="5435"/>
    <n v="0"/>
    <x v="4"/>
  </r>
  <r>
    <s v="0215-BQKGS"/>
    <x v="1"/>
    <n v="0"/>
    <s v="No"/>
    <s v="No"/>
    <n v="30"/>
    <s v="Yes"/>
    <x v="1"/>
    <x v="1"/>
    <x v="1"/>
    <x v="0"/>
    <x v="1"/>
    <x v="0"/>
    <x v="0"/>
    <x v="0"/>
    <x v="0"/>
    <s v="Yes"/>
    <x v="3"/>
    <n v="84.3"/>
    <n v="2438.6"/>
    <x v="0"/>
    <n v="2438.6"/>
    <n v="0"/>
    <x v="1"/>
  </r>
  <r>
    <s v="9244-ZVAPM"/>
    <x v="1"/>
    <n v="0"/>
    <s v="No"/>
    <s v="No"/>
    <n v="1"/>
    <s v="Yes"/>
    <x v="1"/>
    <x v="0"/>
    <x v="0"/>
    <x v="1"/>
    <x v="0"/>
    <x v="0"/>
    <x v="0"/>
    <x v="0"/>
    <x v="0"/>
    <s v="No"/>
    <x v="1"/>
    <n v="45.6"/>
    <n v="45.6"/>
    <x v="0"/>
    <n v="45.6"/>
    <n v="0"/>
    <x v="0"/>
  </r>
  <r>
    <s v="0719-SYFRB"/>
    <x v="0"/>
    <n v="0"/>
    <s v="No"/>
    <s v="No"/>
    <n v="12"/>
    <s v="Yes"/>
    <x v="2"/>
    <x v="0"/>
    <x v="1"/>
    <x v="1"/>
    <x v="1"/>
    <x v="1"/>
    <x v="0"/>
    <x v="0"/>
    <x v="0"/>
    <s v="Yes"/>
    <x v="1"/>
    <n v="61.65"/>
    <n v="713.75"/>
    <x v="1"/>
    <n v="713.75"/>
    <n v="1"/>
    <x v="0"/>
  </r>
  <r>
    <s v="8208-EUMTE"/>
    <x v="1"/>
    <n v="0"/>
    <s v="No"/>
    <s v="No"/>
    <n v="16"/>
    <s v="No"/>
    <x v="0"/>
    <x v="0"/>
    <x v="1"/>
    <x v="0"/>
    <x v="1"/>
    <x v="1"/>
    <x v="1"/>
    <x v="0"/>
    <x v="2"/>
    <s v="No"/>
    <x v="1"/>
    <n v="54.85"/>
    <n v="916.15"/>
    <x v="0"/>
    <n v="916.15"/>
    <n v="0"/>
    <x v="3"/>
  </r>
  <r>
    <s v="5172-MIGPM"/>
    <x v="1"/>
    <n v="0"/>
    <s v="No"/>
    <s v="No"/>
    <n v="4"/>
    <s v="Yes"/>
    <x v="2"/>
    <x v="0"/>
    <x v="0"/>
    <x v="1"/>
    <x v="0"/>
    <x v="1"/>
    <x v="0"/>
    <x v="1"/>
    <x v="0"/>
    <s v="No"/>
    <x v="1"/>
    <n v="65.55"/>
    <n v="237.2"/>
    <x v="0"/>
    <n v="237.2"/>
    <n v="0"/>
    <x v="0"/>
  </r>
  <r>
    <s v="1710-RCXUS"/>
    <x v="1"/>
    <n v="0"/>
    <s v="Yes"/>
    <s v="No"/>
    <n v="51"/>
    <s v="Yes"/>
    <x v="2"/>
    <x v="1"/>
    <x v="0"/>
    <x v="0"/>
    <x v="0"/>
    <x v="0"/>
    <x v="0"/>
    <x v="1"/>
    <x v="1"/>
    <s v="Yes"/>
    <x v="3"/>
    <n v="90.35"/>
    <n v="4614.55"/>
    <x v="0"/>
    <n v="4614.55"/>
    <n v="0"/>
    <x v="5"/>
  </r>
  <r>
    <s v="0374-FIUCA"/>
    <x v="1"/>
    <n v="0"/>
    <s v="Yes"/>
    <s v="No"/>
    <n v="65"/>
    <s v="Yes"/>
    <x v="1"/>
    <x v="2"/>
    <x v="2"/>
    <x v="2"/>
    <x v="2"/>
    <x v="2"/>
    <x v="2"/>
    <x v="2"/>
    <x v="2"/>
    <s v="Yes"/>
    <x v="3"/>
    <n v="20.399999999999999"/>
    <n v="1414.45"/>
    <x v="0"/>
    <n v="1414.45"/>
    <n v="0"/>
    <x v="4"/>
  </r>
  <r>
    <s v="5839-SUYVZ"/>
    <x v="1"/>
    <n v="0"/>
    <s v="No"/>
    <s v="No"/>
    <n v="16"/>
    <s v="Yes"/>
    <x v="1"/>
    <x v="1"/>
    <x v="0"/>
    <x v="1"/>
    <x v="0"/>
    <x v="1"/>
    <x v="0"/>
    <x v="0"/>
    <x v="0"/>
    <s v="Yes"/>
    <x v="3"/>
    <n v="74.55"/>
    <n v="1170.5"/>
    <x v="0"/>
    <n v="1170.5"/>
    <n v="0"/>
    <x v="3"/>
  </r>
  <r>
    <s v="5173-ZXXXL"/>
    <x v="1"/>
    <n v="0"/>
    <s v="No"/>
    <s v="No"/>
    <n v="2"/>
    <s v="Yes"/>
    <x v="1"/>
    <x v="2"/>
    <x v="2"/>
    <x v="2"/>
    <x v="2"/>
    <x v="2"/>
    <x v="2"/>
    <x v="2"/>
    <x v="1"/>
    <s v="No"/>
    <x v="1"/>
    <n v="19.95"/>
    <n v="47.7"/>
    <x v="0"/>
    <n v="47.7"/>
    <n v="0"/>
    <x v="0"/>
  </r>
  <r>
    <s v="1096-ADRUX"/>
    <x v="0"/>
    <n v="0"/>
    <s v="Yes"/>
    <s v="Yes"/>
    <n v="66"/>
    <s v="Yes"/>
    <x v="2"/>
    <x v="1"/>
    <x v="0"/>
    <x v="1"/>
    <x v="0"/>
    <x v="0"/>
    <x v="0"/>
    <x v="0"/>
    <x v="1"/>
    <s v="Yes"/>
    <x v="2"/>
    <n v="74.25"/>
    <n v="4859.25"/>
    <x v="0"/>
    <n v="4859.25"/>
    <n v="0"/>
    <x v="4"/>
  </r>
  <r>
    <s v="2001-MCUUW"/>
    <x v="1"/>
    <n v="0"/>
    <s v="No"/>
    <s v="No"/>
    <n v="46"/>
    <s v="Yes"/>
    <x v="2"/>
    <x v="1"/>
    <x v="0"/>
    <x v="0"/>
    <x v="1"/>
    <x v="1"/>
    <x v="1"/>
    <x v="1"/>
    <x v="2"/>
    <s v="No"/>
    <x v="0"/>
    <n v="108.65"/>
    <n v="4903.2"/>
    <x v="0"/>
    <n v="4903.2"/>
    <n v="0"/>
    <x v="2"/>
  </r>
  <r>
    <s v="2731-GJRDG"/>
    <x v="0"/>
    <n v="0"/>
    <s v="No"/>
    <s v="No"/>
    <n v="32"/>
    <s v="Yes"/>
    <x v="2"/>
    <x v="1"/>
    <x v="1"/>
    <x v="1"/>
    <x v="1"/>
    <x v="1"/>
    <x v="1"/>
    <x v="1"/>
    <x v="1"/>
    <s v="Yes"/>
    <x v="2"/>
    <n v="109.55"/>
    <n v="3608"/>
    <x v="0"/>
    <n v="3608"/>
    <n v="0"/>
    <x v="1"/>
  </r>
  <r>
    <s v="4723-BEGSG"/>
    <x v="1"/>
    <n v="0"/>
    <s v="Yes"/>
    <s v="No"/>
    <n v="72"/>
    <s v="Yes"/>
    <x v="2"/>
    <x v="0"/>
    <x v="1"/>
    <x v="1"/>
    <x v="1"/>
    <x v="1"/>
    <x v="1"/>
    <x v="1"/>
    <x v="2"/>
    <s v="No"/>
    <x v="3"/>
    <n v="86.65"/>
    <n v="6094.25"/>
    <x v="0"/>
    <n v="6094.25"/>
    <n v="0"/>
    <x v="4"/>
  </r>
  <r>
    <s v="6516-NKQBO"/>
    <x v="1"/>
    <n v="0"/>
    <s v="Yes"/>
    <s v="Yes"/>
    <n v="38"/>
    <s v="Yes"/>
    <x v="1"/>
    <x v="0"/>
    <x v="1"/>
    <x v="1"/>
    <x v="1"/>
    <x v="1"/>
    <x v="1"/>
    <x v="1"/>
    <x v="2"/>
    <s v="No"/>
    <x v="3"/>
    <n v="81"/>
    <n v="3084.9"/>
    <x v="0"/>
    <n v="3084.9"/>
    <n v="0"/>
    <x v="2"/>
  </r>
  <r>
    <s v="8672-OAUPW"/>
    <x v="1"/>
    <n v="0"/>
    <s v="No"/>
    <s v="Yes"/>
    <n v="51"/>
    <s v="Yes"/>
    <x v="1"/>
    <x v="0"/>
    <x v="0"/>
    <x v="1"/>
    <x v="0"/>
    <x v="1"/>
    <x v="0"/>
    <x v="0"/>
    <x v="1"/>
    <s v="No"/>
    <x v="3"/>
    <n v="47.85"/>
    <n v="2356.75"/>
    <x v="0"/>
    <n v="2356.75"/>
    <n v="0"/>
    <x v="5"/>
  </r>
  <r>
    <s v="8207-DMRVL"/>
    <x v="1"/>
    <n v="0"/>
    <s v="Yes"/>
    <s v="Yes"/>
    <n v="72"/>
    <s v="Yes"/>
    <x v="2"/>
    <x v="1"/>
    <x v="1"/>
    <x v="0"/>
    <x v="1"/>
    <x v="1"/>
    <x v="1"/>
    <x v="1"/>
    <x v="2"/>
    <s v="No"/>
    <x v="2"/>
    <n v="114.55"/>
    <n v="8306.0499999999993"/>
    <x v="0"/>
    <n v="8306.0499999999993"/>
    <n v="0"/>
    <x v="4"/>
  </r>
  <r>
    <s v="3419-SNJJD"/>
    <x v="0"/>
    <n v="1"/>
    <s v="Yes"/>
    <s v="No"/>
    <n v="65"/>
    <s v="Yes"/>
    <x v="2"/>
    <x v="1"/>
    <x v="1"/>
    <x v="1"/>
    <x v="1"/>
    <x v="0"/>
    <x v="1"/>
    <x v="1"/>
    <x v="0"/>
    <s v="No"/>
    <x v="2"/>
    <n v="105.25"/>
    <n v="6786.4"/>
    <x v="1"/>
    <n v="6786.4"/>
    <n v="1"/>
    <x v="4"/>
  </r>
  <r>
    <s v="6543-CPZMK"/>
    <x v="1"/>
    <n v="0"/>
    <s v="Yes"/>
    <s v="Yes"/>
    <n v="9"/>
    <s v="No"/>
    <x v="0"/>
    <x v="0"/>
    <x v="0"/>
    <x v="0"/>
    <x v="0"/>
    <x v="0"/>
    <x v="0"/>
    <x v="0"/>
    <x v="0"/>
    <s v="Yes"/>
    <x v="0"/>
    <n v="29.95"/>
    <n v="248.95"/>
    <x v="1"/>
    <n v="248.95"/>
    <n v="1"/>
    <x v="0"/>
  </r>
  <r>
    <s v="4765-OXPPD"/>
    <x v="0"/>
    <n v="0"/>
    <s v="Yes"/>
    <s v="Yes"/>
    <n v="9"/>
    <s v="Yes"/>
    <x v="1"/>
    <x v="0"/>
    <x v="1"/>
    <x v="0"/>
    <x v="1"/>
    <x v="1"/>
    <x v="0"/>
    <x v="0"/>
    <x v="0"/>
    <s v="No"/>
    <x v="1"/>
    <n v="65"/>
    <n v="663.05"/>
    <x v="1"/>
    <n v="663.05"/>
    <n v="1"/>
    <x v="0"/>
  </r>
  <r>
    <s v="2804-ETQDK"/>
    <x v="1"/>
    <n v="0"/>
    <s v="No"/>
    <s v="Yes"/>
    <n v="66"/>
    <s v="Yes"/>
    <x v="1"/>
    <x v="2"/>
    <x v="2"/>
    <x v="2"/>
    <x v="2"/>
    <x v="2"/>
    <x v="2"/>
    <x v="2"/>
    <x v="2"/>
    <s v="No"/>
    <x v="1"/>
    <n v="20.55"/>
    <n v="1357.1"/>
    <x v="0"/>
    <n v="1357.1"/>
    <n v="0"/>
    <x v="4"/>
  </r>
  <r>
    <s v="6689-VRRTK"/>
    <x v="0"/>
    <n v="1"/>
    <s v="No"/>
    <s v="No"/>
    <n v="44"/>
    <s v="Yes"/>
    <x v="2"/>
    <x v="1"/>
    <x v="1"/>
    <x v="0"/>
    <x v="1"/>
    <x v="0"/>
    <x v="1"/>
    <x v="1"/>
    <x v="1"/>
    <s v="Yes"/>
    <x v="3"/>
    <n v="109.8"/>
    <n v="4860.3500000000004"/>
    <x v="0"/>
    <n v="4860.3500000000004"/>
    <n v="0"/>
    <x v="2"/>
  </r>
  <r>
    <s v="7138-GIRSH"/>
    <x v="1"/>
    <n v="0"/>
    <s v="No"/>
    <s v="No"/>
    <n v="50"/>
    <s v="Yes"/>
    <x v="2"/>
    <x v="0"/>
    <x v="0"/>
    <x v="1"/>
    <x v="1"/>
    <x v="1"/>
    <x v="0"/>
    <x v="1"/>
    <x v="2"/>
    <s v="No"/>
    <x v="2"/>
    <n v="69.5"/>
    <n v="3418.2"/>
    <x v="0"/>
    <n v="3418.2"/>
    <n v="0"/>
    <x v="5"/>
  </r>
  <r>
    <s v="9396-ZSFLL"/>
    <x v="0"/>
    <n v="0"/>
    <s v="No"/>
    <s v="No"/>
    <n v="15"/>
    <s v="Yes"/>
    <x v="2"/>
    <x v="0"/>
    <x v="0"/>
    <x v="1"/>
    <x v="0"/>
    <x v="0"/>
    <x v="0"/>
    <x v="0"/>
    <x v="0"/>
    <s v="No"/>
    <x v="1"/>
    <n v="48.85"/>
    <n v="631.4"/>
    <x v="0"/>
    <n v="631.4"/>
    <n v="0"/>
    <x v="3"/>
  </r>
  <r>
    <s v="6464-KEXXH"/>
    <x v="1"/>
    <n v="0"/>
    <s v="No"/>
    <s v="No"/>
    <n v="8"/>
    <s v="No"/>
    <x v="0"/>
    <x v="0"/>
    <x v="0"/>
    <x v="1"/>
    <x v="0"/>
    <x v="0"/>
    <x v="0"/>
    <x v="0"/>
    <x v="0"/>
    <s v="Yes"/>
    <x v="3"/>
    <n v="25.25"/>
    <n v="186.3"/>
    <x v="0"/>
    <n v="186.3"/>
    <n v="0"/>
    <x v="0"/>
  </r>
  <r>
    <s v="7134-MJPDY"/>
    <x v="0"/>
    <n v="1"/>
    <s v="No"/>
    <s v="No"/>
    <n v="66"/>
    <s v="Yes"/>
    <x v="2"/>
    <x v="1"/>
    <x v="0"/>
    <x v="1"/>
    <x v="1"/>
    <x v="1"/>
    <x v="1"/>
    <x v="1"/>
    <x v="1"/>
    <s v="Yes"/>
    <x v="3"/>
    <n v="102.85"/>
    <n v="6976.75"/>
    <x v="0"/>
    <n v="6976.75"/>
    <n v="0"/>
    <x v="4"/>
  </r>
  <r>
    <s v="5240-CAOYT"/>
    <x v="0"/>
    <n v="0"/>
    <s v="No"/>
    <s v="No"/>
    <n v="57"/>
    <s v="Yes"/>
    <x v="2"/>
    <x v="1"/>
    <x v="1"/>
    <x v="0"/>
    <x v="0"/>
    <x v="1"/>
    <x v="0"/>
    <x v="0"/>
    <x v="0"/>
    <s v="Yes"/>
    <x v="2"/>
    <n v="87.55"/>
    <n v="4884.8500000000004"/>
    <x v="0"/>
    <n v="4884.8500000000004"/>
    <n v="0"/>
    <x v="5"/>
  </r>
  <r>
    <s v="4059-IIEBK"/>
    <x v="0"/>
    <n v="0"/>
    <s v="No"/>
    <s v="No"/>
    <n v="7"/>
    <s v="Yes"/>
    <x v="2"/>
    <x v="1"/>
    <x v="0"/>
    <x v="0"/>
    <x v="0"/>
    <x v="0"/>
    <x v="0"/>
    <x v="0"/>
    <x v="0"/>
    <s v="Yes"/>
    <x v="2"/>
    <n v="78.55"/>
    <n v="522.95000000000005"/>
    <x v="0"/>
    <n v="522.95000000000005"/>
    <n v="0"/>
    <x v="0"/>
  </r>
  <r>
    <s v="4881-JVQOD"/>
    <x v="1"/>
    <n v="1"/>
    <s v="Yes"/>
    <s v="Yes"/>
    <n v="10"/>
    <s v="No"/>
    <x v="0"/>
    <x v="0"/>
    <x v="0"/>
    <x v="1"/>
    <x v="0"/>
    <x v="0"/>
    <x v="0"/>
    <x v="1"/>
    <x v="0"/>
    <s v="Yes"/>
    <x v="2"/>
    <n v="34.549999999999997"/>
    <n v="362.6"/>
    <x v="0"/>
    <n v="362.6"/>
    <n v="0"/>
    <x v="0"/>
  </r>
  <r>
    <s v="0516-UXRMT"/>
    <x v="0"/>
    <n v="0"/>
    <s v="No"/>
    <s v="No"/>
    <n v="62"/>
    <s v="Yes"/>
    <x v="2"/>
    <x v="1"/>
    <x v="1"/>
    <x v="0"/>
    <x v="1"/>
    <x v="0"/>
    <x v="0"/>
    <x v="0"/>
    <x v="1"/>
    <s v="Yes"/>
    <x v="0"/>
    <n v="92.05"/>
    <n v="5755.8"/>
    <x v="0"/>
    <n v="5755.8"/>
    <n v="0"/>
    <x v="4"/>
  </r>
  <r>
    <s v="4851-BQDNX"/>
    <x v="1"/>
    <n v="0"/>
    <s v="Yes"/>
    <s v="Yes"/>
    <n v="40"/>
    <s v="Yes"/>
    <x v="1"/>
    <x v="1"/>
    <x v="0"/>
    <x v="1"/>
    <x v="1"/>
    <x v="0"/>
    <x v="1"/>
    <x v="0"/>
    <x v="1"/>
    <s v="Yes"/>
    <x v="0"/>
    <n v="85.05"/>
    <n v="3355.65"/>
    <x v="0"/>
    <n v="3355.65"/>
    <n v="0"/>
    <x v="2"/>
  </r>
  <r>
    <s v="5148-HKFIR"/>
    <x v="0"/>
    <n v="0"/>
    <s v="No"/>
    <s v="No"/>
    <n v="20"/>
    <s v="Yes"/>
    <x v="1"/>
    <x v="2"/>
    <x v="2"/>
    <x v="2"/>
    <x v="2"/>
    <x v="2"/>
    <x v="2"/>
    <x v="2"/>
    <x v="2"/>
    <s v="No"/>
    <x v="1"/>
    <n v="19.7"/>
    <n v="406.95"/>
    <x v="0"/>
    <n v="406.95"/>
    <n v="0"/>
    <x v="3"/>
  </r>
  <r>
    <s v="1009-IRMNA"/>
    <x v="0"/>
    <n v="0"/>
    <s v="No"/>
    <s v="No"/>
    <n v="7"/>
    <s v="Yes"/>
    <x v="1"/>
    <x v="2"/>
    <x v="2"/>
    <x v="2"/>
    <x v="2"/>
    <x v="2"/>
    <x v="2"/>
    <x v="2"/>
    <x v="0"/>
    <s v="No"/>
    <x v="2"/>
    <n v="20"/>
    <n v="137.6"/>
    <x v="1"/>
    <n v="137.6"/>
    <n v="1"/>
    <x v="0"/>
  </r>
  <r>
    <s v="3003-CMDUU"/>
    <x v="0"/>
    <n v="0"/>
    <s v="Yes"/>
    <s v="No"/>
    <n v="25"/>
    <s v="Yes"/>
    <x v="1"/>
    <x v="1"/>
    <x v="0"/>
    <x v="1"/>
    <x v="0"/>
    <x v="1"/>
    <x v="1"/>
    <x v="1"/>
    <x v="0"/>
    <s v="Yes"/>
    <x v="0"/>
    <n v="95.15"/>
    <n v="2395.6999999999998"/>
    <x v="0"/>
    <n v="2395.6999999999998"/>
    <n v="0"/>
    <x v="1"/>
  </r>
  <r>
    <s v="5016-IBERQ"/>
    <x v="1"/>
    <n v="0"/>
    <s v="Yes"/>
    <s v="No"/>
    <n v="23"/>
    <s v="Yes"/>
    <x v="2"/>
    <x v="1"/>
    <x v="0"/>
    <x v="0"/>
    <x v="1"/>
    <x v="0"/>
    <x v="0"/>
    <x v="0"/>
    <x v="0"/>
    <s v="No"/>
    <x v="0"/>
    <n v="84.25"/>
    <n v="1968.1"/>
    <x v="0"/>
    <n v="1968.1"/>
    <n v="0"/>
    <x v="3"/>
  </r>
  <r>
    <s v="6797-UCJHZ"/>
    <x v="0"/>
    <n v="1"/>
    <s v="Yes"/>
    <s v="No"/>
    <n v="66"/>
    <s v="Yes"/>
    <x v="2"/>
    <x v="1"/>
    <x v="0"/>
    <x v="0"/>
    <x v="1"/>
    <x v="0"/>
    <x v="1"/>
    <x v="1"/>
    <x v="1"/>
    <s v="No"/>
    <x v="3"/>
    <n v="104.6"/>
    <n v="6819.45"/>
    <x v="0"/>
    <n v="6819.45"/>
    <n v="0"/>
    <x v="4"/>
  </r>
  <r>
    <s v="2469-DTSGX"/>
    <x v="0"/>
    <n v="1"/>
    <s v="No"/>
    <s v="No"/>
    <n v="72"/>
    <s v="Yes"/>
    <x v="2"/>
    <x v="1"/>
    <x v="0"/>
    <x v="0"/>
    <x v="1"/>
    <x v="1"/>
    <x v="1"/>
    <x v="1"/>
    <x v="2"/>
    <s v="No"/>
    <x v="0"/>
    <n v="111.65"/>
    <n v="7943.45"/>
    <x v="0"/>
    <n v="7943.45"/>
    <n v="0"/>
    <x v="4"/>
  </r>
  <r>
    <s v="4554-YGZIH"/>
    <x v="1"/>
    <n v="1"/>
    <s v="Yes"/>
    <s v="No"/>
    <n v="49"/>
    <s v="Yes"/>
    <x v="2"/>
    <x v="1"/>
    <x v="0"/>
    <x v="0"/>
    <x v="0"/>
    <x v="0"/>
    <x v="0"/>
    <x v="1"/>
    <x v="0"/>
    <s v="No"/>
    <x v="3"/>
    <n v="90.05"/>
    <n v="4547.25"/>
    <x v="1"/>
    <n v="4547.25"/>
    <n v="1"/>
    <x v="5"/>
  </r>
  <r>
    <s v="5099-BAILX"/>
    <x v="1"/>
    <n v="1"/>
    <s v="Yes"/>
    <s v="Yes"/>
    <n v="43"/>
    <s v="Yes"/>
    <x v="2"/>
    <x v="1"/>
    <x v="0"/>
    <x v="0"/>
    <x v="1"/>
    <x v="1"/>
    <x v="1"/>
    <x v="1"/>
    <x v="0"/>
    <s v="Yes"/>
    <x v="2"/>
    <n v="110.75"/>
    <n v="4687.8999999999996"/>
    <x v="1"/>
    <n v="4687.8999999999996"/>
    <n v="1"/>
    <x v="2"/>
  </r>
  <r>
    <s v="9931-KGHOA"/>
    <x v="0"/>
    <n v="0"/>
    <s v="Yes"/>
    <s v="No"/>
    <n v="46"/>
    <s v="Yes"/>
    <x v="2"/>
    <x v="0"/>
    <x v="1"/>
    <x v="1"/>
    <x v="0"/>
    <x v="0"/>
    <x v="0"/>
    <x v="0"/>
    <x v="0"/>
    <s v="No"/>
    <x v="2"/>
    <n v="55"/>
    <n v="2473.9499999999998"/>
    <x v="0"/>
    <n v="2473.9499999999998"/>
    <n v="0"/>
    <x v="2"/>
  </r>
  <r>
    <s v="1775-KWJKQ"/>
    <x v="1"/>
    <n v="0"/>
    <s v="Yes"/>
    <s v="Yes"/>
    <n v="72"/>
    <s v="Yes"/>
    <x v="2"/>
    <x v="0"/>
    <x v="1"/>
    <x v="0"/>
    <x v="1"/>
    <x v="1"/>
    <x v="1"/>
    <x v="1"/>
    <x v="2"/>
    <s v="No"/>
    <x v="3"/>
    <n v="89.85"/>
    <n v="6562.9"/>
    <x v="0"/>
    <n v="6562.9"/>
    <n v="0"/>
    <x v="4"/>
  </r>
  <r>
    <s v="7665-VIGUD"/>
    <x v="1"/>
    <n v="0"/>
    <s v="No"/>
    <s v="No"/>
    <n v="10"/>
    <s v="Yes"/>
    <x v="1"/>
    <x v="2"/>
    <x v="2"/>
    <x v="2"/>
    <x v="2"/>
    <x v="2"/>
    <x v="2"/>
    <x v="2"/>
    <x v="1"/>
    <s v="No"/>
    <x v="1"/>
    <n v="20.350000000000001"/>
    <n v="176.3"/>
    <x v="0"/>
    <n v="176.3"/>
    <n v="0"/>
    <x v="0"/>
  </r>
  <r>
    <s v="9411-TPQQV"/>
    <x v="0"/>
    <n v="0"/>
    <s v="No"/>
    <s v="No"/>
    <n v="40"/>
    <s v="No"/>
    <x v="0"/>
    <x v="0"/>
    <x v="1"/>
    <x v="1"/>
    <x v="0"/>
    <x v="1"/>
    <x v="1"/>
    <x v="1"/>
    <x v="1"/>
    <s v="Yes"/>
    <x v="2"/>
    <n v="54.55"/>
    <n v="2236.1999999999998"/>
    <x v="0"/>
    <n v="2236.1999999999998"/>
    <n v="0"/>
    <x v="2"/>
  </r>
  <r>
    <s v="7207-RMRDB"/>
    <x v="0"/>
    <n v="0"/>
    <s v="Yes"/>
    <s v="Yes"/>
    <n v="65"/>
    <s v="Yes"/>
    <x v="2"/>
    <x v="1"/>
    <x v="0"/>
    <x v="0"/>
    <x v="1"/>
    <x v="0"/>
    <x v="1"/>
    <x v="1"/>
    <x v="0"/>
    <s v="Yes"/>
    <x v="0"/>
    <n v="105.5"/>
    <n v="6985.65"/>
    <x v="1"/>
    <n v="6985.65"/>
    <n v="1"/>
    <x v="4"/>
  </r>
  <r>
    <s v="7954-MLBUN"/>
    <x v="1"/>
    <n v="0"/>
    <s v="No"/>
    <s v="No"/>
    <n v="31"/>
    <s v="Yes"/>
    <x v="1"/>
    <x v="1"/>
    <x v="0"/>
    <x v="1"/>
    <x v="1"/>
    <x v="1"/>
    <x v="1"/>
    <x v="1"/>
    <x v="2"/>
    <s v="No"/>
    <x v="2"/>
    <n v="99.45"/>
    <n v="3109.9"/>
    <x v="0"/>
    <n v="3109.9"/>
    <n v="0"/>
    <x v="1"/>
  </r>
  <r>
    <s v="2077-DDHJK"/>
    <x v="0"/>
    <n v="0"/>
    <s v="Yes"/>
    <s v="No"/>
    <n v="68"/>
    <s v="Yes"/>
    <x v="2"/>
    <x v="0"/>
    <x v="1"/>
    <x v="0"/>
    <x v="1"/>
    <x v="1"/>
    <x v="0"/>
    <x v="0"/>
    <x v="2"/>
    <s v="No"/>
    <x v="3"/>
    <n v="70.900000000000006"/>
    <n v="4911.3500000000004"/>
    <x v="0"/>
    <n v="4911.3500000000004"/>
    <n v="0"/>
    <x v="4"/>
  </r>
  <r>
    <s v="4913-EHYUI"/>
    <x v="1"/>
    <n v="1"/>
    <s v="Yes"/>
    <s v="Yes"/>
    <n v="56"/>
    <s v="Yes"/>
    <x v="2"/>
    <x v="1"/>
    <x v="1"/>
    <x v="1"/>
    <x v="1"/>
    <x v="0"/>
    <x v="1"/>
    <x v="1"/>
    <x v="1"/>
    <s v="Yes"/>
    <x v="2"/>
    <n v="104.55"/>
    <n v="5794.65"/>
    <x v="1"/>
    <n v="5794.65"/>
    <n v="1"/>
    <x v="5"/>
  </r>
  <r>
    <s v="0195-IESCP"/>
    <x v="1"/>
    <n v="0"/>
    <s v="Yes"/>
    <s v="No"/>
    <n v="10"/>
    <s v="Yes"/>
    <x v="2"/>
    <x v="1"/>
    <x v="0"/>
    <x v="1"/>
    <x v="0"/>
    <x v="0"/>
    <x v="0"/>
    <x v="1"/>
    <x v="0"/>
    <s v="Yes"/>
    <x v="0"/>
    <n v="85.25"/>
    <n v="855.3"/>
    <x v="1"/>
    <n v="855.3"/>
    <n v="1"/>
    <x v="0"/>
  </r>
  <r>
    <s v="9574-BOSMD"/>
    <x v="1"/>
    <n v="0"/>
    <s v="Yes"/>
    <s v="Yes"/>
    <n v="68"/>
    <s v="Yes"/>
    <x v="2"/>
    <x v="2"/>
    <x v="2"/>
    <x v="2"/>
    <x v="2"/>
    <x v="2"/>
    <x v="2"/>
    <x v="2"/>
    <x v="2"/>
    <s v="No"/>
    <x v="2"/>
    <n v="25.4"/>
    <n v="1620.2"/>
    <x v="0"/>
    <n v="1620.2"/>
    <n v="0"/>
    <x v="4"/>
  </r>
  <r>
    <s v="4580-TMHJU"/>
    <x v="0"/>
    <n v="0"/>
    <s v="Yes"/>
    <s v="Yes"/>
    <n v="43"/>
    <s v="Yes"/>
    <x v="1"/>
    <x v="0"/>
    <x v="0"/>
    <x v="1"/>
    <x v="0"/>
    <x v="0"/>
    <x v="1"/>
    <x v="0"/>
    <x v="0"/>
    <s v="No"/>
    <x v="0"/>
    <n v="56.15"/>
    <n v="2499.3000000000002"/>
    <x v="1"/>
    <n v="2499.3000000000002"/>
    <n v="1"/>
    <x v="2"/>
  </r>
  <r>
    <s v="0970-ETWGE"/>
    <x v="1"/>
    <n v="0"/>
    <s v="No"/>
    <s v="No"/>
    <n v="1"/>
    <s v="Yes"/>
    <x v="1"/>
    <x v="1"/>
    <x v="0"/>
    <x v="1"/>
    <x v="0"/>
    <x v="0"/>
    <x v="1"/>
    <x v="1"/>
    <x v="0"/>
    <s v="Yes"/>
    <x v="0"/>
    <n v="89.55"/>
    <n v="89.55"/>
    <x v="1"/>
    <n v="89.55"/>
    <n v="1"/>
    <x v="0"/>
  </r>
  <r>
    <s v="4908-XAXAY"/>
    <x v="0"/>
    <n v="1"/>
    <s v="No"/>
    <s v="No"/>
    <n v="49"/>
    <s v="Yes"/>
    <x v="1"/>
    <x v="1"/>
    <x v="0"/>
    <x v="0"/>
    <x v="1"/>
    <x v="0"/>
    <x v="0"/>
    <x v="1"/>
    <x v="1"/>
    <s v="Yes"/>
    <x v="2"/>
    <n v="89.85"/>
    <n v="4287.2"/>
    <x v="0"/>
    <n v="4287.2"/>
    <n v="0"/>
    <x v="5"/>
  </r>
  <r>
    <s v="8404-VLQFB"/>
    <x v="0"/>
    <n v="0"/>
    <s v="Yes"/>
    <s v="Yes"/>
    <n v="15"/>
    <s v="Yes"/>
    <x v="2"/>
    <x v="2"/>
    <x v="2"/>
    <x v="2"/>
    <x v="2"/>
    <x v="2"/>
    <x v="2"/>
    <x v="2"/>
    <x v="0"/>
    <s v="Yes"/>
    <x v="0"/>
    <n v="25.25"/>
    <n v="394.85"/>
    <x v="0"/>
    <n v="394.85"/>
    <n v="0"/>
    <x v="3"/>
  </r>
  <r>
    <s v="1626-ERCMM"/>
    <x v="1"/>
    <n v="1"/>
    <s v="Yes"/>
    <s v="No"/>
    <n v="20"/>
    <s v="Yes"/>
    <x v="2"/>
    <x v="1"/>
    <x v="0"/>
    <x v="1"/>
    <x v="0"/>
    <x v="0"/>
    <x v="1"/>
    <x v="1"/>
    <x v="0"/>
    <s v="Yes"/>
    <x v="0"/>
    <n v="94.55"/>
    <n v="1899.65"/>
    <x v="1"/>
    <n v="1899.65"/>
    <n v="1"/>
    <x v="3"/>
  </r>
  <r>
    <s v="0887-HJGAR"/>
    <x v="1"/>
    <n v="0"/>
    <s v="No"/>
    <s v="No"/>
    <n v="1"/>
    <s v="Yes"/>
    <x v="1"/>
    <x v="0"/>
    <x v="0"/>
    <x v="1"/>
    <x v="0"/>
    <x v="0"/>
    <x v="0"/>
    <x v="0"/>
    <x v="0"/>
    <s v="Yes"/>
    <x v="1"/>
    <n v="45.7"/>
    <n v="45.7"/>
    <x v="1"/>
    <n v="45.7"/>
    <n v="1"/>
    <x v="0"/>
  </r>
  <r>
    <s v="2391-IPLOP"/>
    <x v="1"/>
    <n v="0"/>
    <s v="Yes"/>
    <s v="Yes"/>
    <n v="50"/>
    <s v="Yes"/>
    <x v="2"/>
    <x v="0"/>
    <x v="0"/>
    <x v="1"/>
    <x v="1"/>
    <x v="1"/>
    <x v="1"/>
    <x v="0"/>
    <x v="1"/>
    <s v="Yes"/>
    <x v="0"/>
    <n v="69.650000000000006"/>
    <n v="3442.15"/>
    <x v="0"/>
    <n v="3442.15"/>
    <n v="0"/>
    <x v="5"/>
  </r>
  <r>
    <s v="5644-PDMZC"/>
    <x v="0"/>
    <n v="1"/>
    <s v="No"/>
    <s v="No"/>
    <n v="2"/>
    <s v="Yes"/>
    <x v="2"/>
    <x v="1"/>
    <x v="0"/>
    <x v="0"/>
    <x v="0"/>
    <x v="0"/>
    <x v="0"/>
    <x v="1"/>
    <x v="0"/>
    <s v="No"/>
    <x v="0"/>
    <n v="89.5"/>
    <n v="161.5"/>
    <x v="1"/>
    <n v="161.5"/>
    <n v="1"/>
    <x v="0"/>
  </r>
  <r>
    <s v="3509-GWQGF"/>
    <x v="1"/>
    <n v="1"/>
    <s v="No"/>
    <s v="No"/>
    <n v="24"/>
    <s v="Yes"/>
    <x v="1"/>
    <x v="1"/>
    <x v="0"/>
    <x v="1"/>
    <x v="0"/>
    <x v="0"/>
    <x v="0"/>
    <x v="0"/>
    <x v="0"/>
    <s v="No"/>
    <x v="3"/>
    <n v="70"/>
    <n v="1732.6"/>
    <x v="0"/>
    <n v="1732.6"/>
    <n v="0"/>
    <x v="3"/>
  </r>
  <r>
    <s v="9576-ANLXO"/>
    <x v="0"/>
    <n v="0"/>
    <s v="No"/>
    <s v="No"/>
    <n v="3"/>
    <s v="Yes"/>
    <x v="1"/>
    <x v="1"/>
    <x v="0"/>
    <x v="1"/>
    <x v="0"/>
    <x v="0"/>
    <x v="0"/>
    <x v="0"/>
    <x v="0"/>
    <s v="Yes"/>
    <x v="2"/>
    <n v="69.55"/>
    <n v="222.3"/>
    <x v="1"/>
    <n v="222.3"/>
    <n v="1"/>
    <x v="0"/>
  </r>
  <r>
    <s v="2024-BASKD"/>
    <x v="0"/>
    <n v="0"/>
    <s v="No"/>
    <s v="No"/>
    <n v="1"/>
    <s v="Yes"/>
    <x v="1"/>
    <x v="1"/>
    <x v="0"/>
    <x v="1"/>
    <x v="1"/>
    <x v="0"/>
    <x v="0"/>
    <x v="0"/>
    <x v="0"/>
    <s v="Yes"/>
    <x v="1"/>
    <n v="74.599999999999994"/>
    <n v="74.599999999999994"/>
    <x v="1"/>
    <n v="74.599999999999994"/>
    <n v="1"/>
    <x v="0"/>
  </r>
  <r>
    <s v="5845-BZZIB"/>
    <x v="1"/>
    <n v="0"/>
    <s v="Yes"/>
    <s v="Yes"/>
    <n v="35"/>
    <s v="Yes"/>
    <x v="1"/>
    <x v="2"/>
    <x v="2"/>
    <x v="2"/>
    <x v="2"/>
    <x v="2"/>
    <x v="2"/>
    <x v="2"/>
    <x v="2"/>
    <s v="No"/>
    <x v="1"/>
    <n v="20.100000000000001"/>
    <n v="655.29999999999995"/>
    <x v="0"/>
    <n v="655.29999999999995"/>
    <n v="0"/>
    <x v="1"/>
  </r>
  <r>
    <s v="1140-UKVZG"/>
    <x v="0"/>
    <n v="0"/>
    <s v="No"/>
    <s v="No"/>
    <n v="17"/>
    <s v="Yes"/>
    <x v="2"/>
    <x v="2"/>
    <x v="2"/>
    <x v="2"/>
    <x v="2"/>
    <x v="2"/>
    <x v="2"/>
    <x v="2"/>
    <x v="0"/>
    <s v="No"/>
    <x v="1"/>
    <n v="24.8"/>
    <n v="475.25"/>
    <x v="0"/>
    <n v="475.25"/>
    <n v="0"/>
    <x v="3"/>
  </r>
  <r>
    <s v="4160-AMJTL"/>
    <x v="0"/>
    <n v="1"/>
    <s v="No"/>
    <s v="No"/>
    <n v="8"/>
    <s v="Yes"/>
    <x v="1"/>
    <x v="2"/>
    <x v="2"/>
    <x v="2"/>
    <x v="2"/>
    <x v="2"/>
    <x v="2"/>
    <x v="2"/>
    <x v="0"/>
    <s v="No"/>
    <x v="0"/>
    <n v="19.649999999999999"/>
    <n v="164.3"/>
    <x v="1"/>
    <n v="164.3"/>
    <n v="1"/>
    <x v="0"/>
  </r>
  <r>
    <s v="5183-SNMJQ"/>
    <x v="1"/>
    <n v="0"/>
    <s v="No"/>
    <s v="No"/>
    <n v="10"/>
    <s v="Yes"/>
    <x v="1"/>
    <x v="1"/>
    <x v="0"/>
    <x v="1"/>
    <x v="0"/>
    <x v="1"/>
    <x v="1"/>
    <x v="1"/>
    <x v="0"/>
    <s v="Yes"/>
    <x v="3"/>
    <n v="95.1"/>
    <n v="865.1"/>
    <x v="0"/>
    <n v="865.1"/>
    <n v="0"/>
    <x v="0"/>
  </r>
  <r>
    <s v="8100-PNJMH"/>
    <x v="1"/>
    <n v="0"/>
    <s v="Yes"/>
    <s v="Yes"/>
    <n v="68"/>
    <s v="Yes"/>
    <x v="2"/>
    <x v="0"/>
    <x v="1"/>
    <x v="0"/>
    <x v="1"/>
    <x v="1"/>
    <x v="1"/>
    <x v="1"/>
    <x v="2"/>
    <s v="Yes"/>
    <x v="3"/>
    <n v="88.85"/>
    <n v="6132.7"/>
    <x v="0"/>
    <n v="6132.7"/>
    <n v="0"/>
    <x v="4"/>
  </r>
  <r>
    <s v="7838-LAZFO"/>
    <x v="1"/>
    <n v="0"/>
    <s v="Yes"/>
    <s v="No"/>
    <n v="45"/>
    <s v="Yes"/>
    <x v="1"/>
    <x v="0"/>
    <x v="1"/>
    <x v="0"/>
    <x v="1"/>
    <x v="0"/>
    <x v="1"/>
    <x v="1"/>
    <x v="1"/>
    <s v="No"/>
    <x v="2"/>
    <n v="78.8"/>
    <n v="3597.5"/>
    <x v="0"/>
    <n v="3597.5"/>
    <n v="0"/>
    <x v="2"/>
  </r>
  <r>
    <s v="4464-JCOLN"/>
    <x v="1"/>
    <n v="0"/>
    <s v="Yes"/>
    <s v="Yes"/>
    <n v="2"/>
    <s v="Yes"/>
    <x v="1"/>
    <x v="2"/>
    <x v="2"/>
    <x v="2"/>
    <x v="2"/>
    <x v="2"/>
    <x v="2"/>
    <x v="2"/>
    <x v="1"/>
    <s v="No"/>
    <x v="1"/>
    <n v="19.850000000000001"/>
    <n v="35.9"/>
    <x v="1"/>
    <n v="35.9"/>
    <n v="1"/>
    <x v="0"/>
  </r>
  <r>
    <s v="2085-JVGAD"/>
    <x v="1"/>
    <n v="0"/>
    <s v="Yes"/>
    <s v="No"/>
    <n v="37"/>
    <s v="Yes"/>
    <x v="1"/>
    <x v="2"/>
    <x v="2"/>
    <x v="2"/>
    <x v="2"/>
    <x v="2"/>
    <x v="2"/>
    <x v="2"/>
    <x v="0"/>
    <s v="No"/>
    <x v="2"/>
    <n v="20.350000000000001"/>
    <n v="697.65"/>
    <x v="0"/>
    <n v="697.65"/>
    <n v="0"/>
    <x v="2"/>
  </r>
  <r>
    <s v="5650-VDUDS"/>
    <x v="0"/>
    <n v="0"/>
    <s v="No"/>
    <s v="No"/>
    <n v="4"/>
    <s v="No"/>
    <x v="0"/>
    <x v="0"/>
    <x v="0"/>
    <x v="1"/>
    <x v="0"/>
    <x v="0"/>
    <x v="0"/>
    <x v="0"/>
    <x v="0"/>
    <s v="Yes"/>
    <x v="1"/>
    <n v="24.25"/>
    <n v="96.05"/>
    <x v="1"/>
    <n v="96.05"/>
    <n v="1"/>
    <x v="0"/>
  </r>
  <r>
    <s v="8095-WANWK"/>
    <x v="0"/>
    <n v="0"/>
    <s v="No"/>
    <s v="No"/>
    <n v="10"/>
    <s v="Yes"/>
    <x v="1"/>
    <x v="0"/>
    <x v="0"/>
    <x v="1"/>
    <x v="0"/>
    <x v="0"/>
    <x v="0"/>
    <x v="0"/>
    <x v="0"/>
    <s v="No"/>
    <x v="1"/>
    <n v="45.25"/>
    <n v="428.7"/>
    <x v="0"/>
    <n v="428.7"/>
    <n v="0"/>
    <x v="0"/>
  </r>
  <r>
    <s v="3030-ZKIWL"/>
    <x v="1"/>
    <n v="0"/>
    <s v="No"/>
    <s v="No"/>
    <n v="1"/>
    <s v="Yes"/>
    <x v="1"/>
    <x v="2"/>
    <x v="2"/>
    <x v="2"/>
    <x v="2"/>
    <x v="2"/>
    <x v="2"/>
    <x v="2"/>
    <x v="0"/>
    <s v="No"/>
    <x v="1"/>
    <n v="20.05"/>
    <n v="20.05"/>
    <x v="0"/>
    <n v="20.05"/>
    <n v="0"/>
    <x v="0"/>
  </r>
  <r>
    <s v="9565-FLVCG"/>
    <x v="1"/>
    <n v="0"/>
    <s v="Yes"/>
    <s v="Yes"/>
    <n v="65"/>
    <s v="Yes"/>
    <x v="2"/>
    <x v="0"/>
    <x v="1"/>
    <x v="0"/>
    <x v="0"/>
    <x v="0"/>
    <x v="0"/>
    <x v="1"/>
    <x v="2"/>
    <s v="Yes"/>
    <x v="1"/>
    <n v="69.55"/>
    <n v="4459.1499999999996"/>
    <x v="0"/>
    <n v="4459.1499999999996"/>
    <n v="0"/>
    <x v="4"/>
  </r>
  <r>
    <s v="8755-OGKNA"/>
    <x v="0"/>
    <n v="0"/>
    <s v="Yes"/>
    <s v="Yes"/>
    <n v="57"/>
    <s v="Yes"/>
    <x v="1"/>
    <x v="2"/>
    <x v="2"/>
    <x v="2"/>
    <x v="2"/>
    <x v="2"/>
    <x v="2"/>
    <x v="2"/>
    <x v="2"/>
    <s v="No"/>
    <x v="2"/>
    <n v="19.5"/>
    <n v="1167.5999999999999"/>
    <x v="0"/>
    <n v="1167.5999999999999"/>
    <n v="0"/>
    <x v="5"/>
  </r>
  <r>
    <s v="2800-VEQXM"/>
    <x v="0"/>
    <n v="0"/>
    <s v="No"/>
    <s v="No"/>
    <n v="3"/>
    <s v="Yes"/>
    <x v="1"/>
    <x v="1"/>
    <x v="0"/>
    <x v="1"/>
    <x v="1"/>
    <x v="0"/>
    <x v="0"/>
    <x v="0"/>
    <x v="0"/>
    <s v="Yes"/>
    <x v="1"/>
    <n v="74.75"/>
    <n v="238.1"/>
    <x v="0"/>
    <n v="238.1"/>
    <n v="0"/>
    <x v="0"/>
  </r>
  <r>
    <s v="7538-GWHML"/>
    <x v="0"/>
    <n v="0"/>
    <s v="No"/>
    <s v="No"/>
    <n v="2"/>
    <s v="Yes"/>
    <x v="1"/>
    <x v="1"/>
    <x v="0"/>
    <x v="1"/>
    <x v="0"/>
    <x v="0"/>
    <x v="0"/>
    <x v="0"/>
    <x v="0"/>
    <s v="No"/>
    <x v="0"/>
    <n v="69.650000000000006"/>
    <n v="145.15"/>
    <x v="1"/>
    <n v="145.15"/>
    <n v="1"/>
    <x v="0"/>
  </r>
  <r>
    <s v="5533-RJFTJ"/>
    <x v="1"/>
    <n v="0"/>
    <s v="No"/>
    <s v="No"/>
    <n v="49"/>
    <s v="No"/>
    <x v="0"/>
    <x v="0"/>
    <x v="0"/>
    <x v="1"/>
    <x v="1"/>
    <x v="0"/>
    <x v="0"/>
    <x v="0"/>
    <x v="0"/>
    <s v="Yes"/>
    <x v="2"/>
    <n v="30.2"/>
    <n v="1453.1"/>
    <x v="0"/>
    <n v="1453.1"/>
    <n v="0"/>
    <x v="5"/>
  </r>
  <r>
    <s v="3859-CVCET"/>
    <x v="0"/>
    <n v="0"/>
    <s v="No"/>
    <s v="No"/>
    <n v="4"/>
    <s v="Yes"/>
    <x v="1"/>
    <x v="0"/>
    <x v="0"/>
    <x v="1"/>
    <x v="0"/>
    <x v="0"/>
    <x v="0"/>
    <x v="0"/>
    <x v="0"/>
    <s v="No"/>
    <x v="1"/>
    <n v="45.65"/>
    <n v="191.05"/>
    <x v="1"/>
    <n v="191.05"/>
    <n v="1"/>
    <x v="0"/>
  </r>
  <r>
    <s v="0214-JHPFW"/>
    <x v="0"/>
    <n v="0"/>
    <s v="Yes"/>
    <s v="No"/>
    <n v="70"/>
    <s v="No"/>
    <x v="0"/>
    <x v="0"/>
    <x v="0"/>
    <x v="0"/>
    <x v="1"/>
    <x v="1"/>
    <x v="1"/>
    <x v="1"/>
    <x v="2"/>
    <s v="No"/>
    <x v="2"/>
    <n v="57.8"/>
    <n v="4039.3"/>
    <x v="0"/>
    <n v="4039.3"/>
    <n v="0"/>
    <x v="4"/>
  </r>
  <r>
    <s v="5642-MHDQT"/>
    <x v="0"/>
    <n v="0"/>
    <s v="Yes"/>
    <s v="Yes"/>
    <n v="53"/>
    <s v="Yes"/>
    <x v="1"/>
    <x v="2"/>
    <x v="2"/>
    <x v="2"/>
    <x v="2"/>
    <x v="2"/>
    <x v="2"/>
    <x v="2"/>
    <x v="1"/>
    <s v="Yes"/>
    <x v="2"/>
    <n v="19.850000000000001"/>
    <n v="1039.45"/>
    <x v="0"/>
    <n v="1039.45"/>
    <n v="0"/>
    <x v="5"/>
  </r>
  <r>
    <s v="3088-FVYWK"/>
    <x v="1"/>
    <n v="0"/>
    <s v="Yes"/>
    <s v="Yes"/>
    <n v="53"/>
    <s v="Yes"/>
    <x v="2"/>
    <x v="2"/>
    <x v="2"/>
    <x v="2"/>
    <x v="2"/>
    <x v="2"/>
    <x v="2"/>
    <x v="2"/>
    <x v="2"/>
    <s v="No"/>
    <x v="3"/>
    <n v="25.55"/>
    <n v="1336.1"/>
    <x v="0"/>
    <n v="1336.1"/>
    <n v="0"/>
    <x v="5"/>
  </r>
  <r>
    <s v="3276-HDUEG"/>
    <x v="0"/>
    <n v="0"/>
    <s v="No"/>
    <s v="No"/>
    <n v="1"/>
    <s v="Yes"/>
    <x v="2"/>
    <x v="1"/>
    <x v="0"/>
    <x v="1"/>
    <x v="0"/>
    <x v="0"/>
    <x v="0"/>
    <x v="0"/>
    <x v="0"/>
    <s v="Yes"/>
    <x v="1"/>
    <n v="75.05"/>
    <n v="75.05"/>
    <x v="1"/>
    <n v="75.05"/>
    <n v="1"/>
    <x v="0"/>
  </r>
  <r>
    <s v="9092-GDZKO"/>
    <x v="1"/>
    <n v="0"/>
    <s v="No"/>
    <s v="No"/>
    <n v="22"/>
    <s v="Yes"/>
    <x v="2"/>
    <x v="2"/>
    <x v="2"/>
    <x v="2"/>
    <x v="2"/>
    <x v="2"/>
    <x v="2"/>
    <x v="2"/>
    <x v="0"/>
    <s v="Yes"/>
    <x v="3"/>
    <n v="24.85"/>
    <n v="493.4"/>
    <x v="0"/>
    <n v="493.4"/>
    <n v="0"/>
    <x v="3"/>
  </r>
  <r>
    <s v="0823-HSCDJ"/>
    <x v="1"/>
    <n v="1"/>
    <s v="No"/>
    <s v="No"/>
    <n v="52"/>
    <s v="No"/>
    <x v="0"/>
    <x v="0"/>
    <x v="0"/>
    <x v="0"/>
    <x v="0"/>
    <x v="0"/>
    <x v="1"/>
    <x v="1"/>
    <x v="0"/>
    <s v="Yes"/>
    <x v="0"/>
    <n v="49.15"/>
    <n v="2550.9"/>
    <x v="1"/>
    <n v="2550.9"/>
    <n v="1"/>
    <x v="5"/>
  </r>
  <r>
    <s v="3729-OWRVL"/>
    <x v="1"/>
    <n v="1"/>
    <s v="No"/>
    <s v="No"/>
    <n v="65"/>
    <s v="Yes"/>
    <x v="2"/>
    <x v="1"/>
    <x v="1"/>
    <x v="1"/>
    <x v="1"/>
    <x v="1"/>
    <x v="1"/>
    <x v="1"/>
    <x v="2"/>
    <s v="Yes"/>
    <x v="0"/>
    <n v="110.35"/>
    <n v="7246.15"/>
    <x v="0"/>
    <n v="7246.15"/>
    <n v="0"/>
    <x v="4"/>
  </r>
  <r>
    <s v="2324-AALNO"/>
    <x v="0"/>
    <n v="0"/>
    <s v="No"/>
    <s v="No"/>
    <n v="48"/>
    <s v="Yes"/>
    <x v="2"/>
    <x v="2"/>
    <x v="2"/>
    <x v="2"/>
    <x v="2"/>
    <x v="2"/>
    <x v="2"/>
    <x v="2"/>
    <x v="1"/>
    <s v="No"/>
    <x v="2"/>
    <n v="24.55"/>
    <n v="1203.95"/>
    <x v="0"/>
    <n v="1203.95"/>
    <n v="0"/>
    <x v="2"/>
  </r>
  <r>
    <s v="0822-GAVAP"/>
    <x v="0"/>
    <n v="0"/>
    <s v="No"/>
    <s v="No"/>
    <n v="2"/>
    <s v="No"/>
    <x v="0"/>
    <x v="0"/>
    <x v="0"/>
    <x v="1"/>
    <x v="0"/>
    <x v="0"/>
    <x v="0"/>
    <x v="1"/>
    <x v="0"/>
    <s v="Yes"/>
    <x v="0"/>
    <n v="34.700000000000003"/>
    <n v="62.25"/>
    <x v="1"/>
    <n v="62.25"/>
    <n v="1"/>
    <x v="0"/>
  </r>
  <r>
    <s v="5760-IFJOZ"/>
    <x v="1"/>
    <n v="0"/>
    <s v="No"/>
    <s v="No"/>
    <n v="3"/>
    <s v="Yes"/>
    <x v="2"/>
    <x v="1"/>
    <x v="0"/>
    <x v="0"/>
    <x v="1"/>
    <x v="0"/>
    <x v="1"/>
    <x v="1"/>
    <x v="0"/>
    <s v="No"/>
    <x v="1"/>
    <n v="107.95"/>
    <n v="313.60000000000002"/>
    <x v="0"/>
    <n v="313.60000000000002"/>
    <n v="0"/>
    <x v="0"/>
  </r>
  <r>
    <s v="2826-UWHIS"/>
    <x v="1"/>
    <n v="0"/>
    <s v="Yes"/>
    <s v="No"/>
    <n v="45"/>
    <s v="Yes"/>
    <x v="2"/>
    <x v="1"/>
    <x v="0"/>
    <x v="0"/>
    <x v="0"/>
    <x v="0"/>
    <x v="0"/>
    <x v="0"/>
    <x v="0"/>
    <s v="No"/>
    <x v="2"/>
    <n v="81.400000000000006"/>
    <n v="3775.85"/>
    <x v="0"/>
    <n v="3775.85"/>
    <n v="0"/>
    <x v="2"/>
  </r>
  <r>
    <s v="1448-PWKYE"/>
    <x v="1"/>
    <n v="0"/>
    <s v="Yes"/>
    <s v="Yes"/>
    <n v="1"/>
    <s v="Yes"/>
    <x v="1"/>
    <x v="1"/>
    <x v="0"/>
    <x v="1"/>
    <x v="0"/>
    <x v="0"/>
    <x v="0"/>
    <x v="1"/>
    <x v="0"/>
    <s v="No"/>
    <x v="0"/>
    <n v="80"/>
    <n v="80"/>
    <x v="1"/>
    <n v="80"/>
    <n v="1"/>
    <x v="0"/>
  </r>
  <r>
    <s v="7501-IWUNG"/>
    <x v="0"/>
    <n v="0"/>
    <s v="Yes"/>
    <s v="Yes"/>
    <n v="61"/>
    <s v="Yes"/>
    <x v="1"/>
    <x v="0"/>
    <x v="0"/>
    <x v="1"/>
    <x v="1"/>
    <x v="1"/>
    <x v="1"/>
    <x v="1"/>
    <x v="2"/>
    <s v="Yes"/>
    <x v="2"/>
    <n v="73.8"/>
    <n v="4616.05"/>
    <x v="0"/>
    <n v="4616.05"/>
    <n v="0"/>
    <x v="4"/>
  </r>
  <r>
    <s v="4957-TREIR"/>
    <x v="1"/>
    <n v="0"/>
    <s v="No"/>
    <s v="No"/>
    <n v="3"/>
    <s v="Yes"/>
    <x v="1"/>
    <x v="0"/>
    <x v="1"/>
    <x v="1"/>
    <x v="0"/>
    <x v="1"/>
    <x v="1"/>
    <x v="0"/>
    <x v="0"/>
    <s v="Yes"/>
    <x v="3"/>
    <n v="64.400000000000006"/>
    <n v="195.65"/>
    <x v="0"/>
    <n v="195.65"/>
    <n v="0"/>
    <x v="0"/>
  </r>
  <r>
    <s v="7251-LJBQN"/>
    <x v="0"/>
    <n v="1"/>
    <s v="No"/>
    <s v="No"/>
    <n v="40"/>
    <s v="Yes"/>
    <x v="2"/>
    <x v="1"/>
    <x v="0"/>
    <x v="1"/>
    <x v="1"/>
    <x v="1"/>
    <x v="1"/>
    <x v="1"/>
    <x v="1"/>
    <s v="Yes"/>
    <x v="3"/>
    <n v="103.75"/>
    <n v="4188.3999999999996"/>
    <x v="0"/>
    <n v="4188.3999999999996"/>
    <n v="0"/>
    <x v="2"/>
  </r>
  <r>
    <s v="8040-MNRTF"/>
    <x v="0"/>
    <n v="0"/>
    <s v="No"/>
    <s v="No"/>
    <n v="1"/>
    <s v="Yes"/>
    <x v="1"/>
    <x v="1"/>
    <x v="0"/>
    <x v="1"/>
    <x v="0"/>
    <x v="0"/>
    <x v="0"/>
    <x v="0"/>
    <x v="0"/>
    <s v="No"/>
    <x v="1"/>
    <n v="71.099999999999994"/>
    <n v="71.099999999999994"/>
    <x v="0"/>
    <n v="71.099999999999994"/>
    <n v="0"/>
    <x v="0"/>
  </r>
  <r>
    <s v="1536-HBSWP"/>
    <x v="0"/>
    <n v="0"/>
    <s v="No"/>
    <s v="No"/>
    <n v="1"/>
    <s v="Yes"/>
    <x v="1"/>
    <x v="0"/>
    <x v="0"/>
    <x v="1"/>
    <x v="0"/>
    <x v="1"/>
    <x v="0"/>
    <x v="0"/>
    <x v="0"/>
    <s v="Yes"/>
    <x v="0"/>
    <n v="49.9"/>
    <n v="49.9"/>
    <x v="0"/>
    <n v="49.9"/>
    <n v="0"/>
    <x v="0"/>
  </r>
  <r>
    <s v="5313-FPXWG"/>
    <x v="1"/>
    <n v="0"/>
    <s v="No"/>
    <s v="No"/>
    <n v="51"/>
    <s v="Yes"/>
    <x v="2"/>
    <x v="2"/>
    <x v="2"/>
    <x v="2"/>
    <x v="2"/>
    <x v="2"/>
    <x v="2"/>
    <x v="2"/>
    <x v="1"/>
    <s v="Yes"/>
    <x v="2"/>
    <n v="24.6"/>
    <n v="1266.4000000000001"/>
    <x v="0"/>
    <n v="1266.4000000000001"/>
    <n v="0"/>
    <x v="5"/>
  </r>
  <r>
    <s v="0067-DKWBL"/>
    <x v="1"/>
    <n v="1"/>
    <s v="No"/>
    <s v="No"/>
    <n v="2"/>
    <s v="Yes"/>
    <x v="1"/>
    <x v="0"/>
    <x v="1"/>
    <x v="1"/>
    <x v="0"/>
    <x v="0"/>
    <x v="0"/>
    <x v="0"/>
    <x v="0"/>
    <s v="Yes"/>
    <x v="0"/>
    <n v="49.25"/>
    <n v="91.1"/>
    <x v="1"/>
    <n v="91.1"/>
    <n v="1"/>
    <x v="0"/>
  </r>
  <r>
    <s v="0946-FKYTX"/>
    <x v="1"/>
    <n v="0"/>
    <s v="No"/>
    <s v="No"/>
    <n v="52"/>
    <s v="No"/>
    <x v="0"/>
    <x v="0"/>
    <x v="0"/>
    <x v="0"/>
    <x v="0"/>
    <x v="0"/>
    <x v="0"/>
    <x v="0"/>
    <x v="1"/>
    <s v="No"/>
    <x v="1"/>
    <n v="30.1"/>
    <n v="1623.4"/>
    <x v="0"/>
    <n v="1623.4"/>
    <n v="0"/>
    <x v="5"/>
  </r>
  <r>
    <s v="5076-YVXCM"/>
    <x v="1"/>
    <n v="0"/>
    <s v="No"/>
    <s v="No"/>
    <n v="51"/>
    <s v="Yes"/>
    <x v="2"/>
    <x v="1"/>
    <x v="0"/>
    <x v="1"/>
    <x v="0"/>
    <x v="0"/>
    <x v="0"/>
    <x v="1"/>
    <x v="0"/>
    <s v="No"/>
    <x v="2"/>
    <n v="83.4"/>
    <n v="4149.45"/>
    <x v="0"/>
    <n v="4149.45"/>
    <n v="0"/>
    <x v="5"/>
  </r>
  <r>
    <s v="8262-COGGB"/>
    <x v="1"/>
    <n v="0"/>
    <s v="No"/>
    <s v="No"/>
    <n v="1"/>
    <s v="Yes"/>
    <x v="1"/>
    <x v="2"/>
    <x v="2"/>
    <x v="2"/>
    <x v="2"/>
    <x v="2"/>
    <x v="2"/>
    <x v="2"/>
    <x v="0"/>
    <s v="Yes"/>
    <x v="1"/>
    <n v="20.45"/>
    <n v="20.45"/>
    <x v="0"/>
    <n v="20.45"/>
    <n v="0"/>
    <x v="0"/>
  </r>
  <r>
    <s v="6663-JOCQO"/>
    <x v="1"/>
    <n v="0"/>
    <s v="Yes"/>
    <s v="Yes"/>
    <n v="31"/>
    <s v="Yes"/>
    <x v="2"/>
    <x v="0"/>
    <x v="1"/>
    <x v="0"/>
    <x v="0"/>
    <x v="1"/>
    <x v="0"/>
    <x v="1"/>
    <x v="1"/>
    <s v="Yes"/>
    <x v="2"/>
    <n v="75.25"/>
    <n v="2344.5"/>
    <x v="0"/>
    <n v="2344.5"/>
    <n v="0"/>
    <x v="1"/>
  </r>
  <r>
    <s v="9620-QJREV"/>
    <x v="1"/>
    <n v="0"/>
    <s v="No"/>
    <s v="Yes"/>
    <n v="47"/>
    <s v="Yes"/>
    <x v="1"/>
    <x v="2"/>
    <x v="2"/>
    <x v="2"/>
    <x v="2"/>
    <x v="2"/>
    <x v="2"/>
    <x v="2"/>
    <x v="1"/>
    <s v="No"/>
    <x v="3"/>
    <n v="20.55"/>
    <n v="1013.05"/>
    <x v="0"/>
    <n v="1013.05"/>
    <n v="0"/>
    <x v="2"/>
  </r>
  <r>
    <s v="2276-YDAVZ"/>
    <x v="0"/>
    <n v="0"/>
    <s v="No"/>
    <s v="No"/>
    <n v="3"/>
    <s v="Yes"/>
    <x v="2"/>
    <x v="1"/>
    <x v="0"/>
    <x v="1"/>
    <x v="0"/>
    <x v="0"/>
    <x v="0"/>
    <x v="0"/>
    <x v="0"/>
    <s v="Yes"/>
    <x v="3"/>
    <n v="75.099999999999994"/>
    <n v="270.7"/>
    <x v="1"/>
    <n v="270.7"/>
    <n v="1"/>
    <x v="0"/>
  </r>
  <r>
    <s v="2682-KEVRP"/>
    <x v="0"/>
    <n v="1"/>
    <s v="No"/>
    <s v="No"/>
    <n v="22"/>
    <s v="Yes"/>
    <x v="1"/>
    <x v="2"/>
    <x v="2"/>
    <x v="2"/>
    <x v="2"/>
    <x v="2"/>
    <x v="2"/>
    <x v="2"/>
    <x v="1"/>
    <s v="Yes"/>
    <x v="1"/>
    <n v="20.05"/>
    <n v="417"/>
    <x v="0"/>
    <n v="417"/>
    <n v="0"/>
    <x v="3"/>
  </r>
  <r>
    <s v="2480-JZOSN"/>
    <x v="0"/>
    <n v="0"/>
    <s v="Yes"/>
    <s v="No"/>
    <n v="1"/>
    <s v="Yes"/>
    <x v="1"/>
    <x v="2"/>
    <x v="2"/>
    <x v="2"/>
    <x v="2"/>
    <x v="2"/>
    <x v="2"/>
    <x v="2"/>
    <x v="0"/>
    <s v="Yes"/>
    <x v="1"/>
    <n v="20.65"/>
    <n v="20.65"/>
    <x v="0"/>
    <n v="20.65"/>
    <n v="0"/>
    <x v="0"/>
  </r>
  <r>
    <s v="0078-XZMHT"/>
    <x v="1"/>
    <n v="0"/>
    <s v="Yes"/>
    <s v="No"/>
    <n v="72"/>
    <s v="Yes"/>
    <x v="2"/>
    <x v="0"/>
    <x v="0"/>
    <x v="0"/>
    <x v="1"/>
    <x v="1"/>
    <x v="1"/>
    <x v="1"/>
    <x v="2"/>
    <s v="Yes"/>
    <x v="2"/>
    <n v="85.15"/>
    <n v="6316.2"/>
    <x v="0"/>
    <n v="6316.2"/>
    <n v="0"/>
    <x v="4"/>
  </r>
  <r>
    <s v="5896-NPFWW"/>
    <x v="1"/>
    <n v="0"/>
    <s v="Yes"/>
    <s v="Yes"/>
    <n v="3"/>
    <s v="Yes"/>
    <x v="1"/>
    <x v="0"/>
    <x v="0"/>
    <x v="1"/>
    <x v="1"/>
    <x v="0"/>
    <x v="0"/>
    <x v="0"/>
    <x v="0"/>
    <s v="Yes"/>
    <x v="0"/>
    <n v="50.15"/>
    <n v="168.15"/>
    <x v="1"/>
    <n v="168.15"/>
    <n v="1"/>
    <x v="0"/>
  </r>
  <r>
    <s v="9978-HYCIN"/>
    <x v="1"/>
    <n v="1"/>
    <s v="Yes"/>
    <s v="Yes"/>
    <n v="47"/>
    <s v="Yes"/>
    <x v="1"/>
    <x v="1"/>
    <x v="0"/>
    <x v="0"/>
    <x v="0"/>
    <x v="0"/>
    <x v="1"/>
    <x v="0"/>
    <x v="1"/>
    <s v="Yes"/>
    <x v="2"/>
    <n v="84.95"/>
    <n v="4018.05"/>
    <x v="0"/>
    <n v="4018.05"/>
    <n v="0"/>
    <x v="2"/>
  </r>
  <r>
    <s v="8338-QIUNR"/>
    <x v="1"/>
    <n v="0"/>
    <s v="Yes"/>
    <s v="Yes"/>
    <n v="72"/>
    <s v="Yes"/>
    <x v="2"/>
    <x v="0"/>
    <x v="1"/>
    <x v="1"/>
    <x v="1"/>
    <x v="1"/>
    <x v="0"/>
    <x v="0"/>
    <x v="2"/>
    <s v="Yes"/>
    <x v="3"/>
    <n v="66.5"/>
    <n v="4811.6000000000004"/>
    <x v="0"/>
    <n v="4811.6000000000004"/>
    <n v="0"/>
    <x v="4"/>
  </r>
  <r>
    <s v="1525-LNLOJ"/>
    <x v="1"/>
    <n v="0"/>
    <s v="Yes"/>
    <s v="Yes"/>
    <n v="66"/>
    <s v="Yes"/>
    <x v="2"/>
    <x v="0"/>
    <x v="0"/>
    <x v="1"/>
    <x v="1"/>
    <x v="0"/>
    <x v="1"/>
    <x v="0"/>
    <x v="2"/>
    <s v="Yes"/>
    <x v="2"/>
    <n v="63.3"/>
    <n v="4189.7"/>
    <x v="0"/>
    <n v="4189.7"/>
    <n v="0"/>
    <x v="4"/>
  </r>
  <r>
    <s v="9450-TRJUU"/>
    <x v="1"/>
    <n v="0"/>
    <s v="No"/>
    <s v="No"/>
    <n v="35"/>
    <s v="Yes"/>
    <x v="2"/>
    <x v="1"/>
    <x v="0"/>
    <x v="1"/>
    <x v="0"/>
    <x v="0"/>
    <x v="1"/>
    <x v="0"/>
    <x v="0"/>
    <s v="No"/>
    <x v="0"/>
    <n v="83.15"/>
    <n v="2848.45"/>
    <x v="0"/>
    <n v="2848.45"/>
    <n v="0"/>
    <x v="1"/>
  </r>
  <r>
    <s v="1766-GKNMI"/>
    <x v="1"/>
    <n v="0"/>
    <s v="No"/>
    <s v="No"/>
    <n v="29"/>
    <s v="Yes"/>
    <x v="2"/>
    <x v="1"/>
    <x v="0"/>
    <x v="1"/>
    <x v="0"/>
    <x v="0"/>
    <x v="0"/>
    <x v="1"/>
    <x v="0"/>
    <s v="Yes"/>
    <x v="0"/>
    <n v="84.9"/>
    <n v="2516.1999999999998"/>
    <x v="0"/>
    <n v="2516.1999999999998"/>
    <n v="0"/>
    <x v="1"/>
  </r>
  <r>
    <s v="6942-LBFDP"/>
    <x v="0"/>
    <n v="0"/>
    <s v="No"/>
    <s v="No"/>
    <n v="2"/>
    <s v="Yes"/>
    <x v="1"/>
    <x v="2"/>
    <x v="2"/>
    <x v="2"/>
    <x v="2"/>
    <x v="2"/>
    <x v="2"/>
    <x v="2"/>
    <x v="0"/>
    <s v="Yes"/>
    <x v="1"/>
    <n v="20.55"/>
    <n v="33.6"/>
    <x v="0"/>
    <n v="33.6"/>
    <n v="0"/>
    <x v="0"/>
  </r>
  <r>
    <s v="1456-TWCGB"/>
    <x v="1"/>
    <n v="0"/>
    <s v="No"/>
    <s v="No"/>
    <n v="4"/>
    <s v="Yes"/>
    <x v="1"/>
    <x v="0"/>
    <x v="0"/>
    <x v="0"/>
    <x v="0"/>
    <x v="0"/>
    <x v="0"/>
    <x v="0"/>
    <x v="0"/>
    <s v="No"/>
    <x v="1"/>
    <n v="49.25"/>
    <n v="208.45"/>
    <x v="0"/>
    <n v="208.45"/>
    <n v="0"/>
    <x v="0"/>
  </r>
  <r>
    <s v="7133-VBDCG"/>
    <x v="0"/>
    <n v="0"/>
    <s v="No"/>
    <s v="No"/>
    <n v="25"/>
    <s v="Yes"/>
    <x v="1"/>
    <x v="1"/>
    <x v="1"/>
    <x v="0"/>
    <x v="0"/>
    <x v="0"/>
    <x v="0"/>
    <x v="0"/>
    <x v="0"/>
    <s v="Yes"/>
    <x v="2"/>
    <n v="79.849999999999994"/>
    <n v="2015.35"/>
    <x v="1"/>
    <n v="2015.35"/>
    <n v="1"/>
    <x v="1"/>
  </r>
  <r>
    <s v="7596-ZYWBB"/>
    <x v="0"/>
    <n v="0"/>
    <s v="No"/>
    <s v="No"/>
    <n v="65"/>
    <s v="Yes"/>
    <x v="1"/>
    <x v="0"/>
    <x v="1"/>
    <x v="0"/>
    <x v="0"/>
    <x v="1"/>
    <x v="0"/>
    <x v="0"/>
    <x v="2"/>
    <s v="Yes"/>
    <x v="1"/>
    <n v="59.6"/>
    <n v="3739.8"/>
    <x v="0"/>
    <n v="3739.8"/>
    <n v="0"/>
    <x v="4"/>
  </r>
  <r>
    <s v="8329-UTMVM"/>
    <x v="1"/>
    <n v="1"/>
    <s v="No"/>
    <s v="No"/>
    <n v="27"/>
    <s v="Yes"/>
    <x v="2"/>
    <x v="1"/>
    <x v="0"/>
    <x v="0"/>
    <x v="0"/>
    <x v="1"/>
    <x v="1"/>
    <x v="1"/>
    <x v="1"/>
    <s v="Yes"/>
    <x v="2"/>
    <n v="104.65"/>
    <n v="2964"/>
    <x v="0"/>
    <n v="2964"/>
    <n v="0"/>
    <x v="1"/>
  </r>
  <r>
    <s v="3014-WJKSM"/>
    <x v="1"/>
    <n v="0"/>
    <s v="Yes"/>
    <s v="No"/>
    <n v="29"/>
    <s v="Yes"/>
    <x v="1"/>
    <x v="1"/>
    <x v="0"/>
    <x v="1"/>
    <x v="1"/>
    <x v="0"/>
    <x v="0"/>
    <x v="0"/>
    <x v="0"/>
    <s v="Yes"/>
    <x v="3"/>
    <n v="75.3"/>
    <n v="2263.4"/>
    <x v="0"/>
    <n v="2263.4"/>
    <n v="0"/>
    <x v="1"/>
  </r>
  <r>
    <s v="3347-YJZZE"/>
    <x v="1"/>
    <n v="0"/>
    <s v="Yes"/>
    <s v="Yes"/>
    <n v="29"/>
    <s v="Yes"/>
    <x v="2"/>
    <x v="0"/>
    <x v="0"/>
    <x v="0"/>
    <x v="1"/>
    <x v="0"/>
    <x v="1"/>
    <x v="1"/>
    <x v="0"/>
    <s v="No"/>
    <x v="3"/>
    <n v="80.099999999999994"/>
    <n v="2211.8000000000002"/>
    <x v="0"/>
    <n v="2211.8000000000002"/>
    <n v="0"/>
    <x v="1"/>
  </r>
  <r>
    <s v="1029-QFBEN"/>
    <x v="1"/>
    <n v="0"/>
    <s v="No"/>
    <s v="No"/>
    <n v="1"/>
    <s v="Yes"/>
    <x v="1"/>
    <x v="2"/>
    <x v="2"/>
    <x v="2"/>
    <x v="2"/>
    <x v="2"/>
    <x v="2"/>
    <x v="2"/>
    <x v="0"/>
    <s v="No"/>
    <x v="1"/>
    <n v="19.55"/>
    <n v="19.55"/>
    <x v="1"/>
    <n v="19.55"/>
    <n v="1"/>
    <x v="0"/>
  </r>
  <r>
    <s v="7929-DMBCV"/>
    <x v="0"/>
    <n v="0"/>
    <s v="Yes"/>
    <s v="No"/>
    <n v="20"/>
    <s v="Yes"/>
    <x v="1"/>
    <x v="1"/>
    <x v="0"/>
    <x v="1"/>
    <x v="1"/>
    <x v="1"/>
    <x v="0"/>
    <x v="0"/>
    <x v="0"/>
    <s v="Yes"/>
    <x v="1"/>
    <n v="81"/>
    <n v="1683.7"/>
    <x v="0"/>
    <n v="1683.7"/>
    <n v="0"/>
    <x v="3"/>
  </r>
  <r>
    <s v="9661-JALZV"/>
    <x v="0"/>
    <n v="0"/>
    <s v="No"/>
    <s v="No"/>
    <n v="58"/>
    <s v="Yes"/>
    <x v="2"/>
    <x v="2"/>
    <x v="2"/>
    <x v="2"/>
    <x v="2"/>
    <x v="2"/>
    <x v="2"/>
    <x v="2"/>
    <x v="2"/>
    <s v="Yes"/>
    <x v="3"/>
    <n v="24.7"/>
    <n v="1519"/>
    <x v="0"/>
    <n v="1519"/>
    <n v="0"/>
    <x v="5"/>
  </r>
  <r>
    <s v="5433-KYGHE"/>
    <x v="0"/>
    <n v="0"/>
    <s v="No"/>
    <s v="Yes"/>
    <n v="14"/>
    <s v="Yes"/>
    <x v="2"/>
    <x v="1"/>
    <x v="1"/>
    <x v="1"/>
    <x v="0"/>
    <x v="1"/>
    <x v="0"/>
    <x v="0"/>
    <x v="0"/>
    <s v="Yes"/>
    <x v="1"/>
    <n v="86"/>
    <n v="1164.05"/>
    <x v="0"/>
    <n v="1164.05"/>
    <n v="0"/>
    <x v="3"/>
  </r>
  <r>
    <s v="4312-KFRXN"/>
    <x v="1"/>
    <n v="0"/>
    <s v="Yes"/>
    <s v="No"/>
    <n v="72"/>
    <s v="Yes"/>
    <x v="2"/>
    <x v="2"/>
    <x v="2"/>
    <x v="2"/>
    <x v="2"/>
    <x v="2"/>
    <x v="2"/>
    <x v="2"/>
    <x v="2"/>
    <s v="No"/>
    <x v="1"/>
    <n v="25.4"/>
    <n v="1710.9"/>
    <x v="0"/>
    <n v="1710.9"/>
    <n v="0"/>
    <x v="4"/>
  </r>
  <r>
    <s v="5575-TPIZQ"/>
    <x v="1"/>
    <n v="0"/>
    <s v="No"/>
    <s v="No"/>
    <n v="46"/>
    <s v="Yes"/>
    <x v="2"/>
    <x v="1"/>
    <x v="1"/>
    <x v="1"/>
    <x v="0"/>
    <x v="0"/>
    <x v="1"/>
    <x v="0"/>
    <x v="0"/>
    <s v="Yes"/>
    <x v="3"/>
    <n v="89.15"/>
    <n v="4245.55"/>
    <x v="0"/>
    <n v="4245.55"/>
    <n v="0"/>
    <x v="2"/>
  </r>
  <r>
    <s v="0114-IGABW"/>
    <x v="0"/>
    <n v="0"/>
    <s v="Yes"/>
    <s v="No"/>
    <n v="71"/>
    <s v="No"/>
    <x v="0"/>
    <x v="0"/>
    <x v="0"/>
    <x v="0"/>
    <x v="1"/>
    <x v="1"/>
    <x v="1"/>
    <x v="1"/>
    <x v="2"/>
    <s v="No"/>
    <x v="2"/>
    <n v="58.25"/>
    <n v="4145.8999999999996"/>
    <x v="0"/>
    <n v="4145.8999999999996"/>
    <n v="0"/>
    <x v="4"/>
  </r>
  <r>
    <s v="9944-AEXBM"/>
    <x v="1"/>
    <n v="0"/>
    <s v="No"/>
    <s v="No"/>
    <n v="32"/>
    <s v="Yes"/>
    <x v="2"/>
    <x v="1"/>
    <x v="0"/>
    <x v="1"/>
    <x v="0"/>
    <x v="0"/>
    <x v="0"/>
    <x v="1"/>
    <x v="0"/>
    <s v="Yes"/>
    <x v="2"/>
    <n v="85.65"/>
    <n v="2664.3"/>
    <x v="0"/>
    <n v="2664.3"/>
    <n v="0"/>
    <x v="1"/>
  </r>
  <r>
    <s v="1853-ARAAQ"/>
    <x v="0"/>
    <n v="0"/>
    <s v="No"/>
    <s v="No"/>
    <n v="26"/>
    <s v="No"/>
    <x v="0"/>
    <x v="0"/>
    <x v="0"/>
    <x v="1"/>
    <x v="1"/>
    <x v="0"/>
    <x v="1"/>
    <x v="1"/>
    <x v="0"/>
    <s v="Yes"/>
    <x v="3"/>
    <n v="50.35"/>
    <n v="1277.5"/>
    <x v="0"/>
    <n v="1277.5"/>
    <n v="0"/>
    <x v="1"/>
  </r>
  <r>
    <s v="6952-OMNWB"/>
    <x v="1"/>
    <n v="1"/>
    <s v="Yes"/>
    <s v="No"/>
    <n v="68"/>
    <s v="Yes"/>
    <x v="2"/>
    <x v="1"/>
    <x v="0"/>
    <x v="1"/>
    <x v="1"/>
    <x v="0"/>
    <x v="0"/>
    <x v="0"/>
    <x v="0"/>
    <s v="Yes"/>
    <x v="3"/>
    <n v="80.349999999999994"/>
    <n v="5589.3"/>
    <x v="0"/>
    <n v="5589.3"/>
    <n v="0"/>
    <x v="4"/>
  </r>
  <r>
    <s v="4697-LUPSU"/>
    <x v="1"/>
    <n v="0"/>
    <s v="Yes"/>
    <s v="Yes"/>
    <n v="2"/>
    <s v="Yes"/>
    <x v="1"/>
    <x v="2"/>
    <x v="2"/>
    <x v="2"/>
    <x v="2"/>
    <x v="2"/>
    <x v="2"/>
    <x v="2"/>
    <x v="1"/>
    <s v="No"/>
    <x v="1"/>
    <n v="20.2"/>
    <n v="34.75"/>
    <x v="0"/>
    <n v="34.75"/>
    <n v="0"/>
    <x v="0"/>
  </r>
  <r>
    <s v="8434-VGEQQ"/>
    <x v="1"/>
    <n v="0"/>
    <s v="Yes"/>
    <s v="Yes"/>
    <n v="61"/>
    <s v="Yes"/>
    <x v="1"/>
    <x v="2"/>
    <x v="2"/>
    <x v="2"/>
    <x v="2"/>
    <x v="2"/>
    <x v="2"/>
    <x v="2"/>
    <x v="2"/>
    <s v="No"/>
    <x v="3"/>
    <n v="20.55"/>
    <n v="1305.95"/>
    <x v="0"/>
    <n v="1305.95"/>
    <n v="0"/>
    <x v="4"/>
  </r>
  <r>
    <s v="4952-YSOGZ"/>
    <x v="0"/>
    <n v="0"/>
    <s v="Yes"/>
    <s v="Yes"/>
    <n v="4"/>
    <s v="Yes"/>
    <x v="2"/>
    <x v="1"/>
    <x v="0"/>
    <x v="1"/>
    <x v="0"/>
    <x v="0"/>
    <x v="0"/>
    <x v="1"/>
    <x v="0"/>
    <s v="Yes"/>
    <x v="0"/>
    <n v="85.95"/>
    <n v="381.3"/>
    <x v="1"/>
    <n v="381.3"/>
    <n v="1"/>
    <x v="0"/>
  </r>
  <r>
    <s v="1589-AGTLK"/>
    <x v="1"/>
    <n v="0"/>
    <s v="No"/>
    <s v="No"/>
    <n v="3"/>
    <s v="Yes"/>
    <x v="1"/>
    <x v="0"/>
    <x v="0"/>
    <x v="1"/>
    <x v="0"/>
    <x v="0"/>
    <x v="0"/>
    <x v="0"/>
    <x v="0"/>
    <s v="Yes"/>
    <x v="0"/>
    <n v="45.35"/>
    <n v="141.5"/>
    <x v="1"/>
    <n v="141.5"/>
    <n v="1"/>
    <x v="0"/>
  </r>
  <r>
    <s v="5244-IRFIH"/>
    <x v="1"/>
    <n v="1"/>
    <s v="Yes"/>
    <s v="No"/>
    <n v="33"/>
    <s v="Yes"/>
    <x v="2"/>
    <x v="1"/>
    <x v="0"/>
    <x v="1"/>
    <x v="0"/>
    <x v="0"/>
    <x v="1"/>
    <x v="1"/>
    <x v="0"/>
    <s v="Yes"/>
    <x v="0"/>
    <n v="94.5"/>
    <n v="3105.55"/>
    <x v="1"/>
    <n v="3105.55"/>
    <n v="1"/>
    <x v="1"/>
  </r>
  <r>
    <s v="6549-YMFAW"/>
    <x v="1"/>
    <n v="1"/>
    <s v="Yes"/>
    <s v="No"/>
    <n v="9"/>
    <s v="Yes"/>
    <x v="1"/>
    <x v="2"/>
    <x v="2"/>
    <x v="2"/>
    <x v="2"/>
    <x v="2"/>
    <x v="2"/>
    <x v="2"/>
    <x v="0"/>
    <s v="Yes"/>
    <x v="1"/>
    <n v="21.25"/>
    <n v="204.55"/>
    <x v="0"/>
    <n v="204.55"/>
    <n v="0"/>
    <x v="0"/>
  </r>
  <r>
    <s v="4950-HKQTE"/>
    <x v="0"/>
    <n v="0"/>
    <s v="No"/>
    <s v="No"/>
    <n v="22"/>
    <s v="Yes"/>
    <x v="2"/>
    <x v="2"/>
    <x v="2"/>
    <x v="2"/>
    <x v="2"/>
    <x v="2"/>
    <x v="2"/>
    <x v="2"/>
    <x v="2"/>
    <s v="No"/>
    <x v="1"/>
    <n v="26.25"/>
    <n v="605.9"/>
    <x v="0"/>
    <n v="605.9"/>
    <n v="0"/>
    <x v="3"/>
  </r>
  <r>
    <s v="6786-OBWQR"/>
    <x v="0"/>
    <n v="0"/>
    <s v="Yes"/>
    <s v="Yes"/>
    <n v="5"/>
    <s v="Yes"/>
    <x v="1"/>
    <x v="1"/>
    <x v="0"/>
    <x v="1"/>
    <x v="0"/>
    <x v="0"/>
    <x v="1"/>
    <x v="0"/>
    <x v="0"/>
    <s v="Yes"/>
    <x v="0"/>
    <n v="80.849999999999994"/>
    <n v="356.1"/>
    <x v="0"/>
    <n v="356.1"/>
    <n v="0"/>
    <x v="0"/>
  </r>
  <r>
    <s v="2684-EIWEO"/>
    <x v="0"/>
    <n v="1"/>
    <s v="No"/>
    <s v="No"/>
    <n v="30"/>
    <s v="Yes"/>
    <x v="2"/>
    <x v="1"/>
    <x v="1"/>
    <x v="0"/>
    <x v="1"/>
    <x v="0"/>
    <x v="0"/>
    <x v="0"/>
    <x v="0"/>
    <s v="No"/>
    <x v="3"/>
    <n v="91.7"/>
    <n v="2758.15"/>
    <x v="1"/>
    <n v="2758.15"/>
    <n v="1"/>
    <x v="1"/>
  </r>
  <r>
    <s v="2753-JMMCV"/>
    <x v="1"/>
    <n v="0"/>
    <s v="No"/>
    <s v="No"/>
    <n v="65"/>
    <s v="Yes"/>
    <x v="2"/>
    <x v="0"/>
    <x v="0"/>
    <x v="0"/>
    <x v="1"/>
    <x v="1"/>
    <x v="0"/>
    <x v="1"/>
    <x v="2"/>
    <s v="Yes"/>
    <x v="3"/>
    <n v="74.2"/>
    <n v="4805.6499999999996"/>
    <x v="0"/>
    <n v="4805.6499999999996"/>
    <n v="0"/>
    <x v="4"/>
  </r>
  <r>
    <s v="6439-GTPCA"/>
    <x v="0"/>
    <n v="0"/>
    <s v="No"/>
    <s v="No"/>
    <n v="45"/>
    <s v="Yes"/>
    <x v="2"/>
    <x v="1"/>
    <x v="0"/>
    <x v="1"/>
    <x v="1"/>
    <x v="1"/>
    <x v="0"/>
    <x v="0"/>
    <x v="0"/>
    <s v="Yes"/>
    <x v="0"/>
    <n v="87.25"/>
    <n v="3941.7"/>
    <x v="1"/>
    <n v="3941.7"/>
    <n v="1"/>
    <x v="2"/>
  </r>
  <r>
    <s v="6621-YOBKI"/>
    <x v="1"/>
    <n v="0"/>
    <s v="No"/>
    <s v="No"/>
    <n v="5"/>
    <s v="Yes"/>
    <x v="1"/>
    <x v="2"/>
    <x v="2"/>
    <x v="2"/>
    <x v="2"/>
    <x v="2"/>
    <x v="2"/>
    <x v="2"/>
    <x v="0"/>
    <s v="No"/>
    <x v="1"/>
    <n v="20.350000000000001"/>
    <n v="92.75"/>
    <x v="0"/>
    <n v="92.75"/>
    <n v="0"/>
    <x v="0"/>
  </r>
  <r>
    <s v="1216-JWVUX"/>
    <x v="1"/>
    <n v="0"/>
    <s v="Yes"/>
    <s v="Yes"/>
    <n v="25"/>
    <s v="Yes"/>
    <x v="1"/>
    <x v="1"/>
    <x v="0"/>
    <x v="0"/>
    <x v="0"/>
    <x v="0"/>
    <x v="0"/>
    <x v="0"/>
    <x v="0"/>
    <s v="Yes"/>
    <x v="0"/>
    <n v="75.5"/>
    <n v="1901.05"/>
    <x v="0"/>
    <n v="1901.05"/>
    <n v="0"/>
    <x v="1"/>
  </r>
  <r>
    <s v="7564-GHCVB"/>
    <x v="0"/>
    <n v="0"/>
    <s v="Yes"/>
    <s v="Yes"/>
    <n v="72"/>
    <s v="Yes"/>
    <x v="2"/>
    <x v="1"/>
    <x v="1"/>
    <x v="1"/>
    <x v="0"/>
    <x v="0"/>
    <x v="0"/>
    <x v="0"/>
    <x v="2"/>
    <s v="No"/>
    <x v="2"/>
    <n v="79.05"/>
    <n v="5730.7"/>
    <x v="0"/>
    <n v="5730.7"/>
    <n v="0"/>
    <x v="4"/>
  </r>
  <r>
    <s v="1173-NOEYG"/>
    <x v="0"/>
    <n v="0"/>
    <s v="Yes"/>
    <s v="No"/>
    <n v="27"/>
    <s v="Yes"/>
    <x v="2"/>
    <x v="1"/>
    <x v="0"/>
    <x v="1"/>
    <x v="1"/>
    <x v="0"/>
    <x v="0"/>
    <x v="1"/>
    <x v="0"/>
    <s v="No"/>
    <x v="2"/>
    <n v="90.15"/>
    <n v="2423.4"/>
    <x v="0"/>
    <n v="2423.4"/>
    <n v="0"/>
    <x v="1"/>
  </r>
  <r>
    <s v="7595-EHCDL"/>
    <x v="1"/>
    <n v="0"/>
    <s v="Yes"/>
    <s v="Yes"/>
    <n v="32"/>
    <s v="No"/>
    <x v="0"/>
    <x v="0"/>
    <x v="0"/>
    <x v="1"/>
    <x v="1"/>
    <x v="0"/>
    <x v="1"/>
    <x v="1"/>
    <x v="0"/>
    <s v="No"/>
    <x v="3"/>
    <n v="50.6"/>
    <n v="1653.45"/>
    <x v="0"/>
    <n v="1653.45"/>
    <n v="0"/>
    <x v="1"/>
  </r>
  <r>
    <s v="6647-ZEDXT"/>
    <x v="0"/>
    <n v="0"/>
    <s v="No"/>
    <s v="No"/>
    <n v="30"/>
    <s v="Yes"/>
    <x v="2"/>
    <x v="1"/>
    <x v="0"/>
    <x v="0"/>
    <x v="1"/>
    <x v="1"/>
    <x v="1"/>
    <x v="1"/>
    <x v="1"/>
    <s v="No"/>
    <x v="3"/>
    <n v="110.45"/>
    <n v="3327.05"/>
    <x v="0"/>
    <n v="3327.05"/>
    <n v="0"/>
    <x v="1"/>
  </r>
  <r>
    <s v="2521-NPUZR"/>
    <x v="1"/>
    <n v="0"/>
    <s v="Yes"/>
    <s v="No"/>
    <n v="70"/>
    <s v="Yes"/>
    <x v="1"/>
    <x v="1"/>
    <x v="1"/>
    <x v="0"/>
    <x v="1"/>
    <x v="1"/>
    <x v="0"/>
    <x v="1"/>
    <x v="2"/>
    <s v="No"/>
    <x v="3"/>
    <n v="101"/>
    <n v="7085.5"/>
    <x v="0"/>
    <n v="7085.5"/>
    <n v="0"/>
    <x v="4"/>
  </r>
  <r>
    <s v="1307-TVUFB"/>
    <x v="1"/>
    <n v="1"/>
    <s v="No"/>
    <s v="No"/>
    <n v="42"/>
    <s v="Yes"/>
    <x v="2"/>
    <x v="1"/>
    <x v="0"/>
    <x v="0"/>
    <x v="0"/>
    <x v="0"/>
    <x v="0"/>
    <x v="0"/>
    <x v="0"/>
    <s v="Yes"/>
    <x v="2"/>
    <n v="79.349999999999994"/>
    <n v="3344.1"/>
    <x v="0"/>
    <n v="3344.1"/>
    <n v="0"/>
    <x v="2"/>
  </r>
  <r>
    <s v="7503-MIOGA"/>
    <x v="0"/>
    <n v="1"/>
    <s v="Yes"/>
    <s v="No"/>
    <n v="72"/>
    <s v="Yes"/>
    <x v="2"/>
    <x v="0"/>
    <x v="1"/>
    <x v="0"/>
    <x v="1"/>
    <x v="1"/>
    <x v="1"/>
    <x v="1"/>
    <x v="2"/>
    <s v="Yes"/>
    <x v="2"/>
    <n v="89.85"/>
    <n v="6697.35"/>
    <x v="0"/>
    <n v="6697.35"/>
    <n v="0"/>
    <x v="4"/>
  </r>
  <r>
    <s v="4381-MHQDC"/>
    <x v="0"/>
    <n v="0"/>
    <s v="No"/>
    <s v="No"/>
    <n v="47"/>
    <s v="Yes"/>
    <x v="2"/>
    <x v="0"/>
    <x v="1"/>
    <x v="1"/>
    <x v="1"/>
    <x v="1"/>
    <x v="0"/>
    <x v="0"/>
    <x v="2"/>
    <s v="Yes"/>
    <x v="1"/>
    <n v="65"/>
    <n v="2879.9"/>
    <x v="0"/>
    <n v="2879.9"/>
    <n v="0"/>
    <x v="2"/>
  </r>
  <r>
    <s v="6923-JHPMP"/>
    <x v="0"/>
    <n v="0"/>
    <s v="No"/>
    <s v="No"/>
    <n v="2"/>
    <s v="Yes"/>
    <x v="1"/>
    <x v="1"/>
    <x v="1"/>
    <x v="1"/>
    <x v="1"/>
    <x v="0"/>
    <x v="0"/>
    <x v="0"/>
    <x v="0"/>
    <s v="Yes"/>
    <x v="0"/>
    <n v="80.45"/>
    <n v="137.1"/>
    <x v="0"/>
    <n v="137.1"/>
    <n v="0"/>
    <x v="0"/>
  </r>
  <r>
    <s v="5138-WVKYJ"/>
    <x v="1"/>
    <n v="0"/>
    <s v="No"/>
    <s v="No"/>
    <n v="10"/>
    <s v="Yes"/>
    <x v="2"/>
    <x v="1"/>
    <x v="1"/>
    <x v="1"/>
    <x v="0"/>
    <x v="0"/>
    <x v="1"/>
    <x v="1"/>
    <x v="0"/>
    <s v="No"/>
    <x v="0"/>
    <n v="98.55"/>
    <n v="1008.55"/>
    <x v="1"/>
    <n v="1008.55"/>
    <n v="1"/>
    <x v="0"/>
  </r>
  <r>
    <s v="4018-PPNDW"/>
    <x v="0"/>
    <n v="0"/>
    <s v="Yes"/>
    <s v="Yes"/>
    <n v="61"/>
    <s v="Yes"/>
    <x v="2"/>
    <x v="2"/>
    <x v="2"/>
    <x v="2"/>
    <x v="2"/>
    <x v="2"/>
    <x v="2"/>
    <x v="2"/>
    <x v="2"/>
    <s v="Yes"/>
    <x v="1"/>
    <n v="24.1"/>
    <n v="1551.6"/>
    <x v="0"/>
    <n v="1551.6"/>
    <n v="0"/>
    <x v="4"/>
  </r>
  <r>
    <s v="1635-FJFCC"/>
    <x v="0"/>
    <n v="0"/>
    <s v="No"/>
    <s v="No"/>
    <n v="5"/>
    <s v="Yes"/>
    <x v="1"/>
    <x v="0"/>
    <x v="0"/>
    <x v="1"/>
    <x v="0"/>
    <x v="0"/>
    <x v="0"/>
    <x v="0"/>
    <x v="0"/>
    <s v="Yes"/>
    <x v="3"/>
    <n v="44.05"/>
    <n v="202.15"/>
    <x v="0"/>
    <n v="202.15"/>
    <n v="0"/>
    <x v="0"/>
  </r>
  <r>
    <s v="2499-AJYUA"/>
    <x v="0"/>
    <n v="1"/>
    <s v="Yes"/>
    <s v="No"/>
    <n v="72"/>
    <s v="Yes"/>
    <x v="2"/>
    <x v="1"/>
    <x v="0"/>
    <x v="0"/>
    <x v="1"/>
    <x v="1"/>
    <x v="1"/>
    <x v="1"/>
    <x v="2"/>
    <s v="Yes"/>
    <x v="3"/>
    <n v="110.8"/>
    <n v="7882.25"/>
    <x v="0"/>
    <n v="7882.25"/>
    <n v="0"/>
    <x v="4"/>
  </r>
  <r>
    <s v="6919-ELBGL"/>
    <x v="1"/>
    <n v="1"/>
    <s v="Yes"/>
    <s v="Yes"/>
    <n v="72"/>
    <s v="Yes"/>
    <x v="2"/>
    <x v="1"/>
    <x v="1"/>
    <x v="0"/>
    <x v="1"/>
    <x v="1"/>
    <x v="1"/>
    <x v="1"/>
    <x v="2"/>
    <s v="Yes"/>
    <x v="2"/>
    <n v="114.95"/>
    <n v="8196.4"/>
    <x v="0"/>
    <n v="8196.4"/>
    <n v="0"/>
    <x v="4"/>
  </r>
  <r>
    <s v="3966-HRMZA"/>
    <x v="0"/>
    <n v="1"/>
    <s v="No"/>
    <s v="No"/>
    <n v="3"/>
    <s v="Yes"/>
    <x v="1"/>
    <x v="1"/>
    <x v="0"/>
    <x v="1"/>
    <x v="1"/>
    <x v="0"/>
    <x v="0"/>
    <x v="0"/>
    <x v="0"/>
    <s v="No"/>
    <x v="1"/>
    <n v="75.05"/>
    <n v="202.9"/>
    <x v="0"/>
    <n v="202.9"/>
    <n v="0"/>
    <x v="0"/>
  </r>
  <r>
    <s v="6425-JWTDV"/>
    <x v="1"/>
    <n v="0"/>
    <s v="Yes"/>
    <s v="No"/>
    <n v="48"/>
    <s v="Yes"/>
    <x v="1"/>
    <x v="2"/>
    <x v="2"/>
    <x v="2"/>
    <x v="2"/>
    <x v="2"/>
    <x v="2"/>
    <x v="2"/>
    <x v="2"/>
    <s v="No"/>
    <x v="1"/>
    <n v="19.25"/>
    <n v="855.1"/>
    <x v="0"/>
    <n v="855.1"/>
    <n v="0"/>
    <x v="2"/>
  </r>
  <r>
    <s v="8405-IGQFX"/>
    <x v="0"/>
    <n v="0"/>
    <s v="No"/>
    <s v="No"/>
    <n v="63"/>
    <s v="Yes"/>
    <x v="1"/>
    <x v="1"/>
    <x v="0"/>
    <x v="1"/>
    <x v="1"/>
    <x v="1"/>
    <x v="1"/>
    <x v="0"/>
    <x v="1"/>
    <s v="Yes"/>
    <x v="3"/>
    <n v="90.05"/>
    <n v="5817"/>
    <x v="0"/>
    <n v="5817"/>
    <n v="0"/>
    <x v="4"/>
  </r>
  <r>
    <s v="8224-IVVPA"/>
    <x v="0"/>
    <n v="0"/>
    <s v="No"/>
    <s v="No"/>
    <n v="27"/>
    <s v="Yes"/>
    <x v="1"/>
    <x v="0"/>
    <x v="1"/>
    <x v="0"/>
    <x v="0"/>
    <x v="0"/>
    <x v="0"/>
    <x v="0"/>
    <x v="0"/>
    <s v="Yes"/>
    <x v="1"/>
    <n v="56.7"/>
    <n v="1652.95"/>
    <x v="0"/>
    <n v="1652.95"/>
    <n v="0"/>
    <x v="1"/>
  </r>
  <r>
    <s v="9477-LGWQI"/>
    <x v="1"/>
    <n v="0"/>
    <s v="Yes"/>
    <s v="Yes"/>
    <n v="70"/>
    <s v="Yes"/>
    <x v="1"/>
    <x v="0"/>
    <x v="1"/>
    <x v="0"/>
    <x v="1"/>
    <x v="0"/>
    <x v="1"/>
    <x v="1"/>
    <x v="2"/>
    <s v="Yes"/>
    <x v="3"/>
    <n v="80.150000000000006"/>
    <n v="5600.15"/>
    <x v="0"/>
    <n v="5600.15"/>
    <n v="0"/>
    <x v="4"/>
  </r>
  <r>
    <s v="1410-RSCMR"/>
    <x v="1"/>
    <n v="0"/>
    <s v="Yes"/>
    <s v="Yes"/>
    <n v="7"/>
    <s v="Yes"/>
    <x v="1"/>
    <x v="0"/>
    <x v="1"/>
    <x v="1"/>
    <x v="1"/>
    <x v="1"/>
    <x v="0"/>
    <x v="1"/>
    <x v="0"/>
    <s v="Yes"/>
    <x v="3"/>
    <n v="71.349999999999994"/>
    <n v="515.75"/>
    <x v="0"/>
    <n v="515.75"/>
    <n v="0"/>
    <x v="0"/>
  </r>
  <r>
    <s v="3115-CZMZD"/>
    <x v="1"/>
    <n v="0"/>
    <s v="No"/>
    <s v="Yes"/>
    <n v="0"/>
    <s v="Yes"/>
    <x v="1"/>
    <x v="2"/>
    <x v="2"/>
    <x v="2"/>
    <x v="2"/>
    <x v="2"/>
    <x v="2"/>
    <x v="2"/>
    <x v="2"/>
    <s v="No"/>
    <x v="1"/>
    <n v="20.25"/>
    <s v=" "/>
    <x v="0"/>
    <s v=""/>
    <n v="0"/>
    <x v="0"/>
  </r>
  <r>
    <s v="0139-IVFJG"/>
    <x v="0"/>
    <n v="0"/>
    <s v="Yes"/>
    <s v="No"/>
    <n v="2"/>
    <s v="Yes"/>
    <x v="1"/>
    <x v="1"/>
    <x v="1"/>
    <x v="0"/>
    <x v="0"/>
    <x v="0"/>
    <x v="1"/>
    <x v="0"/>
    <x v="0"/>
    <s v="No"/>
    <x v="0"/>
    <n v="90.35"/>
    <n v="190.5"/>
    <x v="0"/>
    <n v="190.5"/>
    <n v="0"/>
    <x v="0"/>
  </r>
  <r>
    <s v="6683-VLCTZ"/>
    <x v="1"/>
    <n v="1"/>
    <s v="No"/>
    <s v="No"/>
    <n v="20"/>
    <s v="Yes"/>
    <x v="2"/>
    <x v="1"/>
    <x v="0"/>
    <x v="1"/>
    <x v="1"/>
    <x v="0"/>
    <x v="1"/>
    <x v="1"/>
    <x v="0"/>
    <s v="Yes"/>
    <x v="0"/>
    <n v="98.55"/>
    <n v="1842.8"/>
    <x v="1"/>
    <n v="1842.8"/>
    <n v="1"/>
    <x v="3"/>
  </r>
  <r>
    <s v="5730-DBDSI"/>
    <x v="1"/>
    <n v="0"/>
    <s v="No"/>
    <s v="No"/>
    <n v="66"/>
    <s v="Yes"/>
    <x v="1"/>
    <x v="2"/>
    <x v="2"/>
    <x v="2"/>
    <x v="2"/>
    <x v="2"/>
    <x v="2"/>
    <x v="2"/>
    <x v="2"/>
    <s v="No"/>
    <x v="2"/>
    <n v="19.7"/>
    <n v="1253.8"/>
    <x v="0"/>
    <n v="1253.8"/>
    <n v="0"/>
    <x v="4"/>
  </r>
  <r>
    <s v="0030-FNXPP"/>
    <x v="0"/>
    <n v="0"/>
    <s v="No"/>
    <s v="No"/>
    <n v="3"/>
    <s v="Yes"/>
    <x v="1"/>
    <x v="2"/>
    <x v="2"/>
    <x v="2"/>
    <x v="2"/>
    <x v="2"/>
    <x v="2"/>
    <x v="2"/>
    <x v="0"/>
    <s v="No"/>
    <x v="1"/>
    <n v="19.850000000000001"/>
    <n v="57.2"/>
    <x v="0"/>
    <n v="57.2"/>
    <n v="0"/>
    <x v="0"/>
  </r>
  <r>
    <s v="2189-WWOEW"/>
    <x v="0"/>
    <n v="0"/>
    <s v="No"/>
    <s v="Yes"/>
    <n v="15"/>
    <s v="Yes"/>
    <x v="1"/>
    <x v="1"/>
    <x v="0"/>
    <x v="0"/>
    <x v="0"/>
    <x v="0"/>
    <x v="0"/>
    <x v="1"/>
    <x v="0"/>
    <s v="Yes"/>
    <x v="2"/>
    <n v="85.9"/>
    <n v="1269.55"/>
    <x v="1"/>
    <n v="1269.55"/>
    <n v="1"/>
    <x v="3"/>
  </r>
  <r>
    <s v="5684-FJVYR"/>
    <x v="0"/>
    <n v="0"/>
    <s v="Yes"/>
    <s v="Yes"/>
    <n v="72"/>
    <s v="Yes"/>
    <x v="2"/>
    <x v="1"/>
    <x v="1"/>
    <x v="0"/>
    <x v="0"/>
    <x v="1"/>
    <x v="0"/>
    <x v="0"/>
    <x v="2"/>
    <s v="Yes"/>
    <x v="2"/>
    <n v="90.35"/>
    <n v="6563.4"/>
    <x v="0"/>
    <n v="6563.4"/>
    <n v="0"/>
    <x v="4"/>
  </r>
  <r>
    <s v="4013-GUXND"/>
    <x v="1"/>
    <n v="0"/>
    <s v="No"/>
    <s v="No"/>
    <n v="1"/>
    <s v="Yes"/>
    <x v="1"/>
    <x v="2"/>
    <x v="2"/>
    <x v="2"/>
    <x v="2"/>
    <x v="2"/>
    <x v="2"/>
    <x v="2"/>
    <x v="0"/>
    <s v="No"/>
    <x v="1"/>
    <n v="20.8"/>
    <n v="20.8"/>
    <x v="0"/>
    <n v="20.8"/>
    <n v="0"/>
    <x v="0"/>
  </r>
  <r>
    <s v="1894-IGFSG"/>
    <x v="0"/>
    <n v="0"/>
    <s v="No"/>
    <s v="No"/>
    <n v="22"/>
    <s v="Yes"/>
    <x v="1"/>
    <x v="1"/>
    <x v="0"/>
    <x v="1"/>
    <x v="0"/>
    <x v="0"/>
    <x v="1"/>
    <x v="1"/>
    <x v="0"/>
    <s v="No"/>
    <x v="0"/>
    <n v="89.25"/>
    <n v="1907.85"/>
    <x v="1"/>
    <n v="1907.85"/>
    <n v="1"/>
    <x v="3"/>
  </r>
  <r>
    <s v="7379-POKDZ"/>
    <x v="1"/>
    <n v="0"/>
    <s v="Yes"/>
    <s v="No"/>
    <n v="3"/>
    <s v="Yes"/>
    <x v="1"/>
    <x v="1"/>
    <x v="0"/>
    <x v="1"/>
    <x v="0"/>
    <x v="0"/>
    <x v="0"/>
    <x v="0"/>
    <x v="0"/>
    <s v="Yes"/>
    <x v="0"/>
    <n v="70.3"/>
    <n v="208.85"/>
    <x v="1"/>
    <n v="208.85"/>
    <n v="1"/>
    <x v="0"/>
  </r>
  <r>
    <s v="1266-NZYUI"/>
    <x v="0"/>
    <n v="0"/>
    <s v="Yes"/>
    <s v="Yes"/>
    <n v="72"/>
    <s v="Yes"/>
    <x v="2"/>
    <x v="0"/>
    <x v="1"/>
    <x v="1"/>
    <x v="1"/>
    <x v="1"/>
    <x v="0"/>
    <x v="0"/>
    <x v="2"/>
    <s v="No"/>
    <x v="2"/>
    <n v="66.849999999999994"/>
    <n v="4758.8"/>
    <x v="0"/>
    <n v="4758.8"/>
    <n v="0"/>
    <x v="4"/>
  </r>
  <r>
    <s v="7969-FFOWG"/>
    <x v="1"/>
    <n v="0"/>
    <s v="Yes"/>
    <s v="Yes"/>
    <n v="65"/>
    <s v="Yes"/>
    <x v="1"/>
    <x v="2"/>
    <x v="2"/>
    <x v="2"/>
    <x v="2"/>
    <x v="2"/>
    <x v="2"/>
    <x v="2"/>
    <x v="2"/>
    <s v="No"/>
    <x v="1"/>
    <n v="19.899999999999999"/>
    <n v="1292.5999999999999"/>
    <x v="0"/>
    <n v="1292.5999999999999"/>
    <n v="0"/>
    <x v="4"/>
  </r>
  <r>
    <s v="4718-DHSMV"/>
    <x v="0"/>
    <n v="0"/>
    <s v="No"/>
    <s v="No"/>
    <n v="11"/>
    <s v="No"/>
    <x v="0"/>
    <x v="0"/>
    <x v="0"/>
    <x v="1"/>
    <x v="0"/>
    <x v="0"/>
    <x v="1"/>
    <x v="0"/>
    <x v="0"/>
    <s v="Yes"/>
    <x v="1"/>
    <n v="35.799999999999997"/>
    <n v="363.15"/>
    <x v="0"/>
    <n v="363.15"/>
    <n v="0"/>
    <x v="0"/>
  </r>
  <r>
    <s v="5175-WLYXL"/>
    <x v="1"/>
    <n v="0"/>
    <s v="No"/>
    <s v="No"/>
    <n v="22"/>
    <s v="Yes"/>
    <x v="2"/>
    <x v="1"/>
    <x v="0"/>
    <x v="0"/>
    <x v="0"/>
    <x v="0"/>
    <x v="0"/>
    <x v="0"/>
    <x v="0"/>
    <s v="Yes"/>
    <x v="1"/>
    <n v="78.849999999999994"/>
    <n v="1600.25"/>
    <x v="0"/>
    <n v="1600.25"/>
    <n v="0"/>
    <x v="3"/>
  </r>
  <r>
    <s v="7817-OMJNA"/>
    <x v="1"/>
    <n v="0"/>
    <s v="No"/>
    <s v="No"/>
    <n v="14"/>
    <s v="Yes"/>
    <x v="1"/>
    <x v="2"/>
    <x v="2"/>
    <x v="2"/>
    <x v="2"/>
    <x v="2"/>
    <x v="2"/>
    <x v="2"/>
    <x v="1"/>
    <s v="No"/>
    <x v="2"/>
    <n v="20.399999999999999"/>
    <n v="275.7"/>
    <x v="0"/>
    <n v="275.7"/>
    <n v="0"/>
    <x v="3"/>
  </r>
  <r>
    <s v="8728-SKJLR"/>
    <x v="1"/>
    <n v="0"/>
    <s v="No"/>
    <s v="No"/>
    <n v="41"/>
    <s v="Yes"/>
    <x v="1"/>
    <x v="1"/>
    <x v="0"/>
    <x v="1"/>
    <x v="0"/>
    <x v="1"/>
    <x v="0"/>
    <x v="0"/>
    <x v="0"/>
    <s v="Yes"/>
    <x v="0"/>
    <n v="74.25"/>
    <n v="3089.1"/>
    <x v="0"/>
    <n v="3089.1"/>
    <n v="0"/>
    <x v="2"/>
  </r>
  <r>
    <s v="3137-NYQQI"/>
    <x v="1"/>
    <n v="0"/>
    <s v="Yes"/>
    <s v="No"/>
    <n v="17"/>
    <s v="Yes"/>
    <x v="1"/>
    <x v="0"/>
    <x v="1"/>
    <x v="0"/>
    <x v="0"/>
    <x v="0"/>
    <x v="0"/>
    <x v="1"/>
    <x v="1"/>
    <s v="No"/>
    <x v="1"/>
    <n v="64.8"/>
    <n v="1175.5999999999999"/>
    <x v="0"/>
    <n v="1175.5999999999999"/>
    <n v="0"/>
    <x v="3"/>
  </r>
  <r>
    <s v="7706-DZNKK"/>
    <x v="1"/>
    <n v="0"/>
    <s v="No"/>
    <s v="No"/>
    <n v="11"/>
    <s v="Yes"/>
    <x v="1"/>
    <x v="2"/>
    <x v="2"/>
    <x v="2"/>
    <x v="2"/>
    <x v="2"/>
    <x v="2"/>
    <x v="2"/>
    <x v="0"/>
    <s v="Yes"/>
    <x v="3"/>
    <n v="20.45"/>
    <n v="237.3"/>
    <x v="0"/>
    <n v="237.3"/>
    <n v="0"/>
    <x v="0"/>
  </r>
  <r>
    <s v="0236-HFWSV"/>
    <x v="1"/>
    <n v="0"/>
    <s v="No"/>
    <s v="No"/>
    <n v="15"/>
    <s v="Yes"/>
    <x v="2"/>
    <x v="1"/>
    <x v="0"/>
    <x v="1"/>
    <x v="0"/>
    <x v="0"/>
    <x v="1"/>
    <x v="1"/>
    <x v="0"/>
    <s v="Yes"/>
    <x v="0"/>
    <n v="93.35"/>
    <n v="1444.65"/>
    <x v="1"/>
    <n v="1444.65"/>
    <n v="1"/>
    <x v="3"/>
  </r>
  <r>
    <s v="3900-AQPHZ"/>
    <x v="0"/>
    <n v="0"/>
    <s v="No"/>
    <s v="No"/>
    <n v="1"/>
    <s v="Yes"/>
    <x v="1"/>
    <x v="2"/>
    <x v="2"/>
    <x v="2"/>
    <x v="2"/>
    <x v="2"/>
    <x v="2"/>
    <x v="2"/>
    <x v="0"/>
    <s v="No"/>
    <x v="1"/>
    <n v="19.899999999999999"/>
    <n v="19.899999999999999"/>
    <x v="1"/>
    <n v="19.899999999999999"/>
    <n v="1"/>
    <x v="0"/>
  </r>
  <r>
    <s v="5842-POCOP"/>
    <x v="0"/>
    <n v="0"/>
    <s v="Yes"/>
    <s v="No"/>
    <n v="5"/>
    <s v="Yes"/>
    <x v="1"/>
    <x v="1"/>
    <x v="1"/>
    <x v="1"/>
    <x v="1"/>
    <x v="0"/>
    <x v="0"/>
    <x v="1"/>
    <x v="0"/>
    <s v="Yes"/>
    <x v="1"/>
    <n v="88.9"/>
    <n v="454.15"/>
    <x v="1"/>
    <n v="454.15"/>
    <n v="1"/>
    <x v="0"/>
  </r>
  <r>
    <s v="2037-XJFUP"/>
    <x v="1"/>
    <n v="0"/>
    <s v="Yes"/>
    <s v="No"/>
    <n v="33"/>
    <s v="Yes"/>
    <x v="1"/>
    <x v="1"/>
    <x v="0"/>
    <x v="1"/>
    <x v="1"/>
    <x v="0"/>
    <x v="1"/>
    <x v="1"/>
    <x v="1"/>
    <s v="Yes"/>
    <x v="0"/>
    <n v="95.8"/>
    <n v="3036.75"/>
    <x v="1"/>
    <n v="3036.75"/>
    <n v="1"/>
    <x v="1"/>
  </r>
  <r>
    <s v="8823-RLPWL"/>
    <x v="0"/>
    <n v="0"/>
    <s v="Yes"/>
    <s v="No"/>
    <n v="72"/>
    <s v="Yes"/>
    <x v="2"/>
    <x v="1"/>
    <x v="1"/>
    <x v="0"/>
    <x v="1"/>
    <x v="0"/>
    <x v="1"/>
    <x v="1"/>
    <x v="2"/>
    <s v="Yes"/>
    <x v="3"/>
    <n v="110.65"/>
    <n v="8065.65"/>
    <x v="0"/>
    <n v="8065.65"/>
    <n v="0"/>
    <x v="4"/>
  </r>
  <r>
    <s v="9505-SQFSW"/>
    <x v="0"/>
    <n v="0"/>
    <s v="Yes"/>
    <s v="Yes"/>
    <n v="3"/>
    <s v="No"/>
    <x v="0"/>
    <x v="0"/>
    <x v="0"/>
    <x v="0"/>
    <x v="0"/>
    <x v="0"/>
    <x v="0"/>
    <x v="1"/>
    <x v="0"/>
    <s v="No"/>
    <x v="1"/>
    <n v="40.299999999999997"/>
    <n v="92.5"/>
    <x v="0"/>
    <n v="92.5"/>
    <n v="0"/>
    <x v="0"/>
  </r>
  <r>
    <s v="7314-OXENN"/>
    <x v="1"/>
    <n v="0"/>
    <s v="No"/>
    <s v="No"/>
    <n v="2"/>
    <s v="Yes"/>
    <x v="2"/>
    <x v="1"/>
    <x v="0"/>
    <x v="0"/>
    <x v="0"/>
    <x v="0"/>
    <x v="0"/>
    <x v="0"/>
    <x v="0"/>
    <s v="Yes"/>
    <x v="0"/>
    <n v="82"/>
    <n v="184.65"/>
    <x v="1"/>
    <n v="184.65"/>
    <n v="1"/>
    <x v="0"/>
  </r>
  <r>
    <s v="3758-CKOQL"/>
    <x v="0"/>
    <n v="0"/>
    <s v="Yes"/>
    <s v="No"/>
    <n v="59"/>
    <s v="Yes"/>
    <x v="2"/>
    <x v="1"/>
    <x v="1"/>
    <x v="0"/>
    <x v="1"/>
    <x v="1"/>
    <x v="0"/>
    <x v="1"/>
    <x v="1"/>
    <s v="Yes"/>
    <x v="3"/>
    <n v="107"/>
    <n v="6152.3"/>
    <x v="0"/>
    <n v="6152.3"/>
    <n v="0"/>
    <x v="5"/>
  </r>
  <r>
    <s v="0322-CHQRU"/>
    <x v="1"/>
    <n v="0"/>
    <s v="No"/>
    <s v="No"/>
    <n v="2"/>
    <s v="Yes"/>
    <x v="1"/>
    <x v="0"/>
    <x v="0"/>
    <x v="1"/>
    <x v="0"/>
    <x v="0"/>
    <x v="0"/>
    <x v="0"/>
    <x v="0"/>
    <s v="No"/>
    <x v="0"/>
    <n v="45.35"/>
    <n v="89.5"/>
    <x v="1"/>
    <n v="89.5"/>
    <n v="1"/>
    <x v="0"/>
  </r>
  <r>
    <s v="5676-CFLYY"/>
    <x v="1"/>
    <n v="0"/>
    <s v="Yes"/>
    <s v="Yes"/>
    <n v="71"/>
    <s v="Yes"/>
    <x v="1"/>
    <x v="0"/>
    <x v="0"/>
    <x v="0"/>
    <x v="0"/>
    <x v="1"/>
    <x v="1"/>
    <x v="1"/>
    <x v="2"/>
    <s v="Yes"/>
    <x v="3"/>
    <n v="73.349999999999994"/>
    <n v="5154.5"/>
    <x v="0"/>
    <n v="5154.5"/>
    <n v="0"/>
    <x v="4"/>
  </r>
  <r>
    <s v="7521-AFHAB"/>
    <x v="0"/>
    <n v="0"/>
    <s v="Yes"/>
    <s v="Yes"/>
    <n v="5"/>
    <s v="Yes"/>
    <x v="1"/>
    <x v="0"/>
    <x v="0"/>
    <x v="1"/>
    <x v="0"/>
    <x v="0"/>
    <x v="0"/>
    <x v="0"/>
    <x v="0"/>
    <s v="No"/>
    <x v="1"/>
    <n v="44.8"/>
    <n v="220.45"/>
    <x v="0"/>
    <n v="220.45"/>
    <n v="0"/>
    <x v="0"/>
  </r>
  <r>
    <s v="0285-INHLN"/>
    <x v="1"/>
    <n v="0"/>
    <s v="Yes"/>
    <s v="Yes"/>
    <n v="27"/>
    <s v="Yes"/>
    <x v="1"/>
    <x v="0"/>
    <x v="1"/>
    <x v="0"/>
    <x v="0"/>
    <x v="0"/>
    <x v="0"/>
    <x v="0"/>
    <x v="0"/>
    <s v="Yes"/>
    <x v="3"/>
    <n v="54.75"/>
    <n v="1510.3"/>
    <x v="0"/>
    <n v="1510.3"/>
    <n v="0"/>
    <x v="1"/>
  </r>
  <r>
    <s v="4678-DVQEO"/>
    <x v="0"/>
    <n v="0"/>
    <s v="No"/>
    <s v="No"/>
    <n v="1"/>
    <s v="Yes"/>
    <x v="1"/>
    <x v="0"/>
    <x v="0"/>
    <x v="1"/>
    <x v="0"/>
    <x v="1"/>
    <x v="0"/>
    <x v="0"/>
    <x v="0"/>
    <s v="Yes"/>
    <x v="0"/>
    <n v="52.2"/>
    <n v="52.2"/>
    <x v="1"/>
    <n v="52.2"/>
    <n v="1"/>
    <x v="0"/>
  </r>
  <r>
    <s v="5125-CNDSP"/>
    <x v="1"/>
    <n v="0"/>
    <s v="No"/>
    <s v="Yes"/>
    <n v="63"/>
    <s v="No"/>
    <x v="0"/>
    <x v="0"/>
    <x v="1"/>
    <x v="0"/>
    <x v="0"/>
    <x v="1"/>
    <x v="0"/>
    <x v="0"/>
    <x v="1"/>
    <s v="Yes"/>
    <x v="2"/>
    <n v="40.6"/>
    <n v="2588.9499999999998"/>
    <x v="0"/>
    <n v="2588.9499999999998"/>
    <n v="0"/>
    <x v="4"/>
  </r>
  <r>
    <s v="0691-IFBQW"/>
    <x v="0"/>
    <n v="1"/>
    <s v="No"/>
    <s v="No"/>
    <n v="46"/>
    <s v="Yes"/>
    <x v="2"/>
    <x v="1"/>
    <x v="1"/>
    <x v="0"/>
    <x v="1"/>
    <x v="0"/>
    <x v="1"/>
    <x v="1"/>
    <x v="1"/>
    <s v="Yes"/>
    <x v="0"/>
    <n v="110"/>
    <n v="4874.8"/>
    <x v="1"/>
    <n v="4874.8"/>
    <n v="1"/>
    <x v="2"/>
  </r>
  <r>
    <s v="4992-LTJNE"/>
    <x v="1"/>
    <n v="0"/>
    <s v="Yes"/>
    <s v="Yes"/>
    <n v="72"/>
    <s v="Yes"/>
    <x v="2"/>
    <x v="0"/>
    <x v="1"/>
    <x v="1"/>
    <x v="0"/>
    <x v="0"/>
    <x v="0"/>
    <x v="0"/>
    <x v="2"/>
    <s v="No"/>
    <x v="2"/>
    <n v="55.3"/>
    <n v="3983.6"/>
    <x v="0"/>
    <n v="3983.6"/>
    <n v="0"/>
    <x v="4"/>
  </r>
  <r>
    <s v="2202-OUTMO"/>
    <x v="0"/>
    <n v="0"/>
    <s v="Yes"/>
    <s v="No"/>
    <n v="34"/>
    <s v="Yes"/>
    <x v="2"/>
    <x v="0"/>
    <x v="1"/>
    <x v="1"/>
    <x v="0"/>
    <x v="1"/>
    <x v="0"/>
    <x v="0"/>
    <x v="0"/>
    <s v="Yes"/>
    <x v="2"/>
    <n v="60.85"/>
    <n v="2003.6"/>
    <x v="0"/>
    <n v="2003.6"/>
    <n v="0"/>
    <x v="1"/>
  </r>
  <r>
    <s v="0810-BDHAW"/>
    <x v="0"/>
    <n v="0"/>
    <s v="Yes"/>
    <s v="Yes"/>
    <n v="24"/>
    <s v="Yes"/>
    <x v="2"/>
    <x v="0"/>
    <x v="1"/>
    <x v="0"/>
    <x v="0"/>
    <x v="0"/>
    <x v="1"/>
    <x v="1"/>
    <x v="1"/>
    <s v="No"/>
    <x v="0"/>
    <n v="78.400000000000006"/>
    <n v="1832.4"/>
    <x v="0"/>
    <n v="1832.4"/>
    <n v="0"/>
    <x v="3"/>
  </r>
  <r>
    <s v="0229-LFJAF"/>
    <x v="1"/>
    <n v="0"/>
    <s v="No"/>
    <s v="No"/>
    <n v="72"/>
    <s v="Yes"/>
    <x v="2"/>
    <x v="0"/>
    <x v="1"/>
    <x v="0"/>
    <x v="1"/>
    <x v="1"/>
    <x v="0"/>
    <x v="0"/>
    <x v="2"/>
    <s v="No"/>
    <x v="2"/>
    <n v="69.650000000000006"/>
    <n v="4908.25"/>
    <x v="0"/>
    <n v="4908.25"/>
    <n v="0"/>
    <x v="4"/>
  </r>
  <r>
    <s v="7131-ZQZNK"/>
    <x v="0"/>
    <n v="0"/>
    <s v="Yes"/>
    <s v="Yes"/>
    <n v="60"/>
    <s v="No"/>
    <x v="0"/>
    <x v="0"/>
    <x v="1"/>
    <x v="1"/>
    <x v="1"/>
    <x v="1"/>
    <x v="1"/>
    <x v="1"/>
    <x v="2"/>
    <s v="No"/>
    <x v="3"/>
    <n v="59.85"/>
    <n v="3590.2"/>
    <x v="0"/>
    <n v="3590.2"/>
    <n v="0"/>
    <x v="5"/>
  </r>
  <r>
    <s v="3442-ZHHCC"/>
    <x v="1"/>
    <n v="0"/>
    <s v="No"/>
    <s v="No"/>
    <n v="68"/>
    <s v="Yes"/>
    <x v="2"/>
    <x v="0"/>
    <x v="1"/>
    <x v="0"/>
    <x v="1"/>
    <x v="0"/>
    <x v="0"/>
    <x v="1"/>
    <x v="1"/>
    <s v="Yes"/>
    <x v="3"/>
    <n v="76.900000000000006"/>
    <n v="5023"/>
    <x v="0"/>
    <n v="5023"/>
    <n v="0"/>
    <x v="4"/>
  </r>
  <r>
    <s v="5726-CVNYA"/>
    <x v="0"/>
    <n v="0"/>
    <s v="Yes"/>
    <s v="Yes"/>
    <n v="8"/>
    <s v="Yes"/>
    <x v="1"/>
    <x v="2"/>
    <x v="2"/>
    <x v="2"/>
    <x v="2"/>
    <x v="2"/>
    <x v="2"/>
    <x v="2"/>
    <x v="2"/>
    <s v="Yes"/>
    <x v="1"/>
    <n v="19.850000000000001"/>
    <n v="146.6"/>
    <x v="0"/>
    <n v="146.6"/>
    <n v="0"/>
    <x v="0"/>
  </r>
  <r>
    <s v="9871-ELEYA"/>
    <x v="0"/>
    <n v="0"/>
    <s v="No"/>
    <s v="Yes"/>
    <n v="34"/>
    <s v="Yes"/>
    <x v="1"/>
    <x v="0"/>
    <x v="1"/>
    <x v="1"/>
    <x v="1"/>
    <x v="1"/>
    <x v="1"/>
    <x v="0"/>
    <x v="2"/>
    <s v="No"/>
    <x v="3"/>
    <n v="67.650000000000006"/>
    <n v="2339.3000000000002"/>
    <x v="0"/>
    <n v="2339.3000000000002"/>
    <n v="0"/>
    <x v="1"/>
  </r>
  <r>
    <s v="4257-GAESD"/>
    <x v="0"/>
    <n v="0"/>
    <s v="No"/>
    <s v="No"/>
    <n v="6"/>
    <s v="No"/>
    <x v="0"/>
    <x v="0"/>
    <x v="0"/>
    <x v="1"/>
    <x v="0"/>
    <x v="0"/>
    <x v="1"/>
    <x v="1"/>
    <x v="0"/>
    <s v="No"/>
    <x v="3"/>
    <n v="45"/>
    <n v="298.7"/>
    <x v="0"/>
    <n v="298.7"/>
    <n v="0"/>
    <x v="0"/>
  </r>
  <r>
    <s v="5173-WXOQV"/>
    <x v="1"/>
    <n v="0"/>
    <s v="Yes"/>
    <s v="No"/>
    <n v="2"/>
    <s v="Yes"/>
    <x v="1"/>
    <x v="0"/>
    <x v="0"/>
    <x v="0"/>
    <x v="0"/>
    <x v="1"/>
    <x v="0"/>
    <x v="1"/>
    <x v="0"/>
    <s v="Yes"/>
    <x v="1"/>
    <n v="64.2"/>
    <n v="143.65"/>
    <x v="0"/>
    <n v="143.65"/>
    <n v="0"/>
    <x v="0"/>
  </r>
  <r>
    <s v="2040-OBMLJ"/>
    <x v="1"/>
    <n v="0"/>
    <s v="No"/>
    <s v="No"/>
    <n v="31"/>
    <s v="Yes"/>
    <x v="2"/>
    <x v="1"/>
    <x v="0"/>
    <x v="1"/>
    <x v="0"/>
    <x v="1"/>
    <x v="0"/>
    <x v="0"/>
    <x v="1"/>
    <s v="No"/>
    <x v="3"/>
    <n v="81.7"/>
    <n v="2548.65"/>
    <x v="0"/>
    <n v="2548.65"/>
    <n v="0"/>
    <x v="1"/>
  </r>
  <r>
    <s v="6286-ZHAOK"/>
    <x v="0"/>
    <n v="0"/>
    <s v="Yes"/>
    <s v="Yes"/>
    <n v="20"/>
    <s v="Yes"/>
    <x v="2"/>
    <x v="2"/>
    <x v="2"/>
    <x v="2"/>
    <x v="2"/>
    <x v="2"/>
    <x v="2"/>
    <x v="2"/>
    <x v="0"/>
    <s v="Yes"/>
    <x v="2"/>
    <n v="25.55"/>
    <n v="507.4"/>
    <x v="0"/>
    <n v="507.4"/>
    <n v="0"/>
    <x v="3"/>
  </r>
  <r>
    <s v="3807-XHCJH"/>
    <x v="0"/>
    <n v="0"/>
    <s v="Yes"/>
    <s v="Yes"/>
    <n v="1"/>
    <s v="Yes"/>
    <x v="1"/>
    <x v="2"/>
    <x v="2"/>
    <x v="2"/>
    <x v="2"/>
    <x v="2"/>
    <x v="2"/>
    <x v="2"/>
    <x v="0"/>
    <s v="No"/>
    <x v="0"/>
    <n v="20"/>
    <n v="20"/>
    <x v="0"/>
    <n v="20"/>
    <n v="0"/>
    <x v="0"/>
  </r>
  <r>
    <s v="3009-JWMPU"/>
    <x v="1"/>
    <n v="0"/>
    <s v="No"/>
    <s v="No"/>
    <n v="62"/>
    <s v="Yes"/>
    <x v="2"/>
    <x v="1"/>
    <x v="0"/>
    <x v="1"/>
    <x v="1"/>
    <x v="0"/>
    <x v="1"/>
    <x v="1"/>
    <x v="1"/>
    <s v="Yes"/>
    <x v="0"/>
    <n v="96.75"/>
    <n v="6125.4"/>
    <x v="1"/>
    <n v="6125.4"/>
    <n v="1"/>
    <x v="4"/>
  </r>
  <r>
    <s v="5671-RQRLP"/>
    <x v="0"/>
    <n v="1"/>
    <s v="Yes"/>
    <s v="No"/>
    <n v="70"/>
    <s v="Yes"/>
    <x v="2"/>
    <x v="1"/>
    <x v="0"/>
    <x v="1"/>
    <x v="0"/>
    <x v="0"/>
    <x v="0"/>
    <x v="0"/>
    <x v="2"/>
    <s v="Yes"/>
    <x v="3"/>
    <n v="75.650000000000006"/>
    <n v="5411.4"/>
    <x v="0"/>
    <n v="5411.4"/>
    <n v="0"/>
    <x v="4"/>
  </r>
  <r>
    <s v="1450-GALXR"/>
    <x v="0"/>
    <n v="0"/>
    <s v="No"/>
    <s v="No"/>
    <n v="10"/>
    <s v="Yes"/>
    <x v="2"/>
    <x v="1"/>
    <x v="0"/>
    <x v="1"/>
    <x v="0"/>
    <x v="1"/>
    <x v="1"/>
    <x v="1"/>
    <x v="0"/>
    <s v="Yes"/>
    <x v="0"/>
    <n v="98.5"/>
    <n v="1058.25"/>
    <x v="1"/>
    <n v="1058.25"/>
    <n v="1"/>
    <x v="0"/>
  </r>
  <r>
    <s v="8859-AXJZP"/>
    <x v="1"/>
    <n v="0"/>
    <s v="Yes"/>
    <s v="Yes"/>
    <n v="39"/>
    <s v="Yes"/>
    <x v="2"/>
    <x v="2"/>
    <x v="2"/>
    <x v="2"/>
    <x v="2"/>
    <x v="2"/>
    <x v="2"/>
    <x v="2"/>
    <x v="2"/>
    <s v="Yes"/>
    <x v="1"/>
    <n v="23.8"/>
    <n v="903.8"/>
    <x v="0"/>
    <n v="903.8"/>
    <n v="0"/>
    <x v="2"/>
  </r>
  <r>
    <s v="3174-AKMAS"/>
    <x v="0"/>
    <n v="0"/>
    <s v="Yes"/>
    <s v="No"/>
    <n v="46"/>
    <s v="Yes"/>
    <x v="1"/>
    <x v="0"/>
    <x v="0"/>
    <x v="0"/>
    <x v="0"/>
    <x v="1"/>
    <x v="1"/>
    <x v="0"/>
    <x v="2"/>
    <s v="Yes"/>
    <x v="3"/>
    <n v="64.2"/>
    <n v="3009.5"/>
    <x v="0"/>
    <n v="3009.5"/>
    <n v="0"/>
    <x v="2"/>
  </r>
  <r>
    <s v="3138-BKYAV"/>
    <x v="1"/>
    <n v="0"/>
    <s v="No"/>
    <s v="No"/>
    <n v="6"/>
    <s v="Yes"/>
    <x v="1"/>
    <x v="1"/>
    <x v="0"/>
    <x v="0"/>
    <x v="0"/>
    <x v="0"/>
    <x v="1"/>
    <x v="0"/>
    <x v="0"/>
    <s v="Yes"/>
    <x v="0"/>
    <n v="85.35"/>
    <n v="489.45"/>
    <x v="1"/>
    <n v="489.45"/>
    <n v="1"/>
    <x v="0"/>
  </r>
  <r>
    <s v="9926-PJHDQ"/>
    <x v="0"/>
    <n v="0"/>
    <s v="Yes"/>
    <s v="Yes"/>
    <n v="72"/>
    <s v="Yes"/>
    <x v="2"/>
    <x v="0"/>
    <x v="0"/>
    <x v="1"/>
    <x v="1"/>
    <x v="0"/>
    <x v="1"/>
    <x v="1"/>
    <x v="2"/>
    <s v="Yes"/>
    <x v="2"/>
    <n v="76.8"/>
    <n v="5468.45"/>
    <x v="0"/>
    <n v="5468.45"/>
    <n v="0"/>
    <x v="4"/>
  </r>
  <r>
    <s v="7382-DFJTU"/>
    <x v="1"/>
    <n v="0"/>
    <s v="No"/>
    <s v="No"/>
    <n v="18"/>
    <s v="Yes"/>
    <x v="1"/>
    <x v="0"/>
    <x v="0"/>
    <x v="1"/>
    <x v="1"/>
    <x v="1"/>
    <x v="0"/>
    <x v="0"/>
    <x v="0"/>
    <s v="No"/>
    <x v="3"/>
    <n v="55.2"/>
    <n v="1058.0999999999999"/>
    <x v="0"/>
    <n v="1058.0999999999999"/>
    <n v="0"/>
    <x v="3"/>
  </r>
  <r>
    <s v="2798-NYLMZ"/>
    <x v="1"/>
    <n v="0"/>
    <s v="Yes"/>
    <s v="No"/>
    <n v="71"/>
    <s v="Yes"/>
    <x v="2"/>
    <x v="1"/>
    <x v="1"/>
    <x v="1"/>
    <x v="1"/>
    <x v="1"/>
    <x v="1"/>
    <x v="1"/>
    <x v="2"/>
    <s v="Yes"/>
    <x v="3"/>
    <n v="108.55"/>
    <n v="7616"/>
    <x v="0"/>
    <n v="7616"/>
    <n v="0"/>
    <x v="4"/>
  </r>
  <r>
    <s v="4289-DTDKW"/>
    <x v="1"/>
    <n v="0"/>
    <s v="Yes"/>
    <s v="No"/>
    <n v="40"/>
    <s v="Yes"/>
    <x v="2"/>
    <x v="1"/>
    <x v="0"/>
    <x v="0"/>
    <x v="0"/>
    <x v="0"/>
    <x v="1"/>
    <x v="1"/>
    <x v="0"/>
    <s v="Yes"/>
    <x v="0"/>
    <n v="101.3"/>
    <n v="4113.1000000000004"/>
    <x v="1"/>
    <n v="4113.1000000000004"/>
    <n v="1"/>
    <x v="2"/>
  </r>
  <r>
    <s v="1820-TQVEV"/>
    <x v="1"/>
    <n v="0"/>
    <s v="No"/>
    <s v="No"/>
    <n v="1"/>
    <s v="Yes"/>
    <x v="1"/>
    <x v="1"/>
    <x v="0"/>
    <x v="1"/>
    <x v="0"/>
    <x v="0"/>
    <x v="0"/>
    <x v="0"/>
    <x v="0"/>
    <s v="Yes"/>
    <x v="0"/>
    <n v="69.55"/>
    <n v="69.55"/>
    <x v="1"/>
    <n v="69.55"/>
    <n v="1"/>
    <x v="0"/>
  </r>
  <r>
    <s v="2239-JALAW"/>
    <x v="1"/>
    <n v="0"/>
    <s v="No"/>
    <s v="No"/>
    <n v="58"/>
    <s v="Yes"/>
    <x v="2"/>
    <x v="1"/>
    <x v="0"/>
    <x v="0"/>
    <x v="1"/>
    <x v="0"/>
    <x v="1"/>
    <x v="1"/>
    <x v="1"/>
    <s v="Yes"/>
    <x v="2"/>
    <n v="103.25"/>
    <n v="6017.65"/>
    <x v="1"/>
    <n v="6017.65"/>
    <n v="1"/>
    <x v="5"/>
  </r>
  <r>
    <s v="4853-RULSV"/>
    <x v="1"/>
    <n v="0"/>
    <s v="No"/>
    <s v="No"/>
    <n v="70"/>
    <s v="Yes"/>
    <x v="2"/>
    <x v="1"/>
    <x v="1"/>
    <x v="1"/>
    <x v="0"/>
    <x v="1"/>
    <x v="1"/>
    <x v="1"/>
    <x v="2"/>
    <s v="Yes"/>
    <x v="3"/>
    <n v="104"/>
    <n v="7250.15"/>
    <x v="1"/>
    <n v="7250.15"/>
    <n v="1"/>
    <x v="4"/>
  </r>
  <r>
    <s v="8098-TDCBU"/>
    <x v="0"/>
    <n v="0"/>
    <s v="Yes"/>
    <s v="No"/>
    <n v="42"/>
    <s v="Yes"/>
    <x v="2"/>
    <x v="2"/>
    <x v="2"/>
    <x v="2"/>
    <x v="2"/>
    <x v="2"/>
    <x v="2"/>
    <x v="2"/>
    <x v="2"/>
    <s v="No"/>
    <x v="0"/>
    <n v="25.25"/>
    <n v="1108.2"/>
    <x v="0"/>
    <n v="1108.2"/>
    <n v="0"/>
    <x v="2"/>
  </r>
  <r>
    <s v="3551-GAEGL"/>
    <x v="1"/>
    <n v="0"/>
    <s v="Yes"/>
    <s v="Yes"/>
    <n v="34"/>
    <s v="No"/>
    <x v="0"/>
    <x v="0"/>
    <x v="1"/>
    <x v="1"/>
    <x v="0"/>
    <x v="0"/>
    <x v="0"/>
    <x v="0"/>
    <x v="1"/>
    <s v="No"/>
    <x v="2"/>
    <n v="30.4"/>
    <n v="938.65"/>
    <x v="0"/>
    <n v="938.65"/>
    <n v="0"/>
    <x v="1"/>
  </r>
  <r>
    <s v="4785-NKHCX"/>
    <x v="1"/>
    <n v="1"/>
    <s v="No"/>
    <s v="No"/>
    <n v="5"/>
    <s v="Yes"/>
    <x v="1"/>
    <x v="2"/>
    <x v="2"/>
    <x v="2"/>
    <x v="2"/>
    <x v="2"/>
    <x v="2"/>
    <x v="2"/>
    <x v="0"/>
    <s v="No"/>
    <x v="2"/>
    <n v="20.05"/>
    <n v="94.15"/>
    <x v="0"/>
    <n v="94.15"/>
    <n v="0"/>
    <x v="0"/>
  </r>
  <r>
    <s v="3196-NVXLZ"/>
    <x v="0"/>
    <n v="0"/>
    <s v="No"/>
    <s v="No"/>
    <n v="25"/>
    <s v="Yes"/>
    <x v="2"/>
    <x v="1"/>
    <x v="0"/>
    <x v="1"/>
    <x v="0"/>
    <x v="0"/>
    <x v="1"/>
    <x v="0"/>
    <x v="0"/>
    <s v="Yes"/>
    <x v="1"/>
    <n v="84.6"/>
    <n v="2088.0500000000002"/>
    <x v="0"/>
    <n v="2088.0500000000002"/>
    <n v="0"/>
    <x v="1"/>
  </r>
  <r>
    <s v="6275-YDUVO"/>
    <x v="0"/>
    <n v="0"/>
    <s v="No"/>
    <s v="No"/>
    <n v="2"/>
    <s v="Yes"/>
    <x v="1"/>
    <x v="1"/>
    <x v="0"/>
    <x v="1"/>
    <x v="1"/>
    <x v="0"/>
    <x v="0"/>
    <x v="1"/>
    <x v="0"/>
    <s v="Yes"/>
    <x v="1"/>
    <n v="86.2"/>
    <n v="178.7"/>
    <x v="1"/>
    <n v="178.7"/>
    <n v="1"/>
    <x v="0"/>
  </r>
  <r>
    <s v="0036-IHMOT"/>
    <x v="0"/>
    <n v="0"/>
    <s v="Yes"/>
    <s v="Yes"/>
    <n v="55"/>
    <s v="Yes"/>
    <x v="1"/>
    <x v="1"/>
    <x v="0"/>
    <x v="0"/>
    <x v="1"/>
    <x v="1"/>
    <x v="1"/>
    <x v="1"/>
    <x v="1"/>
    <s v="Yes"/>
    <x v="2"/>
    <n v="103.7"/>
    <n v="5656.75"/>
    <x v="0"/>
    <n v="5656.75"/>
    <n v="0"/>
    <x v="5"/>
  </r>
  <r>
    <s v="0115-TFERT"/>
    <x v="1"/>
    <n v="0"/>
    <s v="Yes"/>
    <s v="No"/>
    <n v="21"/>
    <s v="Yes"/>
    <x v="2"/>
    <x v="1"/>
    <x v="0"/>
    <x v="0"/>
    <x v="1"/>
    <x v="1"/>
    <x v="1"/>
    <x v="1"/>
    <x v="0"/>
    <s v="Yes"/>
    <x v="0"/>
    <n v="111.2"/>
    <n v="2317.1"/>
    <x v="1"/>
    <n v="2317.1"/>
    <n v="1"/>
    <x v="3"/>
  </r>
  <r>
    <s v="4178-EGMON"/>
    <x v="1"/>
    <n v="0"/>
    <s v="Yes"/>
    <s v="No"/>
    <n v="70"/>
    <s v="Yes"/>
    <x v="2"/>
    <x v="1"/>
    <x v="1"/>
    <x v="0"/>
    <x v="0"/>
    <x v="1"/>
    <x v="0"/>
    <x v="0"/>
    <x v="2"/>
    <s v="Yes"/>
    <x v="3"/>
    <n v="88"/>
    <n v="5986.45"/>
    <x v="0"/>
    <n v="5986.45"/>
    <n v="0"/>
    <x v="4"/>
  </r>
  <r>
    <s v="4220-TINQT"/>
    <x v="0"/>
    <n v="0"/>
    <s v="Yes"/>
    <s v="No"/>
    <n v="61"/>
    <s v="Yes"/>
    <x v="2"/>
    <x v="1"/>
    <x v="0"/>
    <x v="1"/>
    <x v="1"/>
    <x v="1"/>
    <x v="1"/>
    <x v="1"/>
    <x v="0"/>
    <s v="Yes"/>
    <x v="0"/>
    <n v="106.35"/>
    <n v="6751.35"/>
    <x v="0"/>
    <n v="6751.35"/>
    <n v="0"/>
    <x v="4"/>
  </r>
  <r>
    <s v="5318-YKDPV"/>
    <x v="1"/>
    <n v="0"/>
    <s v="Yes"/>
    <s v="Yes"/>
    <n v="43"/>
    <s v="Yes"/>
    <x v="1"/>
    <x v="0"/>
    <x v="1"/>
    <x v="1"/>
    <x v="1"/>
    <x v="1"/>
    <x v="1"/>
    <x v="1"/>
    <x v="2"/>
    <s v="Yes"/>
    <x v="3"/>
    <n v="79.150000000000006"/>
    <n v="3566.6"/>
    <x v="0"/>
    <n v="3566.6"/>
    <n v="0"/>
    <x v="2"/>
  </r>
  <r>
    <s v="7975-TZMLR"/>
    <x v="1"/>
    <n v="0"/>
    <s v="No"/>
    <s v="No"/>
    <n v="47"/>
    <s v="Yes"/>
    <x v="2"/>
    <x v="1"/>
    <x v="0"/>
    <x v="0"/>
    <x v="1"/>
    <x v="0"/>
    <x v="1"/>
    <x v="1"/>
    <x v="1"/>
    <s v="Yes"/>
    <x v="0"/>
    <n v="103.1"/>
    <n v="4889.3"/>
    <x v="0"/>
    <n v="4889.3"/>
    <n v="0"/>
    <x v="2"/>
  </r>
  <r>
    <s v="0295-QVKPB"/>
    <x v="1"/>
    <n v="0"/>
    <s v="No"/>
    <s v="No"/>
    <n v="5"/>
    <s v="Yes"/>
    <x v="1"/>
    <x v="0"/>
    <x v="0"/>
    <x v="1"/>
    <x v="1"/>
    <x v="1"/>
    <x v="1"/>
    <x v="0"/>
    <x v="0"/>
    <s v="Yes"/>
    <x v="3"/>
    <n v="63.95"/>
    <n v="318.10000000000002"/>
    <x v="0"/>
    <n v="318.10000000000002"/>
    <n v="0"/>
    <x v="0"/>
  </r>
  <r>
    <s v="4335-BSMJS"/>
    <x v="0"/>
    <n v="0"/>
    <s v="No"/>
    <s v="No"/>
    <n v="62"/>
    <s v="Yes"/>
    <x v="2"/>
    <x v="2"/>
    <x v="2"/>
    <x v="2"/>
    <x v="2"/>
    <x v="2"/>
    <x v="2"/>
    <x v="2"/>
    <x v="2"/>
    <s v="Yes"/>
    <x v="3"/>
    <n v="25.8"/>
    <n v="1563.95"/>
    <x v="0"/>
    <n v="1563.95"/>
    <n v="0"/>
    <x v="4"/>
  </r>
  <r>
    <s v="2311-QYMUQ"/>
    <x v="0"/>
    <n v="0"/>
    <s v="Yes"/>
    <s v="Yes"/>
    <n v="16"/>
    <s v="Yes"/>
    <x v="1"/>
    <x v="1"/>
    <x v="0"/>
    <x v="0"/>
    <x v="1"/>
    <x v="0"/>
    <x v="1"/>
    <x v="0"/>
    <x v="0"/>
    <s v="Yes"/>
    <x v="3"/>
    <n v="89.45"/>
    <n v="1430.25"/>
    <x v="1"/>
    <n v="1430.25"/>
    <n v="1"/>
    <x v="3"/>
  </r>
  <r>
    <s v="3643-AHCFP"/>
    <x v="1"/>
    <n v="1"/>
    <s v="Yes"/>
    <s v="No"/>
    <n v="7"/>
    <s v="Yes"/>
    <x v="2"/>
    <x v="1"/>
    <x v="0"/>
    <x v="1"/>
    <x v="0"/>
    <x v="0"/>
    <x v="1"/>
    <x v="1"/>
    <x v="0"/>
    <s v="Yes"/>
    <x v="2"/>
    <n v="95.6"/>
    <n v="644.35"/>
    <x v="1"/>
    <n v="644.35"/>
    <n v="1"/>
    <x v="0"/>
  </r>
  <r>
    <s v="9146-JRIOX"/>
    <x v="0"/>
    <n v="0"/>
    <s v="Yes"/>
    <s v="Yes"/>
    <n v="14"/>
    <s v="Yes"/>
    <x v="2"/>
    <x v="2"/>
    <x v="2"/>
    <x v="2"/>
    <x v="2"/>
    <x v="2"/>
    <x v="2"/>
    <x v="2"/>
    <x v="0"/>
    <s v="No"/>
    <x v="1"/>
    <n v="25.55"/>
    <n v="372.45"/>
    <x v="0"/>
    <n v="372.45"/>
    <n v="0"/>
    <x v="3"/>
  </r>
  <r>
    <s v="3104-OWCGK"/>
    <x v="1"/>
    <n v="0"/>
    <s v="Yes"/>
    <s v="Yes"/>
    <n v="60"/>
    <s v="Yes"/>
    <x v="1"/>
    <x v="1"/>
    <x v="0"/>
    <x v="0"/>
    <x v="1"/>
    <x v="0"/>
    <x v="1"/>
    <x v="0"/>
    <x v="1"/>
    <s v="No"/>
    <x v="0"/>
    <n v="90.95"/>
    <n v="5453.4"/>
    <x v="1"/>
    <n v="5453.4"/>
    <n v="1"/>
    <x v="5"/>
  </r>
  <r>
    <s v="5337-IIWKZ"/>
    <x v="1"/>
    <n v="0"/>
    <s v="Yes"/>
    <s v="Yes"/>
    <n v="34"/>
    <s v="No"/>
    <x v="0"/>
    <x v="0"/>
    <x v="0"/>
    <x v="1"/>
    <x v="1"/>
    <x v="1"/>
    <x v="1"/>
    <x v="0"/>
    <x v="0"/>
    <s v="Yes"/>
    <x v="0"/>
    <n v="44.85"/>
    <n v="1442.6"/>
    <x v="0"/>
    <n v="1442.6"/>
    <n v="0"/>
    <x v="1"/>
  </r>
  <r>
    <s v="9101-BWFSS"/>
    <x v="0"/>
    <n v="0"/>
    <s v="Yes"/>
    <s v="No"/>
    <n v="50"/>
    <s v="Yes"/>
    <x v="2"/>
    <x v="1"/>
    <x v="1"/>
    <x v="0"/>
    <x v="0"/>
    <x v="1"/>
    <x v="1"/>
    <x v="1"/>
    <x v="1"/>
    <s v="No"/>
    <x v="0"/>
    <n v="108.55"/>
    <n v="5610.7"/>
    <x v="1"/>
    <n v="5610.7"/>
    <n v="1"/>
    <x v="5"/>
  </r>
  <r>
    <s v="9650-VBUOG"/>
    <x v="1"/>
    <n v="0"/>
    <s v="Yes"/>
    <s v="Yes"/>
    <n v="38"/>
    <s v="Yes"/>
    <x v="2"/>
    <x v="2"/>
    <x v="2"/>
    <x v="2"/>
    <x v="2"/>
    <x v="2"/>
    <x v="2"/>
    <x v="2"/>
    <x v="2"/>
    <s v="No"/>
    <x v="3"/>
    <n v="25.05"/>
    <n v="963.95"/>
    <x v="0"/>
    <n v="963.95"/>
    <n v="0"/>
    <x v="2"/>
  </r>
  <r>
    <s v="3487-EARAT"/>
    <x v="0"/>
    <n v="0"/>
    <s v="Yes"/>
    <s v="Yes"/>
    <n v="70"/>
    <s v="Yes"/>
    <x v="1"/>
    <x v="0"/>
    <x v="1"/>
    <x v="0"/>
    <x v="1"/>
    <x v="1"/>
    <x v="0"/>
    <x v="1"/>
    <x v="1"/>
    <s v="No"/>
    <x v="3"/>
    <n v="74.099999999999994"/>
    <n v="5222.3"/>
    <x v="0"/>
    <n v="5222.3"/>
    <n v="0"/>
    <x v="4"/>
  </r>
  <r>
    <s v="2672-TGEFF"/>
    <x v="0"/>
    <n v="0"/>
    <s v="Yes"/>
    <s v="Yes"/>
    <n v="37"/>
    <s v="Yes"/>
    <x v="2"/>
    <x v="1"/>
    <x v="0"/>
    <x v="0"/>
    <x v="0"/>
    <x v="0"/>
    <x v="1"/>
    <x v="0"/>
    <x v="0"/>
    <s v="Yes"/>
    <x v="0"/>
    <n v="88.8"/>
    <n v="3340.55"/>
    <x v="0"/>
    <n v="3340.55"/>
    <n v="0"/>
    <x v="2"/>
  </r>
  <r>
    <s v="9231-ZJYAM"/>
    <x v="0"/>
    <n v="1"/>
    <s v="No"/>
    <s v="No"/>
    <n v="4"/>
    <s v="Yes"/>
    <x v="1"/>
    <x v="1"/>
    <x v="0"/>
    <x v="1"/>
    <x v="0"/>
    <x v="0"/>
    <x v="1"/>
    <x v="0"/>
    <x v="0"/>
    <s v="Yes"/>
    <x v="0"/>
    <n v="78.849999999999994"/>
    <n v="292.8"/>
    <x v="1"/>
    <n v="292.8"/>
    <n v="1"/>
    <x v="0"/>
  </r>
  <r>
    <s v="4250-WAROZ"/>
    <x v="1"/>
    <n v="1"/>
    <s v="Yes"/>
    <s v="Yes"/>
    <n v="60"/>
    <s v="Yes"/>
    <x v="2"/>
    <x v="1"/>
    <x v="1"/>
    <x v="0"/>
    <x v="0"/>
    <x v="0"/>
    <x v="0"/>
    <x v="1"/>
    <x v="0"/>
    <s v="Yes"/>
    <x v="0"/>
    <n v="93.25"/>
    <n v="5774.55"/>
    <x v="0"/>
    <n v="5774.55"/>
    <n v="0"/>
    <x v="5"/>
  </r>
  <r>
    <s v="8184-WMOFI"/>
    <x v="1"/>
    <n v="0"/>
    <s v="Yes"/>
    <s v="Yes"/>
    <n v="62"/>
    <s v="Yes"/>
    <x v="1"/>
    <x v="0"/>
    <x v="1"/>
    <x v="1"/>
    <x v="1"/>
    <x v="1"/>
    <x v="0"/>
    <x v="1"/>
    <x v="1"/>
    <s v="No"/>
    <x v="3"/>
    <n v="71.400000000000006"/>
    <n v="4487.3"/>
    <x v="0"/>
    <n v="4487.3"/>
    <n v="0"/>
    <x v="4"/>
  </r>
  <r>
    <s v="6982-SSHFK"/>
    <x v="1"/>
    <n v="0"/>
    <s v="No"/>
    <s v="No"/>
    <n v="1"/>
    <s v="Yes"/>
    <x v="1"/>
    <x v="0"/>
    <x v="0"/>
    <x v="1"/>
    <x v="0"/>
    <x v="0"/>
    <x v="0"/>
    <x v="0"/>
    <x v="0"/>
    <s v="No"/>
    <x v="1"/>
    <n v="44.4"/>
    <n v="44.4"/>
    <x v="1"/>
    <n v="44.4"/>
    <n v="1"/>
    <x v="0"/>
  </r>
  <r>
    <s v="6092-QZVPP"/>
    <x v="1"/>
    <n v="0"/>
    <s v="No"/>
    <s v="No"/>
    <n v="36"/>
    <s v="Yes"/>
    <x v="1"/>
    <x v="0"/>
    <x v="1"/>
    <x v="1"/>
    <x v="1"/>
    <x v="1"/>
    <x v="1"/>
    <x v="1"/>
    <x v="0"/>
    <s v="Yes"/>
    <x v="3"/>
    <n v="79.2"/>
    <n v="2854.95"/>
    <x v="0"/>
    <n v="2854.95"/>
    <n v="0"/>
    <x v="1"/>
  </r>
  <r>
    <s v="4625-LAMOB"/>
    <x v="1"/>
    <n v="0"/>
    <s v="No"/>
    <s v="No"/>
    <n v="44"/>
    <s v="Yes"/>
    <x v="1"/>
    <x v="2"/>
    <x v="2"/>
    <x v="2"/>
    <x v="2"/>
    <x v="2"/>
    <x v="2"/>
    <x v="2"/>
    <x v="2"/>
    <s v="No"/>
    <x v="3"/>
    <n v="20.399999999999999"/>
    <n v="905.55"/>
    <x v="0"/>
    <n v="905.55"/>
    <n v="0"/>
    <x v="2"/>
  </r>
  <r>
    <s v="0727-BMPLR"/>
    <x v="0"/>
    <n v="1"/>
    <s v="No"/>
    <s v="No"/>
    <n v="55"/>
    <s v="Yes"/>
    <x v="2"/>
    <x v="1"/>
    <x v="0"/>
    <x v="1"/>
    <x v="1"/>
    <x v="0"/>
    <x v="1"/>
    <x v="1"/>
    <x v="1"/>
    <s v="Yes"/>
    <x v="0"/>
    <n v="100"/>
    <n v="5509.3"/>
    <x v="1"/>
    <n v="5509.3"/>
    <n v="1"/>
    <x v="5"/>
  </r>
  <r>
    <s v="0392-BZIUW"/>
    <x v="0"/>
    <n v="0"/>
    <s v="Yes"/>
    <s v="No"/>
    <n v="72"/>
    <s v="Yes"/>
    <x v="2"/>
    <x v="1"/>
    <x v="1"/>
    <x v="1"/>
    <x v="1"/>
    <x v="0"/>
    <x v="1"/>
    <x v="1"/>
    <x v="2"/>
    <s v="Yes"/>
    <x v="3"/>
    <n v="105"/>
    <n v="7589.8"/>
    <x v="0"/>
    <n v="7589.8"/>
    <n v="0"/>
    <x v="4"/>
  </r>
  <r>
    <s v="1038-ZAGBI"/>
    <x v="0"/>
    <n v="0"/>
    <s v="Yes"/>
    <s v="Yes"/>
    <n v="12"/>
    <s v="Yes"/>
    <x v="1"/>
    <x v="2"/>
    <x v="2"/>
    <x v="2"/>
    <x v="2"/>
    <x v="2"/>
    <x v="2"/>
    <x v="2"/>
    <x v="1"/>
    <s v="No"/>
    <x v="2"/>
    <n v="19.8"/>
    <n v="229.6"/>
    <x v="1"/>
    <n v="229.6"/>
    <n v="1"/>
    <x v="0"/>
  </r>
  <r>
    <s v="6549-NNDYT"/>
    <x v="0"/>
    <n v="0"/>
    <s v="No"/>
    <s v="No"/>
    <n v="13"/>
    <s v="No"/>
    <x v="0"/>
    <x v="0"/>
    <x v="1"/>
    <x v="1"/>
    <x v="0"/>
    <x v="0"/>
    <x v="0"/>
    <x v="0"/>
    <x v="0"/>
    <s v="Yes"/>
    <x v="2"/>
    <n v="30.85"/>
    <n v="394.1"/>
    <x v="0"/>
    <n v="394.1"/>
    <n v="0"/>
    <x v="3"/>
  </r>
  <r>
    <s v="3027-ZTDHO"/>
    <x v="1"/>
    <n v="0"/>
    <s v="No"/>
    <s v="No"/>
    <n v="1"/>
    <s v="Yes"/>
    <x v="1"/>
    <x v="1"/>
    <x v="0"/>
    <x v="1"/>
    <x v="0"/>
    <x v="0"/>
    <x v="1"/>
    <x v="1"/>
    <x v="0"/>
    <s v="Yes"/>
    <x v="0"/>
    <n v="89.9"/>
    <n v="89.9"/>
    <x v="1"/>
    <n v="89.9"/>
    <n v="1"/>
    <x v="0"/>
  </r>
  <r>
    <s v="0422-OHQHQ"/>
    <x v="0"/>
    <n v="0"/>
    <s v="Yes"/>
    <s v="Yes"/>
    <n v="15"/>
    <s v="Yes"/>
    <x v="1"/>
    <x v="2"/>
    <x v="2"/>
    <x v="2"/>
    <x v="2"/>
    <x v="2"/>
    <x v="2"/>
    <x v="2"/>
    <x v="1"/>
    <s v="No"/>
    <x v="1"/>
    <n v="20.55"/>
    <n v="295.95"/>
    <x v="0"/>
    <n v="295.95"/>
    <n v="0"/>
    <x v="3"/>
  </r>
  <r>
    <s v="6916-HIJSE"/>
    <x v="0"/>
    <n v="0"/>
    <s v="No"/>
    <s v="No"/>
    <n v="65"/>
    <s v="Yes"/>
    <x v="1"/>
    <x v="0"/>
    <x v="1"/>
    <x v="0"/>
    <x v="1"/>
    <x v="1"/>
    <x v="1"/>
    <x v="1"/>
    <x v="2"/>
    <s v="Yes"/>
    <x v="2"/>
    <n v="84.85"/>
    <n v="5459.2"/>
    <x v="0"/>
    <n v="5459.2"/>
    <n v="0"/>
    <x v="4"/>
  </r>
  <r>
    <s v="2316-ESMLS"/>
    <x v="0"/>
    <n v="0"/>
    <s v="Yes"/>
    <s v="Yes"/>
    <n v="12"/>
    <s v="No"/>
    <x v="0"/>
    <x v="0"/>
    <x v="1"/>
    <x v="1"/>
    <x v="0"/>
    <x v="1"/>
    <x v="0"/>
    <x v="0"/>
    <x v="1"/>
    <s v="No"/>
    <x v="3"/>
    <n v="33.15"/>
    <n v="444.75"/>
    <x v="0"/>
    <n v="444.75"/>
    <n v="0"/>
    <x v="0"/>
  </r>
  <r>
    <s v="9778-OGKQZ"/>
    <x v="1"/>
    <n v="0"/>
    <s v="Yes"/>
    <s v="No"/>
    <n v="72"/>
    <s v="Yes"/>
    <x v="2"/>
    <x v="0"/>
    <x v="1"/>
    <x v="0"/>
    <x v="1"/>
    <x v="1"/>
    <x v="1"/>
    <x v="1"/>
    <x v="2"/>
    <s v="Yes"/>
    <x v="3"/>
    <n v="92"/>
    <n v="6782.15"/>
    <x v="0"/>
    <n v="6782.15"/>
    <n v="0"/>
    <x v="4"/>
  </r>
  <r>
    <s v="7408-OFWXJ"/>
    <x v="0"/>
    <n v="0"/>
    <s v="Yes"/>
    <s v="Yes"/>
    <n v="72"/>
    <s v="Yes"/>
    <x v="2"/>
    <x v="0"/>
    <x v="1"/>
    <x v="0"/>
    <x v="1"/>
    <x v="1"/>
    <x v="1"/>
    <x v="1"/>
    <x v="2"/>
    <s v="No"/>
    <x v="3"/>
    <n v="89.8"/>
    <n v="6510.45"/>
    <x v="0"/>
    <n v="6510.45"/>
    <n v="0"/>
    <x v="4"/>
  </r>
  <r>
    <s v="6007-TCTST"/>
    <x v="0"/>
    <n v="0"/>
    <s v="Yes"/>
    <s v="Yes"/>
    <n v="72"/>
    <s v="Yes"/>
    <x v="2"/>
    <x v="1"/>
    <x v="1"/>
    <x v="0"/>
    <x v="1"/>
    <x v="1"/>
    <x v="1"/>
    <x v="1"/>
    <x v="2"/>
    <s v="Yes"/>
    <x v="2"/>
    <n v="115.8"/>
    <n v="8476.5"/>
    <x v="0"/>
    <n v="8476.5"/>
    <n v="0"/>
    <x v="4"/>
  </r>
  <r>
    <s v="2252-NKNSI"/>
    <x v="1"/>
    <n v="0"/>
    <s v="No"/>
    <s v="Yes"/>
    <n v="52"/>
    <s v="Yes"/>
    <x v="2"/>
    <x v="0"/>
    <x v="1"/>
    <x v="0"/>
    <x v="0"/>
    <x v="1"/>
    <x v="1"/>
    <x v="1"/>
    <x v="2"/>
    <s v="Yes"/>
    <x v="1"/>
    <n v="85.15"/>
    <n v="4461.8500000000004"/>
    <x v="0"/>
    <n v="4461.8500000000004"/>
    <n v="0"/>
    <x v="5"/>
  </r>
  <r>
    <s v="8713-IGZSO"/>
    <x v="1"/>
    <n v="0"/>
    <s v="No"/>
    <s v="No"/>
    <n v="2"/>
    <s v="Yes"/>
    <x v="2"/>
    <x v="2"/>
    <x v="2"/>
    <x v="2"/>
    <x v="2"/>
    <x v="2"/>
    <x v="2"/>
    <x v="2"/>
    <x v="0"/>
    <s v="No"/>
    <x v="1"/>
    <n v="24.85"/>
    <n v="62"/>
    <x v="0"/>
    <n v="62"/>
    <n v="0"/>
    <x v="0"/>
  </r>
  <r>
    <s v="7905-TVXTA"/>
    <x v="0"/>
    <n v="0"/>
    <s v="No"/>
    <s v="No"/>
    <n v="5"/>
    <s v="Yes"/>
    <x v="1"/>
    <x v="0"/>
    <x v="1"/>
    <x v="1"/>
    <x v="0"/>
    <x v="1"/>
    <x v="1"/>
    <x v="0"/>
    <x v="0"/>
    <s v="Yes"/>
    <x v="0"/>
    <n v="64.349999999999994"/>
    <n v="352.65"/>
    <x v="0"/>
    <n v="352.65"/>
    <n v="0"/>
    <x v="0"/>
  </r>
  <r>
    <s v="7695-PKLCZ"/>
    <x v="0"/>
    <n v="0"/>
    <s v="No"/>
    <s v="No"/>
    <n v="68"/>
    <s v="Yes"/>
    <x v="1"/>
    <x v="2"/>
    <x v="2"/>
    <x v="2"/>
    <x v="2"/>
    <x v="2"/>
    <x v="2"/>
    <x v="2"/>
    <x v="2"/>
    <s v="No"/>
    <x v="3"/>
    <n v="20.5"/>
    <n v="1424.9"/>
    <x v="0"/>
    <n v="1424.9"/>
    <n v="0"/>
    <x v="4"/>
  </r>
  <r>
    <s v="2382-BCKQJ"/>
    <x v="0"/>
    <n v="0"/>
    <s v="No"/>
    <s v="Yes"/>
    <n v="62"/>
    <s v="Yes"/>
    <x v="2"/>
    <x v="1"/>
    <x v="0"/>
    <x v="1"/>
    <x v="1"/>
    <x v="0"/>
    <x v="1"/>
    <x v="1"/>
    <x v="1"/>
    <s v="Yes"/>
    <x v="0"/>
    <n v="100.15"/>
    <n v="6413.65"/>
    <x v="1"/>
    <n v="6413.65"/>
    <n v="1"/>
    <x v="4"/>
  </r>
  <r>
    <s v="8374-UULRV"/>
    <x v="1"/>
    <n v="0"/>
    <s v="No"/>
    <s v="No"/>
    <n v="72"/>
    <s v="Yes"/>
    <x v="2"/>
    <x v="0"/>
    <x v="1"/>
    <x v="0"/>
    <x v="0"/>
    <x v="1"/>
    <x v="1"/>
    <x v="1"/>
    <x v="2"/>
    <s v="No"/>
    <x v="3"/>
    <n v="86.05"/>
    <n v="6309.65"/>
    <x v="0"/>
    <n v="6309.65"/>
    <n v="0"/>
    <x v="4"/>
  </r>
  <r>
    <s v="2207-NHRJK"/>
    <x v="1"/>
    <n v="0"/>
    <s v="No"/>
    <s v="No"/>
    <n v="1"/>
    <s v="Yes"/>
    <x v="1"/>
    <x v="0"/>
    <x v="0"/>
    <x v="0"/>
    <x v="0"/>
    <x v="0"/>
    <x v="0"/>
    <x v="0"/>
    <x v="0"/>
    <s v="No"/>
    <x v="0"/>
    <n v="50.8"/>
    <n v="50.8"/>
    <x v="1"/>
    <n v="50.8"/>
    <n v="1"/>
    <x v="0"/>
  </r>
  <r>
    <s v="3224-DFQNQ"/>
    <x v="0"/>
    <n v="0"/>
    <s v="Yes"/>
    <s v="No"/>
    <n v="66"/>
    <s v="Yes"/>
    <x v="2"/>
    <x v="1"/>
    <x v="1"/>
    <x v="0"/>
    <x v="0"/>
    <x v="1"/>
    <x v="0"/>
    <x v="0"/>
    <x v="1"/>
    <s v="No"/>
    <x v="0"/>
    <n v="89"/>
    <n v="5898.6"/>
    <x v="0"/>
    <n v="5898.6"/>
    <n v="0"/>
    <x v="4"/>
  </r>
  <r>
    <s v="5275-PMFUT"/>
    <x v="1"/>
    <n v="0"/>
    <s v="Yes"/>
    <s v="Yes"/>
    <n v="72"/>
    <s v="No"/>
    <x v="0"/>
    <x v="0"/>
    <x v="1"/>
    <x v="0"/>
    <x v="1"/>
    <x v="1"/>
    <x v="1"/>
    <x v="1"/>
    <x v="2"/>
    <s v="Yes"/>
    <x v="3"/>
    <n v="64.8"/>
    <n v="4719.75"/>
    <x v="0"/>
    <n v="4719.75"/>
    <n v="0"/>
    <x v="4"/>
  </r>
  <r>
    <s v="4795-UXVCJ"/>
    <x v="1"/>
    <n v="0"/>
    <s v="No"/>
    <s v="No"/>
    <n v="26"/>
    <s v="Yes"/>
    <x v="1"/>
    <x v="2"/>
    <x v="2"/>
    <x v="2"/>
    <x v="2"/>
    <x v="2"/>
    <x v="2"/>
    <x v="2"/>
    <x v="1"/>
    <s v="No"/>
    <x v="3"/>
    <n v="19.8"/>
    <n v="457.3"/>
    <x v="0"/>
    <n v="457.3"/>
    <n v="0"/>
    <x v="1"/>
  </r>
  <r>
    <s v="9777-IQHWP"/>
    <x v="1"/>
    <n v="0"/>
    <s v="Yes"/>
    <s v="Yes"/>
    <n v="64"/>
    <s v="Yes"/>
    <x v="2"/>
    <x v="1"/>
    <x v="1"/>
    <x v="1"/>
    <x v="1"/>
    <x v="0"/>
    <x v="0"/>
    <x v="1"/>
    <x v="2"/>
    <s v="No"/>
    <x v="2"/>
    <n v="93.4"/>
    <n v="5822.3"/>
    <x v="0"/>
    <n v="5822.3"/>
    <n v="0"/>
    <x v="4"/>
  </r>
  <r>
    <s v="0947-MUGVO"/>
    <x v="1"/>
    <n v="1"/>
    <s v="Yes"/>
    <s v="No"/>
    <n v="20"/>
    <s v="Yes"/>
    <x v="1"/>
    <x v="1"/>
    <x v="0"/>
    <x v="0"/>
    <x v="0"/>
    <x v="0"/>
    <x v="0"/>
    <x v="0"/>
    <x v="0"/>
    <s v="Yes"/>
    <x v="0"/>
    <n v="73.650000000000006"/>
    <n v="1463.5"/>
    <x v="1"/>
    <n v="1463.5"/>
    <n v="1"/>
    <x v="3"/>
  </r>
  <r>
    <s v="9944-HKVVB"/>
    <x v="0"/>
    <n v="0"/>
    <s v="No"/>
    <s v="No"/>
    <n v="3"/>
    <s v="Yes"/>
    <x v="1"/>
    <x v="1"/>
    <x v="0"/>
    <x v="0"/>
    <x v="0"/>
    <x v="0"/>
    <x v="1"/>
    <x v="1"/>
    <x v="0"/>
    <s v="Yes"/>
    <x v="0"/>
    <n v="95.1"/>
    <n v="307.39999999999998"/>
    <x v="1"/>
    <n v="307.39999999999998"/>
    <n v="1"/>
    <x v="0"/>
  </r>
  <r>
    <s v="4124-MMETB"/>
    <x v="1"/>
    <n v="0"/>
    <s v="No"/>
    <s v="No"/>
    <n v="22"/>
    <s v="Yes"/>
    <x v="2"/>
    <x v="1"/>
    <x v="0"/>
    <x v="1"/>
    <x v="0"/>
    <x v="0"/>
    <x v="1"/>
    <x v="1"/>
    <x v="0"/>
    <s v="Yes"/>
    <x v="3"/>
    <n v="94.65"/>
    <n v="2104.5500000000002"/>
    <x v="1"/>
    <n v="2104.5500000000002"/>
    <n v="1"/>
    <x v="3"/>
  </r>
  <r>
    <s v="3671-SHRSP"/>
    <x v="1"/>
    <n v="0"/>
    <s v="Yes"/>
    <s v="No"/>
    <n v="4"/>
    <s v="Yes"/>
    <x v="1"/>
    <x v="1"/>
    <x v="0"/>
    <x v="1"/>
    <x v="1"/>
    <x v="1"/>
    <x v="0"/>
    <x v="0"/>
    <x v="0"/>
    <s v="Yes"/>
    <x v="1"/>
    <n v="80.599999999999994"/>
    <n v="319.14999999999998"/>
    <x v="1"/>
    <n v="319.14999999999998"/>
    <n v="1"/>
    <x v="0"/>
  </r>
  <r>
    <s v="0979-MOZQI"/>
    <x v="1"/>
    <n v="0"/>
    <s v="Yes"/>
    <s v="No"/>
    <n v="62"/>
    <s v="No"/>
    <x v="0"/>
    <x v="0"/>
    <x v="0"/>
    <x v="1"/>
    <x v="0"/>
    <x v="1"/>
    <x v="1"/>
    <x v="0"/>
    <x v="2"/>
    <s v="Yes"/>
    <x v="2"/>
    <n v="39"/>
    <n v="2337.4499999999998"/>
    <x v="0"/>
    <n v="2337.4499999999998"/>
    <n v="0"/>
    <x v="4"/>
  </r>
  <r>
    <s v="2732-ISEZX"/>
    <x v="0"/>
    <n v="0"/>
    <s v="No"/>
    <s v="No"/>
    <n v="5"/>
    <s v="Yes"/>
    <x v="1"/>
    <x v="2"/>
    <x v="2"/>
    <x v="2"/>
    <x v="2"/>
    <x v="2"/>
    <x v="2"/>
    <x v="2"/>
    <x v="0"/>
    <s v="Yes"/>
    <x v="1"/>
    <n v="20.5"/>
    <n v="104.3"/>
    <x v="0"/>
    <n v="104.3"/>
    <n v="0"/>
    <x v="0"/>
  </r>
  <r>
    <s v="3313-QKNKB"/>
    <x v="1"/>
    <n v="0"/>
    <s v="Yes"/>
    <s v="No"/>
    <n v="59"/>
    <s v="Yes"/>
    <x v="2"/>
    <x v="1"/>
    <x v="0"/>
    <x v="1"/>
    <x v="0"/>
    <x v="0"/>
    <x v="0"/>
    <x v="1"/>
    <x v="1"/>
    <s v="No"/>
    <x v="0"/>
    <n v="85.55"/>
    <n v="5084.6499999999996"/>
    <x v="1"/>
    <n v="5084.6499999999996"/>
    <n v="1"/>
    <x v="5"/>
  </r>
  <r>
    <s v="0323-XWWTN"/>
    <x v="1"/>
    <n v="0"/>
    <s v="No"/>
    <s v="Yes"/>
    <n v="3"/>
    <s v="Yes"/>
    <x v="2"/>
    <x v="2"/>
    <x v="2"/>
    <x v="2"/>
    <x v="2"/>
    <x v="2"/>
    <x v="2"/>
    <x v="2"/>
    <x v="2"/>
    <s v="Yes"/>
    <x v="1"/>
    <n v="26.4"/>
    <n v="121.25"/>
    <x v="0"/>
    <n v="121.25"/>
    <n v="0"/>
    <x v="0"/>
  </r>
  <r>
    <s v="1937-OTUKY"/>
    <x v="0"/>
    <n v="0"/>
    <s v="Yes"/>
    <s v="No"/>
    <n v="72"/>
    <s v="Yes"/>
    <x v="2"/>
    <x v="1"/>
    <x v="1"/>
    <x v="1"/>
    <x v="1"/>
    <x v="1"/>
    <x v="1"/>
    <x v="0"/>
    <x v="2"/>
    <s v="Yes"/>
    <x v="2"/>
    <n v="98.2"/>
    <n v="7015.9"/>
    <x v="0"/>
    <n v="7015.9"/>
    <n v="0"/>
    <x v="4"/>
  </r>
  <r>
    <s v="1573-LGXBA"/>
    <x v="1"/>
    <n v="0"/>
    <s v="Yes"/>
    <s v="Yes"/>
    <n v="57"/>
    <s v="Yes"/>
    <x v="1"/>
    <x v="1"/>
    <x v="0"/>
    <x v="0"/>
    <x v="1"/>
    <x v="0"/>
    <x v="1"/>
    <x v="1"/>
    <x v="1"/>
    <s v="Yes"/>
    <x v="3"/>
    <n v="97.55"/>
    <n v="5598"/>
    <x v="0"/>
    <n v="5598"/>
    <n v="0"/>
    <x v="5"/>
  </r>
  <r>
    <s v="1764-VUUMT"/>
    <x v="1"/>
    <n v="0"/>
    <s v="No"/>
    <s v="Yes"/>
    <n v="66"/>
    <s v="Yes"/>
    <x v="1"/>
    <x v="2"/>
    <x v="2"/>
    <x v="2"/>
    <x v="2"/>
    <x v="2"/>
    <x v="2"/>
    <x v="2"/>
    <x v="2"/>
    <s v="No"/>
    <x v="3"/>
    <n v="19.95"/>
    <n v="1269.0999999999999"/>
    <x v="0"/>
    <n v="1269.0999999999999"/>
    <n v="0"/>
    <x v="4"/>
  </r>
  <r>
    <s v="5073-WXOYN"/>
    <x v="0"/>
    <n v="0"/>
    <s v="No"/>
    <s v="No"/>
    <n v="60"/>
    <s v="No"/>
    <x v="0"/>
    <x v="0"/>
    <x v="0"/>
    <x v="0"/>
    <x v="0"/>
    <x v="0"/>
    <x v="1"/>
    <x v="1"/>
    <x v="0"/>
    <s v="Yes"/>
    <x v="0"/>
    <n v="50.8"/>
    <n v="3027.4"/>
    <x v="1"/>
    <n v="3027.4"/>
    <n v="1"/>
    <x v="5"/>
  </r>
  <r>
    <s v="4713-ZBURT"/>
    <x v="1"/>
    <n v="0"/>
    <s v="No"/>
    <s v="Yes"/>
    <n v="45"/>
    <s v="Yes"/>
    <x v="2"/>
    <x v="1"/>
    <x v="0"/>
    <x v="1"/>
    <x v="1"/>
    <x v="0"/>
    <x v="1"/>
    <x v="1"/>
    <x v="2"/>
    <s v="No"/>
    <x v="2"/>
    <n v="99.7"/>
    <n v="4634.3500000000004"/>
    <x v="0"/>
    <n v="4634.3500000000004"/>
    <n v="0"/>
    <x v="2"/>
  </r>
  <r>
    <s v="3050-GBUSH"/>
    <x v="0"/>
    <n v="0"/>
    <s v="No"/>
    <s v="No"/>
    <n v="3"/>
    <s v="No"/>
    <x v="0"/>
    <x v="0"/>
    <x v="0"/>
    <x v="1"/>
    <x v="0"/>
    <x v="0"/>
    <x v="1"/>
    <x v="0"/>
    <x v="0"/>
    <s v="Yes"/>
    <x v="3"/>
    <n v="34.799999999999997"/>
    <n v="113.95"/>
    <x v="0"/>
    <n v="113.95"/>
    <n v="0"/>
    <x v="0"/>
  </r>
  <r>
    <s v="0207-MDKNV"/>
    <x v="0"/>
    <n v="0"/>
    <s v="No"/>
    <s v="No"/>
    <n v="15"/>
    <s v="Yes"/>
    <x v="1"/>
    <x v="1"/>
    <x v="1"/>
    <x v="1"/>
    <x v="1"/>
    <x v="1"/>
    <x v="1"/>
    <x v="1"/>
    <x v="0"/>
    <s v="No"/>
    <x v="0"/>
    <n v="105.1"/>
    <n v="1582.75"/>
    <x v="1"/>
    <n v="1582.75"/>
    <n v="1"/>
    <x v="3"/>
  </r>
  <r>
    <s v="7876-AEHIG"/>
    <x v="0"/>
    <n v="0"/>
    <s v="No"/>
    <s v="Yes"/>
    <n v="51"/>
    <s v="No"/>
    <x v="0"/>
    <x v="0"/>
    <x v="1"/>
    <x v="1"/>
    <x v="1"/>
    <x v="1"/>
    <x v="1"/>
    <x v="1"/>
    <x v="1"/>
    <s v="No"/>
    <x v="2"/>
    <n v="60.15"/>
    <n v="3077"/>
    <x v="0"/>
    <n v="3077"/>
    <n v="0"/>
    <x v="5"/>
  </r>
  <r>
    <s v="7945-HLKEA"/>
    <x v="0"/>
    <n v="0"/>
    <s v="No"/>
    <s v="No"/>
    <n v="60"/>
    <s v="Yes"/>
    <x v="2"/>
    <x v="0"/>
    <x v="1"/>
    <x v="1"/>
    <x v="1"/>
    <x v="1"/>
    <x v="0"/>
    <x v="0"/>
    <x v="1"/>
    <s v="No"/>
    <x v="0"/>
    <n v="64.75"/>
    <n v="4039.5"/>
    <x v="0"/>
    <n v="4039.5"/>
    <n v="0"/>
    <x v="5"/>
  </r>
  <r>
    <s v="9342-VNIMQ"/>
    <x v="1"/>
    <n v="0"/>
    <s v="No"/>
    <s v="No"/>
    <n v="33"/>
    <s v="Yes"/>
    <x v="2"/>
    <x v="0"/>
    <x v="0"/>
    <x v="0"/>
    <x v="0"/>
    <x v="0"/>
    <x v="0"/>
    <x v="0"/>
    <x v="0"/>
    <s v="Yes"/>
    <x v="2"/>
    <n v="54.65"/>
    <n v="1665.2"/>
    <x v="0"/>
    <n v="1665.2"/>
    <n v="0"/>
    <x v="1"/>
  </r>
  <r>
    <s v="9851-KIELU"/>
    <x v="1"/>
    <n v="0"/>
    <s v="No"/>
    <s v="No"/>
    <n v="10"/>
    <s v="Yes"/>
    <x v="1"/>
    <x v="1"/>
    <x v="1"/>
    <x v="0"/>
    <x v="1"/>
    <x v="1"/>
    <x v="1"/>
    <x v="1"/>
    <x v="0"/>
    <s v="Yes"/>
    <x v="0"/>
    <n v="110.1"/>
    <n v="1043.3"/>
    <x v="1"/>
    <n v="1043.3"/>
    <n v="1"/>
    <x v="0"/>
  </r>
  <r>
    <s v="3523-BRGUW"/>
    <x v="1"/>
    <n v="1"/>
    <s v="No"/>
    <s v="No"/>
    <n v="26"/>
    <s v="Yes"/>
    <x v="1"/>
    <x v="2"/>
    <x v="2"/>
    <x v="2"/>
    <x v="2"/>
    <x v="2"/>
    <x v="2"/>
    <x v="2"/>
    <x v="1"/>
    <s v="No"/>
    <x v="3"/>
    <n v="19.3"/>
    <n v="504.2"/>
    <x v="0"/>
    <n v="504.2"/>
    <n v="0"/>
    <x v="1"/>
  </r>
  <r>
    <s v="3908-BLSYF"/>
    <x v="0"/>
    <n v="0"/>
    <s v="No"/>
    <s v="No"/>
    <n v="6"/>
    <s v="Yes"/>
    <x v="1"/>
    <x v="1"/>
    <x v="0"/>
    <x v="1"/>
    <x v="1"/>
    <x v="0"/>
    <x v="0"/>
    <x v="1"/>
    <x v="0"/>
    <s v="No"/>
    <x v="0"/>
    <n v="83.9"/>
    <n v="497.55"/>
    <x v="1"/>
    <n v="497.55"/>
    <n v="1"/>
    <x v="0"/>
  </r>
  <r>
    <s v="3199-NPKCN"/>
    <x v="0"/>
    <n v="0"/>
    <s v="Yes"/>
    <s v="No"/>
    <n v="67"/>
    <s v="Yes"/>
    <x v="2"/>
    <x v="1"/>
    <x v="1"/>
    <x v="1"/>
    <x v="1"/>
    <x v="1"/>
    <x v="1"/>
    <x v="1"/>
    <x v="1"/>
    <s v="Yes"/>
    <x v="0"/>
    <n v="111.25"/>
    <n v="7511.65"/>
    <x v="0"/>
    <n v="7511.65"/>
    <n v="0"/>
    <x v="4"/>
  </r>
  <r>
    <s v="5170-PTRKA"/>
    <x v="0"/>
    <n v="0"/>
    <s v="Yes"/>
    <s v="Yes"/>
    <n v="49"/>
    <s v="No"/>
    <x v="0"/>
    <x v="0"/>
    <x v="1"/>
    <x v="1"/>
    <x v="0"/>
    <x v="1"/>
    <x v="0"/>
    <x v="0"/>
    <x v="1"/>
    <s v="Yes"/>
    <x v="3"/>
    <n v="35.799999999999997"/>
    <n v="1782"/>
    <x v="0"/>
    <n v="1782"/>
    <n v="0"/>
    <x v="5"/>
  </r>
  <r>
    <s v="4661-NJEUX"/>
    <x v="1"/>
    <n v="0"/>
    <s v="No"/>
    <s v="No"/>
    <n v="1"/>
    <s v="Yes"/>
    <x v="1"/>
    <x v="2"/>
    <x v="2"/>
    <x v="2"/>
    <x v="2"/>
    <x v="2"/>
    <x v="2"/>
    <x v="2"/>
    <x v="0"/>
    <s v="Yes"/>
    <x v="1"/>
    <n v="20.05"/>
    <n v="20.05"/>
    <x v="0"/>
    <n v="20.05"/>
    <n v="0"/>
    <x v="0"/>
  </r>
  <r>
    <s v="2123-AGEEN"/>
    <x v="0"/>
    <n v="1"/>
    <s v="No"/>
    <s v="No"/>
    <n v="7"/>
    <s v="Yes"/>
    <x v="1"/>
    <x v="1"/>
    <x v="0"/>
    <x v="1"/>
    <x v="1"/>
    <x v="0"/>
    <x v="1"/>
    <x v="0"/>
    <x v="0"/>
    <s v="Yes"/>
    <x v="0"/>
    <n v="84.35"/>
    <n v="609.65"/>
    <x v="0"/>
    <n v="609.65"/>
    <n v="0"/>
    <x v="0"/>
  </r>
  <r>
    <s v="1258-YMZNM"/>
    <x v="0"/>
    <n v="1"/>
    <s v="No"/>
    <s v="No"/>
    <n v="27"/>
    <s v="Yes"/>
    <x v="2"/>
    <x v="1"/>
    <x v="1"/>
    <x v="0"/>
    <x v="1"/>
    <x v="0"/>
    <x v="1"/>
    <x v="1"/>
    <x v="1"/>
    <s v="Yes"/>
    <x v="2"/>
    <n v="110.5"/>
    <n v="2857.6"/>
    <x v="0"/>
    <n v="2857.6"/>
    <n v="0"/>
    <x v="1"/>
  </r>
  <r>
    <s v="0048-LUMLS"/>
    <x v="1"/>
    <n v="0"/>
    <s v="Yes"/>
    <s v="Yes"/>
    <n v="37"/>
    <s v="Yes"/>
    <x v="1"/>
    <x v="1"/>
    <x v="0"/>
    <x v="1"/>
    <x v="0"/>
    <x v="0"/>
    <x v="1"/>
    <x v="1"/>
    <x v="1"/>
    <s v="No"/>
    <x v="3"/>
    <n v="91.2"/>
    <n v="3247.55"/>
    <x v="0"/>
    <n v="3247.55"/>
    <n v="0"/>
    <x v="2"/>
  </r>
  <r>
    <s v="7549-MYGPK"/>
    <x v="0"/>
    <n v="0"/>
    <s v="Yes"/>
    <s v="Yes"/>
    <n v="63"/>
    <s v="Yes"/>
    <x v="2"/>
    <x v="1"/>
    <x v="1"/>
    <x v="0"/>
    <x v="1"/>
    <x v="0"/>
    <x v="1"/>
    <x v="0"/>
    <x v="0"/>
    <s v="Yes"/>
    <x v="0"/>
    <n v="100.55"/>
    <n v="6215.35"/>
    <x v="1"/>
    <n v="6215.35"/>
    <n v="1"/>
    <x v="4"/>
  </r>
  <r>
    <s v="5898-IGSLP"/>
    <x v="1"/>
    <n v="0"/>
    <s v="Yes"/>
    <s v="Yes"/>
    <n v="31"/>
    <s v="Yes"/>
    <x v="2"/>
    <x v="1"/>
    <x v="1"/>
    <x v="1"/>
    <x v="1"/>
    <x v="1"/>
    <x v="0"/>
    <x v="0"/>
    <x v="0"/>
    <s v="No"/>
    <x v="0"/>
    <n v="89.3"/>
    <n v="2823"/>
    <x v="0"/>
    <n v="2823"/>
    <n v="0"/>
    <x v="1"/>
  </r>
  <r>
    <s v="3804-RVTGV"/>
    <x v="1"/>
    <n v="0"/>
    <s v="Yes"/>
    <s v="Yes"/>
    <n v="50"/>
    <s v="Yes"/>
    <x v="2"/>
    <x v="1"/>
    <x v="0"/>
    <x v="0"/>
    <x v="1"/>
    <x v="0"/>
    <x v="1"/>
    <x v="1"/>
    <x v="0"/>
    <s v="Yes"/>
    <x v="2"/>
    <n v="103.85"/>
    <n v="5017.8999999999996"/>
    <x v="1"/>
    <n v="5017.8999999999996"/>
    <n v="1"/>
    <x v="5"/>
  </r>
  <r>
    <s v="6259-WJQLC"/>
    <x v="1"/>
    <n v="1"/>
    <s v="No"/>
    <s v="No"/>
    <n v="32"/>
    <s v="Yes"/>
    <x v="2"/>
    <x v="1"/>
    <x v="0"/>
    <x v="1"/>
    <x v="1"/>
    <x v="0"/>
    <x v="0"/>
    <x v="0"/>
    <x v="0"/>
    <s v="Yes"/>
    <x v="3"/>
    <n v="81.099999999999994"/>
    <n v="2619.25"/>
    <x v="0"/>
    <n v="2619.25"/>
    <n v="0"/>
    <x v="1"/>
  </r>
  <r>
    <s v="9227-LUNBG"/>
    <x v="0"/>
    <n v="0"/>
    <s v="No"/>
    <s v="No"/>
    <n v="1"/>
    <s v="No"/>
    <x v="0"/>
    <x v="0"/>
    <x v="0"/>
    <x v="1"/>
    <x v="0"/>
    <x v="0"/>
    <x v="0"/>
    <x v="0"/>
    <x v="0"/>
    <s v="No"/>
    <x v="0"/>
    <n v="24.6"/>
    <n v="24.6"/>
    <x v="1"/>
    <n v="24.6"/>
    <n v="1"/>
    <x v="0"/>
  </r>
  <r>
    <s v="7997-EASSD"/>
    <x v="0"/>
    <n v="0"/>
    <s v="Yes"/>
    <s v="No"/>
    <n v="63"/>
    <s v="Yes"/>
    <x v="2"/>
    <x v="1"/>
    <x v="0"/>
    <x v="1"/>
    <x v="0"/>
    <x v="1"/>
    <x v="0"/>
    <x v="0"/>
    <x v="1"/>
    <s v="Yes"/>
    <x v="3"/>
    <n v="81.2"/>
    <n v="4965.1000000000004"/>
    <x v="0"/>
    <n v="4965.1000000000004"/>
    <n v="0"/>
    <x v="4"/>
  </r>
  <r>
    <s v="0730-KOAVE"/>
    <x v="1"/>
    <n v="0"/>
    <s v="No"/>
    <s v="No"/>
    <n v="30"/>
    <s v="Yes"/>
    <x v="2"/>
    <x v="1"/>
    <x v="1"/>
    <x v="0"/>
    <x v="0"/>
    <x v="0"/>
    <x v="0"/>
    <x v="1"/>
    <x v="0"/>
    <s v="Yes"/>
    <x v="3"/>
    <n v="94.3"/>
    <n v="2679.7"/>
    <x v="0"/>
    <n v="2679.7"/>
    <n v="0"/>
    <x v="1"/>
  </r>
  <r>
    <s v="8975-SKGRX"/>
    <x v="1"/>
    <n v="0"/>
    <s v="Yes"/>
    <s v="No"/>
    <n v="71"/>
    <s v="Yes"/>
    <x v="2"/>
    <x v="1"/>
    <x v="1"/>
    <x v="0"/>
    <x v="1"/>
    <x v="1"/>
    <x v="1"/>
    <x v="1"/>
    <x v="2"/>
    <s v="Yes"/>
    <x v="2"/>
    <n v="116.1"/>
    <n v="8310.5499999999993"/>
    <x v="0"/>
    <n v="8310.5499999999993"/>
    <n v="0"/>
    <x v="4"/>
  </r>
  <r>
    <s v="0678-RLHVP"/>
    <x v="0"/>
    <n v="0"/>
    <s v="No"/>
    <s v="No"/>
    <n v="53"/>
    <s v="Yes"/>
    <x v="2"/>
    <x v="1"/>
    <x v="0"/>
    <x v="0"/>
    <x v="1"/>
    <x v="0"/>
    <x v="1"/>
    <x v="1"/>
    <x v="2"/>
    <s v="No"/>
    <x v="0"/>
    <n v="105.55"/>
    <n v="5682.25"/>
    <x v="0"/>
    <n v="5682.25"/>
    <n v="0"/>
    <x v="5"/>
  </r>
  <r>
    <s v="4315-MURBD"/>
    <x v="0"/>
    <n v="0"/>
    <s v="No"/>
    <s v="No"/>
    <n v="12"/>
    <s v="Yes"/>
    <x v="1"/>
    <x v="1"/>
    <x v="1"/>
    <x v="1"/>
    <x v="0"/>
    <x v="1"/>
    <x v="1"/>
    <x v="1"/>
    <x v="0"/>
    <s v="Yes"/>
    <x v="2"/>
    <n v="98.9"/>
    <n v="1120.95"/>
    <x v="1"/>
    <n v="1120.95"/>
    <n v="1"/>
    <x v="0"/>
  </r>
  <r>
    <s v="2267-FPIMA"/>
    <x v="1"/>
    <n v="0"/>
    <s v="Yes"/>
    <s v="No"/>
    <n v="50"/>
    <s v="Yes"/>
    <x v="2"/>
    <x v="1"/>
    <x v="1"/>
    <x v="0"/>
    <x v="0"/>
    <x v="0"/>
    <x v="0"/>
    <x v="1"/>
    <x v="0"/>
    <s v="Yes"/>
    <x v="3"/>
    <n v="94.4"/>
    <n v="4914.8999999999996"/>
    <x v="0"/>
    <n v="4914.8999999999996"/>
    <n v="0"/>
    <x v="5"/>
  </r>
  <r>
    <s v="1051-GEJLJ"/>
    <x v="0"/>
    <n v="0"/>
    <s v="No"/>
    <s v="No"/>
    <n v="2"/>
    <s v="Yes"/>
    <x v="1"/>
    <x v="2"/>
    <x v="2"/>
    <x v="2"/>
    <x v="2"/>
    <x v="2"/>
    <x v="2"/>
    <x v="2"/>
    <x v="0"/>
    <s v="No"/>
    <x v="1"/>
    <n v="19.5"/>
    <n v="27.55"/>
    <x v="0"/>
    <n v="27.55"/>
    <n v="0"/>
    <x v="0"/>
  </r>
  <r>
    <s v="9734-YWGEX"/>
    <x v="0"/>
    <n v="0"/>
    <s v="No"/>
    <s v="No"/>
    <n v="9"/>
    <s v="Yes"/>
    <x v="2"/>
    <x v="1"/>
    <x v="0"/>
    <x v="1"/>
    <x v="1"/>
    <x v="0"/>
    <x v="1"/>
    <x v="1"/>
    <x v="0"/>
    <s v="No"/>
    <x v="3"/>
    <n v="98.3"/>
    <n v="923.5"/>
    <x v="1"/>
    <n v="923.5"/>
    <n v="1"/>
    <x v="0"/>
  </r>
  <r>
    <s v="2719-BDAQO"/>
    <x v="1"/>
    <n v="0"/>
    <s v="No"/>
    <s v="No"/>
    <n v="17"/>
    <s v="Yes"/>
    <x v="1"/>
    <x v="1"/>
    <x v="1"/>
    <x v="1"/>
    <x v="0"/>
    <x v="0"/>
    <x v="1"/>
    <x v="1"/>
    <x v="0"/>
    <s v="No"/>
    <x v="0"/>
    <n v="93.85"/>
    <n v="1625.65"/>
    <x v="1"/>
    <n v="1625.65"/>
    <n v="1"/>
    <x v="3"/>
  </r>
  <r>
    <s v="5285-MVEHD"/>
    <x v="0"/>
    <n v="0"/>
    <s v="Yes"/>
    <s v="No"/>
    <n v="56"/>
    <s v="Yes"/>
    <x v="1"/>
    <x v="1"/>
    <x v="1"/>
    <x v="0"/>
    <x v="1"/>
    <x v="0"/>
    <x v="1"/>
    <x v="1"/>
    <x v="1"/>
    <s v="Yes"/>
    <x v="3"/>
    <n v="105.6"/>
    <n v="6068.65"/>
    <x v="0"/>
    <n v="6068.65"/>
    <n v="0"/>
    <x v="5"/>
  </r>
  <r>
    <s v="0379-DJQHR"/>
    <x v="1"/>
    <n v="0"/>
    <s v="Yes"/>
    <s v="Yes"/>
    <n v="67"/>
    <s v="Yes"/>
    <x v="1"/>
    <x v="0"/>
    <x v="1"/>
    <x v="0"/>
    <x v="1"/>
    <x v="0"/>
    <x v="1"/>
    <x v="1"/>
    <x v="2"/>
    <s v="No"/>
    <x v="3"/>
    <n v="81.349999999999994"/>
    <n v="5398.6"/>
    <x v="0"/>
    <n v="5398.6"/>
    <n v="0"/>
    <x v="4"/>
  </r>
  <r>
    <s v="0781-LKXBR"/>
    <x v="1"/>
    <n v="1"/>
    <s v="No"/>
    <s v="No"/>
    <n v="9"/>
    <s v="Yes"/>
    <x v="2"/>
    <x v="1"/>
    <x v="0"/>
    <x v="1"/>
    <x v="1"/>
    <x v="0"/>
    <x v="1"/>
    <x v="1"/>
    <x v="0"/>
    <s v="Yes"/>
    <x v="0"/>
    <n v="100.5"/>
    <n v="918.6"/>
    <x v="1"/>
    <n v="918.6"/>
    <n v="1"/>
    <x v="0"/>
  </r>
  <r>
    <s v="5543-QDCRY"/>
    <x v="1"/>
    <n v="0"/>
    <s v="No"/>
    <s v="No"/>
    <n v="4"/>
    <s v="Yes"/>
    <x v="1"/>
    <x v="0"/>
    <x v="0"/>
    <x v="1"/>
    <x v="0"/>
    <x v="0"/>
    <x v="1"/>
    <x v="0"/>
    <x v="0"/>
    <s v="Yes"/>
    <x v="0"/>
    <n v="56.4"/>
    <n v="234.85"/>
    <x v="0"/>
    <n v="234.85"/>
    <n v="0"/>
    <x v="0"/>
  </r>
  <r>
    <s v="0297-RBCSG"/>
    <x v="1"/>
    <n v="0"/>
    <s v="No"/>
    <s v="No"/>
    <n v="19"/>
    <s v="Yes"/>
    <x v="1"/>
    <x v="0"/>
    <x v="0"/>
    <x v="0"/>
    <x v="0"/>
    <x v="1"/>
    <x v="0"/>
    <x v="1"/>
    <x v="1"/>
    <s v="Yes"/>
    <x v="2"/>
    <n v="65.349999999999994"/>
    <n v="1231.8499999999999"/>
    <x v="0"/>
    <n v="1231.8499999999999"/>
    <n v="0"/>
    <x v="3"/>
  </r>
  <r>
    <s v="4694-PHWFW"/>
    <x v="0"/>
    <n v="0"/>
    <s v="No"/>
    <s v="Yes"/>
    <n v="8"/>
    <s v="Yes"/>
    <x v="1"/>
    <x v="2"/>
    <x v="2"/>
    <x v="2"/>
    <x v="2"/>
    <x v="2"/>
    <x v="2"/>
    <x v="2"/>
    <x v="0"/>
    <s v="No"/>
    <x v="1"/>
    <n v="19.95"/>
    <n v="170.9"/>
    <x v="0"/>
    <n v="170.9"/>
    <n v="0"/>
    <x v="0"/>
  </r>
  <r>
    <s v="0835-JKADZ"/>
    <x v="0"/>
    <n v="0"/>
    <s v="No"/>
    <s v="No"/>
    <n v="71"/>
    <s v="Yes"/>
    <x v="2"/>
    <x v="1"/>
    <x v="0"/>
    <x v="0"/>
    <x v="1"/>
    <x v="1"/>
    <x v="1"/>
    <x v="1"/>
    <x v="2"/>
    <s v="Yes"/>
    <x v="0"/>
    <n v="111.25"/>
    <n v="7984.15"/>
    <x v="0"/>
    <n v="7984.15"/>
    <n v="0"/>
    <x v="4"/>
  </r>
  <r>
    <s v="1907-UBQFC"/>
    <x v="1"/>
    <n v="1"/>
    <s v="No"/>
    <s v="No"/>
    <n v="10"/>
    <s v="Yes"/>
    <x v="1"/>
    <x v="1"/>
    <x v="0"/>
    <x v="0"/>
    <x v="0"/>
    <x v="0"/>
    <x v="0"/>
    <x v="0"/>
    <x v="0"/>
    <s v="Yes"/>
    <x v="0"/>
    <n v="72.849999999999994"/>
    <n v="688.65"/>
    <x v="1"/>
    <n v="688.65"/>
    <n v="1"/>
    <x v="0"/>
  </r>
  <r>
    <s v="7508-SMHXL"/>
    <x v="0"/>
    <n v="1"/>
    <s v="No"/>
    <s v="No"/>
    <n v="15"/>
    <s v="Yes"/>
    <x v="2"/>
    <x v="1"/>
    <x v="0"/>
    <x v="0"/>
    <x v="0"/>
    <x v="0"/>
    <x v="1"/>
    <x v="0"/>
    <x v="0"/>
    <s v="No"/>
    <x v="3"/>
    <n v="89"/>
    <n v="1288.3"/>
    <x v="0"/>
    <n v="1288.3"/>
    <n v="0"/>
    <x v="3"/>
  </r>
  <r>
    <s v="3865-YIOTT"/>
    <x v="1"/>
    <n v="0"/>
    <s v="Yes"/>
    <s v="Yes"/>
    <n v="72"/>
    <s v="Yes"/>
    <x v="2"/>
    <x v="1"/>
    <x v="1"/>
    <x v="1"/>
    <x v="1"/>
    <x v="0"/>
    <x v="1"/>
    <x v="1"/>
    <x v="1"/>
    <s v="Yes"/>
    <x v="2"/>
    <n v="106.1"/>
    <n v="7848.5"/>
    <x v="0"/>
    <n v="7848.5"/>
    <n v="0"/>
    <x v="4"/>
  </r>
  <r>
    <s v="5993-BQHEA"/>
    <x v="1"/>
    <n v="0"/>
    <s v="No"/>
    <s v="No"/>
    <n v="12"/>
    <s v="Yes"/>
    <x v="1"/>
    <x v="2"/>
    <x v="2"/>
    <x v="2"/>
    <x v="2"/>
    <x v="2"/>
    <x v="2"/>
    <x v="2"/>
    <x v="1"/>
    <s v="No"/>
    <x v="3"/>
    <n v="20.05"/>
    <n v="267"/>
    <x v="0"/>
    <n v="267"/>
    <n v="0"/>
    <x v="0"/>
  </r>
  <r>
    <s v="6024-RUGGH"/>
    <x v="1"/>
    <n v="0"/>
    <s v="Yes"/>
    <s v="Yes"/>
    <n v="72"/>
    <s v="Yes"/>
    <x v="2"/>
    <x v="2"/>
    <x v="2"/>
    <x v="2"/>
    <x v="2"/>
    <x v="2"/>
    <x v="2"/>
    <x v="2"/>
    <x v="2"/>
    <s v="Yes"/>
    <x v="2"/>
    <n v="25.2"/>
    <n v="1798.9"/>
    <x v="0"/>
    <n v="1798.9"/>
    <n v="0"/>
    <x v="4"/>
  </r>
  <r>
    <s v="6513-EECDB"/>
    <x v="1"/>
    <n v="1"/>
    <s v="Yes"/>
    <s v="No"/>
    <n v="1"/>
    <s v="Yes"/>
    <x v="2"/>
    <x v="1"/>
    <x v="0"/>
    <x v="1"/>
    <x v="0"/>
    <x v="0"/>
    <x v="0"/>
    <x v="0"/>
    <x v="0"/>
    <s v="Yes"/>
    <x v="0"/>
    <n v="73.55"/>
    <n v="73.55"/>
    <x v="1"/>
    <n v="73.55"/>
    <n v="1"/>
    <x v="0"/>
  </r>
  <r>
    <s v="3956-CJUST"/>
    <x v="0"/>
    <n v="1"/>
    <s v="No"/>
    <s v="No"/>
    <n v="23"/>
    <s v="Yes"/>
    <x v="1"/>
    <x v="1"/>
    <x v="1"/>
    <x v="1"/>
    <x v="0"/>
    <x v="0"/>
    <x v="0"/>
    <x v="0"/>
    <x v="0"/>
    <s v="Yes"/>
    <x v="2"/>
    <n v="75.400000000000006"/>
    <n v="1643.55"/>
    <x v="0"/>
    <n v="1643.55"/>
    <n v="0"/>
    <x v="3"/>
  </r>
  <r>
    <s v="4079-WWQQQ"/>
    <x v="1"/>
    <n v="0"/>
    <s v="No"/>
    <s v="No"/>
    <n v="72"/>
    <s v="No"/>
    <x v="0"/>
    <x v="0"/>
    <x v="1"/>
    <x v="0"/>
    <x v="1"/>
    <x v="1"/>
    <x v="1"/>
    <x v="1"/>
    <x v="2"/>
    <s v="Yes"/>
    <x v="2"/>
    <n v="65.55"/>
    <n v="4807.45"/>
    <x v="0"/>
    <n v="4807.45"/>
    <n v="0"/>
    <x v="4"/>
  </r>
  <r>
    <s v="6103-BOCOU"/>
    <x v="0"/>
    <n v="0"/>
    <s v="No"/>
    <s v="No"/>
    <n v="26"/>
    <s v="Yes"/>
    <x v="2"/>
    <x v="1"/>
    <x v="0"/>
    <x v="1"/>
    <x v="1"/>
    <x v="0"/>
    <x v="0"/>
    <x v="0"/>
    <x v="0"/>
    <s v="Yes"/>
    <x v="0"/>
    <n v="80.7"/>
    <n v="2193"/>
    <x v="0"/>
    <n v="2193"/>
    <n v="0"/>
    <x v="1"/>
  </r>
  <r>
    <s v="5149-TGWDZ"/>
    <x v="0"/>
    <n v="0"/>
    <s v="No"/>
    <s v="No"/>
    <n v="21"/>
    <s v="Yes"/>
    <x v="1"/>
    <x v="1"/>
    <x v="0"/>
    <x v="0"/>
    <x v="1"/>
    <x v="1"/>
    <x v="1"/>
    <x v="1"/>
    <x v="1"/>
    <s v="Yes"/>
    <x v="1"/>
    <n v="104.55"/>
    <n v="2239.4"/>
    <x v="0"/>
    <n v="2239.4"/>
    <n v="0"/>
    <x v="3"/>
  </r>
  <r>
    <s v="7471-WNSUF"/>
    <x v="1"/>
    <n v="0"/>
    <s v="Yes"/>
    <s v="No"/>
    <n v="60"/>
    <s v="Yes"/>
    <x v="2"/>
    <x v="2"/>
    <x v="2"/>
    <x v="2"/>
    <x v="2"/>
    <x v="2"/>
    <x v="2"/>
    <x v="2"/>
    <x v="1"/>
    <s v="No"/>
    <x v="2"/>
    <n v="24.15"/>
    <n v="1505.9"/>
    <x v="0"/>
    <n v="1505.9"/>
    <n v="0"/>
    <x v="5"/>
  </r>
  <r>
    <s v="8942-DBMHZ"/>
    <x v="1"/>
    <n v="0"/>
    <s v="No"/>
    <s v="No"/>
    <n v="12"/>
    <s v="Yes"/>
    <x v="1"/>
    <x v="2"/>
    <x v="2"/>
    <x v="2"/>
    <x v="2"/>
    <x v="2"/>
    <x v="2"/>
    <x v="2"/>
    <x v="0"/>
    <s v="No"/>
    <x v="1"/>
    <n v="20.45"/>
    <n v="255.35"/>
    <x v="0"/>
    <n v="255.35"/>
    <n v="0"/>
    <x v="0"/>
  </r>
  <r>
    <s v="4301-VVZKA"/>
    <x v="1"/>
    <n v="0"/>
    <s v="Yes"/>
    <s v="No"/>
    <n v="16"/>
    <s v="Yes"/>
    <x v="2"/>
    <x v="1"/>
    <x v="0"/>
    <x v="1"/>
    <x v="0"/>
    <x v="0"/>
    <x v="0"/>
    <x v="0"/>
    <x v="0"/>
    <s v="Yes"/>
    <x v="0"/>
    <n v="75.400000000000006"/>
    <n v="1189.4000000000001"/>
    <x v="0"/>
    <n v="1189.4000000000001"/>
    <n v="0"/>
    <x v="3"/>
  </r>
  <r>
    <s v="9199-PWQVC"/>
    <x v="0"/>
    <n v="0"/>
    <s v="Yes"/>
    <s v="No"/>
    <n v="63"/>
    <s v="Yes"/>
    <x v="2"/>
    <x v="0"/>
    <x v="1"/>
    <x v="0"/>
    <x v="0"/>
    <x v="0"/>
    <x v="1"/>
    <x v="1"/>
    <x v="1"/>
    <s v="Yes"/>
    <x v="3"/>
    <n v="79.7"/>
    <n v="4786.1499999999996"/>
    <x v="0"/>
    <n v="4786.1499999999996"/>
    <n v="0"/>
    <x v="4"/>
  </r>
  <r>
    <s v="4824-GUCBY"/>
    <x v="0"/>
    <n v="1"/>
    <s v="No"/>
    <s v="No"/>
    <n v="22"/>
    <s v="Yes"/>
    <x v="1"/>
    <x v="1"/>
    <x v="1"/>
    <x v="0"/>
    <x v="0"/>
    <x v="0"/>
    <x v="0"/>
    <x v="0"/>
    <x v="0"/>
    <s v="No"/>
    <x v="0"/>
    <n v="81.7"/>
    <n v="1820.9"/>
    <x v="0"/>
    <n v="1820.9"/>
    <n v="0"/>
    <x v="3"/>
  </r>
  <r>
    <s v="5393-HJZSM"/>
    <x v="0"/>
    <n v="0"/>
    <s v="Yes"/>
    <s v="Yes"/>
    <n v="32"/>
    <s v="Yes"/>
    <x v="1"/>
    <x v="0"/>
    <x v="1"/>
    <x v="0"/>
    <x v="1"/>
    <x v="1"/>
    <x v="0"/>
    <x v="1"/>
    <x v="0"/>
    <s v="No"/>
    <x v="2"/>
    <n v="76.3"/>
    <n v="2404.15"/>
    <x v="0"/>
    <n v="2404.15"/>
    <n v="0"/>
    <x v="1"/>
  </r>
  <r>
    <s v="7074-IEVOJ"/>
    <x v="0"/>
    <n v="1"/>
    <s v="No"/>
    <s v="No"/>
    <n v="3"/>
    <s v="Yes"/>
    <x v="2"/>
    <x v="1"/>
    <x v="0"/>
    <x v="0"/>
    <x v="0"/>
    <x v="0"/>
    <x v="0"/>
    <x v="0"/>
    <x v="0"/>
    <s v="Yes"/>
    <x v="0"/>
    <n v="79.400000000000006"/>
    <n v="205.05"/>
    <x v="1"/>
    <n v="205.05"/>
    <n v="1"/>
    <x v="0"/>
  </r>
  <r>
    <s v="9625-QSTYE"/>
    <x v="0"/>
    <n v="0"/>
    <s v="No"/>
    <s v="No"/>
    <n v="13"/>
    <s v="Yes"/>
    <x v="1"/>
    <x v="1"/>
    <x v="0"/>
    <x v="0"/>
    <x v="1"/>
    <x v="0"/>
    <x v="0"/>
    <x v="0"/>
    <x v="0"/>
    <s v="Yes"/>
    <x v="0"/>
    <n v="81.150000000000006"/>
    <n v="952.3"/>
    <x v="1"/>
    <n v="952.3"/>
    <n v="1"/>
    <x v="3"/>
  </r>
  <r>
    <s v="0862-PRCBS"/>
    <x v="0"/>
    <n v="0"/>
    <s v="Yes"/>
    <s v="Yes"/>
    <n v="68"/>
    <s v="Yes"/>
    <x v="2"/>
    <x v="1"/>
    <x v="0"/>
    <x v="0"/>
    <x v="0"/>
    <x v="1"/>
    <x v="1"/>
    <x v="1"/>
    <x v="2"/>
    <s v="Yes"/>
    <x v="3"/>
    <n v="103.75"/>
    <n v="7039.45"/>
    <x v="0"/>
    <n v="7039.45"/>
    <n v="0"/>
    <x v="4"/>
  </r>
  <r>
    <s v="8812-ZRHFP"/>
    <x v="0"/>
    <n v="0"/>
    <s v="Yes"/>
    <s v="Yes"/>
    <n v="30"/>
    <s v="Yes"/>
    <x v="1"/>
    <x v="1"/>
    <x v="0"/>
    <x v="1"/>
    <x v="1"/>
    <x v="0"/>
    <x v="0"/>
    <x v="1"/>
    <x v="1"/>
    <s v="No"/>
    <x v="0"/>
    <n v="86.45"/>
    <n v="2538.0500000000002"/>
    <x v="0"/>
    <n v="2538.0500000000002"/>
    <n v="0"/>
    <x v="1"/>
  </r>
  <r>
    <s v="5146-CBVOE"/>
    <x v="0"/>
    <n v="0"/>
    <s v="No"/>
    <s v="No"/>
    <n v="16"/>
    <s v="Yes"/>
    <x v="1"/>
    <x v="1"/>
    <x v="0"/>
    <x v="0"/>
    <x v="0"/>
    <x v="0"/>
    <x v="0"/>
    <x v="0"/>
    <x v="0"/>
    <s v="No"/>
    <x v="2"/>
    <n v="75.099999999999994"/>
    <n v="1212.8499999999999"/>
    <x v="0"/>
    <n v="1212.8499999999999"/>
    <n v="0"/>
    <x v="3"/>
  </r>
  <r>
    <s v="0454-OKRCT"/>
    <x v="1"/>
    <n v="0"/>
    <s v="No"/>
    <s v="No"/>
    <n v="33"/>
    <s v="Yes"/>
    <x v="1"/>
    <x v="1"/>
    <x v="0"/>
    <x v="0"/>
    <x v="0"/>
    <x v="1"/>
    <x v="0"/>
    <x v="0"/>
    <x v="2"/>
    <s v="No"/>
    <x v="2"/>
    <n v="80.599999999999994"/>
    <n v="2651.1"/>
    <x v="0"/>
    <n v="2651.1"/>
    <n v="0"/>
    <x v="1"/>
  </r>
  <r>
    <s v="5787-KXGIY"/>
    <x v="1"/>
    <n v="0"/>
    <s v="Yes"/>
    <s v="No"/>
    <n v="72"/>
    <s v="Yes"/>
    <x v="1"/>
    <x v="2"/>
    <x v="2"/>
    <x v="2"/>
    <x v="2"/>
    <x v="2"/>
    <x v="2"/>
    <x v="2"/>
    <x v="2"/>
    <s v="No"/>
    <x v="3"/>
    <n v="19.3"/>
    <n v="1304.8"/>
    <x v="0"/>
    <n v="1304.8"/>
    <n v="0"/>
    <x v="4"/>
  </r>
  <r>
    <s v="4750-ZRXIU"/>
    <x v="0"/>
    <n v="1"/>
    <s v="No"/>
    <s v="No"/>
    <n v="4"/>
    <s v="Yes"/>
    <x v="2"/>
    <x v="1"/>
    <x v="0"/>
    <x v="1"/>
    <x v="0"/>
    <x v="0"/>
    <x v="0"/>
    <x v="1"/>
    <x v="0"/>
    <s v="Yes"/>
    <x v="0"/>
    <n v="84.6"/>
    <n v="360.1"/>
    <x v="1"/>
    <n v="360.1"/>
    <n v="1"/>
    <x v="0"/>
  </r>
  <r>
    <s v="4198-VFOEA"/>
    <x v="0"/>
    <n v="0"/>
    <s v="No"/>
    <s v="No"/>
    <n v="12"/>
    <s v="No"/>
    <x v="0"/>
    <x v="0"/>
    <x v="1"/>
    <x v="1"/>
    <x v="0"/>
    <x v="1"/>
    <x v="0"/>
    <x v="0"/>
    <x v="1"/>
    <s v="Yes"/>
    <x v="1"/>
    <n v="33.6"/>
    <n v="435.45"/>
    <x v="0"/>
    <n v="435.45"/>
    <n v="0"/>
    <x v="0"/>
  </r>
  <r>
    <s v="6630-UJZMY"/>
    <x v="0"/>
    <n v="1"/>
    <s v="Yes"/>
    <s v="No"/>
    <n v="4"/>
    <s v="Yes"/>
    <x v="2"/>
    <x v="1"/>
    <x v="0"/>
    <x v="1"/>
    <x v="0"/>
    <x v="0"/>
    <x v="1"/>
    <x v="0"/>
    <x v="0"/>
    <s v="Yes"/>
    <x v="0"/>
    <n v="83.25"/>
    <n v="308.05"/>
    <x v="0"/>
    <n v="308.05"/>
    <n v="0"/>
    <x v="0"/>
  </r>
  <r>
    <s v="5709-LVOEQ"/>
    <x v="0"/>
    <n v="0"/>
    <s v="Yes"/>
    <s v="Yes"/>
    <n v="0"/>
    <s v="Yes"/>
    <x v="1"/>
    <x v="0"/>
    <x v="1"/>
    <x v="0"/>
    <x v="1"/>
    <x v="0"/>
    <x v="1"/>
    <x v="1"/>
    <x v="2"/>
    <s v="No"/>
    <x v="1"/>
    <n v="80.849999999999994"/>
    <s v=" "/>
    <x v="0"/>
    <s v=""/>
    <n v="0"/>
    <x v="0"/>
  </r>
  <r>
    <s v="6400-BWQKW"/>
    <x v="0"/>
    <n v="0"/>
    <s v="No"/>
    <s v="No"/>
    <n v="6"/>
    <s v="Yes"/>
    <x v="2"/>
    <x v="1"/>
    <x v="1"/>
    <x v="1"/>
    <x v="0"/>
    <x v="0"/>
    <x v="0"/>
    <x v="0"/>
    <x v="0"/>
    <s v="Yes"/>
    <x v="0"/>
    <n v="79.05"/>
    <n v="434.5"/>
    <x v="1"/>
    <n v="434.5"/>
    <n v="1"/>
    <x v="0"/>
  </r>
  <r>
    <s v="2692-AQCPF"/>
    <x v="0"/>
    <n v="0"/>
    <s v="Yes"/>
    <s v="No"/>
    <n v="65"/>
    <s v="Yes"/>
    <x v="2"/>
    <x v="1"/>
    <x v="0"/>
    <x v="0"/>
    <x v="1"/>
    <x v="1"/>
    <x v="1"/>
    <x v="1"/>
    <x v="1"/>
    <s v="Yes"/>
    <x v="3"/>
    <n v="108.05"/>
    <n v="7118.9"/>
    <x v="0"/>
    <n v="7118.9"/>
    <n v="0"/>
    <x v="4"/>
  </r>
  <r>
    <s v="0347-UBKUZ"/>
    <x v="0"/>
    <n v="0"/>
    <s v="No"/>
    <s v="No"/>
    <n v="15"/>
    <s v="Yes"/>
    <x v="1"/>
    <x v="2"/>
    <x v="2"/>
    <x v="2"/>
    <x v="2"/>
    <x v="2"/>
    <x v="2"/>
    <x v="2"/>
    <x v="0"/>
    <s v="No"/>
    <x v="1"/>
    <n v="19.899999999999999"/>
    <n v="320.45"/>
    <x v="0"/>
    <n v="320.45"/>
    <n v="0"/>
    <x v="3"/>
  </r>
  <r>
    <s v="0835-DUUIQ"/>
    <x v="0"/>
    <n v="0"/>
    <s v="No"/>
    <s v="Yes"/>
    <n v="24"/>
    <s v="Yes"/>
    <x v="1"/>
    <x v="2"/>
    <x v="2"/>
    <x v="2"/>
    <x v="2"/>
    <x v="2"/>
    <x v="2"/>
    <x v="2"/>
    <x v="1"/>
    <s v="No"/>
    <x v="2"/>
    <n v="21.05"/>
    <n v="531.54999999999995"/>
    <x v="0"/>
    <n v="531.54999999999995"/>
    <n v="0"/>
    <x v="3"/>
  </r>
  <r>
    <s v="0811-GSDTP"/>
    <x v="0"/>
    <n v="0"/>
    <s v="No"/>
    <s v="Yes"/>
    <n v="13"/>
    <s v="No"/>
    <x v="0"/>
    <x v="0"/>
    <x v="0"/>
    <x v="0"/>
    <x v="0"/>
    <x v="0"/>
    <x v="0"/>
    <x v="0"/>
    <x v="0"/>
    <s v="No"/>
    <x v="0"/>
    <n v="30.15"/>
    <n v="382.2"/>
    <x v="0"/>
    <n v="382.2"/>
    <n v="0"/>
    <x v="3"/>
  </r>
  <r>
    <s v="7567-ECMCM"/>
    <x v="1"/>
    <n v="0"/>
    <s v="No"/>
    <s v="No"/>
    <n v="24"/>
    <s v="Yes"/>
    <x v="1"/>
    <x v="1"/>
    <x v="0"/>
    <x v="1"/>
    <x v="0"/>
    <x v="0"/>
    <x v="0"/>
    <x v="1"/>
    <x v="0"/>
    <s v="Yes"/>
    <x v="3"/>
    <n v="79.849999999999994"/>
    <n v="2001"/>
    <x v="0"/>
    <n v="2001"/>
    <n v="0"/>
    <x v="3"/>
  </r>
  <r>
    <s v="6115-ZTBFQ"/>
    <x v="0"/>
    <n v="0"/>
    <s v="Yes"/>
    <s v="No"/>
    <n v="72"/>
    <s v="No"/>
    <x v="0"/>
    <x v="0"/>
    <x v="1"/>
    <x v="0"/>
    <x v="1"/>
    <x v="1"/>
    <x v="1"/>
    <x v="1"/>
    <x v="2"/>
    <s v="No"/>
    <x v="2"/>
    <n v="65.5"/>
    <n v="4919.7"/>
    <x v="0"/>
    <n v="4919.7"/>
    <n v="0"/>
    <x v="4"/>
  </r>
  <r>
    <s v="6353-BRMMA"/>
    <x v="0"/>
    <n v="0"/>
    <s v="Yes"/>
    <s v="Yes"/>
    <n v="54"/>
    <s v="Yes"/>
    <x v="2"/>
    <x v="1"/>
    <x v="1"/>
    <x v="0"/>
    <x v="0"/>
    <x v="0"/>
    <x v="1"/>
    <x v="1"/>
    <x v="0"/>
    <s v="Yes"/>
    <x v="2"/>
    <n v="104.1"/>
    <n v="5645.8"/>
    <x v="0"/>
    <n v="5645.8"/>
    <n v="0"/>
    <x v="5"/>
  </r>
  <r>
    <s v="6680-WKXRZ"/>
    <x v="0"/>
    <n v="0"/>
    <s v="No"/>
    <s v="No"/>
    <n v="3"/>
    <s v="Yes"/>
    <x v="2"/>
    <x v="1"/>
    <x v="0"/>
    <x v="1"/>
    <x v="0"/>
    <x v="0"/>
    <x v="0"/>
    <x v="0"/>
    <x v="0"/>
    <s v="No"/>
    <x v="2"/>
    <n v="74.400000000000006"/>
    <n v="215.8"/>
    <x v="1"/>
    <n v="215.8"/>
    <n v="1"/>
    <x v="0"/>
  </r>
  <r>
    <s v="6231-WFGFH"/>
    <x v="1"/>
    <n v="0"/>
    <s v="Yes"/>
    <s v="Yes"/>
    <n v="4"/>
    <s v="Yes"/>
    <x v="1"/>
    <x v="2"/>
    <x v="2"/>
    <x v="2"/>
    <x v="2"/>
    <x v="2"/>
    <x v="2"/>
    <x v="2"/>
    <x v="0"/>
    <s v="Yes"/>
    <x v="1"/>
    <n v="20.5"/>
    <n v="77.599999999999994"/>
    <x v="0"/>
    <n v="77.599999999999994"/>
    <n v="0"/>
    <x v="0"/>
  </r>
  <r>
    <s v="9904-EHEVJ"/>
    <x v="0"/>
    <n v="1"/>
    <s v="Yes"/>
    <s v="Yes"/>
    <n v="32"/>
    <s v="Yes"/>
    <x v="2"/>
    <x v="1"/>
    <x v="0"/>
    <x v="1"/>
    <x v="1"/>
    <x v="0"/>
    <x v="1"/>
    <x v="0"/>
    <x v="0"/>
    <s v="Yes"/>
    <x v="1"/>
    <n v="91.35"/>
    <n v="2896.55"/>
    <x v="0"/>
    <n v="2896.55"/>
    <n v="0"/>
    <x v="1"/>
  </r>
  <r>
    <s v="7028-DVOIQ"/>
    <x v="1"/>
    <n v="1"/>
    <s v="No"/>
    <s v="No"/>
    <n v="35"/>
    <s v="Yes"/>
    <x v="2"/>
    <x v="1"/>
    <x v="0"/>
    <x v="1"/>
    <x v="1"/>
    <x v="0"/>
    <x v="1"/>
    <x v="1"/>
    <x v="0"/>
    <s v="Yes"/>
    <x v="0"/>
    <n v="99.05"/>
    <n v="3395.8"/>
    <x v="1"/>
    <n v="3395.8"/>
    <n v="1"/>
    <x v="1"/>
  </r>
  <r>
    <s v="6169-PPETC"/>
    <x v="1"/>
    <n v="0"/>
    <s v="Yes"/>
    <s v="Yes"/>
    <n v="35"/>
    <s v="Yes"/>
    <x v="1"/>
    <x v="2"/>
    <x v="2"/>
    <x v="2"/>
    <x v="2"/>
    <x v="2"/>
    <x v="2"/>
    <x v="2"/>
    <x v="2"/>
    <s v="No"/>
    <x v="2"/>
    <n v="20.5"/>
    <n v="759.35"/>
    <x v="0"/>
    <n v="759.35"/>
    <n v="0"/>
    <x v="1"/>
  </r>
  <r>
    <s v="4208-UFFGW"/>
    <x v="1"/>
    <n v="1"/>
    <s v="No"/>
    <s v="No"/>
    <n v="2"/>
    <s v="Yes"/>
    <x v="1"/>
    <x v="0"/>
    <x v="0"/>
    <x v="1"/>
    <x v="0"/>
    <x v="0"/>
    <x v="0"/>
    <x v="0"/>
    <x v="0"/>
    <s v="No"/>
    <x v="1"/>
    <n v="44.95"/>
    <n v="85.15"/>
    <x v="1"/>
    <n v="85.15"/>
    <n v="1"/>
    <x v="0"/>
  </r>
  <r>
    <s v="8584-KMVXD"/>
    <x v="0"/>
    <n v="0"/>
    <s v="No"/>
    <s v="No"/>
    <n v="8"/>
    <s v="Yes"/>
    <x v="1"/>
    <x v="1"/>
    <x v="0"/>
    <x v="0"/>
    <x v="0"/>
    <x v="0"/>
    <x v="0"/>
    <x v="0"/>
    <x v="0"/>
    <s v="No"/>
    <x v="0"/>
    <n v="75.599999999999994"/>
    <n v="535.54999999999995"/>
    <x v="0"/>
    <n v="535.54999999999995"/>
    <n v="0"/>
    <x v="0"/>
  </r>
  <r>
    <s v="8467-WYNSR"/>
    <x v="1"/>
    <n v="0"/>
    <s v="No"/>
    <s v="No"/>
    <n v="22"/>
    <s v="Yes"/>
    <x v="1"/>
    <x v="0"/>
    <x v="1"/>
    <x v="1"/>
    <x v="0"/>
    <x v="1"/>
    <x v="0"/>
    <x v="0"/>
    <x v="0"/>
    <s v="No"/>
    <x v="1"/>
    <n v="55.1"/>
    <n v="1253.1500000000001"/>
    <x v="0"/>
    <n v="1253.1500000000001"/>
    <n v="0"/>
    <x v="3"/>
  </r>
  <r>
    <s v="0851-DFJKB"/>
    <x v="0"/>
    <n v="0"/>
    <s v="No"/>
    <s v="No"/>
    <n v="15"/>
    <s v="Yes"/>
    <x v="1"/>
    <x v="0"/>
    <x v="1"/>
    <x v="1"/>
    <x v="1"/>
    <x v="1"/>
    <x v="0"/>
    <x v="0"/>
    <x v="0"/>
    <s v="No"/>
    <x v="0"/>
    <n v="58.95"/>
    <n v="955.15"/>
    <x v="0"/>
    <n v="955.15"/>
    <n v="0"/>
    <x v="3"/>
  </r>
  <r>
    <s v="5382-SOYZL"/>
    <x v="1"/>
    <n v="0"/>
    <s v="No"/>
    <s v="No"/>
    <n v="22"/>
    <s v="Yes"/>
    <x v="2"/>
    <x v="1"/>
    <x v="0"/>
    <x v="1"/>
    <x v="0"/>
    <x v="0"/>
    <x v="1"/>
    <x v="1"/>
    <x v="0"/>
    <s v="Yes"/>
    <x v="0"/>
    <n v="95.1"/>
    <n v="2162.6"/>
    <x v="0"/>
    <n v="2162.6"/>
    <n v="0"/>
    <x v="3"/>
  </r>
  <r>
    <s v="9448-REEVD"/>
    <x v="1"/>
    <n v="0"/>
    <s v="Yes"/>
    <s v="No"/>
    <n v="1"/>
    <s v="Yes"/>
    <x v="1"/>
    <x v="0"/>
    <x v="0"/>
    <x v="1"/>
    <x v="0"/>
    <x v="0"/>
    <x v="0"/>
    <x v="0"/>
    <x v="0"/>
    <s v="No"/>
    <x v="3"/>
    <n v="44.7"/>
    <n v="44.7"/>
    <x v="1"/>
    <n v="44.7"/>
    <n v="1"/>
    <x v="0"/>
  </r>
  <r>
    <s v="3261-CQXOL"/>
    <x v="0"/>
    <n v="0"/>
    <s v="Yes"/>
    <s v="Yes"/>
    <n v="71"/>
    <s v="Yes"/>
    <x v="2"/>
    <x v="2"/>
    <x v="2"/>
    <x v="2"/>
    <x v="2"/>
    <x v="2"/>
    <x v="2"/>
    <x v="2"/>
    <x v="2"/>
    <s v="No"/>
    <x v="2"/>
    <n v="25.45"/>
    <n v="1813.35"/>
    <x v="0"/>
    <n v="1813.35"/>
    <n v="0"/>
    <x v="4"/>
  </r>
  <r>
    <s v="8388-FYNPZ"/>
    <x v="1"/>
    <n v="0"/>
    <s v="No"/>
    <s v="No"/>
    <n v="4"/>
    <s v="Yes"/>
    <x v="1"/>
    <x v="0"/>
    <x v="1"/>
    <x v="1"/>
    <x v="1"/>
    <x v="0"/>
    <x v="0"/>
    <x v="0"/>
    <x v="0"/>
    <s v="No"/>
    <x v="0"/>
    <n v="56.75"/>
    <n v="245.15"/>
    <x v="0"/>
    <n v="245.15"/>
    <n v="0"/>
    <x v="0"/>
  </r>
  <r>
    <s v="4002-BQWPQ"/>
    <x v="1"/>
    <n v="0"/>
    <s v="No"/>
    <s v="No"/>
    <n v="25"/>
    <s v="Yes"/>
    <x v="2"/>
    <x v="0"/>
    <x v="1"/>
    <x v="0"/>
    <x v="1"/>
    <x v="1"/>
    <x v="0"/>
    <x v="1"/>
    <x v="0"/>
    <s v="No"/>
    <x v="2"/>
    <n v="81.75"/>
    <n v="2028.8"/>
    <x v="0"/>
    <n v="2028.8"/>
    <n v="0"/>
    <x v="1"/>
  </r>
  <r>
    <s v="5651-YLPRD"/>
    <x v="0"/>
    <n v="0"/>
    <s v="Yes"/>
    <s v="Yes"/>
    <n v="32"/>
    <s v="Yes"/>
    <x v="1"/>
    <x v="1"/>
    <x v="0"/>
    <x v="0"/>
    <x v="0"/>
    <x v="0"/>
    <x v="1"/>
    <x v="0"/>
    <x v="0"/>
    <s v="Yes"/>
    <x v="0"/>
    <n v="86.1"/>
    <n v="2723.75"/>
    <x v="0"/>
    <n v="2723.75"/>
    <n v="0"/>
    <x v="1"/>
  </r>
  <r>
    <s v="2826-DXLQO"/>
    <x v="1"/>
    <n v="1"/>
    <s v="Yes"/>
    <s v="No"/>
    <n v="7"/>
    <s v="No"/>
    <x v="0"/>
    <x v="0"/>
    <x v="1"/>
    <x v="1"/>
    <x v="0"/>
    <x v="0"/>
    <x v="0"/>
    <x v="0"/>
    <x v="0"/>
    <s v="No"/>
    <x v="2"/>
    <n v="29.8"/>
    <n v="220.45"/>
    <x v="0"/>
    <n v="220.45"/>
    <n v="0"/>
    <x v="0"/>
  </r>
  <r>
    <s v="4378-BZYFP"/>
    <x v="1"/>
    <n v="0"/>
    <s v="No"/>
    <s v="No"/>
    <n v="17"/>
    <s v="Yes"/>
    <x v="1"/>
    <x v="2"/>
    <x v="2"/>
    <x v="2"/>
    <x v="2"/>
    <x v="2"/>
    <x v="2"/>
    <x v="2"/>
    <x v="1"/>
    <s v="Yes"/>
    <x v="1"/>
    <n v="20.5"/>
    <n v="365.8"/>
    <x v="0"/>
    <n v="365.8"/>
    <n v="0"/>
    <x v="3"/>
  </r>
  <r>
    <s v="9489-UTFKA"/>
    <x v="1"/>
    <n v="1"/>
    <s v="Yes"/>
    <s v="No"/>
    <n v="8"/>
    <s v="Yes"/>
    <x v="1"/>
    <x v="0"/>
    <x v="1"/>
    <x v="1"/>
    <x v="0"/>
    <x v="0"/>
    <x v="1"/>
    <x v="0"/>
    <x v="0"/>
    <s v="No"/>
    <x v="2"/>
    <n v="60.9"/>
    <n v="551.95000000000005"/>
    <x v="0"/>
    <n v="551.95000000000005"/>
    <n v="0"/>
    <x v="0"/>
  </r>
  <r>
    <s v="4849-PYRLQ"/>
    <x v="0"/>
    <n v="1"/>
    <s v="No"/>
    <s v="No"/>
    <n v="56"/>
    <s v="Yes"/>
    <x v="2"/>
    <x v="0"/>
    <x v="1"/>
    <x v="1"/>
    <x v="1"/>
    <x v="1"/>
    <x v="0"/>
    <x v="1"/>
    <x v="2"/>
    <s v="No"/>
    <x v="2"/>
    <n v="73.25"/>
    <n v="4054.2"/>
    <x v="0"/>
    <n v="4054.2"/>
    <n v="0"/>
    <x v="5"/>
  </r>
  <r>
    <s v="9117-SHLZX"/>
    <x v="1"/>
    <n v="0"/>
    <s v="No"/>
    <s v="No"/>
    <n v="1"/>
    <s v="Yes"/>
    <x v="1"/>
    <x v="0"/>
    <x v="0"/>
    <x v="1"/>
    <x v="0"/>
    <x v="0"/>
    <x v="0"/>
    <x v="0"/>
    <x v="0"/>
    <s v="Yes"/>
    <x v="1"/>
    <n v="45.7"/>
    <n v="45.7"/>
    <x v="1"/>
    <n v="45.7"/>
    <n v="1"/>
    <x v="0"/>
  </r>
  <r>
    <s v="9889-TMAHG"/>
    <x v="1"/>
    <n v="1"/>
    <s v="No"/>
    <s v="No"/>
    <n v="8"/>
    <s v="Yes"/>
    <x v="1"/>
    <x v="1"/>
    <x v="1"/>
    <x v="1"/>
    <x v="0"/>
    <x v="1"/>
    <x v="1"/>
    <x v="1"/>
    <x v="0"/>
    <s v="No"/>
    <x v="3"/>
    <n v="100.3"/>
    <n v="832.35"/>
    <x v="1"/>
    <n v="832.35"/>
    <n v="1"/>
    <x v="0"/>
  </r>
  <r>
    <s v="4541-RMRLG"/>
    <x v="1"/>
    <n v="0"/>
    <s v="No"/>
    <s v="No"/>
    <n v="7"/>
    <s v="Yes"/>
    <x v="1"/>
    <x v="2"/>
    <x v="2"/>
    <x v="2"/>
    <x v="2"/>
    <x v="2"/>
    <x v="2"/>
    <x v="2"/>
    <x v="0"/>
    <s v="No"/>
    <x v="0"/>
    <n v="19.25"/>
    <n v="112.3"/>
    <x v="1"/>
    <n v="112.3"/>
    <n v="1"/>
    <x v="0"/>
  </r>
  <r>
    <s v="7764-BDPEE"/>
    <x v="1"/>
    <n v="0"/>
    <s v="No"/>
    <s v="Yes"/>
    <n v="3"/>
    <s v="Yes"/>
    <x v="1"/>
    <x v="2"/>
    <x v="2"/>
    <x v="2"/>
    <x v="2"/>
    <x v="2"/>
    <x v="2"/>
    <x v="2"/>
    <x v="0"/>
    <s v="No"/>
    <x v="1"/>
    <n v="20.85"/>
    <n v="60.65"/>
    <x v="0"/>
    <n v="60.65"/>
    <n v="0"/>
    <x v="0"/>
  </r>
  <r>
    <s v="3429-IFLEM"/>
    <x v="0"/>
    <n v="0"/>
    <s v="No"/>
    <s v="No"/>
    <n v="71"/>
    <s v="Yes"/>
    <x v="1"/>
    <x v="0"/>
    <x v="1"/>
    <x v="0"/>
    <x v="1"/>
    <x v="1"/>
    <x v="1"/>
    <x v="0"/>
    <x v="2"/>
    <s v="No"/>
    <x v="3"/>
    <n v="77.349999999999994"/>
    <n v="5550.1"/>
    <x v="0"/>
    <n v="5550.1"/>
    <n v="0"/>
    <x v="4"/>
  </r>
  <r>
    <s v="3158-MOERK"/>
    <x v="0"/>
    <n v="0"/>
    <s v="No"/>
    <s v="No"/>
    <n v="2"/>
    <s v="Yes"/>
    <x v="2"/>
    <x v="1"/>
    <x v="0"/>
    <x v="1"/>
    <x v="0"/>
    <x v="0"/>
    <x v="1"/>
    <x v="1"/>
    <x v="0"/>
    <s v="Yes"/>
    <x v="0"/>
    <n v="96"/>
    <n v="174.8"/>
    <x v="1"/>
    <n v="174.8"/>
    <n v="1"/>
    <x v="0"/>
  </r>
  <r>
    <s v="7294-TMAOP"/>
    <x v="0"/>
    <n v="0"/>
    <s v="No"/>
    <s v="No"/>
    <n v="1"/>
    <s v="Yes"/>
    <x v="1"/>
    <x v="1"/>
    <x v="0"/>
    <x v="1"/>
    <x v="0"/>
    <x v="0"/>
    <x v="1"/>
    <x v="1"/>
    <x v="0"/>
    <s v="No"/>
    <x v="0"/>
    <n v="90.55"/>
    <n v="90.55"/>
    <x v="1"/>
    <n v="90.55"/>
    <n v="1"/>
    <x v="0"/>
  </r>
  <r>
    <s v="5002-GCQFH"/>
    <x v="1"/>
    <n v="0"/>
    <s v="Yes"/>
    <s v="No"/>
    <n v="49"/>
    <s v="Yes"/>
    <x v="2"/>
    <x v="1"/>
    <x v="1"/>
    <x v="0"/>
    <x v="0"/>
    <x v="0"/>
    <x v="1"/>
    <x v="0"/>
    <x v="0"/>
    <s v="Yes"/>
    <x v="2"/>
    <n v="93.85"/>
    <n v="4733.1000000000004"/>
    <x v="0"/>
    <n v="4733.1000000000004"/>
    <n v="0"/>
    <x v="5"/>
  </r>
  <r>
    <s v="0556-FJEGU"/>
    <x v="1"/>
    <n v="0"/>
    <s v="No"/>
    <s v="No"/>
    <n v="58"/>
    <s v="Yes"/>
    <x v="1"/>
    <x v="0"/>
    <x v="0"/>
    <x v="0"/>
    <x v="1"/>
    <x v="1"/>
    <x v="1"/>
    <x v="0"/>
    <x v="2"/>
    <s v="No"/>
    <x v="2"/>
    <n v="70.099999999999994"/>
    <n v="4048.95"/>
    <x v="0"/>
    <n v="4048.95"/>
    <n v="0"/>
    <x v="5"/>
  </r>
  <r>
    <s v="8919-FYFQZ"/>
    <x v="1"/>
    <n v="1"/>
    <s v="Yes"/>
    <s v="No"/>
    <n v="44"/>
    <s v="No"/>
    <x v="0"/>
    <x v="0"/>
    <x v="0"/>
    <x v="0"/>
    <x v="0"/>
    <x v="0"/>
    <x v="0"/>
    <x v="0"/>
    <x v="0"/>
    <s v="Yes"/>
    <x v="0"/>
    <n v="30.35"/>
    <n v="1359.7"/>
    <x v="1"/>
    <n v="1359.7"/>
    <n v="1"/>
    <x v="2"/>
  </r>
  <r>
    <s v="0604-THJFP"/>
    <x v="0"/>
    <n v="0"/>
    <s v="Yes"/>
    <s v="Yes"/>
    <n v="59"/>
    <s v="Yes"/>
    <x v="1"/>
    <x v="0"/>
    <x v="0"/>
    <x v="0"/>
    <x v="0"/>
    <x v="1"/>
    <x v="1"/>
    <x v="1"/>
    <x v="2"/>
    <s v="Yes"/>
    <x v="3"/>
    <n v="75.95"/>
    <n v="4542.3500000000004"/>
    <x v="0"/>
    <n v="4542.3500000000004"/>
    <n v="0"/>
    <x v="5"/>
  </r>
  <r>
    <s v="2834-JRTUA"/>
    <x v="1"/>
    <n v="0"/>
    <s v="No"/>
    <s v="No"/>
    <n v="71"/>
    <s v="Yes"/>
    <x v="2"/>
    <x v="1"/>
    <x v="1"/>
    <x v="1"/>
    <x v="1"/>
    <x v="1"/>
    <x v="1"/>
    <x v="1"/>
    <x v="2"/>
    <s v="Yes"/>
    <x v="0"/>
    <n v="108.05"/>
    <n v="7532.15"/>
    <x v="1"/>
    <n v="7532.15"/>
    <n v="1"/>
    <x v="4"/>
  </r>
  <r>
    <s v="5875-YPQFJ"/>
    <x v="1"/>
    <n v="0"/>
    <s v="No"/>
    <s v="No"/>
    <n v="1"/>
    <s v="Yes"/>
    <x v="1"/>
    <x v="1"/>
    <x v="0"/>
    <x v="1"/>
    <x v="0"/>
    <x v="0"/>
    <x v="0"/>
    <x v="0"/>
    <x v="0"/>
    <s v="Yes"/>
    <x v="0"/>
    <n v="69.900000000000006"/>
    <n v="69.900000000000006"/>
    <x v="1"/>
    <n v="69.900000000000006"/>
    <n v="1"/>
    <x v="0"/>
  </r>
  <r>
    <s v="5879-SESNB"/>
    <x v="0"/>
    <n v="0"/>
    <s v="No"/>
    <s v="No"/>
    <n v="11"/>
    <s v="Yes"/>
    <x v="2"/>
    <x v="1"/>
    <x v="0"/>
    <x v="1"/>
    <x v="0"/>
    <x v="0"/>
    <x v="0"/>
    <x v="0"/>
    <x v="0"/>
    <s v="No"/>
    <x v="0"/>
    <n v="75.25"/>
    <n v="888.65"/>
    <x v="0"/>
    <n v="888.65"/>
    <n v="0"/>
    <x v="0"/>
  </r>
  <r>
    <s v="6646-QVXLR"/>
    <x v="1"/>
    <n v="1"/>
    <s v="Yes"/>
    <s v="No"/>
    <n v="62"/>
    <s v="Yes"/>
    <x v="2"/>
    <x v="1"/>
    <x v="0"/>
    <x v="0"/>
    <x v="1"/>
    <x v="0"/>
    <x v="1"/>
    <x v="1"/>
    <x v="1"/>
    <s v="Yes"/>
    <x v="0"/>
    <n v="103.75"/>
    <n v="6383.35"/>
    <x v="1"/>
    <n v="6383.35"/>
    <n v="1"/>
    <x v="4"/>
  </r>
  <r>
    <s v="6461-PPAXN"/>
    <x v="0"/>
    <n v="0"/>
    <s v="Yes"/>
    <s v="Yes"/>
    <n v="35"/>
    <s v="Yes"/>
    <x v="1"/>
    <x v="0"/>
    <x v="1"/>
    <x v="1"/>
    <x v="0"/>
    <x v="1"/>
    <x v="0"/>
    <x v="0"/>
    <x v="1"/>
    <s v="Yes"/>
    <x v="2"/>
    <n v="54.95"/>
    <n v="1916"/>
    <x v="0"/>
    <n v="1916"/>
    <n v="0"/>
    <x v="1"/>
  </r>
  <r>
    <s v="3318-ISQFQ"/>
    <x v="0"/>
    <n v="0"/>
    <s v="No"/>
    <s v="No"/>
    <n v="20"/>
    <s v="Yes"/>
    <x v="1"/>
    <x v="2"/>
    <x v="2"/>
    <x v="2"/>
    <x v="2"/>
    <x v="2"/>
    <x v="2"/>
    <x v="2"/>
    <x v="0"/>
    <s v="Yes"/>
    <x v="2"/>
    <n v="19.5"/>
    <n v="413"/>
    <x v="0"/>
    <n v="413"/>
    <n v="0"/>
    <x v="3"/>
  </r>
  <r>
    <s v="1106-HRLKZ"/>
    <x v="1"/>
    <n v="0"/>
    <s v="Yes"/>
    <s v="Yes"/>
    <n v="40"/>
    <s v="Yes"/>
    <x v="1"/>
    <x v="2"/>
    <x v="2"/>
    <x v="2"/>
    <x v="2"/>
    <x v="2"/>
    <x v="2"/>
    <x v="2"/>
    <x v="2"/>
    <s v="No"/>
    <x v="1"/>
    <n v="19.600000000000001"/>
    <n v="808.95"/>
    <x v="0"/>
    <n v="808.95"/>
    <n v="0"/>
    <x v="2"/>
  </r>
  <r>
    <s v="2483-XSSMZ"/>
    <x v="0"/>
    <n v="0"/>
    <s v="No"/>
    <s v="No"/>
    <n v="39"/>
    <s v="Yes"/>
    <x v="1"/>
    <x v="0"/>
    <x v="1"/>
    <x v="1"/>
    <x v="0"/>
    <x v="0"/>
    <x v="0"/>
    <x v="0"/>
    <x v="1"/>
    <s v="Yes"/>
    <x v="0"/>
    <n v="47.85"/>
    <n v="1886.4"/>
    <x v="0"/>
    <n v="1886.4"/>
    <n v="0"/>
    <x v="2"/>
  </r>
  <r>
    <s v="8603-IJWDN"/>
    <x v="1"/>
    <n v="0"/>
    <s v="No"/>
    <s v="No"/>
    <n v="1"/>
    <s v="Yes"/>
    <x v="2"/>
    <x v="1"/>
    <x v="0"/>
    <x v="1"/>
    <x v="0"/>
    <x v="0"/>
    <x v="0"/>
    <x v="1"/>
    <x v="0"/>
    <s v="Yes"/>
    <x v="0"/>
    <n v="86.6"/>
    <n v="86.6"/>
    <x v="1"/>
    <n v="86.6"/>
    <n v="1"/>
    <x v="0"/>
  </r>
  <r>
    <s v="8165-ZJRNM"/>
    <x v="0"/>
    <n v="0"/>
    <s v="Yes"/>
    <s v="Yes"/>
    <n v="72"/>
    <s v="Yes"/>
    <x v="2"/>
    <x v="2"/>
    <x v="2"/>
    <x v="2"/>
    <x v="2"/>
    <x v="2"/>
    <x v="2"/>
    <x v="2"/>
    <x v="2"/>
    <s v="No"/>
    <x v="2"/>
    <n v="23.75"/>
    <n v="1679.25"/>
    <x v="0"/>
    <n v="1679.25"/>
    <n v="0"/>
    <x v="4"/>
  </r>
  <r>
    <s v="9369-XFEHK"/>
    <x v="0"/>
    <n v="1"/>
    <s v="Yes"/>
    <s v="No"/>
    <n v="33"/>
    <s v="Yes"/>
    <x v="2"/>
    <x v="1"/>
    <x v="0"/>
    <x v="0"/>
    <x v="0"/>
    <x v="0"/>
    <x v="0"/>
    <x v="0"/>
    <x v="0"/>
    <s v="Yes"/>
    <x v="2"/>
    <n v="80.599999999999994"/>
    <n v="2656.5"/>
    <x v="1"/>
    <n v="2656.5"/>
    <n v="1"/>
    <x v="1"/>
  </r>
  <r>
    <s v="2604-XVDAM"/>
    <x v="0"/>
    <n v="0"/>
    <s v="No"/>
    <s v="No"/>
    <n v="12"/>
    <s v="Yes"/>
    <x v="1"/>
    <x v="0"/>
    <x v="0"/>
    <x v="1"/>
    <x v="0"/>
    <x v="0"/>
    <x v="0"/>
    <x v="0"/>
    <x v="0"/>
    <s v="No"/>
    <x v="2"/>
    <n v="43.8"/>
    <n v="540.95000000000005"/>
    <x v="0"/>
    <n v="540.95000000000005"/>
    <n v="0"/>
    <x v="0"/>
  </r>
  <r>
    <s v="3717-OFRTN"/>
    <x v="1"/>
    <n v="0"/>
    <s v="No"/>
    <s v="No"/>
    <n v="1"/>
    <s v="Yes"/>
    <x v="1"/>
    <x v="2"/>
    <x v="2"/>
    <x v="2"/>
    <x v="2"/>
    <x v="2"/>
    <x v="2"/>
    <x v="2"/>
    <x v="0"/>
    <s v="No"/>
    <x v="2"/>
    <n v="19.75"/>
    <n v="19.75"/>
    <x v="0"/>
    <n v="19.75"/>
    <n v="0"/>
    <x v="0"/>
  </r>
  <r>
    <s v="9046-JBFWA"/>
    <x v="1"/>
    <n v="0"/>
    <s v="No"/>
    <s v="Yes"/>
    <n v="27"/>
    <s v="Yes"/>
    <x v="1"/>
    <x v="2"/>
    <x v="2"/>
    <x v="2"/>
    <x v="2"/>
    <x v="2"/>
    <x v="2"/>
    <x v="2"/>
    <x v="0"/>
    <s v="No"/>
    <x v="1"/>
    <n v="19.149999999999999"/>
    <n v="537.35"/>
    <x v="0"/>
    <n v="537.35"/>
    <n v="0"/>
    <x v="1"/>
  </r>
  <r>
    <s v="3280-NMUVX"/>
    <x v="1"/>
    <n v="0"/>
    <s v="Yes"/>
    <s v="Yes"/>
    <n v="34"/>
    <s v="Yes"/>
    <x v="1"/>
    <x v="2"/>
    <x v="2"/>
    <x v="2"/>
    <x v="2"/>
    <x v="2"/>
    <x v="2"/>
    <x v="2"/>
    <x v="1"/>
    <s v="No"/>
    <x v="3"/>
    <n v="19.600000000000001"/>
    <n v="678.8"/>
    <x v="0"/>
    <n v="678.8"/>
    <n v="0"/>
    <x v="1"/>
  </r>
  <r>
    <s v="1206-EHBDD"/>
    <x v="0"/>
    <n v="0"/>
    <s v="Yes"/>
    <s v="No"/>
    <n v="56"/>
    <s v="Yes"/>
    <x v="1"/>
    <x v="1"/>
    <x v="1"/>
    <x v="1"/>
    <x v="1"/>
    <x v="0"/>
    <x v="0"/>
    <x v="0"/>
    <x v="2"/>
    <s v="No"/>
    <x v="2"/>
    <n v="80.3"/>
    <n v="4513.6499999999996"/>
    <x v="0"/>
    <n v="4513.6499999999996"/>
    <n v="0"/>
    <x v="5"/>
  </r>
  <r>
    <s v="8361-LBRDI"/>
    <x v="0"/>
    <n v="0"/>
    <s v="No"/>
    <s v="No"/>
    <n v="58"/>
    <s v="Yes"/>
    <x v="2"/>
    <x v="2"/>
    <x v="2"/>
    <x v="2"/>
    <x v="2"/>
    <x v="2"/>
    <x v="2"/>
    <x v="2"/>
    <x v="2"/>
    <s v="No"/>
    <x v="3"/>
    <n v="24.35"/>
    <n v="1423.85"/>
    <x v="0"/>
    <n v="1423.85"/>
    <n v="0"/>
    <x v="5"/>
  </r>
  <r>
    <s v="4883-KCPZJ"/>
    <x v="0"/>
    <n v="0"/>
    <s v="Yes"/>
    <s v="Yes"/>
    <n v="22"/>
    <s v="Yes"/>
    <x v="2"/>
    <x v="2"/>
    <x v="2"/>
    <x v="2"/>
    <x v="2"/>
    <x v="2"/>
    <x v="2"/>
    <x v="2"/>
    <x v="2"/>
    <s v="No"/>
    <x v="3"/>
    <n v="25.25"/>
    <n v="555.4"/>
    <x v="0"/>
    <n v="555.4"/>
    <n v="0"/>
    <x v="3"/>
  </r>
  <r>
    <s v="9108-EQPNQ"/>
    <x v="0"/>
    <n v="0"/>
    <s v="Yes"/>
    <s v="Yes"/>
    <n v="10"/>
    <s v="Yes"/>
    <x v="2"/>
    <x v="2"/>
    <x v="2"/>
    <x v="2"/>
    <x v="2"/>
    <x v="2"/>
    <x v="2"/>
    <x v="2"/>
    <x v="2"/>
    <s v="No"/>
    <x v="3"/>
    <n v="26.1"/>
    <n v="225.55"/>
    <x v="0"/>
    <n v="225.55"/>
    <n v="0"/>
    <x v="0"/>
  </r>
  <r>
    <s v="7277-KAMWT"/>
    <x v="1"/>
    <n v="0"/>
    <s v="No"/>
    <s v="No"/>
    <n v="13"/>
    <s v="Yes"/>
    <x v="1"/>
    <x v="2"/>
    <x v="2"/>
    <x v="2"/>
    <x v="2"/>
    <x v="2"/>
    <x v="2"/>
    <x v="2"/>
    <x v="2"/>
    <s v="No"/>
    <x v="3"/>
    <n v="20"/>
    <n v="268.45"/>
    <x v="0"/>
    <n v="268.45"/>
    <n v="0"/>
    <x v="3"/>
  </r>
  <r>
    <s v="3842-IYKUE"/>
    <x v="0"/>
    <n v="0"/>
    <s v="No"/>
    <s v="No"/>
    <n v="35"/>
    <s v="Yes"/>
    <x v="2"/>
    <x v="1"/>
    <x v="0"/>
    <x v="0"/>
    <x v="0"/>
    <x v="1"/>
    <x v="0"/>
    <x v="0"/>
    <x v="0"/>
    <s v="No"/>
    <x v="3"/>
    <n v="85.3"/>
    <n v="2917.5"/>
    <x v="1"/>
    <n v="2917.5"/>
    <n v="1"/>
    <x v="1"/>
  </r>
  <r>
    <s v="6641-XRPSU"/>
    <x v="0"/>
    <n v="0"/>
    <s v="No"/>
    <s v="No"/>
    <n v="34"/>
    <s v="Yes"/>
    <x v="1"/>
    <x v="1"/>
    <x v="0"/>
    <x v="1"/>
    <x v="0"/>
    <x v="0"/>
    <x v="0"/>
    <x v="0"/>
    <x v="0"/>
    <s v="Yes"/>
    <x v="3"/>
    <n v="70"/>
    <n v="2416.1"/>
    <x v="1"/>
    <n v="2416.1"/>
    <n v="1"/>
    <x v="1"/>
  </r>
  <r>
    <s v="1374-DMZUI"/>
    <x v="0"/>
    <n v="1"/>
    <s v="No"/>
    <s v="No"/>
    <n v="4"/>
    <s v="Yes"/>
    <x v="2"/>
    <x v="1"/>
    <x v="0"/>
    <x v="1"/>
    <x v="0"/>
    <x v="0"/>
    <x v="1"/>
    <x v="1"/>
    <x v="0"/>
    <s v="Yes"/>
    <x v="0"/>
    <n v="94.3"/>
    <n v="424.45"/>
    <x v="1"/>
    <n v="424.45"/>
    <n v="1"/>
    <x v="0"/>
  </r>
  <r>
    <s v="2545-LXYVJ"/>
    <x v="1"/>
    <n v="0"/>
    <s v="Yes"/>
    <s v="No"/>
    <n v="72"/>
    <s v="Yes"/>
    <x v="1"/>
    <x v="2"/>
    <x v="2"/>
    <x v="2"/>
    <x v="2"/>
    <x v="2"/>
    <x v="2"/>
    <x v="2"/>
    <x v="2"/>
    <s v="No"/>
    <x v="2"/>
    <n v="20.7"/>
    <n v="1492.1"/>
    <x v="0"/>
    <n v="1492.1"/>
    <n v="0"/>
    <x v="4"/>
  </r>
  <r>
    <s v="3234-VKACU"/>
    <x v="1"/>
    <n v="0"/>
    <s v="No"/>
    <s v="No"/>
    <n v="2"/>
    <s v="Yes"/>
    <x v="1"/>
    <x v="0"/>
    <x v="0"/>
    <x v="1"/>
    <x v="0"/>
    <x v="1"/>
    <x v="1"/>
    <x v="1"/>
    <x v="0"/>
    <s v="No"/>
    <x v="0"/>
    <n v="70.3"/>
    <n v="132.4"/>
    <x v="0"/>
    <n v="132.4"/>
    <n v="0"/>
    <x v="0"/>
  </r>
  <r>
    <s v="8357-EQXFO"/>
    <x v="0"/>
    <n v="0"/>
    <s v="No"/>
    <s v="No"/>
    <n v="7"/>
    <s v="Yes"/>
    <x v="1"/>
    <x v="1"/>
    <x v="0"/>
    <x v="1"/>
    <x v="1"/>
    <x v="0"/>
    <x v="1"/>
    <x v="1"/>
    <x v="0"/>
    <s v="Yes"/>
    <x v="0"/>
    <n v="95.35"/>
    <n v="660.9"/>
    <x v="1"/>
    <n v="660.9"/>
    <n v="1"/>
    <x v="0"/>
  </r>
  <r>
    <s v="1989-PRJHP"/>
    <x v="1"/>
    <n v="1"/>
    <s v="Yes"/>
    <s v="No"/>
    <n v="27"/>
    <s v="Yes"/>
    <x v="2"/>
    <x v="1"/>
    <x v="0"/>
    <x v="1"/>
    <x v="0"/>
    <x v="0"/>
    <x v="0"/>
    <x v="0"/>
    <x v="0"/>
    <s v="Yes"/>
    <x v="0"/>
    <n v="75.5"/>
    <n v="1893.95"/>
    <x v="1"/>
    <n v="1893.95"/>
    <n v="1"/>
    <x v="1"/>
  </r>
  <r>
    <s v="8120-JDCAM"/>
    <x v="1"/>
    <n v="0"/>
    <s v="Yes"/>
    <s v="Yes"/>
    <n v="4"/>
    <s v="Yes"/>
    <x v="1"/>
    <x v="1"/>
    <x v="0"/>
    <x v="1"/>
    <x v="0"/>
    <x v="0"/>
    <x v="0"/>
    <x v="0"/>
    <x v="0"/>
    <s v="Yes"/>
    <x v="1"/>
    <n v="69.55"/>
    <n v="284.89999999999998"/>
    <x v="0"/>
    <n v="284.89999999999998"/>
    <n v="0"/>
    <x v="0"/>
  </r>
  <r>
    <s v="8917-FAEMR"/>
    <x v="0"/>
    <n v="0"/>
    <s v="No"/>
    <s v="No"/>
    <n v="37"/>
    <s v="Yes"/>
    <x v="1"/>
    <x v="2"/>
    <x v="2"/>
    <x v="2"/>
    <x v="2"/>
    <x v="2"/>
    <x v="2"/>
    <x v="2"/>
    <x v="2"/>
    <s v="No"/>
    <x v="1"/>
    <n v="19.850000000000001"/>
    <n v="784.25"/>
    <x v="0"/>
    <n v="784.25"/>
    <n v="0"/>
    <x v="2"/>
  </r>
  <r>
    <s v="7047-YXDMZ"/>
    <x v="1"/>
    <n v="0"/>
    <s v="No"/>
    <s v="No"/>
    <n v="21"/>
    <s v="Yes"/>
    <x v="1"/>
    <x v="2"/>
    <x v="2"/>
    <x v="2"/>
    <x v="2"/>
    <x v="2"/>
    <x v="2"/>
    <x v="2"/>
    <x v="0"/>
    <s v="No"/>
    <x v="1"/>
    <n v="20"/>
    <n v="417.7"/>
    <x v="0"/>
    <n v="417.7"/>
    <n v="0"/>
    <x v="3"/>
  </r>
  <r>
    <s v="2858-EIMXH"/>
    <x v="0"/>
    <n v="1"/>
    <s v="Yes"/>
    <s v="No"/>
    <n v="53"/>
    <s v="Yes"/>
    <x v="2"/>
    <x v="1"/>
    <x v="0"/>
    <x v="1"/>
    <x v="0"/>
    <x v="0"/>
    <x v="1"/>
    <x v="1"/>
    <x v="1"/>
    <s v="Yes"/>
    <x v="3"/>
    <n v="95.85"/>
    <n v="5016.25"/>
    <x v="0"/>
    <n v="5016.25"/>
    <n v="0"/>
    <x v="5"/>
  </r>
  <r>
    <s v="9524-EGPJC"/>
    <x v="0"/>
    <n v="0"/>
    <s v="No"/>
    <s v="No"/>
    <n v="18"/>
    <s v="Yes"/>
    <x v="2"/>
    <x v="1"/>
    <x v="0"/>
    <x v="1"/>
    <x v="0"/>
    <x v="1"/>
    <x v="0"/>
    <x v="1"/>
    <x v="0"/>
    <s v="Yes"/>
    <x v="0"/>
    <n v="90.1"/>
    <n v="1612.75"/>
    <x v="1"/>
    <n v="1612.75"/>
    <n v="1"/>
    <x v="3"/>
  </r>
  <r>
    <s v="6993-OHLXR"/>
    <x v="0"/>
    <n v="0"/>
    <s v="No"/>
    <s v="No"/>
    <n v="2"/>
    <s v="Yes"/>
    <x v="1"/>
    <x v="1"/>
    <x v="0"/>
    <x v="1"/>
    <x v="0"/>
    <x v="0"/>
    <x v="0"/>
    <x v="0"/>
    <x v="0"/>
    <s v="No"/>
    <x v="0"/>
    <n v="68.95"/>
    <n v="119.75"/>
    <x v="1"/>
    <n v="119.75"/>
    <n v="1"/>
    <x v="0"/>
  </r>
  <r>
    <s v="8818-XYFCQ"/>
    <x v="1"/>
    <n v="0"/>
    <s v="Yes"/>
    <s v="Yes"/>
    <n v="32"/>
    <s v="Yes"/>
    <x v="2"/>
    <x v="1"/>
    <x v="1"/>
    <x v="1"/>
    <x v="0"/>
    <x v="0"/>
    <x v="1"/>
    <x v="1"/>
    <x v="0"/>
    <s v="Yes"/>
    <x v="3"/>
    <n v="99.55"/>
    <n v="3204.65"/>
    <x v="1"/>
    <n v="3204.65"/>
    <n v="1"/>
    <x v="1"/>
  </r>
  <r>
    <s v="6419-ZTTLE"/>
    <x v="1"/>
    <n v="1"/>
    <s v="Yes"/>
    <s v="No"/>
    <n v="23"/>
    <s v="Yes"/>
    <x v="1"/>
    <x v="2"/>
    <x v="2"/>
    <x v="2"/>
    <x v="2"/>
    <x v="2"/>
    <x v="2"/>
    <x v="2"/>
    <x v="1"/>
    <s v="Yes"/>
    <x v="0"/>
    <n v="20.75"/>
    <n v="485.2"/>
    <x v="0"/>
    <n v="485.2"/>
    <n v="0"/>
    <x v="3"/>
  </r>
  <r>
    <s v="0929-HYQEW"/>
    <x v="1"/>
    <n v="0"/>
    <s v="No"/>
    <s v="No"/>
    <n v="3"/>
    <s v="Yes"/>
    <x v="1"/>
    <x v="0"/>
    <x v="1"/>
    <x v="1"/>
    <x v="0"/>
    <x v="0"/>
    <x v="0"/>
    <x v="0"/>
    <x v="0"/>
    <s v="Yes"/>
    <x v="1"/>
    <n v="50.15"/>
    <n v="160.85"/>
    <x v="0"/>
    <n v="160.85"/>
    <n v="0"/>
    <x v="0"/>
  </r>
  <r>
    <s v="6614-YOLAC"/>
    <x v="0"/>
    <n v="0"/>
    <s v="Yes"/>
    <s v="Yes"/>
    <n v="71"/>
    <s v="No"/>
    <x v="0"/>
    <x v="0"/>
    <x v="1"/>
    <x v="0"/>
    <x v="0"/>
    <x v="1"/>
    <x v="1"/>
    <x v="1"/>
    <x v="2"/>
    <s v="No"/>
    <x v="1"/>
    <n v="58.65"/>
    <n v="4145.25"/>
    <x v="0"/>
    <n v="4145.25"/>
    <n v="0"/>
    <x v="4"/>
  </r>
  <r>
    <s v="7426-RHZGU"/>
    <x v="1"/>
    <n v="0"/>
    <s v="No"/>
    <s v="No"/>
    <n v="9"/>
    <s v="Yes"/>
    <x v="1"/>
    <x v="1"/>
    <x v="0"/>
    <x v="1"/>
    <x v="0"/>
    <x v="1"/>
    <x v="1"/>
    <x v="1"/>
    <x v="0"/>
    <s v="Yes"/>
    <x v="2"/>
    <n v="95.9"/>
    <n v="827.45"/>
    <x v="0"/>
    <n v="827.45"/>
    <n v="0"/>
    <x v="0"/>
  </r>
  <r>
    <s v="4065-JJAVA"/>
    <x v="0"/>
    <n v="0"/>
    <s v="No"/>
    <s v="No"/>
    <n v="1"/>
    <s v="Yes"/>
    <x v="1"/>
    <x v="0"/>
    <x v="0"/>
    <x v="0"/>
    <x v="0"/>
    <x v="0"/>
    <x v="0"/>
    <x v="0"/>
    <x v="0"/>
    <s v="No"/>
    <x v="0"/>
    <n v="49.5"/>
    <n v="49.5"/>
    <x v="0"/>
    <n v="49.5"/>
    <n v="0"/>
    <x v="0"/>
  </r>
  <r>
    <s v="4695-VADHF"/>
    <x v="1"/>
    <n v="0"/>
    <s v="Yes"/>
    <s v="Yes"/>
    <n v="18"/>
    <s v="Yes"/>
    <x v="1"/>
    <x v="0"/>
    <x v="0"/>
    <x v="1"/>
    <x v="1"/>
    <x v="0"/>
    <x v="0"/>
    <x v="1"/>
    <x v="0"/>
    <s v="No"/>
    <x v="0"/>
    <n v="57.45"/>
    <n v="990.85"/>
    <x v="1"/>
    <n v="990.85"/>
    <n v="1"/>
    <x v="3"/>
  </r>
  <r>
    <s v="3863-IUBJR"/>
    <x v="1"/>
    <n v="0"/>
    <s v="Yes"/>
    <s v="Yes"/>
    <n v="12"/>
    <s v="Yes"/>
    <x v="1"/>
    <x v="0"/>
    <x v="0"/>
    <x v="1"/>
    <x v="0"/>
    <x v="0"/>
    <x v="0"/>
    <x v="1"/>
    <x v="1"/>
    <s v="No"/>
    <x v="3"/>
    <n v="53.65"/>
    <n v="696.35"/>
    <x v="1"/>
    <n v="696.35"/>
    <n v="1"/>
    <x v="0"/>
  </r>
  <r>
    <s v="7649-SIJJF"/>
    <x v="1"/>
    <n v="0"/>
    <s v="Yes"/>
    <s v="No"/>
    <n v="71"/>
    <s v="Yes"/>
    <x v="2"/>
    <x v="0"/>
    <x v="1"/>
    <x v="0"/>
    <x v="1"/>
    <x v="1"/>
    <x v="0"/>
    <x v="1"/>
    <x v="2"/>
    <s v="Yes"/>
    <x v="1"/>
    <n v="80.099999999999994"/>
    <n v="5585.4"/>
    <x v="0"/>
    <n v="5585.4"/>
    <n v="0"/>
    <x v="4"/>
  </r>
  <r>
    <s v="9361-YNQWJ"/>
    <x v="0"/>
    <n v="0"/>
    <s v="No"/>
    <s v="No"/>
    <n v="64"/>
    <s v="Yes"/>
    <x v="2"/>
    <x v="2"/>
    <x v="2"/>
    <x v="2"/>
    <x v="2"/>
    <x v="2"/>
    <x v="2"/>
    <x v="2"/>
    <x v="1"/>
    <s v="Yes"/>
    <x v="2"/>
    <n v="24.4"/>
    <n v="1601.2"/>
    <x v="0"/>
    <n v="1601.2"/>
    <n v="0"/>
    <x v="4"/>
  </r>
  <r>
    <s v="3748-FVMZZ"/>
    <x v="1"/>
    <n v="0"/>
    <s v="No"/>
    <s v="No"/>
    <n v="4"/>
    <s v="No"/>
    <x v="0"/>
    <x v="0"/>
    <x v="0"/>
    <x v="1"/>
    <x v="0"/>
    <x v="1"/>
    <x v="0"/>
    <x v="1"/>
    <x v="0"/>
    <s v="Yes"/>
    <x v="0"/>
    <n v="40.049999999999997"/>
    <n v="162.44999999999999"/>
    <x v="0"/>
    <n v="162.44999999999999"/>
    <n v="0"/>
    <x v="0"/>
  </r>
  <r>
    <s v="9391-TTOYH"/>
    <x v="0"/>
    <n v="0"/>
    <s v="No"/>
    <s v="No"/>
    <n v="23"/>
    <s v="Yes"/>
    <x v="1"/>
    <x v="2"/>
    <x v="2"/>
    <x v="2"/>
    <x v="2"/>
    <x v="2"/>
    <x v="2"/>
    <x v="2"/>
    <x v="0"/>
    <s v="Yes"/>
    <x v="1"/>
    <n v="19.5"/>
    <n v="470.2"/>
    <x v="0"/>
    <n v="470.2"/>
    <n v="0"/>
    <x v="3"/>
  </r>
  <r>
    <s v="1452-XRSJV"/>
    <x v="0"/>
    <n v="0"/>
    <s v="Yes"/>
    <s v="Yes"/>
    <n v="39"/>
    <s v="Yes"/>
    <x v="1"/>
    <x v="0"/>
    <x v="1"/>
    <x v="1"/>
    <x v="0"/>
    <x v="0"/>
    <x v="0"/>
    <x v="0"/>
    <x v="0"/>
    <s v="No"/>
    <x v="3"/>
    <n v="51.05"/>
    <n v="2066"/>
    <x v="0"/>
    <n v="2066"/>
    <n v="0"/>
    <x v="2"/>
  </r>
  <r>
    <s v="3422-WJOYD"/>
    <x v="1"/>
    <n v="0"/>
    <s v="Yes"/>
    <s v="No"/>
    <n v="28"/>
    <s v="Yes"/>
    <x v="1"/>
    <x v="0"/>
    <x v="1"/>
    <x v="1"/>
    <x v="0"/>
    <x v="1"/>
    <x v="0"/>
    <x v="0"/>
    <x v="1"/>
    <s v="No"/>
    <x v="1"/>
    <n v="54.35"/>
    <n v="1426.45"/>
    <x v="0"/>
    <n v="1426.45"/>
    <n v="0"/>
    <x v="1"/>
  </r>
  <r>
    <s v="8242-SOQUO"/>
    <x v="0"/>
    <n v="1"/>
    <s v="No"/>
    <s v="No"/>
    <n v="5"/>
    <s v="Yes"/>
    <x v="1"/>
    <x v="1"/>
    <x v="0"/>
    <x v="0"/>
    <x v="0"/>
    <x v="0"/>
    <x v="1"/>
    <x v="0"/>
    <x v="0"/>
    <s v="Yes"/>
    <x v="0"/>
    <n v="84.7"/>
    <n v="392.5"/>
    <x v="0"/>
    <n v="392.5"/>
    <n v="0"/>
    <x v="0"/>
  </r>
  <r>
    <s v="7460-ITWWP"/>
    <x v="0"/>
    <n v="1"/>
    <s v="Yes"/>
    <s v="No"/>
    <n v="45"/>
    <s v="Yes"/>
    <x v="1"/>
    <x v="1"/>
    <x v="0"/>
    <x v="1"/>
    <x v="1"/>
    <x v="0"/>
    <x v="0"/>
    <x v="1"/>
    <x v="0"/>
    <s v="Yes"/>
    <x v="0"/>
    <n v="86.1"/>
    <n v="3861.45"/>
    <x v="0"/>
    <n v="3861.45"/>
    <n v="0"/>
    <x v="2"/>
  </r>
  <r>
    <s v="7147-AYBAA"/>
    <x v="1"/>
    <n v="0"/>
    <s v="No"/>
    <s v="No"/>
    <n v="37"/>
    <s v="Yes"/>
    <x v="1"/>
    <x v="1"/>
    <x v="0"/>
    <x v="1"/>
    <x v="0"/>
    <x v="0"/>
    <x v="0"/>
    <x v="0"/>
    <x v="0"/>
    <s v="Yes"/>
    <x v="1"/>
    <n v="70.349999999999994"/>
    <n v="2552.9"/>
    <x v="0"/>
    <n v="2552.9"/>
    <n v="0"/>
    <x v="2"/>
  </r>
  <r>
    <s v="7868-TMWMZ"/>
    <x v="0"/>
    <n v="1"/>
    <s v="Yes"/>
    <s v="No"/>
    <n v="60"/>
    <s v="Yes"/>
    <x v="1"/>
    <x v="1"/>
    <x v="1"/>
    <x v="0"/>
    <x v="1"/>
    <x v="1"/>
    <x v="1"/>
    <x v="1"/>
    <x v="2"/>
    <s v="Yes"/>
    <x v="2"/>
    <n v="110"/>
    <n v="6668.35"/>
    <x v="0"/>
    <n v="6668.35"/>
    <n v="0"/>
    <x v="5"/>
  </r>
  <r>
    <s v="4822-RVYBB"/>
    <x v="1"/>
    <n v="1"/>
    <s v="No"/>
    <s v="No"/>
    <n v="8"/>
    <s v="Yes"/>
    <x v="2"/>
    <x v="1"/>
    <x v="0"/>
    <x v="1"/>
    <x v="1"/>
    <x v="0"/>
    <x v="1"/>
    <x v="1"/>
    <x v="0"/>
    <s v="Yes"/>
    <x v="0"/>
    <n v="100.6"/>
    <n v="819.4"/>
    <x v="1"/>
    <n v="819.4"/>
    <n v="1"/>
    <x v="0"/>
  </r>
  <r>
    <s v="6732-FZUGP"/>
    <x v="0"/>
    <n v="0"/>
    <s v="No"/>
    <s v="No"/>
    <n v="47"/>
    <s v="Yes"/>
    <x v="2"/>
    <x v="1"/>
    <x v="1"/>
    <x v="1"/>
    <x v="1"/>
    <x v="0"/>
    <x v="1"/>
    <x v="0"/>
    <x v="1"/>
    <s v="No"/>
    <x v="3"/>
    <n v="94.9"/>
    <n v="4615.25"/>
    <x v="0"/>
    <n v="4615.25"/>
    <n v="0"/>
    <x v="2"/>
  </r>
  <r>
    <s v="8436-BJUMM"/>
    <x v="1"/>
    <n v="0"/>
    <s v="Yes"/>
    <s v="Yes"/>
    <n v="26"/>
    <s v="Yes"/>
    <x v="2"/>
    <x v="1"/>
    <x v="0"/>
    <x v="1"/>
    <x v="0"/>
    <x v="0"/>
    <x v="1"/>
    <x v="0"/>
    <x v="0"/>
    <s v="Yes"/>
    <x v="0"/>
    <n v="83.75"/>
    <n v="2070.6"/>
    <x v="1"/>
    <n v="2070.6"/>
    <n v="1"/>
    <x v="1"/>
  </r>
  <r>
    <s v="4184-TJFAN"/>
    <x v="0"/>
    <n v="1"/>
    <s v="Yes"/>
    <s v="Yes"/>
    <n v="3"/>
    <s v="Yes"/>
    <x v="1"/>
    <x v="1"/>
    <x v="1"/>
    <x v="1"/>
    <x v="0"/>
    <x v="1"/>
    <x v="1"/>
    <x v="0"/>
    <x v="0"/>
    <s v="Yes"/>
    <x v="1"/>
    <n v="88.3"/>
    <n v="273.75"/>
    <x v="1"/>
    <n v="273.75"/>
    <n v="1"/>
    <x v="0"/>
  </r>
  <r>
    <s v="8329-GWVPJ"/>
    <x v="0"/>
    <n v="0"/>
    <s v="Yes"/>
    <s v="Yes"/>
    <n v="50"/>
    <s v="Yes"/>
    <x v="1"/>
    <x v="1"/>
    <x v="0"/>
    <x v="1"/>
    <x v="0"/>
    <x v="0"/>
    <x v="0"/>
    <x v="0"/>
    <x v="0"/>
    <s v="Yes"/>
    <x v="2"/>
    <n v="69.75"/>
    <n v="3557.7"/>
    <x v="0"/>
    <n v="3557.7"/>
    <n v="0"/>
    <x v="5"/>
  </r>
  <r>
    <s v="1352-VHKAJ"/>
    <x v="1"/>
    <n v="0"/>
    <s v="Yes"/>
    <s v="Yes"/>
    <n v="27"/>
    <s v="Yes"/>
    <x v="2"/>
    <x v="0"/>
    <x v="0"/>
    <x v="1"/>
    <x v="0"/>
    <x v="1"/>
    <x v="1"/>
    <x v="1"/>
    <x v="0"/>
    <s v="No"/>
    <x v="2"/>
    <n v="71.599999999999994"/>
    <n v="1957.1"/>
    <x v="0"/>
    <n v="1957.1"/>
    <n v="0"/>
    <x v="1"/>
  </r>
  <r>
    <s v="4145-UQXUQ"/>
    <x v="0"/>
    <n v="1"/>
    <s v="No"/>
    <s v="No"/>
    <n v="8"/>
    <s v="Yes"/>
    <x v="1"/>
    <x v="1"/>
    <x v="0"/>
    <x v="1"/>
    <x v="1"/>
    <x v="0"/>
    <x v="1"/>
    <x v="1"/>
    <x v="0"/>
    <s v="Yes"/>
    <x v="0"/>
    <n v="92.1"/>
    <n v="729.95"/>
    <x v="1"/>
    <n v="729.95"/>
    <n v="1"/>
    <x v="0"/>
  </r>
  <r>
    <s v="2632-TACXW"/>
    <x v="0"/>
    <n v="0"/>
    <s v="Yes"/>
    <s v="No"/>
    <n v="62"/>
    <s v="Yes"/>
    <x v="2"/>
    <x v="2"/>
    <x v="2"/>
    <x v="2"/>
    <x v="2"/>
    <x v="2"/>
    <x v="2"/>
    <x v="2"/>
    <x v="2"/>
    <s v="No"/>
    <x v="2"/>
    <n v="23.65"/>
    <n v="1416.75"/>
    <x v="0"/>
    <n v="1416.75"/>
    <n v="0"/>
    <x v="4"/>
  </r>
  <r>
    <s v="8146-QQKZH"/>
    <x v="0"/>
    <n v="0"/>
    <s v="Yes"/>
    <s v="No"/>
    <n v="71"/>
    <s v="Yes"/>
    <x v="1"/>
    <x v="0"/>
    <x v="1"/>
    <x v="1"/>
    <x v="1"/>
    <x v="1"/>
    <x v="1"/>
    <x v="1"/>
    <x v="2"/>
    <s v="No"/>
    <x v="2"/>
    <n v="81.849999999999994"/>
    <n v="5924.4"/>
    <x v="0"/>
    <n v="5924.4"/>
    <n v="0"/>
    <x v="4"/>
  </r>
  <r>
    <s v="1767-CJKBA"/>
    <x v="1"/>
    <n v="0"/>
    <s v="No"/>
    <s v="No"/>
    <n v="66"/>
    <s v="Yes"/>
    <x v="2"/>
    <x v="2"/>
    <x v="2"/>
    <x v="2"/>
    <x v="2"/>
    <x v="2"/>
    <x v="2"/>
    <x v="2"/>
    <x v="2"/>
    <s v="No"/>
    <x v="1"/>
    <n v="25.1"/>
    <n v="1697.7"/>
    <x v="0"/>
    <n v="1697.7"/>
    <n v="0"/>
    <x v="4"/>
  </r>
  <r>
    <s v="6445-TNRXS"/>
    <x v="1"/>
    <n v="0"/>
    <s v="Yes"/>
    <s v="Yes"/>
    <n v="68"/>
    <s v="Yes"/>
    <x v="2"/>
    <x v="1"/>
    <x v="1"/>
    <x v="0"/>
    <x v="1"/>
    <x v="1"/>
    <x v="1"/>
    <x v="1"/>
    <x v="2"/>
    <s v="Yes"/>
    <x v="2"/>
    <n v="114.7"/>
    <n v="7849.85"/>
    <x v="0"/>
    <n v="7849.85"/>
    <n v="0"/>
    <x v="4"/>
  </r>
  <r>
    <s v="4581-LNWUM"/>
    <x v="0"/>
    <n v="0"/>
    <s v="No"/>
    <s v="No"/>
    <n v="13"/>
    <s v="No"/>
    <x v="0"/>
    <x v="0"/>
    <x v="0"/>
    <x v="1"/>
    <x v="1"/>
    <x v="0"/>
    <x v="1"/>
    <x v="1"/>
    <x v="0"/>
    <s v="No"/>
    <x v="0"/>
    <n v="49.15"/>
    <n v="649.4"/>
    <x v="0"/>
    <n v="649.4"/>
    <n v="0"/>
    <x v="3"/>
  </r>
  <r>
    <s v="4869-EPIUS"/>
    <x v="1"/>
    <n v="0"/>
    <s v="Yes"/>
    <s v="No"/>
    <n v="56"/>
    <s v="Yes"/>
    <x v="1"/>
    <x v="1"/>
    <x v="0"/>
    <x v="1"/>
    <x v="0"/>
    <x v="0"/>
    <x v="0"/>
    <x v="1"/>
    <x v="1"/>
    <s v="Yes"/>
    <x v="0"/>
    <n v="80.900000000000006"/>
    <n v="4557.5"/>
    <x v="0"/>
    <n v="4557.5"/>
    <n v="0"/>
    <x v="5"/>
  </r>
  <r>
    <s v="9948-YPTDG"/>
    <x v="1"/>
    <n v="0"/>
    <s v="Yes"/>
    <s v="No"/>
    <n v="38"/>
    <s v="Yes"/>
    <x v="1"/>
    <x v="1"/>
    <x v="1"/>
    <x v="0"/>
    <x v="0"/>
    <x v="0"/>
    <x v="0"/>
    <x v="0"/>
    <x v="0"/>
    <s v="Yes"/>
    <x v="0"/>
    <n v="79.45"/>
    <n v="3013.05"/>
    <x v="1"/>
    <n v="3013.05"/>
    <n v="1"/>
    <x v="2"/>
  </r>
  <r>
    <s v="1236-WFCDV"/>
    <x v="1"/>
    <n v="1"/>
    <s v="No"/>
    <s v="No"/>
    <n v="14"/>
    <s v="Yes"/>
    <x v="1"/>
    <x v="1"/>
    <x v="0"/>
    <x v="1"/>
    <x v="0"/>
    <x v="0"/>
    <x v="1"/>
    <x v="1"/>
    <x v="0"/>
    <s v="No"/>
    <x v="3"/>
    <n v="90.45"/>
    <n v="1266.0999999999999"/>
    <x v="1"/>
    <n v="1266.0999999999999"/>
    <n v="1"/>
    <x v="3"/>
  </r>
  <r>
    <s v="1915-OAKWD"/>
    <x v="0"/>
    <n v="0"/>
    <s v="No"/>
    <s v="Yes"/>
    <n v="16"/>
    <s v="Yes"/>
    <x v="1"/>
    <x v="2"/>
    <x v="2"/>
    <x v="2"/>
    <x v="2"/>
    <x v="2"/>
    <x v="2"/>
    <x v="2"/>
    <x v="1"/>
    <s v="Yes"/>
    <x v="2"/>
    <n v="19.3"/>
    <n v="360.35"/>
    <x v="0"/>
    <n v="360.35"/>
    <n v="0"/>
    <x v="3"/>
  </r>
  <r>
    <s v="7296-PIXQY"/>
    <x v="0"/>
    <n v="0"/>
    <s v="Yes"/>
    <s v="Yes"/>
    <n v="14"/>
    <s v="Yes"/>
    <x v="1"/>
    <x v="1"/>
    <x v="0"/>
    <x v="1"/>
    <x v="0"/>
    <x v="0"/>
    <x v="0"/>
    <x v="0"/>
    <x v="0"/>
    <s v="No"/>
    <x v="0"/>
    <n v="70.2"/>
    <n v="1046.5"/>
    <x v="0"/>
    <n v="1046.5"/>
    <n v="0"/>
    <x v="3"/>
  </r>
  <r>
    <s v="4883-QICIH"/>
    <x v="1"/>
    <n v="0"/>
    <s v="Yes"/>
    <s v="Yes"/>
    <n v="32"/>
    <s v="Yes"/>
    <x v="1"/>
    <x v="1"/>
    <x v="0"/>
    <x v="1"/>
    <x v="0"/>
    <x v="0"/>
    <x v="0"/>
    <x v="0"/>
    <x v="0"/>
    <s v="Yes"/>
    <x v="2"/>
    <n v="69.75"/>
    <n v="2347.9"/>
    <x v="1"/>
    <n v="2347.9"/>
    <n v="1"/>
    <x v="1"/>
  </r>
  <r>
    <s v="3354-OADJP"/>
    <x v="0"/>
    <n v="0"/>
    <s v="No"/>
    <s v="No"/>
    <n v="8"/>
    <s v="Yes"/>
    <x v="1"/>
    <x v="0"/>
    <x v="1"/>
    <x v="1"/>
    <x v="0"/>
    <x v="1"/>
    <x v="0"/>
    <x v="0"/>
    <x v="1"/>
    <s v="No"/>
    <x v="2"/>
    <n v="54.25"/>
    <n v="447.75"/>
    <x v="0"/>
    <n v="447.75"/>
    <n v="0"/>
    <x v="0"/>
  </r>
  <r>
    <s v="3524-WQDSG"/>
    <x v="0"/>
    <n v="0"/>
    <s v="Yes"/>
    <s v="Yes"/>
    <n v="43"/>
    <s v="Yes"/>
    <x v="2"/>
    <x v="1"/>
    <x v="0"/>
    <x v="1"/>
    <x v="1"/>
    <x v="0"/>
    <x v="1"/>
    <x v="1"/>
    <x v="0"/>
    <s v="Yes"/>
    <x v="2"/>
    <n v="99.3"/>
    <n v="4209.95"/>
    <x v="0"/>
    <n v="4209.95"/>
    <n v="0"/>
    <x v="2"/>
  </r>
  <r>
    <s v="0810-DHDBD"/>
    <x v="0"/>
    <n v="0"/>
    <s v="No"/>
    <s v="No"/>
    <n v="52"/>
    <s v="Yes"/>
    <x v="2"/>
    <x v="0"/>
    <x v="1"/>
    <x v="1"/>
    <x v="1"/>
    <x v="1"/>
    <x v="1"/>
    <x v="0"/>
    <x v="1"/>
    <s v="No"/>
    <x v="3"/>
    <n v="74"/>
    <n v="3877.65"/>
    <x v="0"/>
    <n v="3877.65"/>
    <n v="0"/>
    <x v="5"/>
  </r>
  <r>
    <s v="4026-SKKHW"/>
    <x v="1"/>
    <n v="0"/>
    <s v="No"/>
    <s v="No"/>
    <n v="3"/>
    <s v="Yes"/>
    <x v="1"/>
    <x v="0"/>
    <x v="0"/>
    <x v="1"/>
    <x v="0"/>
    <x v="1"/>
    <x v="0"/>
    <x v="0"/>
    <x v="0"/>
    <s v="Yes"/>
    <x v="1"/>
    <n v="50.25"/>
    <n v="152.30000000000001"/>
    <x v="0"/>
    <n v="152.30000000000001"/>
    <n v="0"/>
    <x v="0"/>
  </r>
  <r>
    <s v="2829-HYVZP"/>
    <x v="1"/>
    <n v="0"/>
    <s v="No"/>
    <s v="No"/>
    <n v="29"/>
    <s v="Yes"/>
    <x v="1"/>
    <x v="2"/>
    <x v="2"/>
    <x v="2"/>
    <x v="2"/>
    <x v="2"/>
    <x v="2"/>
    <x v="2"/>
    <x v="1"/>
    <s v="Yes"/>
    <x v="1"/>
    <n v="19.8"/>
    <n v="572.20000000000005"/>
    <x v="0"/>
    <n v="572.20000000000005"/>
    <n v="0"/>
    <x v="1"/>
  </r>
  <r>
    <s v="8329-IBCTI"/>
    <x v="0"/>
    <n v="0"/>
    <s v="No"/>
    <s v="No"/>
    <n v="1"/>
    <s v="Yes"/>
    <x v="1"/>
    <x v="2"/>
    <x v="2"/>
    <x v="2"/>
    <x v="2"/>
    <x v="2"/>
    <x v="2"/>
    <x v="2"/>
    <x v="0"/>
    <s v="No"/>
    <x v="1"/>
    <n v="19.649999999999999"/>
    <n v="19.649999999999999"/>
    <x v="1"/>
    <n v="19.649999999999999"/>
    <n v="1"/>
    <x v="0"/>
  </r>
  <r>
    <s v="1271-SJBGZ"/>
    <x v="1"/>
    <n v="1"/>
    <s v="No"/>
    <s v="No"/>
    <n v="12"/>
    <s v="No"/>
    <x v="0"/>
    <x v="0"/>
    <x v="0"/>
    <x v="1"/>
    <x v="1"/>
    <x v="1"/>
    <x v="0"/>
    <x v="1"/>
    <x v="0"/>
    <s v="Yes"/>
    <x v="0"/>
    <n v="43.65"/>
    <n v="526.95000000000005"/>
    <x v="1"/>
    <n v="526.95000000000005"/>
    <n v="1"/>
    <x v="0"/>
  </r>
  <r>
    <s v="3845-JHAMY"/>
    <x v="0"/>
    <n v="0"/>
    <s v="Yes"/>
    <s v="Yes"/>
    <n v="16"/>
    <s v="No"/>
    <x v="0"/>
    <x v="0"/>
    <x v="0"/>
    <x v="1"/>
    <x v="0"/>
    <x v="0"/>
    <x v="0"/>
    <x v="1"/>
    <x v="0"/>
    <s v="Yes"/>
    <x v="3"/>
    <n v="35.5"/>
    <n v="552.70000000000005"/>
    <x v="0"/>
    <n v="552.70000000000005"/>
    <n v="0"/>
    <x v="3"/>
  </r>
  <r>
    <s v="7013-PSXHK"/>
    <x v="0"/>
    <n v="0"/>
    <s v="No"/>
    <s v="No"/>
    <n v="40"/>
    <s v="Yes"/>
    <x v="2"/>
    <x v="0"/>
    <x v="0"/>
    <x v="1"/>
    <x v="1"/>
    <x v="1"/>
    <x v="1"/>
    <x v="1"/>
    <x v="1"/>
    <s v="Yes"/>
    <x v="1"/>
    <n v="80.75"/>
    <n v="3208.65"/>
    <x v="0"/>
    <n v="3208.65"/>
    <n v="0"/>
    <x v="2"/>
  </r>
  <r>
    <s v="5669-SRAIP"/>
    <x v="0"/>
    <n v="0"/>
    <s v="No"/>
    <s v="No"/>
    <n v="5"/>
    <s v="No"/>
    <x v="0"/>
    <x v="0"/>
    <x v="0"/>
    <x v="1"/>
    <x v="1"/>
    <x v="0"/>
    <x v="0"/>
    <x v="1"/>
    <x v="0"/>
    <s v="No"/>
    <x v="0"/>
    <n v="39.5"/>
    <n v="210.75"/>
    <x v="1"/>
    <n v="210.75"/>
    <n v="1"/>
    <x v="0"/>
  </r>
  <r>
    <s v="5981-ITEMU"/>
    <x v="1"/>
    <n v="0"/>
    <s v="Yes"/>
    <s v="No"/>
    <n v="40"/>
    <s v="Yes"/>
    <x v="2"/>
    <x v="1"/>
    <x v="0"/>
    <x v="1"/>
    <x v="0"/>
    <x v="0"/>
    <x v="1"/>
    <x v="1"/>
    <x v="0"/>
    <s v="Yes"/>
    <x v="2"/>
    <n v="97.1"/>
    <n v="3706.95"/>
    <x v="1"/>
    <n v="3706.95"/>
    <n v="1"/>
    <x v="2"/>
  </r>
  <r>
    <s v="3486-NPGST"/>
    <x v="0"/>
    <n v="0"/>
    <s v="No"/>
    <s v="No"/>
    <n v="36"/>
    <s v="Yes"/>
    <x v="1"/>
    <x v="2"/>
    <x v="2"/>
    <x v="2"/>
    <x v="2"/>
    <x v="2"/>
    <x v="2"/>
    <x v="2"/>
    <x v="1"/>
    <s v="No"/>
    <x v="1"/>
    <n v="19.55"/>
    <n v="620.75"/>
    <x v="0"/>
    <n v="620.75"/>
    <n v="0"/>
    <x v="1"/>
  </r>
  <r>
    <s v="6941-PMGEP"/>
    <x v="0"/>
    <n v="0"/>
    <s v="No"/>
    <s v="No"/>
    <n v="5"/>
    <s v="Yes"/>
    <x v="1"/>
    <x v="1"/>
    <x v="0"/>
    <x v="1"/>
    <x v="0"/>
    <x v="0"/>
    <x v="0"/>
    <x v="1"/>
    <x v="0"/>
    <s v="Yes"/>
    <x v="0"/>
    <n v="80"/>
    <n v="412.5"/>
    <x v="1"/>
    <n v="412.5"/>
    <n v="1"/>
    <x v="0"/>
  </r>
  <r>
    <s v="1624-WOIWJ"/>
    <x v="0"/>
    <n v="0"/>
    <s v="No"/>
    <s v="No"/>
    <n v="10"/>
    <s v="Yes"/>
    <x v="1"/>
    <x v="1"/>
    <x v="1"/>
    <x v="1"/>
    <x v="0"/>
    <x v="0"/>
    <x v="1"/>
    <x v="0"/>
    <x v="0"/>
    <s v="Yes"/>
    <x v="1"/>
    <n v="84.7"/>
    <n v="832.05"/>
    <x v="1"/>
    <n v="832.05"/>
    <n v="1"/>
    <x v="0"/>
  </r>
  <r>
    <s v="2074-GKOWZ"/>
    <x v="1"/>
    <n v="0"/>
    <s v="Yes"/>
    <s v="Yes"/>
    <n v="2"/>
    <s v="Yes"/>
    <x v="1"/>
    <x v="1"/>
    <x v="0"/>
    <x v="1"/>
    <x v="0"/>
    <x v="0"/>
    <x v="1"/>
    <x v="1"/>
    <x v="0"/>
    <s v="Yes"/>
    <x v="2"/>
    <n v="89.55"/>
    <n v="185.55"/>
    <x v="1"/>
    <n v="185.55"/>
    <n v="1"/>
    <x v="0"/>
  </r>
  <r>
    <s v="0376-YMCJC"/>
    <x v="1"/>
    <n v="0"/>
    <s v="No"/>
    <s v="No"/>
    <n v="23"/>
    <s v="Yes"/>
    <x v="2"/>
    <x v="1"/>
    <x v="0"/>
    <x v="1"/>
    <x v="0"/>
    <x v="1"/>
    <x v="1"/>
    <x v="0"/>
    <x v="0"/>
    <s v="Yes"/>
    <x v="0"/>
    <n v="90.6"/>
    <n v="1943.2"/>
    <x v="1"/>
    <n v="1943.2"/>
    <n v="1"/>
    <x v="3"/>
  </r>
  <r>
    <s v="6100-FJZDG"/>
    <x v="1"/>
    <n v="0"/>
    <s v="Yes"/>
    <s v="Yes"/>
    <n v="26"/>
    <s v="Yes"/>
    <x v="1"/>
    <x v="2"/>
    <x v="2"/>
    <x v="2"/>
    <x v="2"/>
    <x v="2"/>
    <x v="2"/>
    <x v="2"/>
    <x v="1"/>
    <s v="Yes"/>
    <x v="2"/>
    <n v="20.05"/>
    <n v="505.9"/>
    <x v="0"/>
    <n v="505.9"/>
    <n v="0"/>
    <x v="1"/>
  </r>
  <r>
    <s v="4829-ZLJTK"/>
    <x v="0"/>
    <n v="1"/>
    <s v="Yes"/>
    <s v="No"/>
    <n v="72"/>
    <s v="Yes"/>
    <x v="2"/>
    <x v="1"/>
    <x v="1"/>
    <x v="0"/>
    <x v="1"/>
    <x v="0"/>
    <x v="1"/>
    <x v="1"/>
    <x v="2"/>
    <s v="Yes"/>
    <x v="0"/>
    <n v="112.4"/>
    <n v="8046.85"/>
    <x v="0"/>
    <n v="8046.85"/>
    <n v="0"/>
    <x v="4"/>
  </r>
  <r>
    <s v="1730-VFMWO"/>
    <x v="0"/>
    <n v="0"/>
    <s v="Yes"/>
    <s v="No"/>
    <n v="34"/>
    <s v="Yes"/>
    <x v="1"/>
    <x v="0"/>
    <x v="0"/>
    <x v="1"/>
    <x v="0"/>
    <x v="1"/>
    <x v="0"/>
    <x v="0"/>
    <x v="0"/>
    <s v="No"/>
    <x v="2"/>
    <n v="50.2"/>
    <n v="1815.3"/>
    <x v="0"/>
    <n v="1815.3"/>
    <n v="0"/>
    <x v="1"/>
  </r>
  <r>
    <s v="7143-BQIBA"/>
    <x v="1"/>
    <n v="0"/>
    <s v="No"/>
    <s v="No"/>
    <n v="10"/>
    <s v="Yes"/>
    <x v="1"/>
    <x v="0"/>
    <x v="1"/>
    <x v="1"/>
    <x v="0"/>
    <x v="1"/>
    <x v="1"/>
    <x v="0"/>
    <x v="0"/>
    <s v="No"/>
    <x v="2"/>
    <n v="62.25"/>
    <n v="612.95000000000005"/>
    <x v="0"/>
    <n v="612.95000000000005"/>
    <n v="0"/>
    <x v="0"/>
  </r>
  <r>
    <s v="3800-LYTRK"/>
    <x v="0"/>
    <n v="0"/>
    <s v="No"/>
    <s v="No"/>
    <n v="14"/>
    <s v="Yes"/>
    <x v="1"/>
    <x v="0"/>
    <x v="1"/>
    <x v="1"/>
    <x v="0"/>
    <x v="1"/>
    <x v="0"/>
    <x v="0"/>
    <x v="1"/>
    <s v="No"/>
    <x v="1"/>
    <n v="55.7"/>
    <n v="795.15"/>
    <x v="0"/>
    <n v="795.15"/>
    <n v="0"/>
    <x v="3"/>
  </r>
  <r>
    <s v="0634-SZPQA"/>
    <x v="0"/>
    <n v="0"/>
    <s v="No"/>
    <s v="No"/>
    <n v="23"/>
    <s v="Yes"/>
    <x v="2"/>
    <x v="1"/>
    <x v="1"/>
    <x v="1"/>
    <x v="0"/>
    <x v="0"/>
    <x v="1"/>
    <x v="0"/>
    <x v="0"/>
    <s v="Yes"/>
    <x v="2"/>
    <n v="90.05"/>
    <n v="2169.8000000000002"/>
    <x v="1"/>
    <n v="2169.8000000000002"/>
    <n v="1"/>
    <x v="3"/>
  </r>
  <r>
    <s v="9646-NMHXE"/>
    <x v="1"/>
    <n v="0"/>
    <s v="Yes"/>
    <s v="No"/>
    <n v="47"/>
    <s v="Yes"/>
    <x v="1"/>
    <x v="2"/>
    <x v="2"/>
    <x v="2"/>
    <x v="2"/>
    <x v="2"/>
    <x v="2"/>
    <x v="2"/>
    <x v="2"/>
    <s v="No"/>
    <x v="1"/>
    <n v="19.649999999999999"/>
    <n v="973.1"/>
    <x v="0"/>
    <n v="973.1"/>
    <n v="0"/>
    <x v="2"/>
  </r>
  <r>
    <s v="7030-NJVDP"/>
    <x v="1"/>
    <n v="0"/>
    <s v="Yes"/>
    <s v="No"/>
    <n v="24"/>
    <s v="Yes"/>
    <x v="1"/>
    <x v="1"/>
    <x v="1"/>
    <x v="1"/>
    <x v="0"/>
    <x v="1"/>
    <x v="0"/>
    <x v="1"/>
    <x v="0"/>
    <s v="Yes"/>
    <x v="0"/>
    <n v="89.25"/>
    <n v="2210.1999999999998"/>
    <x v="0"/>
    <n v="2210.1999999999998"/>
    <n v="0"/>
    <x v="3"/>
  </r>
  <r>
    <s v="5536-RTPWK"/>
    <x v="1"/>
    <n v="0"/>
    <s v="Yes"/>
    <s v="No"/>
    <n v="49"/>
    <s v="Yes"/>
    <x v="2"/>
    <x v="1"/>
    <x v="0"/>
    <x v="0"/>
    <x v="0"/>
    <x v="0"/>
    <x v="1"/>
    <x v="1"/>
    <x v="0"/>
    <s v="Yes"/>
    <x v="2"/>
    <n v="99.05"/>
    <n v="4853.75"/>
    <x v="1"/>
    <n v="4853.75"/>
    <n v="1"/>
    <x v="5"/>
  </r>
  <r>
    <s v="8883-GRDWQ"/>
    <x v="1"/>
    <n v="1"/>
    <s v="No"/>
    <s v="No"/>
    <n v="20"/>
    <s v="Yes"/>
    <x v="1"/>
    <x v="0"/>
    <x v="1"/>
    <x v="1"/>
    <x v="0"/>
    <x v="1"/>
    <x v="0"/>
    <x v="0"/>
    <x v="1"/>
    <s v="No"/>
    <x v="1"/>
    <n v="54"/>
    <n v="1055.9000000000001"/>
    <x v="0"/>
    <n v="1055.9000000000001"/>
    <n v="0"/>
    <x v="3"/>
  </r>
  <r>
    <s v="6166-ILMNY"/>
    <x v="0"/>
    <n v="0"/>
    <s v="No"/>
    <s v="No"/>
    <n v="2"/>
    <s v="Yes"/>
    <x v="1"/>
    <x v="1"/>
    <x v="0"/>
    <x v="1"/>
    <x v="0"/>
    <x v="0"/>
    <x v="0"/>
    <x v="0"/>
    <x v="0"/>
    <s v="No"/>
    <x v="2"/>
    <n v="69.75"/>
    <n v="144.55000000000001"/>
    <x v="1"/>
    <n v="144.55000000000001"/>
    <n v="1"/>
    <x v="0"/>
  </r>
  <r>
    <s v="3097-NNSPB"/>
    <x v="0"/>
    <n v="0"/>
    <s v="No"/>
    <s v="No"/>
    <n v="2"/>
    <s v="Yes"/>
    <x v="1"/>
    <x v="0"/>
    <x v="0"/>
    <x v="0"/>
    <x v="0"/>
    <x v="0"/>
    <x v="0"/>
    <x v="0"/>
    <x v="0"/>
    <s v="Yes"/>
    <x v="3"/>
    <n v="49.05"/>
    <n v="91.1"/>
    <x v="1"/>
    <n v="91.1"/>
    <n v="1"/>
    <x v="0"/>
  </r>
  <r>
    <s v="7771-ZONAT"/>
    <x v="1"/>
    <n v="0"/>
    <s v="No"/>
    <s v="No"/>
    <n v="22"/>
    <s v="No"/>
    <x v="0"/>
    <x v="0"/>
    <x v="0"/>
    <x v="1"/>
    <x v="1"/>
    <x v="1"/>
    <x v="1"/>
    <x v="1"/>
    <x v="2"/>
    <s v="No"/>
    <x v="2"/>
    <n v="56.75"/>
    <n v="1304.8499999999999"/>
    <x v="0"/>
    <n v="1304.8499999999999"/>
    <n v="0"/>
    <x v="3"/>
  </r>
  <r>
    <s v="0655-RBDUG"/>
    <x v="1"/>
    <n v="0"/>
    <s v="No"/>
    <s v="No"/>
    <n v="7"/>
    <s v="Yes"/>
    <x v="2"/>
    <x v="1"/>
    <x v="0"/>
    <x v="1"/>
    <x v="1"/>
    <x v="0"/>
    <x v="1"/>
    <x v="1"/>
    <x v="0"/>
    <s v="Yes"/>
    <x v="2"/>
    <n v="98.05"/>
    <n v="713"/>
    <x v="1"/>
    <n v="713"/>
    <n v="1"/>
    <x v="0"/>
  </r>
  <r>
    <s v="2111-DWYHN"/>
    <x v="1"/>
    <n v="0"/>
    <s v="No"/>
    <s v="No"/>
    <n v="1"/>
    <s v="Yes"/>
    <x v="1"/>
    <x v="2"/>
    <x v="2"/>
    <x v="2"/>
    <x v="2"/>
    <x v="2"/>
    <x v="2"/>
    <x v="2"/>
    <x v="0"/>
    <s v="No"/>
    <x v="1"/>
    <n v="21.1"/>
    <n v="21.1"/>
    <x v="0"/>
    <n v="21.1"/>
    <n v="0"/>
    <x v="0"/>
  </r>
  <r>
    <s v="4194-WHFCB"/>
    <x v="0"/>
    <n v="0"/>
    <s v="Yes"/>
    <s v="Yes"/>
    <n v="59"/>
    <s v="Yes"/>
    <x v="2"/>
    <x v="1"/>
    <x v="0"/>
    <x v="0"/>
    <x v="0"/>
    <x v="1"/>
    <x v="0"/>
    <x v="1"/>
    <x v="0"/>
    <s v="Yes"/>
    <x v="2"/>
    <n v="96.65"/>
    <n v="5580.8"/>
    <x v="0"/>
    <n v="5580.8"/>
    <n v="0"/>
    <x v="5"/>
  </r>
  <r>
    <s v="4121-AGSIN"/>
    <x v="0"/>
    <n v="0"/>
    <s v="Yes"/>
    <s v="Yes"/>
    <n v="58"/>
    <s v="Yes"/>
    <x v="2"/>
    <x v="2"/>
    <x v="2"/>
    <x v="2"/>
    <x v="2"/>
    <x v="2"/>
    <x v="2"/>
    <x v="2"/>
    <x v="1"/>
    <s v="Yes"/>
    <x v="3"/>
    <n v="24.5"/>
    <n v="1497.9"/>
    <x v="0"/>
    <n v="1497.9"/>
    <n v="0"/>
    <x v="5"/>
  </r>
  <r>
    <s v="4361-BKAXE"/>
    <x v="0"/>
    <n v="0"/>
    <s v="No"/>
    <s v="No"/>
    <n v="41"/>
    <s v="Yes"/>
    <x v="2"/>
    <x v="1"/>
    <x v="1"/>
    <x v="0"/>
    <x v="1"/>
    <x v="1"/>
    <x v="1"/>
    <x v="1"/>
    <x v="0"/>
    <s v="Yes"/>
    <x v="2"/>
    <n v="114.5"/>
    <n v="4527.45"/>
    <x v="1"/>
    <n v="4527.45"/>
    <n v="1"/>
    <x v="2"/>
  </r>
  <r>
    <s v="9845-PEEKO"/>
    <x v="0"/>
    <n v="1"/>
    <s v="No"/>
    <s v="No"/>
    <n v="59"/>
    <s v="Yes"/>
    <x v="2"/>
    <x v="1"/>
    <x v="0"/>
    <x v="0"/>
    <x v="0"/>
    <x v="0"/>
    <x v="0"/>
    <x v="0"/>
    <x v="2"/>
    <s v="Yes"/>
    <x v="3"/>
    <n v="79.2"/>
    <n v="4590.3500000000004"/>
    <x v="0"/>
    <n v="4590.3500000000004"/>
    <n v="0"/>
    <x v="5"/>
  </r>
  <r>
    <s v="0455-XFASS"/>
    <x v="0"/>
    <n v="0"/>
    <s v="Yes"/>
    <s v="Yes"/>
    <n v="3"/>
    <s v="Yes"/>
    <x v="1"/>
    <x v="1"/>
    <x v="0"/>
    <x v="1"/>
    <x v="0"/>
    <x v="0"/>
    <x v="0"/>
    <x v="0"/>
    <x v="0"/>
    <s v="Yes"/>
    <x v="0"/>
    <n v="69.55"/>
    <n v="200.2"/>
    <x v="0"/>
    <n v="200.2"/>
    <n v="0"/>
    <x v="0"/>
  </r>
  <r>
    <s v="0301-KOBTQ"/>
    <x v="1"/>
    <n v="0"/>
    <s v="No"/>
    <s v="No"/>
    <n v="32"/>
    <s v="Yes"/>
    <x v="1"/>
    <x v="2"/>
    <x v="2"/>
    <x v="2"/>
    <x v="2"/>
    <x v="2"/>
    <x v="2"/>
    <x v="2"/>
    <x v="2"/>
    <s v="Yes"/>
    <x v="2"/>
    <n v="20.05"/>
    <n v="614.45000000000005"/>
    <x v="0"/>
    <n v="614.45000000000005"/>
    <n v="0"/>
    <x v="1"/>
  </r>
  <r>
    <s v="1751-NCDLI"/>
    <x v="1"/>
    <n v="1"/>
    <s v="Yes"/>
    <s v="No"/>
    <n v="46"/>
    <s v="Yes"/>
    <x v="2"/>
    <x v="1"/>
    <x v="0"/>
    <x v="1"/>
    <x v="1"/>
    <x v="0"/>
    <x v="1"/>
    <x v="1"/>
    <x v="0"/>
    <s v="Yes"/>
    <x v="0"/>
    <n v="98.85"/>
    <n v="4564.8999999999996"/>
    <x v="0"/>
    <n v="4564.8999999999996"/>
    <n v="0"/>
    <x v="2"/>
  </r>
  <r>
    <s v="4367-NUYAO"/>
    <x v="1"/>
    <n v="0"/>
    <s v="Yes"/>
    <s v="Yes"/>
    <n v="0"/>
    <s v="Yes"/>
    <x v="2"/>
    <x v="2"/>
    <x v="2"/>
    <x v="2"/>
    <x v="2"/>
    <x v="2"/>
    <x v="2"/>
    <x v="2"/>
    <x v="2"/>
    <s v="No"/>
    <x v="1"/>
    <n v="25.75"/>
    <s v=" "/>
    <x v="0"/>
    <s v=""/>
    <n v="0"/>
    <x v="0"/>
  </r>
  <r>
    <s v="9878-TNQGW"/>
    <x v="1"/>
    <n v="0"/>
    <s v="No"/>
    <s v="No"/>
    <n v="2"/>
    <s v="Yes"/>
    <x v="1"/>
    <x v="1"/>
    <x v="0"/>
    <x v="1"/>
    <x v="0"/>
    <x v="0"/>
    <x v="0"/>
    <x v="1"/>
    <x v="0"/>
    <s v="Yes"/>
    <x v="0"/>
    <n v="80.95"/>
    <n v="171.15"/>
    <x v="1"/>
    <n v="171.15"/>
    <n v="1"/>
    <x v="0"/>
  </r>
  <r>
    <s v="9170-ARBTB"/>
    <x v="0"/>
    <n v="0"/>
    <s v="Yes"/>
    <s v="Yes"/>
    <n v="52"/>
    <s v="Yes"/>
    <x v="1"/>
    <x v="2"/>
    <x v="2"/>
    <x v="2"/>
    <x v="2"/>
    <x v="2"/>
    <x v="2"/>
    <x v="2"/>
    <x v="1"/>
    <s v="No"/>
    <x v="3"/>
    <n v="19.600000000000001"/>
    <n v="1012.4"/>
    <x v="0"/>
    <n v="1012.4"/>
    <n v="0"/>
    <x v="5"/>
  </r>
  <r>
    <s v="4441-NIHPT"/>
    <x v="0"/>
    <n v="1"/>
    <s v="No"/>
    <s v="No"/>
    <n v="13"/>
    <s v="Yes"/>
    <x v="1"/>
    <x v="1"/>
    <x v="0"/>
    <x v="1"/>
    <x v="1"/>
    <x v="0"/>
    <x v="0"/>
    <x v="0"/>
    <x v="0"/>
    <s v="Yes"/>
    <x v="0"/>
    <n v="74.3"/>
    <n v="940.35"/>
    <x v="1"/>
    <n v="940.35"/>
    <n v="1"/>
    <x v="3"/>
  </r>
  <r>
    <s v="8999-BOHSE"/>
    <x v="0"/>
    <n v="1"/>
    <s v="No"/>
    <s v="No"/>
    <n v="11"/>
    <s v="Yes"/>
    <x v="1"/>
    <x v="1"/>
    <x v="0"/>
    <x v="1"/>
    <x v="0"/>
    <x v="0"/>
    <x v="1"/>
    <x v="1"/>
    <x v="0"/>
    <s v="No"/>
    <x v="2"/>
    <n v="89.7"/>
    <n v="1047.7"/>
    <x v="1"/>
    <n v="1047.7"/>
    <n v="1"/>
    <x v="0"/>
  </r>
  <r>
    <s v="7241-AJHFS"/>
    <x v="1"/>
    <n v="0"/>
    <s v="No"/>
    <s v="No"/>
    <n v="32"/>
    <s v="Yes"/>
    <x v="2"/>
    <x v="1"/>
    <x v="1"/>
    <x v="1"/>
    <x v="0"/>
    <x v="1"/>
    <x v="0"/>
    <x v="0"/>
    <x v="0"/>
    <s v="No"/>
    <x v="2"/>
    <n v="87.65"/>
    <n v="2766.4"/>
    <x v="0"/>
    <n v="2766.4"/>
    <n v="0"/>
    <x v="1"/>
  </r>
  <r>
    <s v="7029-RPUAV"/>
    <x v="1"/>
    <n v="1"/>
    <s v="Yes"/>
    <s v="No"/>
    <n v="17"/>
    <s v="Yes"/>
    <x v="2"/>
    <x v="1"/>
    <x v="0"/>
    <x v="1"/>
    <x v="1"/>
    <x v="0"/>
    <x v="1"/>
    <x v="1"/>
    <x v="0"/>
    <s v="Yes"/>
    <x v="3"/>
    <n v="100.45"/>
    <n v="1622.45"/>
    <x v="1"/>
    <n v="1622.45"/>
    <n v="1"/>
    <x v="3"/>
  </r>
  <r>
    <s v="4546-FOKWR"/>
    <x v="0"/>
    <n v="0"/>
    <s v="No"/>
    <s v="No"/>
    <n v="16"/>
    <s v="Yes"/>
    <x v="2"/>
    <x v="1"/>
    <x v="0"/>
    <x v="1"/>
    <x v="0"/>
    <x v="0"/>
    <x v="0"/>
    <x v="0"/>
    <x v="0"/>
    <s v="Yes"/>
    <x v="3"/>
    <n v="74.75"/>
    <n v="1129.3499999999999"/>
    <x v="0"/>
    <n v="1129.3499999999999"/>
    <n v="0"/>
    <x v="3"/>
  </r>
  <r>
    <s v="9036-CSKBW"/>
    <x v="0"/>
    <n v="0"/>
    <s v="No"/>
    <s v="No"/>
    <n v="51"/>
    <s v="Yes"/>
    <x v="2"/>
    <x v="1"/>
    <x v="1"/>
    <x v="0"/>
    <x v="1"/>
    <x v="0"/>
    <x v="1"/>
    <x v="1"/>
    <x v="1"/>
    <s v="No"/>
    <x v="2"/>
    <n v="107.45"/>
    <n v="5680.9"/>
    <x v="0"/>
    <n v="5680.9"/>
    <n v="0"/>
    <x v="5"/>
  </r>
  <r>
    <s v="5832-TRLPB"/>
    <x v="1"/>
    <n v="0"/>
    <s v="No"/>
    <s v="No"/>
    <n v="29"/>
    <s v="Yes"/>
    <x v="1"/>
    <x v="0"/>
    <x v="0"/>
    <x v="1"/>
    <x v="1"/>
    <x v="1"/>
    <x v="1"/>
    <x v="1"/>
    <x v="1"/>
    <s v="Yes"/>
    <x v="2"/>
    <n v="75.349999999999994"/>
    <n v="2243.9"/>
    <x v="0"/>
    <n v="2243.9"/>
    <n v="0"/>
    <x v="1"/>
  </r>
  <r>
    <s v="8590-YFFQO"/>
    <x v="1"/>
    <n v="0"/>
    <s v="Yes"/>
    <s v="No"/>
    <n v="70"/>
    <s v="Yes"/>
    <x v="1"/>
    <x v="0"/>
    <x v="1"/>
    <x v="0"/>
    <x v="1"/>
    <x v="1"/>
    <x v="0"/>
    <x v="0"/>
    <x v="2"/>
    <s v="No"/>
    <x v="3"/>
    <n v="64.95"/>
    <n v="4523.25"/>
    <x v="0"/>
    <n v="4523.25"/>
    <n v="0"/>
    <x v="4"/>
  </r>
  <r>
    <s v="8659-IOOPU"/>
    <x v="0"/>
    <n v="0"/>
    <s v="Yes"/>
    <s v="Yes"/>
    <n v="71"/>
    <s v="Yes"/>
    <x v="2"/>
    <x v="1"/>
    <x v="1"/>
    <x v="1"/>
    <x v="1"/>
    <x v="1"/>
    <x v="0"/>
    <x v="1"/>
    <x v="2"/>
    <s v="No"/>
    <x v="0"/>
    <n v="100.45"/>
    <n v="7159.7"/>
    <x v="0"/>
    <n v="7159.7"/>
    <n v="0"/>
    <x v="4"/>
  </r>
  <r>
    <s v="1338-CECEE"/>
    <x v="1"/>
    <n v="0"/>
    <s v="Yes"/>
    <s v="Yes"/>
    <n v="41"/>
    <s v="Yes"/>
    <x v="2"/>
    <x v="0"/>
    <x v="0"/>
    <x v="0"/>
    <x v="1"/>
    <x v="0"/>
    <x v="1"/>
    <x v="0"/>
    <x v="1"/>
    <s v="No"/>
    <x v="2"/>
    <n v="68.5"/>
    <n v="2839.95"/>
    <x v="0"/>
    <n v="2839.95"/>
    <n v="0"/>
    <x v="2"/>
  </r>
  <r>
    <s v="7439-DKZTW"/>
    <x v="1"/>
    <n v="0"/>
    <s v="No"/>
    <s v="No"/>
    <n v="1"/>
    <s v="Yes"/>
    <x v="1"/>
    <x v="1"/>
    <x v="0"/>
    <x v="1"/>
    <x v="0"/>
    <x v="0"/>
    <x v="1"/>
    <x v="0"/>
    <x v="0"/>
    <s v="Yes"/>
    <x v="0"/>
    <n v="80.55"/>
    <n v="80.55"/>
    <x v="0"/>
    <n v="80.55"/>
    <n v="0"/>
    <x v="0"/>
  </r>
  <r>
    <s v="4646-QZXTF"/>
    <x v="0"/>
    <n v="0"/>
    <s v="Yes"/>
    <s v="No"/>
    <n v="7"/>
    <s v="Yes"/>
    <x v="1"/>
    <x v="0"/>
    <x v="1"/>
    <x v="1"/>
    <x v="1"/>
    <x v="1"/>
    <x v="1"/>
    <x v="1"/>
    <x v="0"/>
    <s v="No"/>
    <x v="2"/>
    <n v="81.25"/>
    <n v="580.1"/>
    <x v="0"/>
    <n v="580.1"/>
    <n v="0"/>
    <x v="0"/>
  </r>
  <r>
    <s v="4607-CHPCA"/>
    <x v="1"/>
    <n v="0"/>
    <s v="Yes"/>
    <s v="Yes"/>
    <n v="25"/>
    <s v="Yes"/>
    <x v="1"/>
    <x v="1"/>
    <x v="0"/>
    <x v="1"/>
    <x v="0"/>
    <x v="0"/>
    <x v="1"/>
    <x v="1"/>
    <x v="1"/>
    <s v="Yes"/>
    <x v="0"/>
    <n v="90.4"/>
    <n v="2178.6"/>
    <x v="1"/>
    <n v="2178.6"/>
    <n v="1"/>
    <x v="1"/>
  </r>
  <r>
    <s v="9742-XOKTS"/>
    <x v="1"/>
    <n v="0"/>
    <s v="Yes"/>
    <s v="Yes"/>
    <n v="67"/>
    <s v="Yes"/>
    <x v="2"/>
    <x v="1"/>
    <x v="1"/>
    <x v="0"/>
    <x v="0"/>
    <x v="1"/>
    <x v="0"/>
    <x v="0"/>
    <x v="1"/>
    <s v="No"/>
    <x v="0"/>
    <n v="89.55"/>
    <n v="6038.55"/>
    <x v="0"/>
    <n v="6038.55"/>
    <n v="0"/>
    <x v="4"/>
  </r>
  <r>
    <s v="6921-OZMFH"/>
    <x v="1"/>
    <n v="0"/>
    <s v="Yes"/>
    <s v="Yes"/>
    <n v="5"/>
    <s v="Yes"/>
    <x v="2"/>
    <x v="0"/>
    <x v="0"/>
    <x v="1"/>
    <x v="0"/>
    <x v="1"/>
    <x v="0"/>
    <x v="0"/>
    <x v="0"/>
    <s v="Yes"/>
    <x v="1"/>
    <n v="55.7"/>
    <n v="259.39999999999998"/>
    <x v="0"/>
    <n v="259.39999999999998"/>
    <n v="0"/>
    <x v="0"/>
  </r>
  <r>
    <s v="9578-FOMUK"/>
    <x v="1"/>
    <n v="0"/>
    <s v="No"/>
    <s v="Yes"/>
    <n v="15"/>
    <s v="Yes"/>
    <x v="2"/>
    <x v="2"/>
    <x v="2"/>
    <x v="2"/>
    <x v="2"/>
    <x v="2"/>
    <x v="2"/>
    <x v="2"/>
    <x v="0"/>
    <s v="Yes"/>
    <x v="0"/>
    <n v="24.8"/>
    <n v="324.14999999999998"/>
    <x v="0"/>
    <n v="324.14999999999998"/>
    <n v="0"/>
    <x v="3"/>
  </r>
  <r>
    <s v="4712-UYOOI"/>
    <x v="0"/>
    <n v="0"/>
    <s v="Yes"/>
    <s v="Yes"/>
    <n v="20"/>
    <s v="Yes"/>
    <x v="1"/>
    <x v="2"/>
    <x v="2"/>
    <x v="2"/>
    <x v="2"/>
    <x v="2"/>
    <x v="2"/>
    <x v="2"/>
    <x v="0"/>
    <s v="No"/>
    <x v="0"/>
    <n v="20"/>
    <n v="417.65"/>
    <x v="0"/>
    <n v="417.65"/>
    <n v="0"/>
    <x v="3"/>
  </r>
  <r>
    <s v="8824-RWFXJ"/>
    <x v="1"/>
    <n v="0"/>
    <s v="Yes"/>
    <s v="Yes"/>
    <n v="3"/>
    <s v="Yes"/>
    <x v="1"/>
    <x v="0"/>
    <x v="0"/>
    <x v="0"/>
    <x v="1"/>
    <x v="0"/>
    <x v="0"/>
    <x v="0"/>
    <x v="0"/>
    <s v="Yes"/>
    <x v="1"/>
    <n v="56.15"/>
    <n v="168.15"/>
    <x v="1"/>
    <n v="168.15"/>
    <n v="1"/>
    <x v="0"/>
  </r>
  <r>
    <s v="7722-CVFXN"/>
    <x v="1"/>
    <n v="0"/>
    <s v="Yes"/>
    <s v="Yes"/>
    <n v="54"/>
    <s v="Yes"/>
    <x v="2"/>
    <x v="1"/>
    <x v="0"/>
    <x v="0"/>
    <x v="0"/>
    <x v="1"/>
    <x v="1"/>
    <x v="1"/>
    <x v="1"/>
    <s v="Yes"/>
    <x v="0"/>
    <n v="105.2"/>
    <n v="5637.85"/>
    <x v="0"/>
    <n v="5637.85"/>
    <n v="0"/>
    <x v="5"/>
  </r>
  <r>
    <s v="8717-VCTXJ"/>
    <x v="1"/>
    <n v="0"/>
    <s v="No"/>
    <s v="No"/>
    <n v="42"/>
    <s v="Yes"/>
    <x v="1"/>
    <x v="2"/>
    <x v="2"/>
    <x v="2"/>
    <x v="2"/>
    <x v="2"/>
    <x v="2"/>
    <x v="2"/>
    <x v="1"/>
    <s v="Yes"/>
    <x v="1"/>
    <n v="19.55"/>
    <n v="839.4"/>
    <x v="0"/>
    <n v="839.4"/>
    <n v="0"/>
    <x v="2"/>
  </r>
  <r>
    <s v="7363-QTBIW"/>
    <x v="0"/>
    <n v="0"/>
    <s v="Yes"/>
    <s v="No"/>
    <n v="9"/>
    <s v="Yes"/>
    <x v="1"/>
    <x v="1"/>
    <x v="0"/>
    <x v="1"/>
    <x v="0"/>
    <x v="0"/>
    <x v="0"/>
    <x v="1"/>
    <x v="0"/>
    <s v="Yes"/>
    <x v="0"/>
    <n v="79.75"/>
    <n v="769.1"/>
    <x v="0"/>
    <n v="769.1"/>
    <n v="0"/>
    <x v="0"/>
  </r>
  <r>
    <s v="4159-NAAIX"/>
    <x v="0"/>
    <n v="0"/>
    <s v="No"/>
    <s v="No"/>
    <n v="63"/>
    <s v="Yes"/>
    <x v="2"/>
    <x v="1"/>
    <x v="0"/>
    <x v="0"/>
    <x v="0"/>
    <x v="0"/>
    <x v="1"/>
    <x v="1"/>
    <x v="2"/>
    <s v="No"/>
    <x v="2"/>
    <n v="97.45"/>
    <n v="6253"/>
    <x v="0"/>
    <n v="6253"/>
    <n v="0"/>
    <x v="4"/>
  </r>
  <r>
    <s v="0971-QIFJK"/>
    <x v="0"/>
    <n v="0"/>
    <s v="Yes"/>
    <s v="No"/>
    <n v="69"/>
    <s v="Yes"/>
    <x v="2"/>
    <x v="2"/>
    <x v="2"/>
    <x v="2"/>
    <x v="2"/>
    <x v="2"/>
    <x v="2"/>
    <x v="2"/>
    <x v="2"/>
    <s v="No"/>
    <x v="2"/>
    <n v="24.25"/>
    <n v="1641.8"/>
    <x v="0"/>
    <n v="1641.8"/>
    <n v="0"/>
    <x v="4"/>
  </r>
  <r>
    <s v="9397-TZSHA"/>
    <x v="0"/>
    <n v="0"/>
    <s v="No"/>
    <s v="No"/>
    <n v="69"/>
    <s v="Yes"/>
    <x v="2"/>
    <x v="2"/>
    <x v="2"/>
    <x v="2"/>
    <x v="2"/>
    <x v="2"/>
    <x v="2"/>
    <x v="2"/>
    <x v="2"/>
    <s v="No"/>
    <x v="3"/>
    <n v="24.6"/>
    <n v="1678.05"/>
    <x v="0"/>
    <n v="1678.05"/>
    <n v="0"/>
    <x v="4"/>
  </r>
  <r>
    <s v="3391-JSQEW"/>
    <x v="1"/>
    <n v="0"/>
    <s v="Yes"/>
    <s v="No"/>
    <n v="40"/>
    <s v="Yes"/>
    <x v="1"/>
    <x v="0"/>
    <x v="0"/>
    <x v="0"/>
    <x v="0"/>
    <x v="0"/>
    <x v="0"/>
    <x v="0"/>
    <x v="0"/>
    <s v="Yes"/>
    <x v="1"/>
    <n v="50.15"/>
    <n v="2058.5"/>
    <x v="0"/>
    <n v="2058.5"/>
    <n v="0"/>
    <x v="2"/>
  </r>
  <r>
    <s v="0343-QLUZP"/>
    <x v="1"/>
    <n v="0"/>
    <s v="No"/>
    <s v="No"/>
    <n v="60"/>
    <s v="No"/>
    <x v="0"/>
    <x v="0"/>
    <x v="1"/>
    <x v="0"/>
    <x v="1"/>
    <x v="0"/>
    <x v="0"/>
    <x v="0"/>
    <x v="2"/>
    <s v="No"/>
    <x v="2"/>
    <n v="39.6"/>
    <n v="2424.5"/>
    <x v="0"/>
    <n v="2424.5"/>
    <n v="0"/>
    <x v="5"/>
  </r>
  <r>
    <s v="9763-PDTKK"/>
    <x v="0"/>
    <n v="0"/>
    <s v="No"/>
    <s v="No"/>
    <n v="4"/>
    <s v="Yes"/>
    <x v="1"/>
    <x v="1"/>
    <x v="1"/>
    <x v="1"/>
    <x v="1"/>
    <x v="1"/>
    <x v="0"/>
    <x v="1"/>
    <x v="0"/>
    <s v="Yes"/>
    <x v="2"/>
    <n v="94.4"/>
    <n v="387.2"/>
    <x v="1"/>
    <n v="387.2"/>
    <n v="1"/>
    <x v="0"/>
  </r>
  <r>
    <s v="2176-LVPNX"/>
    <x v="0"/>
    <n v="1"/>
    <s v="No"/>
    <s v="No"/>
    <n v="71"/>
    <s v="Yes"/>
    <x v="2"/>
    <x v="0"/>
    <x v="1"/>
    <x v="0"/>
    <x v="1"/>
    <x v="1"/>
    <x v="1"/>
    <x v="1"/>
    <x v="2"/>
    <s v="No"/>
    <x v="1"/>
    <n v="89.85"/>
    <n v="6293.45"/>
    <x v="0"/>
    <n v="6293.45"/>
    <n v="0"/>
    <x v="4"/>
  </r>
  <r>
    <s v="7627-JKIAZ"/>
    <x v="0"/>
    <n v="0"/>
    <s v="Yes"/>
    <s v="No"/>
    <n v="37"/>
    <s v="Yes"/>
    <x v="2"/>
    <x v="1"/>
    <x v="0"/>
    <x v="1"/>
    <x v="1"/>
    <x v="0"/>
    <x v="0"/>
    <x v="0"/>
    <x v="0"/>
    <s v="Yes"/>
    <x v="3"/>
    <n v="78.95"/>
    <n v="2839.65"/>
    <x v="1"/>
    <n v="2839.65"/>
    <n v="1"/>
    <x v="2"/>
  </r>
  <r>
    <s v="3312-UUMZW"/>
    <x v="1"/>
    <n v="0"/>
    <s v="Yes"/>
    <s v="No"/>
    <n v="32"/>
    <s v="Yes"/>
    <x v="2"/>
    <x v="1"/>
    <x v="0"/>
    <x v="0"/>
    <x v="0"/>
    <x v="0"/>
    <x v="1"/>
    <x v="1"/>
    <x v="0"/>
    <s v="Yes"/>
    <x v="3"/>
    <n v="98.85"/>
    <n v="3145.9"/>
    <x v="0"/>
    <n v="3145.9"/>
    <n v="0"/>
    <x v="1"/>
  </r>
  <r>
    <s v="1271-UODNO"/>
    <x v="1"/>
    <n v="0"/>
    <s v="No"/>
    <s v="No"/>
    <n v="39"/>
    <s v="Yes"/>
    <x v="2"/>
    <x v="0"/>
    <x v="0"/>
    <x v="1"/>
    <x v="0"/>
    <x v="1"/>
    <x v="0"/>
    <x v="0"/>
    <x v="2"/>
    <s v="Yes"/>
    <x v="3"/>
    <n v="53.85"/>
    <n v="2200.6999999999998"/>
    <x v="0"/>
    <n v="2200.6999999999998"/>
    <n v="0"/>
    <x v="2"/>
  </r>
  <r>
    <s v="8461-EFQYM"/>
    <x v="0"/>
    <n v="0"/>
    <s v="No"/>
    <s v="No"/>
    <n v="38"/>
    <s v="Yes"/>
    <x v="2"/>
    <x v="2"/>
    <x v="2"/>
    <x v="2"/>
    <x v="2"/>
    <x v="2"/>
    <x v="2"/>
    <x v="2"/>
    <x v="1"/>
    <s v="Yes"/>
    <x v="0"/>
    <n v="24.25"/>
    <n v="914.4"/>
    <x v="0"/>
    <n v="914.4"/>
    <n v="0"/>
    <x v="2"/>
  </r>
  <r>
    <s v="6900-RBKER"/>
    <x v="1"/>
    <n v="0"/>
    <s v="No"/>
    <s v="No"/>
    <n v="52"/>
    <s v="Yes"/>
    <x v="2"/>
    <x v="1"/>
    <x v="0"/>
    <x v="1"/>
    <x v="1"/>
    <x v="0"/>
    <x v="0"/>
    <x v="1"/>
    <x v="2"/>
    <s v="Yes"/>
    <x v="3"/>
    <n v="89.45"/>
    <n v="4577.75"/>
    <x v="0"/>
    <n v="4577.75"/>
    <n v="0"/>
    <x v="5"/>
  </r>
  <r>
    <s v="6891-JPYFF"/>
    <x v="0"/>
    <n v="0"/>
    <s v="Yes"/>
    <s v="Yes"/>
    <n v="48"/>
    <s v="Yes"/>
    <x v="2"/>
    <x v="1"/>
    <x v="1"/>
    <x v="0"/>
    <x v="0"/>
    <x v="0"/>
    <x v="1"/>
    <x v="1"/>
    <x v="0"/>
    <s v="Yes"/>
    <x v="3"/>
    <n v="105.25"/>
    <n v="4997.5"/>
    <x v="0"/>
    <n v="4997.5"/>
    <n v="0"/>
    <x v="2"/>
  </r>
  <r>
    <s v="1459-QNFQT"/>
    <x v="1"/>
    <n v="0"/>
    <s v="Yes"/>
    <s v="Yes"/>
    <n v="70"/>
    <s v="No"/>
    <x v="0"/>
    <x v="0"/>
    <x v="1"/>
    <x v="1"/>
    <x v="1"/>
    <x v="1"/>
    <x v="1"/>
    <x v="1"/>
    <x v="2"/>
    <s v="No"/>
    <x v="2"/>
    <n v="59.5"/>
    <n v="4144.8"/>
    <x v="0"/>
    <n v="4144.8"/>
    <n v="0"/>
    <x v="4"/>
  </r>
  <r>
    <s v="1047-NNCBF"/>
    <x v="1"/>
    <n v="0"/>
    <s v="No"/>
    <s v="No"/>
    <n v="20"/>
    <s v="Yes"/>
    <x v="1"/>
    <x v="1"/>
    <x v="0"/>
    <x v="1"/>
    <x v="0"/>
    <x v="0"/>
    <x v="0"/>
    <x v="0"/>
    <x v="0"/>
    <s v="No"/>
    <x v="3"/>
    <n v="70.55"/>
    <n v="1493.55"/>
    <x v="0"/>
    <n v="1493.55"/>
    <n v="0"/>
    <x v="3"/>
  </r>
  <r>
    <s v="3696-XRIEN"/>
    <x v="0"/>
    <n v="0"/>
    <s v="No"/>
    <s v="No"/>
    <n v="50"/>
    <s v="Yes"/>
    <x v="2"/>
    <x v="0"/>
    <x v="1"/>
    <x v="1"/>
    <x v="1"/>
    <x v="1"/>
    <x v="1"/>
    <x v="1"/>
    <x v="1"/>
    <s v="Yes"/>
    <x v="3"/>
    <n v="82.5"/>
    <n v="4179.1000000000004"/>
    <x v="0"/>
    <n v="4179.1000000000004"/>
    <n v="0"/>
    <x v="5"/>
  </r>
  <r>
    <s v="4081-DYXAV"/>
    <x v="0"/>
    <n v="0"/>
    <s v="No"/>
    <s v="No"/>
    <n v="19"/>
    <s v="No"/>
    <x v="0"/>
    <x v="0"/>
    <x v="0"/>
    <x v="1"/>
    <x v="0"/>
    <x v="0"/>
    <x v="1"/>
    <x v="1"/>
    <x v="1"/>
    <s v="Yes"/>
    <x v="3"/>
    <n v="44.85"/>
    <n v="893.55"/>
    <x v="1"/>
    <n v="893.55"/>
    <n v="1"/>
    <x v="3"/>
  </r>
  <r>
    <s v="0074-HDKDG"/>
    <x v="1"/>
    <n v="0"/>
    <s v="Yes"/>
    <s v="Yes"/>
    <n v="25"/>
    <s v="Yes"/>
    <x v="1"/>
    <x v="0"/>
    <x v="1"/>
    <x v="0"/>
    <x v="1"/>
    <x v="0"/>
    <x v="0"/>
    <x v="0"/>
    <x v="1"/>
    <s v="Yes"/>
    <x v="2"/>
    <n v="61.6"/>
    <n v="1611"/>
    <x v="0"/>
    <n v="1611"/>
    <n v="0"/>
    <x v="1"/>
  </r>
  <r>
    <s v="8791-GFXLZ"/>
    <x v="1"/>
    <n v="0"/>
    <s v="No"/>
    <s v="No"/>
    <n v="12"/>
    <s v="Yes"/>
    <x v="1"/>
    <x v="0"/>
    <x v="0"/>
    <x v="0"/>
    <x v="0"/>
    <x v="0"/>
    <x v="0"/>
    <x v="0"/>
    <x v="0"/>
    <s v="Yes"/>
    <x v="2"/>
    <n v="49.05"/>
    <n v="593.04999999999995"/>
    <x v="0"/>
    <n v="593.04999999999995"/>
    <n v="0"/>
    <x v="0"/>
  </r>
  <r>
    <s v="8111-SLLHI"/>
    <x v="1"/>
    <n v="1"/>
    <s v="Yes"/>
    <s v="No"/>
    <n v="39"/>
    <s v="Yes"/>
    <x v="2"/>
    <x v="1"/>
    <x v="0"/>
    <x v="0"/>
    <x v="1"/>
    <x v="0"/>
    <x v="1"/>
    <x v="1"/>
    <x v="0"/>
    <s v="Yes"/>
    <x v="0"/>
    <n v="105.65"/>
    <n v="4284.8"/>
    <x v="1"/>
    <n v="4284.8"/>
    <n v="1"/>
    <x v="2"/>
  </r>
  <r>
    <s v="0927-LCSMG"/>
    <x v="1"/>
    <n v="0"/>
    <s v="No"/>
    <s v="No"/>
    <n v="7"/>
    <s v="Yes"/>
    <x v="1"/>
    <x v="1"/>
    <x v="0"/>
    <x v="1"/>
    <x v="1"/>
    <x v="0"/>
    <x v="0"/>
    <x v="0"/>
    <x v="0"/>
    <s v="No"/>
    <x v="1"/>
    <n v="74.650000000000006"/>
    <n v="544.54999999999995"/>
    <x v="1"/>
    <n v="544.54999999999995"/>
    <n v="1"/>
    <x v="0"/>
  </r>
  <r>
    <s v="9330-DHBFL"/>
    <x v="0"/>
    <n v="0"/>
    <s v="Yes"/>
    <s v="Yes"/>
    <n v="23"/>
    <s v="Yes"/>
    <x v="1"/>
    <x v="0"/>
    <x v="1"/>
    <x v="0"/>
    <x v="1"/>
    <x v="1"/>
    <x v="0"/>
    <x v="0"/>
    <x v="1"/>
    <s v="Yes"/>
    <x v="1"/>
    <n v="66.25"/>
    <n v="1533.8"/>
    <x v="0"/>
    <n v="1533.8"/>
    <n v="0"/>
    <x v="3"/>
  </r>
  <r>
    <s v="0098-BOWSO"/>
    <x v="1"/>
    <n v="0"/>
    <s v="No"/>
    <s v="No"/>
    <n v="27"/>
    <s v="Yes"/>
    <x v="1"/>
    <x v="2"/>
    <x v="2"/>
    <x v="2"/>
    <x v="2"/>
    <x v="2"/>
    <x v="2"/>
    <x v="2"/>
    <x v="0"/>
    <s v="Yes"/>
    <x v="0"/>
    <n v="19.399999999999999"/>
    <n v="529.79999999999995"/>
    <x v="0"/>
    <n v="529.79999999999995"/>
    <n v="0"/>
    <x v="1"/>
  </r>
  <r>
    <s v="3452-ABWRL"/>
    <x v="1"/>
    <n v="1"/>
    <s v="No"/>
    <s v="No"/>
    <n v="47"/>
    <s v="Yes"/>
    <x v="2"/>
    <x v="1"/>
    <x v="0"/>
    <x v="1"/>
    <x v="0"/>
    <x v="0"/>
    <x v="1"/>
    <x v="0"/>
    <x v="0"/>
    <s v="Yes"/>
    <x v="3"/>
    <n v="86.05"/>
    <n v="3865.6"/>
    <x v="0"/>
    <n v="3865.6"/>
    <n v="0"/>
    <x v="2"/>
  </r>
  <r>
    <s v="5859-HZYLF"/>
    <x v="1"/>
    <n v="0"/>
    <s v="Yes"/>
    <s v="Yes"/>
    <n v="26"/>
    <s v="Yes"/>
    <x v="1"/>
    <x v="2"/>
    <x v="2"/>
    <x v="2"/>
    <x v="2"/>
    <x v="2"/>
    <x v="2"/>
    <x v="2"/>
    <x v="2"/>
    <s v="Yes"/>
    <x v="3"/>
    <n v="19.149999999999999"/>
    <n v="515.75"/>
    <x v="0"/>
    <n v="515.75"/>
    <n v="0"/>
    <x v="1"/>
  </r>
  <r>
    <s v="8257-RZAHR"/>
    <x v="0"/>
    <n v="0"/>
    <s v="Yes"/>
    <s v="No"/>
    <n v="14"/>
    <s v="Yes"/>
    <x v="2"/>
    <x v="0"/>
    <x v="1"/>
    <x v="1"/>
    <x v="0"/>
    <x v="0"/>
    <x v="1"/>
    <x v="0"/>
    <x v="0"/>
    <s v="Yes"/>
    <x v="2"/>
    <n v="64.7"/>
    <n v="941"/>
    <x v="1"/>
    <n v="941"/>
    <n v="1"/>
    <x v="3"/>
  </r>
  <r>
    <s v="5293-WXJAK"/>
    <x v="0"/>
    <n v="1"/>
    <s v="Yes"/>
    <s v="No"/>
    <n v="11"/>
    <s v="Yes"/>
    <x v="2"/>
    <x v="1"/>
    <x v="0"/>
    <x v="1"/>
    <x v="1"/>
    <x v="1"/>
    <x v="1"/>
    <x v="1"/>
    <x v="0"/>
    <s v="Yes"/>
    <x v="2"/>
    <n v="104.05"/>
    <n v="1133.6500000000001"/>
    <x v="1"/>
    <n v="1133.6500000000001"/>
    <n v="1"/>
    <x v="0"/>
  </r>
  <r>
    <s v="3156-QLHBO"/>
    <x v="1"/>
    <n v="0"/>
    <s v="No"/>
    <s v="Yes"/>
    <n v="2"/>
    <s v="Yes"/>
    <x v="1"/>
    <x v="2"/>
    <x v="2"/>
    <x v="2"/>
    <x v="2"/>
    <x v="2"/>
    <x v="2"/>
    <x v="2"/>
    <x v="0"/>
    <s v="No"/>
    <x v="1"/>
    <n v="19.25"/>
    <n v="48.35"/>
    <x v="0"/>
    <n v="48.35"/>
    <n v="0"/>
    <x v="0"/>
  </r>
  <r>
    <s v="2208-NQBCT"/>
    <x v="0"/>
    <n v="0"/>
    <s v="Yes"/>
    <s v="Yes"/>
    <n v="26"/>
    <s v="Yes"/>
    <x v="1"/>
    <x v="1"/>
    <x v="1"/>
    <x v="0"/>
    <x v="0"/>
    <x v="0"/>
    <x v="0"/>
    <x v="0"/>
    <x v="0"/>
    <s v="No"/>
    <x v="0"/>
    <n v="81.95"/>
    <n v="2070.0500000000002"/>
    <x v="0"/>
    <n v="2070.0500000000002"/>
    <n v="0"/>
    <x v="1"/>
  </r>
  <r>
    <s v="1779-PWPMG"/>
    <x v="0"/>
    <n v="1"/>
    <s v="Yes"/>
    <s v="No"/>
    <n v="72"/>
    <s v="Yes"/>
    <x v="2"/>
    <x v="1"/>
    <x v="1"/>
    <x v="0"/>
    <x v="1"/>
    <x v="1"/>
    <x v="1"/>
    <x v="1"/>
    <x v="2"/>
    <s v="Yes"/>
    <x v="2"/>
    <n v="114.65"/>
    <n v="8333.9500000000007"/>
    <x v="0"/>
    <n v="8333.9500000000007"/>
    <n v="0"/>
    <x v="4"/>
  </r>
  <r>
    <s v="6621-NRZAK"/>
    <x v="0"/>
    <n v="0"/>
    <s v="Yes"/>
    <s v="Yes"/>
    <n v="63"/>
    <s v="Yes"/>
    <x v="1"/>
    <x v="2"/>
    <x v="2"/>
    <x v="2"/>
    <x v="2"/>
    <x v="2"/>
    <x v="2"/>
    <x v="2"/>
    <x v="2"/>
    <s v="No"/>
    <x v="3"/>
    <n v="20"/>
    <n v="1209.25"/>
    <x v="0"/>
    <n v="1209.25"/>
    <n v="0"/>
    <x v="4"/>
  </r>
  <r>
    <s v="0831-JNISG"/>
    <x v="1"/>
    <n v="0"/>
    <s v="Yes"/>
    <s v="Yes"/>
    <n v="71"/>
    <s v="Yes"/>
    <x v="1"/>
    <x v="2"/>
    <x v="2"/>
    <x v="2"/>
    <x v="2"/>
    <x v="2"/>
    <x v="2"/>
    <x v="2"/>
    <x v="2"/>
    <s v="No"/>
    <x v="1"/>
    <n v="19.8"/>
    <n v="1396.25"/>
    <x v="0"/>
    <n v="1396.25"/>
    <n v="0"/>
    <x v="4"/>
  </r>
  <r>
    <s v="0774-IFUVM"/>
    <x v="1"/>
    <n v="0"/>
    <s v="Yes"/>
    <s v="Yes"/>
    <n v="11"/>
    <s v="Yes"/>
    <x v="2"/>
    <x v="0"/>
    <x v="1"/>
    <x v="1"/>
    <x v="0"/>
    <x v="0"/>
    <x v="1"/>
    <x v="0"/>
    <x v="0"/>
    <s v="Yes"/>
    <x v="2"/>
    <n v="65.150000000000006"/>
    <n v="723.35"/>
    <x v="0"/>
    <n v="723.35"/>
    <n v="0"/>
    <x v="0"/>
  </r>
  <r>
    <s v="3082-WQRVY"/>
    <x v="1"/>
    <n v="1"/>
    <s v="Yes"/>
    <s v="No"/>
    <n v="14"/>
    <s v="Yes"/>
    <x v="1"/>
    <x v="2"/>
    <x v="2"/>
    <x v="2"/>
    <x v="2"/>
    <x v="2"/>
    <x v="2"/>
    <x v="2"/>
    <x v="1"/>
    <s v="No"/>
    <x v="1"/>
    <n v="19.649999999999999"/>
    <n v="228.65"/>
    <x v="0"/>
    <n v="228.65"/>
    <n v="0"/>
    <x v="3"/>
  </r>
  <r>
    <s v="9553-DLCLU"/>
    <x v="0"/>
    <n v="0"/>
    <s v="No"/>
    <s v="Yes"/>
    <n v="13"/>
    <s v="Yes"/>
    <x v="2"/>
    <x v="0"/>
    <x v="1"/>
    <x v="0"/>
    <x v="1"/>
    <x v="1"/>
    <x v="1"/>
    <x v="1"/>
    <x v="2"/>
    <s v="No"/>
    <x v="3"/>
    <n v="88.95"/>
    <n v="1161.75"/>
    <x v="0"/>
    <n v="1161.75"/>
    <n v="0"/>
    <x v="3"/>
  </r>
  <r>
    <s v="1641-BYBTK"/>
    <x v="1"/>
    <n v="0"/>
    <s v="No"/>
    <s v="Yes"/>
    <n v="6"/>
    <s v="Yes"/>
    <x v="1"/>
    <x v="2"/>
    <x v="2"/>
    <x v="2"/>
    <x v="2"/>
    <x v="2"/>
    <x v="2"/>
    <x v="2"/>
    <x v="0"/>
    <s v="Yes"/>
    <x v="1"/>
    <n v="20.2"/>
    <n v="98.35"/>
    <x v="0"/>
    <n v="98.35"/>
    <n v="0"/>
    <x v="0"/>
  </r>
  <r>
    <s v="2460-NGXBJ"/>
    <x v="1"/>
    <n v="1"/>
    <s v="Yes"/>
    <s v="Yes"/>
    <n v="11"/>
    <s v="Yes"/>
    <x v="2"/>
    <x v="1"/>
    <x v="0"/>
    <x v="1"/>
    <x v="0"/>
    <x v="0"/>
    <x v="0"/>
    <x v="0"/>
    <x v="0"/>
    <s v="Yes"/>
    <x v="3"/>
    <n v="75.2"/>
    <n v="775.3"/>
    <x v="0"/>
    <n v="775.3"/>
    <n v="0"/>
    <x v="0"/>
  </r>
  <r>
    <s v="2446-ZKVAF"/>
    <x v="1"/>
    <n v="0"/>
    <s v="Yes"/>
    <s v="No"/>
    <n v="18"/>
    <s v="Yes"/>
    <x v="2"/>
    <x v="0"/>
    <x v="0"/>
    <x v="0"/>
    <x v="0"/>
    <x v="0"/>
    <x v="0"/>
    <x v="0"/>
    <x v="0"/>
    <s v="No"/>
    <x v="3"/>
    <n v="56.8"/>
    <n v="1074.6500000000001"/>
    <x v="0"/>
    <n v="1074.6500000000001"/>
    <n v="0"/>
    <x v="3"/>
  </r>
  <r>
    <s v="0841-NULXI"/>
    <x v="1"/>
    <n v="0"/>
    <s v="No"/>
    <s v="No"/>
    <n v="1"/>
    <s v="No"/>
    <x v="0"/>
    <x v="0"/>
    <x v="0"/>
    <x v="1"/>
    <x v="0"/>
    <x v="0"/>
    <x v="0"/>
    <x v="1"/>
    <x v="0"/>
    <s v="Yes"/>
    <x v="0"/>
    <n v="35.549999999999997"/>
    <n v="35.549999999999997"/>
    <x v="1"/>
    <n v="35.549999999999997"/>
    <n v="1"/>
    <x v="0"/>
  </r>
  <r>
    <s v="3522-CDKHF"/>
    <x v="0"/>
    <n v="0"/>
    <s v="Yes"/>
    <s v="No"/>
    <n v="32"/>
    <s v="Yes"/>
    <x v="1"/>
    <x v="1"/>
    <x v="1"/>
    <x v="1"/>
    <x v="0"/>
    <x v="0"/>
    <x v="0"/>
    <x v="0"/>
    <x v="0"/>
    <s v="Yes"/>
    <x v="2"/>
    <n v="75.5"/>
    <n v="2324.6999999999998"/>
    <x v="0"/>
    <n v="2324.6999999999998"/>
    <n v="0"/>
    <x v="1"/>
  </r>
  <r>
    <s v="1430-SFQSA"/>
    <x v="1"/>
    <n v="0"/>
    <s v="No"/>
    <s v="No"/>
    <n v="29"/>
    <s v="No"/>
    <x v="0"/>
    <x v="0"/>
    <x v="1"/>
    <x v="1"/>
    <x v="0"/>
    <x v="1"/>
    <x v="0"/>
    <x v="0"/>
    <x v="1"/>
    <s v="No"/>
    <x v="1"/>
    <n v="35.6"/>
    <n v="1072.5999999999999"/>
    <x v="0"/>
    <n v="1072.5999999999999"/>
    <n v="0"/>
    <x v="1"/>
  </r>
  <r>
    <s v="0411-EZJZE"/>
    <x v="0"/>
    <n v="0"/>
    <s v="No"/>
    <s v="No"/>
    <n v="3"/>
    <s v="Yes"/>
    <x v="2"/>
    <x v="0"/>
    <x v="0"/>
    <x v="1"/>
    <x v="0"/>
    <x v="0"/>
    <x v="1"/>
    <x v="0"/>
    <x v="0"/>
    <s v="Yes"/>
    <x v="0"/>
    <n v="60.25"/>
    <n v="170.5"/>
    <x v="0"/>
    <n v="170.5"/>
    <n v="0"/>
    <x v="0"/>
  </r>
  <r>
    <s v="7851-WZEKY"/>
    <x v="0"/>
    <n v="0"/>
    <s v="No"/>
    <s v="No"/>
    <n v="2"/>
    <s v="Yes"/>
    <x v="2"/>
    <x v="1"/>
    <x v="0"/>
    <x v="1"/>
    <x v="0"/>
    <x v="0"/>
    <x v="1"/>
    <x v="1"/>
    <x v="0"/>
    <s v="Yes"/>
    <x v="0"/>
    <n v="95.15"/>
    <n v="196.9"/>
    <x v="1"/>
    <n v="196.9"/>
    <n v="1"/>
    <x v="0"/>
  </r>
  <r>
    <s v="8844-TONUD"/>
    <x v="1"/>
    <n v="0"/>
    <s v="Yes"/>
    <s v="Yes"/>
    <n v="13"/>
    <s v="Yes"/>
    <x v="1"/>
    <x v="1"/>
    <x v="0"/>
    <x v="1"/>
    <x v="1"/>
    <x v="0"/>
    <x v="1"/>
    <x v="1"/>
    <x v="0"/>
    <s v="Yes"/>
    <x v="1"/>
    <n v="96.65"/>
    <n v="1162.8499999999999"/>
    <x v="1"/>
    <n v="1162.8499999999999"/>
    <n v="1"/>
    <x v="3"/>
  </r>
  <r>
    <s v="8807-ARQET"/>
    <x v="0"/>
    <n v="0"/>
    <s v="No"/>
    <s v="No"/>
    <n v="41"/>
    <s v="No"/>
    <x v="0"/>
    <x v="0"/>
    <x v="0"/>
    <x v="0"/>
    <x v="0"/>
    <x v="0"/>
    <x v="0"/>
    <x v="1"/>
    <x v="0"/>
    <s v="Yes"/>
    <x v="0"/>
    <n v="40.35"/>
    <n v="1677.85"/>
    <x v="0"/>
    <n v="1677.85"/>
    <n v="0"/>
    <x v="2"/>
  </r>
  <r>
    <s v="8992-CEUEN"/>
    <x v="0"/>
    <n v="0"/>
    <s v="No"/>
    <s v="No"/>
    <n v="1"/>
    <s v="Yes"/>
    <x v="1"/>
    <x v="2"/>
    <x v="2"/>
    <x v="2"/>
    <x v="2"/>
    <x v="2"/>
    <x v="2"/>
    <x v="2"/>
    <x v="0"/>
    <s v="No"/>
    <x v="0"/>
    <n v="18.850000000000001"/>
    <n v="18.850000000000001"/>
    <x v="0"/>
    <n v="18.850000000000001"/>
    <n v="0"/>
    <x v="0"/>
  </r>
  <r>
    <s v="4320-QMLLA"/>
    <x v="1"/>
    <n v="0"/>
    <s v="No"/>
    <s v="No"/>
    <n v="7"/>
    <s v="Yes"/>
    <x v="1"/>
    <x v="0"/>
    <x v="0"/>
    <x v="1"/>
    <x v="0"/>
    <x v="0"/>
    <x v="1"/>
    <x v="0"/>
    <x v="0"/>
    <s v="No"/>
    <x v="1"/>
    <n v="54.85"/>
    <n v="370.4"/>
    <x v="0"/>
    <n v="370.4"/>
    <n v="0"/>
    <x v="0"/>
  </r>
  <r>
    <s v="8777-PVYGU"/>
    <x v="0"/>
    <n v="0"/>
    <s v="Yes"/>
    <s v="No"/>
    <n v="52"/>
    <s v="Yes"/>
    <x v="1"/>
    <x v="0"/>
    <x v="1"/>
    <x v="1"/>
    <x v="1"/>
    <x v="0"/>
    <x v="1"/>
    <x v="0"/>
    <x v="1"/>
    <s v="Yes"/>
    <x v="1"/>
    <n v="64.3"/>
    <n v="3410.6"/>
    <x v="0"/>
    <n v="3410.6"/>
    <n v="0"/>
    <x v="5"/>
  </r>
  <r>
    <s v="8292-ITGYJ"/>
    <x v="0"/>
    <n v="0"/>
    <s v="Yes"/>
    <s v="Yes"/>
    <n v="45"/>
    <s v="Yes"/>
    <x v="2"/>
    <x v="2"/>
    <x v="2"/>
    <x v="2"/>
    <x v="2"/>
    <x v="2"/>
    <x v="2"/>
    <x v="2"/>
    <x v="2"/>
    <s v="Yes"/>
    <x v="2"/>
    <n v="24.65"/>
    <n v="1138.8"/>
    <x v="0"/>
    <n v="1138.8"/>
    <n v="0"/>
    <x v="2"/>
  </r>
  <r>
    <s v="6870-ZWMNX"/>
    <x v="1"/>
    <n v="0"/>
    <s v="Yes"/>
    <s v="No"/>
    <n v="70"/>
    <s v="Yes"/>
    <x v="2"/>
    <x v="0"/>
    <x v="0"/>
    <x v="0"/>
    <x v="1"/>
    <x v="1"/>
    <x v="1"/>
    <x v="0"/>
    <x v="2"/>
    <s v="No"/>
    <x v="3"/>
    <n v="76.099999999999994"/>
    <n v="5264.25"/>
    <x v="0"/>
    <n v="5264.25"/>
    <n v="0"/>
    <x v="4"/>
  </r>
  <r>
    <s v="0621-CXBKL"/>
    <x v="0"/>
    <n v="0"/>
    <s v="No"/>
    <s v="No"/>
    <n v="53"/>
    <s v="Yes"/>
    <x v="1"/>
    <x v="2"/>
    <x v="2"/>
    <x v="2"/>
    <x v="2"/>
    <x v="2"/>
    <x v="2"/>
    <x v="2"/>
    <x v="2"/>
    <s v="No"/>
    <x v="1"/>
    <n v="18.7"/>
    <n v="1005.7"/>
    <x v="0"/>
    <n v="1005.7"/>
    <n v="0"/>
    <x v="5"/>
  </r>
  <r>
    <s v="5268-DSMNQ"/>
    <x v="0"/>
    <n v="1"/>
    <s v="Yes"/>
    <s v="No"/>
    <n v="62"/>
    <s v="Yes"/>
    <x v="2"/>
    <x v="1"/>
    <x v="0"/>
    <x v="0"/>
    <x v="1"/>
    <x v="0"/>
    <x v="1"/>
    <x v="0"/>
    <x v="1"/>
    <s v="Yes"/>
    <x v="3"/>
    <n v="97.95"/>
    <n v="5936.55"/>
    <x v="0"/>
    <n v="5936.55"/>
    <n v="0"/>
    <x v="4"/>
  </r>
  <r>
    <s v="5334-JLAXU"/>
    <x v="0"/>
    <n v="0"/>
    <s v="Yes"/>
    <s v="No"/>
    <n v="60"/>
    <s v="Yes"/>
    <x v="2"/>
    <x v="1"/>
    <x v="1"/>
    <x v="0"/>
    <x v="0"/>
    <x v="0"/>
    <x v="0"/>
    <x v="1"/>
    <x v="0"/>
    <s v="Yes"/>
    <x v="3"/>
    <n v="94.1"/>
    <n v="5475.9"/>
    <x v="0"/>
    <n v="5475.9"/>
    <n v="0"/>
    <x v="5"/>
  </r>
  <r>
    <s v="4086-YQSNZ"/>
    <x v="0"/>
    <n v="1"/>
    <s v="Yes"/>
    <s v="No"/>
    <n v="3"/>
    <s v="Yes"/>
    <x v="1"/>
    <x v="1"/>
    <x v="0"/>
    <x v="1"/>
    <x v="0"/>
    <x v="0"/>
    <x v="1"/>
    <x v="0"/>
    <x v="0"/>
    <s v="Yes"/>
    <x v="0"/>
    <n v="80.400000000000006"/>
    <n v="224.05"/>
    <x v="1"/>
    <n v="224.05"/>
    <n v="1"/>
    <x v="0"/>
  </r>
  <r>
    <s v="6242-MBHPK"/>
    <x v="0"/>
    <n v="1"/>
    <s v="Yes"/>
    <s v="No"/>
    <n v="23"/>
    <s v="Yes"/>
    <x v="1"/>
    <x v="1"/>
    <x v="1"/>
    <x v="1"/>
    <x v="0"/>
    <x v="0"/>
    <x v="1"/>
    <x v="1"/>
    <x v="0"/>
    <s v="Yes"/>
    <x v="0"/>
    <n v="95.1"/>
    <n v="2326.0500000000002"/>
    <x v="0"/>
    <n v="2326.0500000000002"/>
    <n v="0"/>
    <x v="3"/>
  </r>
  <r>
    <s v="5868-CZJDR"/>
    <x v="1"/>
    <n v="0"/>
    <s v="No"/>
    <s v="Yes"/>
    <n v="1"/>
    <s v="No"/>
    <x v="0"/>
    <x v="0"/>
    <x v="0"/>
    <x v="0"/>
    <x v="0"/>
    <x v="0"/>
    <x v="0"/>
    <x v="0"/>
    <x v="0"/>
    <s v="Yes"/>
    <x v="1"/>
    <n v="31.35"/>
    <n v="31.35"/>
    <x v="1"/>
    <n v="31.35"/>
    <n v="1"/>
    <x v="0"/>
  </r>
  <r>
    <s v="9359-UGBTK"/>
    <x v="0"/>
    <n v="0"/>
    <s v="No"/>
    <s v="No"/>
    <n v="67"/>
    <s v="Yes"/>
    <x v="1"/>
    <x v="0"/>
    <x v="1"/>
    <x v="1"/>
    <x v="1"/>
    <x v="1"/>
    <x v="0"/>
    <x v="1"/>
    <x v="1"/>
    <s v="Yes"/>
    <x v="2"/>
    <n v="72.349999999999994"/>
    <n v="4991.5"/>
    <x v="0"/>
    <n v="4991.5"/>
    <n v="0"/>
    <x v="4"/>
  </r>
  <r>
    <s v="0135-NMXAP"/>
    <x v="0"/>
    <n v="0"/>
    <s v="No"/>
    <s v="No"/>
    <n v="12"/>
    <s v="Yes"/>
    <x v="2"/>
    <x v="1"/>
    <x v="0"/>
    <x v="0"/>
    <x v="0"/>
    <x v="0"/>
    <x v="1"/>
    <x v="0"/>
    <x v="0"/>
    <s v="Yes"/>
    <x v="2"/>
    <n v="89.75"/>
    <n v="1052.4000000000001"/>
    <x v="1"/>
    <n v="1052.4000000000001"/>
    <n v="1"/>
    <x v="0"/>
  </r>
  <r>
    <s v="4782-OSFXZ"/>
    <x v="0"/>
    <n v="1"/>
    <s v="Yes"/>
    <s v="No"/>
    <n v="71"/>
    <s v="Yes"/>
    <x v="2"/>
    <x v="0"/>
    <x v="1"/>
    <x v="0"/>
    <x v="1"/>
    <x v="1"/>
    <x v="0"/>
    <x v="1"/>
    <x v="2"/>
    <s v="Yes"/>
    <x v="2"/>
    <n v="82.7"/>
    <n v="5831.2"/>
    <x v="0"/>
    <n v="5831.2"/>
    <n v="0"/>
    <x v="4"/>
  </r>
  <r>
    <s v="6479-OAUSD"/>
    <x v="1"/>
    <n v="0"/>
    <s v="No"/>
    <s v="No"/>
    <n v="25"/>
    <s v="Yes"/>
    <x v="1"/>
    <x v="2"/>
    <x v="2"/>
    <x v="2"/>
    <x v="2"/>
    <x v="2"/>
    <x v="2"/>
    <x v="2"/>
    <x v="1"/>
    <s v="No"/>
    <x v="3"/>
    <n v="19.899999999999999"/>
    <n v="510.8"/>
    <x v="0"/>
    <n v="510.8"/>
    <n v="0"/>
    <x v="1"/>
  </r>
  <r>
    <s v="7129-ACFOG"/>
    <x v="0"/>
    <n v="0"/>
    <s v="No"/>
    <s v="No"/>
    <n v="5"/>
    <s v="Yes"/>
    <x v="2"/>
    <x v="0"/>
    <x v="1"/>
    <x v="1"/>
    <x v="0"/>
    <x v="0"/>
    <x v="0"/>
    <x v="0"/>
    <x v="0"/>
    <s v="Yes"/>
    <x v="0"/>
    <n v="53.8"/>
    <n v="283.95"/>
    <x v="0"/>
    <n v="283.95"/>
    <n v="0"/>
    <x v="0"/>
  </r>
  <r>
    <s v="4189-NAKJS"/>
    <x v="1"/>
    <n v="0"/>
    <s v="No"/>
    <s v="No"/>
    <n v="26"/>
    <s v="Yes"/>
    <x v="2"/>
    <x v="0"/>
    <x v="0"/>
    <x v="1"/>
    <x v="0"/>
    <x v="0"/>
    <x v="0"/>
    <x v="0"/>
    <x v="1"/>
    <s v="Yes"/>
    <x v="3"/>
    <n v="51.55"/>
    <n v="1295.4000000000001"/>
    <x v="0"/>
    <n v="1295.4000000000001"/>
    <n v="0"/>
    <x v="1"/>
  </r>
  <r>
    <s v="5562-BETPV"/>
    <x v="1"/>
    <n v="0"/>
    <s v="Yes"/>
    <s v="Yes"/>
    <n v="1"/>
    <s v="Yes"/>
    <x v="1"/>
    <x v="2"/>
    <x v="2"/>
    <x v="2"/>
    <x v="2"/>
    <x v="2"/>
    <x v="2"/>
    <x v="2"/>
    <x v="1"/>
    <s v="No"/>
    <x v="1"/>
    <n v="19.649999999999999"/>
    <n v="19.649999999999999"/>
    <x v="0"/>
    <n v="19.649999999999999"/>
    <n v="0"/>
    <x v="0"/>
  </r>
  <r>
    <s v="1282-IHQAC"/>
    <x v="1"/>
    <n v="1"/>
    <s v="No"/>
    <s v="No"/>
    <n v="70"/>
    <s v="No"/>
    <x v="0"/>
    <x v="0"/>
    <x v="0"/>
    <x v="0"/>
    <x v="1"/>
    <x v="0"/>
    <x v="1"/>
    <x v="0"/>
    <x v="1"/>
    <s v="Yes"/>
    <x v="3"/>
    <n v="44.05"/>
    <n v="3011.65"/>
    <x v="0"/>
    <n v="3011.65"/>
    <n v="0"/>
    <x v="4"/>
  </r>
  <r>
    <s v="9127-FHJBZ"/>
    <x v="1"/>
    <n v="0"/>
    <s v="Yes"/>
    <s v="Yes"/>
    <n v="72"/>
    <s v="Yes"/>
    <x v="2"/>
    <x v="1"/>
    <x v="1"/>
    <x v="0"/>
    <x v="1"/>
    <x v="1"/>
    <x v="1"/>
    <x v="1"/>
    <x v="2"/>
    <s v="Yes"/>
    <x v="0"/>
    <n v="114"/>
    <n v="8093.15"/>
    <x v="0"/>
    <n v="8093.15"/>
    <n v="0"/>
    <x v="4"/>
  </r>
  <r>
    <s v="6270-OMFIW"/>
    <x v="1"/>
    <n v="0"/>
    <s v="Yes"/>
    <s v="No"/>
    <n v="60"/>
    <s v="Yes"/>
    <x v="1"/>
    <x v="1"/>
    <x v="0"/>
    <x v="0"/>
    <x v="0"/>
    <x v="0"/>
    <x v="1"/>
    <x v="1"/>
    <x v="1"/>
    <s v="Yes"/>
    <x v="0"/>
    <n v="94.4"/>
    <n v="5610.25"/>
    <x v="1"/>
    <n v="5610.25"/>
    <n v="1"/>
    <x v="5"/>
  </r>
  <r>
    <s v="1641-RQDAY"/>
    <x v="0"/>
    <n v="1"/>
    <s v="Yes"/>
    <s v="Yes"/>
    <n v="32"/>
    <s v="Yes"/>
    <x v="2"/>
    <x v="1"/>
    <x v="0"/>
    <x v="0"/>
    <x v="0"/>
    <x v="0"/>
    <x v="1"/>
    <x v="1"/>
    <x v="0"/>
    <s v="Yes"/>
    <x v="0"/>
    <n v="100.4"/>
    <n v="3217.65"/>
    <x v="0"/>
    <n v="3217.65"/>
    <n v="0"/>
    <x v="1"/>
  </r>
  <r>
    <s v="0107-WESLM"/>
    <x v="1"/>
    <n v="0"/>
    <s v="No"/>
    <s v="No"/>
    <n v="1"/>
    <s v="Yes"/>
    <x v="1"/>
    <x v="2"/>
    <x v="2"/>
    <x v="2"/>
    <x v="2"/>
    <x v="2"/>
    <x v="2"/>
    <x v="2"/>
    <x v="0"/>
    <s v="Yes"/>
    <x v="0"/>
    <n v="19.850000000000001"/>
    <n v="19.850000000000001"/>
    <x v="1"/>
    <n v="19.850000000000001"/>
    <n v="1"/>
    <x v="0"/>
  </r>
  <r>
    <s v="6994-ORCWG"/>
    <x v="0"/>
    <n v="0"/>
    <s v="No"/>
    <s v="No"/>
    <n v="14"/>
    <s v="Yes"/>
    <x v="2"/>
    <x v="0"/>
    <x v="0"/>
    <x v="0"/>
    <x v="0"/>
    <x v="0"/>
    <x v="0"/>
    <x v="0"/>
    <x v="1"/>
    <s v="Yes"/>
    <x v="1"/>
    <n v="54.25"/>
    <n v="773.2"/>
    <x v="0"/>
    <n v="773.2"/>
    <n v="0"/>
    <x v="3"/>
  </r>
  <r>
    <s v="1346-UFHAX"/>
    <x v="0"/>
    <n v="0"/>
    <s v="No"/>
    <s v="No"/>
    <n v="13"/>
    <s v="Yes"/>
    <x v="2"/>
    <x v="1"/>
    <x v="1"/>
    <x v="1"/>
    <x v="0"/>
    <x v="0"/>
    <x v="0"/>
    <x v="0"/>
    <x v="0"/>
    <s v="Yes"/>
    <x v="3"/>
    <n v="80"/>
    <n v="1029.3499999999999"/>
    <x v="0"/>
    <n v="1029.3499999999999"/>
    <n v="0"/>
    <x v="3"/>
  </r>
  <r>
    <s v="3992-YWPKO"/>
    <x v="0"/>
    <n v="0"/>
    <s v="No"/>
    <s v="No"/>
    <n v="6"/>
    <s v="Yes"/>
    <x v="2"/>
    <x v="1"/>
    <x v="0"/>
    <x v="0"/>
    <x v="1"/>
    <x v="1"/>
    <x v="1"/>
    <x v="1"/>
    <x v="0"/>
    <s v="Yes"/>
    <x v="3"/>
    <n v="109.9"/>
    <n v="669.45"/>
    <x v="1"/>
    <n v="669.45"/>
    <n v="1"/>
    <x v="0"/>
  </r>
  <r>
    <s v="2933-XEUJM"/>
    <x v="0"/>
    <n v="0"/>
    <s v="No"/>
    <s v="No"/>
    <n v="46"/>
    <s v="Yes"/>
    <x v="2"/>
    <x v="0"/>
    <x v="1"/>
    <x v="1"/>
    <x v="1"/>
    <x v="0"/>
    <x v="1"/>
    <x v="1"/>
    <x v="2"/>
    <s v="No"/>
    <x v="1"/>
    <n v="79.2"/>
    <n v="3593.8"/>
    <x v="0"/>
    <n v="3593.8"/>
    <n v="0"/>
    <x v="2"/>
  </r>
  <r>
    <s v="0125-LZQXK"/>
    <x v="1"/>
    <n v="0"/>
    <s v="No"/>
    <s v="No"/>
    <n v="15"/>
    <s v="Yes"/>
    <x v="1"/>
    <x v="1"/>
    <x v="0"/>
    <x v="1"/>
    <x v="1"/>
    <x v="1"/>
    <x v="1"/>
    <x v="1"/>
    <x v="0"/>
    <s v="Yes"/>
    <x v="0"/>
    <n v="101.35"/>
    <n v="1553.95"/>
    <x v="1"/>
    <n v="1553.95"/>
    <n v="1"/>
    <x v="3"/>
  </r>
  <r>
    <s v="5461-QKNTN"/>
    <x v="1"/>
    <n v="1"/>
    <s v="Yes"/>
    <s v="No"/>
    <n v="43"/>
    <s v="Yes"/>
    <x v="2"/>
    <x v="1"/>
    <x v="0"/>
    <x v="0"/>
    <x v="0"/>
    <x v="1"/>
    <x v="1"/>
    <x v="0"/>
    <x v="0"/>
    <s v="Yes"/>
    <x v="0"/>
    <n v="94.3"/>
    <n v="3953.15"/>
    <x v="0"/>
    <n v="3953.15"/>
    <n v="0"/>
    <x v="2"/>
  </r>
  <r>
    <s v="4835-YSJMR"/>
    <x v="1"/>
    <n v="0"/>
    <s v="No"/>
    <s v="No"/>
    <n v="39"/>
    <s v="Yes"/>
    <x v="1"/>
    <x v="0"/>
    <x v="0"/>
    <x v="1"/>
    <x v="0"/>
    <x v="1"/>
    <x v="0"/>
    <x v="0"/>
    <x v="2"/>
    <s v="Yes"/>
    <x v="2"/>
    <n v="49.8"/>
    <n v="1971.15"/>
    <x v="0"/>
    <n v="1971.15"/>
    <n v="0"/>
    <x v="2"/>
  </r>
  <r>
    <s v="8399-YNDCH"/>
    <x v="1"/>
    <n v="1"/>
    <s v="No"/>
    <s v="No"/>
    <n v="21"/>
    <s v="Yes"/>
    <x v="1"/>
    <x v="0"/>
    <x v="0"/>
    <x v="1"/>
    <x v="1"/>
    <x v="0"/>
    <x v="1"/>
    <x v="0"/>
    <x v="0"/>
    <s v="Yes"/>
    <x v="2"/>
    <n v="60.05"/>
    <n v="1236.1500000000001"/>
    <x v="1"/>
    <n v="1236.1500000000001"/>
    <n v="1"/>
    <x v="3"/>
  </r>
  <r>
    <s v="3164-YAXFY"/>
    <x v="1"/>
    <n v="0"/>
    <s v="No"/>
    <s v="No"/>
    <n v="57"/>
    <s v="No"/>
    <x v="0"/>
    <x v="0"/>
    <x v="1"/>
    <x v="1"/>
    <x v="1"/>
    <x v="0"/>
    <x v="1"/>
    <x v="1"/>
    <x v="0"/>
    <s v="Yes"/>
    <x v="0"/>
    <n v="53.75"/>
    <n v="3196"/>
    <x v="0"/>
    <n v="3196"/>
    <n v="0"/>
    <x v="5"/>
  </r>
  <r>
    <s v="0887-WBJVH"/>
    <x v="0"/>
    <n v="0"/>
    <s v="Yes"/>
    <s v="No"/>
    <n v="53"/>
    <s v="Yes"/>
    <x v="1"/>
    <x v="1"/>
    <x v="0"/>
    <x v="1"/>
    <x v="0"/>
    <x v="1"/>
    <x v="1"/>
    <x v="1"/>
    <x v="1"/>
    <s v="Yes"/>
    <x v="0"/>
    <n v="93.45"/>
    <n v="4872.2"/>
    <x v="0"/>
    <n v="4872.2"/>
    <n v="0"/>
    <x v="5"/>
  </r>
  <r>
    <s v="4660-IRIBM"/>
    <x v="1"/>
    <n v="0"/>
    <s v="Yes"/>
    <s v="Yes"/>
    <n v="18"/>
    <s v="Yes"/>
    <x v="1"/>
    <x v="1"/>
    <x v="1"/>
    <x v="1"/>
    <x v="1"/>
    <x v="0"/>
    <x v="1"/>
    <x v="0"/>
    <x v="0"/>
    <s v="Yes"/>
    <x v="1"/>
    <n v="87.9"/>
    <n v="1500.5"/>
    <x v="0"/>
    <n v="1500.5"/>
    <n v="0"/>
    <x v="3"/>
  </r>
  <r>
    <s v="5673-FSSMF"/>
    <x v="0"/>
    <n v="0"/>
    <s v="No"/>
    <s v="No"/>
    <n v="1"/>
    <s v="Yes"/>
    <x v="2"/>
    <x v="0"/>
    <x v="0"/>
    <x v="1"/>
    <x v="0"/>
    <x v="0"/>
    <x v="0"/>
    <x v="1"/>
    <x v="0"/>
    <s v="Yes"/>
    <x v="0"/>
    <n v="60.15"/>
    <n v="60.15"/>
    <x v="1"/>
    <n v="60.15"/>
    <n v="1"/>
    <x v="0"/>
  </r>
  <r>
    <s v="7670-ZBPOQ"/>
    <x v="0"/>
    <n v="0"/>
    <s v="Yes"/>
    <s v="No"/>
    <n v="58"/>
    <s v="Yes"/>
    <x v="2"/>
    <x v="0"/>
    <x v="1"/>
    <x v="1"/>
    <x v="0"/>
    <x v="1"/>
    <x v="0"/>
    <x v="0"/>
    <x v="1"/>
    <s v="Yes"/>
    <x v="2"/>
    <n v="61.05"/>
    <n v="3478.75"/>
    <x v="0"/>
    <n v="3478.75"/>
    <n v="0"/>
    <x v="5"/>
  </r>
  <r>
    <s v="8089-UZWLX"/>
    <x v="0"/>
    <n v="1"/>
    <s v="No"/>
    <s v="No"/>
    <n v="71"/>
    <s v="Yes"/>
    <x v="2"/>
    <x v="1"/>
    <x v="0"/>
    <x v="1"/>
    <x v="1"/>
    <x v="0"/>
    <x v="1"/>
    <x v="1"/>
    <x v="2"/>
    <s v="No"/>
    <x v="2"/>
    <n v="104.05"/>
    <n v="7413.55"/>
    <x v="0"/>
    <n v="7413.55"/>
    <n v="0"/>
    <x v="4"/>
  </r>
  <r>
    <s v="0080-OROZO"/>
    <x v="0"/>
    <n v="0"/>
    <s v="No"/>
    <s v="No"/>
    <n v="35"/>
    <s v="Yes"/>
    <x v="1"/>
    <x v="1"/>
    <x v="0"/>
    <x v="1"/>
    <x v="1"/>
    <x v="1"/>
    <x v="1"/>
    <x v="1"/>
    <x v="1"/>
    <s v="Yes"/>
    <x v="0"/>
    <n v="99.25"/>
    <n v="3532"/>
    <x v="0"/>
    <n v="3532"/>
    <n v="0"/>
    <x v="1"/>
  </r>
  <r>
    <s v="3916-NRPAP"/>
    <x v="1"/>
    <n v="0"/>
    <s v="No"/>
    <s v="No"/>
    <n v="3"/>
    <s v="Yes"/>
    <x v="1"/>
    <x v="1"/>
    <x v="0"/>
    <x v="1"/>
    <x v="1"/>
    <x v="0"/>
    <x v="0"/>
    <x v="1"/>
    <x v="0"/>
    <s v="No"/>
    <x v="3"/>
    <n v="85.7"/>
    <n v="256.75"/>
    <x v="0"/>
    <n v="256.75"/>
    <n v="0"/>
    <x v="0"/>
  </r>
  <r>
    <s v="6807-SIWJI"/>
    <x v="1"/>
    <n v="0"/>
    <s v="No"/>
    <s v="No"/>
    <n v="38"/>
    <s v="Yes"/>
    <x v="2"/>
    <x v="1"/>
    <x v="1"/>
    <x v="0"/>
    <x v="0"/>
    <x v="0"/>
    <x v="1"/>
    <x v="1"/>
    <x v="1"/>
    <s v="Yes"/>
    <x v="0"/>
    <n v="104.85"/>
    <n v="3887.25"/>
    <x v="0"/>
    <n v="3887.25"/>
    <n v="0"/>
    <x v="2"/>
  </r>
  <r>
    <s v="8221-HVAYI"/>
    <x v="1"/>
    <n v="0"/>
    <s v="Yes"/>
    <s v="Yes"/>
    <n v="35"/>
    <s v="Yes"/>
    <x v="2"/>
    <x v="0"/>
    <x v="1"/>
    <x v="0"/>
    <x v="1"/>
    <x v="1"/>
    <x v="0"/>
    <x v="0"/>
    <x v="2"/>
    <s v="Yes"/>
    <x v="3"/>
    <n v="69.150000000000006"/>
    <n v="2490.15"/>
    <x v="0"/>
    <n v="2490.15"/>
    <n v="0"/>
    <x v="1"/>
  </r>
  <r>
    <s v="1579-KLYDT"/>
    <x v="1"/>
    <n v="0"/>
    <s v="No"/>
    <s v="No"/>
    <n v="7"/>
    <s v="Yes"/>
    <x v="2"/>
    <x v="1"/>
    <x v="0"/>
    <x v="1"/>
    <x v="1"/>
    <x v="0"/>
    <x v="1"/>
    <x v="0"/>
    <x v="0"/>
    <s v="Yes"/>
    <x v="0"/>
    <n v="90.45"/>
    <n v="593.45000000000005"/>
    <x v="1"/>
    <n v="593.45000000000005"/>
    <n v="1"/>
    <x v="0"/>
  </r>
  <r>
    <s v="5232-NXPAY"/>
    <x v="0"/>
    <n v="0"/>
    <s v="No"/>
    <s v="No"/>
    <n v="47"/>
    <s v="Yes"/>
    <x v="1"/>
    <x v="0"/>
    <x v="0"/>
    <x v="1"/>
    <x v="1"/>
    <x v="1"/>
    <x v="1"/>
    <x v="1"/>
    <x v="2"/>
    <s v="No"/>
    <x v="1"/>
    <n v="74.45"/>
    <n v="3510.3"/>
    <x v="0"/>
    <n v="3510.3"/>
    <n v="0"/>
    <x v="2"/>
  </r>
  <r>
    <s v="8967-SZQAS"/>
    <x v="0"/>
    <n v="0"/>
    <s v="No"/>
    <s v="No"/>
    <n v="14"/>
    <s v="Yes"/>
    <x v="1"/>
    <x v="0"/>
    <x v="0"/>
    <x v="0"/>
    <x v="0"/>
    <x v="0"/>
    <x v="0"/>
    <x v="0"/>
    <x v="0"/>
    <s v="No"/>
    <x v="0"/>
    <n v="50.45"/>
    <n v="765.45"/>
    <x v="0"/>
    <n v="765.45"/>
    <n v="0"/>
    <x v="3"/>
  </r>
  <r>
    <s v="4468-KAZHE"/>
    <x v="0"/>
    <n v="1"/>
    <s v="Yes"/>
    <s v="No"/>
    <n v="20"/>
    <s v="Yes"/>
    <x v="1"/>
    <x v="0"/>
    <x v="0"/>
    <x v="0"/>
    <x v="0"/>
    <x v="0"/>
    <x v="0"/>
    <x v="1"/>
    <x v="0"/>
    <s v="Yes"/>
    <x v="0"/>
    <n v="60"/>
    <n v="1259.3499999999999"/>
    <x v="0"/>
    <n v="1259.3499999999999"/>
    <n v="0"/>
    <x v="3"/>
  </r>
  <r>
    <s v="0455-ENTCR"/>
    <x v="1"/>
    <n v="0"/>
    <s v="Yes"/>
    <s v="No"/>
    <n v="66"/>
    <s v="Yes"/>
    <x v="2"/>
    <x v="0"/>
    <x v="1"/>
    <x v="0"/>
    <x v="0"/>
    <x v="1"/>
    <x v="1"/>
    <x v="1"/>
    <x v="2"/>
    <s v="No"/>
    <x v="0"/>
    <n v="85.25"/>
    <n v="5538.35"/>
    <x v="0"/>
    <n v="5538.35"/>
    <n v="0"/>
    <x v="4"/>
  </r>
  <r>
    <s v="8944-AILEF"/>
    <x v="1"/>
    <n v="0"/>
    <s v="Yes"/>
    <s v="No"/>
    <n v="15"/>
    <s v="Yes"/>
    <x v="1"/>
    <x v="2"/>
    <x v="2"/>
    <x v="2"/>
    <x v="2"/>
    <x v="2"/>
    <x v="2"/>
    <x v="2"/>
    <x v="0"/>
    <s v="Yes"/>
    <x v="3"/>
    <n v="19.45"/>
    <n v="340.85"/>
    <x v="0"/>
    <n v="340.85"/>
    <n v="0"/>
    <x v="3"/>
  </r>
  <r>
    <s v="5542-NKVRU"/>
    <x v="0"/>
    <n v="0"/>
    <s v="No"/>
    <s v="No"/>
    <n v="42"/>
    <s v="Yes"/>
    <x v="1"/>
    <x v="2"/>
    <x v="2"/>
    <x v="2"/>
    <x v="2"/>
    <x v="2"/>
    <x v="2"/>
    <x v="2"/>
    <x v="2"/>
    <s v="Yes"/>
    <x v="2"/>
    <n v="20.75"/>
    <n v="844.45"/>
    <x v="0"/>
    <n v="844.45"/>
    <n v="0"/>
    <x v="2"/>
  </r>
  <r>
    <s v="7126-RBHSD"/>
    <x v="0"/>
    <n v="0"/>
    <s v="Yes"/>
    <s v="No"/>
    <n v="17"/>
    <s v="Yes"/>
    <x v="2"/>
    <x v="1"/>
    <x v="1"/>
    <x v="1"/>
    <x v="0"/>
    <x v="0"/>
    <x v="0"/>
    <x v="0"/>
    <x v="0"/>
    <s v="No"/>
    <x v="0"/>
    <n v="78.900000000000006"/>
    <n v="1348.95"/>
    <x v="0"/>
    <n v="1348.95"/>
    <n v="0"/>
    <x v="3"/>
  </r>
  <r>
    <s v="5370-IIVVL"/>
    <x v="1"/>
    <n v="0"/>
    <s v="No"/>
    <s v="No"/>
    <n v="37"/>
    <s v="Yes"/>
    <x v="2"/>
    <x v="1"/>
    <x v="0"/>
    <x v="0"/>
    <x v="0"/>
    <x v="1"/>
    <x v="1"/>
    <x v="1"/>
    <x v="1"/>
    <s v="Yes"/>
    <x v="3"/>
    <n v="104.5"/>
    <n v="3778"/>
    <x v="0"/>
    <n v="3778"/>
    <n v="0"/>
    <x v="2"/>
  </r>
  <r>
    <s v="6789-HJBWG"/>
    <x v="0"/>
    <n v="0"/>
    <s v="No"/>
    <s v="No"/>
    <n v="12"/>
    <s v="Yes"/>
    <x v="1"/>
    <x v="0"/>
    <x v="0"/>
    <x v="0"/>
    <x v="0"/>
    <x v="0"/>
    <x v="0"/>
    <x v="0"/>
    <x v="0"/>
    <s v="Yes"/>
    <x v="0"/>
    <n v="49.4"/>
    <n v="611.65"/>
    <x v="0"/>
    <n v="611.65"/>
    <n v="0"/>
    <x v="0"/>
  </r>
  <r>
    <s v="3927-NLNRY"/>
    <x v="1"/>
    <n v="0"/>
    <s v="Yes"/>
    <s v="No"/>
    <n v="53"/>
    <s v="Yes"/>
    <x v="1"/>
    <x v="1"/>
    <x v="0"/>
    <x v="0"/>
    <x v="0"/>
    <x v="0"/>
    <x v="1"/>
    <x v="1"/>
    <x v="1"/>
    <s v="Yes"/>
    <x v="2"/>
    <n v="94.25"/>
    <n v="4867.95"/>
    <x v="1"/>
    <n v="4867.95"/>
    <n v="1"/>
    <x v="5"/>
  </r>
  <r>
    <s v="9087-EYCPR"/>
    <x v="0"/>
    <n v="0"/>
    <s v="No"/>
    <s v="No"/>
    <n v="60"/>
    <s v="Yes"/>
    <x v="2"/>
    <x v="2"/>
    <x v="2"/>
    <x v="2"/>
    <x v="2"/>
    <x v="2"/>
    <x v="2"/>
    <x v="2"/>
    <x v="2"/>
    <s v="No"/>
    <x v="1"/>
    <n v="25"/>
    <n v="1505.05"/>
    <x v="0"/>
    <n v="1505.05"/>
    <n v="0"/>
    <x v="5"/>
  </r>
  <r>
    <s v="6791-YBNAK"/>
    <x v="1"/>
    <n v="0"/>
    <s v="Yes"/>
    <s v="Yes"/>
    <n v="18"/>
    <s v="No"/>
    <x v="0"/>
    <x v="0"/>
    <x v="0"/>
    <x v="1"/>
    <x v="0"/>
    <x v="0"/>
    <x v="0"/>
    <x v="0"/>
    <x v="0"/>
    <s v="No"/>
    <x v="3"/>
    <n v="25.55"/>
    <n v="467.85"/>
    <x v="0"/>
    <n v="467.85"/>
    <n v="0"/>
    <x v="3"/>
  </r>
  <r>
    <s v="6358-LYNGM"/>
    <x v="1"/>
    <n v="0"/>
    <s v="No"/>
    <s v="No"/>
    <n v="1"/>
    <s v="Yes"/>
    <x v="2"/>
    <x v="1"/>
    <x v="0"/>
    <x v="1"/>
    <x v="0"/>
    <x v="0"/>
    <x v="0"/>
    <x v="0"/>
    <x v="0"/>
    <s v="Yes"/>
    <x v="0"/>
    <n v="74.900000000000006"/>
    <n v="74.900000000000006"/>
    <x v="1"/>
    <n v="74.900000000000006"/>
    <n v="1"/>
    <x v="0"/>
  </r>
  <r>
    <s v="6077-BDPXA"/>
    <x v="0"/>
    <n v="0"/>
    <s v="No"/>
    <s v="No"/>
    <n v="3"/>
    <s v="Yes"/>
    <x v="1"/>
    <x v="1"/>
    <x v="0"/>
    <x v="1"/>
    <x v="0"/>
    <x v="0"/>
    <x v="0"/>
    <x v="0"/>
    <x v="0"/>
    <s v="Yes"/>
    <x v="0"/>
    <n v="70.150000000000006"/>
    <n v="194.2"/>
    <x v="0"/>
    <n v="194.2"/>
    <n v="0"/>
    <x v="0"/>
  </r>
  <r>
    <s v="0013-MHZWF"/>
    <x v="0"/>
    <n v="0"/>
    <s v="No"/>
    <s v="Yes"/>
    <n v="9"/>
    <s v="Yes"/>
    <x v="1"/>
    <x v="0"/>
    <x v="0"/>
    <x v="1"/>
    <x v="0"/>
    <x v="1"/>
    <x v="1"/>
    <x v="1"/>
    <x v="0"/>
    <s v="Yes"/>
    <x v="3"/>
    <n v="69.400000000000006"/>
    <n v="571.45000000000005"/>
    <x v="0"/>
    <n v="571.45000000000005"/>
    <n v="0"/>
    <x v="0"/>
  </r>
  <r>
    <s v="5494-HECPR"/>
    <x v="0"/>
    <n v="0"/>
    <s v="No"/>
    <s v="No"/>
    <n v="1"/>
    <s v="Yes"/>
    <x v="1"/>
    <x v="1"/>
    <x v="0"/>
    <x v="1"/>
    <x v="0"/>
    <x v="0"/>
    <x v="1"/>
    <x v="0"/>
    <x v="0"/>
    <s v="Yes"/>
    <x v="0"/>
    <n v="80.25"/>
    <n v="80.25"/>
    <x v="1"/>
    <n v="80.25"/>
    <n v="1"/>
    <x v="0"/>
  </r>
  <r>
    <s v="8268-YDIXR"/>
    <x v="1"/>
    <n v="0"/>
    <s v="Yes"/>
    <s v="No"/>
    <n v="56"/>
    <s v="Yes"/>
    <x v="2"/>
    <x v="1"/>
    <x v="1"/>
    <x v="0"/>
    <x v="1"/>
    <x v="0"/>
    <x v="0"/>
    <x v="0"/>
    <x v="1"/>
    <s v="Yes"/>
    <x v="0"/>
    <n v="93.15"/>
    <n v="5253.95"/>
    <x v="0"/>
    <n v="5253.95"/>
    <n v="0"/>
    <x v="5"/>
  </r>
  <r>
    <s v="9824-BEMCV"/>
    <x v="1"/>
    <n v="0"/>
    <s v="Yes"/>
    <s v="Yes"/>
    <n v="17"/>
    <s v="Yes"/>
    <x v="1"/>
    <x v="1"/>
    <x v="0"/>
    <x v="1"/>
    <x v="0"/>
    <x v="0"/>
    <x v="0"/>
    <x v="0"/>
    <x v="0"/>
    <s v="Yes"/>
    <x v="0"/>
    <n v="69"/>
    <n v="1149.6500000000001"/>
    <x v="1"/>
    <n v="1149.6500000000001"/>
    <n v="1"/>
    <x v="3"/>
  </r>
  <r>
    <s v="1373-ORVIZ"/>
    <x v="0"/>
    <n v="0"/>
    <s v="Yes"/>
    <s v="Yes"/>
    <n v="11"/>
    <s v="Yes"/>
    <x v="2"/>
    <x v="0"/>
    <x v="0"/>
    <x v="1"/>
    <x v="0"/>
    <x v="1"/>
    <x v="0"/>
    <x v="1"/>
    <x v="0"/>
    <s v="Yes"/>
    <x v="0"/>
    <n v="66.349999999999994"/>
    <n v="740.8"/>
    <x v="1"/>
    <n v="740.8"/>
    <n v="1"/>
    <x v="0"/>
  </r>
  <r>
    <s v="4291-SHSBH"/>
    <x v="1"/>
    <n v="0"/>
    <s v="No"/>
    <s v="No"/>
    <n v="7"/>
    <s v="Yes"/>
    <x v="1"/>
    <x v="1"/>
    <x v="0"/>
    <x v="1"/>
    <x v="0"/>
    <x v="0"/>
    <x v="0"/>
    <x v="0"/>
    <x v="0"/>
    <s v="Yes"/>
    <x v="0"/>
    <n v="69.55"/>
    <n v="521.35"/>
    <x v="0"/>
    <n v="521.35"/>
    <n v="0"/>
    <x v="0"/>
  </r>
  <r>
    <s v="6980-IMXXE"/>
    <x v="0"/>
    <n v="0"/>
    <s v="Yes"/>
    <s v="Yes"/>
    <n v="69"/>
    <s v="Yes"/>
    <x v="1"/>
    <x v="2"/>
    <x v="2"/>
    <x v="2"/>
    <x v="2"/>
    <x v="2"/>
    <x v="2"/>
    <x v="2"/>
    <x v="2"/>
    <s v="No"/>
    <x v="2"/>
    <n v="20.2"/>
    <n v="1412.65"/>
    <x v="0"/>
    <n v="1412.65"/>
    <n v="0"/>
    <x v="4"/>
  </r>
  <r>
    <s v="9866-QEVEE"/>
    <x v="1"/>
    <n v="0"/>
    <s v="No"/>
    <s v="No"/>
    <n v="19"/>
    <s v="Yes"/>
    <x v="2"/>
    <x v="1"/>
    <x v="0"/>
    <x v="1"/>
    <x v="0"/>
    <x v="0"/>
    <x v="0"/>
    <x v="1"/>
    <x v="0"/>
    <s v="Yes"/>
    <x v="2"/>
    <n v="86"/>
    <n v="1532.45"/>
    <x v="1"/>
    <n v="1532.45"/>
    <n v="1"/>
    <x v="3"/>
  </r>
  <r>
    <s v="9897-KXHCM"/>
    <x v="0"/>
    <n v="0"/>
    <s v="Yes"/>
    <s v="Yes"/>
    <n v="3"/>
    <s v="Yes"/>
    <x v="1"/>
    <x v="1"/>
    <x v="0"/>
    <x v="1"/>
    <x v="0"/>
    <x v="0"/>
    <x v="0"/>
    <x v="1"/>
    <x v="0"/>
    <s v="Yes"/>
    <x v="0"/>
    <n v="80.3"/>
    <n v="250.05"/>
    <x v="1"/>
    <n v="250.05"/>
    <n v="1"/>
    <x v="0"/>
  </r>
  <r>
    <s v="0040-HALCW"/>
    <x v="1"/>
    <n v="0"/>
    <s v="Yes"/>
    <s v="Yes"/>
    <n v="54"/>
    <s v="Yes"/>
    <x v="1"/>
    <x v="2"/>
    <x v="2"/>
    <x v="2"/>
    <x v="2"/>
    <x v="2"/>
    <x v="2"/>
    <x v="2"/>
    <x v="2"/>
    <s v="No"/>
    <x v="3"/>
    <n v="20.399999999999999"/>
    <n v="1090.5999999999999"/>
    <x v="0"/>
    <n v="1090.5999999999999"/>
    <n v="0"/>
    <x v="5"/>
  </r>
  <r>
    <s v="0784-GTUUK"/>
    <x v="1"/>
    <n v="0"/>
    <s v="Yes"/>
    <s v="No"/>
    <n v="62"/>
    <s v="Yes"/>
    <x v="2"/>
    <x v="2"/>
    <x v="2"/>
    <x v="2"/>
    <x v="2"/>
    <x v="2"/>
    <x v="2"/>
    <x v="2"/>
    <x v="1"/>
    <s v="Yes"/>
    <x v="3"/>
    <n v="23.75"/>
    <n v="1446.8"/>
    <x v="0"/>
    <n v="1446.8"/>
    <n v="0"/>
    <x v="4"/>
  </r>
  <r>
    <s v="7979-CORPM"/>
    <x v="1"/>
    <n v="0"/>
    <s v="No"/>
    <s v="No"/>
    <n v="24"/>
    <s v="Yes"/>
    <x v="2"/>
    <x v="1"/>
    <x v="0"/>
    <x v="0"/>
    <x v="0"/>
    <x v="0"/>
    <x v="1"/>
    <x v="0"/>
    <x v="0"/>
    <s v="Yes"/>
    <x v="3"/>
    <n v="90.55"/>
    <n v="2282.5500000000002"/>
    <x v="1"/>
    <n v="2282.5500000000002"/>
    <n v="1"/>
    <x v="3"/>
  </r>
  <r>
    <s v="2294-DMMUS"/>
    <x v="0"/>
    <n v="0"/>
    <s v="Yes"/>
    <s v="Yes"/>
    <n v="62"/>
    <s v="Yes"/>
    <x v="2"/>
    <x v="0"/>
    <x v="0"/>
    <x v="1"/>
    <x v="0"/>
    <x v="0"/>
    <x v="1"/>
    <x v="1"/>
    <x v="0"/>
    <s v="Yes"/>
    <x v="3"/>
    <n v="70.45"/>
    <n v="4300.45"/>
    <x v="0"/>
    <n v="4300.45"/>
    <n v="0"/>
    <x v="4"/>
  </r>
  <r>
    <s v="0872-JCPIB"/>
    <x v="1"/>
    <n v="0"/>
    <s v="No"/>
    <s v="No"/>
    <n v="17"/>
    <s v="Yes"/>
    <x v="2"/>
    <x v="0"/>
    <x v="1"/>
    <x v="1"/>
    <x v="0"/>
    <x v="0"/>
    <x v="0"/>
    <x v="1"/>
    <x v="0"/>
    <s v="No"/>
    <x v="2"/>
    <n v="65.75"/>
    <n v="1111.2"/>
    <x v="0"/>
    <n v="1111.2"/>
    <n v="0"/>
    <x v="3"/>
  </r>
  <r>
    <s v="3055-MJDSB"/>
    <x v="1"/>
    <n v="0"/>
    <s v="No"/>
    <s v="No"/>
    <n v="9"/>
    <s v="No"/>
    <x v="0"/>
    <x v="0"/>
    <x v="0"/>
    <x v="1"/>
    <x v="0"/>
    <x v="0"/>
    <x v="0"/>
    <x v="0"/>
    <x v="0"/>
    <s v="Yes"/>
    <x v="1"/>
    <n v="24.6"/>
    <n v="190.1"/>
    <x v="0"/>
    <n v="190.1"/>
    <n v="0"/>
    <x v="0"/>
  </r>
  <r>
    <s v="9091-WTUUY"/>
    <x v="1"/>
    <n v="0"/>
    <s v="Yes"/>
    <s v="Yes"/>
    <n v="64"/>
    <s v="Yes"/>
    <x v="1"/>
    <x v="0"/>
    <x v="1"/>
    <x v="1"/>
    <x v="1"/>
    <x v="1"/>
    <x v="1"/>
    <x v="0"/>
    <x v="2"/>
    <s v="No"/>
    <x v="1"/>
    <n v="69.25"/>
    <n v="4447.75"/>
    <x v="0"/>
    <n v="4447.75"/>
    <n v="0"/>
    <x v="4"/>
  </r>
  <r>
    <s v="1618-CFHME"/>
    <x v="0"/>
    <n v="0"/>
    <s v="No"/>
    <s v="No"/>
    <n v="2"/>
    <s v="Yes"/>
    <x v="2"/>
    <x v="1"/>
    <x v="0"/>
    <x v="1"/>
    <x v="0"/>
    <x v="0"/>
    <x v="0"/>
    <x v="0"/>
    <x v="0"/>
    <s v="Yes"/>
    <x v="0"/>
    <n v="75.900000000000006"/>
    <n v="143.35"/>
    <x v="1"/>
    <n v="143.35"/>
    <n v="1"/>
    <x v="0"/>
  </r>
  <r>
    <s v="3165-HDOEW"/>
    <x v="1"/>
    <n v="0"/>
    <s v="Yes"/>
    <s v="Yes"/>
    <n v="1"/>
    <s v="Yes"/>
    <x v="1"/>
    <x v="0"/>
    <x v="0"/>
    <x v="1"/>
    <x v="0"/>
    <x v="0"/>
    <x v="0"/>
    <x v="0"/>
    <x v="0"/>
    <s v="Yes"/>
    <x v="1"/>
    <n v="45.85"/>
    <n v="45.85"/>
    <x v="1"/>
    <n v="45.85"/>
    <n v="1"/>
    <x v="0"/>
  </r>
  <r>
    <s v="6581-NQCBA"/>
    <x v="0"/>
    <n v="0"/>
    <s v="Yes"/>
    <s v="No"/>
    <n v="16"/>
    <s v="No"/>
    <x v="0"/>
    <x v="0"/>
    <x v="0"/>
    <x v="1"/>
    <x v="0"/>
    <x v="1"/>
    <x v="1"/>
    <x v="1"/>
    <x v="0"/>
    <s v="Yes"/>
    <x v="0"/>
    <n v="49.95"/>
    <n v="810.2"/>
    <x v="1"/>
    <n v="810.2"/>
    <n v="1"/>
    <x v="3"/>
  </r>
  <r>
    <s v="7115-IRDHS"/>
    <x v="0"/>
    <n v="0"/>
    <s v="Yes"/>
    <s v="No"/>
    <n v="72"/>
    <s v="Yes"/>
    <x v="2"/>
    <x v="2"/>
    <x v="2"/>
    <x v="2"/>
    <x v="2"/>
    <x v="2"/>
    <x v="2"/>
    <x v="2"/>
    <x v="2"/>
    <s v="No"/>
    <x v="2"/>
    <n v="24.65"/>
    <n v="1830.05"/>
    <x v="0"/>
    <n v="1830.05"/>
    <n v="0"/>
    <x v="4"/>
  </r>
  <r>
    <s v="8496-DMZUK"/>
    <x v="1"/>
    <n v="0"/>
    <s v="No"/>
    <s v="No"/>
    <n v="30"/>
    <s v="Yes"/>
    <x v="2"/>
    <x v="1"/>
    <x v="1"/>
    <x v="0"/>
    <x v="1"/>
    <x v="0"/>
    <x v="0"/>
    <x v="0"/>
    <x v="1"/>
    <s v="No"/>
    <x v="2"/>
    <n v="90.4"/>
    <n v="2820.65"/>
    <x v="0"/>
    <n v="2820.65"/>
    <n v="0"/>
    <x v="1"/>
  </r>
  <r>
    <s v="2040-VZIKE"/>
    <x v="0"/>
    <n v="0"/>
    <s v="Yes"/>
    <s v="No"/>
    <n v="49"/>
    <s v="Yes"/>
    <x v="2"/>
    <x v="1"/>
    <x v="1"/>
    <x v="1"/>
    <x v="0"/>
    <x v="0"/>
    <x v="1"/>
    <x v="1"/>
    <x v="0"/>
    <s v="Yes"/>
    <x v="1"/>
    <n v="100.85"/>
    <n v="4847.3500000000004"/>
    <x v="0"/>
    <n v="4847.3500000000004"/>
    <n v="0"/>
    <x v="5"/>
  </r>
  <r>
    <s v="9068-VPWQQ"/>
    <x v="1"/>
    <n v="0"/>
    <s v="Yes"/>
    <s v="No"/>
    <n v="61"/>
    <s v="Yes"/>
    <x v="2"/>
    <x v="0"/>
    <x v="1"/>
    <x v="1"/>
    <x v="1"/>
    <x v="1"/>
    <x v="0"/>
    <x v="1"/>
    <x v="2"/>
    <s v="No"/>
    <x v="3"/>
    <n v="75.349999999999994"/>
    <n v="4729.3"/>
    <x v="0"/>
    <n v="4729.3"/>
    <n v="0"/>
    <x v="4"/>
  </r>
  <r>
    <s v="0178-SZBHO"/>
    <x v="1"/>
    <n v="0"/>
    <s v="Yes"/>
    <s v="Yes"/>
    <n v="47"/>
    <s v="Yes"/>
    <x v="2"/>
    <x v="1"/>
    <x v="0"/>
    <x v="0"/>
    <x v="0"/>
    <x v="0"/>
    <x v="1"/>
    <x v="0"/>
    <x v="0"/>
    <s v="No"/>
    <x v="0"/>
    <n v="87.2"/>
    <n v="4017.45"/>
    <x v="0"/>
    <n v="4017.45"/>
    <n v="0"/>
    <x v="2"/>
  </r>
  <r>
    <s v="0384-RVBPI"/>
    <x v="1"/>
    <n v="0"/>
    <s v="No"/>
    <s v="No"/>
    <n v="20"/>
    <s v="Yes"/>
    <x v="1"/>
    <x v="0"/>
    <x v="1"/>
    <x v="1"/>
    <x v="1"/>
    <x v="0"/>
    <x v="0"/>
    <x v="1"/>
    <x v="0"/>
    <s v="No"/>
    <x v="3"/>
    <n v="64.400000000000006"/>
    <n v="1398.6"/>
    <x v="0"/>
    <n v="1398.6"/>
    <n v="0"/>
    <x v="3"/>
  </r>
  <r>
    <s v="1689-MRZQR"/>
    <x v="1"/>
    <n v="0"/>
    <s v="Yes"/>
    <s v="Yes"/>
    <n v="34"/>
    <s v="Yes"/>
    <x v="1"/>
    <x v="1"/>
    <x v="0"/>
    <x v="1"/>
    <x v="0"/>
    <x v="0"/>
    <x v="1"/>
    <x v="0"/>
    <x v="0"/>
    <s v="No"/>
    <x v="0"/>
    <n v="78.3"/>
    <n v="2564.3000000000002"/>
    <x v="1"/>
    <n v="2564.3000000000002"/>
    <n v="1"/>
    <x v="1"/>
  </r>
  <r>
    <s v="1299-AURJA"/>
    <x v="0"/>
    <n v="0"/>
    <s v="Yes"/>
    <s v="Yes"/>
    <n v="70"/>
    <s v="Yes"/>
    <x v="2"/>
    <x v="2"/>
    <x v="2"/>
    <x v="2"/>
    <x v="2"/>
    <x v="2"/>
    <x v="2"/>
    <x v="2"/>
    <x v="2"/>
    <s v="No"/>
    <x v="2"/>
    <n v="24.7"/>
    <n v="1685.9"/>
    <x v="0"/>
    <n v="1685.9"/>
    <n v="0"/>
    <x v="4"/>
  </r>
  <r>
    <s v="4525-VZCZG"/>
    <x v="1"/>
    <n v="0"/>
    <s v="No"/>
    <s v="Yes"/>
    <n v="54"/>
    <s v="Yes"/>
    <x v="1"/>
    <x v="1"/>
    <x v="1"/>
    <x v="0"/>
    <x v="0"/>
    <x v="1"/>
    <x v="1"/>
    <x v="1"/>
    <x v="1"/>
    <s v="Yes"/>
    <x v="0"/>
    <n v="105.85"/>
    <n v="5826.65"/>
    <x v="0"/>
    <n v="5826.65"/>
    <n v="0"/>
    <x v="5"/>
  </r>
  <r>
    <s v="1543-LLLFT"/>
    <x v="1"/>
    <n v="1"/>
    <s v="Yes"/>
    <s v="No"/>
    <n v="61"/>
    <s v="Yes"/>
    <x v="2"/>
    <x v="1"/>
    <x v="0"/>
    <x v="0"/>
    <x v="1"/>
    <x v="1"/>
    <x v="1"/>
    <x v="0"/>
    <x v="1"/>
    <s v="Yes"/>
    <x v="1"/>
    <n v="98.3"/>
    <n v="6066.55"/>
    <x v="0"/>
    <n v="6066.55"/>
    <n v="0"/>
    <x v="4"/>
  </r>
  <r>
    <s v="5835-BEQEU"/>
    <x v="1"/>
    <n v="0"/>
    <s v="No"/>
    <s v="No"/>
    <n v="3"/>
    <s v="Yes"/>
    <x v="2"/>
    <x v="1"/>
    <x v="0"/>
    <x v="1"/>
    <x v="0"/>
    <x v="0"/>
    <x v="0"/>
    <x v="0"/>
    <x v="0"/>
    <s v="Yes"/>
    <x v="0"/>
    <n v="76.95"/>
    <n v="228.4"/>
    <x v="1"/>
    <n v="228.4"/>
    <n v="1"/>
    <x v="0"/>
  </r>
  <r>
    <s v="2788-CJQAQ"/>
    <x v="1"/>
    <n v="0"/>
    <s v="No"/>
    <s v="No"/>
    <n v="13"/>
    <s v="Yes"/>
    <x v="1"/>
    <x v="2"/>
    <x v="2"/>
    <x v="2"/>
    <x v="2"/>
    <x v="2"/>
    <x v="2"/>
    <x v="2"/>
    <x v="1"/>
    <s v="No"/>
    <x v="1"/>
    <n v="19.45"/>
    <n v="270.2"/>
    <x v="0"/>
    <n v="270.2"/>
    <n v="0"/>
    <x v="3"/>
  </r>
  <r>
    <s v="5565-FILXA"/>
    <x v="0"/>
    <n v="1"/>
    <s v="No"/>
    <s v="No"/>
    <n v="16"/>
    <s v="Yes"/>
    <x v="2"/>
    <x v="1"/>
    <x v="0"/>
    <x v="1"/>
    <x v="0"/>
    <x v="0"/>
    <x v="1"/>
    <x v="1"/>
    <x v="0"/>
    <s v="Yes"/>
    <x v="0"/>
    <n v="96.15"/>
    <n v="1529.2"/>
    <x v="1"/>
    <n v="1529.2"/>
    <n v="1"/>
    <x v="3"/>
  </r>
  <r>
    <s v="0319-QZTCO"/>
    <x v="0"/>
    <n v="0"/>
    <s v="Yes"/>
    <s v="Yes"/>
    <n v="3"/>
    <s v="Yes"/>
    <x v="1"/>
    <x v="0"/>
    <x v="0"/>
    <x v="0"/>
    <x v="0"/>
    <x v="0"/>
    <x v="1"/>
    <x v="0"/>
    <x v="0"/>
    <s v="Yes"/>
    <x v="3"/>
    <n v="58.7"/>
    <n v="168.6"/>
    <x v="0"/>
    <n v="168.6"/>
    <n v="0"/>
    <x v="0"/>
  </r>
  <r>
    <s v="2120-SMPEX"/>
    <x v="1"/>
    <n v="0"/>
    <s v="No"/>
    <s v="No"/>
    <n v="25"/>
    <s v="Yes"/>
    <x v="1"/>
    <x v="2"/>
    <x v="2"/>
    <x v="2"/>
    <x v="2"/>
    <x v="2"/>
    <x v="2"/>
    <x v="2"/>
    <x v="0"/>
    <s v="Yes"/>
    <x v="1"/>
    <n v="20.149999999999999"/>
    <n v="536.35"/>
    <x v="0"/>
    <n v="536.35"/>
    <n v="0"/>
    <x v="1"/>
  </r>
  <r>
    <s v="0096-FCPUF"/>
    <x v="1"/>
    <n v="0"/>
    <s v="No"/>
    <s v="No"/>
    <n v="30"/>
    <s v="Yes"/>
    <x v="2"/>
    <x v="0"/>
    <x v="1"/>
    <x v="1"/>
    <x v="0"/>
    <x v="0"/>
    <x v="0"/>
    <x v="1"/>
    <x v="0"/>
    <s v="Yes"/>
    <x v="1"/>
    <n v="64.5"/>
    <n v="1888.45"/>
    <x v="0"/>
    <n v="1888.45"/>
    <n v="0"/>
    <x v="1"/>
  </r>
  <r>
    <s v="0668-OGMHD"/>
    <x v="0"/>
    <n v="0"/>
    <s v="Yes"/>
    <s v="No"/>
    <n v="21"/>
    <s v="No"/>
    <x v="0"/>
    <x v="0"/>
    <x v="1"/>
    <x v="1"/>
    <x v="0"/>
    <x v="0"/>
    <x v="0"/>
    <x v="0"/>
    <x v="0"/>
    <s v="No"/>
    <x v="0"/>
    <n v="28.5"/>
    <n v="629.35"/>
    <x v="0"/>
    <n v="629.35"/>
    <n v="0"/>
    <x v="3"/>
  </r>
  <r>
    <s v="5552-ZNFSJ"/>
    <x v="1"/>
    <n v="0"/>
    <s v="No"/>
    <s v="No"/>
    <n v="1"/>
    <s v="Yes"/>
    <x v="1"/>
    <x v="0"/>
    <x v="0"/>
    <x v="1"/>
    <x v="0"/>
    <x v="0"/>
    <x v="0"/>
    <x v="0"/>
    <x v="0"/>
    <s v="No"/>
    <x v="0"/>
    <n v="45.3"/>
    <n v="45.3"/>
    <x v="1"/>
    <n v="45.3"/>
    <n v="1"/>
    <x v="0"/>
  </r>
  <r>
    <s v="2223-KAGMX"/>
    <x v="0"/>
    <n v="0"/>
    <s v="No"/>
    <s v="No"/>
    <n v="15"/>
    <s v="Yes"/>
    <x v="1"/>
    <x v="2"/>
    <x v="2"/>
    <x v="2"/>
    <x v="2"/>
    <x v="2"/>
    <x v="2"/>
    <x v="2"/>
    <x v="0"/>
    <s v="No"/>
    <x v="2"/>
    <n v="19.399999999999999"/>
    <n v="289.3"/>
    <x v="1"/>
    <n v="289.3"/>
    <n v="1"/>
    <x v="3"/>
  </r>
  <r>
    <s v="6507-ZJSUR"/>
    <x v="1"/>
    <n v="1"/>
    <s v="Yes"/>
    <s v="No"/>
    <n v="23"/>
    <s v="Yes"/>
    <x v="1"/>
    <x v="1"/>
    <x v="0"/>
    <x v="1"/>
    <x v="0"/>
    <x v="0"/>
    <x v="1"/>
    <x v="1"/>
    <x v="0"/>
    <s v="Yes"/>
    <x v="0"/>
    <n v="90.45"/>
    <n v="2117.25"/>
    <x v="0"/>
    <n v="2117.25"/>
    <n v="0"/>
    <x v="3"/>
  </r>
  <r>
    <s v="9408-HRXRK"/>
    <x v="0"/>
    <n v="0"/>
    <s v="Yes"/>
    <s v="Yes"/>
    <n v="45"/>
    <s v="Yes"/>
    <x v="2"/>
    <x v="1"/>
    <x v="1"/>
    <x v="0"/>
    <x v="0"/>
    <x v="0"/>
    <x v="1"/>
    <x v="1"/>
    <x v="0"/>
    <s v="Yes"/>
    <x v="0"/>
    <n v="105.15"/>
    <n v="4730.8999999999996"/>
    <x v="0"/>
    <n v="4730.8999999999996"/>
    <n v="0"/>
    <x v="2"/>
  </r>
  <r>
    <s v="5593-SUAOO"/>
    <x v="0"/>
    <n v="0"/>
    <s v="Yes"/>
    <s v="Yes"/>
    <n v="24"/>
    <s v="Yes"/>
    <x v="2"/>
    <x v="1"/>
    <x v="0"/>
    <x v="0"/>
    <x v="1"/>
    <x v="0"/>
    <x v="0"/>
    <x v="0"/>
    <x v="1"/>
    <s v="No"/>
    <x v="2"/>
    <n v="83.15"/>
    <n v="2033.05"/>
    <x v="0"/>
    <n v="2033.05"/>
    <n v="0"/>
    <x v="3"/>
  </r>
  <r>
    <s v="7321-PKUYW"/>
    <x v="0"/>
    <n v="0"/>
    <s v="No"/>
    <s v="No"/>
    <n v="11"/>
    <s v="Yes"/>
    <x v="2"/>
    <x v="1"/>
    <x v="0"/>
    <x v="1"/>
    <x v="0"/>
    <x v="1"/>
    <x v="1"/>
    <x v="0"/>
    <x v="0"/>
    <s v="No"/>
    <x v="0"/>
    <n v="90.15"/>
    <n v="987.95"/>
    <x v="1"/>
    <n v="987.95"/>
    <n v="1"/>
    <x v="0"/>
  </r>
  <r>
    <s v="2833-SLKDQ"/>
    <x v="1"/>
    <n v="0"/>
    <s v="No"/>
    <s v="No"/>
    <n v="1"/>
    <s v="Yes"/>
    <x v="1"/>
    <x v="0"/>
    <x v="0"/>
    <x v="1"/>
    <x v="0"/>
    <x v="0"/>
    <x v="0"/>
    <x v="0"/>
    <x v="0"/>
    <s v="No"/>
    <x v="1"/>
    <n v="45.05"/>
    <n v="45.05"/>
    <x v="1"/>
    <n v="45.05"/>
    <n v="1"/>
    <x v="0"/>
  </r>
  <r>
    <s v="6766-HFKLA"/>
    <x v="0"/>
    <n v="0"/>
    <s v="Yes"/>
    <s v="No"/>
    <n v="56"/>
    <s v="Yes"/>
    <x v="2"/>
    <x v="1"/>
    <x v="0"/>
    <x v="1"/>
    <x v="1"/>
    <x v="1"/>
    <x v="1"/>
    <x v="1"/>
    <x v="2"/>
    <s v="No"/>
    <x v="2"/>
    <n v="103.2"/>
    <n v="5744.35"/>
    <x v="0"/>
    <n v="5744.35"/>
    <n v="0"/>
    <x v="5"/>
  </r>
  <r>
    <s v="7595-EUIVN"/>
    <x v="0"/>
    <n v="0"/>
    <s v="No"/>
    <s v="No"/>
    <n v="1"/>
    <s v="Yes"/>
    <x v="1"/>
    <x v="1"/>
    <x v="0"/>
    <x v="0"/>
    <x v="0"/>
    <x v="0"/>
    <x v="0"/>
    <x v="0"/>
    <x v="0"/>
    <s v="No"/>
    <x v="0"/>
    <n v="75.8"/>
    <n v="75.8"/>
    <x v="1"/>
    <n v="75.8"/>
    <n v="1"/>
    <x v="0"/>
  </r>
  <r>
    <s v="7617-EYGLW"/>
    <x v="1"/>
    <n v="0"/>
    <s v="No"/>
    <s v="No"/>
    <n v="1"/>
    <s v="Yes"/>
    <x v="1"/>
    <x v="2"/>
    <x v="2"/>
    <x v="2"/>
    <x v="2"/>
    <x v="2"/>
    <x v="2"/>
    <x v="2"/>
    <x v="0"/>
    <s v="No"/>
    <x v="0"/>
    <n v="19.45"/>
    <n v="19.45"/>
    <x v="0"/>
    <n v="19.45"/>
    <n v="0"/>
    <x v="0"/>
  </r>
  <r>
    <s v="2026-TGDHM"/>
    <x v="0"/>
    <n v="0"/>
    <s v="No"/>
    <s v="No"/>
    <n v="7"/>
    <s v="Yes"/>
    <x v="1"/>
    <x v="1"/>
    <x v="0"/>
    <x v="1"/>
    <x v="0"/>
    <x v="0"/>
    <x v="0"/>
    <x v="1"/>
    <x v="0"/>
    <s v="Yes"/>
    <x v="0"/>
    <n v="79.3"/>
    <n v="523.15"/>
    <x v="1"/>
    <n v="523.15"/>
    <n v="1"/>
    <x v="0"/>
  </r>
  <r>
    <s v="9220-ZNKJI"/>
    <x v="0"/>
    <n v="1"/>
    <s v="Yes"/>
    <s v="No"/>
    <n v="55"/>
    <s v="Yes"/>
    <x v="1"/>
    <x v="1"/>
    <x v="0"/>
    <x v="1"/>
    <x v="1"/>
    <x v="1"/>
    <x v="1"/>
    <x v="0"/>
    <x v="2"/>
    <s v="No"/>
    <x v="3"/>
    <n v="88.8"/>
    <n v="4805.3"/>
    <x v="0"/>
    <n v="4805.3"/>
    <n v="0"/>
    <x v="5"/>
  </r>
  <r>
    <s v="4030-VPZBD"/>
    <x v="0"/>
    <n v="0"/>
    <s v="No"/>
    <s v="No"/>
    <n v="2"/>
    <s v="No"/>
    <x v="0"/>
    <x v="0"/>
    <x v="0"/>
    <x v="1"/>
    <x v="0"/>
    <x v="1"/>
    <x v="0"/>
    <x v="0"/>
    <x v="0"/>
    <s v="Yes"/>
    <x v="0"/>
    <n v="30.9"/>
    <n v="59.05"/>
    <x v="1"/>
    <n v="59.05"/>
    <n v="1"/>
    <x v="0"/>
  </r>
  <r>
    <s v="2226-ICFDO"/>
    <x v="0"/>
    <n v="0"/>
    <s v="Yes"/>
    <s v="Yes"/>
    <n v="72"/>
    <s v="Yes"/>
    <x v="2"/>
    <x v="0"/>
    <x v="1"/>
    <x v="1"/>
    <x v="1"/>
    <x v="1"/>
    <x v="1"/>
    <x v="1"/>
    <x v="2"/>
    <s v="Yes"/>
    <x v="3"/>
    <n v="85.9"/>
    <n v="6110.75"/>
    <x v="0"/>
    <n v="6110.75"/>
    <n v="0"/>
    <x v="4"/>
  </r>
  <r>
    <s v="0723-VSOBE"/>
    <x v="0"/>
    <n v="1"/>
    <s v="No"/>
    <s v="No"/>
    <n v="45"/>
    <s v="No"/>
    <x v="0"/>
    <x v="0"/>
    <x v="0"/>
    <x v="1"/>
    <x v="0"/>
    <x v="0"/>
    <x v="0"/>
    <x v="1"/>
    <x v="1"/>
    <s v="No"/>
    <x v="0"/>
    <n v="34.200000000000003"/>
    <n v="1596.6"/>
    <x v="0"/>
    <n v="1596.6"/>
    <n v="0"/>
    <x v="2"/>
  </r>
  <r>
    <s v="5529-GIBVH"/>
    <x v="0"/>
    <n v="0"/>
    <s v="No"/>
    <s v="No"/>
    <n v="47"/>
    <s v="Yes"/>
    <x v="1"/>
    <x v="2"/>
    <x v="2"/>
    <x v="2"/>
    <x v="2"/>
    <x v="2"/>
    <x v="2"/>
    <x v="2"/>
    <x v="2"/>
    <s v="No"/>
    <x v="1"/>
    <n v="20.149999999999999"/>
    <n v="1046.2"/>
    <x v="0"/>
    <n v="1046.2"/>
    <n v="0"/>
    <x v="2"/>
  </r>
  <r>
    <s v="4187-CINZD"/>
    <x v="0"/>
    <n v="1"/>
    <s v="No"/>
    <s v="No"/>
    <n v="46"/>
    <s v="Yes"/>
    <x v="1"/>
    <x v="1"/>
    <x v="0"/>
    <x v="0"/>
    <x v="0"/>
    <x v="0"/>
    <x v="1"/>
    <x v="1"/>
    <x v="1"/>
    <s v="No"/>
    <x v="3"/>
    <n v="95.25"/>
    <n v="4424.2"/>
    <x v="1"/>
    <n v="4424.2"/>
    <n v="1"/>
    <x v="2"/>
  </r>
  <r>
    <s v="9992-UJOEL"/>
    <x v="1"/>
    <n v="0"/>
    <s v="No"/>
    <s v="No"/>
    <n v="2"/>
    <s v="Yes"/>
    <x v="1"/>
    <x v="0"/>
    <x v="0"/>
    <x v="0"/>
    <x v="0"/>
    <x v="0"/>
    <x v="0"/>
    <x v="0"/>
    <x v="0"/>
    <s v="Yes"/>
    <x v="1"/>
    <n v="50.3"/>
    <n v="92.75"/>
    <x v="0"/>
    <n v="92.75"/>
    <n v="0"/>
    <x v="0"/>
  </r>
  <r>
    <s v="4741-WWJQZ"/>
    <x v="0"/>
    <n v="0"/>
    <s v="Yes"/>
    <s v="No"/>
    <n v="2"/>
    <s v="Yes"/>
    <x v="1"/>
    <x v="1"/>
    <x v="1"/>
    <x v="1"/>
    <x v="0"/>
    <x v="1"/>
    <x v="0"/>
    <x v="0"/>
    <x v="0"/>
    <s v="Yes"/>
    <x v="0"/>
    <n v="80.150000000000006"/>
    <n v="194.55"/>
    <x v="0"/>
    <n v="194.55"/>
    <n v="0"/>
    <x v="0"/>
  </r>
  <r>
    <s v="6625-UTXEW"/>
    <x v="0"/>
    <n v="0"/>
    <s v="Yes"/>
    <s v="No"/>
    <n v="12"/>
    <s v="Yes"/>
    <x v="1"/>
    <x v="0"/>
    <x v="0"/>
    <x v="0"/>
    <x v="0"/>
    <x v="0"/>
    <x v="0"/>
    <x v="0"/>
    <x v="0"/>
    <s v="Yes"/>
    <x v="0"/>
    <n v="51.25"/>
    <n v="612.1"/>
    <x v="0"/>
    <n v="612.1"/>
    <n v="0"/>
    <x v="0"/>
  </r>
  <r>
    <s v="6818-WOBHJ"/>
    <x v="0"/>
    <n v="1"/>
    <s v="Yes"/>
    <s v="No"/>
    <n v="68"/>
    <s v="Yes"/>
    <x v="2"/>
    <x v="1"/>
    <x v="0"/>
    <x v="0"/>
    <x v="0"/>
    <x v="0"/>
    <x v="0"/>
    <x v="1"/>
    <x v="0"/>
    <s v="Yes"/>
    <x v="2"/>
    <n v="89.6"/>
    <n v="6127.6"/>
    <x v="1"/>
    <n v="6127.6"/>
    <n v="1"/>
    <x v="4"/>
  </r>
  <r>
    <s v="6244-BESBM"/>
    <x v="1"/>
    <n v="0"/>
    <s v="Yes"/>
    <s v="Yes"/>
    <n v="69"/>
    <s v="Yes"/>
    <x v="1"/>
    <x v="1"/>
    <x v="0"/>
    <x v="1"/>
    <x v="0"/>
    <x v="1"/>
    <x v="1"/>
    <x v="1"/>
    <x v="2"/>
    <s v="Yes"/>
    <x v="3"/>
    <n v="95.2"/>
    <n v="6671.7"/>
    <x v="0"/>
    <n v="6671.7"/>
    <n v="0"/>
    <x v="4"/>
  </r>
  <r>
    <s v="1004-NOZNR"/>
    <x v="1"/>
    <n v="1"/>
    <s v="No"/>
    <s v="Yes"/>
    <n v="56"/>
    <s v="Yes"/>
    <x v="1"/>
    <x v="1"/>
    <x v="1"/>
    <x v="1"/>
    <x v="0"/>
    <x v="0"/>
    <x v="1"/>
    <x v="1"/>
    <x v="1"/>
    <s v="No"/>
    <x v="3"/>
    <n v="94.8"/>
    <n v="5264.3"/>
    <x v="0"/>
    <n v="5264.3"/>
    <n v="0"/>
    <x v="5"/>
  </r>
  <r>
    <s v="1251-STYSZ"/>
    <x v="0"/>
    <n v="1"/>
    <s v="No"/>
    <s v="No"/>
    <n v="4"/>
    <s v="Yes"/>
    <x v="2"/>
    <x v="1"/>
    <x v="1"/>
    <x v="1"/>
    <x v="0"/>
    <x v="0"/>
    <x v="0"/>
    <x v="0"/>
    <x v="0"/>
    <s v="Yes"/>
    <x v="0"/>
    <n v="80.25"/>
    <n v="303.7"/>
    <x v="0"/>
    <n v="303.7"/>
    <n v="0"/>
    <x v="0"/>
  </r>
  <r>
    <s v="2612-PHGOX"/>
    <x v="1"/>
    <n v="0"/>
    <s v="Yes"/>
    <s v="No"/>
    <n v="64"/>
    <s v="Yes"/>
    <x v="2"/>
    <x v="0"/>
    <x v="0"/>
    <x v="0"/>
    <x v="1"/>
    <x v="1"/>
    <x v="1"/>
    <x v="0"/>
    <x v="2"/>
    <s v="Yes"/>
    <x v="2"/>
    <n v="76.099999999999994"/>
    <n v="4818.8"/>
    <x v="0"/>
    <n v="4818.8"/>
    <n v="0"/>
    <x v="4"/>
  </r>
  <r>
    <s v="2408-TZMJL"/>
    <x v="1"/>
    <n v="0"/>
    <s v="Yes"/>
    <s v="No"/>
    <n v="59"/>
    <s v="Yes"/>
    <x v="2"/>
    <x v="1"/>
    <x v="1"/>
    <x v="0"/>
    <x v="1"/>
    <x v="0"/>
    <x v="1"/>
    <x v="1"/>
    <x v="1"/>
    <s v="Yes"/>
    <x v="0"/>
    <n v="110.15"/>
    <n v="6448.05"/>
    <x v="1"/>
    <n v="6448.05"/>
    <n v="1"/>
    <x v="5"/>
  </r>
  <r>
    <s v="8480-PPONV"/>
    <x v="1"/>
    <n v="0"/>
    <s v="Yes"/>
    <s v="Yes"/>
    <n v="62"/>
    <s v="Yes"/>
    <x v="2"/>
    <x v="1"/>
    <x v="1"/>
    <x v="0"/>
    <x v="1"/>
    <x v="1"/>
    <x v="1"/>
    <x v="1"/>
    <x v="2"/>
    <s v="No"/>
    <x v="2"/>
    <n v="115.55"/>
    <n v="7159.05"/>
    <x v="0"/>
    <n v="7159.05"/>
    <n v="0"/>
    <x v="4"/>
  </r>
  <r>
    <s v="8780-IHCRN"/>
    <x v="1"/>
    <n v="0"/>
    <s v="Yes"/>
    <s v="Yes"/>
    <n v="63"/>
    <s v="Yes"/>
    <x v="2"/>
    <x v="2"/>
    <x v="2"/>
    <x v="2"/>
    <x v="2"/>
    <x v="2"/>
    <x v="2"/>
    <x v="2"/>
    <x v="2"/>
    <s v="No"/>
    <x v="3"/>
    <n v="24.65"/>
    <n v="1574.5"/>
    <x v="0"/>
    <n v="1574.5"/>
    <n v="0"/>
    <x v="4"/>
  </r>
  <r>
    <s v="4598-ZADCK"/>
    <x v="0"/>
    <n v="0"/>
    <s v="No"/>
    <s v="No"/>
    <n v="53"/>
    <s v="No"/>
    <x v="0"/>
    <x v="0"/>
    <x v="1"/>
    <x v="0"/>
    <x v="1"/>
    <x v="1"/>
    <x v="1"/>
    <x v="0"/>
    <x v="1"/>
    <s v="Yes"/>
    <x v="0"/>
    <n v="53.6"/>
    <n v="2879.2"/>
    <x v="0"/>
    <n v="2879.2"/>
    <n v="0"/>
    <x v="5"/>
  </r>
  <r>
    <s v="1257-SXUXQ"/>
    <x v="1"/>
    <n v="0"/>
    <s v="Yes"/>
    <s v="Yes"/>
    <n v="5"/>
    <s v="Yes"/>
    <x v="1"/>
    <x v="2"/>
    <x v="2"/>
    <x v="2"/>
    <x v="2"/>
    <x v="2"/>
    <x v="2"/>
    <x v="2"/>
    <x v="0"/>
    <s v="No"/>
    <x v="1"/>
    <n v="19.45"/>
    <n v="86.05"/>
    <x v="0"/>
    <n v="86.05"/>
    <n v="0"/>
    <x v="0"/>
  </r>
  <r>
    <s v="9681-KYGYB"/>
    <x v="1"/>
    <n v="1"/>
    <s v="Yes"/>
    <s v="No"/>
    <n v="49"/>
    <s v="Yes"/>
    <x v="2"/>
    <x v="1"/>
    <x v="1"/>
    <x v="0"/>
    <x v="1"/>
    <x v="0"/>
    <x v="0"/>
    <x v="0"/>
    <x v="0"/>
    <s v="Yes"/>
    <x v="0"/>
    <n v="88.2"/>
    <n v="4159.45"/>
    <x v="0"/>
    <n v="4159.45"/>
    <n v="0"/>
    <x v="5"/>
  </r>
  <r>
    <s v="7182-OVLBJ"/>
    <x v="0"/>
    <n v="0"/>
    <s v="Yes"/>
    <s v="Yes"/>
    <n v="62"/>
    <s v="Yes"/>
    <x v="2"/>
    <x v="1"/>
    <x v="1"/>
    <x v="1"/>
    <x v="0"/>
    <x v="0"/>
    <x v="1"/>
    <x v="1"/>
    <x v="2"/>
    <s v="Yes"/>
    <x v="2"/>
    <n v="101.15"/>
    <n v="6638.35"/>
    <x v="0"/>
    <n v="6638.35"/>
    <n v="0"/>
    <x v="4"/>
  </r>
  <r>
    <s v="5095-ETBRJ"/>
    <x v="0"/>
    <n v="0"/>
    <s v="Yes"/>
    <s v="No"/>
    <n v="55"/>
    <s v="Yes"/>
    <x v="1"/>
    <x v="0"/>
    <x v="1"/>
    <x v="0"/>
    <x v="0"/>
    <x v="1"/>
    <x v="0"/>
    <x v="0"/>
    <x v="2"/>
    <s v="No"/>
    <x v="1"/>
    <n v="56.8"/>
    <n v="3112.05"/>
    <x v="0"/>
    <n v="3112.05"/>
    <n v="0"/>
    <x v="5"/>
  </r>
  <r>
    <s v="7005-CYUIL"/>
    <x v="0"/>
    <n v="1"/>
    <s v="Yes"/>
    <s v="No"/>
    <n v="71"/>
    <s v="Yes"/>
    <x v="1"/>
    <x v="1"/>
    <x v="1"/>
    <x v="0"/>
    <x v="1"/>
    <x v="1"/>
    <x v="1"/>
    <x v="0"/>
    <x v="2"/>
    <s v="Yes"/>
    <x v="0"/>
    <n v="99.4"/>
    <n v="7168.25"/>
    <x v="0"/>
    <n v="7168.25"/>
    <n v="0"/>
    <x v="4"/>
  </r>
  <r>
    <s v="4821-WQOYN"/>
    <x v="0"/>
    <n v="0"/>
    <s v="Yes"/>
    <s v="Yes"/>
    <n v="72"/>
    <s v="Yes"/>
    <x v="1"/>
    <x v="2"/>
    <x v="2"/>
    <x v="2"/>
    <x v="2"/>
    <x v="2"/>
    <x v="2"/>
    <x v="2"/>
    <x v="2"/>
    <s v="Yes"/>
    <x v="3"/>
    <n v="20.100000000000001"/>
    <n v="1326.25"/>
    <x v="0"/>
    <n v="1326.25"/>
    <n v="0"/>
    <x v="4"/>
  </r>
  <r>
    <s v="4730-AWNAU"/>
    <x v="1"/>
    <n v="0"/>
    <s v="Yes"/>
    <s v="Yes"/>
    <n v="36"/>
    <s v="No"/>
    <x v="0"/>
    <x v="0"/>
    <x v="1"/>
    <x v="1"/>
    <x v="1"/>
    <x v="1"/>
    <x v="1"/>
    <x v="1"/>
    <x v="1"/>
    <s v="No"/>
    <x v="3"/>
    <n v="60.7"/>
    <n v="2234.5500000000002"/>
    <x v="0"/>
    <n v="2234.5500000000002"/>
    <n v="0"/>
    <x v="1"/>
  </r>
  <r>
    <s v="3452-FLHYD"/>
    <x v="1"/>
    <n v="0"/>
    <s v="Yes"/>
    <s v="No"/>
    <n v="25"/>
    <s v="Yes"/>
    <x v="1"/>
    <x v="2"/>
    <x v="2"/>
    <x v="2"/>
    <x v="2"/>
    <x v="2"/>
    <x v="2"/>
    <x v="2"/>
    <x v="1"/>
    <s v="Yes"/>
    <x v="2"/>
    <n v="20.95"/>
    <n v="495.15"/>
    <x v="0"/>
    <n v="495.15"/>
    <n v="0"/>
    <x v="1"/>
  </r>
  <r>
    <s v="2388-LAESQ"/>
    <x v="0"/>
    <n v="1"/>
    <s v="Yes"/>
    <s v="No"/>
    <n v="72"/>
    <s v="Yes"/>
    <x v="2"/>
    <x v="1"/>
    <x v="1"/>
    <x v="0"/>
    <x v="1"/>
    <x v="1"/>
    <x v="1"/>
    <x v="1"/>
    <x v="2"/>
    <s v="Yes"/>
    <x v="2"/>
    <n v="114.85"/>
    <n v="8317.9500000000007"/>
    <x v="0"/>
    <n v="8317.9500000000007"/>
    <n v="0"/>
    <x v="4"/>
  </r>
  <r>
    <s v="9531-NSBMR"/>
    <x v="0"/>
    <n v="0"/>
    <s v="No"/>
    <s v="No"/>
    <n v="36"/>
    <s v="Yes"/>
    <x v="1"/>
    <x v="2"/>
    <x v="2"/>
    <x v="2"/>
    <x v="2"/>
    <x v="2"/>
    <x v="2"/>
    <x v="2"/>
    <x v="1"/>
    <s v="Yes"/>
    <x v="2"/>
    <n v="19.25"/>
    <n v="679.8"/>
    <x v="0"/>
    <n v="679.8"/>
    <n v="0"/>
    <x v="1"/>
  </r>
  <r>
    <s v="6260-ONULR"/>
    <x v="1"/>
    <n v="0"/>
    <s v="No"/>
    <s v="No"/>
    <n v="1"/>
    <s v="Yes"/>
    <x v="1"/>
    <x v="0"/>
    <x v="0"/>
    <x v="1"/>
    <x v="0"/>
    <x v="0"/>
    <x v="1"/>
    <x v="1"/>
    <x v="0"/>
    <s v="Yes"/>
    <x v="1"/>
    <n v="62.8"/>
    <n v="62.8"/>
    <x v="0"/>
    <n v="62.8"/>
    <n v="0"/>
    <x v="0"/>
  </r>
  <r>
    <s v="4389-UEFCZ"/>
    <x v="0"/>
    <n v="0"/>
    <s v="Yes"/>
    <s v="No"/>
    <n v="72"/>
    <s v="Yes"/>
    <x v="2"/>
    <x v="1"/>
    <x v="1"/>
    <x v="1"/>
    <x v="1"/>
    <x v="0"/>
    <x v="1"/>
    <x v="1"/>
    <x v="2"/>
    <s v="Yes"/>
    <x v="0"/>
    <n v="105.5"/>
    <n v="7544"/>
    <x v="0"/>
    <n v="7544"/>
    <n v="0"/>
    <x v="4"/>
  </r>
  <r>
    <s v="8711-LOBKY"/>
    <x v="1"/>
    <n v="0"/>
    <s v="Yes"/>
    <s v="Yes"/>
    <n v="59"/>
    <s v="Yes"/>
    <x v="1"/>
    <x v="2"/>
    <x v="2"/>
    <x v="2"/>
    <x v="2"/>
    <x v="2"/>
    <x v="2"/>
    <x v="2"/>
    <x v="2"/>
    <s v="No"/>
    <x v="1"/>
    <n v="19.850000000000001"/>
    <n v="1188.25"/>
    <x v="0"/>
    <n v="1188.25"/>
    <n v="0"/>
    <x v="5"/>
  </r>
  <r>
    <s v="9134-CEQMF"/>
    <x v="1"/>
    <n v="1"/>
    <s v="Yes"/>
    <s v="No"/>
    <n v="7"/>
    <s v="Yes"/>
    <x v="1"/>
    <x v="1"/>
    <x v="0"/>
    <x v="1"/>
    <x v="0"/>
    <x v="0"/>
    <x v="1"/>
    <x v="1"/>
    <x v="0"/>
    <s v="Yes"/>
    <x v="0"/>
    <n v="89.5"/>
    <n v="676.7"/>
    <x v="1"/>
    <n v="676.7"/>
    <n v="1"/>
    <x v="0"/>
  </r>
  <r>
    <s v="8985-OOPOS"/>
    <x v="0"/>
    <n v="0"/>
    <s v="No"/>
    <s v="No"/>
    <n v="1"/>
    <s v="Yes"/>
    <x v="1"/>
    <x v="0"/>
    <x v="0"/>
    <x v="1"/>
    <x v="1"/>
    <x v="1"/>
    <x v="1"/>
    <x v="1"/>
    <x v="1"/>
    <s v="No"/>
    <x v="3"/>
    <n v="74.099999999999994"/>
    <n v="74.099999999999994"/>
    <x v="0"/>
    <n v="74.099999999999994"/>
    <n v="0"/>
    <x v="0"/>
  </r>
  <r>
    <s v="8800-ZKRFW"/>
    <x v="0"/>
    <n v="0"/>
    <s v="Yes"/>
    <s v="Yes"/>
    <n v="30"/>
    <s v="Yes"/>
    <x v="2"/>
    <x v="1"/>
    <x v="0"/>
    <x v="0"/>
    <x v="1"/>
    <x v="1"/>
    <x v="1"/>
    <x v="1"/>
    <x v="0"/>
    <s v="Yes"/>
    <x v="0"/>
    <n v="107.5"/>
    <n v="3242.5"/>
    <x v="0"/>
    <n v="3242.5"/>
    <n v="0"/>
    <x v="1"/>
  </r>
  <r>
    <s v="2616-FLVQC"/>
    <x v="1"/>
    <n v="0"/>
    <s v="No"/>
    <s v="No"/>
    <n v="64"/>
    <s v="Yes"/>
    <x v="1"/>
    <x v="2"/>
    <x v="2"/>
    <x v="2"/>
    <x v="2"/>
    <x v="2"/>
    <x v="2"/>
    <x v="2"/>
    <x v="2"/>
    <s v="No"/>
    <x v="1"/>
    <n v="19.55"/>
    <n v="1240.1500000000001"/>
    <x v="0"/>
    <n v="1240.1500000000001"/>
    <n v="0"/>
    <x v="4"/>
  </r>
  <r>
    <s v="9968-FFVVH"/>
    <x v="1"/>
    <n v="0"/>
    <s v="No"/>
    <s v="No"/>
    <n v="63"/>
    <s v="Yes"/>
    <x v="2"/>
    <x v="0"/>
    <x v="1"/>
    <x v="0"/>
    <x v="1"/>
    <x v="1"/>
    <x v="0"/>
    <x v="0"/>
    <x v="1"/>
    <s v="No"/>
    <x v="2"/>
    <n v="68.8"/>
    <n v="4111.3500000000004"/>
    <x v="0"/>
    <n v="4111.3500000000004"/>
    <n v="0"/>
    <x v="4"/>
  </r>
  <r>
    <s v="3108-PCCGG"/>
    <x v="1"/>
    <n v="1"/>
    <s v="Yes"/>
    <s v="No"/>
    <n v="72"/>
    <s v="Yes"/>
    <x v="2"/>
    <x v="0"/>
    <x v="1"/>
    <x v="0"/>
    <x v="1"/>
    <x v="0"/>
    <x v="1"/>
    <x v="1"/>
    <x v="2"/>
    <s v="No"/>
    <x v="3"/>
    <n v="84.45"/>
    <n v="5899.85"/>
    <x v="0"/>
    <n v="5899.85"/>
    <n v="0"/>
    <x v="4"/>
  </r>
  <r>
    <s v="7993-PYKOF"/>
    <x v="1"/>
    <n v="0"/>
    <s v="Yes"/>
    <s v="No"/>
    <n v="8"/>
    <s v="Yes"/>
    <x v="1"/>
    <x v="1"/>
    <x v="1"/>
    <x v="1"/>
    <x v="0"/>
    <x v="0"/>
    <x v="0"/>
    <x v="0"/>
    <x v="0"/>
    <s v="No"/>
    <x v="0"/>
    <n v="75"/>
    <n v="632.95000000000005"/>
    <x v="1"/>
    <n v="632.95000000000005"/>
    <n v="1"/>
    <x v="0"/>
  </r>
  <r>
    <s v="8390-FESFV"/>
    <x v="0"/>
    <n v="0"/>
    <s v="No"/>
    <s v="No"/>
    <n v="62"/>
    <s v="Yes"/>
    <x v="2"/>
    <x v="0"/>
    <x v="0"/>
    <x v="0"/>
    <x v="1"/>
    <x v="1"/>
    <x v="1"/>
    <x v="1"/>
    <x v="2"/>
    <s v="No"/>
    <x v="2"/>
    <n v="84.5"/>
    <n v="5193.2"/>
    <x v="0"/>
    <n v="5193.2"/>
    <n v="0"/>
    <x v="4"/>
  </r>
  <r>
    <s v="3022-BEXHZ"/>
    <x v="1"/>
    <n v="0"/>
    <s v="Yes"/>
    <s v="Yes"/>
    <n v="67"/>
    <s v="Yes"/>
    <x v="2"/>
    <x v="1"/>
    <x v="0"/>
    <x v="0"/>
    <x v="1"/>
    <x v="1"/>
    <x v="1"/>
    <x v="1"/>
    <x v="2"/>
    <s v="Yes"/>
    <x v="2"/>
    <n v="111.2"/>
    <n v="7530.8"/>
    <x v="0"/>
    <n v="7530.8"/>
    <n v="0"/>
    <x v="4"/>
  </r>
  <r>
    <s v="5027-XWQHA"/>
    <x v="1"/>
    <n v="0"/>
    <s v="No"/>
    <s v="No"/>
    <n v="6"/>
    <s v="Yes"/>
    <x v="1"/>
    <x v="0"/>
    <x v="0"/>
    <x v="1"/>
    <x v="0"/>
    <x v="0"/>
    <x v="0"/>
    <x v="0"/>
    <x v="0"/>
    <s v="No"/>
    <x v="0"/>
    <n v="44.75"/>
    <n v="270.95"/>
    <x v="1"/>
    <n v="270.95"/>
    <n v="1"/>
    <x v="0"/>
  </r>
  <r>
    <s v="6248-TKCQV"/>
    <x v="0"/>
    <n v="0"/>
    <s v="Yes"/>
    <s v="Yes"/>
    <n v="70"/>
    <s v="Yes"/>
    <x v="2"/>
    <x v="0"/>
    <x v="1"/>
    <x v="1"/>
    <x v="0"/>
    <x v="1"/>
    <x v="1"/>
    <x v="1"/>
    <x v="2"/>
    <s v="Yes"/>
    <x v="2"/>
    <n v="80.599999999999994"/>
    <n v="5460.2"/>
    <x v="0"/>
    <n v="5460.2"/>
    <n v="0"/>
    <x v="4"/>
  </r>
  <r>
    <s v="6729-GDNGC"/>
    <x v="0"/>
    <n v="1"/>
    <s v="No"/>
    <s v="No"/>
    <n v="20"/>
    <s v="Yes"/>
    <x v="1"/>
    <x v="1"/>
    <x v="0"/>
    <x v="1"/>
    <x v="0"/>
    <x v="0"/>
    <x v="1"/>
    <x v="0"/>
    <x v="0"/>
    <s v="No"/>
    <x v="2"/>
    <n v="80.7"/>
    <n v="1614.2"/>
    <x v="0"/>
    <n v="1614.2"/>
    <n v="0"/>
    <x v="3"/>
  </r>
  <r>
    <s v="6198-ZFIOJ"/>
    <x v="0"/>
    <n v="0"/>
    <s v="No"/>
    <s v="No"/>
    <n v="5"/>
    <s v="Yes"/>
    <x v="2"/>
    <x v="1"/>
    <x v="0"/>
    <x v="1"/>
    <x v="0"/>
    <x v="0"/>
    <x v="0"/>
    <x v="0"/>
    <x v="0"/>
    <s v="No"/>
    <x v="0"/>
    <n v="75.599999999999994"/>
    <n v="402.5"/>
    <x v="0"/>
    <n v="402.5"/>
    <n v="0"/>
    <x v="0"/>
  </r>
  <r>
    <s v="5989-OMNJE"/>
    <x v="0"/>
    <n v="0"/>
    <s v="Yes"/>
    <s v="Yes"/>
    <n v="24"/>
    <s v="No"/>
    <x v="0"/>
    <x v="0"/>
    <x v="1"/>
    <x v="0"/>
    <x v="1"/>
    <x v="0"/>
    <x v="1"/>
    <x v="1"/>
    <x v="1"/>
    <s v="No"/>
    <x v="0"/>
    <n v="57.6"/>
    <n v="1367.75"/>
    <x v="0"/>
    <n v="1367.75"/>
    <n v="0"/>
    <x v="3"/>
  </r>
  <r>
    <s v="4566-QVRRW"/>
    <x v="0"/>
    <n v="0"/>
    <s v="Yes"/>
    <s v="No"/>
    <n v="11"/>
    <s v="Yes"/>
    <x v="1"/>
    <x v="0"/>
    <x v="0"/>
    <x v="1"/>
    <x v="0"/>
    <x v="0"/>
    <x v="0"/>
    <x v="0"/>
    <x v="0"/>
    <s v="Yes"/>
    <x v="0"/>
    <n v="44.05"/>
    <n v="483.7"/>
    <x v="1"/>
    <n v="483.7"/>
    <n v="1"/>
    <x v="0"/>
  </r>
  <r>
    <s v="1291-CUOCY"/>
    <x v="1"/>
    <n v="0"/>
    <s v="Yes"/>
    <s v="No"/>
    <n v="72"/>
    <s v="Yes"/>
    <x v="2"/>
    <x v="1"/>
    <x v="0"/>
    <x v="0"/>
    <x v="1"/>
    <x v="1"/>
    <x v="1"/>
    <x v="1"/>
    <x v="2"/>
    <s v="Yes"/>
    <x v="3"/>
    <n v="110.6"/>
    <n v="7962.2"/>
    <x v="0"/>
    <n v="7962.2"/>
    <n v="0"/>
    <x v="4"/>
  </r>
  <r>
    <s v="9795-SHUHB"/>
    <x v="0"/>
    <n v="0"/>
    <s v="Yes"/>
    <s v="Yes"/>
    <n v="66"/>
    <s v="Yes"/>
    <x v="1"/>
    <x v="0"/>
    <x v="1"/>
    <x v="0"/>
    <x v="0"/>
    <x v="1"/>
    <x v="0"/>
    <x v="0"/>
    <x v="2"/>
    <s v="Yes"/>
    <x v="3"/>
    <n v="58.2"/>
    <n v="3810.8"/>
    <x v="0"/>
    <n v="3810.8"/>
    <n v="0"/>
    <x v="4"/>
  </r>
  <r>
    <s v="3230-IUALN"/>
    <x v="0"/>
    <n v="0"/>
    <s v="Yes"/>
    <s v="Yes"/>
    <n v="45"/>
    <s v="Yes"/>
    <x v="1"/>
    <x v="0"/>
    <x v="1"/>
    <x v="1"/>
    <x v="1"/>
    <x v="1"/>
    <x v="1"/>
    <x v="1"/>
    <x v="2"/>
    <s v="Yes"/>
    <x v="1"/>
    <n v="81"/>
    <n v="3533.6"/>
    <x v="0"/>
    <n v="3533.6"/>
    <n v="0"/>
    <x v="2"/>
  </r>
  <r>
    <s v="0042-RLHYP"/>
    <x v="0"/>
    <n v="0"/>
    <s v="Yes"/>
    <s v="Yes"/>
    <n v="69"/>
    <s v="Yes"/>
    <x v="1"/>
    <x v="2"/>
    <x v="2"/>
    <x v="2"/>
    <x v="2"/>
    <x v="2"/>
    <x v="2"/>
    <x v="2"/>
    <x v="2"/>
    <s v="No"/>
    <x v="2"/>
    <n v="19.7"/>
    <n v="1396.9"/>
    <x v="0"/>
    <n v="1396.9"/>
    <n v="0"/>
    <x v="4"/>
  </r>
  <r>
    <s v="8519-IMDHU"/>
    <x v="1"/>
    <n v="1"/>
    <s v="Yes"/>
    <s v="No"/>
    <n v="15"/>
    <s v="Yes"/>
    <x v="2"/>
    <x v="1"/>
    <x v="0"/>
    <x v="1"/>
    <x v="0"/>
    <x v="0"/>
    <x v="0"/>
    <x v="1"/>
    <x v="0"/>
    <s v="Yes"/>
    <x v="2"/>
    <n v="85.6"/>
    <n v="1345.55"/>
    <x v="1"/>
    <n v="1345.55"/>
    <n v="1"/>
    <x v="3"/>
  </r>
  <r>
    <s v="4945-RVMTE"/>
    <x v="0"/>
    <n v="0"/>
    <s v="No"/>
    <s v="No"/>
    <n v="28"/>
    <s v="Yes"/>
    <x v="1"/>
    <x v="0"/>
    <x v="0"/>
    <x v="1"/>
    <x v="1"/>
    <x v="0"/>
    <x v="1"/>
    <x v="0"/>
    <x v="0"/>
    <s v="Yes"/>
    <x v="2"/>
    <n v="59.55"/>
    <n v="1646.45"/>
    <x v="0"/>
    <n v="1646.45"/>
    <n v="0"/>
    <x v="1"/>
  </r>
  <r>
    <s v="0201-OAMXR"/>
    <x v="0"/>
    <n v="0"/>
    <s v="No"/>
    <s v="No"/>
    <n v="70"/>
    <s v="Yes"/>
    <x v="2"/>
    <x v="1"/>
    <x v="1"/>
    <x v="0"/>
    <x v="1"/>
    <x v="1"/>
    <x v="1"/>
    <x v="1"/>
    <x v="1"/>
    <s v="No"/>
    <x v="3"/>
    <n v="115.55"/>
    <n v="8127.6"/>
    <x v="1"/>
    <n v="8127.6"/>
    <n v="1"/>
    <x v="4"/>
  </r>
  <r>
    <s v="1866-NXPSP"/>
    <x v="0"/>
    <n v="0"/>
    <s v="No"/>
    <s v="No"/>
    <n v="36"/>
    <s v="Yes"/>
    <x v="1"/>
    <x v="0"/>
    <x v="1"/>
    <x v="0"/>
    <x v="1"/>
    <x v="1"/>
    <x v="0"/>
    <x v="1"/>
    <x v="1"/>
    <s v="Yes"/>
    <x v="1"/>
    <n v="75.55"/>
    <n v="2680.15"/>
    <x v="0"/>
    <n v="2680.15"/>
    <n v="0"/>
    <x v="1"/>
  </r>
  <r>
    <s v="3372-KWFBM"/>
    <x v="1"/>
    <n v="1"/>
    <s v="No"/>
    <s v="No"/>
    <n v="16"/>
    <s v="Yes"/>
    <x v="2"/>
    <x v="1"/>
    <x v="0"/>
    <x v="1"/>
    <x v="0"/>
    <x v="0"/>
    <x v="1"/>
    <x v="0"/>
    <x v="0"/>
    <s v="Yes"/>
    <x v="0"/>
    <n v="86.6"/>
    <n v="1281"/>
    <x v="1"/>
    <n v="1281"/>
    <n v="1"/>
    <x v="3"/>
  </r>
  <r>
    <s v="7831-QGOXH"/>
    <x v="0"/>
    <n v="0"/>
    <s v="No"/>
    <s v="No"/>
    <n v="18"/>
    <s v="Yes"/>
    <x v="2"/>
    <x v="1"/>
    <x v="0"/>
    <x v="1"/>
    <x v="0"/>
    <x v="0"/>
    <x v="1"/>
    <x v="0"/>
    <x v="0"/>
    <s v="Yes"/>
    <x v="0"/>
    <n v="85.2"/>
    <n v="1553.9"/>
    <x v="1"/>
    <n v="1553.9"/>
    <n v="1"/>
    <x v="3"/>
  </r>
  <r>
    <s v="6393-WRYZE"/>
    <x v="0"/>
    <n v="0"/>
    <s v="Yes"/>
    <s v="No"/>
    <n v="34"/>
    <s v="Yes"/>
    <x v="2"/>
    <x v="1"/>
    <x v="0"/>
    <x v="1"/>
    <x v="0"/>
    <x v="0"/>
    <x v="1"/>
    <x v="1"/>
    <x v="0"/>
    <s v="Yes"/>
    <x v="0"/>
    <n v="97.65"/>
    <n v="3207.55"/>
    <x v="1"/>
    <n v="3207.55"/>
    <n v="1"/>
    <x v="1"/>
  </r>
  <r>
    <s v="3941-XTSKM"/>
    <x v="1"/>
    <n v="0"/>
    <s v="Yes"/>
    <s v="Yes"/>
    <n v="42"/>
    <s v="No"/>
    <x v="0"/>
    <x v="0"/>
    <x v="0"/>
    <x v="0"/>
    <x v="1"/>
    <x v="0"/>
    <x v="0"/>
    <x v="1"/>
    <x v="1"/>
    <s v="Yes"/>
    <x v="3"/>
    <n v="45.1"/>
    <n v="2049.0500000000002"/>
    <x v="0"/>
    <n v="2049.0500000000002"/>
    <n v="0"/>
    <x v="2"/>
  </r>
  <r>
    <s v="1661-CZBAU"/>
    <x v="1"/>
    <n v="0"/>
    <s v="No"/>
    <s v="No"/>
    <n v="48"/>
    <s v="Yes"/>
    <x v="2"/>
    <x v="0"/>
    <x v="1"/>
    <x v="1"/>
    <x v="0"/>
    <x v="1"/>
    <x v="0"/>
    <x v="1"/>
    <x v="1"/>
    <s v="Yes"/>
    <x v="2"/>
    <n v="70.95"/>
    <n v="3629.2"/>
    <x v="0"/>
    <n v="3629.2"/>
    <n v="0"/>
    <x v="2"/>
  </r>
  <r>
    <s v="6599-RCLCJ"/>
    <x v="1"/>
    <n v="0"/>
    <s v="Yes"/>
    <s v="No"/>
    <n v="47"/>
    <s v="Yes"/>
    <x v="2"/>
    <x v="1"/>
    <x v="0"/>
    <x v="0"/>
    <x v="1"/>
    <x v="1"/>
    <x v="1"/>
    <x v="1"/>
    <x v="0"/>
    <s v="Yes"/>
    <x v="0"/>
    <n v="109.55"/>
    <n v="5124.55"/>
    <x v="1"/>
    <n v="5124.55"/>
    <n v="1"/>
    <x v="2"/>
  </r>
  <r>
    <s v="9831-BPFRI"/>
    <x v="0"/>
    <n v="0"/>
    <s v="Yes"/>
    <s v="Yes"/>
    <n v="39"/>
    <s v="Yes"/>
    <x v="2"/>
    <x v="1"/>
    <x v="0"/>
    <x v="0"/>
    <x v="1"/>
    <x v="1"/>
    <x v="0"/>
    <x v="0"/>
    <x v="1"/>
    <s v="Yes"/>
    <x v="0"/>
    <n v="89.55"/>
    <n v="3474.45"/>
    <x v="1"/>
    <n v="3474.45"/>
    <n v="1"/>
    <x v="2"/>
  </r>
  <r>
    <s v="5158-RIVOP"/>
    <x v="0"/>
    <n v="0"/>
    <s v="Yes"/>
    <s v="Yes"/>
    <n v="11"/>
    <s v="Yes"/>
    <x v="1"/>
    <x v="2"/>
    <x v="2"/>
    <x v="2"/>
    <x v="2"/>
    <x v="2"/>
    <x v="2"/>
    <x v="2"/>
    <x v="2"/>
    <s v="No"/>
    <x v="3"/>
    <n v="20.9"/>
    <n v="202.3"/>
    <x v="0"/>
    <n v="202.3"/>
    <n v="0"/>
    <x v="0"/>
  </r>
  <r>
    <s v="9788-YTFGE"/>
    <x v="1"/>
    <n v="0"/>
    <s v="No"/>
    <s v="No"/>
    <n v="7"/>
    <s v="Yes"/>
    <x v="1"/>
    <x v="2"/>
    <x v="2"/>
    <x v="2"/>
    <x v="2"/>
    <x v="2"/>
    <x v="2"/>
    <x v="2"/>
    <x v="0"/>
    <s v="Yes"/>
    <x v="1"/>
    <n v="19.95"/>
    <n v="147.5"/>
    <x v="0"/>
    <n v="147.5"/>
    <n v="0"/>
    <x v="0"/>
  </r>
  <r>
    <s v="9277-JOOMO"/>
    <x v="0"/>
    <n v="0"/>
    <s v="No"/>
    <s v="No"/>
    <n v="3"/>
    <s v="Yes"/>
    <x v="2"/>
    <x v="2"/>
    <x v="2"/>
    <x v="2"/>
    <x v="2"/>
    <x v="2"/>
    <x v="2"/>
    <x v="2"/>
    <x v="0"/>
    <s v="No"/>
    <x v="1"/>
    <n v="24.6"/>
    <n v="86.35"/>
    <x v="0"/>
    <n v="86.35"/>
    <n v="0"/>
    <x v="0"/>
  </r>
  <r>
    <s v="1907-YLNYW"/>
    <x v="1"/>
    <n v="0"/>
    <s v="No"/>
    <s v="No"/>
    <n v="8"/>
    <s v="Yes"/>
    <x v="1"/>
    <x v="0"/>
    <x v="1"/>
    <x v="1"/>
    <x v="1"/>
    <x v="0"/>
    <x v="0"/>
    <x v="1"/>
    <x v="0"/>
    <s v="Yes"/>
    <x v="0"/>
    <n v="66.7"/>
    <n v="579"/>
    <x v="0"/>
    <n v="579"/>
    <n v="0"/>
    <x v="0"/>
  </r>
  <r>
    <s v="1725-MIMXW"/>
    <x v="1"/>
    <n v="0"/>
    <s v="No"/>
    <s v="Yes"/>
    <n v="1"/>
    <s v="Yes"/>
    <x v="1"/>
    <x v="2"/>
    <x v="2"/>
    <x v="2"/>
    <x v="2"/>
    <x v="2"/>
    <x v="2"/>
    <x v="2"/>
    <x v="0"/>
    <s v="Yes"/>
    <x v="1"/>
    <n v="19.45"/>
    <n v="19.45"/>
    <x v="1"/>
    <n v="19.45"/>
    <n v="1"/>
    <x v="0"/>
  </r>
  <r>
    <s v="8947-YRTDV"/>
    <x v="1"/>
    <n v="0"/>
    <s v="Yes"/>
    <s v="Yes"/>
    <n v="32"/>
    <s v="Yes"/>
    <x v="1"/>
    <x v="1"/>
    <x v="1"/>
    <x v="0"/>
    <x v="1"/>
    <x v="0"/>
    <x v="0"/>
    <x v="1"/>
    <x v="1"/>
    <s v="No"/>
    <x v="1"/>
    <n v="94.8"/>
    <n v="3131.55"/>
    <x v="0"/>
    <n v="3131.55"/>
    <n v="0"/>
    <x v="1"/>
  </r>
  <r>
    <s v="3161-ONRWK"/>
    <x v="1"/>
    <n v="0"/>
    <s v="Yes"/>
    <s v="Yes"/>
    <n v="60"/>
    <s v="Yes"/>
    <x v="1"/>
    <x v="0"/>
    <x v="1"/>
    <x v="0"/>
    <x v="1"/>
    <x v="1"/>
    <x v="0"/>
    <x v="0"/>
    <x v="1"/>
    <s v="Yes"/>
    <x v="2"/>
    <n v="65.849999999999994"/>
    <n v="3928.3"/>
    <x v="0"/>
    <n v="3928.3"/>
    <n v="0"/>
    <x v="5"/>
  </r>
  <r>
    <s v="0114-RSRRW"/>
    <x v="0"/>
    <n v="0"/>
    <s v="Yes"/>
    <s v="No"/>
    <n v="10"/>
    <s v="Yes"/>
    <x v="1"/>
    <x v="2"/>
    <x v="2"/>
    <x v="2"/>
    <x v="2"/>
    <x v="2"/>
    <x v="2"/>
    <x v="2"/>
    <x v="0"/>
    <s v="Yes"/>
    <x v="2"/>
    <n v="19.95"/>
    <n v="187.75"/>
    <x v="0"/>
    <n v="187.75"/>
    <n v="0"/>
    <x v="0"/>
  </r>
  <r>
    <s v="4565-NLZBV"/>
    <x v="0"/>
    <n v="0"/>
    <s v="Yes"/>
    <s v="No"/>
    <n v="71"/>
    <s v="Yes"/>
    <x v="2"/>
    <x v="2"/>
    <x v="2"/>
    <x v="2"/>
    <x v="2"/>
    <x v="2"/>
    <x v="2"/>
    <x v="2"/>
    <x v="2"/>
    <s v="Yes"/>
    <x v="2"/>
    <n v="24.65"/>
    <n v="1710.15"/>
    <x v="0"/>
    <n v="1710.15"/>
    <n v="0"/>
    <x v="4"/>
  </r>
  <r>
    <s v="0031-PVLZI"/>
    <x v="0"/>
    <n v="0"/>
    <s v="Yes"/>
    <s v="Yes"/>
    <n v="4"/>
    <s v="Yes"/>
    <x v="1"/>
    <x v="2"/>
    <x v="2"/>
    <x v="2"/>
    <x v="2"/>
    <x v="2"/>
    <x v="2"/>
    <x v="2"/>
    <x v="0"/>
    <s v="No"/>
    <x v="1"/>
    <n v="20.350000000000001"/>
    <n v="76.349999999999994"/>
    <x v="1"/>
    <n v="76.349999999999994"/>
    <n v="1"/>
    <x v="0"/>
  </r>
  <r>
    <s v="7206-GZCDC"/>
    <x v="0"/>
    <n v="1"/>
    <s v="No"/>
    <s v="No"/>
    <n v="1"/>
    <s v="Yes"/>
    <x v="1"/>
    <x v="1"/>
    <x v="0"/>
    <x v="1"/>
    <x v="0"/>
    <x v="0"/>
    <x v="0"/>
    <x v="0"/>
    <x v="0"/>
    <s v="Yes"/>
    <x v="0"/>
    <n v="69.25"/>
    <n v="69.25"/>
    <x v="1"/>
    <n v="69.25"/>
    <n v="1"/>
    <x v="0"/>
  </r>
  <r>
    <s v="6682-VCIXC"/>
    <x v="0"/>
    <n v="0"/>
    <s v="Yes"/>
    <s v="Yes"/>
    <n v="43"/>
    <s v="No"/>
    <x v="0"/>
    <x v="0"/>
    <x v="1"/>
    <x v="0"/>
    <x v="0"/>
    <x v="1"/>
    <x v="1"/>
    <x v="0"/>
    <x v="1"/>
    <s v="Yes"/>
    <x v="2"/>
    <n v="51.25"/>
    <n v="2151.6"/>
    <x v="0"/>
    <n v="2151.6"/>
    <n v="0"/>
    <x v="2"/>
  </r>
  <r>
    <s v="4791-QRGMF"/>
    <x v="1"/>
    <n v="0"/>
    <s v="Yes"/>
    <s v="No"/>
    <n v="59"/>
    <s v="Yes"/>
    <x v="2"/>
    <x v="1"/>
    <x v="0"/>
    <x v="1"/>
    <x v="1"/>
    <x v="0"/>
    <x v="1"/>
    <x v="1"/>
    <x v="1"/>
    <s v="Yes"/>
    <x v="2"/>
    <n v="99.5"/>
    <n v="5961.1"/>
    <x v="1"/>
    <n v="5961.1"/>
    <n v="1"/>
    <x v="5"/>
  </r>
  <r>
    <s v="6475-VHUIZ"/>
    <x v="0"/>
    <n v="0"/>
    <s v="Yes"/>
    <s v="No"/>
    <n v="23"/>
    <s v="Yes"/>
    <x v="1"/>
    <x v="0"/>
    <x v="0"/>
    <x v="1"/>
    <x v="1"/>
    <x v="1"/>
    <x v="0"/>
    <x v="0"/>
    <x v="0"/>
    <s v="No"/>
    <x v="0"/>
    <n v="54.25"/>
    <n v="1221.55"/>
    <x v="0"/>
    <n v="1221.55"/>
    <n v="0"/>
    <x v="3"/>
  </r>
  <r>
    <s v="3910-MRQOY"/>
    <x v="0"/>
    <n v="0"/>
    <s v="Yes"/>
    <s v="No"/>
    <n v="72"/>
    <s v="Yes"/>
    <x v="1"/>
    <x v="2"/>
    <x v="2"/>
    <x v="2"/>
    <x v="2"/>
    <x v="2"/>
    <x v="2"/>
    <x v="2"/>
    <x v="2"/>
    <s v="No"/>
    <x v="2"/>
    <n v="19.399999999999999"/>
    <n v="1496.45"/>
    <x v="0"/>
    <n v="1496.45"/>
    <n v="0"/>
    <x v="4"/>
  </r>
  <r>
    <s v="0661-WCQNQ"/>
    <x v="1"/>
    <n v="0"/>
    <s v="Yes"/>
    <s v="No"/>
    <n v="22"/>
    <s v="Yes"/>
    <x v="1"/>
    <x v="0"/>
    <x v="1"/>
    <x v="1"/>
    <x v="0"/>
    <x v="1"/>
    <x v="0"/>
    <x v="0"/>
    <x v="1"/>
    <s v="Yes"/>
    <x v="3"/>
    <n v="56.25"/>
    <n v="1292.2"/>
    <x v="0"/>
    <n v="1292.2"/>
    <n v="0"/>
    <x v="3"/>
  </r>
  <r>
    <s v="7537-RBWEA"/>
    <x v="0"/>
    <n v="0"/>
    <s v="No"/>
    <s v="No"/>
    <n v="1"/>
    <s v="No"/>
    <x v="0"/>
    <x v="0"/>
    <x v="0"/>
    <x v="1"/>
    <x v="0"/>
    <x v="0"/>
    <x v="0"/>
    <x v="0"/>
    <x v="0"/>
    <s v="Yes"/>
    <x v="1"/>
    <n v="25.15"/>
    <n v="25.15"/>
    <x v="0"/>
    <n v="25.15"/>
    <n v="0"/>
    <x v="0"/>
  </r>
  <r>
    <s v="4656-CAURT"/>
    <x v="1"/>
    <n v="0"/>
    <s v="No"/>
    <s v="No"/>
    <n v="69"/>
    <s v="Yes"/>
    <x v="2"/>
    <x v="2"/>
    <x v="2"/>
    <x v="2"/>
    <x v="2"/>
    <x v="2"/>
    <x v="2"/>
    <x v="2"/>
    <x v="2"/>
    <s v="No"/>
    <x v="2"/>
    <n v="23.95"/>
    <n v="1713.1"/>
    <x v="0"/>
    <n v="1713.1"/>
    <n v="0"/>
    <x v="4"/>
  </r>
  <r>
    <s v="0121-SNYRK"/>
    <x v="1"/>
    <n v="0"/>
    <s v="No"/>
    <s v="No"/>
    <n v="50"/>
    <s v="No"/>
    <x v="0"/>
    <x v="0"/>
    <x v="1"/>
    <x v="1"/>
    <x v="0"/>
    <x v="1"/>
    <x v="0"/>
    <x v="0"/>
    <x v="1"/>
    <s v="Yes"/>
    <x v="1"/>
    <n v="35.4"/>
    <n v="1748.9"/>
    <x v="0"/>
    <n v="1748.9"/>
    <n v="0"/>
    <x v="5"/>
  </r>
  <r>
    <s v="1768-ZAIFU"/>
    <x v="0"/>
    <n v="1"/>
    <s v="No"/>
    <s v="No"/>
    <n v="1"/>
    <s v="No"/>
    <x v="0"/>
    <x v="0"/>
    <x v="0"/>
    <x v="1"/>
    <x v="0"/>
    <x v="0"/>
    <x v="0"/>
    <x v="0"/>
    <x v="0"/>
    <s v="Yes"/>
    <x v="0"/>
    <n v="25.2"/>
    <n v="25.2"/>
    <x v="1"/>
    <n v="25.2"/>
    <n v="1"/>
    <x v="0"/>
  </r>
  <r>
    <s v="4671-LXRDQ"/>
    <x v="1"/>
    <n v="0"/>
    <s v="No"/>
    <s v="No"/>
    <n v="2"/>
    <s v="Yes"/>
    <x v="1"/>
    <x v="0"/>
    <x v="0"/>
    <x v="1"/>
    <x v="0"/>
    <x v="0"/>
    <x v="0"/>
    <x v="0"/>
    <x v="0"/>
    <s v="Yes"/>
    <x v="1"/>
    <n v="45"/>
    <n v="96.45"/>
    <x v="1"/>
    <n v="96.45"/>
    <n v="1"/>
    <x v="0"/>
  </r>
  <r>
    <s v="3733-LSYCE"/>
    <x v="0"/>
    <n v="0"/>
    <s v="Yes"/>
    <s v="No"/>
    <n v="15"/>
    <s v="Yes"/>
    <x v="1"/>
    <x v="1"/>
    <x v="0"/>
    <x v="0"/>
    <x v="0"/>
    <x v="0"/>
    <x v="0"/>
    <x v="0"/>
    <x v="0"/>
    <s v="No"/>
    <x v="2"/>
    <n v="75.349999999999994"/>
    <n v="1114.55"/>
    <x v="0"/>
    <n v="1114.55"/>
    <n v="0"/>
    <x v="3"/>
  </r>
  <r>
    <s v="6265-FRMTQ"/>
    <x v="1"/>
    <n v="0"/>
    <s v="No"/>
    <s v="No"/>
    <n v="31"/>
    <s v="Yes"/>
    <x v="1"/>
    <x v="2"/>
    <x v="2"/>
    <x v="2"/>
    <x v="2"/>
    <x v="2"/>
    <x v="2"/>
    <x v="2"/>
    <x v="2"/>
    <s v="No"/>
    <x v="2"/>
    <n v="20.399999999999999"/>
    <n v="609.1"/>
    <x v="0"/>
    <n v="609.1"/>
    <n v="0"/>
    <x v="1"/>
  </r>
  <r>
    <s v="1934-SJVJK"/>
    <x v="1"/>
    <n v="0"/>
    <s v="No"/>
    <s v="No"/>
    <n v="1"/>
    <s v="Yes"/>
    <x v="1"/>
    <x v="2"/>
    <x v="2"/>
    <x v="2"/>
    <x v="2"/>
    <x v="2"/>
    <x v="2"/>
    <x v="2"/>
    <x v="0"/>
    <s v="No"/>
    <x v="1"/>
    <n v="20.149999999999999"/>
    <n v="20.149999999999999"/>
    <x v="1"/>
    <n v="20.149999999999999"/>
    <n v="1"/>
    <x v="0"/>
  </r>
  <r>
    <s v="3838-OZURD"/>
    <x v="1"/>
    <n v="0"/>
    <s v="Yes"/>
    <s v="No"/>
    <n v="66"/>
    <s v="Yes"/>
    <x v="2"/>
    <x v="1"/>
    <x v="0"/>
    <x v="0"/>
    <x v="1"/>
    <x v="0"/>
    <x v="1"/>
    <x v="1"/>
    <x v="0"/>
    <s v="Yes"/>
    <x v="3"/>
    <n v="105"/>
    <n v="7133.25"/>
    <x v="1"/>
    <n v="7133.25"/>
    <n v="1"/>
    <x v="4"/>
  </r>
  <r>
    <s v="1371-DWPAZ"/>
    <x v="0"/>
    <n v="0"/>
    <s v="Yes"/>
    <s v="Yes"/>
    <n v="0"/>
    <s v="No"/>
    <x v="0"/>
    <x v="0"/>
    <x v="1"/>
    <x v="0"/>
    <x v="1"/>
    <x v="1"/>
    <x v="1"/>
    <x v="0"/>
    <x v="2"/>
    <s v="No"/>
    <x v="3"/>
    <n v="56.05"/>
    <s v=" "/>
    <x v="0"/>
    <s v=""/>
    <n v="0"/>
    <x v="0"/>
  </r>
  <r>
    <s v="9269-CQOOL"/>
    <x v="1"/>
    <n v="0"/>
    <s v="No"/>
    <s v="Yes"/>
    <n v="3"/>
    <s v="Yes"/>
    <x v="1"/>
    <x v="0"/>
    <x v="0"/>
    <x v="1"/>
    <x v="0"/>
    <x v="0"/>
    <x v="1"/>
    <x v="0"/>
    <x v="0"/>
    <s v="Yes"/>
    <x v="3"/>
    <n v="54.7"/>
    <n v="169.45"/>
    <x v="1"/>
    <n v="169.45"/>
    <n v="1"/>
    <x v="0"/>
  </r>
  <r>
    <s v="2017-CCBLH"/>
    <x v="0"/>
    <n v="0"/>
    <s v="No"/>
    <s v="No"/>
    <n v="8"/>
    <s v="Yes"/>
    <x v="1"/>
    <x v="2"/>
    <x v="2"/>
    <x v="2"/>
    <x v="2"/>
    <x v="2"/>
    <x v="2"/>
    <x v="2"/>
    <x v="2"/>
    <s v="No"/>
    <x v="1"/>
    <n v="20"/>
    <n v="141.6"/>
    <x v="0"/>
    <n v="141.6"/>
    <n v="0"/>
    <x v="0"/>
  </r>
  <r>
    <s v="7690-KPNCU"/>
    <x v="1"/>
    <n v="0"/>
    <s v="Yes"/>
    <s v="Yes"/>
    <n v="64"/>
    <s v="Yes"/>
    <x v="1"/>
    <x v="0"/>
    <x v="1"/>
    <x v="1"/>
    <x v="1"/>
    <x v="0"/>
    <x v="1"/>
    <x v="1"/>
    <x v="1"/>
    <s v="Yes"/>
    <x v="3"/>
    <n v="73.05"/>
    <n v="4688.6499999999996"/>
    <x v="0"/>
    <n v="4688.6499999999996"/>
    <n v="0"/>
    <x v="4"/>
  </r>
  <r>
    <s v="0536-BGFMZ"/>
    <x v="0"/>
    <n v="0"/>
    <s v="Yes"/>
    <s v="No"/>
    <n v="28"/>
    <s v="Yes"/>
    <x v="1"/>
    <x v="2"/>
    <x v="2"/>
    <x v="2"/>
    <x v="2"/>
    <x v="2"/>
    <x v="2"/>
    <x v="2"/>
    <x v="0"/>
    <s v="No"/>
    <x v="1"/>
    <n v="20.5"/>
    <n v="563.04999999999995"/>
    <x v="0"/>
    <n v="563.04999999999995"/>
    <n v="0"/>
    <x v="1"/>
  </r>
  <r>
    <s v="2293-IJWPS"/>
    <x v="0"/>
    <n v="0"/>
    <s v="Yes"/>
    <s v="No"/>
    <n v="57"/>
    <s v="Yes"/>
    <x v="2"/>
    <x v="1"/>
    <x v="0"/>
    <x v="1"/>
    <x v="1"/>
    <x v="0"/>
    <x v="1"/>
    <x v="1"/>
    <x v="1"/>
    <s v="Yes"/>
    <x v="3"/>
    <n v="100.75"/>
    <n v="5985"/>
    <x v="0"/>
    <n v="5985"/>
    <n v="0"/>
    <x v="5"/>
  </r>
  <r>
    <s v="2845-HSJCY"/>
    <x v="0"/>
    <n v="0"/>
    <s v="Yes"/>
    <s v="Yes"/>
    <n v="14"/>
    <s v="Yes"/>
    <x v="2"/>
    <x v="1"/>
    <x v="0"/>
    <x v="1"/>
    <x v="1"/>
    <x v="0"/>
    <x v="0"/>
    <x v="1"/>
    <x v="0"/>
    <s v="Yes"/>
    <x v="0"/>
    <n v="87.25"/>
    <n v="1258.5999999999999"/>
    <x v="1"/>
    <n v="1258.5999999999999"/>
    <n v="1"/>
    <x v="3"/>
  </r>
  <r>
    <s v="5469-NUJUR"/>
    <x v="1"/>
    <n v="0"/>
    <s v="No"/>
    <s v="No"/>
    <n v="19"/>
    <s v="Yes"/>
    <x v="1"/>
    <x v="2"/>
    <x v="2"/>
    <x v="2"/>
    <x v="2"/>
    <x v="2"/>
    <x v="2"/>
    <x v="2"/>
    <x v="2"/>
    <s v="Yes"/>
    <x v="1"/>
    <n v="19.95"/>
    <n v="373.5"/>
    <x v="0"/>
    <n v="373.5"/>
    <n v="0"/>
    <x v="3"/>
  </r>
  <r>
    <s v="1184-PJVDB"/>
    <x v="1"/>
    <n v="0"/>
    <s v="Yes"/>
    <s v="No"/>
    <n v="10"/>
    <s v="Yes"/>
    <x v="1"/>
    <x v="1"/>
    <x v="0"/>
    <x v="1"/>
    <x v="0"/>
    <x v="0"/>
    <x v="1"/>
    <x v="0"/>
    <x v="0"/>
    <s v="Yes"/>
    <x v="0"/>
    <n v="79.95"/>
    <n v="857.2"/>
    <x v="1"/>
    <n v="857.2"/>
    <n v="1"/>
    <x v="0"/>
  </r>
  <r>
    <s v="2625-TRCZQ"/>
    <x v="0"/>
    <n v="0"/>
    <s v="Yes"/>
    <s v="No"/>
    <n v="51"/>
    <s v="No"/>
    <x v="0"/>
    <x v="0"/>
    <x v="0"/>
    <x v="0"/>
    <x v="0"/>
    <x v="0"/>
    <x v="1"/>
    <x v="1"/>
    <x v="0"/>
    <s v="Yes"/>
    <x v="0"/>
    <n v="49.65"/>
    <n v="2553.35"/>
    <x v="0"/>
    <n v="2553.35"/>
    <n v="0"/>
    <x v="5"/>
  </r>
  <r>
    <s v="4102-HLENU"/>
    <x v="0"/>
    <n v="0"/>
    <s v="Yes"/>
    <s v="No"/>
    <n v="67"/>
    <s v="Yes"/>
    <x v="2"/>
    <x v="0"/>
    <x v="1"/>
    <x v="0"/>
    <x v="1"/>
    <x v="0"/>
    <x v="0"/>
    <x v="0"/>
    <x v="2"/>
    <s v="No"/>
    <x v="1"/>
    <n v="65.650000000000006"/>
    <n v="4322.8500000000004"/>
    <x v="0"/>
    <n v="4322.8500000000004"/>
    <n v="0"/>
    <x v="4"/>
  </r>
  <r>
    <s v="7266-GSSJX"/>
    <x v="1"/>
    <n v="0"/>
    <s v="Yes"/>
    <s v="Yes"/>
    <n v="11"/>
    <s v="Yes"/>
    <x v="1"/>
    <x v="2"/>
    <x v="2"/>
    <x v="2"/>
    <x v="2"/>
    <x v="2"/>
    <x v="2"/>
    <x v="2"/>
    <x v="0"/>
    <s v="Yes"/>
    <x v="0"/>
    <n v="20.45"/>
    <n v="250.8"/>
    <x v="0"/>
    <n v="250.8"/>
    <n v="0"/>
    <x v="0"/>
  </r>
  <r>
    <s v="7722-VJRQD"/>
    <x v="1"/>
    <n v="0"/>
    <s v="Yes"/>
    <s v="Yes"/>
    <n v="72"/>
    <s v="No"/>
    <x v="0"/>
    <x v="0"/>
    <x v="1"/>
    <x v="1"/>
    <x v="1"/>
    <x v="1"/>
    <x v="1"/>
    <x v="1"/>
    <x v="2"/>
    <s v="No"/>
    <x v="2"/>
    <n v="60.95"/>
    <n v="4549.05"/>
    <x v="0"/>
    <n v="4549.05"/>
    <n v="0"/>
    <x v="4"/>
  </r>
  <r>
    <s v="7073-QETQY"/>
    <x v="1"/>
    <n v="0"/>
    <s v="Yes"/>
    <s v="Yes"/>
    <n v="66"/>
    <s v="Yes"/>
    <x v="1"/>
    <x v="2"/>
    <x v="2"/>
    <x v="2"/>
    <x v="2"/>
    <x v="2"/>
    <x v="2"/>
    <x v="2"/>
    <x v="1"/>
    <s v="Yes"/>
    <x v="0"/>
    <n v="20.350000000000001"/>
    <n v="1359.5"/>
    <x v="0"/>
    <n v="1359.5"/>
    <n v="0"/>
    <x v="4"/>
  </r>
  <r>
    <s v="9415-DPEWS"/>
    <x v="0"/>
    <n v="0"/>
    <s v="No"/>
    <s v="No"/>
    <n v="18"/>
    <s v="Yes"/>
    <x v="2"/>
    <x v="1"/>
    <x v="0"/>
    <x v="1"/>
    <x v="0"/>
    <x v="1"/>
    <x v="1"/>
    <x v="0"/>
    <x v="0"/>
    <s v="Yes"/>
    <x v="0"/>
    <n v="88.35"/>
    <n v="1639.3"/>
    <x v="1"/>
    <n v="1639.3"/>
    <n v="1"/>
    <x v="3"/>
  </r>
  <r>
    <s v="5624-RYAMH"/>
    <x v="0"/>
    <n v="0"/>
    <s v="No"/>
    <s v="No"/>
    <n v="9"/>
    <s v="Yes"/>
    <x v="1"/>
    <x v="2"/>
    <x v="2"/>
    <x v="2"/>
    <x v="2"/>
    <x v="2"/>
    <x v="2"/>
    <x v="2"/>
    <x v="0"/>
    <s v="Yes"/>
    <x v="0"/>
    <n v="19.5"/>
    <n v="178.85"/>
    <x v="0"/>
    <n v="178.85"/>
    <n v="0"/>
    <x v="0"/>
  </r>
  <r>
    <s v="0196-JTUQI"/>
    <x v="0"/>
    <n v="0"/>
    <s v="No"/>
    <s v="No"/>
    <n v="9"/>
    <s v="Yes"/>
    <x v="2"/>
    <x v="1"/>
    <x v="0"/>
    <x v="1"/>
    <x v="0"/>
    <x v="0"/>
    <x v="0"/>
    <x v="0"/>
    <x v="0"/>
    <s v="Yes"/>
    <x v="3"/>
    <n v="75.2"/>
    <n v="633.85"/>
    <x v="0"/>
    <n v="633.85"/>
    <n v="0"/>
    <x v="0"/>
  </r>
  <r>
    <s v="7130-YXBRO"/>
    <x v="1"/>
    <n v="0"/>
    <s v="Yes"/>
    <s v="No"/>
    <n v="48"/>
    <s v="Yes"/>
    <x v="2"/>
    <x v="1"/>
    <x v="1"/>
    <x v="0"/>
    <x v="1"/>
    <x v="0"/>
    <x v="1"/>
    <x v="1"/>
    <x v="0"/>
    <s v="Yes"/>
    <x v="2"/>
    <n v="111.45"/>
    <n v="5315.1"/>
    <x v="0"/>
    <n v="5315.1"/>
    <n v="0"/>
    <x v="2"/>
  </r>
  <r>
    <s v="9272-LSVYH"/>
    <x v="1"/>
    <n v="0"/>
    <s v="No"/>
    <s v="No"/>
    <n v="10"/>
    <s v="Yes"/>
    <x v="1"/>
    <x v="1"/>
    <x v="0"/>
    <x v="1"/>
    <x v="0"/>
    <x v="0"/>
    <x v="0"/>
    <x v="0"/>
    <x v="0"/>
    <s v="No"/>
    <x v="1"/>
    <n v="70.150000000000006"/>
    <n v="735.5"/>
    <x v="0"/>
    <n v="735.5"/>
    <n v="0"/>
    <x v="0"/>
  </r>
  <r>
    <s v="7943-RQCHR"/>
    <x v="0"/>
    <n v="0"/>
    <s v="No"/>
    <s v="No"/>
    <n v="9"/>
    <s v="Yes"/>
    <x v="2"/>
    <x v="1"/>
    <x v="0"/>
    <x v="1"/>
    <x v="0"/>
    <x v="0"/>
    <x v="1"/>
    <x v="1"/>
    <x v="0"/>
    <s v="Yes"/>
    <x v="0"/>
    <n v="94.75"/>
    <n v="889.9"/>
    <x v="1"/>
    <n v="889.9"/>
    <n v="1"/>
    <x v="0"/>
  </r>
  <r>
    <s v="3793-MMFUH"/>
    <x v="0"/>
    <n v="1"/>
    <s v="No"/>
    <s v="No"/>
    <n v="13"/>
    <s v="Yes"/>
    <x v="2"/>
    <x v="1"/>
    <x v="0"/>
    <x v="1"/>
    <x v="0"/>
    <x v="0"/>
    <x v="1"/>
    <x v="1"/>
    <x v="0"/>
    <s v="Yes"/>
    <x v="0"/>
    <n v="95.05"/>
    <n v="1290"/>
    <x v="1"/>
    <n v="1290"/>
    <n v="1"/>
    <x v="3"/>
  </r>
  <r>
    <s v="3249-ZPQRG"/>
    <x v="1"/>
    <n v="0"/>
    <s v="No"/>
    <s v="No"/>
    <n v="4"/>
    <s v="Yes"/>
    <x v="2"/>
    <x v="1"/>
    <x v="0"/>
    <x v="0"/>
    <x v="0"/>
    <x v="0"/>
    <x v="0"/>
    <x v="0"/>
    <x v="0"/>
    <s v="No"/>
    <x v="0"/>
    <n v="78.45"/>
    <n v="330.05"/>
    <x v="1"/>
    <n v="330.05"/>
    <n v="1"/>
    <x v="0"/>
  </r>
  <r>
    <s v="2568-BRGYX"/>
    <x v="1"/>
    <n v="0"/>
    <s v="No"/>
    <s v="No"/>
    <n v="4"/>
    <s v="Yes"/>
    <x v="1"/>
    <x v="1"/>
    <x v="0"/>
    <x v="1"/>
    <x v="0"/>
    <x v="0"/>
    <x v="0"/>
    <x v="0"/>
    <x v="0"/>
    <s v="Yes"/>
    <x v="0"/>
    <n v="70.2"/>
    <n v="237.95"/>
    <x v="1"/>
    <n v="237.95"/>
    <n v="1"/>
    <x v="0"/>
  </r>
  <r>
    <s v="3084-DOWLE"/>
    <x v="0"/>
    <n v="0"/>
    <s v="Yes"/>
    <s v="No"/>
    <n v="72"/>
    <s v="Yes"/>
    <x v="2"/>
    <x v="0"/>
    <x v="1"/>
    <x v="0"/>
    <x v="1"/>
    <x v="1"/>
    <x v="1"/>
    <x v="1"/>
    <x v="2"/>
    <s v="No"/>
    <x v="2"/>
    <n v="92"/>
    <n v="6474.4"/>
    <x v="0"/>
    <n v="6474.4"/>
    <n v="0"/>
    <x v="4"/>
  </r>
  <r>
    <s v="1084-MNSMJ"/>
    <x v="0"/>
    <n v="0"/>
    <s v="Yes"/>
    <s v="Yes"/>
    <n v="51"/>
    <s v="Yes"/>
    <x v="1"/>
    <x v="0"/>
    <x v="1"/>
    <x v="0"/>
    <x v="1"/>
    <x v="1"/>
    <x v="1"/>
    <x v="1"/>
    <x v="2"/>
    <s v="No"/>
    <x v="3"/>
    <n v="85.5"/>
    <n v="4421.95"/>
    <x v="0"/>
    <n v="4421.95"/>
    <n v="0"/>
    <x v="5"/>
  </r>
  <r>
    <s v="7721-JXEAW"/>
    <x v="1"/>
    <n v="0"/>
    <s v="Yes"/>
    <s v="No"/>
    <n v="59"/>
    <s v="No"/>
    <x v="0"/>
    <x v="0"/>
    <x v="0"/>
    <x v="0"/>
    <x v="0"/>
    <x v="0"/>
    <x v="0"/>
    <x v="1"/>
    <x v="0"/>
    <s v="Yes"/>
    <x v="2"/>
    <n v="41.05"/>
    <n v="2452.6999999999998"/>
    <x v="1"/>
    <n v="2452.6999999999998"/>
    <n v="1"/>
    <x v="5"/>
  </r>
  <r>
    <s v="7249-WBIYX"/>
    <x v="1"/>
    <n v="0"/>
    <s v="Yes"/>
    <s v="No"/>
    <n v="10"/>
    <s v="Yes"/>
    <x v="2"/>
    <x v="1"/>
    <x v="0"/>
    <x v="1"/>
    <x v="0"/>
    <x v="0"/>
    <x v="1"/>
    <x v="0"/>
    <x v="0"/>
    <s v="Yes"/>
    <x v="0"/>
    <n v="85.6"/>
    <n v="813.85"/>
    <x v="1"/>
    <n v="813.85"/>
    <n v="1"/>
    <x v="0"/>
  </r>
  <r>
    <s v="4238-HFHSN"/>
    <x v="1"/>
    <n v="1"/>
    <s v="Yes"/>
    <s v="No"/>
    <n v="61"/>
    <s v="Yes"/>
    <x v="2"/>
    <x v="1"/>
    <x v="0"/>
    <x v="0"/>
    <x v="0"/>
    <x v="0"/>
    <x v="0"/>
    <x v="0"/>
    <x v="0"/>
    <s v="Yes"/>
    <x v="0"/>
    <n v="82.15"/>
    <n v="4904.8500000000004"/>
    <x v="0"/>
    <n v="4904.8500000000004"/>
    <n v="0"/>
    <x v="4"/>
  </r>
  <r>
    <s v="6250-CGGUN"/>
    <x v="1"/>
    <n v="0"/>
    <s v="No"/>
    <s v="No"/>
    <n v="54"/>
    <s v="Yes"/>
    <x v="1"/>
    <x v="1"/>
    <x v="1"/>
    <x v="1"/>
    <x v="1"/>
    <x v="1"/>
    <x v="0"/>
    <x v="0"/>
    <x v="1"/>
    <s v="No"/>
    <x v="0"/>
    <n v="84.4"/>
    <n v="4484.05"/>
    <x v="0"/>
    <n v="4484.05"/>
    <n v="0"/>
    <x v="5"/>
  </r>
  <r>
    <s v="5478-JJVZK"/>
    <x v="0"/>
    <n v="0"/>
    <s v="No"/>
    <s v="No"/>
    <n v="33"/>
    <s v="Yes"/>
    <x v="2"/>
    <x v="0"/>
    <x v="1"/>
    <x v="0"/>
    <x v="0"/>
    <x v="0"/>
    <x v="0"/>
    <x v="0"/>
    <x v="0"/>
    <s v="Yes"/>
    <x v="1"/>
    <n v="60.9"/>
    <n v="2033.85"/>
    <x v="0"/>
    <n v="2033.85"/>
    <n v="0"/>
    <x v="1"/>
  </r>
  <r>
    <s v="7596-IIWYC"/>
    <x v="0"/>
    <n v="0"/>
    <s v="No"/>
    <s v="No"/>
    <n v="27"/>
    <s v="Yes"/>
    <x v="1"/>
    <x v="2"/>
    <x v="2"/>
    <x v="2"/>
    <x v="2"/>
    <x v="2"/>
    <x v="2"/>
    <x v="2"/>
    <x v="2"/>
    <s v="Yes"/>
    <x v="2"/>
    <n v="20.25"/>
    <n v="538.20000000000005"/>
    <x v="0"/>
    <n v="538.20000000000005"/>
    <n v="0"/>
    <x v="1"/>
  </r>
  <r>
    <s v="6567-HOOPW"/>
    <x v="0"/>
    <n v="1"/>
    <s v="No"/>
    <s v="No"/>
    <n v="1"/>
    <s v="Yes"/>
    <x v="1"/>
    <x v="1"/>
    <x v="0"/>
    <x v="1"/>
    <x v="0"/>
    <x v="0"/>
    <x v="1"/>
    <x v="0"/>
    <x v="0"/>
    <s v="Yes"/>
    <x v="0"/>
    <n v="79.2"/>
    <n v="79.2"/>
    <x v="1"/>
    <n v="79.2"/>
    <n v="1"/>
    <x v="0"/>
  </r>
  <r>
    <s v="9793-WECQC"/>
    <x v="1"/>
    <n v="0"/>
    <s v="No"/>
    <s v="No"/>
    <n v="23"/>
    <s v="Yes"/>
    <x v="1"/>
    <x v="1"/>
    <x v="0"/>
    <x v="0"/>
    <x v="0"/>
    <x v="0"/>
    <x v="1"/>
    <x v="1"/>
    <x v="0"/>
    <s v="No"/>
    <x v="1"/>
    <n v="95.3"/>
    <n v="2192.9"/>
    <x v="0"/>
    <n v="2192.9"/>
    <n v="0"/>
    <x v="3"/>
  </r>
  <r>
    <s v="4291-HPAXL"/>
    <x v="1"/>
    <n v="0"/>
    <s v="No"/>
    <s v="Yes"/>
    <n v="1"/>
    <s v="Yes"/>
    <x v="1"/>
    <x v="2"/>
    <x v="2"/>
    <x v="2"/>
    <x v="2"/>
    <x v="2"/>
    <x v="2"/>
    <x v="2"/>
    <x v="0"/>
    <s v="No"/>
    <x v="1"/>
    <n v="19.850000000000001"/>
    <n v="19.850000000000001"/>
    <x v="0"/>
    <n v="19.850000000000001"/>
    <n v="0"/>
    <x v="0"/>
  </r>
  <r>
    <s v="8999-YPYBV"/>
    <x v="1"/>
    <n v="0"/>
    <s v="Yes"/>
    <s v="Yes"/>
    <n v="45"/>
    <s v="Yes"/>
    <x v="1"/>
    <x v="0"/>
    <x v="1"/>
    <x v="0"/>
    <x v="1"/>
    <x v="1"/>
    <x v="1"/>
    <x v="1"/>
    <x v="2"/>
    <s v="Yes"/>
    <x v="1"/>
    <n v="84.35"/>
    <n v="3858.05"/>
    <x v="0"/>
    <n v="3858.05"/>
    <n v="0"/>
    <x v="2"/>
  </r>
  <r>
    <s v="1839-FBNFR"/>
    <x v="0"/>
    <n v="0"/>
    <s v="Yes"/>
    <s v="Yes"/>
    <n v="39"/>
    <s v="Yes"/>
    <x v="1"/>
    <x v="2"/>
    <x v="2"/>
    <x v="2"/>
    <x v="2"/>
    <x v="2"/>
    <x v="2"/>
    <x v="2"/>
    <x v="2"/>
    <s v="Yes"/>
    <x v="2"/>
    <n v="19.850000000000001"/>
    <n v="854.8"/>
    <x v="0"/>
    <n v="854.8"/>
    <n v="0"/>
    <x v="2"/>
  </r>
  <r>
    <s v="3164-AALRN"/>
    <x v="1"/>
    <n v="0"/>
    <s v="No"/>
    <s v="No"/>
    <n v="5"/>
    <s v="Yes"/>
    <x v="1"/>
    <x v="0"/>
    <x v="0"/>
    <x v="1"/>
    <x v="1"/>
    <x v="0"/>
    <x v="1"/>
    <x v="1"/>
    <x v="1"/>
    <s v="Yes"/>
    <x v="1"/>
    <n v="70"/>
    <n v="347.4"/>
    <x v="1"/>
    <n v="347.4"/>
    <n v="1"/>
    <x v="0"/>
  </r>
  <r>
    <s v="3071-MVJCD"/>
    <x v="1"/>
    <n v="0"/>
    <s v="Yes"/>
    <s v="Yes"/>
    <n v="72"/>
    <s v="Yes"/>
    <x v="2"/>
    <x v="0"/>
    <x v="1"/>
    <x v="0"/>
    <x v="1"/>
    <x v="1"/>
    <x v="1"/>
    <x v="0"/>
    <x v="2"/>
    <s v="No"/>
    <x v="2"/>
    <n v="82.3"/>
    <n v="5815.15"/>
    <x v="0"/>
    <n v="5815.15"/>
    <n v="0"/>
    <x v="4"/>
  </r>
  <r>
    <s v="1697-BCSHV"/>
    <x v="0"/>
    <n v="0"/>
    <s v="Yes"/>
    <s v="Yes"/>
    <n v="58"/>
    <s v="Yes"/>
    <x v="2"/>
    <x v="0"/>
    <x v="0"/>
    <x v="0"/>
    <x v="0"/>
    <x v="0"/>
    <x v="1"/>
    <x v="0"/>
    <x v="0"/>
    <s v="Yes"/>
    <x v="2"/>
    <n v="66.8"/>
    <n v="3970.4"/>
    <x v="0"/>
    <n v="3970.4"/>
    <n v="0"/>
    <x v="5"/>
  </r>
  <r>
    <s v="0562-KBDVM"/>
    <x v="0"/>
    <n v="0"/>
    <s v="No"/>
    <s v="No"/>
    <n v="70"/>
    <s v="No"/>
    <x v="0"/>
    <x v="0"/>
    <x v="1"/>
    <x v="0"/>
    <x v="1"/>
    <x v="1"/>
    <x v="0"/>
    <x v="0"/>
    <x v="2"/>
    <s v="Yes"/>
    <x v="2"/>
    <n v="44.6"/>
    <n v="3058.15"/>
    <x v="0"/>
    <n v="3058.15"/>
    <n v="0"/>
    <x v="4"/>
  </r>
  <r>
    <s v="1131-SUEKT"/>
    <x v="1"/>
    <n v="0"/>
    <s v="Yes"/>
    <s v="Yes"/>
    <n v="61"/>
    <s v="Yes"/>
    <x v="1"/>
    <x v="1"/>
    <x v="0"/>
    <x v="0"/>
    <x v="0"/>
    <x v="1"/>
    <x v="1"/>
    <x v="1"/>
    <x v="1"/>
    <s v="Yes"/>
    <x v="2"/>
    <n v="98.45"/>
    <n v="6145.2"/>
    <x v="0"/>
    <n v="6145.2"/>
    <n v="0"/>
    <x v="4"/>
  </r>
  <r>
    <s v="3717-OEAUQ"/>
    <x v="1"/>
    <n v="0"/>
    <s v="No"/>
    <s v="No"/>
    <n v="2"/>
    <s v="Yes"/>
    <x v="1"/>
    <x v="1"/>
    <x v="0"/>
    <x v="1"/>
    <x v="0"/>
    <x v="0"/>
    <x v="0"/>
    <x v="0"/>
    <x v="0"/>
    <s v="No"/>
    <x v="1"/>
    <n v="70.7"/>
    <n v="129.19999999999999"/>
    <x v="0"/>
    <n v="129.19999999999999"/>
    <n v="0"/>
    <x v="0"/>
  </r>
  <r>
    <s v="4538-WNTMJ"/>
    <x v="0"/>
    <n v="0"/>
    <s v="Yes"/>
    <s v="Yes"/>
    <n v="46"/>
    <s v="Yes"/>
    <x v="2"/>
    <x v="2"/>
    <x v="2"/>
    <x v="2"/>
    <x v="2"/>
    <x v="2"/>
    <x v="2"/>
    <x v="2"/>
    <x v="1"/>
    <s v="No"/>
    <x v="1"/>
    <n v="24.95"/>
    <n v="1165.9000000000001"/>
    <x v="0"/>
    <n v="1165.9000000000001"/>
    <n v="0"/>
    <x v="2"/>
  </r>
  <r>
    <s v="3334-CTHOL"/>
    <x v="0"/>
    <n v="0"/>
    <s v="No"/>
    <s v="No"/>
    <n v="1"/>
    <s v="Yes"/>
    <x v="2"/>
    <x v="0"/>
    <x v="0"/>
    <x v="1"/>
    <x v="0"/>
    <x v="0"/>
    <x v="0"/>
    <x v="0"/>
    <x v="0"/>
    <s v="Yes"/>
    <x v="2"/>
    <n v="49.95"/>
    <n v="49.95"/>
    <x v="1"/>
    <n v="49.95"/>
    <n v="1"/>
    <x v="0"/>
  </r>
  <r>
    <s v="4704-ERYFC"/>
    <x v="0"/>
    <n v="0"/>
    <s v="Yes"/>
    <s v="No"/>
    <n v="22"/>
    <s v="Yes"/>
    <x v="1"/>
    <x v="1"/>
    <x v="0"/>
    <x v="1"/>
    <x v="0"/>
    <x v="0"/>
    <x v="0"/>
    <x v="0"/>
    <x v="0"/>
    <s v="Yes"/>
    <x v="0"/>
    <n v="69.25"/>
    <n v="1554"/>
    <x v="1"/>
    <n v="1554"/>
    <n v="1"/>
    <x v="3"/>
  </r>
  <r>
    <s v="9432-RUVSL"/>
    <x v="0"/>
    <n v="0"/>
    <s v="No"/>
    <s v="No"/>
    <n v="48"/>
    <s v="Yes"/>
    <x v="1"/>
    <x v="1"/>
    <x v="1"/>
    <x v="1"/>
    <x v="1"/>
    <x v="1"/>
    <x v="1"/>
    <x v="1"/>
    <x v="2"/>
    <s v="Yes"/>
    <x v="3"/>
    <n v="102.5"/>
    <n v="4904.25"/>
    <x v="0"/>
    <n v="4904.25"/>
    <n v="0"/>
    <x v="2"/>
  </r>
  <r>
    <s v="8060-HIWJJ"/>
    <x v="1"/>
    <n v="0"/>
    <s v="No"/>
    <s v="No"/>
    <n v="64"/>
    <s v="Yes"/>
    <x v="2"/>
    <x v="0"/>
    <x v="0"/>
    <x v="0"/>
    <x v="1"/>
    <x v="1"/>
    <x v="1"/>
    <x v="1"/>
    <x v="2"/>
    <s v="No"/>
    <x v="3"/>
    <n v="86.55"/>
    <n v="5632.55"/>
    <x v="0"/>
    <n v="5632.55"/>
    <n v="0"/>
    <x v="4"/>
  </r>
  <r>
    <s v="7684-XSZIY"/>
    <x v="1"/>
    <n v="0"/>
    <s v="Yes"/>
    <s v="Yes"/>
    <n v="72"/>
    <s v="Yes"/>
    <x v="2"/>
    <x v="2"/>
    <x v="2"/>
    <x v="2"/>
    <x v="2"/>
    <x v="2"/>
    <x v="2"/>
    <x v="2"/>
    <x v="2"/>
    <s v="No"/>
    <x v="2"/>
    <n v="24.3"/>
    <n v="1643.25"/>
    <x v="0"/>
    <n v="1643.25"/>
    <n v="0"/>
    <x v="4"/>
  </r>
  <r>
    <s v="9089-UOWJG"/>
    <x v="0"/>
    <n v="0"/>
    <s v="Yes"/>
    <s v="Yes"/>
    <n v="12"/>
    <s v="Yes"/>
    <x v="1"/>
    <x v="0"/>
    <x v="0"/>
    <x v="1"/>
    <x v="1"/>
    <x v="0"/>
    <x v="1"/>
    <x v="0"/>
    <x v="0"/>
    <s v="Yes"/>
    <x v="3"/>
    <n v="58.35"/>
    <n v="740.55"/>
    <x v="0"/>
    <n v="740.55"/>
    <n v="0"/>
    <x v="0"/>
  </r>
  <r>
    <s v="8621-MNIHH"/>
    <x v="0"/>
    <n v="1"/>
    <s v="Yes"/>
    <s v="No"/>
    <n v="34"/>
    <s v="Yes"/>
    <x v="2"/>
    <x v="1"/>
    <x v="0"/>
    <x v="0"/>
    <x v="1"/>
    <x v="0"/>
    <x v="0"/>
    <x v="1"/>
    <x v="0"/>
    <s v="Yes"/>
    <x v="0"/>
    <n v="94.25"/>
    <n v="3217.55"/>
    <x v="1"/>
    <n v="3217.55"/>
    <n v="1"/>
    <x v="1"/>
  </r>
  <r>
    <s v="8039-ACLPL"/>
    <x v="0"/>
    <n v="0"/>
    <s v="Yes"/>
    <s v="Yes"/>
    <n v="72"/>
    <s v="Yes"/>
    <x v="1"/>
    <x v="0"/>
    <x v="1"/>
    <x v="0"/>
    <x v="1"/>
    <x v="0"/>
    <x v="0"/>
    <x v="1"/>
    <x v="2"/>
    <s v="No"/>
    <x v="3"/>
    <n v="68.75"/>
    <n v="4888.2"/>
    <x v="0"/>
    <n v="4888.2"/>
    <n v="0"/>
    <x v="4"/>
  </r>
  <r>
    <s v="9885-AIBVB"/>
    <x v="1"/>
    <n v="0"/>
    <s v="Yes"/>
    <s v="No"/>
    <n v="29"/>
    <s v="Yes"/>
    <x v="2"/>
    <x v="1"/>
    <x v="0"/>
    <x v="0"/>
    <x v="1"/>
    <x v="0"/>
    <x v="0"/>
    <x v="0"/>
    <x v="0"/>
    <s v="Yes"/>
    <x v="0"/>
    <n v="85.8"/>
    <n v="2440.25"/>
    <x v="0"/>
    <n v="2440.25"/>
    <n v="0"/>
    <x v="1"/>
  </r>
  <r>
    <s v="1934-MKPXS"/>
    <x v="1"/>
    <n v="0"/>
    <s v="Yes"/>
    <s v="Yes"/>
    <n v="33"/>
    <s v="Yes"/>
    <x v="1"/>
    <x v="2"/>
    <x v="2"/>
    <x v="2"/>
    <x v="2"/>
    <x v="2"/>
    <x v="2"/>
    <x v="2"/>
    <x v="1"/>
    <s v="No"/>
    <x v="3"/>
    <n v="20.100000000000001"/>
    <n v="620.54999999999995"/>
    <x v="0"/>
    <n v="620.54999999999995"/>
    <n v="0"/>
    <x v="1"/>
  </r>
  <r>
    <s v="2592-YKDIF"/>
    <x v="0"/>
    <n v="0"/>
    <s v="No"/>
    <s v="No"/>
    <n v="1"/>
    <s v="Yes"/>
    <x v="1"/>
    <x v="2"/>
    <x v="2"/>
    <x v="2"/>
    <x v="2"/>
    <x v="2"/>
    <x v="2"/>
    <x v="2"/>
    <x v="0"/>
    <s v="No"/>
    <x v="1"/>
    <n v="20.350000000000001"/>
    <n v="20.350000000000001"/>
    <x v="0"/>
    <n v="20.350000000000001"/>
    <n v="0"/>
    <x v="0"/>
  </r>
  <r>
    <s v="2272-JKMSI"/>
    <x v="0"/>
    <n v="0"/>
    <s v="Yes"/>
    <s v="Yes"/>
    <n v="62"/>
    <s v="Yes"/>
    <x v="2"/>
    <x v="1"/>
    <x v="0"/>
    <x v="0"/>
    <x v="1"/>
    <x v="1"/>
    <x v="1"/>
    <x v="1"/>
    <x v="1"/>
    <s v="Yes"/>
    <x v="0"/>
    <n v="110.8"/>
    <n v="6840.95"/>
    <x v="0"/>
    <n v="6840.95"/>
    <n v="0"/>
    <x v="4"/>
  </r>
  <r>
    <s v="0471-LVHGK"/>
    <x v="1"/>
    <n v="0"/>
    <s v="Yes"/>
    <s v="No"/>
    <n v="41"/>
    <s v="Yes"/>
    <x v="2"/>
    <x v="0"/>
    <x v="0"/>
    <x v="1"/>
    <x v="1"/>
    <x v="0"/>
    <x v="1"/>
    <x v="1"/>
    <x v="1"/>
    <s v="Yes"/>
    <x v="0"/>
    <n v="73"/>
    <n v="3001.2"/>
    <x v="1"/>
    <n v="3001.2"/>
    <n v="1"/>
    <x v="2"/>
  </r>
  <r>
    <s v="9518-RWHZL"/>
    <x v="0"/>
    <n v="0"/>
    <s v="No"/>
    <s v="No"/>
    <n v="64"/>
    <s v="Yes"/>
    <x v="2"/>
    <x v="1"/>
    <x v="0"/>
    <x v="1"/>
    <x v="1"/>
    <x v="0"/>
    <x v="1"/>
    <x v="1"/>
    <x v="1"/>
    <s v="Yes"/>
    <x v="3"/>
    <n v="100.05"/>
    <n v="6254.2"/>
    <x v="1"/>
    <n v="6254.2"/>
    <n v="1"/>
    <x v="4"/>
  </r>
  <r>
    <s v="8714-CTZJW"/>
    <x v="0"/>
    <n v="0"/>
    <s v="No"/>
    <s v="No"/>
    <n v="4"/>
    <s v="Yes"/>
    <x v="1"/>
    <x v="1"/>
    <x v="0"/>
    <x v="1"/>
    <x v="1"/>
    <x v="0"/>
    <x v="0"/>
    <x v="1"/>
    <x v="0"/>
    <s v="Yes"/>
    <x v="3"/>
    <n v="82.85"/>
    <n v="319.60000000000002"/>
    <x v="0"/>
    <n v="319.60000000000002"/>
    <n v="0"/>
    <x v="0"/>
  </r>
  <r>
    <s v="3569-EDBPQ"/>
    <x v="0"/>
    <n v="0"/>
    <s v="No"/>
    <s v="No"/>
    <n v="24"/>
    <s v="Yes"/>
    <x v="2"/>
    <x v="1"/>
    <x v="1"/>
    <x v="1"/>
    <x v="0"/>
    <x v="1"/>
    <x v="0"/>
    <x v="0"/>
    <x v="0"/>
    <s v="Yes"/>
    <x v="0"/>
    <n v="84.35"/>
    <n v="1938.05"/>
    <x v="0"/>
    <n v="1938.05"/>
    <n v="0"/>
    <x v="3"/>
  </r>
  <r>
    <s v="3131-NWVFJ"/>
    <x v="0"/>
    <n v="0"/>
    <s v="Yes"/>
    <s v="Yes"/>
    <n v="14"/>
    <s v="Yes"/>
    <x v="1"/>
    <x v="2"/>
    <x v="2"/>
    <x v="2"/>
    <x v="2"/>
    <x v="2"/>
    <x v="2"/>
    <x v="2"/>
    <x v="1"/>
    <s v="No"/>
    <x v="1"/>
    <n v="19.55"/>
    <n v="294.5"/>
    <x v="0"/>
    <n v="294.5"/>
    <n v="0"/>
    <x v="3"/>
  </r>
  <r>
    <s v="7521-YXVZY"/>
    <x v="1"/>
    <n v="0"/>
    <s v="No"/>
    <s v="Yes"/>
    <n v="3"/>
    <s v="Yes"/>
    <x v="1"/>
    <x v="2"/>
    <x v="2"/>
    <x v="2"/>
    <x v="2"/>
    <x v="2"/>
    <x v="2"/>
    <x v="2"/>
    <x v="0"/>
    <s v="No"/>
    <x v="1"/>
    <n v="19.95"/>
    <n v="58.3"/>
    <x v="0"/>
    <n v="58.3"/>
    <n v="0"/>
    <x v="0"/>
  </r>
  <r>
    <s v="5419-CONWX"/>
    <x v="0"/>
    <n v="1"/>
    <s v="No"/>
    <s v="No"/>
    <n v="4"/>
    <s v="Yes"/>
    <x v="1"/>
    <x v="1"/>
    <x v="0"/>
    <x v="0"/>
    <x v="1"/>
    <x v="0"/>
    <x v="1"/>
    <x v="1"/>
    <x v="0"/>
    <s v="Yes"/>
    <x v="3"/>
    <n v="99.8"/>
    <n v="442.85"/>
    <x v="1"/>
    <n v="442.85"/>
    <n v="1"/>
    <x v="0"/>
  </r>
  <r>
    <s v="6240-EURKS"/>
    <x v="0"/>
    <n v="0"/>
    <s v="No"/>
    <s v="Yes"/>
    <n v="18"/>
    <s v="No"/>
    <x v="0"/>
    <x v="0"/>
    <x v="0"/>
    <x v="1"/>
    <x v="0"/>
    <x v="0"/>
    <x v="0"/>
    <x v="1"/>
    <x v="0"/>
    <s v="Yes"/>
    <x v="0"/>
    <n v="35"/>
    <n v="553"/>
    <x v="1"/>
    <n v="553"/>
    <n v="1"/>
    <x v="3"/>
  </r>
  <r>
    <s v="2373-NTKOD"/>
    <x v="1"/>
    <n v="0"/>
    <s v="No"/>
    <s v="No"/>
    <n v="8"/>
    <s v="Yes"/>
    <x v="1"/>
    <x v="0"/>
    <x v="0"/>
    <x v="1"/>
    <x v="0"/>
    <x v="0"/>
    <x v="1"/>
    <x v="1"/>
    <x v="0"/>
    <s v="Yes"/>
    <x v="0"/>
    <n v="66.25"/>
    <n v="546.45000000000005"/>
    <x v="0"/>
    <n v="546.45000000000005"/>
    <n v="0"/>
    <x v="0"/>
  </r>
  <r>
    <s v="1970-KKFWL"/>
    <x v="0"/>
    <n v="0"/>
    <s v="No"/>
    <s v="No"/>
    <n v="35"/>
    <s v="Yes"/>
    <x v="2"/>
    <x v="2"/>
    <x v="2"/>
    <x v="2"/>
    <x v="2"/>
    <x v="2"/>
    <x v="2"/>
    <x v="2"/>
    <x v="2"/>
    <s v="No"/>
    <x v="2"/>
    <n v="23.3"/>
    <n v="797.1"/>
    <x v="0"/>
    <n v="797.1"/>
    <n v="0"/>
    <x v="1"/>
  </r>
  <r>
    <s v="6960-HVYXR"/>
    <x v="0"/>
    <n v="0"/>
    <s v="No"/>
    <s v="No"/>
    <n v="1"/>
    <s v="Yes"/>
    <x v="2"/>
    <x v="1"/>
    <x v="0"/>
    <x v="1"/>
    <x v="0"/>
    <x v="0"/>
    <x v="0"/>
    <x v="0"/>
    <x v="0"/>
    <s v="No"/>
    <x v="0"/>
    <n v="76"/>
    <n v="76"/>
    <x v="1"/>
    <n v="76"/>
    <n v="1"/>
    <x v="0"/>
  </r>
  <r>
    <s v="9337-SRRNI"/>
    <x v="1"/>
    <n v="0"/>
    <s v="No"/>
    <s v="Yes"/>
    <n v="66"/>
    <s v="Yes"/>
    <x v="2"/>
    <x v="2"/>
    <x v="2"/>
    <x v="2"/>
    <x v="2"/>
    <x v="2"/>
    <x v="2"/>
    <x v="2"/>
    <x v="2"/>
    <s v="Yes"/>
    <x v="3"/>
    <n v="25.3"/>
    <n v="1673.8"/>
    <x v="0"/>
    <n v="1673.8"/>
    <n v="0"/>
    <x v="4"/>
  </r>
  <r>
    <s v="0895-UADGO"/>
    <x v="1"/>
    <n v="0"/>
    <s v="No"/>
    <s v="Yes"/>
    <n v="8"/>
    <s v="No"/>
    <x v="0"/>
    <x v="0"/>
    <x v="1"/>
    <x v="1"/>
    <x v="0"/>
    <x v="1"/>
    <x v="0"/>
    <x v="1"/>
    <x v="2"/>
    <s v="Yes"/>
    <x v="1"/>
    <n v="44.55"/>
    <n v="343.45"/>
    <x v="0"/>
    <n v="343.45"/>
    <n v="0"/>
    <x v="0"/>
  </r>
  <r>
    <s v="5678-VFNEQ"/>
    <x v="0"/>
    <n v="0"/>
    <s v="Yes"/>
    <s v="No"/>
    <n v="71"/>
    <s v="Yes"/>
    <x v="2"/>
    <x v="1"/>
    <x v="1"/>
    <x v="1"/>
    <x v="1"/>
    <x v="0"/>
    <x v="1"/>
    <x v="1"/>
    <x v="1"/>
    <s v="Yes"/>
    <x v="3"/>
    <n v="104.1"/>
    <n v="7412.25"/>
    <x v="0"/>
    <n v="7412.25"/>
    <n v="0"/>
    <x v="4"/>
  </r>
  <r>
    <s v="5977-CKHON"/>
    <x v="0"/>
    <n v="0"/>
    <s v="Yes"/>
    <s v="Yes"/>
    <n v="43"/>
    <s v="Yes"/>
    <x v="2"/>
    <x v="1"/>
    <x v="0"/>
    <x v="1"/>
    <x v="1"/>
    <x v="0"/>
    <x v="0"/>
    <x v="1"/>
    <x v="0"/>
    <s v="Yes"/>
    <x v="2"/>
    <n v="92.55"/>
    <n v="4039"/>
    <x v="0"/>
    <n v="4039"/>
    <n v="0"/>
    <x v="2"/>
  </r>
  <r>
    <s v="7024-OHCCK"/>
    <x v="0"/>
    <n v="1"/>
    <s v="No"/>
    <s v="No"/>
    <n v="2"/>
    <s v="Yes"/>
    <x v="2"/>
    <x v="1"/>
    <x v="0"/>
    <x v="1"/>
    <x v="0"/>
    <x v="0"/>
    <x v="1"/>
    <x v="1"/>
    <x v="0"/>
    <s v="Yes"/>
    <x v="0"/>
    <n v="93.85"/>
    <n v="170.85"/>
    <x v="1"/>
    <n v="170.85"/>
    <n v="1"/>
    <x v="0"/>
  </r>
  <r>
    <s v="2692-BUCFV"/>
    <x v="1"/>
    <n v="1"/>
    <s v="No"/>
    <s v="No"/>
    <n v="29"/>
    <s v="Yes"/>
    <x v="1"/>
    <x v="1"/>
    <x v="0"/>
    <x v="0"/>
    <x v="1"/>
    <x v="0"/>
    <x v="1"/>
    <x v="1"/>
    <x v="0"/>
    <s v="Yes"/>
    <x v="2"/>
    <n v="101.45"/>
    <n v="2948.6"/>
    <x v="0"/>
    <n v="2948.6"/>
    <n v="0"/>
    <x v="1"/>
  </r>
  <r>
    <s v="7861-UVUFT"/>
    <x v="0"/>
    <n v="0"/>
    <s v="Yes"/>
    <s v="No"/>
    <n v="15"/>
    <s v="Yes"/>
    <x v="1"/>
    <x v="1"/>
    <x v="0"/>
    <x v="1"/>
    <x v="1"/>
    <x v="0"/>
    <x v="1"/>
    <x v="0"/>
    <x v="0"/>
    <s v="Yes"/>
    <x v="0"/>
    <n v="84.3"/>
    <n v="1308.4000000000001"/>
    <x v="1"/>
    <n v="1308.4000000000001"/>
    <n v="1"/>
    <x v="3"/>
  </r>
  <r>
    <s v="1830-GGFNM"/>
    <x v="1"/>
    <n v="0"/>
    <s v="Yes"/>
    <s v="Yes"/>
    <n v="65"/>
    <s v="Yes"/>
    <x v="2"/>
    <x v="1"/>
    <x v="1"/>
    <x v="0"/>
    <x v="1"/>
    <x v="1"/>
    <x v="0"/>
    <x v="0"/>
    <x v="2"/>
    <s v="No"/>
    <x v="3"/>
    <n v="94.55"/>
    <n v="6078.75"/>
    <x v="0"/>
    <n v="6078.75"/>
    <n v="0"/>
    <x v="4"/>
  </r>
  <r>
    <s v="5302-BDJNT"/>
    <x v="1"/>
    <n v="0"/>
    <s v="No"/>
    <s v="No"/>
    <n v="35"/>
    <s v="Yes"/>
    <x v="2"/>
    <x v="1"/>
    <x v="0"/>
    <x v="1"/>
    <x v="1"/>
    <x v="1"/>
    <x v="1"/>
    <x v="0"/>
    <x v="0"/>
    <s v="No"/>
    <x v="0"/>
    <n v="95.5"/>
    <n v="3418.2"/>
    <x v="0"/>
    <n v="3418.2"/>
    <n v="0"/>
    <x v="1"/>
  </r>
  <r>
    <s v="5223-UZAVK"/>
    <x v="1"/>
    <n v="0"/>
    <s v="No"/>
    <s v="No"/>
    <n v="64"/>
    <s v="Yes"/>
    <x v="1"/>
    <x v="1"/>
    <x v="1"/>
    <x v="0"/>
    <x v="0"/>
    <x v="0"/>
    <x v="1"/>
    <x v="1"/>
    <x v="1"/>
    <s v="Yes"/>
    <x v="3"/>
    <n v="100.3"/>
    <n v="6603.8"/>
    <x v="0"/>
    <n v="6603.8"/>
    <n v="0"/>
    <x v="4"/>
  </r>
  <r>
    <s v="4859-ZSRDZ"/>
    <x v="0"/>
    <n v="0"/>
    <s v="Yes"/>
    <s v="Yes"/>
    <n v="58"/>
    <s v="No"/>
    <x v="0"/>
    <x v="0"/>
    <x v="0"/>
    <x v="1"/>
    <x v="1"/>
    <x v="1"/>
    <x v="1"/>
    <x v="1"/>
    <x v="2"/>
    <s v="Yes"/>
    <x v="3"/>
    <n v="55.5"/>
    <n v="3166.9"/>
    <x v="0"/>
    <n v="3166.9"/>
    <n v="0"/>
    <x v="5"/>
  </r>
  <r>
    <s v="5651-WYIPH"/>
    <x v="0"/>
    <n v="1"/>
    <s v="No"/>
    <s v="No"/>
    <n v="18"/>
    <s v="Yes"/>
    <x v="1"/>
    <x v="0"/>
    <x v="0"/>
    <x v="0"/>
    <x v="0"/>
    <x v="0"/>
    <x v="0"/>
    <x v="0"/>
    <x v="0"/>
    <s v="Yes"/>
    <x v="3"/>
    <n v="49.85"/>
    <n v="865.75"/>
    <x v="0"/>
    <n v="865.75"/>
    <n v="0"/>
    <x v="3"/>
  </r>
  <r>
    <s v="9350-VLHMB"/>
    <x v="1"/>
    <n v="0"/>
    <s v="Yes"/>
    <s v="Yes"/>
    <n v="67"/>
    <s v="Yes"/>
    <x v="2"/>
    <x v="1"/>
    <x v="0"/>
    <x v="0"/>
    <x v="0"/>
    <x v="0"/>
    <x v="0"/>
    <x v="1"/>
    <x v="0"/>
    <s v="Yes"/>
    <x v="2"/>
    <n v="89.55"/>
    <n v="6373.1"/>
    <x v="0"/>
    <n v="6373.1"/>
    <n v="0"/>
    <x v="4"/>
  </r>
  <r>
    <s v="3498-LZGQZ"/>
    <x v="1"/>
    <n v="0"/>
    <s v="Yes"/>
    <s v="Yes"/>
    <n v="63"/>
    <s v="Yes"/>
    <x v="1"/>
    <x v="2"/>
    <x v="2"/>
    <x v="2"/>
    <x v="2"/>
    <x v="2"/>
    <x v="2"/>
    <x v="2"/>
    <x v="2"/>
    <s v="Yes"/>
    <x v="1"/>
    <n v="19.149999999999999"/>
    <n v="1177.05"/>
    <x v="0"/>
    <n v="1177.05"/>
    <n v="0"/>
    <x v="4"/>
  </r>
  <r>
    <s v="8785-CJSHH"/>
    <x v="0"/>
    <n v="0"/>
    <s v="Yes"/>
    <s v="No"/>
    <n v="60"/>
    <s v="Yes"/>
    <x v="2"/>
    <x v="1"/>
    <x v="0"/>
    <x v="0"/>
    <x v="0"/>
    <x v="0"/>
    <x v="1"/>
    <x v="1"/>
    <x v="0"/>
    <s v="Yes"/>
    <x v="0"/>
    <n v="99.8"/>
    <n v="5985.75"/>
    <x v="0"/>
    <n v="5985.75"/>
    <n v="0"/>
    <x v="5"/>
  </r>
  <r>
    <s v="5357-TZHPP"/>
    <x v="1"/>
    <n v="1"/>
    <s v="No"/>
    <s v="No"/>
    <n v="9"/>
    <s v="Yes"/>
    <x v="2"/>
    <x v="1"/>
    <x v="0"/>
    <x v="1"/>
    <x v="0"/>
    <x v="0"/>
    <x v="0"/>
    <x v="1"/>
    <x v="0"/>
    <s v="Yes"/>
    <x v="3"/>
    <n v="84.4"/>
    <n v="732.5"/>
    <x v="1"/>
    <n v="732.5"/>
    <n v="1"/>
    <x v="0"/>
  </r>
  <r>
    <s v="3870-SPZSI"/>
    <x v="0"/>
    <n v="0"/>
    <s v="Yes"/>
    <s v="Yes"/>
    <n v="70"/>
    <s v="Yes"/>
    <x v="2"/>
    <x v="1"/>
    <x v="1"/>
    <x v="0"/>
    <x v="1"/>
    <x v="1"/>
    <x v="1"/>
    <x v="1"/>
    <x v="2"/>
    <s v="Yes"/>
    <x v="3"/>
    <n v="113.05"/>
    <n v="7869.05"/>
    <x v="0"/>
    <n v="7869.05"/>
    <n v="0"/>
    <x v="4"/>
  </r>
  <r>
    <s v="0680-DFNNY"/>
    <x v="1"/>
    <n v="0"/>
    <s v="Yes"/>
    <s v="No"/>
    <n v="15"/>
    <s v="Yes"/>
    <x v="2"/>
    <x v="1"/>
    <x v="0"/>
    <x v="1"/>
    <x v="1"/>
    <x v="0"/>
    <x v="1"/>
    <x v="1"/>
    <x v="0"/>
    <s v="Yes"/>
    <x v="0"/>
    <n v="101.1"/>
    <n v="1504.05"/>
    <x v="1"/>
    <n v="1504.05"/>
    <n v="1"/>
    <x v="3"/>
  </r>
  <r>
    <s v="7560-QRBXH"/>
    <x v="0"/>
    <n v="0"/>
    <s v="No"/>
    <s v="Yes"/>
    <n v="48"/>
    <s v="Yes"/>
    <x v="1"/>
    <x v="2"/>
    <x v="2"/>
    <x v="2"/>
    <x v="2"/>
    <x v="2"/>
    <x v="2"/>
    <x v="2"/>
    <x v="1"/>
    <s v="No"/>
    <x v="1"/>
    <n v="19.95"/>
    <n v="936.7"/>
    <x v="0"/>
    <n v="936.7"/>
    <n v="0"/>
    <x v="2"/>
  </r>
  <r>
    <s v="7077-XJMET"/>
    <x v="1"/>
    <n v="0"/>
    <s v="Yes"/>
    <s v="No"/>
    <n v="12"/>
    <s v="Yes"/>
    <x v="1"/>
    <x v="0"/>
    <x v="0"/>
    <x v="1"/>
    <x v="1"/>
    <x v="1"/>
    <x v="1"/>
    <x v="1"/>
    <x v="0"/>
    <s v="Yes"/>
    <x v="0"/>
    <n v="74.150000000000006"/>
    <n v="741.4"/>
    <x v="0"/>
    <n v="741.4"/>
    <n v="0"/>
    <x v="0"/>
  </r>
  <r>
    <s v="8752-GHJFU"/>
    <x v="1"/>
    <n v="1"/>
    <s v="Yes"/>
    <s v="No"/>
    <n v="71"/>
    <s v="Yes"/>
    <x v="2"/>
    <x v="1"/>
    <x v="1"/>
    <x v="0"/>
    <x v="1"/>
    <x v="1"/>
    <x v="0"/>
    <x v="0"/>
    <x v="1"/>
    <s v="Yes"/>
    <x v="0"/>
    <n v="92"/>
    <n v="6585.2"/>
    <x v="0"/>
    <n v="6585.2"/>
    <n v="0"/>
    <x v="4"/>
  </r>
  <r>
    <s v="6896-SRVYQ"/>
    <x v="1"/>
    <n v="1"/>
    <s v="No"/>
    <s v="No"/>
    <n v="44"/>
    <s v="Yes"/>
    <x v="1"/>
    <x v="1"/>
    <x v="0"/>
    <x v="1"/>
    <x v="1"/>
    <x v="0"/>
    <x v="0"/>
    <x v="0"/>
    <x v="0"/>
    <s v="No"/>
    <x v="0"/>
    <n v="73.849999999999994"/>
    <n v="3122.4"/>
    <x v="0"/>
    <n v="3122.4"/>
    <n v="0"/>
    <x v="2"/>
  </r>
  <r>
    <s v="7767-UXAGJ"/>
    <x v="1"/>
    <n v="0"/>
    <s v="No"/>
    <s v="No"/>
    <n v="1"/>
    <s v="Yes"/>
    <x v="2"/>
    <x v="0"/>
    <x v="0"/>
    <x v="1"/>
    <x v="0"/>
    <x v="0"/>
    <x v="0"/>
    <x v="0"/>
    <x v="0"/>
    <s v="Yes"/>
    <x v="0"/>
    <n v="50.45"/>
    <n v="50.45"/>
    <x v="1"/>
    <n v="50.45"/>
    <n v="1"/>
    <x v="0"/>
  </r>
  <r>
    <s v="4652-ODEVH"/>
    <x v="1"/>
    <n v="0"/>
    <s v="Yes"/>
    <s v="Yes"/>
    <n v="45"/>
    <s v="Yes"/>
    <x v="2"/>
    <x v="2"/>
    <x v="2"/>
    <x v="2"/>
    <x v="2"/>
    <x v="2"/>
    <x v="2"/>
    <x v="2"/>
    <x v="2"/>
    <s v="No"/>
    <x v="1"/>
    <n v="24.45"/>
    <n v="1088.25"/>
    <x v="0"/>
    <n v="1088.25"/>
    <n v="0"/>
    <x v="2"/>
  </r>
  <r>
    <s v="6510-UPNKS"/>
    <x v="0"/>
    <n v="0"/>
    <s v="No"/>
    <s v="No"/>
    <n v="23"/>
    <s v="Yes"/>
    <x v="2"/>
    <x v="2"/>
    <x v="2"/>
    <x v="2"/>
    <x v="2"/>
    <x v="2"/>
    <x v="2"/>
    <x v="2"/>
    <x v="1"/>
    <s v="No"/>
    <x v="3"/>
    <n v="24.8"/>
    <n v="615.35"/>
    <x v="0"/>
    <n v="615.35"/>
    <n v="0"/>
    <x v="3"/>
  </r>
  <r>
    <s v="6718-BDGHG"/>
    <x v="0"/>
    <n v="0"/>
    <s v="Yes"/>
    <s v="No"/>
    <n v="43"/>
    <s v="Yes"/>
    <x v="2"/>
    <x v="0"/>
    <x v="0"/>
    <x v="1"/>
    <x v="0"/>
    <x v="1"/>
    <x v="1"/>
    <x v="0"/>
    <x v="1"/>
    <s v="Yes"/>
    <x v="2"/>
    <n v="64.849999999999994"/>
    <n v="2908.2"/>
    <x v="0"/>
    <n v="2908.2"/>
    <n v="0"/>
    <x v="2"/>
  </r>
  <r>
    <s v="9046-DQMTP"/>
    <x v="1"/>
    <n v="0"/>
    <s v="No"/>
    <s v="No"/>
    <n v="35"/>
    <s v="Yes"/>
    <x v="1"/>
    <x v="2"/>
    <x v="2"/>
    <x v="2"/>
    <x v="2"/>
    <x v="2"/>
    <x v="2"/>
    <x v="2"/>
    <x v="0"/>
    <s v="No"/>
    <x v="2"/>
    <n v="20.75"/>
    <n v="739.9"/>
    <x v="0"/>
    <n v="739.9"/>
    <n v="0"/>
    <x v="1"/>
  </r>
  <r>
    <s v="6439-LAJXL"/>
    <x v="1"/>
    <n v="0"/>
    <s v="Yes"/>
    <s v="No"/>
    <n v="9"/>
    <s v="Yes"/>
    <x v="1"/>
    <x v="0"/>
    <x v="1"/>
    <x v="0"/>
    <x v="0"/>
    <x v="1"/>
    <x v="1"/>
    <x v="0"/>
    <x v="0"/>
    <s v="Yes"/>
    <x v="1"/>
    <n v="68.95"/>
    <n v="593.85"/>
    <x v="0"/>
    <n v="593.85"/>
    <n v="0"/>
    <x v="0"/>
  </r>
  <r>
    <s v="1571-SAVHK"/>
    <x v="1"/>
    <n v="0"/>
    <s v="No"/>
    <s v="No"/>
    <n v="12"/>
    <s v="Yes"/>
    <x v="2"/>
    <x v="1"/>
    <x v="0"/>
    <x v="1"/>
    <x v="0"/>
    <x v="1"/>
    <x v="1"/>
    <x v="1"/>
    <x v="0"/>
    <s v="Yes"/>
    <x v="1"/>
    <n v="99.95"/>
    <n v="1132.75"/>
    <x v="1"/>
    <n v="1132.75"/>
    <n v="1"/>
    <x v="0"/>
  </r>
  <r>
    <s v="9052-VKDUW"/>
    <x v="0"/>
    <n v="1"/>
    <s v="Yes"/>
    <s v="No"/>
    <n v="65"/>
    <s v="Yes"/>
    <x v="2"/>
    <x v="1"/>
    <x v="1"/>
    <x v="0"/>
    <x v="1"/>
    <x v="0"/>
    <x v="1"/>
    <x v="1"/>
    <x v="0"/>
    <s v="Yes"/>
    <x v="3"/>
    <n v="109.4"/>
    <n v="7227.45"/>
    <x v="0"/>
    <n v="7227.45"/>
    <n v="0"/>
    <x v="4"/>
  </r>
  <r>
    <s v="9546-CQJSU"/>
    <x v="0"/>
    <n v="0"/>
    <s v="No"/>
    <s v="No"/>
    <n v="2"/>
    <s v="Yes"/>
    <x v="2"/>
    <x v="1"/>
    <x v="0"/>
    <x v="1"/>
    <x v="1"/>
    <x v="0"/>
    <x v="1"/>
    <x v="0"/>
    <x v="0"/>
    <s v="Yes"/>
    <x v="0"/>
    <n v="91.4"/>
    <n v="193.6"/>
    <x v="1"/>
    <n v="193.6"/>
    <n v="1"/>
    <x v="0"/>
  </r>
  <r>
    <s v="1666-JZPZT"/>
    <x v="1"/>
    <n v="0"/>
    <s v="No"/>
    <s v="No"/>
    <n v="27"/>
    <s v="Yes"/>
    <x v="2"/>
    <x v="0"/>
    <x v="0"/>
    <x v="1"/>
    <x v="0"/>
    <x v="0"/>
    <x v="0"/>
    <x v="0"/>
    <x v="0"/>
    <s v="No"/>
    <x v="1"/>
    <n v="49"/>
    <n v="1291.3499999999999"/>
    <x v="0"/>
    <n v="1291.3499999999999"/>
    <n v="0"/>
    <x v="1"/>
  </r>
  <r>
    <s v="5777-KJIRB"/>
    <x v="0"/>
    <n v="0"/>
    <s v="No"/>
    <s v="No"/>
    <n v="40"/>
    <s v="Yes"/>
    <x v="1"/>
    <x v="0"/>
    <x v="0"/>
    <x v="1"/>
    <x v="1"/>
    <x v="0"/>
    <x v="0"/>
    <x v="0"/>
    <x v="1"/>
    <s v="Yes"/>
    <x v="1"/>
    <n v="50.25"/>
    <n v="2023.55"/>
    <x v="0"/>
    <n v="2023.55"/>
    <n v="0"/>
    <x v="2"/>
  </r>
  <r>
    <s v="0506-LVNGN"/>
    <x v="0"/>
    <n v="1"/>
    <s v="No"/>
    <s v="No"/>
    <n v="5"/>
    <s v="Yes"/>
    <x v="1"/>
    <x v="1"/>
    <x v="0"/>
    <x v="1"/>
    <x v="1"/>
    <x v="0"/>
    <x v="0"/>
    <x v="0"/>
    <x v="0"/>
    <s v="Yes"/>
    <x v="3"/>
    <n v="75.55"/>
    <n v="349.65"/>
    <x v="1"/>
    <n v="349.65"/>
    <n v="1"/>
    <x v="0"/>
  </r>
  <r>
    <s v="7677-SJJJK"/>
    <x v="1"/>
    <n v="0"/>
    <s v="Yes"/>
    <s v="Yes"/>
    <n v="8"/>
    <s v="Yes"/>
    <x v="1"/>
    <x v="2"/>
    <x v="2"/>
    <x v="2"/>
    <x v="2"/>
    <x v="2"/>
    <x v="2"/>
    <x v="2"/>
    <x v="1"/>
    <s v="No"/>
    <x v="3"/>
    <n v="19.899999999999999"/>
    <n v="153.94999999999999"/>
    <x v="0"/>
    <n v="153.94999999999999"/>
    <n v="0"/>
    <x v="0"/>
  </r>
  <r>
    <s v="2480-EJWYP"/>
    <x v="0"/>
    <n v="1"/>
    <s v="Yes"/>
    <s v="No"/>
    <n v="58"/>
    <s v="Yes"/>
    <x v="2"/>
    <x v="1"/>
    <x v="0"/>
    <x v="0"/>
    <x v="0"/>
    <x v="0"/>
    <x v="1"/>
    <x v="1"/>
    <x v="1"/>
    <s v="Yes"/>
    <x v="2"/>
    <n v="97.8"/>
    <n v="5458.8"/>
    <x v="0"/>
    <n v="5458.8"/>
    <n v="0"/>
    <x v="5"/>
  </r>
  <r>
    <s v="3253-HKOKL"/>
    <x v="0"/>
    <n v="0"/>
    <s v="Yes"/>
    <s v="Yes"/>
    <n v="52"/>
    <s v="Yes"/>
    <x v="1"/>
    <x v="1"/>
    <x v="1"/>
    <x v="1"/>
    <x v="1"/>
    <x v="0"/>
    <x v="1"/>
    <x v="1"/>
    <x v="1"/>
    <s v="No"/>
    <x v="0"/>
    <n v="100.3"/>
    <n v="5244.45"/>
    <x v="0"/>
    <n v="5244.45"/>
    <n v="0"/>
    <x v="5"/>
  </r>
  <r>
    <s v="7055-HNEOJ"/>
    <x v="1"/>
    <n v="0"/>
    <s v="Yes"/>
    <s v="No"/>
    <n v="3"/>
    <s v="Yes"/>
    <x v="1"/>
    <x v="0"/>
    <x v="0"/>
    <x v="1"/>
    <x v="1"/>
    <x v="1"/>
    <x v="0"/>
    <x v="0"/>
    <x v="0"/>
    <s v="Yes"/>
    <x v="1"/>
    <n v="55.8"/>
    <n v="154.55000000000001"/>
    <x v="0"/>
    <n v="154.55000000000001"/>
    <n v="0"/>
    <x v="0"/>
  </r>
  <r>
    <s v="5514-YQENT"/>
    <x v="1"/>
    <n v="0"/>
    <s v="No"/>
    <s v="Yes"/>
    <n v="41"/>
    <s v="Yes"/>
    <x v="1"/>
    <x v="1"/>
    <x v="1"/>
    <x v="0"/>
    <x v="1"/>
    <x v="1"/>
    <x v="1"/>
    <x v="1"/>
    <x v="2"/>
    <s v="Yes"/>
    <x v="0"/>
    <n v="111.15"/>
    <n v="4507.1499999999996"/>
    <x v="0"/>
    <n v="4507.1499999999996"/>
    <n v="0"/>
    <x v="2"/>
  </r>
  <r>
    <s v="3211-AAPKX"/>
    <x v="1"/>
    <n v="0"/>
    <s v="No"/>
    <s v="No"/>
    <n v="20"/>
    <s v="Yes"/>
    <x v="2"/>
    <x v="1"/>
    <x v="0"/>
    <x v="1"/>
    <x v="0"/>
    <x v="1"/>
    <x v="1"/>
    <x v="1"/>
    <x v="0"/>
    <s v="Yes"/>
    <x v="1"/>
    <n v="98.55"/>
    <n v="2031.95"/>
    <x v="0"/>
    <n v="2031.95"/>
    <n v="0"/>
    <x v="3"/>
  </r>
  <r>
    <s v="8445-DNBAE"/>
    <x v="1"/>
    <n v="0"/>
    <s v="No"/>
    <s v="Yes"/>
    <n v="1"/>
    <s v="Yes"/>
    <x v="2"/>
    <x v="0"/>
    <x v="0"/>
    <x v="1"/>
    <x v="0"/>
    <x v="0"/>
    <x v="0"/>
    <x v="0"/>
    <x v="0"/>
    <s v="Yes"/>
    <x v="0"/>
    <n v="50.05"/>
    <n v="50.05"/>
    <x v="0"/>
    <n v="50.05"/>
    <n v="0"/>
    <x v="0"/>
  </r>
  <r>
    <s v="2951-QOQTK"/>
    <x v="1"/>
    <n v="0"/>
    <s v="No"/>
    <s v="Yes"/>
    <n v="4"/>
    <s v="Yes"/>
    <x v="2"/>
    <x v="1"/>
    <x v="0"/>
    <x v="1"/>
    <x v="0"/>
    <x v="1"/>
    <x v="0"/>
    <x v="0"/>
    <x v="0"/>
    <s v="No"/>
    <x v="3"/>
    <n v="80.8"/>
    <n v="332.45"/>
    <x v="1"/>
    <n v="332.45"/>
    <n v="1"/>
    <x v="0"/>
  </r>
  <r>
    <s v="2958-NHPPS"/>
    <x v="1"/>
    <n v="0"/>
    <s v="No"/>
    <s v="No"/>
    <n v="23"/>
    <s v="Yes"/>
    <x v="1"/>
    <x v="2"/>
    <x v="2"/>
    <x v="2"/>
    <x v="2"/>
    <x v="2"/>
    <x v="2"/>
    <x v="2"/>
    <x v="0"/>
    <s v="No"/>
    <x v="0"/>
    <n v="20.85"/>
    <n v="473.9"/>
    <x v="0"/>
    <n v="473.9"/>
    <n v="0"/>
    <x v="3"/>
  </r>
  <r>
    <s v="6806-YDEUL"/>
    <x v="0"/>
    <n v="1"/>
    <s v="No"/>
    <s v="No"/>
    <n v="6"/>
    <s v="Yes"/>
    <x v="1"/>
    <x v="2"/>
    <x v="2"/>
    <x v="2"/>
    <x v="2"/>
    <x v="2"/>
    <x v="2"/>
    <x v="2"/>
    <x v="0"/>
    <s v="No"/>
    <x v="2"/>
    <n v="19.5"/>
    <n v="106.8"/>
    <x v="0"/>
    <n v="106.8"/>
    <n v="0"/>
    <x v="0"/>
  </r>
  <r>
    <s v="1735-XMJVH"/>
    <x v="1"/>
    <n v="0"/>
    <s v="Yes"/>
    <s v="Yes"/>
    <n v="8"/>
    <s v="Yes"/>
    <x v="1"/>
    <x v="2"/>
    <x v="2"/>
    <x v="2"/>
    <x v="2"/>
    <x v="2"/>
    <x v="2"/>
    <x v="2"/>
    <x v="0"/>
    <s v="Yes"/>
    <x v="1"/>
    <n v="19.350000000000001"/>
    <n v="152.6"/>
    <x v="0"/>
    <n v="152.6"/>
    <n v="0"/>
    <x v="0"/>
  </r>
  <r>
    <s v="6890-PFRQX"/>
    <x v="1"/>
    <n v="0"/>
    <s v="No"/>
    <s v="No"/>
    <n v="18"/>
    <s v="Yes"/>
    <x v="2"/>
    <x v="0"/>
    <x v="1"/>
    <x v="1"/>
    <x v="1"/>
    <x v="0"/>
    <x v="1"/>
    <x v="0"/>
    <x v="0"/>
    <s v="No"/>
    <x v="1"/>
    <n v="69.5"/>
    <n v="1199.4000000000001"/>
    <x v="0"/>
    <n v="1199.4000000000001"/>
    <n v="0"/>
    <x v="3"/>
  </r>
  <r>
    <s v="0222-CNVPT"/>
    <x v="1"/>
    <n v="1"/>
    <s v="No"/>
    <s v="No"/>
    <n v="52"/>
    <s v="No"/>
    <x v="0"/>
    <x v="0"/>
    <x v="1"/>
    <x v="1"/>
    <x v="0"/>
    <x v="0"/>
    <x v="1"/>
    <x v="1"/>
    <x v="0"/>
    <s v="Yes"/>
    <x v="3"/>
    <n v="48.8"/>
    <n v="2555.0500000000002"/>
    <x v="0"/>
    <n v="2555.0500000000002"/>
    <n v="0"/>
    <x v="5"/>
  </r>
  <r>
    <s v="5899-OUVKV"/>
    <x v="1"/>
    <n v="0"/>
    <s v="No"/>
    <s v="No"/>
    <n v="31"/>
    <s v="Yes"/>
    <x v="1"/>
    <x v="1"/>
    <x v="0"/>
    <x v="0"/>
    <x v="0"/>
    <x v="0"/>
    <x v="1"/>
    <x v="1"/>
    <x v="0"/>
    <s v="Yes"/>
    <x v="0"/>
    <n v="94.5"/>
    <n v="2979.2"/>
    <x v="0"/>
    <n v="2979.2"/>
    <n v="0"/>
    <x v="1"/>
  </r>
  <r>
    <s v="8681-ICONS"/>
    <x v="1"/>
    <n v="0"/>
    <s v="Yes"/>
    <s v="Yes"/>
    <n v="29"/>
    <s v="Yes"/>
    <x v="1"/>
    <x v="2"/>
    <x v="2"/>
    <x v="2"/>
    <x v="2"/>
    <x v="2"/>
    <x v="2"/>
    <x v="2"/>
    <x v="0"/>
    <s v="Yes"/>
    <x v="1"/>
    <n v="20.65"/>
    <n v="654.85"/>
    <x v="0"/>
    <n v="654.85"/>
    <n v="0"/>
    <x v="1"/>
  </r>
  <r>
    <s v="1621-YNCJH"/>
    <x v="0"/>
    <n v="0"/>
    <s v="Yes"/>
    <s v="No"/>
    <n v="36"/>
    <s v="Yes"/>
    <x v="2"/>
    <x v="1"/>
    <x v="1"/>
    <x v="0"/>
    <x v="1"/>
    <x v="1"/>
    <x v="0"/>
    <x v="1"/>
    <x v="2"/>
    <s v="Yes"/>
    <x v="3"/>
    <n v="106.05"/>
    <n v="3834.4"/>
    <x v="0"/>
    <n v="3834.4"/>
    <n v="0"/>
    <x v="1"/>
  </r>
  <r>
    <s v="3473-XIIIT"/>
    <x v="0"/>
    <n v="0"/>
    <s v="Yes"/>
    <s v="No"/>
    <n v="16"/>
    <s v="Yes"/>
    <x v="2"/>
    <x v="1"/>
    <x v="0"/>
    <x v="0"/>
    <x v="0"/>
    <x v="0"/>
    <x v="1"/>
    <x v="1"/>
    <x v="0"/>
    <s v="Yes"/>
    <x v="0"/>
    <n v="100"/>
    <n v="1534.75"/>
    <x v="1"/>
    <n v="1534.75"/>
    <n v="1"/>
    <x v="3"/>
  </r>
  <r>
    <s v="6362-QHAFM"/>
    <x v="1"/>
    <n v="0"/>
    <s v="Yes"/>
    <s v="No"/>
    <n v="42"/>
    <s v="Yes"/>
    <x v="2"/>
    <x v="1"/>
    <x v="0"/>
    <x v="1"/>
    <x v="1"/>
    <x v="1"/>
    <x v="1"/>
    <x v="1"/>
    <x v="1"/>
    <s v="Yes"/>
    <x v="0"/>
    <n v="108.3"/>
    <n v="4586.1499999999996"/>
    <x v="0"/>
    <n v="4586.1499999999996"/>
    <n v="0"/>
    <x v="2"/>
  </r>
  <r>
    <s v="7893-IXHRQ"/>
    <x v="1"/>
    <n v="0"/>
    <s v="No"/>
    <s v="No"/>
    <n v="1"/>
    <s v="Yes"/>
    <x v="1"/>
    <x v="2"/>
    <x v="2"/>
    <x v="2"/>
    <x v="2"/>
    <x v="2"/>
    <x v="2"/>
    <x v="2"/>
    <x v="0"/>
    <s v="No"/>
    <x v="0"/>
    <n v="20.55"/>
    <n v="20.55"/>
    <x v="1"/>
    <n v="20.55"/>
    <n v="1"/>
    <x v="0"/>
  </r>
  <r>
    <s v="3070-BDOQC"/>
    <x v="0"/>
    <n v="0"/>
    <s v="No"/>
    <s v="No"/>
    <n v="60"/>
    <s v="Yes"/>
    <x v="1"/>
    <x v="1"/>
    <x v="0"/>
    <x v="0"/>
    <x v="1"/>
    <x v="0"/>
    <x v="1"/>
    <x v="1"/>
    <x v="2"/>
    <s v="Yes"/>
    <x v="0"/>
    <n v="99.65"/>
    <n v="5941.05"/>
    <x v="0"/>
    <n v="5941.05"/>
    <n v="0"/>
    <x v="5"/>
  </r>
  <r>
    <s v="2952-QAYZF"/>
    <x v="1"/>
    <n v="0"/>
    <s v="No"/>
    <s v="No"/>
    <n v="5"/>
    <s v="Yes"/>
    <x v="2"/>
    <x v="1"/>
    <x v="0"/>
    <x v="0"/>
    <x v="1"/>
    <x v="0"/>
    <x v="0"/>
    <x v="0"/>
    <x v="0"/>
    <s v="Yes"/>
    <x v="0"/>
    <n v="85.3"/>
    <n v="424.15"/>
    <x v="1"/>
    <n v="424.15"/>
    <n v="1"/>
    <x v="0"/>
  </r>
  <r>
    <s v="6234-PFPXL"/>
    <x v="1"/>
    <n v="0"/>
    <s v="Yes"/>
    <s v="No"/>
    <n v="22"/>
    <s v="Yes"/>
    <x v="2"/>
    <x v="1"/>
    <x v="1"/>
    <x v="1"/>
    <x v="0"/>
    <x v="1"/>
    <x v="1"/>
    <x v="0"/>
    <x v="0"/>
    <s v="No"/>
    <x v="3"/>
    <n v="95.9"/>
    <n v="2234.9499999999998"/>
    <x v="0"/>
    <n v="2234.9499999999998"/>
    <n v="0"/>
    <x v="3"/>
  </r>
  <r>
    <s v="9824-QCJPK"/>
    <x v="1"/>
    <n v="0"/>
    <s v="Yes"/>
    <s v="No"/>
    <n v="36"/>
    <s v="Yes"/>
    <x v="1"/>
    <x v="2"/>
    <x v="2"/>
    <x v="2"/>
    <x v="2"/>
    <x v="2"/>
    <x v="2"/>
    <x v="2"/>
    <x v="1"/>
    <s v="No"/>
    <x v="1"/>
    <n v="20"/>
    <n v="666.75"/>
    <x v="0"/>
    <n v="666.75"/>
    <n v="0"/>
    <x v="1"/>
  </r>
  <r>
    <s v="4763-PGDPO"/>
    <x v="0"/>
    <n v="0"/>
    <s v="No"/>
    <s v="No"/>
    <n v="4"/>
    <s v="Yes"/>
    <x v="1"/>
    <x v="1"/>
    <x v="0"/>
    <x v="1"/>
    <x v="0"/>
    <x v="0"/>
    <x v="0"/>
    <x v="0"/>
    <x v="0"/>
    <s v="No"/>
    <x v="0"/>
    <n v="70.400000000000006"/>
    <n v="281"/>
    <x v="1"/>
    <n v="281"/>
    <n v="1"/>
    <x v="0"/>
  </r>
  <r>
    <s v="4283-IVYCI"/>
    <x v="1"/>
    <n v="0"/>
    <s v="No"/>
    <s v="No"/>
    <n v="9"/>
    <s v="Yes"/>
    <x v="1"/>
    <x v="0"/>
    <x v="1"/>
    <x v="1"/>
    <x v="0"/>
    <x v="1"/>
    <x v="0"/>
    <x v="1"/>
    <x v="0"/>
    <s v="No"/>
    <x v="1"/>
    <n v="64.95"/>
    <n v="547.79999999999995"/>
    <x v="0"/>
    <n v="547.79999999999995"/>
    <n v="0"/>
    <x v="0"/>
  </r>
  <r>
    <s v="1866-OBPNR"/>
    <x v="1"/>
    <n v="0"/>
    <s v="Yes"/>
    <s v="Yes"/>
    <n v="1"/>
    <s v="Yes"/>
    <x v="1"/>
    <x v="1"/>
    <x v="0"/>
    <x v="0"/>
    <x v="0"/>
    <x v="0"/>
    <x v="0"/>
    <x v="0"/>
    <x v="0"/>
    <s v="No"/>
    <x v="3"/>
    <n v="74.599999999999994"/>
    <n v="74.599999999999994"/>
    <x v="0"/>
    <n v="74.599999999999994"/>
    <n v="0"/>
    <x v="0"/>
  </r>
  <r>
    <s v="8205-MQUGY"/>
    <x v="1"/>
    <n v="0"/>
    <s v="Yes"/>
    <s v="Yes"/>
    <n v="12"/>
    <s v="Yes"/>
    <x v="1"/>
    <x v="0"/>
    <x v="1"/>
    <x v="1"/>
    <x v="0"/>
    <x v="0"/>
    <x v="0"/>
    <x v="0"/>
    <x v="0"/>
    <s v="Yes"/>
    <x v="0"/>
    <n v="49.2"/>
    <n v="571.15"/>
    <x v="0"/>
    <n v="571.15"/>
    <n v="0"/>
    <x v="0"/>
  </r>
  <r>
    <s v="8970-ANWXO"/>
    <x v="0"/>
    <n v="0"/>
    <s v="No"/>
    <s v="No"/>
    <n v="23"/>
    <s v="Yes"/>
    <x v="2"/>
    <x v="0"/>
    <x v="0"/>
    <x v="1"/>
    <x v="0"/>
    <x v="1"/>
    <x v="1"/>
    <x v="1"/>
    <x v="1"/>
    <s v="Yes"/>
    <x v="1"/>
    <n v="73.75"/>
    <n v="1756.6"/>
    <x v="0"/>
    <n v="1756.6"/>
    <n v="0"/>
    <x v="3"/>
  </r>
  <r>
    <s v="9480-BQJEI"/>
    <x v="1"/>
    <n v="0"/>
    <s v="No"/>
    <s v="No"/>
    <n v="62"/>
    <s v="Yes"/>
    <x v="2"/>
    <x v="1"/>
    <x v="1"/>
    <x v="0"/>
    <x v="0"/>
    <x v="0"/>
    <x v="0"/>
    <x v="1"/>
    <x v="1"/>
    <s v="Yes"/>
    <x v="2"/>
    <n v="92.3"/>
    <n v="5731.45"/>
    <x v="0"/>
    <n v="5731.45"/>
    <n v="0"/>
    <x v="4"/>
  </r>
  <r>
    <s v="5394-SVGJV"/>
    <x v="1"/>
    <n v="0"/>
    <s v="No"/>
    <s v="No"/>
    <n v="37"/>
    <s v="Yes"/>
    <x v="2"/>
    <x v="1"/>
    <x v="0"/>
    <x v="1"/>
    <x v="0"/>
    <x v="1"/>
    <x v="1"/>
    <x v="1"/>
    <x v="0"/>
    <s v="No"/>
    <x v="2"/>
    <n v="98.8"/>
    <n v="3475.55"/>
    <x v="1"/>
    <n v="3475.55"/>
    <n v="1"/>
    <x v="2"/>
  </r>
  <r>
    <s v="6979-TNDEU"/>
    <x v="0"/>
    <n v="0"/>
    <s v="No"/>
    <s v="No"/>
    <n v="8"/>
    <s v="Yes"/>
    <x v="1"/>
    <x v="2"/>
    <x v="2"/>
    <x v="2"/>
    <x v="2"/>
    <x v="2"/>
    <x v="2"/>
    <x v="2"/>
    <x v="0"/>
    <s v="No"/>
    <x v="1"/>
    <n v="19.2"/>
    <n v="156.85"/>
    <x v="0"/>
    <n v="156.85"/>
    <n v="0"/>
    <x v="0"/>
  </r>
  <r>
    <s v="9777-WJJPR"/>
    <x v="1"/>
    <n v="0"/>
    <s v="Yes"/>
    <s v="No"/>
    <n v="31"/>
    <s v="Yes"/>
    <x v="2"/>
    <x v="1"/>
    <x v="0"/>
    <x v="1"/>
    <x v="1"/>
    <x v="0"/>
    <x v="1"/>
    <x v="0"/>
    <x v="0"/>
    <s v="No"/>
    <x v="3"/>
    <n v="88.65"/>
    <n v="2683.2"/>
    <x v="0"/>
    <n v="2683.2"/>
    <n v="0"/>
    <x v="1"/>
  </r>
  <r>
    <s v="9283-LZQOH"/>
    <x v="1"/>
    <n v="0"/>
    <s v="Yes"/>
    <s v="Yes"/>
    <n v="13"/>
    <s v="Yes"/>
    <x v="2"/>
    <x v="1"/>
    <x v="0"/>
    <x v="1"/>
    <x v="0"/>
    <x v="0"/>
    <x v="0"/>
    <x v="0"/>
    <x v="0"/>
    <s v="Yes"/>
    <x v="3"/>
    <n v="74.400000000000006"/>
    <n v="896.75"/>
    <x v="1"/>
    <n v="896.75"/>
    <n v="1"/>
    <x v="3"/>
  </r>
  <r>
    <s v="7079-QRCBC"/>
    <x v="0"/>
    <n v="0"/>
    <s v="No"/>
    <s v="No"/>
    <n v="24"/>
    <s v="Yes"/>
    <x v="2"/>
    <x v="1"/>
    <x v="0"/>
    <x v="1"/>
    <x v="1"/>
    <x v="0"/>
    <x v="1"/>
    <x v="1"/>
    <x v="0"/>
    <s v="Yes"/>
    <x v="0"/>
    <n v="98.75"/>
    <n v="2407.3000000000002"/>
    <x v="1"/>
    <n v="2407.3000000000002"/>
    <n v="1"/>
    <x v="3"/>
  </r>
  <r>
    <s v="9495-SKLKD"/>
    <x v="1"/>
    <n v="0"/>
    <s v="Yes"/>
    <s v="Yes"/>
    <n v="45"/>
    <s v="Yes"/>
    <x v="2"/>
    <x v="1"/>
    <x v="0"/>
    <x v="0"/>
    <x v="1"/>
    <x v="0"/>
    <x v="0"/>
    <x v="1"/>
    <x v="0"/>
    <s v="Yes"/>
    <x v="2"/>
    <n v="95.95"/>
    <n v="4456.6499999999996"/>
    <x v="0"/>
    <n v="4456.6499999999996"/>
    <n v="0"/>
    <x v="2"/>
  </r>
  <r>
    <s v="6048-UWKAL"/>
    <x v="0"/>
    <n v="1"/>
    <s v="Yes"/>
    <s v="No"/>
    <n v="69"/>
    <s v="Yes"/>
    <x v="2"/>
    <x v="1"/>
    <x v="0"/>
    <x v="0"/>
    <x v="0"/>
    <x v="1"/>
    <x v="1"/>
    <x v="1"/>
    <x v="2"/>
    <s v="No"/>
    <x v="3"/>
    <n v="105.4"/>
    <n v="6998.95"/>
    <x v="0"/>
    <n v="6998.95"/>
    <n v="0"/>
    <x v="4"/>
  </r>
  <r>
    <s v="5067-DGXLL"/>
    <x v="1"/>
    <n v="0"/>
    <s v="No"/>
    <s v="No"/>
    <n v="2"/>
    <s v="Yes"/>
    <x v="1"/>
    <x v="2"/>
    <x v="2"/>
    <x v="2"/>
    <x v="2"/>
    <x v="2"/>
    <x v="2"/>
    <x v="2"/>
    <x v="0"/>
    <s v="No"/>
    <x v="1"/>
    <n v="20.25"/>
    <n v="36.799999999999997"/>
    <x v="0"/>
    <n v="36.799999999999997"/>
    <n v="0"/>
    <x v="0"/>
  </r>
  <r>
    <s v="5469-CTCWN"/>
    <x v="1"/>
    <n v="0"/>
    <s v="Yes"/>
    <s v="Yes"/>
    <n v="61"/>
    <s v="Yes"/>
    <x v="2"/>
    <x v="1"/>
    <x v="1"/>
    <x v="0"/>
    <x v="0"/>
    <x v="0"/>
    <x v="1"/>
    <x v="1"/>
    <x v="1"/>
    <s v="Yes"/>
    <x v="0"/>
    <n v="106"/>
    <n v="6547.7"/>
    <x v="1"/>
    <n v="6547.7"/>
    <n v="1"/>
    <x v="4"/>
  </r>
  <r>
    <s v="9851-QXEEQ"/>
    <x v="1"/>
    <n v="0"/>
    <s v="No"/>
    <s v="No"/>
    <n v="41"/>
    <s v="Yes"/>
    <x v="2"/>
    <x v="1"/>
    <x v="0"/>
    <x v="0"/>
    <x v="1"/>
    <x v="0"/>
    <x v="1"/>
    <x v="1"/>
    <x v="0"/>
    <s v="Yes"/>
    <x v="0"/>
    <n v="104.7"/>
    <n v="4346.3999999999996"/>
    <x v="1"/>
    <n v="4346.3999999999996"/>
    <n v="1"/>
    <x v="2"/>
  </r>
  <r>
    <s v="6281-FKEWS"/>
    <x v="0"/>
    <n v="0"/>
    <s v="No"/>
    <s v="No"/>
    <n v="44"/>
    <s v="No"/>
    <x v="0"/>
    <x v="0"/>
    <x v="0"/>
    <x v="1"/>
    <x v="1"/>
    <x v="0"/>
    <x v="1"/>
    <x v="1"/>
    <x v="1"/>
    <s v="Yes"/>
    <x v="0"/>
    <n v="49.05"/>
    <n v="2265"/>
    <x v="0"/>
    <n v="2265"/>
    <n v="0"/>
    <x v="2"/>
  </r>
  <r>
    <s v="8898-KASCD"/>
    <x v="1"/>
    <n v="0"/>
    <s v="No"/>
    <s v="No"/>
    <n v="39"/>
    <s v="No"/>
    <x v="0"/>
    <x v="0"/>
    <x v="0"/>
    <x v="1"/>
    <x v="1"/>
    <x v="1"/>
    <x v="0"/>
    <x v="0"/>
    <x v="1"/>
    <s v="No"/>
    <x v="1"/>
    <n v="35.549999999999997"/>
    <n v="1309.1500000000001"/>
    <x v="0"/>
    <n v="1309.1500000000001"/>
    <n v="0"/>
    <x v="2"/>
  </r>
  <r>
    <s v="9242-TKFSV"/>
    <x v="1"/>
    <n v="0"/>
    <s v="Yes"/>
    <s v="Yes"/>
    <n v="72"/>
    <s v="No"/>
    <x v="0"/>
    <x v="0"/>
    <x v="1"/>
    <x v="0"/>
    <x v="1"/>
    <x v="1"/>
    <x v="1"/>
    <x v="1"/>
    <x v="2"/>
    <s v="Yes"/>
    <x v="3"/>
    <n v="65.099999999999994"/>
    <n v="4754.3"/>
    <x v="0"/>
    <n v="4754.3"/>
    <n v="0"/>
    <x v="4"/>
  </r>
  <r>
    <s v="9290-SHCMB"/>
    <x v="0"/>
    <n v="1"/>
    <s v="No"/>
    <s v="No"/>
    <n v="13"/>
    <s v="Yes"/>
    <x v="1"/>
    <x v="1"/>
    <x v="0"/>
    <x v="1"/>
    <x v="1"/>
    <x v="0"/>
    <x v="1"/>
    <x v="1"/>
    <x v="0"/>
    <s v="Yes"/>
    <x v="0"/>
    <n v="96.85"/>
    <n v="1235.55"/>
    <x v="0"/>
    <n v="1235.55"/>
    <n v="0"/>
    <x v="3"/>
  </r>
  <r>
    <s v="0743-HNPFG"/>
    <x v="0"/>
    <n v="0"/>
    <s v="Yes"/>
    <s v="Yes"/>
    <n v="51"/>
    <s v="Yes"/>
    <x v="1"/>
    <x v="0"/>
    <x v="1"/>
    <x v="0"/>
    <x v="0"/>
    <x v="1"/>
    <x v="0"/>
    <x v="1"/>
    <x v="1"/>
    <s v="Yes"/>
    <x v="3"/>
    <n v="69.75"/>
    <n v="3562.5"/>
    <x v="0"/>
    <n v="3562.5"/>
    <n v="0"/>
    <x v="5"/>
  </r>
  <r>
    <s v="2277-BKJKN"/>
    <x v="0"/>
    <n v="1"/>
    <s v="Yes"/>
    <s v="No"/>
    <n v="71"/>
    <s v="Yes"/>
    <x v="1"/>
    <x v="1"/>
    <x v="0"/>
    <x v="0"/>
    <x v="1"/>
    <x v="0"/>
    <x v="1"/>
    <x v="1"/>
    <x v="2"/>
    <s v="Yes"/>
    <x v="0"/>
    <n v="99.2"/>
    <n v="7213.75"/>
    <x v="0"/>
    <n v="7213.75"/>
    <n v="0"/>
    <x v="4"/>
  </r>
  <r>
    <s v="9809-IMGCQ"/>
    <x v="1"/>
    <n v="1"/>
    <s v="No"/>
    <s v="No"/>
    <n v="22"/>
    <s v="Yes"/>
    <x v="2"/>
    <x v="1"/>
    <x v="0"/>
    <x v="1"/>
    <x v="0"/>
    <x v="0"/>
    <x v="1"/>
    <x v="1"/>
    <x v="0"/>
    <s v="Yes"/>
    <x v="0"/>
    <n v="96.7"/>
    <n v="2082.9499999999998"/>
    <x v="1"/>
    <n v="2082.9499999999998"/>
    <n v="1"/>
    <x v="3"/>
  </r>
  <r>
    <s v="5208-HFSBT"/>
    <x v="0"/>
    <n v="0"/>
    <s v="No"/>
    <s v="No"/>
    <n v="2"/>
    <s v="Yes"/>
    <x v="1"/>
    <x v="0"/>
    <x v="0"/>
    <x v="0"/>
    <x v="0"/>
    <x v="1"/>
    <x v="0"/>
    <x v="0"/>
    <x v="0"/>
    <s v="Yes"/>
    <x v="3"/>
    <n v="55.05"/>
    <n v="102.75"/>
    <x v="1"/>
    <n v="102.75"/>
    <n v="1"/>
    <x v="0"/>
  </r>
  <r>
    <s v="5035-PGZXH"/>
    <x v="0"/>
    <n v="0"/>
    <s v="No"/>
    <s v="No"/>
    <n v="56"/>
    <s v="Yes"/>
    <x v="2"/>
    <x v="1"/>
    <x v="0"/>
    <x v="0"/>
    <x v="1"/>
    <x v="0"/>
    <x v="1"/>
    <x v="1"/>
    <x v="1"/>
    <s v="Yes"/>
    <x v="0"/>
    <n v="106.8"/>
    <n v="5914.4"/>
    <x v="0"/>
    <n v="5914.4"/>
    <n v="0"/>
    <x v="5"/>
  </r>
  <r>
    <s v="8695-WDYEA"/>
    <x v="1"/>
    <n v="0"/>
    <s v="No"/>
    <s v="No"/>
    <n v="1"/>
    <s v="Yes"/>
    <x v="1"/>
    <x v="0"/>
    <x v="1"/>
    <x v="1"/>
    <x v="0"/>
    <x v="0"/>
    <x v="0"/>
    <x v="0"/>
    <x v="0"/>
    <s v="No"/>
    <x v="1"/>
    <n v="51.25"/>
    <n v="51.25"/>
    <x v="0"/>
    <n v="51.25"/>
    <n v="0"/>
    <x v="0"/>
  </r>
  <r>
    <s v="6543-JXSOO"/>
    <x v="0"/>
    <n v="0"/>
    <s v="Yes"/>
    <s v="Yes"/>
    <n v="23"/>
    <s v="Yes"/>
    <x v="1"/>
    <x v="0"/>
    <x v="1"/>
    <x v="0"/>
    <x v="0"/>
    <x v="1"/>
    <x v="0"/>
    <x v="0"/>
    <x v="1"/>
    <s v="Yes"/>
    <x v="1"/>
    <n v="57.75"/>
    <n v="1282.8499999999999"/>
    <x v="0"/>
    <n v="1282.8499999999999"/>
    <n v="0"/>
    <x v="3"/>
  </r>
  <r>
    <s v="8016-ZMGMO"/>
    <x v="0"/>
    <n v="1"/>
    <s v="Yes"/>
    <s v="No"/>
    <n v="66"/>
    <s v="Yes"/>
    <x v="2"/>
    <x v="0"/>
    <x v="0"/>
    <x v="0"/>
    <x v="1"/>
    <x v="0"/>
    <x v="1"/>
    <x v="0"/>
    <x v="1"/>
    <s v="Yes"/>
    <x v="2"/>
    <n v="70.849999999999994"/>
    <n v="4738.8500000000004"/>
    <x v="0"/>
    <n v="4738.8500000000004"/>
    <n v="0"/>
    <x v="4"/>
  </r>
  <r>
    <s v="8605-ITULD"/>
    <x v="0"/>
    <n v="0"/>
    <s v="No"/>
    <s v="No"/>
    <n v="1"/>
    <s v="Yes"/>
    <x v="1"/>
    <x v="2"/>
    <x v="2"/>
    <x v="2"/>
    <x v="2"/>
    <x v="2"/>
    <x v="2"/>
    <x v="2"/>
    <x v="0"/>
    <s v="No"/>
    <x v="1"/>
    <n v="19.55"/>
    <n v="19.55"/>
    <x v="0"/>
    <n v="19.55"/>
    <n v="0"/>
    <x v="0"/>
  </r>
  <r>
    <s v="3254-YRILK"/>
    <x v="1"/>
    <n v="1"/>
    <s v="No"/>
    <s v="No"/>
    <n v="19"/>
    <s v="Yes"/>
    <x v="2"/>
    <x v="1"/>
    <x v="0"/>
    <x v="0"/>
    <x v="0"/>
    <x v="0"/>
    <x v="1"/>
    <x v="0"/>
    <x v="0"/>
    <s v="Yes"/>
    <x v="0"/>
    <n v="88.2"/>
    <n v="1775.8"/>
    <x v="1"/>
    <n v="1775.8"/>
    <n v="1"/>
    <x v="3"/>
  </r>
  <r>
    <s v="6416-YJTTB"/>
    <x v="1"/>
    <n v="0"/>
    <s v="No"/>
    <s v="No"/>
    <n v="11"/>
    <s v="Yes"/>
    <x v="1"/>
    <x v="1"/>
    <x v="1"/>
    <x v="1"/>
    <x v="1"/>
    <x v="0"/>
    <x v="0"/>
    <x v="0"/>
    <x v="0"/>
    <s v="Yes"/>
    <x v="2"/>
    <n v="79.5"/>
    <n v="795.65"/>
    <x v="0"/>
    <n v="795.65"/>
    <n v="0"/>
    <x v="0"/>
  </r>
  <r>
    <s v="2667-WYLWJ"/>
    <x v="0"/>
    <n v="0"/>
    <s v="Yes"/>
    <s v="Yes"/>
    <n v="8"/>
    <s v="Yes"/>
    <x v="1"/>
    <x v="2"/>
    <x v="2"/>
    <x v="2"/>
    <x v="2"/>
    <x v="2"/>
    <x v="2"/>
    <x v="2"/>
    <x v="1"/>
    <s v="Yes"/>
    <x v="1"/>
    <n v="19.75"/>
    <n v="145"/>
    <x v="1"/>
    <n v="145"/>
    <n v="1"/>
    <x v="0"/>
  </r>
  <r>
    <s v="4472-VESGY"/>
    <x v="0"/>
    <n v="0"/>
    <s v="Yes"/>
    <s v="Yes"/>
    <n v="52"/>
    <s v="Yes"/>
    <x v="2"/>
    <x v="1"/>
    <x v="1"/>
    <x v="0"/>
    <x v="1"/>
    <x v="0"/>
    <x v="0"/>
    <x v="1"/>
    <x v="0"/>
    <s v="No"/>
    <x v="2"/>
    <n v="98.15"/>
    <n v="4993.3999999999996"/>
    <x v="0"/>
    <n v="4993.3999999999996"/>
    <n v="0"/>
    <x v="5"/>
  </r>
  <r>
    <s v="3195-TQDZX"/>
    <x v="1"/>
    <n v="0"/>
    <s v="No"/>
    <s v="No"/>
    <n v="3"/>
    <s v="Yes"/>
    <x v="1"/>
    <x v="2"/>
    <x v="2"/>
    <x v="2"/>
    <x v="2"/>
    <x v="2"/>
    <x v="2"/>
    <x v="2"/>
    <x v="0"/>
    <s v="Yes"/>
    <x v="0"/>
    <n v="20.25"/>
    <n v="61.45"/>
    <x v="0"/>
    <n v="61.45"/>
    <n v="0"/>
    <x v="0"/>
  </r>
  <r>
    <s v="3128-YOVTD"/>
    <x v="0"/>
    <n v="0"/>
    <s v="Yes"/>
    <s v="Yes"/>
    <n v="51"/>
    <s v="Yes"/>
    <x v="1"/>
    <x v="1"/>
    <x v="1"/>
    <x v="0"/>
    <x v="0"/>
    <x v="0"/>
    <x v="0"/>
    <x v="0"/>
    <x v="0"/>
    <s v="Yes"/>
    <x v="2"/>
    <n v="79.150000000000006"/>
    <n v="4018.55"/>
    <x v="0"/>
    <n v="4018.55"/>
    <n v="0"/>
    <x v="5"/>
  </r>
  <r>
    <s v="0529-ONKER"/>
    <x v="1"/>
    <n v="1"/>
    <s v="No"/>
    <s v="No"/>
    <n v="15"/>
    <s v="Yes"/>
    <x v="2"/>
    <x v="1"/>
    <x v="0"/>
    <x v="1"/>
    <x v="0"/>
    <x v="0"/>
    <x v="0"/>
    <x v="0"/>
    <x v="0"/>
    <s v="No"/>
    <x v="0"/>
    <n v="75.650000000000006"/>
    <n v="1146.6500000000001"/>
    <x v="1"/>
    <n v="1146.6500000000001"/>
    <n v="1"/>
    <x v="3"/>
  </r>
  <r>
    <s v="1728-CXQBE"/>
    <x v="1"/>
    <n v="1"/>
    <s v="Yes"/>
    <s v="No"/>
    <n v="64"/>
    <s v="Yes"/>
    <x v="2"/>
    <x v="1"/>
    <x v="0"/>
    <x v="0"/>
    <x v="1"/>
    <x v="0"/>
    <x v="0"/>
    <x v="1"/>
    <x v="0"/>
    <s v="Yes"/>
    <x v="0"/>
    <n v="94.25"/>
    <n v="6081.4"/>
    <x v="0"/>
    <n v="6081.4"/>
    <n v="0"/>
    <x v="4"/>
  </r>
  <r>
    <s v="7041-TXQJH"/>
    <x v="0"/>
    <n v="0"/>
    <s v="No"/>
    <s v="No"/>
    <n v="37"/>
    <s v="No"/>
    <x v="0"/>
    <x v="0"/>
    <x v="0"/>
    <x v="1"/>
    <x v="1"/>
    <x v="0"/>
    <x v="0"/>
    <x v="1"/>
    <x v="0"/>
    <s v="Yes"/>
    <x v="3"/>
    <n v="40.200000000000003"/>
    <n v="1478.85"/>
    <x v="0"/>
    <n v="1478.85"/>
    <n v="0"/>
    <x v="2"/>
  </r>
  <r>
    <s v="5014-GSOUQ"/>
    <x v="1"/>
    <n v="0"/>
    <s v="No"/>
    <s v="No"/>
    <n v="13"/>
    <s v="Yes"/>
    <x v="1"/>
    <x v="2"/>
    <x v="2"/>
    <x v="2"/>
    <x v="2"/>
    <x v="2"/>
    <x v="2"/>
    <x v="2"/>
    <x v="2"/>
    <s v="No"/>
    <x v="1"/>
    <n v="19.95"/>
    <n v="243.65"/>
    <x v="0"/>
    <n v="243.65"/>
    <n v="0"/>
    <x v="3"/>
  </r>
  <r>
    <s v="5724-BIDBU"/>
    <x v="1"/>
    <n v="0"/>
    <s v="Yes"/>
    <s v="No"/>
    <n v="49"/>
    <s v="Yes"/>
    <x v="2"/>
    <x v="0"/>
    <x v="1"/>
    <x v="1"/>
    <x v="0"/>
    <x v="0"/>
    <x v="0"/>
    <x v="0"/>
    <x v="1"/>
    <s v="Yes"/>
    <x v="0"/>
    <n v="55.35"/>
    <n v="2633.95"/>
    <x v="0"/>
    <n v="2633.95"/>
    <n v="0"/>
    <x v="5"/>
  </r>
  <r>
    <s v="0481-SUMCB"/>
    <x v="0"/>
    <n v="1"/>
    <s v="No"/>
    <s v="No"/>
    <n v="45"/>
    <s v="Yes"/>
    <x v="2"/>
    <x v="1"/>
    <x v="0"/>
    <x v="1"/>
    <x v="1"/>
    <x v="0"/>
    <x v="1"/>
    <x v="1"/>
    <x v="1"/>
    <s v="Yes"/>
    <x v="2"/>
    <n v="102.15"/>
    <n v="4735.3500000000004"/>
    <x v="0"/>
    <n v="4735.3500000000004"/>
    <n v="0"/>
    <x v="2"/>
  </r>
  <r>
    <s v="1769-GRUIK"/>
    <x v="0"/>
    <n v="0"/>
    <s v="No"/>
    <s v="No"/>
    <n v="18"/>
    <s v="Yes"/>
    <x v="1"/>
    <x v="1"/>
    <x v="0"/>
    <x v="1"/>
    <x v="0"/>
    <x v="0"/>
    <x v="0"/>
    <x v="0"/>
    <x v="0"/>
    <s v="Yes"/>
    <x v="0"/>
    <n v="71.099999999999994"/>
    <n v="1247.75"/>
    <x v="0"/>
    <n v="1247.75"/>
    <n v="0"/>
    <x v="3"/>
  </r>
  <r>
    <s v="5240-IJOQT"/>
    <x v="1"/>
    <n v="1"/>
    <s v="No"/>
    <s v="No"/>
    <n v="1"/>
    <s v="Yes"/>
    <x v="2"/>
    <x v="1"/>
    <x v="0"/>
    <x v="1"/>
    <x v="0"/>
    <x v="0"/>
    <x v="0"/>
    <x v="0"/>
    <x v="0"/>
    <s v="Yes"/>
    <x v="0"/>
    <n v="74.7"/>
    <n v="74.7"/>
    <x v="1"/>
    <n v="74.7"/>
    <n v="1"/>
    <x v="0"/>
  </r>
  <r>
    <s v="8819-WFGGJ"/>
    <x v="1"/>
    <n v="0"/>
    <s v="Yes"/>
    <s v="No"/>
    <n v="68"/>
    <s v="No"/>
    <x v="0"/>
    <x v="0"/>
    <x v="1"/>
    <x v="1"/>
    <x v="1"/>
    <x v="0"/>
    <x v="1"/>
    <x v="1"/>
    <x v="2"/>
    <s v="Yes"/>
    <x v="2"/>
    <n v="54.1"/>
    <n v="3794.5"/>
    <x v="0"/>
    <n v="3794.5"/>
    <n v="0"/>
    <x v="4"/>
  </r>
  <r>
    <s v="7427-AUFPY"/>
    <x v="1"/>
    <n v="0"/>
    <s v="No"/>
    <s v="No"/>
    <n v="54"/>
    <s v="Yes"/>
    <x v="1"/>
    <x v="2"/>
    <x v="2"/>
    <x v="2"/>
    <x v="2"/>
    <x v="2"/>
    <x v="2"/>
    <x v="2"/>
    <x v="2"/>
    <s v="No"/>
    <x v="3"/>
    <n v="19.649999999999999"/>
    <n v="1008.7"/>
    <x v="0"/>
    <n v="1008.7"/>
    <n v="0"/>
    <x v="5"/>
  </r>
  <r>
    <s v="2811-POVEX"/>
    <x v="0"/>
    <n v="1"/>
    <s v="Yes"/>
    <s v="Yes"/>
    <n v="23"/>
    <s v="Yes"/>
    <x v="1"/>
    <x v="1"/>
    <x v="0"/>
    <x v="0"/>
    <x v="1"/>
    <x v="0"/>
    <x v="0"/>
    <x v="1"/>
    <x v="0"/>
    <s v="Yes"/>
    <x v="2"/>
    <n v="88.45"/>
    <n v="2130.5500000000002"/>
    <x v="0"/>
    <n v="2130.5500000000002"/>
    <n v="0"/>
    <x v="3"/>
  </r>
  <r>
    <s v="1092-GANHU"/>
    <x v="1"/>
    <n v="0"/>
    <s v="No"/>
    <s v="No"/>
    <n v="17"/>
    <s v="Yes"/>
    <x v="1"/>
    <x v="1"/>
    <x v="0"/>
    <x v="1"/>
    <x v="1"/>
    <x v="0"/>
    <x v="0"/>
    <x v="0"/>
    <x v="0"/>
    <s v="Yes"/>
    <x v="0"/>
    <n v="76.650000000000006"/>
    <n v="1313.55"/>
    <x v="1"/>
    <n v="1313.55"/>
    <n v="1"/>
    <x v="3"/>
  </r>
  <r>
    <s v="7898-PDWQE"/>
    <x v="1"/>
    <n v="0"/>
    <s v="Yes"/>
    <s v="No"/>
    <n v="71"/>
    <s v="Yes"/>
    <x v="2"/>
    <x v="0"/>
    <x v="1"/>
    <x v="0"/>
    <x v="1"/>
    <x v="1"/>
    <x v="0"/>
    <x v="1"/>
    <x v="2"/>
    <s v="No"/>
    <x v="3"/>
    <n v="80.400000000000006"/>
    <n v="5727.15"/>
    <x v="0"/>
    <n v="5727.15"/>
    <n v="0"/>
    <x v="4"/>
  </r>
  <r>
    <s v="9972-EWRJS"/>
    <x v="0"/>
    <n v="0"/>
    <s v="Yes"/>
    <s v="Yes"/>
    <n v="67"/>
    <s v="Yes"/>
    <x v="1"/>
    <x v="2"/>
    <x v="2"/>
    <x v="2"/>
    <x v="2"/>
    <x v="2"/>
    <x v="2"/>
    <x v="2"/>
    <x v="2"/>
    <s v="Yes"/>
    <x v="2"/>
    <n v="19.25"/>
    <n v="1372.9"/>
    <x v="0"/>
    <n v="1372.9"/>
    <n v="0"/>
    <x v="4"/>
  </r>
  <r>
    <s v="9314-IJWSQ"/>
    <x v="0"/>
    <n v="0"/>
    <s v="Yes"/>
    <s v="Yes"/>
    <n v="14"/>
    <s v="Yes"/>
    <x v="2"/>
    <x v="1"/>
    <x v="0"/>
    <x v="1"/>
    <x v="0"/>
    <x v="0"/>
    <x v="1"/>
    <x v="0"/>
    <x v="0"/>
    <s v="Yes"/>
    <x v="0"/>
    <n v="84.8"/>
    <n v="1203.9000000000001"/>
    <x v="0"/>
    <n v="1203.9000000000001"/>
    <n v="0"/>
    <x v="3"/>
  </r>
  <r>
    <s v="0661-XEYAN"/>
    <x v="0"/>
    <n v="1"/>
    <s v="No"/>
    <s v="No"/>
    <n v="1"/>
    <s v="No"/>
    <x v="0"/>
    <x v="0"/>
    <x v="0"/>
    <x v="1"/>
    <x v="0"/>
    <x v="0"/>
    <x v="0"/>
    <x v="0"/>
    <x v="0"/>
    <s v="Yes"/>
    <x v="1"/>
    <n v="25.8"/>
    <n v="25.8"/>
    <x v="1"/>
    <n v="25.8"/>
    <n v="1"/>
    <x v="0"/>
  </r>
  <r>
    <s v="5799-JRCZO"/>
    <x v="0"/>
    <n v="0"/>
    <s v="No"/>
    <s v="Yes"/>
    <n v="63"/>
    <s v="Yes"/>
    <x v="1"/>
    <x v="2"/>
    <x v="2"/>
    <x v="2"/>
    <x v="2"/>
    <x v="2"/>
    <x v="2"/>
    <x v="2"/>
    <x v="2"/>
    <s v="No"/>
    <x v="3"/>
    <n v="19.5"/>
    <n v="1215.0999999999999"/>
    <x v="0"/>
    <n v="1215.0999999999999"/>
    <n v="0"/>
    <x v="4"/>
  </r>
  <r>
    <s v="1921-KYSAY"/>
    <x v="0"/>
    <n v="0"/>
    <s v="No"/>
    <s v="No"/>
    <n v="41"/>
    <s v="Yes"/>
    <x v="2"/>
    <x v="0"/>
    <x v="0"/>
    <x v="1"/>
    <x v="1"/>
    <x v="1"/>
    <x v="0"/>
    <x v="1"/>
    <x v="1"/>
    <s v="Yes"/>
    <x v="0"/>
    <n v="68.599999999999994"/>
    <n v="2877.05"/>
    <x v="0"/>
    <n v="2877.05"/>
    <n v="0"/>
    <x v="2"/>
  </r>
  <r>
    <s v="6198-RTPMF"/>
    <x v="0"/>
    <n v="0"/>
    <s v="Yes"/>
    <s v="No"/>
    <n v="17"/>
    <s v="Yes"/>
    <x v="2"/>
    <x v="1"/>
    <x v="0"/>
    <x v="1"/>
    <x v="0"/>
    <x v="0"/>
    <x v="1"/>
    <x v="1"/>
    <x v="0"/>
    <s v="No"/>
    <x v="0"/>
    <n v="92.6"/>
    <n v="1579.7"/>
    <x v="0"/>
    <n v="1579.7"/>
    <n v="0"/>
    <x v="3"/>
  </r>
  <r>
    <s v="2924-KHUVI"/>
    <x v="1"/>
    <n v="0"/>
    <s v="Yes"/>
    <s v="No"/>
    <n v="56"/>
    <s v="Yes"/>
    <x v="2"/>
    <x v="1"/>
    <x v="1"/>
    <x v="1"/>
    <x v="0"/>
    <x v="0"/>
    <x v="1"/>
    <x v="1"/>
    <x v="1"/>
    <s v="Yes"/>
    <x v="0"/>
    <n v="100.55"/>
    <n v="5514.95"/>
    <x v="0"/>
    <n v="5514.95"/>
    <n v="0"/>
    <x v="5"/>
  </r>
  <r>
    <s v="1925-GMVBW"/>
    <x v="0"/>
    <n v="0"/>
    <s v="No"/>
    <s v="No"/>
    <n v="5"/>
    <s v="Yes"/>
    <x v="1"/>
    <x v="2"/>
    <x v="2"/>
    <x v="2"/>
    <x v="2"/>
    <x v="2"/>
    <x v="2"/>
    <x v="2"/>
    <x v="0"/>
    <s v="No"/>
    <x v="3"/>
    <n v="20.55"/>
    <n v="96.1"/>
    <x v="0"/>
    <n v="96.1"/>
    <n v="0"/>
    <x v="0"/>
  </r>
  <r>
    <s v="7881-EVUAD"/>
    <x v="0"/>
    <n v="0"/>
    <s v="No"/>
    <s v="No"/>
    <n v="2"/>
    <s v="No"/>
    <x v="0"/>
    <x v="0"/>
    <x v="1"/>
    <x v="0"/>
    <x v="0"/>
    <x v="0"/>
    <x v="0"/>
    <x v="1"/>
    <x v="0"/>
    <s v="Yes"/>
    <x v="0"/>
    <n v="42.6"/>
    <n v="72.400000000000006"/>
    <x v="1"/>
    <n v="72.400000000000006"/>
    <n v="1"/>
    <x v="0"/>
  </r>
  <r>
    <s v="6184-DYUOB"/>
    <x v="0"/>
    <n v="0"/>
    <s v="Yes"/>
    <s v="No"/>
    <n v="3"/>
    <s v="Yes"/>
    <x v="1"/>
    <x v="2"/>
    <x v="2"/>
    <x v="2"/>
    <x v="2"/>
    <x v="2"/>
    <x v="2"/>
    <x v="2"/>
    <x v="0"/>
    <s v="Yes"/>
    <x v="1"/>
    <n v="19.600000000000001"/>
    <n v="55.25"/>
    <x v="0"/>
    <n v="55.25"/>
    <n v="0"/>
    <x v="0"/>
  </r>
  <r>
    <s v="9207-ZPANB"/>
    <x v="1"/>
    <n v="0"/>
    <s v="No"/>
    <s v="No"/>
    <n v="37"/>
    <s v="Yes"/>
    <x v="2"/>
    <x v="0"/>
    <x v="1"/>
    <x v="0"/>
    <x v="1"/>
    <x v="1"/>
    <x v="0"/>
    <x v="0"/>
    <x v="1"/>
    <s v="No"/>
    <x v="0"/>
    <n v="67.45"/>
    <n v="2443.3000000000002"/>
    <x v="0"/>
    <n v="2443.3000000000002"/>
    <n v="0"/>
    <x v="2"/>
  </r>
  <r>
    <s v="5766-XQXMQ"/>
    <x v="0"/>
    <n v="0"/>
    <s v="No"/>
    <s v="No"/>
    <n v="29"/>
    <s v="Yes"/>
    <x v="1"/>
    <x v="0"/>
    <x v="1"/>
    <x v="0"/>
    <x v="1"/>
    <x v="0"/>
    <x v="0"/>
    <x v="1"/>
    <x v="0"/>
    <s v="Yes"/>
    <x v="2"/>
    <n v="68.849999999999994"/>
    <n v="1970.5"/>
    <x v="1"/>
    <n v="1970.5"/>
    <n v="1"/>
    <x v="1"/>
  </r>
  <r>
    <s v="9327-QSDED"/>
    <x v="1"/>
    <n v="0"/>
    <s v="No"/>
    <s v="No"/>
    <n v="8"/>
    <s v="Yes"/>
    <x v="1"/>
    <x v="0"/>
    <x v="0"/>
    <x v="1"/>
    <x v="0"/>
    <x v="0"/>
    <x v="0"/>
    <x v="0"/>
    <x v="0"/>
    <s v="No"/>
    <x v="1"/>
    <n v="43.55"/>
    <n v="335.4"/>
    <x v="0"/>
    <n v="335.4"/>
    <n v="0"/>
    <x v="0"/>
  </r>
  <r>
    <s v="1656-DRSMG"/>
    <x v="0"/>
    <n v="0"/>
    <s v="No"/>
    <s v="No"/>
    <n v="63"/>
    <s v="Yes"/>
    <x v="2"/>
    <x v="1"/>
    <x v="0"/>
    <x v="0"/>
    <x v="1"/>
    <x v="1"/>
    <x v="1"/>
    <x v="1"/>
    <x v="0"/>
    <s v="Yes"/>
    <x v="3"/>
    <n v="109.85"/>
    <n v="7002.95"/>
    <x v="0"/>
    <n v="7002.95"/>
    <n v="0"/>
    <x v="4"/>
  </r>
  <r>
    <s v="3012-VFFMN"/>
    <x v="0"/>
    <n v="0"/>
    <s v="Yes"/>
    <s v="Yes"/>
    <n v="7"/>
    <s v="Yes"/>
    <x v="1"/>
    <x v="2"/>
    <x v="2"/>
    <x v="2"/>
    <x v="2"/>
    <x v="2"/>
    <x v="2"/>
    <x v="2"/>
    <x v="0"/>
    <s v="No"/>
    <x v="1"/>
    <n v="20.65"/>
    <n v="158.94999999999999"/>
    <x v="0"/>
    <n v="158.94999999999999"/>
    <n v="0"/>
    <x v="0"/>
  </r>
  <r>
    <s v="2984-AFWNC"/>
    <x v="0"/>
    <n v="0"/>
    <s v="No"/>
    <s v="No"/>
    <n v="3"/>
    <s v="Yes"/>
    <x v="1"/>
    <x v="1"/>
    <x v="0"/>
    <x v="0"/>
    <x v="0"/>
    <x v="0"/>
    <x v="1"/>
    <x v="1"/>
    <x v="0"/>
    <s v="No"/>
    <x v="0"/>
    <n v="95.4"/>
    <n v="293.14999999999998"/>
    <x v="0"/>
    <n v="293.14999999999998"/>
    <n v="0"/>
    <x v="0"/>
  </r>
  <r>
    <s v="0640-YJTPY"/>
    <x v="1"/>
    <n v="0"/>
    <s v="Yes"/>
    <s v="Yes"/>
    <n v="72"/>
    <s v="Yes"/>
    <x v="1"/>
    <x v="2"/>
    <x v="2"/>
    <x v="2"/>
    <x v="2"/>
    <x v="2"/>
    <x v="2"/>
    <x v="2"/>
    <x v="2"/>
    <s v="No"/>
    <x v="2"/>
    <n v="21"/>
    <n v="1493.75"/>
    <x v="0"/>
    <n v="1493.75"/>
    <n v="0"/>
    <x v="4"/>
  </r>
  <r>
    <s v="8096-LOIST"/>
    <x v="0"/>
    <n v="0"/>
    <s v="No"/>
    <s v="No"/>
    <n v="19"/>
    <s v="Yes"/>
    <x v="1"/>
    <x v="0"/>
    <x v="0"/>
    <x v="1"/>
    <x v="0"/>
    <x v="0"/>
    <x v="0"/>
    <x v="1"/>
    <x v="0"/>
    <s v="Yes"/>
    <x v="0"/>
    <n v="56.2"/>
    <n v="1093.4000000000001"/>
    <x v="0"/>
    <n v="1093.4000000000001"/>
    <n v="0"/>
    <x v="3"/>
  </r>
  <r>
    <s v="9764-REAFF"/>
    <x v="0"/>
    <n v="0"/>
    <s v="Yes"/>
    <s v="No"/>
    <n v="59"/>
    <s v="Yes"/>
    <x v="1"/>
    <x v="2"/>
    <x v="2"/>
    <x v="2"/>
    <x v="2"/>
    <x v="2"/>
    <x v="2"/>
    <x v="2"/>
    <x v="2"/>
    <s v="No"/>
    <x v="2"/>
    <n v="18.399999999999999"/>
    <n v="1057.8499999999999"/>
    <x v="0"/>
    <n v="1057.8499999999999"/>
    <n v="0"/>
    <x v="5"/>
  </r>
  <r>
    <s v="3703-VAVCL"/>
    <x v="1"/>
    <n v="0"/>
    <s v="Yes"/>
    <s v="Yes"/>
    <n v="2"/>
    <s v="Yes"/>
    <x v="1"/>
    <x v="1"/>
    <x v="0"/>
    <x v="1"/>
    <x v="1"/>
    <x v="1"/>
    <x v="0"/>
    <x v="1"/>
    <x v="0"/>
    <s v="No"/>
    <x v="3"/>
    <n v="90"/>
    <n v="190.05"/>
    <x v="1"/>
    <n v="190.05"/>
    <n v="1"/>
    <x v="0"/>
  </r>
  <r>
    <s v="7107-UBYKY"/>
    <x v="0"/>
    <n v="0"/>
    <s v="Yes"/>
    <s v="Yes"/>
    <n v="35"/>
    <s v="Yes"/>
    <x v="2"/>
    <x v="2"/>
    <x v="2"/>
    <x v="2"/>
    <x v="2"/>
    <x v="2"/>
    <x v="2"/>
    <x v="2"/>
    <x v="0"/>
    <s v="Yes"/>
    <x v="0"/>
    <n v="25.75"/>
    <n v="882.55"/>
    <x v="0"/>
    <n v="882.55"/>
    <n v="0"/>
    <x v="1"/>
  </r>
  <r>
    <s v="4881-GQJTW"/>
    <x v="1"/>
    <n v="0"/>
    <s v="No"/>
    <s v="No"/>
    <n v="14"/>
    <s v="Yes"/>
    <x v="1"/>
    <x v="2"/>
    <x v="2"/>
    <x v="2"/>
    <x v="2"/>
    <x v="2"/>
    <x v="2"/>
    <x v="2"/>
    <x v="0"/>
    <s v="No"/>
    <x v="3"/>
    <n v="19.600000000000001"/>
    <n v="300.39999999999998"/>
    <x v="0"/>
    <n v="300.39999999999998"/>
    <n v="0"/>
    <x v="3"/>
  </r>
  <r>
    <s v="8519-QJGJD"/>
    <x v="0"/>
    <n v="0"/>
    <s v="No"/>
    <s v="No"/>
    <n v="14"/>
    <s v="Yes"/>
    <x v="1"/>
    <x v="1"/>
    <x v="0"/>
    <x v="1"/>
    <x v="1"/>
    <x v="0"/>
    <x v="0"/>
    <x v="0"/>
    <x v="0"/>
    <s v="No"/>
    <x v="0"/>
    <n v="75.349999999999994"/>
    <n v="1025.95"/>
    <x v="1"/>
    <n v="1025.95"/>
    <n v="1"/>
    <x v="3"/>
  </r>
  <r>
    <s v="7876-DNYAP"/>
    <x v="0"/>
    <n v="0"/>
    <s v="Yes"/>
    <s v="Yes"/>
    <n v="69"/>
    <s v="Yes"/>
    <x v="1"/>
    <x v="2"/>
    <x v="2"/>
    <x v="2"/>
    <x v="2"/>
    <x v="2"/>
    <x v="2"/>
    <x v="2"/>
    <x v="2"/>
    <s v="No"/>
    <x v="3"/>
    <n v="19.8"/>
    <n v="1436.95"/>
    <x v="0"/>
    <n v="1436.95"/>
    <n v="0"/>
    <x v="4"/>
  </r>
  <r>
    <s v="7905-NJMXS"/>
    <x v="1"/>
    <n v="1"/>
    <s v="Yes"/>
    <s v="No"/>
    <n v="7"/>
    <s v="Yes"/>
    <x v="2"/>
    <x v="0"/>
    <x v="1"/>
    <x v="0"/>
    <x v="0"/>
    <x v="1"/>
    <x v="0"/>
    <x v="0"/>
    <x v="0"/>
    <s v="No"/>
    <x v="0"/>
    <n v="64.2"/>
    <n v="475"/>
    <x v="0"/>
    <n v="475"/>
    <n v="0"/>
    <x v="0"/>
  </r>
  <r>
    <s v="2882-WDTBA"/>
    <x v="1"/>
    <n v="0"/>
    <s v="Yes"/>
    <s v="Yes"/>
    <n v="69"/>
    <s v="Yes"/>
    <x v="1"/>
    <x v="0"/>
    <x v="1"/>
    <x v="0"/>
    <x v="1"/>
    <x v="1"/>
    <x v="1"/>
    <x v="0"/>
    <x v="2"/>
    <s v="Yes"/>
    <x v="2"/>
    <n v="75.75"/>
    <n v="5388.15"/>
    <x v="0"/>
    <n v="5388.15"/>
    <n v="0"/>
    <x v="4"/>
  </r>
  <r>
    <s v="2091-GPPIQ"/>
    <x v="0"/>
    <n v="0"/>
    <s v="Yes"/>
    <s v="Yes"/>
    <n v="72"/>
    <s v="Yes"/>
    <x v="2"/>
    <x v="0"/>
    <x v="0"/>
    <x v="0"/>
    <x v="0"/>
    <x v="1"/>
    <x v="1"/>
    <x v="1"/>
    <x v="2"/>
    <s v="Yes"/>
    <x v="0"/>
    <n v="78.95"/>
    <n v="5730.15"/>
    <x v="0"/>
    <n v="5730.15"/>
    <n v="0"/>
    <x v="4"/>
  </r>
  <r>
    <s v="6326-MTTXK"/>
    <x v="1"/>
    <n v="0"/>
    <s v="No"/>
    <s v="No"/>
    <n v="8"/>
    <s v="Yes"/>
    <x v="2"/>
    <x v="1"/>
    <x v="0"/>
    <x v="0"/>
    <x v="0"/>
    <x v="0"/>
    <x v="1"/>
    <x v="1"/>
    <x v="0"/>
    <s v="No"/>
    <x v="0"/>
    <n v="100.85"/>
    <n v="819.55"/>
    <x v="1"/>
    <n v="819.55"/>
    <n v="1"/>
    <x v="0"/>
  </r>
  <r>
    <s v="5071-FBJFS"/>
    <x v="0"/>
    <n v="0"/>
    <s v="Yes"/>
    <s v="Yes"/>
    <n v="4"/>
    <s v="Yes"/>
    <x v="1"/>
    <x v="0"/>
    <x v="1"/>
    <x v="1"/>
    <x v="0"/>
    <x v="0"/>
    <x v="0"/>
    <x v="0"/>
    <x v="0"/>
    <s v="No"/>
    <x v="0"/>
    <n v="50.3"/>
    <n v="217.1"/>
    <x v="0"/>
    <n v="217.1"/>
    <n v="0"/>
    <x v="0"/>
  </r>
  <r>
    <s v="2796-UUZZO"/>
    <x v="1"/>
    <n v="0"/>
    <s v="Yes"/>
    <s v="Yes"/>
    <n v="63"/>
    <s v="Yes"/>
    <x v="1"/>
    <x v="1"/>
    <x v="0"/>
    <x v="0"/>
    <x v="1"/>
    <x v="0"/>
    <x v="0"/>
    <x v="0"/>
    <x v="0"/>
    <s v="Yes"/>
    <x v="3"/>
    <n v="80.3"/>
    <n v="4896.3500000000004"/>
    <x v="0"/>
    <n v="4896.3500000000004"/>
    <n v="0"/>
    <x v="4"/>
  </r>
  <r>
    <s v="2429-AYKKO"/>
    <x v="1"/>
    <n v="0"/>
    <s v="No"/>
    <s v="No"/>
    <n v="72"/>
    <s v="Yes"/>
    <x v="1"/>
    <x v="2"/>
    <x v="2"/>
    <x v="2"/>
    <x v="2"/>
    <x v="2"/>
    <x v="2"/>
    <x v="2"/>
    <x v="2"/>
    <s v="No"/>
    <x v="2"/>
    <n v="19.850000000000001"/>
    <n v="1434.1"/>
    <x v="0"/>
    <n v="1434.1"/>
    <n v="0"/>
    <x v="4"/>
  </r>
  <r>
    <s v="9798-OPFEM"/>
    <x v="0"/>
    <n v="0"/>
    <s v="No"/>
    <s v="No"/>
    <n v="46"/>
    <s v="Yes"/>
    <x v="1"/>
    <x v="2"/>
    <x v="2"/>
    <x v="2"/>
    <x v="2"/>
    <x v="2"/>
    <x v="2"/>
    <x v="2"/>
    <x v="2"/>
    <s v="Yes"/>
    <x v="0"/>
    <n v="21.1"/>
    <n v="937.1"/>
    <x v="0"/>
    <n v="937.1"/>
    <n v="0"/>
    <x v="2"/>
  </r>
  <r>
    <s v="0330-IVZHA"/>
    <x v="0"/>
    <n v="0"/>
    <s v="Yes"/>
    <s v="No"/>
    <n v="5"/>
    <s v="Yes"/>
    <x v="1"/>
    <x v="1"/>
    <x v="0"/>
    <x v="1"/>
    <x v="0"/>
    <x v="0"/>
    <x v="0"/>
    <x v="0"/>
    <x v="0"/>
    <s v="No"/>
    <x v="0"/>
    <n v="69.95"/>
    <n v="330.15"/>
    <x v="1"/>
    <n v="330.15"/>
    <n v="1"/>
    <x v="0"/>
  </r>
  <r>
    <s v="3794-NFNCH"/>
    <x v="1"/>
    <n v="0"/>
    <s v="Yes"/>
    <s v="No"/>
    <n v="30"/>
    <s v="Yes"/>
    <x v="1"/>
    <x v="0"/>
    <x v="0"/>
    <x v="1"/>
    <x v="1"/>
    <x v="0"/>
    <x v="0"/>
    <x v="0"/>
    <x v="0"/>
    <s v="Yes"/>
    <x v="1"/>
    <n v="50"/>
    <n v="1474.9"/>
    <x v="0"/>
    <n v="1474.9"/>
    <n v="0"/>
    <x v="1"/>
  </r>
  <r>
    <s v="5193-QLVZB"/>
    <x v="1"/>
    <n v="0"/>
    <s v="No"/>
    <s v="No"/>
    <n v="63"/>
    <s v="Yes"/>
    <x v="2"/>
    <x v="1"/>
    <x v="0"/>
    <x v="0"/>
    <x v="1"/>
    <x v="0"/>
    <x v="1"/>
    <x v="1"/>
    <x v="2"/>
    <s v="Yes"/>
    <x v="2"/>
    <n v="104.75"/>
    <n v="6536.5"/>
    <x v="0"/>
    <n v="6536.5"/>
    <n v="0"/>
    <x v="4"/>
  </r>
  <r>
    <s v="7114-AEOZE"/>
    <x v="0"/>
    <n v="0"/>
    <s v="No"/>
    <s v="No"/>
    <n v="60"/>
    <s v="Yes"/>
    <x v="1"/>
    <x v="2"/>
    <x v="2"/>
    <x v="2"/>
    <x v="2"/>
    <x v="2"/>
    <x v="2"/>
    <x v="2"/>
    <x v="2"/>
    <s v="No"/>
    <x v="2"/>
    <n v="19.850000000000001"/>
    <n v="1128.0999999999999"/>
    <x v="0"/>
    <n v="1128.0999999999999"/>
    <n v="0"/>
    <x v="5"/>
  </r>
  <r>
    <s v="2886-KEFUM"/>
    <x v="0"/>
    <n v="0"/>
    <s v="Yes"/>
    <s v="No"/>
    <n v="63"/>
    <s v="Yes"/>
    <x v="2"/>
    <x v="1"/>
    <x v="0"/>
    <x v="0"/>
    <x v="1"/>
    <x v="0"/>
    <x v="1"/>
    <x v="1"/>
    <x v="1"/>
    <s v="Yes"/>
    <x v="0"/>
    <n v="107.5"/>
    <n v="6873.75"/>
    <x v="1"/>
    <n v="6873.75"/>
    <n v="1"/>
    <x v="4"/>
  </r>
  <r>
    <s v="5522-NYKPB"/>
    <x v="1"/>
    <n v="0"/>
    <s v="Yes"/>
    <s v="Yes"/>
    <n v="25"/>
    <s v="Yes"/>
    <x v="1"/>
    <x v="1"/>
    <x v="0"/>
    <x v="1"/>
    <x v="0"/>
    <x v="1"/>
    <x v="1"/>
    <x v="0"/>
    <x v="0"/>
    <s v="No"/>
    <x v="0"/>
    <n v="85.9"/>
    <n v="2199.0500000000002"/>
    <x v="0"/>
    <n v="2199.0500000000002"/>
    <n v="0"/>
    <x v="1"/>
  </r>
  <r>
    <s v="4237-RLAQD"/>
    <x v="1"/>
    <n v="0"/>
    <s v="No"/>
    <s v="No"/>
    <n v="1"/>
    <s v="Yes"/>
    <x v="1"/>
    <x v="0"/>
    <x v="0"/>
    <x v="1"/>
    <x v="0"/>
    <x v="0"/>
    <x v="0"/>
    <x v="0"/>
    <x v="0"/>
    <s v="Yes"/>
    <x v="1"/>
    <n v="45.85"/>
    <n v="45.85"/>
    <x v="1"/>
    <n v="45.85"/>
    <n v="1"/>
    <x v="0"/>
  </r>
  <r>
    <s v="9957-YODKZ"/>
    <x v="1"/>
    <n v="1"/>
    <s v="Yes"/>
    <s v="No"/>
    <n v="6"/>
    <s v="Yes"/>
    <x v="2"/>
    <x v="1"/>
    <x v="0"/>
    <x v="1"/>
    <x v="1"/>
    <x v="0"/>
    <x v="0"/>
    <x v="0"/>
    <x v="0"/>
    <s v="Yes"/>
    <x v="0"/>
    <n v="80.8"/>
    <n v="457.1"/>
    <x v="0"/>
    <n v="457.1"/>
    <n v="0"/>
    <x v="0"/>
  </r>
  <r>
    <s v="6518-KZXCB"/>
    <x v="1"/>
    <n v="0"/>
    <s v="No"/>
    <s v="No"/>
    <n v="22"/>
    <s v="Yes"/>
    <x v="2"/>
    <x v="2"/>
    <x v="2"/>
    <x v="2"/>
    <x v="2"/>
    <x v="2"/>
    <x v="2"/>
    <x v="2"/>
    <x v="2"/>
    <s v="No"/>
    <x v="1"/>
    <n v="25.25"/>
    <n v="566.5"/>
    <x v="0"/>
    <n v="566.5"/>
    <n v="0"/>
    <x v="3"/>
  </r>
  <r>
    <s v="2245-ADZFJ"/>
    <x v="0"/>
    <n v="0"/>
    <s v="Yes"/>
    <s v="Yes"/>
    <n v="31"/>
    <s v="Yes"/>
    <x v="2"/>
    <x v="0"/>
    <x v="0"/>
    <x v="0"/>
    <x v="0"/>
    <x v="1"/>
    <x v="1"/>
    <x v="1"/>
    <x v="2"/>
    <s v="No"/>
    <x v="2"/>
    <n v="80.55"/>
    <n v="2471.6"/>
    <x v="0"/>
    <n v="2471.6"/>
    <n v="0"/>
    <x v="1"/>
  </r>
  <r>
    <s v="7776-QGYJC"/>
    <x v="0"/>
    <n v="0"/>
    <s v="Yes"/>
    <s v="Yes"/>
    <n v="39"/>
    <s v="Yes"/>
    <x v="1"/>
    <x v="1"/>
    <x v="0"/>
    <x v="1"/>
    <x v="1"/>
    <x v="1"/>
    <x v="0"/>
    <x v="0"/>
    <x v="0"/>
    <s v="Yes"/>
    <x v="2"/>
    <n v="81.5"/>
    <n v="3107.3"/>
    <x v="0"/>
    <n v="3107.3"/>
    <n v="0"/>
    <x v="2"/>
  </r>
  <r>
    <s v="9313-QOLTZ"/>
    <x v="1"/>
    <n v="0"/>
    <s v="No"/>
    <s v="No"/>
    <n v="26"/>
    <s v="Yes"/>
    <x v="1"/>
    <x v="2"/>
    <x v="2"/>
    <x v="2"/>
    <x v="2"/>
    <x v="2"/>
    <x v="2"/>
    <x v="2"/>
    <x v="0"/>
    <s v="No"/>
    <x v="1"/>
    <n v="20.9"/>
    <n v="518.29999999999995"/>
    <x v="0"/>
    <n v="518.29999999999995"/>
    <n v="0"/>
    <x v="1"/>
  </r>
  <r>
    <s v="9651-GTSAQ"/>
    <x v="0"/>
    <n v="0"/>
    <s v="Yes"/>
    <s v="No"/>
    <n v="53"/>
    <s v="Yes"/>
    <x v="1"/>
    <x v="1"/>
    <x v="1"/>
    <x v="0"/>
    <x v="1"/>
    <x v="0"/>
    <x v="1"/>
    <x v="1"/>
    <x v="1"/>
    <s v="Yes"/>
    <x v="2"/>
    <n v="106.1"/>
    <n v="5769.75"/>
    <x v="1"/>
    <n v="5769.75"/>
    <n v="1"/>
    <x v="5"/>
  </r>
  <r>
    <s v="3186-BAXNB"/>
    <x v="0"/>
    <n v="0"/>
    <s v="No"/>
    <s v="No"/>
    <n v="1"/>
    <s v="Yes"/>
    <x v="1"/>
    <x v="1"/>
    <x v="0"/>
    <x v="0"/>
    <x v="0"/>
    <x v="1"/>
    <x v="1"/>
    <x v="0"/>
    <x v="0"/>
    <s v="No"/>
    <x v="0"/>
    <n v="91.7"/>
    <n v="91.7"/>
    <x v="1"/>
    <n v="91.7"/>
    <n v="1"/>
    <x v="0"/>
  </r>
  <r>
    <s v="4672-FOTSD"/>
    <x v="1"/>
    <n v="0"/>
    <s v="No"/>
    <s v="No"/>
    <n v="12"/>
    <s v="Yes"/>
    <x v="2"/>
    <x v="0"/>
    <x v="1"/>
    <x v="0"/>
    <x v="0"/>
    <x v="1"/>
    <x v="0"/>
    <x v="0"/>
    <x v="0"/>
    <s v="Yes"/>
    <x v="0"/>
    <n v="67.25"/>
    <n v="832.3"/>
    <x v="0"/>
    <n v="832.3"/>
    <n v="0"/>
    <x v="0"/>
  </r>
  <r>
    <s v="0637-YLETY"/>
    <x v="0"/>
    <n v="0"/>
    <s v="No"/>
    <s v="No"/>
    <n v="16"/>
    <s v="Yes"/>
    <x v="2"/>
    <x v="1"/>
    <x v="0"/>
    <x v="0"/>
    <x v="1"/>
    <x v="0"/>
    <x v="0"/>
    <x v="1"/>
    <x v="0"/>
    <s v="Yes"/>
    <x v="3"/>
    <n v="95.6"/>
    <n v="1555.65"/>
    <x v="1"/>
    <n v="1555.65"/>
    <n v="1"/>
    <x v="3"/>
  </r>
  <r>
    <s v="9818-XQCUV"/>
    <x v="0"/>
    <n v="0"/>
    <s v="No"/>
    <s v="No"/>
    <n v="2"/>
    <s v="Yes"/>
    <x v="1"/>
    <x v="2"/>
    <x v="2"/>
    <x v="2"/>
    <x v="2"/>
    <x v="2"/>
    <x v="2"/>
    <x v="2"/>
    <x v="0"/>
    <s v="No"/>
    <x v="1"/>
    <n v="20.350000000000001"/>
    <n v="45.3"/>
    <x v="0"/>
    <n v="45.3"/>
    <n v="0"/>
    <x v="0"/>
  </r>
  <r>
    <s v="7338-ERIVA"/>
    <x v="1"/>
    <n v="0"/>
    <s v="No"/>
    <s v="Yes"/>
    <n v="39"/>
    <s v="No"/>
    <x v="0"/>
    <x v="0"/>
    <x v="1"/>
    <x v="1"/>
    <x v="0"/>
    <x v="1"/>
    <x v="1"/>
    <x v="0"/>
    <x v="1"/>
    <s v="No"/>
    <x v="2"/>
    <n v="45.05"/>
    <n v="1790.6"/>
    <x v="0"/>
    <n v="1790.6"/>
    <n v="0"/>
    <x v="2"/>
  </r>
  <r>
    <s v="1157-BQCUW"/>
    <x v="1"/>
    <n v="0"/>
    <s v="No"/>
    <s v="No"/>
    <n v="1"/>
    <s v="Yes"/>
    <x v="2"/>
    <x v="1"/>
    <x v="0"/>
    <x v="1"/>
    <x v="0"/>
    <x v="0"/>
    <x v="0"/>
    <x v="0"/>
    <x v="0"/>
    <s v="Yes"/>
    <x v="0"/>
    <n v="74.95"/>
    <n v="74.95"/>
    <x v="1"/>
    <n v="74.95"/>
    <n v="1"/>
    <x v="0"/>
  </r>
  <r>
    <s v="8259-NFJTV"/>
    <x v="0"/>
    <n v="0"/>
    <s v="Yes"/>
    <s v="Yes"/>
    <n v="7"/>
    <s v="No"/>
    <x v="0"/>
    <x v="0"/>
    <x v="1"/>
    <x v="1"/>
    <x v="0"/>
    <x v="1"/>
    <x v="0"/>
    <x v="0"/>
    <x v="0"/>
    <s v="No"/>
    <x v="1"/>
    <n v="34.65"/>
    <n v="246.6"/>
    <x v="0"/>
    <n v="246.6"/>
    <n v="0"/>
    <x v="0"/>
  </r>
  <r>
    <s v="3223-DWFIO"/>
    <x v="1"/>
    <n v="1"/>
    <s v="No"/>
    <s v="No"/>
    <n v="4"/>
    <s v="Yes"/>
    <x v="1"/>
    <x v="1"/>
    <x v="0"/>
    <x v="1"/>
    <x v="0"/>
    <x v="0"/>
    <x v="0"/>
    <x v="0"/>
    <x v="0"/>
    <s v="No"/>
    <x v="0"/>
    <n v="69.349999999999994"/>
    <n v="261.64999999999998"/>
    <x v="0"/>
    <n v="261.64999999999998"/>
    <n v="0"/>
    <x v="0"/>
  </r>
  <r>
    <s v="2660-EMUBI"/>
    <x v="1"/>
    <n v="1"/>
    <s v="No"/>
    <s v="No"/>
    <n v="10"/>
    <s v="Yes"/>
    <x v="2"/>
    <x v="1"/>
    <x v="0"/>
    <x v="1"/>
    <x v="0"/>
    <x v="0"/>
    <x v="1"/>
    <x v="1"/>
    <x v="0"/>
    <s v="Yes"/>
    <x v="0"/>
    <n v="95.35"/>
    <n v="898.35"/>
    <x v="1"/>
    <n v="898.35"/>
    <n v="1"/>
    <x v="0"/>
  </r>
  <r>
    <s v="6968-GMKPR"/>
    <x v="0"/>
    <n v="0"/>
    <s v="No"/>
    <s v="No"/>
    <n v="55"/>
    <s v="Yes"/>
    <x v="1"/>
    <x v="1"/>
    <x v="0"/>
    <x v="0"/>
    <x v="1"/>
    <x v="0"/>
    <x v="0"/>
    <x v="0"/>
    <x v="0"/>
    <s v="Yes"/>
    <x v="0"/>
    <n v="81.55"/>
    <n v="4509.5"/>
    <x v="0"/>
    <n v="4509.5"/>
    <n v="0"/>
    <x v="5"/>
  </r>
  <r>
    <s v="4751-ERMAN"/>
    <x v="1"/>
    <n v="0"/>
    <s v="Yes"/>
    <s v="Yes"/>
    <n v="72"/>
    <s v="Yes"/>
    <x v="1"/>
    <x v="0"/>
    <x v="0"/>
    <x v="0"/>
    <x v="1"/>
    <x v="0"/>
    <x v="1"/>
    <x v="1"/>
    <x v="2"/>
    <s v="Yes"/>
    <x v="2"/>
    <n v="75.400000000000006"/>
    <n v="5480.25"/>
    <x v="0"/>
    <n v="5480.25"/>
    <n v="0"/>
    <x v="4"/>
  </r>
  <r>
    <s v="1436-ZMJAN"/>
    <x v="0"/>
    <n v="0"/>
    <s v="Yes"/>
    <s v="No"/>
    <n v="10"/>
    <s v="Yes"/>
    <x v="1"/>
    <x v="0"/>
    <x v="0"/>
    <x v="1"/>
    <x v="1"/>
    <x v="0"/>
    <x v="1"/>
    <x v="1"/>
    <x v="0"/>
    <s v="Yes"/>
    <x v="3"/>
    <n v="67.8"/>
    <n v="653.15"/>
    <x v="0"/>
    <n v="653.15"/>
    <n v="0"/>
    <x v="0"/>
  </r>
  <r>
    <s v="3292-PBZEJ"/>
    <x v="1"/>
    <n v="1"/>
    <s v="No"/>
    <s v="No"/>
    <n v="11"/>
    <s v="Yes"/>
    <x v="2"/>
    <x v="1"/>
    <x v="0"/>
    <x v="0"/>
    <x v="1"/>
    <x v="1"/>
    <x v="1"/>
    <x v="1"/>
    <x v="0"/>
    <s v="Yes"/>
    <x v="0"/>
    <n v="111.4"/>
    <n v="1183.05"/>
    <x v="0"/>
    <n v="1183.05"/>
    <n v="0"/>
    <x v="0"/>
  </r>
  <r>
    <s v="0799-DDIHE"/>
    <x v="0"/>
    <n v="0"/>
    <s v="Yes"/>
    <s v="Yes"/>
    <n v="15"/>
    <s v="Yes"/>
    <x v="1"/>
    <x v="0"/>
    <x v="0"/>
    <x v="1"/>
    <x v="0"/>
    <x v="0"/>
    <x v="0"/>
    <x v="0"/>
    <x v="0"/>
    <s v="No"/>
    <x v="0"/>
    <n v="46.3"/>
    <n v="639.45000000000005"/>
    <x v="0"/>
    <n v="639.45000000000005"/>
    <n v="0"/>
    <x v="3"/>
  </r>
  <r>
    <s v="3070-FNFZQ"/>
    <x v="0"/>
    <n v="0"/>
    <s v="Yes"/>
    <s v="Yes"/>
    <n v="23"/>
    <s v="Yes"/>
    <x v="1"/>
    <x v="2"/>
    <x v="2"/>
    <x v="2"/>
    <x v="2"/>
    <x v="2"/>
    <x v="2"/>
    <x v="2"/>
    <x v="2"/>
    <s v="No"/>
    <x v="2"/>
    <n v="20.399999999999999"/>
    <n v="478.75"/>
    <x v="0"/>
    <n v="478.75"/>
    <n v="0"/>
    <x v="3"/>
  </r>
  <r>
    <s v="2812-SFXMJ"/>
    <x v="1"/>
    <n v="0"/>
    <s v="No"/>
    <s v="Yes"/>
    <n v="1"/>
    <s v="Yes"/>
    <x v="1"/>
    <x v="2"/>
    <x v="2"/>
    <x v="2"/>
    <x v="2"/>
    <x v="2"/>
    <x v="2"/>
    <x v="2"/>
    <x v="0"/>
    <s v="No"/>
    <x v="1"/>
    <n v="20.05"/>
    <n v="20.05"/>
    <x v="0"/>
    <n v="20.05"/>
    <n v="0"/>
    <x v="0"/>
  </r>
  <r>
    <s v="7675-OZCZG"/>
    <x v="0"/>
    <n v="1"/>
    <s v="No"/>
    <s v="No"/>
    <n v="3"/>
    <s v="Yes"/>
    <x v="1"/>
    <x v="0"/>
    <x v="0"/>
    <x v="1"/>
    <x v="0"/>
    <x v="0"/>
    <x v="0"/>
    <x v="0"/>
    <x v="0"/>
    <s v="No"/>
    <x v="0"/>
    <n v="45"/>
    <n v="127.1"/>
    <x v="1"/>
    <n v="127.1"/>
    <n v="1"/>
    <x v="0"/>
  </r>
  <r>
    <s v="5014-WUQMG"/>
    <x v="1"/>
    <n v="0"/>
    <s v="Yes"/>
    <s v="Yes"/>
    <n v="47"/>
    <s v="Yes"/>
    <x v="1"/>
    <x v="1"/>
    <x v="1"/>
    <x v="0"/>
    <x v="1"/>
    <x v="0"/>
    <x v="0"/>
    <x v="1"/>
    <x v="1"/>
    <s v="Yes"/>
    <x v="0"/>
    <n v="96.1"/>
    <n v="4391.45"/>
    <x v="0"/>
    <n v="4391.45"/>
    <n v="0"/>
    <x v="2"/>
  </r>
  <r>
    <s v="5312-TSZVC"/>
    <x v="0"/>
    <n v="0"/>
    <s v="No"/>
    <s v="Yes"/>
    <n v="15"/>
    <s v="Yes"/>
    <x v="1"/>
    <x v="2"/>
    <x v="2"/>
    <x v="2"/>
    <x v="2"/>
    <x v="2"/>
    <x v="2"/>
    <x v="2"/>
    <x v="1"/>
    <s v="No"/>
    <x v="1"/>
    <n v="19.649999999999999"/>
    <n v="270.60000000000002"/>
    <x v="0"/>
    <n v="270.60000000000002"/>
    <n v="0"/>
    <x v="3"/>
  </r>
  <r>
    <s v="2003-CKLOR"/>
    <x v="1"/>
    <n v="0"/>
    <s v="No"/>
    <s v="No"/>
    <n v="66"/>
    <s v="Yes"/>
    <x v="1"/>
    <x v="1"/>
    <x v="0"/>
    <x v="0"/>
    <x v="1"/>
    <x v="0"/>
    <x v="1"/>
    <x v="1"/>
    <x v="0"/>
    <s v="No"/>
    <x v="0"/>
    <n v="99.5"/>
    <n v="6710.5"/>
    <x v="1"/>
    <n v="6710.5"/>
    <n v="1"/>
    <x v="4"/>
  </r>
  <r>
    <s v="0993-OSGPT"/>
    <x v="0"/>
    <n v="1"/>
    <s v="Yes"/>
    <s v="No"/>
    <n v="68"/>
    <s v="Yes"/>
    <x v="1"/>
    <x v="0"/>
    <x v="0"/>
    <x v="0"/>
    <x v="1"/>
    <x v="1"/>
    <x v="0"/>
    <x v="0"/>
    <x v="1"/>
    <s v="Yes"/>
    <x v="2"/>
    <n v="60.65"/>
    <n v="3975.9"/>
    <x v="0"/>
    <n v="3975.9"/>
    <n v="0"/>
    <x v="4"/>
  </r>
  <r>
    <s v="9254-RBFON"/>
    <x v="0"/>
    <n v="0"/>
    <s v="Yes"/>
    <s v="Yes"/>
    <n v="17"/>
    <s v="Yes"/>
    <x v="1"/>
    <x v="1"/>
    <x v="0"/>
    <x v="1"/>
    <x v="1"/>
    <x v="1"/>
    <x v="1"/>
    <x v="1"/>
    <x v="1"/>
    <s v="No"/>
    <x v="2"/>
    <n v="98.6"/>
    <n v="1704.95"/>
    <x v="1"/>
    <n v="1704.95"/>
    <n v="1"/>
    <x v="3"/>
  </r>
  <r>
    <s v="1205-WNWPJ"/>
    <x v="0"/>
    <n v="0"/>
    <s v="No"/>
    <s v="No"/>
    <n v="7"/>
    <s v="Yes"/>
    <x v="1"/>
    <x v="0"/>
    <x v="0"/>
    <x v="1"/>
    <x v="0"/>
    <x v="1"/>
    <x v="1"/>
    <x v="0"/>
    <x v="0"/>
    <s v="Yes"/>
    <x v="1"/>
    <n v="59.5"/>
    <n v="415.95"/>
    <x v="1"/>
    <n v="415.95"/>
    <n v="1"/>
    <x v="0"/>
  </r>
  <r>
    <s v="9391-EOYLI"/>
    <x v="1"/>
    <n v="1"/>
    <s v="Yes"/>
    <s v="No"/>
    <n v="12"/>
    <s v="Yes"/>
    <x v="1"/>
    <x v="1"/>
    <x v="0"/>
    <x v="1"/>
    <x v="0"/>
    <x v="0"/>
    <x v="0"/>
    <x v="1"/>
    <x v="0"/>
    <s v="Yes"/>
    <x v="0"/>
    <n v="80.45"/>
    <n v="950.2"/>
    <x v="1"/>
    <n v="950.2"/>
    <n v="1"/>
    <x v="0"/>
  </r>
  <r>
    <s v="7108-DGVUU"/>
    <x v="0"/>
    <n v="1"/>
    <s v="Yes"/>
    <s v="No"/>
    <n v="21"/>
    <s v="Yes"/>
    <x v="2"/>
    <x v="0"/>
    <x v="0"/>
    <x v="0"/>
    <x v="1"/>
    <x v="0"/>
    <x v="0"/>
    <x v="1"/>
    <x v="1"/>
    <s v="No"/>
    <x v="2"/>
    <n v="71.7"/>
    <n v="1497.05"/>
    <x v="0"/>
    <n v="1497.05"/>
    <n v="0"/>
    <x v="3"/>
  </r>
  <r>
    <s v="2782-JEEBU"/>
    <x v="1"/>
    <n v="0"/>
    <s v="No"/>
    <s v="No"/>
    <n v="21"/>
    <s v="No"/>
    <x v="0"/>
    <x v="0"/>
    <x v="0"/>
    <x v="0"/>
    <x v="0"/>
    <x v="1"/>
    <x v="0"/>
    <x v="0"/>
    <x v="0"/>
    <s v="Yes"/>
    <x v="1"/>
    <n v="36"/>
    <n v="780.15"/>
    <x v="0"/>
    <n v="780.15"/>
    <n v="0"/>
    <x v="3"/>
  </r>
  <r>
    <s v="5127-BZENZ"/>
    <x v="0"/>
    <n v="0"/>
    <s v="Yes"/>
    <s v="Yes"/>
    <n v="56"/>
    <s v="Yes"/>
    <x v="2"/>
    <x v="0"/>
    <x v="1"/>
    <x v="1"/>
    <x v="0"/>
    <x v="0"/>
    <x v="1"/>
    <x v="0"/>
    <x v="1"/>
    <s v="No"/>
    <x v="2"/>
    <n v="65.2"/>
    <n v="3512.15"/>
    <x v="0"/>
    <n v="3512.15"/>
    <n v="0"/>
    <x v="5"/>
  </r>
  <r>
    <s v="2720-FVBQP"/>
    <x v="0"/>
    <n v="0"/>
    <s v="Yes"/>
    <s v="Yes"/>
    <n v="6"/>
    <s v="Yes"/>
    <x v="2"/>
    <x v="0"/>
    <x v="0"/>
    <x v="1"/>
    <x v="0"/>
    <x v="0"/>
    <x v="0"/>
    <x v="0"/>
    <x v="0"/>
    <s v="Yes"/>
    <x v="3"/>
    <n v="48.95"/>
    <n v="273.25"/>
    <x v="0"/>
    <n v="273.25"/>
    <n v="0"/>
    <x v="0"/>
  </r>
  <r>
    <s v="9906-NHHVC"/>
    <x v="0"/>
    <n v="1"/>
    <s v="No"/>
    <s v="No"/>
    <n v="65"/>
    <s v="No"/>
    <x v="0"/>
    <x v="0"/>
    <x v="0"/>
    <x v="0"/>
    <x v="1"/>
    <x v="0"/>
    <x v="1"/>
    <x v="1"/>
    <x v="2"/>
    <s v="Yes"/>
    <x v="2"/>
    <n v="53.5"/>
    <n v="3517.9"/>
    <x v="0"/>
    <n v="3517.9"/>
    <n v="0"/>
    <x v="4"/>
  </r>
  <r>
    <s v="4522-XRWWI"/>
    <x v="1"/>
    <n v="0"/>
    <s v="Yes"/>
    <s v="No"/>
    <n v="42"/>
    <s v="Yes"/>
    <x v="2"/>
    <x v="0"/>
    <x v="1"/>
    <x v="1"/>
    <x v="0"/>
    <x v="1"/>
    <x v="1"/>
    <x v="1"/>
    <x v="1"/>
    <s v="No"/>
    <x v="3"/>
    <n v="80.45"/>
    <n v="3375.9"/>
    <x v="0"/>
    <n v="3375.9"/>
    <n v="0"/>
    <x v="2"/>
  </r>
  <r>
    <s v="3766-EJLFL"/>
    <x v="0"/>
    <n v="0"/>
    <s v="Yes"/>
    <s v="Yes"/>
    <n v="68"/>
    <s v="Yes"/>
    <x v="2"/>
    <x v="1"/>
    <x v="1"/>
    <x v="1"/>
    <x v="1"/>
    <x v="1"/>
    <x v="1"/>
    <x v="1"/>
    <x v="2"/>
    <s v="Yes"/>
    <x v="2"/>
    <n v="109.05"/>
    <n v="7508.55"/>
    <x v="0"/>
    <n v="7508.55"/>
    <n v="0"/>
    <x v="4"/>
  </r>
  <r>
    <s v="5939-SXWHM"/>
    <x v="1"/>
    <n v="0"/>
    <s v="Yes"/>
    <s v="Yes"/>
    <n v="48"/>
    <s v="Yes"/>
    <x v="2"/>
    <x v="2"/>
    <x v="2"/>
    <x v="2"/>
    <x v="2"/>
    <x v="2"/>
    <x v="2"/>
    <x v="2"/>
    <x v="2"/>
    <s v="No"/>
    <x v="2"/>
    <n v="26.3"/>
    <n v="1245.05"/>
    <x v="0"/>
    <n v="1245.05"/>
    <n v="0"/>
    <x v="2"/>
  </r>
  <r>
    <s v="8152-UOBNY"/>
    <x v="0"/>
    <n v="1"/>
    <s v="No"/>
    <s v="No"/>
    <n v="50"/>
    <s v="Yes"/>
    <x v="2"/>
    <x v="1"/>
    <x v="0"/>
    <x v="0"/>
    <x v="0"/>
    <x v="1"/>
    <x v="1"/>
    <x v="1"/>
    <x v="1"/>
    <s v="Yes"/>
    <x v="0"/>
    <n v="106.8"/>
    <n v="5347.95"/>
    <x v="0"/>
    <n v="5347.95"/>
    <n v="0"/>
    <x v="5"/>
  </r>
  <r>
    <s v="7351-KYHQH"/>
    <x v="0"/>
    <n v="1"/>
    <s v="No"/>
    <s v="No"/>
    <n v="7"/>
    <s v="Yes"/>
    <x v="1"/>
    <x v="0"/>
    <x v="0"/>
    <x v="0"/>
    <x v="1"/>
    <x v="0"/>
    <x v="1"/>
    <x v="0"/>
    <x v="0"/>
    <s v="Yes"/>
    <x v="0"/>
    <n v="64.95"/>
    <n v="493.65"/>
    <x v="0"/>
    <n v="493.65"/>
    <n v="0"/>
    <x v="0"/>
  </r>
  <r>
    <s v="7643-RCHXS"/>
    <x v="0"/>
    <n v="0"/>
    <s v="Yes"/>
    <s v="Yes"/>
    <n v="63"/>
    <s v="Yes"/>
    <x v="1"/>
    <x v="2"/>
    <x v="2"/>
    <x v="2"/>
    <x v="2"/>
    <x v="2"/>
    <x v="2"/>
    <x v="2"/>
    <x v="2"/>
    <s v="No"/>
    <x v="0"/>
    <n v="19.350000000000001"/>
    <n v="1263.8499999999999"/>
    <x v="0"/>
    <n v="1263.8499999999999"/>
    <n v="0"/>
    <x v="4"/>
  </r>
  <r>
    <s v="8246-SHFGA"/>
    <x v="1"/>
    <n v="0"/>
    <s v="No"/>
    <s v="No"/>
    <n v="17"/>
    <s v="Yes"/>
    <x v="1"/>
    <x v="2"/>
    <x v="2"/>
    <x v="2"/>
    <x v="2"/>
    <x v="2"/>
    <x v="2"/>
    <x v="2"/>
    <x v="0"/>
    <s v="No"/>
    <x v="3"/>
    <n v="21.1"/>
    <n v="385.55"/>
    <x v="0"/>
    <n v="385.55"/>
    <n v="0"/>
    <x v="3"/>
  </r>
  <r>
    <s v="8387-MOJJT"/>
    <x v="0"/>
    <n v="0"/>
    <s v="Yes"/>
    <s v="Yes"/>
    <n v="42"/>
    <s v="Yes"/>
    <x v="1"/>
    <x v="1"/>
    <x v="0"/>
    <x v="1"/>
    <x v="0"/>
    <x v="0"/>
    <x v="1"/>
    <x v="0"/>
    <x v="0"/>
    <s v="Yes"/>
    <x v="3"/>
    <n v="77.95"/>
    <n v="3384"/>
    <x v="1"/>
    <n v="3384"/>
    <n v="1"/>
    <x v="2"/>
  </r>
  <r>
    <s v="0620-XEFWH"/>
    <x v="1"/>
    <n v="0"/>
    <s v="Yes"/>
    <s v="Yes"/>
    <n v="4"/>
    <s v="Yes"/>
    <x v="1"/>
    <x v="2"/>
    <x v="2"/>
    <x v="2"/>
    <x v="2"/>
    <x v="2"/>
    <x v="2"/>
    <x v="2"/>
    <x v="0"/>
    <s v="No"/>
    <x v="1"/>
    <n v="18.850000000000001"/>
    <n v="84.2"/>
    <x v="0"/>
    <n v="84.2"/>
    <n v="0"/>
    <x v="0"/>
  </r>
  <r>
    <s v="6485-QXWWE"/>
    <x v="0"/>
    <n v="0"/>
    <s v="No"/>
    <s v="Yes"/>
    <n v="62"/>
    <s v="Yes"/>
    <x v="2"/>
    <x v="2"/>
    <x v="2"/>
    <x v="2"/>
    <x v="2"/>
    <x v="2"/>
    <x v="2"/>
    <x v="2"/>
    <x v="2"/>
    <s v="No"/>
    <x v="2"/>
    <n v="26"/>
    <n v="1638.7"/>
    <x v="0"/>
    <n v="1638.7"/>
    <n v="0"/>
    <x v="4"/>
  </r>
  <r>
    <s v="2761-OCIAX"/>
    <x v="1"/>
    <n v="1"/>
    <s v="No"/>
    <s v="No"/>
    <n v="2"/>
    <s v="Yes"/>
    <x v="1"/>
    <x v="1"/>
    <x v="0"/>
    <x v="0"/>
    <x v="0"/>
    <x v="0"/>
    <x v="0"/>
    <x v="0"/>
    <x v="0"/>
    <s v="Yes"/>
    <x v="0"/>
    <n v="74.7"/>
    <n v="165.4"/>
    <x v="1"/>
    <n v="165.4"/>
    <n v="1"/>
    <x v="0"/>
  </r>
  <r>
    <s v="7321-VGNKU"/>
    <x v="0"/>
    <n v="0"/>
    <s v="Yes"/>
    <s v="No"/>
    <n v="2"/>
    <s v="Yes"/>
    <x v="1"/>
    <x v="1"/>
    <x v="0"/>
    <x v="1"/>
    <x v="0"/>
    <x v="0"/>
    <x v="0"/>
    <x v="0"/>
    <x v="0"/>
    <s v="Yes"/>
    <x v="0"/>
    <n v="70.349999999999994"/>
    <n v="120.25"/>
    <x v="0"/>
    <n v="120.25"/>
    <n v="0"/>
    <x v="0"/>
  </r>
  <r>
    <s v="5327-CNLUQ"/>
    <x v="1"/>
    <n v="0"/>
    <s v="Yes"/>
    <s v="No"/>
    <n v="48"/>
    <s v="Yes"/>
    <x v="2"/>
    <x v="1"/>
    <x v="1"/>
    <x v="0"/>
    <x v="1"/>
    <x v="0"/>
    <x v="1"/>
    <x v="0"/>
    <x v="2"/>
    <s v="Yes"/>
    <x v="2"/>
    <n v="96.9"/>
    <n v="4473.45"/>
    <x v="0"/>
    <n v="4473.45"/>
    <n v="0"/>
    <x v="2"/>
  </r>
  <r>
    <s v="7552-KEYGT"/>
    <x v="1"/>
    <n v="0"/>
    <s v="Yes"/>
    <s v="No"/>
    <n v="27"/>
    <s v="Yes"/>
    <x v="1"/>
    <x v="2"/>
    <x v="2"/>
    <x v="2"/>
    <x v="2"/>
    <x v="2"/>
    <x v="2"/>
    <x v="2"/>
    <x v="2"/>
    <s v="No"/>
    <x v="2"/>
    <n v="19.55"/>
    <n v="520.54999999999995"/>
    <x v="0"/>
    <n v="520.54999999999995"/>
    <n v="0"/>
    <x v="1"/>
  </r>
  <r>
    <s v="5816-JMLGY"/>
    <x v="0"/>
    <n v="0"/>
    <s v="Yes"/>
    <s v="Yes"/>
    <n v="70"/>
    <s v="Yes"/>
    <x v="1"/>
    <x v="0"/>
    <x v="0"/>
    <x v="0"/>
    <x v="1"/>
    <x v="1"/>
    <x v="1"/>
    <x v="1"/>
    <x v="2"/>
    <s v="Yes"/>
    <x v="2"/>
    <n v="80.400000000000006"/>
    <n v="5717.85"/>
    <x v="0"/>
    <n v="5717.85"/>
    <n v="0"/>
    <x v="4"/>
  </r>
  <r>
    <s v="3068-OMWZA"/>
    <x v="1"/>
    <n v="1"/>
    <s v="No"/>
    <s v="No"/>
    <n v="1"/>
    <s v="Yes"/>
    <x v="2"/>
    <x v="1"/>
    <x v="0"/>
    <x v="1"/>
    <x v="1"/>
    <x v="0"/>
    <x v="1"/>
    <x v="0"/>
    <x v="0"/>
    <s v="Yes"/>
    <x v="0"/>
    <n v="88.8"/>
    <n v="88.8"/>
    <x v="1"/>
    <n v="88.8"/>
    <n v="1"/>
    <x v="0"/>
  </r>
  <r>
    <s v="2927-QRRQV"/>
    <x v="1"/>
    <n v="0"/>
    <s v="Yes"/>
    <s v="No"/>
    <n v="46"/>
    <s v="Yes"/>
    <x v="2"/>
    <x v="1"/>
    <x v="0"/>
    <x v="0"/>
    <x v="1"/>
    <x v="0"/>
    <x v="1"/>
    <x v="0"/>
    <x v="1"/>
    <s v="Yes"/>
    <x v="0"/>
    <n v="94.65"/>
    <n v="4312.5"/>
    <x v="0"/>
    <n v="4312.5"/>
    <n v="0"/>
    <x v="2"/>
  </r>
  <r>
    <s v="6032-KRXXO"/>
    <x v="1"/>
    <n v="0"/>
    <s v="No"/>
    <s v="No"/>
    <n v="30"/>
    <s v="Yes"/>
    <x v="1"/>
    <x v="1"/>
    <x v="0"/>
    <x v="1"/>
    <x v="0"/>
    <x v="0"/>
    <x v="1"/>
    <x v="1"/>
    <x v="0"/>
    <s v="Yes"/>
    <x v="0"/>
    <n v="90.25"/>
    <n v="2755.35"/>
    <x v="1"/>
    <n v="2755.35"/>
    <n v="1"/>
    <x v="1"/>
  </r>
  <r>
    <s v="7459-RRWQZ"/>
    <x v="0"/>
    <n v="0"/>
    <s v="No"/>
    <s v="No"/>
    <n v="15"/>
    <s v="Yes"/>
    <x v="2"/>
    <x v="0"/>
    <x v="1"/>
    <x v="1"/>
    <x v="0"/>
    <x v="0"/>
    <x v="0"/>
    <x v="1"/>
    <x v="0"/>
    <s v="Yes"/>
    <x v="2"/>
    <n v="64.650000000000006"/>
    <n v="994.55"/>
    <x v="1"/>
    <n v="994.55"/>
    <n v="1"/>
    <x v="3"/>
  </r>
  <r>
    <s v="6265-SXWBU"/>
    <x v="1"/>
    <n v="0"/>
    <s v="Yes"/>
    <s v="Yes"/>
    <n v="69"/>
    <s v="Yes"/>
    <x v="2"/>
    <x v="1"/>
    <x v="0"/>
    <x v="0"/>
    <x v="1"/>
    <x v="0"/>
    <x v="1"/>
    <x v="0"/>
    <x v="1"/>
    <s v="No"/>
    <x v="3"/>
    <n v="95.75"/>
    <n v="6511.25"/>
    <x v="0"/>
    <n v="6511.25"/>
    <n v="0"/>
    <x v="4"/>
  </r>
  <r>
    <s v="7941-RCJOW"/>
    <x v="1"/>
    <n v="0"/>
    <s v="No"/>
    <s v="No"/>
    <n v="65"/>
    <s v="Yes"/>
    <x v="1"/>
    <x v="2"/>
    <x v="2"/>
    <x v="2"/>
    <x v="2"/>
    <x v="2"/>
    <x v="2"/>
    <x v="2"/>
    <x v="2"/>
    <s v="Yes"/>
    <x v="3"/>
    <n v="19.55"/>
    <n v="1218.6500000000001"/>
    <x v="0"/>
    <n v="1218.6500000000001"/>
    <n v="0"/>
    <x v="4"/>
  </r>
  <r>
    <s v="6374-NTQLP"/>
    <x v="1"/>
    <n v="1"/>
    <s v="Yes"/>
    <s v="Yes"/>
    <n v="72"/>
    <s v="Yes"/>
    <x v="1"/>
    <x v="1"/>
    <x v="1"/>
    <x v="1"/>
    <x v="1"/>
    <x v="1"/>
    <x v="1"/>
    <x v="1"/>
    <x v="2"/>
    <s v="Yes"/>
    <x v="3"/>
    <n v="104.1"/>
    <n v="7447.7"/>
    <x v="0"/>
    <n v="7447.7"/>
    <n v="0"/>
    <x v="4"/>
  </r>
  <r>
    <s v="4154-AQUGT"/>
    <x v="1"/>
    <n v="1"/>
    <s v="Yes"/>
    <s v="No"/>
    <n v="13"/>
    <s v="Yes"/>
    <x v="1"/>
    <x v="1"/>
    <x v="0"/>
    <x v="0"/>
    <x v="0"/>
    <x v="1"/>
    <x v="0"/>
    <x v="1"/>
    <x v="0"/>
    <s v="Yes"/>
    <x v="2"/>
    <n v="89.05"/>
    <n v="1169.3499999999999"/>
    <x v="1"/>
    <n v="1169.3499999999999"/>
    <n v="1"/>
    <x v="3"/>
  </r>
  <r>
    <s v="2387-KDZQY"/>
    <x v="1"/>
    <n v="0"/>
    <s v="No"/>
    <s v="No"/>
    <n v="17"/>
    <s v="Yes"/>
    <x v="1"/>
    <x v="2"/>
    <x v="2"/>
    <x v="2"/>
    <x v="2"/>
    <x v="2"/>
    <x v="2"/>
    <x v="2"/>
    <x v="1"/>
    <s v="Yes"/>
    <x v="1"/>
    <n v="20.100000000000001"/>
    <n v="279.5"/>
    <x v="0"/>
    <n v="279.5"/>
    <n v="0"/>
    <x v="3"/>
  </r>
  <r>
    <s v="3584-WKTTW"/>
    <x v="1"/>
    <n v="0"/>
    <s v="Yes"/>
    <s v="No"/>
    <n v="51"/>
    <s v="Yes"/>
    <x v="2"/>
    <x v="1"/>
    <x v="1"/>
    <x v="1"/>
    <x v="1"/>
    <x v="1"/>
    <x v="1"/>
    <x v="1"/>
    <x v="1"/>
    <s v="Yes"/>
    <x v="0"/>
    <n v="111.55"/>
    <n v="5720.35"/>
    <x v="0"/>
    <n v="5720.35"/>
    <n v="0"/>
    <x v="5"/>
  </r>
  <r>
    <s v="3399-BMLVW"/>
    <x v="1"/>
    <n v="0"/>
    <s v="Yes"/>
    <s v="Yes"/>
    <n v="51"/>
    <s v="Yes"/>
    <x v="1"/>
    <x v="0"/>
    <x v="1"/>
    <x v="0"/>
    <x v="0"/>
    <x v="1"/>
    <x v="0"/>
    <x v="0"/>
    <x v="2"/>
    <s v="No"/>
    <x v="3"/>
    <n v="60.5"/>
    <n v="3121.45"/>
    <x v="0"/>
    <n v="3121.45"/>
    <n v="0"/>
    <x v="5"/>
  </r>
  <r>
    <s v="1971-DTCZB"/>
    <x v="0"/>
    <n v="0"/>
    <s v="Yes"/>
    <s v="No"/>
    <n v="72"/>
    <s v="Yes"/>
    <x v="2"/>
    <x v="0"/>
    <x v="1"/>
    <x v="0"/>
    <x v="1"/>
    <x v="1"/>
    <x v="1"/>
    <x v="1"/>
    <x v="2"/>
    <s v="Yes"/>
    <x v="2"/>
    <n v="90.95"/>
    <n v="6468.6"/>
    <x v="0"/>
    <n v="6468.6"/>
    <n v="0"/>
    <x v="4"/>
  </r>
  <r>
    <s v="3092-IGHWF"/>
    <x v="1"/>
    <n v="0"/>
    <s v="Yes"/>
    <s v="Yes"/>
    <n v="67"/>
    <s v="Yes"/>
    <x v="2"/>
    <x v="1"/>
    <x v="0"/>
    <x v="0"/>
    <x v="1"/>
    <x v="0"/>
    <x v="0"/>
    <x v="0"/>
    <x v="1"/>
    <s v="No"/>
    <x v="0"/>
    <n v="87.4"/>
    <n v="5918.8"/>
    <x v="1"/>
    <n v="5918.8"/>
    <n v="1"/>
    <x v="4"/>
  </r>
  <r>
    <s v="3374-PZLXD"/>
    <x v="1"/>
    <n v="0"/>
    <s v="No"/>
    <s v="No"/>
    <n v="34"/>
    <s v="Yes"/>
    <x v="1"/>
    <x v="2"/>
    <x v="2"/>
    <x v="2"/>
    <x v="2"/>
    <x v="2"/>
    <x v="2"/>
    <x v="2"/>
    <x v="0"/>
    <s v="No"/>
    <x v="1"/>
    <n v="19.7"/>
    <n v="675.6"/>
    <x v="0"/>
    <n v="675.6"/>
    <n v="0"/>
    <x v="1"/>
  </r>
  <r>
    <s v="3813-DHBBB"/>
    <x v="1"/>
    <n v="0"/>
    <s v="Yes"/>
    <s v="No"/>
    <n v="67"/>
    <s v="No"/>
    <x v="0"/>
    <x v="0"/>
    <x v="1"/>
    <x v="0"/>
    <x v="0"/>
    <x v="1"/>
    <x v="0"/>
    <x v="1"/>
    <x v="2"/>
    <s v="Yes"/>
    <x v="2"/>
    <n v="50.95"/>
    <n v="3521.7"/>
    <x v="0"/>
    <n v="3521.7"/>
    <n v="0"/>
    <x v="4"/>
  </r>
  <r>
    <s v="2812-REYAT"/>
    <x v="0"/>
    <n v="0"/>
    <s v="Yes"/>
    <s v="No"/>
    <n v="49"/>
    <s v="Yes"/>
    <x v="1"/>
    <x v="2"/>
    <x v="2"/>
    <x v="2"/>
    <x v="2"/>
    <x v="2"/>
    <x v="2"/>
    <x v="2"/>
    <x v="1"/>
    <s v="Yes"/>
    <x v="2"/>
    <n v="20.05"/>
    <n v="923.1"/>
    <x v="0"/>
    <n v="923.1"/>
    <n v="0"/>
    <x v="5"/>
  </r>
  <r>
    <s v="6518-PPLMZ"/>
    <x v="1"/>
    <n v="0"/>
    <s v="Yes"/>
    <s v="Yes"/>
    <n v="53"/>
    <s v="Yes"/>
    <x v="1"/>
    <x v="2"/>
    <x v="2"/>
    <x v="2"/>
    <x v="2"/>
    <x v="2"/>
    <x v="2"/>
    <x v="2"/>
    <x v="2"/>
    <s v="Yes"/>
    <x v="1"/>
    <n v="19.399999999999999"/>
    <n v="1110.3499999999999"/>
    <x v="0"/>
    <n v="1110.3499999999999"/>
    <n v="0"/>
    <x v="5"/>
  </r>
  <r>
    <s v="4939-KYYPY"/>
    <x v="1"/>
    <n v="0"/>
    <s v="No"/>
    <s v="No"/>
    <n v="27"/>
    <s v="Yes"/>
    <x v="2"/>
    <x v="0"/>
    <x v="0"/>
    <x v="1"/>
    <x v="1"/>
    <x v="1"/>
    <x v="0"/>
    <x v="0"/>
    <x v="0"/>
    <s v="No"/>
    <x v="0"/>
    <n v="59.45"/>
    <n v="1611.65"/>
    <x v="0"/>
    <n v="1611.65"/>
    <n v="0"/>
    <x v="1"/>
  </r>
  <r>
    <s v="8017-LXHFA"/>
    <x v="0"/>
    <n v="1"/>
    <s v="No"/>
    <s v="No"/>
    <n v="23"/>
    <s v="Yes"/>
    <x v="1"/>
    <x v="1"/>
    <x v="0"/>
    <x v="0"/>
    <x v="0"/>
    <x v="0"/>
    <x v="1"/>
    <x v="1"/>
    <x v="0"/>
    <s v="Yes"/>
    <x v="0"/>
    <n v="94.75"/>
    <n v="2293.6"/>
    <x v="1"/>
    <n v="2293.6"/>
    <n v="1"/>
    <x v="3"/>
  </r>
  <r>
    <s v="5930-GBIWP"/>
    <x v="1"/>
    <n v="0"/>
    <s v="No"/>
    <s v="No"/>
    <n v="69"/>
    <s v="Yes"/>
    <x v="2"/>
    <x v="0"/>
    <x v="1"/>
    <x v="0"/>
    <x v="1"/>
    <x v="1"/>
    <x v="0"/>
    <x v="1"/>
    <x v="2"/>
    <s v="Yes"/>
    <x v="3"/>
    <n v="81.5"/>
    <n v="5553.25"/>
    <x v="0"/>
    <n v="5553.25"/>
    <n v="0"/>
    <x v="4"/>
  </r>
  <r>
    <s v="6022-KOUQO"/>
    <x v="0"/>
    <n v="0"/>
    <s v="Yes"/>
    <s v="Yes"/>
    <n v="2"/>
    <s v="No"/>
    <x v="0"/>
    <x v="0"/>
    <x v="0"/>
    <x v="1"/>
    <x v="0"/>
    <x v="1"/>
    <x v="0"/>
    <x v="0"/>
    <x v="0"/>
    <s v="No"/>
    <x v="2"/>
    <n v="29.05"/>
    <n v="44.75"/>
    <x v="0"/>
    <n v="44.75"/>
    <n v="0"/>
    <x v="0"/>
  </r>
  <r>
    <s v="6352-TWCAU"/>
    <x v="0"/>
    <n v="0"/>
    <s v="No"/>
    <s v="No"/>
    <n v="35"/>
    <s v="Yes"/>
    <x v="2"/>
    <x v="1"/>
    <x v="0"/>
    <x v="1"/>
    <x v="0"/>
    <x v="0"/>
    <x v="1"/>
    <x v="0"/>
    <x v="0"/>
    <s v="Yes"/>
    <x v="0"/>
    <n v="86.45"/>
    <n v="3029.1"/>
    <x v="1"/>
    <n v="3029.1"/>
    <n v="1"/>
    <x v="1"/>
  </r>
  <r>
    <s v="2361-UPSND"/>
    <x v="0"/>
    <n v="0"/>
    <s v="Yes"/>
    <s v="No"/>
    <n v="46"/>
    <s v="Yes"/>
    <x v="1"/>
    <x v="0"/>
    <x v="1"/>
    <x v="0"/>
    <x v="0"/>
    <x v="1"/>
    <x v="0"/>
    <x v="1"/>
    <x v="1"/>
    <s v="No"/>
    <x v="1"/>
    <n v="70.599999999999994"/>
    <n v="3231.05"/>
    <x v="0"/>
    <n v="3231.05"/>
    <n v="0"/>
    <x v="2"/>
  </r>
  <r>
    <s v="6035-RIIOM"/>
    <x v="0"/>
    <n v="0"/>
    <s v="No"/>
    <s v="No"/>
    <n v="54"/>
    <s v="Yes"/>
    <x v="2"/>
    <x v="1"/>
    <x v="0"/>
    <x v="0"/>
    <x v="0"/>
    <x v="0"/>
    <x v="1"/>
    <x v="1"/>
    <x v="2"/>
    <s v="Yes"/>
    <x v="2"/>
    <n v="97.2"/>
    <n v="5129.45"/>
    <x v="0"/>
    <n v="5129.45"/>
    <n v="0"/>
    <x v="5"/>
  </r>
  <r>
    <s v="2929-QNSRW"/>
    <x v="0"/>
    <n v="0"/>
    <s v="Yes"/>
    <s v="No"/>
    <n v="56"/>
    <s v="Yes"/>
    <x v="2"/>
    <x v="1"/>
    <x v="0"/>
    <x v="0"/>
    <x v="0"/>
    <x v="0"/>
    <x v="1"/>
    <x v="1"/>
    <x v="1"/>
    <s v="Yes"/>
    <x v="0"/>
    <n v="98.25"/>
    <n v="5508.35"/>
    <x v="1"/>
    <n v="5508.35"/>
    <n v="1"/>
    <x v="5"/>
  </r>
  <r>
    <s v="1262-OPMFY"/>
    <x v="0"/>
    <n v="0"/>
    <s v="Yes"/>
    <s v="No"/>
    <n v="9"/>
    <s v="Yes"/>
    <x v="1"/>
    <x v="1"/>
    <x v="0"/>
    <x v="1"/>
    <x v="1"/>
    <x v="0"/>
    <x v="0"/>
    <x v="0"/>
    <x v="0"/>
    <s v="Yes"/>
    <x v="2"/>
    <n v="75.75"/>
    <n v="655.9"/>
    <x v="1"/>
    <n v="655.9"/>
    <n v="1"/>
    <x v="0"/>
  </r>
  <r>
    <s v="9504-DSHWM"/>
    <x v="1"/>
    <n v="0"/>
    <s v="No"/>
    <s v="No"/>
    <n v="20"/>
    <s v="Yes"/>
    <x v="2"/>
    <x v="0"/>
    <x v="1"/>
    <x v="1"/>
    <x v="0"/>
    <x v="1"/>
    <x v="0"/>
    <x v="0"/>
    <x v="0"/>
    <s v="No"/>
    <x v="2"/>
    <n v="59.2"/>
    <n v="1191.2"/>
    <x v="0"/>
    <n v="1191.2"/>
    <n v="0"/>
    <x v="3"/>
  </r>
  <r>
    <s v="5035-BVCXS"/>
    <x v="1"/>
    <n v="0"/>
    <s v="No"/>
    <s v="No"/>
    <n v="11"/>
    <s v="Yes"/>
    <x v="1"/>
    <x v="1"/>
    <x v="0"/>
    <x v="0"/>
    <x v="0"/>
    <x v="0"/>
    <x v="0"/>
    <x v="0"/>
    <x v="0"/>
    <s v="Yes"/>
    <x v="1"/>
    <n v="75.900000000000006"/>
    <n v="866.4"/>
    <x v="0"/>
    <n v="866.4"/>
    <n v="0"/>
    <x v="0"/>
  </r>
  <r>
    <s v="6267-DCFFZ"/>
    <x v="0"/>
    <n v="1"/>
    <s v="Yes"/>
    <s v="No"/>
    <n v="30"/>
    <s v="Yes"/>
    <x v="2"/>
    <x v="1"/>
    <x v="0"/>
    <x v="0"/>
    <x v="0"/>
    <x v="0"/>
    <x v="1"/>
    <x v="0"/>
    <x v="0"/>
    <s v="Yes"/>
    <x v="0"/>
    <n v="90.05"/>
    <n v="2627.2"/>
    <x v="0"/>
    <n v="2627.2"/>
    <n v="0"/>
    <x v="1"/>
  </r>
  <r>
    <s v="3533-UVMOM"/>
    <x v="1"/>
    <n v="0"/>
    <s v="Yes"/>
    <s v="No"/>
    <n v="68"/>
    <s v="Yes"/>
    <x v="1"/>
    <x v="0"/>
    <x v="1"/>
    <x v="0"/>
    <x v="1"/>
    <x v="0"/>
    <x v="0"/>
    <x v="1"/>
    <x v="2"/>
    <s v="No"/>
    <x v="2"/>
    <n v="70.95"/>
    <n v="4741.45"/>
    <x v="0"/>
    <n v="4741.45"/>
    <n v="0"/>
    <x v="4"/>
  </r>
  <r>
    <s v="2439-LYPMQ"/>
    <x v="1"/>
    <n v="1"/>
    <s v="Yes"/>
    <s v="No"/>
    <n v="38"/>
    <s v="Yes"/>
    <x v="2"/>
    <x v="1"/>
    <x v="0"/>
    <x v="0"/>
    <x v="1"/>
    <x v="0"/>
    <x v="1"/>
    <x v="1"/>
    <x v="0"/>
    <s v="Yes"/>
    <x v="0"/>
    <n v="102.6"/>
    <n v="4009.2"/>
    <x v="0"/>
    <n v="4009.2"/>
    <n v="0"/>
    <x v="2"/>
  </r>
  <r>
    <s v="4248-QPAVC"/>
    <x v="0"/>
    <n v="1"/>
    <s v="Yes"/>
    <s v="No"/>
    <n v="17"/>
    <s v="Yes"/>
    <x v="2"/>
    <x v="1"/>
    <x v="1"/>
    <x v="1"/>
    <x v="1"/>
    <x v="0"/>
    <x v="0"/>
    <x v="0"/>
    <x v="0"/>
    <s v="Yes"/>
    <x v="2"/>
    <n v="85.35"/>
    <n v="1463.45"/>
    <x v="1"/>
    <n v="1463.45"/>
    <n v="1"/>
    <x v="3"/>
  </r>
  <r>
    <s v="1899-VXWXM"/>
    <x v="1"/>
    <n v="0"/>
    <s v="No"/>
    <s v="No"/>
    <n v="48"/>
    <s v="Yes"/>
    <x v="2"/>
    <x v="1"/>
    <x v="0"/>
    <x v="0"/>
    <x v="1"/>
    <x v="0"/>
    <x v="1"/>
    <x v="1"/>
    <x v="1"/>
    <s v="Yes"/>
    <x v="3"/>
    <n v="106.1"/>
    <n v="5082.8"/>
    <x v="1"/>
    <n v="5082.8"/>
    <n v="1"/>
    <x v="2"/>
  </r>
  <r>
    <s v="1478-VPOAD"/>
    <x v="0"/>
    <n v="0"/>
    <s v="No"/>
    <s v="No"/>
    <n v="1"/>
    <s v="Yes"/>
    <x v="1"/>
    <x v="0"/>
    <x v="0"/>
    <x v="1"/>
    <x v="0"/>
    <x v="0"/>
    <x v="0"/>
    <x v="0"/>
    <x v="0"/>
    <s v="No"/>
    <x v="0"/>
    <n v="43.8"/>
    <n v="43.8"/>
    <x v="0"/>
    <n v="43.8"/>
    <n v="0"/>
    <x v="0"/>
  </r>
  <r>
    <s v="9995-HOTOH"/>
    <x v="1"/>
    <n v="0"/>
    <s v="Yes"/>
    <s v="Yes"/>
    <n v="63"/>
    <s v="No"/>
    <x v="0"/>
    <x v="0"/>
    <x v="1"/>
    <x v="0"/>
    <x v="1"/>
    <x v="0"/>
    <x v="1"/>
    <x v="1"/>
    <x v="2"/>
    <s v="No"/>
    <x v="0"/>
    <n v="59"/>
    <n v="3707.6"/>
    <x v="0"/>
    <n v="3707.6"/>
    <n v="0"/>
    <x v="4"/>
  </r>
  <r>
    <s v="2988-PLAHS"/>
    <x v="0"/>
    <n v="0"/>
    <s v="No"/>
    <s v="No"/>
    <n v="3"/>
    <s v="Yes"/>
    <x v="1"/>
    <x v="0"/>
    <x v="0"/>
    <x v="1"/>
    <x v="1"/>
    <x v="0"/>
    <x v="1"/>
    <x v="1"/>
    <x v="1"/>
    <s v="Yes"/>
    <x v="0"/>
    <n v="69.95"/>
    <n v="220.45"/>
    <x v="0"/>
    <n v="220.45"/>
    <n v="0"/>
    <x v="0"/>
  </r>
  <r>
    <s v="1371-OJCEK"/>
    <x v="0"/>
    <n v="0"/>
    <s v="No"/>
    <s v="No"/>
    <n v="48"/>
    <s v="Yes"/>
    <x v="2"/>
    <x v="2"/>
    <x v="2"/>
    <x v="2"/>
    <x v="2"/>
    <x v="2"/>
    <x v="2"/>
    <x v="2"/>
    <x v="1"/>
    <s v="No"/>
    <x v="2"/>
    <n v="24.35"/>
    <n v="1133.7"/>
    <x v="0"/>
    <n v="1133.7"/>
    <n v="0"/>
    <x v="2"/>
  </r>
  <r>
    <s v="4999-IEZLT"/>
    <x v="1"/>
    <n v="0"/>
    <s v="No"/>
    <s v="No"/>
    <n v="66"/>
    <s v="No"/>
    <x v="0"/>
    <x v="0"/>
    <x v="0"/>
    <x v="1"/>
    <x v="0"/>
    <x v="1"/>
    <x v="0"/>
    <x v="0"/>
    <x v="1"/>
    <s v="No"/>
    <x v="3"/>
    <n v="29.45"/>
    <n v="1983.15"/>
    <x v="0"/>
    <n v="1983.15"/>
    <n v="0"/>
    <x v="4"/>
  </r>
  <r>
    <s v="8883-ANODQ"/>
    <x v="0"/>
    <n v="0"/>
    <s v="Yes"/>
    <s v="Yes"/>
    <n v="68"/>
    <s v="Yes"/>
    <x v="2"/>
    <x v="1"/>
    <x v="0"/>
    <x v="0"/>
    <x v="1"/>
    <x v="0"/>
    <x v="0"/>
    <x v="0"/>
    <x v="2"/>
    <s v="Yes"/>
    <x v="3"/>
    <n v="84.4"/>
    <n v="5746.75"/>
    <x v="0"/>
    <n v="5746.75"/>
    <n v="0"/>
    <x v="4"/>
  </r>
  <r>
    <s v="4690-LLKUA"/>
    <x v="1"/>
    <n v="1"/>
    <s v="No"/>
    <s v="No"/>
    <n v="17"/>
    <s v="Yes"/>
    <x v="1"/>
    <x v="0"/>
    <x v="0"/>
    <x v="1"/>
    <x v="0"/>
    <x v="0"/>
    <x v="0"/>
    <x v="0"/>
    <x v="0"/>
    <s v="Yes"/>
    <x v="0"/>
    <n v="45.05"/>
    <n v="770.6"/>
    <x v="1"/>
    <n v="770.6"/>
    <n v="1"/>
    <x v="3"/>
  </r>
  <r>
    <s v="2351-RRBUE"/>
    <x v="0"/>
    <n v="0"/>
    <s v="Yes"/>
    <s v="Yes"/>
    <n v="7"/>
    <s v="Yes"/>
    <x v="1"/>
    <x v="2"/>
    <x v="2"/>
    <x v="2"/>
    <x v="2"/>
    <x v="2"/>
    <x v="2"/>
    <x v="2"/>
    <x v="1"/>
    <s v="No"/>
    <x v="1"/>
    <n v="20.65"/>
    <n v="134.05000000000001"/>
    <x v="0"/>
    <n v="134.05000000000001"/>
    <n v="0"/>
    <x v="0"/>
  </r>
  <r>
    <s v="5980-BDHPY"/>
    <x v="1"/>
    <n v="0"/>
    <s v="Yes"/>
    <s v="No"/>
    <n v="72"/>
    <s v="Yes"/>
    <x v="2"/>
    <x v="0"/>
    <x v="1"/>
    <x v="0"/>
    <x v="1"/>
    <x v="1"/>
    <x v="1"/>
    <x v="1"/>
    <x v="2"/>
    <s v="Yes"/>
    <x v="2"/>
    <n v="87.1"/>
    <n v="6230.1"/>
    <x v="0"/>
    <n v="6230.1"/>
    <n v="0"/>
    <x v="4"/>
  </r>
  <r>
    <s v="1498-DQNRX"/>
    <x v="0"/>
    <n v="0"/>
    <s v="Yes"/>
    <s v="No"/>
    <n v="29"/>
    <s v="Yes"/>
    <x v="1"/>
    <x v="2"/>
    <x v="2"/>
    <x v="2"/>
    <x v="2"/>
    <x v="2"/>
    <x v="2"/>
    <x v="2"/>
    <x v="0"/>
    <s v="No"/>
    <x v="1"/>
    <n v="19.850000000000001"/>
    <n v="573.04999999999995"/>
    <x v="0"/>
    <n v="573.04999999999995"/>
    <n v="0"/>
    <x v="1"/>
  </r>
  <r>
    <s v="9469-WEJBT"/>
    <x v="1"/>
    <n v="0"/>
    <s v="Yes"/>
    <s v="No"/>
    <n v="37"/>
    <s v="Yes"/>
    <x v="1"/>
    <x v="1"/>
    <x v="0"/>
    <x v="1"/>
    <x v="1"/>
    <x v="1"/>
    <x v="0"/>
    <x v="1"/>
    <x v="0"/>
    <s v="Yes"/>
    <x v="0"/>
    <n v="90.35"/>
    <n v="3419.3"/>
    <x v="0"/>
    <n v="3419.3"/>
    <n v="0"/>
    <x v="2"/>
  </r>
  <r>
    <s v="3331-HQDTW"/>
    <x v="0"/>
    <n v="0"/>
    <s v="No"/>
    <s v="No"/>
    <n v="34"/>
    <s v="Yes"/>
    <x v="2"/>
    <x v="1"/>
    <x v="1"/>
    <x v="0"/>
    <x v="1"/>
    <x v="0"/>
    <x v="1"/>
    <x v="1"/>
    <x v="0"/>
    <s v="Yes"/>
    <x v="1"/>
    <n v="109.8"/>
    <n v="3587.25"/>
    <x v="1"/>
    <n v="3587.25"/>
    <n v="1"/>
    <x v="1"/>
  </r>
  <r>
    <s v="9490-DFPMD"/>
    <x v="0"/>
    <n v="1"/>
    <s v="No"/>
    <s v="No"/>
    <n v="42"/>
    <s v="Yes"/>
    <x v="2"/>
    <x v="1"/>
    <x v="0"/>
    <x v="1"/>
    <x v="0"/>
    <x v="0"/>
    <x v="1"/>
    <x v="0"/>
    <x v="0"/>
    <s v="Yes"/>
    <x v="0"/>
    <n v="84.65"/>
    <n v="3541.35"/>
    <x v="1"/>
    <n v="3541.35"/>
    <n v="1"/>
    <x v="2"/>
  </r>
  <r>
    <s v="2581-VKIRT"/>
    <x v="0"/>
    <n v="0"/>
    <s v="Yes"/>
    <s v="Yes"/>
    <n v="59"/>
    <s v="Yes"/>
    <x v="2"/>
    <x v="0"/>
    <x v="1"/>
    <x v="0"/>
    <x v="0"/>
    <x v="1"/>
    <x v="0"/>
    <x v="0"/>
    <x v="1"/>
    <s v="No"/>
    <x v="1"/>
    <n v="65.5"/>
    <n v="3801.3"/>
    <x v="0"/>
    <n v="3801.3"/>
    <n v="0"/>
    <x v="5"/>
  </r>
  <r>
    <s v="5442-XSDCW"/>
    <x v="1"/>
    <n v="0"/>
    <s v="Yes"/>
    <s v="Yes"/>
    <n v="11"/>
    <s v="Yes"/>
    <x v="1"/>
    <x v="1"/>
    <x v="0"/>
    <x v="1"/>
    <x v="0"/>
    <x v="0"/>
    <x v="1"/>
    <x v="0"/>
    <x v="0"/>
    <s v="Yes"/>
    <x v="2"/>
    <n v="79.5"/>
    <n v="868.5"/>
    <x v="1"/>
    <n v="868.5"/>
    <n v="1"/>
    <x v="0"/>
  </r>
  <r>
    <s v="7426-WEIJX"/>
    <x v="1"/>
    <n v="1"/>
    <s v="Yes"/>
    <s v="Yes"/>
    <n v="60"/>
    <s v="Yes"/>
    <x v="2"/>
    <x v="1"/>
    <x v="1"/>
    <x v="1"/>
    <x v="0"/>
    <x v="0"/>
    <x v="0"/>
    <x v="0"/>
    <x v="0"/>
    <s v="Yes"/>
    <x v="0"/>
    <n v="80.95"/>
    <n v="4859.1000000000004"/>
    <x v="0"/>
    <n v="4859.1000000000004"/>
    <n v="0"/>
    <x v="5"/>
  </r>
  <r>
    <s v="2851-MMUTZ"/>
    <x v="0"/>
    <n v="0"/>
    <s v="No"/>
    <s v="No"/>
    <n v="27"/>
    <s v="Yes"/>
    <x v="1"/>
    <x v="0"/>
    <x v="0"/>
    <x v="0"/>
    <x v="0"/>
    <x v="1"/>
    <x v="0"/>
    <x v="0"/>
    <x v="0"/>
    <s v="Yes"/>
    <x v="1"/>
    <n v="56.15"/>
    <n v="1439.35"/>
    <x v="0"/>
    <n v="1439.35"/>
    <n v="0"/>
    <x v="1"/>
  </r>
  <r>
    <s v="3049-NDXFL"/>
    <x v="0"/>
    <n v="0"/>
    <s v="No"/>
    <s v="No"/>
    <n v="1"/>
    <s v="Yes"/>
    <x v="2"/>
    <x v="1"/>
    <x v="0"/>
    <x v="1"/>
    <x v="0"/>
    <x v="0"/>
    <x v="0"/>
    <x v="1"/>
    <x v="0"/>
    <s v="No"/>
    <x v="1"/>
    <n v="85.8"/>
    <n v="85.8"/>
    <x v="1"/>
    <n v="85.8"/>
    <n v="1"/>
    <x v="0"/>
  </r>
  <r>
    <s v="8580-AECUZ"/>
    <x v="1"/>
    <n v="1"/>
    <s v="No"/>
    <s v="No"/>
    <n v="1"/>
    <s v="Yes"/>
    <x v="1"/>
    <x v="1"/>
    <x v="0"/>
    <x v="1"/>
    <x v="0"/>
    <x v="0"/>
    <x v="1"/>
    <x v="0"/>
    <x v="0"/>
    <s v="Yes"/>
    <x v="0"/>
    <n v="79.099999999999994"/>
    <n v="79.099999999999994"/>
    <x v="1"/>
    <n v="79.099999999999994"/>
    <n v="1"/>
    <x v="0"/>
  </r>
  <r>
    <s v="3307-TLCUD"/>
    <x v="1"/>
    <n v="0"/>
    <s v="Yes"/>
    <s v="No"/>
    <n v="17"/>
    <s v="No"/>
    <x v="0"/>
    <x v="0"/>
    <x v="1"/>
    <x v="1"/>
    <x v="1"/>
    <x v="0"/>
    <x v="0"/>
    <x v="0"/>
    <x v="0"/>
    <s v="No"/>
    <x v="1"/>
    <n v="34.4"/>
    <n v="592.75"/>
    <x v="0"/>
    <n v="592.75"/>
    <n v="0"/>
    <x v="3"/>
  </r>
  <r>
    <s v="6625-FLENO"/>
    <x v="1"/>
    <n v="0"/>
    <s v="Yes"/>
    <s v="No"/>
    <n v="58"/>
    <s v="Yes"/>
    <x v="1"/>
    <x v="2"/>
    <x v="2"/>
    <x v="2"/>
    <x v="2"/>
    <x v="2"/>
    <x v="2"/>
    <x v="2"/>
    <x v="2"/>
    <s v="No"/>
    <x v="1"/>
    <n v="20.75"/>
    <n v="1185.95"/>
    <x v="0"/>
    <n v="1185.95"/>
    <n v="0"/>
    <x v="5"/>
  </r>
  <r>
    <s v="2967-MXRAV"/>
    <x v="1"/>
    <n v="0"/>
    <s v="Yes"/>
    <s v="Yes"/>
    <n v="1"/>
    <s v="Yes"/>
    <x v="1"/>
    <x v="2"/>
    <x v="2"/>
    <x v="2"/>
    <x v="2"/>
    <x v="2"/>
    <x v="2"/>
    <x v="2"/>
    <x v="1"/>
    <s v="No"/>
    <x v="1"/>
    <n v="18.8"/>
    <n v="18.8"/>
    <x v="0"/>
    <n v="18.8"/>
    <n v="0"/>
    <x v="0"/>
  </r>
  <r>
    <s v="7963-GQRMY"/>
    <x v="0"/>
    <n v="0"/>
    <s v="Yes"/>
    <s v="Yes"/>
    <n v="3"/>
    <s v="Yes"/>
    <x v="1"/>
    <x v="0"/>
    <x v="0"/>
    <x v="1"/>
    <x v="0"/>
    <x v="0"/>
    <x v="0"/>
    <x v="0"/>
    <x v="0"/>
    <s v="No"/>
    <x v="1"/>
    <n v="44.3"/>
    <n v="134.5"/>
    <x v="1"/>
    <n v="134.5"/>
    <n v="1"/>
    <x v="0"/>
  </r>
  <r>
    <s v="8189-HBVRW"/>
    <x v="0"/>
    <n v="0"/>
    <s v="No"/>
    <s v="No"/>
    <n v="53"/>
    <s v="Yes"/>
    <x v="2"/>
    <x v="1"/>
    <x v="1"/>
    <x v="0"/>
    <x v="1"/>
    <x v="0"/>
    <x v="0"/>
    <x v="0"/>
    <x v="0"/>
    <s v="No"/>
    <x v="0"/>
    <n v="90.8"/>
    <n v="4921.2"/>
    <x v="0"/>
    <n v="4921.2"/>
    <n v="0"/>
    <x v="5"/>
  </r>
  <r>
    <s v="4163-KIUHY"/>
    <x v="1"/>
    <n v="0"/>
    <s v="No"/>
    <s v="No"/>
    <n v="35"/>
    <s v="Yes"/>
    <x v="2"/>
    <x v="2"/>
    <x v="2"/>
    <x v="2"/>
    <x v="2"/>
    <x v="2"/>
    <x v="2"/>
    <x v="2"/>
    <x v="0"/>
    <s v="Yes"/>
    <x v="0"/>
    <n v="25.6"/>
    <n v="901.25"/>
    <x v="0"/>
    <n v="901.25"/>
    <n v="0"/>
    <x v="1"/>
  </r>
  <r>
    <s v="1228-FZFRV"/>
    <x v="1"/>
    <n v="0"/>
    <s v="Yes"/>
    <s v="Yes"/>
    <n v="50"/>
    <s v="Yes"/>
    <x v="2"/>
    <x v="1"/>
    <x v="1"/>
    <x v="1"/>
    <x v="1"/>
    <x v="0"/>
    <x v="1"/>
    <x v="1"/>
    <x v="0"/>
    <s v="No"/>
    <x v="3"/>
    <n v="105.95"/>
    <n v="5341.8"/>
    <x v="1"/>
    <n v="5341.8"/>
    <n v="1"/>
    <x v="5"/>
  </r>
  <r>
    <s v="3500-NSDOA"/>
    <x v="1"/>
    <n v="0"/>
    <s v="Yes"/>
    <s v="Yes"/>
    <n v="68"/>
    <s v="Yes"/>
    <x v="2"/>
    <x v="0"/>
    <x v="0"/>
    <x v="0"/>
    <x v="0"/>
    <x v="1"/>
    <x v="0"/>
    <x v="1"/>
    <x v="2"/>
    <s v="No"/>
    <x v="3"/>
    <n v="70.8"/>
    <n v="4859.95"/>
    <x v="0"/>
    <n v="4859.95"/>
    <n v="0"/>
    <x v="4"/>
  </r>
  <r>
    <s v="1171-TYKUR"/>
    <x v="1"/>
    <n v="0"/>
    <s v="Yes"/>
    <s v="No"/>
    <n v="47"/>
    <s v="Yes"/>
    <x v="2"/>
    <x v="2"/>
    <x v="2"/>
    <x v="2"/>
    <x v="2"/>
    <x v="2"/>
    <x v="2"/>
    <x v="2"/>
    <x v="0"/>
    <s v="No"/>
    <x v="0"/>
    <n v="25.4"/>
    <n v="1139.2"/>
    <x v="0"/>
    <n v="1139.2"/>
    <n v="0"/>
    <x v="2"/>
  </r>
  <r>
    <s v="3761-FLYZI"/>
    <x v="0"/>
    <n v="1"/>
    <s v="Yes"/>
    <s v="No"/>
    <n v="65"/>
    <s v="Yes"/>
    <x v="2"/>
    <x v="1"/>
    <x v="0"/>
    <x v="0"/>
    <x v="1"/>
    <x v="0"/>
    <x v="1"/>
    <x v="1"/>
    <x v="0"/>
    <s v="Yes"/>
    <x v="2"/>
    <n v="108.8"/>
    <n v="7082.45"/>
    <x v="0"/>
    <n v="7082.45"/>
    <n v="0"/>
    <x v="4"/>
  </r>
  <r>
    <s v="2058-DCJBE"/>
    <x v="1"/>
    <n v="0"/>
    <s v="No"/>
    <s v="No"/>
    <n v="5"/>
    <s v="Yes"/>
    <x v="1"/>
    <x v="1"/>
    <x v="0"/>
    <x v="1"/>
    <x v="0"/>
    <x v="0"/>
    <x v="0"/>
    <x v="0"/>
    <x v="0"/>
    <s v="Yes"/>
    <x v="0"/>
    <n v="69.75"/>
    <n v="324.60000000000002"/>
    <x v="1"/>
    <n v="324.60000000000002"/>
    <n v="1"/>
    <x v="0"/>
  </r>
  <r>
    <s v="5364-XYIRR"/>
    <x v="1"/>
    <n v="0"/>
    <s v="Yes"/>
    <s v="No"/>
    <n v="51"/>
    <s v="Yes"/>
    <x v="2"/>
    <x v="1"/>
    <x v="0"/>
    <x v="1"/>
    <x v="0"/>
    <x v="0"/>
    <x v="1"/>
    <x v="1"/>
    <x v="0"/>
    <s v="Yes"/>
    <x v="0"/>
    <n v="94.65"/>
    <n v="4812.75"/>
    <x v="1"/>
    <n v="4812.75"/>
    <n v="1"/>
    <x v="5"/>
  </r>
  <r>
    <s v="4829-AUOAX"/>
    <x v="0"/>
    <n v="0"/>
    <s v="No"/>
    <s v="No"/>
    <n v="46"/>
    <s v="Yes"/>
    <x v="2"/>
    <x v="1"/>
    <x v="0"/>
    <x v="1"/>
    <x v="0"/>
    <x v="0"/>
    <x v="1"/>
    <x v="1"/>
    <x v="0"/>
    <s v="No"/>
    <x v="2"/>
    <n v="96.05"/>
    <n v="4399.5"/>
    <x v="1"/>
    <n v="4399.5"/>
    <n v="1"/>
    <x v="2"/>
  </r>
  <r>
    <s v="1219-NNDDO"/>
    <x v="0"/>
    <n v="0"/>
    <s v="No"/>
    <s v="No"/>
    <n v="9"/>
    <s v="Yes"/>
    <x v="2"/>
    <x v="1"/>
    <x v="0"/>
    <x v="1"/>
    <x v="0"/>
    <x v="0"/>
    <x v="0"/>
    <x v="0"/>
    <x v="0"/>
    <s v="Yes"/>
    <x v="0"/>
    <n v="76.849999999999994"/>
    <n v="663.55"/>
    <x v="0"/>
    <n v="663.55"/>
    <n v="0"/>
    <x v="0"/>
  </r>
  <r>
    <s v="8388-DMKAE"/>
    <x v="0"/>
    <n v="0"/>
    <s v="No"/>
    <s v="No"/>
    <n v="8"/>
    <s v="Yes"/>
    <x v="1"/>
    <x v="2"/>
    <x v="2"/>
    <x v="2"/>
    <x v="2"/>
    <x v="2"/>
    <x v="2"/>
    <x v="2"/>
    <x v="2"/>
    <s v="No"/>
    <x v="1"/>
    <n v="20.25"/>
    <n v="174.65"/>
    <x v="0"/>
    <n v="174.65"/>
    <n v="0"/>
    <x v="0"/>
  </r>
  <r>
    <s v="4403-BWPAY"/>
    <x v="1"/>
    <n v="0"/>
    <s v="No"/>
    <s v="No"/>
    <n v="14"/>
    <s v="Yes"/>
    <x v="2"/>
    <x v="2"/>
    <x v="2"/>
    <x v="2"/>
    <x v="2"/>
    <x v="2"/>
    <x v="2"/>
    <x v="2"/>
    <x v="1"/>
    <s v="Yes"/>
    <x v="3"/>
    <n v="24.8"/>
    <n v="321.7"/>
    <x v="0"/>
    <n v="321.7"/>
    <n v="0"/>
    <x v="3"/>
  </r>
  <r>
    <s v="9659-QEQSY"/>
    <x v="0"/>
    <n v="0"/>
    <s v="No"/>
    <s v="No"/>
    <n v="45"/>
    <s v="Yes"/>
    <x v="2"/>
    <x v="1"/>
    <x v="1"/>
    <x v="0"/>
    <x v="1"/>
    <x v="1"/>
    <x v="1"/>
    <x v="1"/>
    <x v="0"/>
    <s v="Yes"/>
    <x v="0"/>
    <n v="115.65"/>
    <n v="5125.5"/>
    <x v="0"/>
    <n v="5125.5"/>
    <n v="0"/>
    <x v="2"/>
  </r>
  <r>
    <s v="5405-ZMYXQ"/>
    <x v="0"/>
    <n v="0"/>
    <s v="No"/>
    <s v="No"/>
    <n v="8"/>
    <s v="Yes"/>
    <x v="2"/>
    <x v="1"/>
    <x v="0"/>
    <x v="1"/>
    <x v="0"/>
    <x v="0"/>
    <x v="0"/>
    <x v="0"/>
    <x v="0"/>
    <s v="Yes"/>
    <x v="3"/>
    <n v="74.599999999999994"/>
    <n v="548.9"/>
    <x v="0"/>
    <n v="548.9"/>
    <n v="0"/>
    <x v="0"/>
  </r>
  <r>
    <s v="5047-LHVLY"/>
    <x v="1"/>
    <n v="1"/>
    <s v="No"/>
    <s v="Yes"/>
    <n v="1"/>
    <s v="Yes"/>
    <x v="1"/>
    <x v="0"/>
    <x v="0"/>
    <x v="1"/>
    <x v="1"/>
    <x v="0"/>
    <x v="0"/>
    <x v="0"/>
    <x v="0"/>
    <s v="Yes"/>
    <x v="1"/>
    <n v="50.15"/>
    <n v="50.15"/>
    <x v="1"/>
    <n v="50.15"/>
    <n v="1"/>
    <x v="0"/>
  </r>
  <r>
    <s v="1442-OKRJE"/>
    <x v="1"/>
    <n v="0"/>
    <s v="Yes"/>
    <s v="Yes"/>
    <n v="66"/>
    <s v="Yes"/>
    <x v="1"/>
    <x v="1"/>
    <x v="1"/>
    <x v="0"/>
    <x v="1"/>
    <x v="0"/>
    <x v="1"/>
    <x v="1"/>
    <x v="1"/>
    <s v="Yes"/>
    <x v="2"/>
    <n v="103.15"/>
    <n v="7031.3"/>
    <x v="0"/>
    <n v="7031.3"/>
    <n v="0"/>
    <x v="4"/>
  </r>
  <r>
    <s v="4737-AQCPU"/>
    <x v="1"/>
    <n v="0"/>
    <s v="Yes"/>
    <s v="Yes"/>
    <n v="72"/>
    <s v="Yes"/>
    <x v="2"/>
    <x v="0"/>
    <x v="1"/>
    <x v="0"/>
    <x v="1"/>
    <x v="1"/>
    <x v="0"/>
    <x v="0"/>
    <x v="2"/>
    <s v="No"/>
    <x v="3"/>
    <n v="72.099999999999994"/>
    <n v="5016.6499999999996"/>
    <x v="0"/>
    <n v="5016.6499999999996"/>
    <n v="0"/>
    <x v="4"/>
  </r>
  <r>
    <s v="9158-VCTQB"/>
    <x v="0"/>
    <n v="0"/>
    <s v="Yes"/>
    <s v="No"/>
    <n v="41"/>
    <s v="Yes"/>
    <x v="2"/>
    <x v="1"/>
    <x v="1"/>
    <x v="0"/>
    <x v="1"/>
    <x v="1"/>
    <x v="1"/>
    <x v="1"/>
    <x v="0"/>
    <s v="Yes"/>
    <x v="2"/>
    <n v="113.6"/>
    <n v="4594.95"/>
    <x v="1"/>
    <n v="4594.95"/>
    <n v="1"/>
    <x v="2"/>
  </r>
  <r>
    <s v="2808-CHTDM"/>
    <x v="0"/>
    <n v="0"/>
    <s v="Yes"/>
    <s v="Yes"/>
    <n v="23"/>
    <s v="Yes"/>
    <x v="2"/>
    <x v="2"/>
    <x v="2"/>
    <x v="2"/>
    <x v="2"/>
    <x v="2"/>
    <x v="2"/>
    <x v="2"/>
    <x v="2"/>
    <s v="No"/>
    <x v="1"/>
    <n v="25.1"/>
    <n v="611.45000000000005"/>
    <x v="0"/>
    <n v="611.45000000000005"/>
    <n v="0"/>
    <x v="3"/>
  </r>
  <r>
    <s v="6311-UEUME"/>
    <x v="0"/>
    <n v="0"/>
    <s v="No"/>
    <s v="No"/>
    <n v="29"/>
    <s v="Yes"/>
    <x v="1"/>
    <x v="1"/>
    <x v="0"/>
    <x v="1"/>
    <x v="0"/>
    <x v="0"/>
    <x v="1"/>
    <x v="0"/>
    <x v="0"/>
    <s v="Yes"/>
    <x v="0"/>
    <n v="78.900000000000006"/>
    <n v="2384.15"/>
    <x v="1"/>
    <n v="2384.15"/>
    <n v="1"/>
    <x v="1"/>
  </r>
  <r>
    <s v="0793-TWELN"/>
    <x v="0"/>
    <n v="0"/>
    <s v="No"/>
    <s v="No"/>
    <n v="4"/>
    <s v="Yes"/>
    <x v="2"/>
    <x v="1"/>
    <x v="1"/>
    <x v="1"/>
    <x v="0"/>
    <x v="0"/>
    <x v="0"/>
    <x v="0"/>
    <x v="0"/>
    <s v="Yes"/>
    <x v="0"/>
    <n v="80.150000000000006"/>
    <n v="319.85000000000002"/>
    <x v="0"/>
    <n v="319.85000000000002"/>
    <n v="0"/>
    <x v="0"/>
  </r>
  <r>
    <s v="3283-WCWXT"/>
    <x v="1"/>
    <n v="0"/>
    <s v="Yes"/>
    <s v="Yes"/>
    <n v="6"/>
    <s v="Yes"/>
    <x v="2"/>
    <x v="2"/>
    <x v="2"/>
    <x v="2"/>
    <x v="2"/>
    <x v="2"/>
    <x v="2"/>
    <x v="2"/>
    <x v="2"/>
    <s v="No"/>
    <x v="1"/>
    <n v="25.4"/>
    <n v="153.30000000000001"/>
    <x v="0"/>
    <n v="153.30000000000001"/>
    <n v="0"/>
    <x v="0"/>
  </r>
  <r>
    <s v="1060-ENTOF"/>
    <x v="0"/>
    <n v="1"/>
    <s v="Yes"/>
    <s v="No"/>
    <n v="67"/>
    <s v="Yes"/>
    <x v="2"/>
    <x v="1"/>
    <x v="1"/>
    <x v="0"/>
    <x v="1"/>
    <x v="1"/>
    <x v="0"/>
    <x v="1"/>
    <x v="1"/>
    <s v="Yes"/>
    <x v="3"/>
    <n v="105.4"/>
    <n v="7035.6"/>
    <x v="0"/>
    <n v="7035.6"/>
    <n v="0"/>
    <x v="4"/>
  </r>
  <r>
    <s v="0999-QXNSA"/>
    <x v="1"/>
    <n v="1"/>
    <s v="No"/>
    <s v="Yes"/>
    <n v="7"/>
    <s v="Yes"/>
    <x v="1"/>
    <x v="0"/>
    <x v="0"/>
    <x v="1"/>
    <x v="0"/>
    <x v="0"/>
    <x v="0"/>
    <x v="0"/>
    <x v="0"/>
    <s v="Yes"/>
    <x v="1"/>
    <n v="45.75"/>
    <n v="344.2"/>
    <x v="0"/>
    <n v="344.2"/>
    <n v="0"/>
    <x v="0"/>
  </r>
  <r>
    <s v="5451-MHQOF"/>
    <x v="1"/>
    <n v="0"/>
    <s v="Yes"/>
    <s v="Yes"/>
    <n v="56"/>
    <s v="Yes"/>
    <x v="2"/>
    <x v="2"/>
    <x v="2"/>
    <x v="2"/>
    <x v="2"/>
    <x v="2"/>
    <x v="2"/>
    <x v="2"/>
    <x v="1"/>
    <s v="Yes"/>
    <x v="1"/>
    <n v="24.45"/>
    <n v="1431.65"/>
    <x v="0"/>
    <n v="1431.65"/>
    <n v="0"/>
    <x v="5"/>
  </r>
  <r>
    <s v="4836-WNFNO"/>
    <x v="0"/>
    <n v="0"/>
    <s v="Yes"/>
    <s v="No"/>
    <n v="72"/>
    <s v="Yes"/>
    <x v="2"/>
    <x v="2"/>
    <x v="2"/>
    <x v="2"/>
    <x v="2"/>
    <x v="2"/>
    <x v="2"/>
    <x v="2"/>
    <x v="2"/>
    <s v="No"/>
    <x v="3"/>
    <n v="25"/>
    <n v="1849.2"/>
    <x v="0"/>
    <n v="1849.2"/>
    <n v="0"/>
    <x v="4"/>
  </r>
  <r>
    <s v="9225-BZLNZ"/>
    <x v="1"/>
    <n v="0"/>
    <s v="Yes"/>
    <s v="No"/>
    <n v="72"/>
    <s v="Yes"/>
    <x v="2"/>
    <x v="0"/>
    <x v="1"/>
    <x v="0"/>
    <x v="1"/>
    <x v="0"/>
    <x v="1"/>
    <x v="1"/>
    <x v="2"/>
    <s v="Yes"/>
    <x v="0"/>
    <n v="85.25"/>
    <n v="6083.1"/>
    <x v="0"/>
    <n v="6083.1"/>
    <n v="0"/>
    <x v="4"/>
  </r>
  <r>
    <s v="0354-VXMJC"/>
    <x v="1"/>
    <n v="0"/>
    <s v="Yes"/>
    <s v="Yes"/>
    <n v="23"/>
    <s v="Yes"/>
    <x v="1"/>
    <x v="2"/>
    <x v="2"/>
    <x v="2"/>
    <x v="2"/>
    <x v="2"/>
    <x v="2"/>
    <x v="2"/>
    <x v="2"/>
    <s v="No"/>
    <x v="3"/>
    <n v="19.600000000000001"/>
    <n v="426.65"/>
    <x v="0"/>
    <n v="426.65"/>
    <n v="0"/>
    <x v="3"/>
  </r>
  <r>
    <s v="4422-QVIJA"/>
    <x v="0"/>
    <n v="0"/>
    <s v="No"/>
    <s v="Yes"/>
    <n v="35"/>
    <s v="Yes"/>
    <x v="2"/>
    <x v="0"/>
    <x v="0"/>
    <x v="1"/>
    <x v="0"/>
    <x v="0"/>
    <x v="0"/>
    <x v="0"/>
    <x v="0"/>
    <s v="No"/>
    <x v="1"/>
    <n v="50.15"/>
    <n v="1655.35"/>
    <x v="0"/>
    <n v="1655.35"/>
    <n v="0"/>
    <x v="1"/>
  </r>
  <r>
    <s v="9365-SRSZE"/>
    <x v="1"/>
    <n v="1"/>
    <s v="Yes"/>
    <s v="No"/>
    <n v="27"/>
    <s v="Yes"/>
    <x v="1"/>
    <x v="1"/>
    <x v="0"/>
    <x v="1"/>
    <x v="0"/>
    <x v="0"/>
    <x v="0"/>
    <x v="0"/>
    <x v="0"/>
    <s v="Yes"/>
    <x v="0"/>
    <n v="70.55"/>
    <n v="1943.9"/>
    <x v="0"/>
    <n v="1943.9"/>
    <n v="0"/>
    <x v="1"/>
  </r>
  <r>
    <s v="6839-ITVZJ"/>
    <x v="0"/>
    <n v="0"/>
    <s v="Yes"/>
    <s v="Yes"/>
    <n v="26"/>
    <s v="Yes"/>
    <x v="2"/>
    <x v="0"/>
    <x v="0"/>
    <x v="0"/>
    <x v="0"/>
    <x v="1"/>
    <x v="0"/>
    <x v="0"/>
    <x v="0"/>
    <s v="Yes"/>
    <x v="0"/>
    <n v="60.05"/>
    <n v="1616.15"/>
    <x v="1"/>
    <n v="1616.15"/>
    <n v="1"/>
    <x v="1"/>
  </r>
  <r>
    <s v="8332-OSJDW"/>
    <x v="1"/>
    <n v="0"/>
    <s v="Yes"/>
    <s v="Yes"/>
    <n v="12"/>
    <s v="Yes"/>
    <x v="2"/>
    <x v="2"/>
    <x v="2"/>
    <x v="2"/>
    <x v="2"/>
    <x v="2"/>
    <x v="2"/>
    <x v="2"/>
    <x v="1"/>
    <s v="No"/>
    <x v="1"/>
    <n v="26.4"/>
    <n v="314.95"/>
    <x v="0"/>
    <n v="314.95"/>
    <n v="0"/>
    <x v="0"/>
  </r>
  <r>
    <s v="4735-BJKOU"/>
    <x v="0"/>
    <n v="0"/>
    <s v="No"/>
    <s v="No"/>
    <n v="40"/>
    <s v="Yes"/>
    <x v="1"/>
    <x v="2"/>
    <x v="2"/>
    <x v="2"/>
    <x v="2"/>
    <x v="2"/>
    <x v="2"/>
    <x v="2"/>
    <x v="2"/>
    <s v="No"/>
    <x v="1"/>
    <n v="20.149999999999999"/>
    <n v="804.85"/>
    <x v="0"/>
    <n v="804.85"/>
    <n v="0"/>
    <x v="2"/>
  </r>
  <r>
    <s v="0274-JKUJR"/>
    <x v="1"/>
    <n v="0"/>
    <s v="Yes"/>
    <s v="Yes"/>
    <n v="7"/>
    <s v="No"/>
    <x v="0"/>
    <x v="0"/>
    <x v="1"/>
    <x v="0"/>
    <x v="1"/>
    <x v="0"/>
    <x v="1"/>
    <x v="1"/>
    <x v="0"/>
    <s v="No"/>
    <x v="1"/>
    <n v="58.85"/>
    <n v="465.7"/>
    <x v="0"/>
    <n v="465.7"/>
    <n v="0"/>
    <x v="0"/>
  </r>
  <r>
    <s v="5740-YHGTW"/>
    <x v="1"/>
    <n v="0"/>
    <s v="Yes"/>
    <s v="Yes"/>
    <n v="70"/>
    <s v="Yes"/>
    <x v="2"/>
    <x v="1"/>
    <x v="1"/>
    <x v="0"/>
    <x v="0"/>
    <x v="0"/>
    <x v="1"/>
    <x v="0"/>
    <x v="0"/>
    <s v="Yes"/>
    <x v="3"/>
    <n v="97.55"/>
    <n v="6669.05"/>
    <x v="0"/>
    <n v="6669.05"/>
    <n v="0"/>
    <x v="4"/>
  </r>
  <r>
    <s v="8917-SZTTJ"/>
    <x v="1"/>
    <n v="0"/>
    <s v="Yes"/>
    <s v="Yes"/>
    <n v="60"/>
    <s v="Yes"/>
    <x v="1"/>
    <x v="2"/>
    <x v="2"/>
    <x v="2"/>
    <x v="2"/>
    <x v="2"/>
    <x v="2"/>
    <x v="2"/>
    <x v="2"/>
    <s v="No"/>
    <x v="3"/>
    <n v="19.649999999999999"/>
    <n v="1161.75"/>
    <x v="0"/>
    <n v="1161.75"/>
    <n v="0"/>
    <x v="5"/>
  </r>
  <r>
    <s v="1696-MZVAU"/>
    <x v="1"/>
    <n v="0"/>
    <s v="Yes"/>
    <s v="Yes"/>
    <n v="39"/>
    <s v="No"/>
    <x v="0"/>
    <x v="0"/>
    <x v="0"/>
    <x v="1"/>
    <x v="0"/>
    <x v="0"/>
    <x v="0"/>
    <x v="0"/>
    <x v="1"/>
    <s v="Yes"/>
    <x v="3"/>
    <n v="25.25"/>
    <n v="947.75"/>
    <x v="0"/>
    <n v="947.75"/>
    <n v="0"/>
    <x v="2"/>
  </r>
  <r>
    <s v="7359-WWYJV"/>
    <x v="1"/>
    <n v="0"/>
    <s v="Yes"/>
    <s v="No"/>
    <n v="72"/>
    <s v="Yes"/>
    <x v="2"/>
    <x v="1"/>
    <x v="1"/>
    <x v="0"/>
    <x v="1"/>
    <x v="1"/>
    <x v="1"/>
    <x v="1"/>
    <x v="2"/>
    <s v="No"/>
    <x v="3"/>
    <n v="114.45"/>
    <n v="8375.0499999999993"/>
    <x v="0"/>
    <n v="8375.0499999999993"/>
    <n v="0"/>
    <x v="4"/>
  </r>
  <r>
    <s v="0375-HVGXO"/>
    <x v="0"/>
    <n v="0"/>
    <s v="No"/>
    <s v="No"/>
    <n v="1"/>
    <s v="No"/>
    <x v="0"/>
    <x v="0"/>
    <x v="0"/>
    <x v="1"/>
    <x v="0"/>
    <x v="0"/>
    <x v="1"/>
    <x v="0"/>
    <x v="0"/>
    <s v="Yes"/>
    <x v="0"/>
    <n v="34.700000000000003"/>
    <n v="34.700000000000003"/>
    <x v="1"/>
    <n v="34.700000000000003"/>
    <n v="1"/>
    <x v="0"/>
  </r>
  <r>
    <s v="4906-ZHGPK"/>
    <x v="1"/>
    <n v="0"/>
    <s v="Yes"/>
    <s v="Yes"/>
    <n v="54"/>
    <s v="Yes"/>
    <x v="2"/>
    <x v="0"/>
    <x v="0"/>
    <x v="0"/>
    <x v="0"/>
    <x v="1"/>
    <x v="1"/>
    <x v="0"/>
    <x v="1"/>
    <s v="Yes"/>
    <x v="0"/>
    <n v="70.7"/>
    <n v="3770"/>
    <x v="0"/>
    <n v="3770"/>
    <n v="0"/>
    <x v="5"/>
  </r>
  <r>
    <s v="8593-WHYHV"/>
    <x v="1"/>
    <n v="0"/>
    <s v="No"/>
    <s v="No"/>
    <n v="3"/>
    <s v="Yes"/>
    <x v="2"/>
    <x v="1"/>
    <x v="0"/>
    <x v="1"/>
    <x v="0"/>
    <x v="0"/>
    <x v="0"/>
    <x v="1"/>
    <x v="0"/>
    <s v="Yes"/>
    <x v="0"/>
    <n v="85.3"/>
    <n v="264.8"/>
    <x v="1"/>
    <n v="264.8"/>
    <n v="1"/>
    <x v="0"/>
  </r>
  <r>
    <s v="3795-GWTRD"/>
    <x v="0"/>
    <n v="0"/>
    <s v="Yes"/>
    <s v="Yes"/>
    <n v="63"/>
    <s v="Yes"/>
    <x v="1"/>
    <x v="0"/>
    <x v="1"/>
    <x v="0"/>
    <x v="1"/>
    <x v="1"/>
    <x v="1"/>
    <x v="0"/>
    <x v="2"/>
    <s v="No"/>
    <x v="3"/>
    <n v="75.55"/>
    <n v="4707.8500000000004"/>
    <x v="0"/>
    <n v="4707.8500000000004"/>
    <n v="0"/>
    <x v="4"/>
  </r>
  <r>
    <s v="1298-PHBTI"/>
    <x v="1"/>
    <n v="0"/>
    <s v="Yes"/>
    <s v="Yes"/>
    <n v="71"/>
    <s v="Yes"/>
    <x v="2"/>
    <x v="1"/>
    <x v="0"/>
    <x v="0"/>
    <x v="0"/>
    <x v="1"/>
    <x v="0"/>
    <x v="0"/>
    <x v="2"/>
    <s v="Yes"/>
    <x v="0"/>
    <n v="84.8"/>
    <n v="6152.4"/>
    <x v="0"/>
    <n v="6152.4"/>
    <n v="0"/>
    <x v="4"/>
  </r>
  <r>
    <s v="6223-DHJGV"/>
    <x v="0"/>
    <n v="0"/>
    <s v="No"/>
    <s v="No"/>
    <n v="42"/>
    <s v="Yes"/>
    <x v="1"/>
    <x v="2"/>
    <x v="2"/>
    <x v="2"/>
    <x v="2"/>
    <x v="2"/>
    <x v="2"/>
    <x v="2"/>
    <x v="1"/>
    <s v="Yes"/>
    <x v="1"/>
    <n v="20.65"/>
    <n v="958.1"/>
    <x v="0"/>
    <n v="958.1"/>
    <n v="0"/>
    <x v="2"/>
  </r>
  <r>
    <s v="6961-MJKBO"/>
    <x v="1"/>
    <n v="0"/>
    <s v="No"/>
    <s v="No"/>
    <n v="47"/>
    <s v="Yes"/>
    <x v="1"/>
    <x v="2"/>
    <x v="2"/>
    <x v="2"/>
    <x v="2"/>
    <x v="2"/>
    <x v="2"/>
    <x v="2"/>
    <x v="2"/>
    <s v="No"/>
    <x v="2"/>
    <n v="20.45"/>
    <n v="943"/>
    <x v="0"/>
    <n v="943"/>
    <n v="0"/>
    <x v="2"/>
  </r>
  <r>
    <s v="6097-EQISJ"/>
    <x v="0"/>
    <n v="0"/>
    <s v="Yes"/>
    <s v="Yes"/>
    <n v="66"/>
    <s v="Yes"/>
    <x v="2"/>
    <x v="1"/>
    <x v="0"/>
    <x v="0"/>
    <x v="1"/>
    <x v="0"/>
    <x v="1"/>
    <x v="1"/>
    <x v="1"/>
    <s v="Yes"/>
    <x v="3"/>
    <n v="102.45"/>
    <n v="6615.15"/>
    <x v="1"/>
    <n v="6615.15"/>
    <n v="1"/>
    <x v="4"/>
  </r>
  <r>
    <s v="4423-YLHDV"/>
    <x v="0"/>
    <n v="0"/>
    <s v="Yes"/>
    <s v="No"/>
    <n v="21"/>
    <s v="Yes"/>
    <x v="2"/>
    <x v="1"/>
    <x v="1"/>
    <x v="1"/>
    <x v="1"/>
    <x v="0"/>
    <x v="1"/>
    <x v="1"/>
    <x v="0"/>
    <s v="Yes"/>
    <x v="2"/>
    <n v="104.4"/>
    <n v="2200.25"/>
    <x v="1"/>
    <n v="2200.25"/>
    <n v="1"/>
    <x v="3"/>
  </r>
  <r>
    <s v="8158-WPEZG"/>
    <x v="1"/>
    <n v="0"/>
    <s v="No"/>
    <s v="No"/>
    <n v="11"/>
    <s v="No"/>
    <x v="0"/>
    <x v="0"/>
    <x v="0"/>
    <x v="0"/>
    <x v="0"/>
    <x v="1"/>
    <x v="0"/>
    <x v="0"/>
    <x v="0"/>
    <s v="Yes"/>
    <x v="0"/>
    <n v="35.65"/>
    <n v="425.1"/>
    <x v="0"/>
    <n v="425.1"/>
    <n v="0"/>
    <x v="0"/>
  </r>
  <r>
    <s v="0107-YHINA"/>
    <x v="1"/>
    <n v="0"/>
    <s v="No"/>
    <s v="Yes"/>
    <n v="1"/>
    <s v="Yes"/>
    <x v="2"/>
    <x v="1"/>
    <x v="0"/>
    <x v="1"/>
    <x v="1"/>
    <x v="0"/>
    <x v="1"/>
    <x v="1"/>
    <x v="0"/>
    <s v="Yes"/>
    <x v="0"/>
    <n v="99.75"/>
    <n v="99.75"/>
    <x v="1"/>
    <n v="99.75"/>
    <n v="1"/>
    <x v="0"/>
  </r>
  <r>
    <s v="4918-FYJNT"/>
    <x v="0"/>
    <n v="1"/>
    <s v="Yes"/>
    <s v="No"/>
    <n v="55"/>
    <s v="Yes"/>
    <x v="2"/>
    <x v="1"/>
    <x v="0"/>
    <x v="0"/>
    <x v="1"/>
    <x v="1"/>
    <x v="0"/>
    <x v="0"/>
    <x v="0"/>
    <s v="No"/>
    <x v="0"/>
    <n v="90.45"/>
    <n v="5044.8"/>
    <x v="0"/>
    <n v="5044.8"/>
    <n v="0"/>
    <x v="5"/>
  </r>
  <r>
    <s v="0727-BNRLG"/>
    <x v="1"/>
    <n v="0"/>
    <s v="No"/>
    <s v="No"/>
    <n v="69"/>
    <s v="Yes"/>
    <x v="2"/>
    <x v="1"/>
    <x v="0"/>
    <x v="0"/>
    <x v="1"/>
    <x v="1"/>
    <x v="1"/>
    <x v="0"/>
    <x v="2"/>
    <s v="Yes"/>
    <x v="3"/>
    <n v="97.65"/>
    <n v="6743.55"/>
    <x v="0"/>
    <n v="6743.55"/>
    <n v="0"/>
    <x v="4"/>
  </r>
  <r>
    <s v="4854-CIDCF"/>
    <x v="0"/>
    <n v="1"/>
    <s v="No"/>
    <s v="No"/>
    <n v="3"/>
    <s v="Yes"/>
    <x v="1"/>
    <x v="1"/>
    <x v="0"/>
    <x v="1"/>
    <x v="1"/>
    <x v="0"/>
    <x v="0"/>
    <x v="0"/>
    <x v="0"/>
    <s v="No"/>
    <x v="0"/>
    <n v="73.849999999999994"/>
    <n v="196.4"/>
    <x v="0"/>
    <n v="196.4"/>
    <n v="0"/>
    <x v="0"/>
  </r>
  <r>
    <s v="8640-SDGKB"/>
    <x v="1"/>
    <n v="0"/>
    <s v="No"/>
    <s v="No"/>
    <n v="4"/>
    <s v="Yes"/>
    <x v="1"/>
    <x v="0"/>
    <x v="0"/>
    <x v="1"/>
    <x v="1"/>
    <x v="1"/>
    <x v="1"/>
    <x v="1"/>
    <x v="0"/>
    <s v="Yes"/>
    <x v="0"/>
    <n v="74.400000000000006"/>
    <n v="299.7"/>
    <x v="1"/>
    <n v="299.7"/>
    <n v="1"/>
    <x v="0"/>
  </r>
  <r>
    <s v="3280-MRDOF"/>
    <x v="1"/>
    <n v="1"/>
    <s v="No"/>
    <s v="No"/>
    <n v="30"/>
    <s v="Yes"/>
    <x v="2"/>
    <x v="0"/>
    <x v="0"/>
    <x v="1"/>
    <x v="1"/>
    <x v="1"/>
    <x v="1"/>
    <x v="0"/>
    <x v="2"/>
    <s v="Yes"/>
    <x v="3"/>
    <n v="69.099999999999994"/>
    <n v="2093.9"/>
    <x v="0"/>
    <n v="2093.9"/>
    <n v="0"/>
    <x v="1"/>
  </r>
  <r>
    <s v="6435-SRWBJ"/>
    <x v="0"/>
    <n v="0"/>
    <s v="No"/>
    <s v="No"/>
    <n v="5"/>
    <s v="Yes"/>
    <x v="2"/>
    <x v="1"/>
    <x v="0"/>
    <x v="1"/>
    <x v="1"/>
    <x v="1"/>
    <x v="0"/>
    <x v="0"/>
    <x v="0"/>
    <s v="Yes"/>
    <x v="0"/>
    <n v="82.75"/>
    <n v="417.75"/>
    <x v="0"/>
    <n v="417.75"/>
    <n v="0"/>
    <x v="0"/>
  </r>
  <r>
    <s v="9964-WBQDJ"/>
    <x v="0"/>
    <n v="0"/>
    <s v="Yes"/>
    <s v="No"/>
    <n v="71"/>
    <s v="Yes"/>
    <x v="2"/>
    <x v="2"/>
    <x v="2"/>
    <x v="2"/>
    <x v="2"/>
    <x v="2"/>
    <x v="2"/>
    <x v="2"/>
    <x v="2"/>
    <s v="Yes"/>
    <x v="3"/>
    <n v="24.4"/>
    <n v="1725.4"/>
    <x v="0"/>
    <n v="1725.4"/>
    <n v="0"/>
    <x v="4"/>
  </r>
  <r>
    <s v="6303-KFWSL"/>
    <x v="0"/>
    <n v="0"/>
    <s v="No"/>
    <s v="No"/>
    <n v="29"/>
    <s v="Yes"/>
    <x v="2"/>
    <x v="0"/>
    <x v="0"/>
    <x v="0"/>
    <x v="0"/>
    <x v="0"/>
    <x v="0"/>
    <x v="0"/>
    <x v="1"/>
    <s v="Yes"/>
    <x v="0"/>
    <n v="55.25"/>
    <n v="1620.2"/>
    <x v="0"/>
    <n v="1620.2"/>
    <n v="0"/>
    <x v="1"/>
  </r>
  <r>
    <s v="1702-CCFNJ"/>
    <x v="1"/>
    <n v="0"/>
    <s v="Yes"/>
    <s v="No"/>
    <n v="52"/>
    <s v="Yes"/>
    <x v="2"/>
    <x v="0"/>
    <x v="0"/>
    <x v="0"/>
    <x v="0"/>
    <x v="1"/>
    <x v="0"/>
    <x v="0"/>
    <x v="0"/>
    <s v="No"/>
    <x v="2"/>
    <n v="61.35"/>
    <n v="3169.55"/>
    <x v="0"/>
    <n v="3169.55"/>
    <n v="0"/>
    <x v="5"/>
  </r>
  <r>
    <s v="8932-CZHRQ"/>
    <x v="1"/>
    <n v="0"/>
    <s v="No"/>
    <s v="No"/>
    <n v="68"/>
    <s v="Yes"/>
    <x v="2"/>
    <x v="0"/>
    <x v="1"/>
    <x v="0"/>
    <x v="1"/>
    <x v="0"/>
    <x v="0"/>
    <x v="1"/>
    <x v="1"/>
    <s v="No"/>
    <x v="3"/>
    <n v="76.75"/>
    <n v="5233.25"/>
    <x v="0"/>
    <n v="5233.25"/>
    <n v="0"/>
    <x v="4"/>
  </r>
  <r>
    <s v="0386-CWRGM"/>
    <x v="0"/>
    <n v="0"/>
    <s v="Yes"/>
    <s v="Yes"/>
    <n v="46"/>
    <s v="Yes"/>
    <x v="1"/>
    <x v="2"/>
    <x v="2"/>
    <x v="2"/>
    <x v="2"/>
    <x v="2"/>
    <x v="2"/>
    <x v="2"/>
    <x v="2"/>
    <s v="No"/>
    <x v="1"/>
    <n v="19.399999999999999"/>
    <n v="967.85"/>
    <x v="0"/>
    <n v="967.85"/>
    <n v="0"/>
    <x v="2"/>
  </r>
  <r>
    <s v="5515-RUGKN"/>
    <x v="1"/>
    <n v="0"/>
    <s v="No"/>
    <s v="No"/>
    <n v="8"/>
    <s v="Yes"/>
    <x v="1"/>
    <x v="0"/>
    <x v="0"/>
    <x v="1"/>
    <x v="0"/>
    <x v="0"/>
    <x v="0"/>
    <x v="1"/>
    <x v="0"/>
    <s v="Yes"/>
    <x v="3"/>
    <n v="54.75"/>
    <n v="438.05"/>
    <x v="0"/>
    <n v="438.05"/>
    <n v="0"/>
    <x v="0"/>
  </r>
  <r>
    <s v="0404-AHASP"/>
    <x v="1"/>
    <n v="0"/>
    <s v="Yes"/>
    <s v="No"/>
    <n v="72"/>
    <s v="Yes"/>
    <x v="1"/>
    <x v="2"/>
    <x v="2"/>
    <x v="2"/>
    <x v="2"/>
    <x v="2"/>
    <x v="2"/>
    <x v="2"/>
    <x v="2"/>
    <s v="No"/>
    <x v="3"/>
    <n v="19.7"/>
    <n v="1421.9"/>
    <x v="0"/>
    <n v="1421.9"/>
    <n v="0"/>
    <x v="4"/>
  </r>
  <r>
    <s v="7279-NMVJC"/>
    <x v="0"/>
    <n v="0"/>
    <s v="No"/>
    <s v="No"/>
    <n v="17"/>
    <s v="Yes"/>
    <x v="1"/>
    <x v="2"/>
    <x v="2"/>
    <x v="2"/>
    <x v="2"/>
    <x v="2"/>
    <x v="2"/>
    <x v="2"/>
    <x v="1"/>
    <s v="No"/>
    <x v="2"/>
    <n v="19.899999999999999"/>
    <n v="323.14999999999998"/>
    <x v="0"/>
    <n v="323.14999999999998"/>
    <n v="0"/>
    <x v="3"/>
  </r>
  <r>
    <s v="2081-VEYEH"/>
    <x v="1"/>
    <n v="0"/>
    <s v="No"/>
    <s v="No"/>
    <n v="3"/>
    <s v="Yes"/>
    <x v="1"/>
    <x v="1"/>
    <x v="0"/>
    <x v="0"/>
    <x v="1"/>
    <x v="1"/>
    <x v="1"/>
    <x v="1"/>
    <x v="0"/>
    <s v="Yes"/>
    <x v="0"/>
    <n v="107.95"/>
    <n v="318.60000000000002"/>
    <x v="0"/>
    <n v="318.60000000000002"/>
    <n v="0"/>
    <x v="0"/>
  </r>
  <r>
    <s v="6407-UTSLV"/>
    <x v="0"/>
    <n v="1"/>
    <s v="No"/>
    <s v="No"/>
    <n v="2"/>
    <s v="Yes"/>
    <x v="1"/>
    <x v="1"/>
    <x v="0"/>
    <x v="0"/>
    <x v="0"/>
    <x v="0"/>
    <x v="1"/>
    <x v="0"/>
    <x v="0"/>
    <s v="Yes"/>
    <x v="2"/>
    <n v="83.8"/>
    <n v="163.69999999999999"/>
    <x v="0"/>
    <n v="163.69999999999999"/>
    <n v="0"/>
    <x v="0"/>
  </r>
  <r>
    <s v="4116-TZAQJ"/>
    <x v="0"/>
    <n v="0"/>
    <s v="No"/>
    <s v="No"/>
    <n v="9"/>
    <s v="Yes"/>
    <x v="1"/>
    <x v="1"/>
    <x v="1"/>
    <x v="1"/>
    <x v="0"/>
    <x v="0"/>
    <x v="0"/>
    <x v="0"/>
    <x v="0"/>
    <s v="Yes"/>
    <x v="3"/>
    <n v="74.25"/>
    <n v="639.65"/>
    <x v="1"/>
    <n v="639.65"/>
    <n v="1"/>
    <x v="0"/>
  </r>
  <r>
    <s v="9060-HJJRW"/>
    <x v="0"/>
    <n v="0"/>
    <s v="No"/>
    <s v="No"/>
    <n v="51"/>
    <s v="No"/>
    <x v="0"/>
    <x v="0"/>
    <x v="0"/>
    <x v="0"/>
    <x v="1"/>
    <x v="0"/>
    <x v="1"/>
    <x v="1"/>
    <x v="1"/>
    <s v="Yes"/>
    <x v="3"/>
    <n v="56.4"/>
    <n v="2928.5"/>
    <x v="0"/>
    <n v="2928.5"/>
    <n v="0"/>
    <x v="5"/>
  </r>
  <r>
    <s v="2587-YNLES"/>
    <x v="0"/>
    <n v="0"/>
    <s v="Yes"/>
    <s v="Yes"/>
    <n v="6"/>
    <s v="Yes"/>
    <x v="1"/>
    <x v="2"/>
    <x v="2"/>
    <x v="2"/>
    <x v="2"/>
    <x v="2"/>
    <x v="2"/>
    <x v="2"/>
    <x v="2"/>
    <s v="No"/>
    <x v="1"/>
    <n v="20.100000000000001"/>
    <n v="100.35"/>
    <x v="0"/>
    <n v="100.35"/>
    <n v="0"/>
    <x v="0"/>
  </r>
  <r>
    <s v="7398-SKNQZ"/>
    <x v="0"/>
    <n v="0"/>
    <s v="Yes"/>
    <s v="No"/>
    <n v="3"/>
    <s v="Yes"/>
    <x v="2"/>
    <x v="1"/>
    <x v="0"/>
    <x v="1"/>
    <x v="0"/>
    <x v="0"/>
    <x v="1"/>
    <x v="1"/>
    <x v="0"/>
    <s v="No"/>
    <x v="0"/>
    <n v="94.9"/>
    <n v="273.2"/>
    <x v="0"/>
    <n v="273.2"/>
    <n v="0"/>
    <x v="0"/>
  </r>
  <r>
    <s v="5935-FCCNB"/>
    <x v="0"/>
    <n v="1"/>
    <s v="No"/>
    <s v="No"/>
    <n v="17"/>
    <s v="Yes"/>
    <x v="2"/>
    <x v="1"/>
    <x v="0"/>
    <x v="1"/>
    <x v="0"/>
    <x v="0"/>
    <x v="1"/>
    <x v="1"/>
    <x v="0"/>
    <s v="Yes"/>
    <x v="0"/>
    <n v="94.2"/>
    <n v="1608.15"/>
    <x v="0"/>
    <n v="1608.15"/>
    <n v="0"/>
    <x v="3"/>
  </r>
  <r>
    <s v="1958-RNRKS"/>
    <x v="1"/>
    <n v="0"/>
    <s v="Yes"/>
    <s v="No"/>
    <n v="30"/>
    <s v="Yes"/>
    <x v="2"/>
    <x v="0"/>
    <x v="0"/>
    <x v="1"/>
    <x v="0"/>
    <x v="0"/>
    <x v="0"/>
    <x v="0"/>
    <x v="0"/>
    <s v="No"/>
    <x v="0"/>
    <n v="49.9"/>
    <n v="1441.95"/>
    <x v="0"/>
    <n v="1441.95"/>
    <n v="0"/>
    <x v="1"/>
  </r>
  <r>
    <s v="5136-RGMZO"/>
    <x v="1"/>
    <n v="0"/>
    <s v="No"/>
    <s v="No"/>
    <n v="31"/>
    <s v="Yes"/>
    <x v="2"/>
    <x v="0"/>
    <x v="0"/>
    <x v="0"/>
    <x v="0"/>
    <x v="1"/>
    <x v="1"/>
    <x v="0"/>
    <x v="0"/>
    <s v="Yes"/>
    <x v="0"/>
    <n v="71.05"/>
    <n v="2168.15"/>
    <x v="0"/>
    <n v="2168.15"/>
    <n v="0"/>
    <x v="1"/>
  </r>
  <r>
    <s v="8345-MVDYC"/>
    <x v="0"/>
    <n v="0"/>
    <s v="No"/>
    <s v="No"/>
    <n v="45"/>
    <s v="Yes"/>
    <x v="1"/>
    <x v="0"/>
    <x v="1"/>
    <x v="1"/>
    <x v="1"/>
    <x v="1"/>
    <x v="1"/>
    <x v="1"/>
    <x v="2"/>
    <s v="No"/>
    <x v="2"/>
    <n v="81.650000000000006"/>
    <n v="3618.7"/>
    <x v="0"/>
    <n v="3618.7"/>
    <n v="0"/>
    <x v="2"/>
  </r>
  <r>
    <s v="8226-BXGES"/>
    <x v="1"/>
    <n v="0"/>
    <s v="Yes"/>
    <s v="No"/>
    <n v="64"/>
    <s v="Yes"/>
    <x v="2"/>
    <x v="1"/>
    <x v="1"/>
    <x v="0"/>
    <x v="1"/>
    <x v="0"/>
    <x v="0"/>
    <x v="0"/>
    <x v="1"/>
    <s v="No"/>
    <x v="2"/>
    <n v="89.45"/>
    <n v="5692.65"/>
    <x v="0"/>
    <n v="5692.65"/>
    <n v="0"/>
    <x v="4"/>
  </r>
  <r>
    <s v="3877-JRJIP"/>
    <x v="1"/>
    <n v="0"/>
    <s v="No"/>
    <s v="No"/>
    <n v="1"/>
    <s v="Yes"/>
    <x v="2"/>
    <x v="0"/>
    <x v="0"/>
    <x v="1"/>
    <x v="0"/>
    <x v="0"/>
    <x v="1"/>
    <x v="0"/>
    <x v="0"/>
    <s v="Yes"/>
    <x v="0"/>
    <n v="59.85"/>
    <n v="59.85"/>
    <x v="1"/>
    <n v="59.85"/>
    <n v="1"/>
    <x v="0"/>
  </r>
  <r>
    <s v="8375-DKEBR"/>
    <x v="0"/>
    <n v="1"/>
    <s v="No"/>
    <s v="No"/>
    <n v="1"/>
    <s v="Yes"/>
    <x v="1"/>
    <x v="1"/>
    <x v="0"/>
    <x v="1"/>
    <x v="0"/>
    <x v="0"/>
    <x v="0"/>
    <x v="0"/>
    <x v="0"/>
    <s v="Yes"/>
    <x v="0"/>
    <n v="69.599999999999994"/>
    <n v="69.599999999999994"/>
    <x v="1"/>
    <n v="69.599999999999994"/>
    <n v="1"/>
    <x v="0"/>
  </r>
  <r>
    <s v="9705-IOVQQ"/>
    <x v="1"/>
    <n v="1"/>
    <s v="Yes"/>
    <s v="Yes"/>
    <n v="61"/>
    <s v="Yes"/>
    <x v="2"/>
    <x v="1"/>
    <x v="0"/>
    <x v="0"/>
    <x v="0"/>
    <x v="0"/>
    <x v="1"/>
    <x v="1"/>
    <x v="1"/>
    <s v="No"/>
    <x v="0"/>
    <n v="99"/>
    <n v="5969.3"/>
    <x v="0"/>
    <n v="5969.3"/>
    <n v="0"/>
    <x v="4"/>
  </r>
  <r>
    <s v="1015-OWJKI"/>
    <x v="1"/>
    <n v="0"/>
    <s v="No"/>
    <s v="No"/>
    <n v="1"/>
    <s v="Yes"/>
    <x v="1"/>
    <x v="2"/>
    <x v="2"/>
    <x v="2"/>
    <x v="2"/>
    <x v="2"/>
    <x v="2"/>
    <x v="2"/>
    <x v="0"/>
    <s v="No"/>
    <x v="1"/>
    <n v="19.05"/>
    <n v="19.05"/>
    <x v="0"/>
    <n v="19.05"/>
    <n v="0"/>
    <x v="0"/>
  </r>
  <r>
    <s v="7511-YMXVQ"/>
    <x v="1"/>
    <n v="0"/>
    <s v="No"/>
    <s v="No"/>
    <n v="9"/>
    <s v="No"/>
    <x v="0"/>
    <x v="0"/>
    <x v="0"/>
    <x v="1"/>
    <x v="0"/>
    <x v="0"/>
    <x v="1"/>
    <x v="1"/>
    <x v="0"/>
    <s v="Yes"/>
    <x v="0"/>
    <n v="45.4"/>
    <n v="418.8"/>
    <x v="1"/>
    <n v="418.8"/>
    <n v="1"/>
    <x v="0"/>
  </r>
  <r>
    <s v="2040-XBAVJ"/>
    <x v="1"/>
    <n v="0"/>
    <s v="Yes"/>
    <s v="Yes"/>
    <n v="72"/>
    <s v="Yes"/>
    <x v="2"/>
    <x v="1"/>
    <x v="1"/>
    <x v="0"/>
    <x v="1"/>
    <x v="1"/>
    <x v="1"/>
    <x v="1"/>
    <x v="2"/>
    <s v="No"/>
    <x v="2"/>
    <n v="114.45"/>
    <n v="8100.55"/>
    <x v="0"/>
    <n v="8100.55"/>
    <n v="0"/>
    <x v="4"/>
  </r>
  <r>
    <s v="7551-JOHTI"/>
    <x v="0"/>
    <n v="0"/>
    <s v="No"/>
    <s v="No"/>
    <n v="1"/>
    <s v="Yes"/>
    <x v="1"/>
    <x v="2"/>
    <x v="2"/>
    <x v="2"/>
    <x v="2"/>
    <x v="2"/>
    <x v="2"/>
    <x v="2"/>
    <x v="0"/>
    <s v="No"/>
    <x v="1"/>
    <n v="19.5"/>
    <n v="19.5"/>
    <x v="1"/>
    <n v="19.5"/>
    <n v="1"/>
    <x v="0"/>
  </r>
  <r>
    <s v="8887-IPQNC"/>
    <x v="0"/>
    <n v="0"/>
    <s v="Yes"/>
    <s v="No"/>
    <n v="7"/>
    <s v="Yes"/>
    <x v="1"/>
    <x v="0"/>
    <x v="0"/>
    <x v="1"/>
    <x v="0"/>
    <x v="0"/>
    <x v="0"/>
    <x v="0"/>
    <x v="0"/>
    <s v="Yes"/>
    <x v="1"/>
    <n v="44.25"/>
    <n v="313.45"/>
    <x v="0"/>
    <n v="313.45"/>
    <n v="0"/>
    <x v="0"/>
  </r>
  <r>
    <s v="8646-JCOMS"/>
    <x v="0"/>
    <n v="0"/>
    <s v="Yes"/>
    <s v="No"/>
    <n v="66"/>
    <s v="Yes"/>
    <x v="2"/>
    <x v="1"/>
    <x v="0"/>
    <x v="0"/>
    <x v="1"/>
    <x v="1"/>
    <x v="0"/>
    <x v="0"/>
    <x v="1"/>
    <s v="Yes"/>
    <x v="2"/>
    <n v="90.55"/>
    <n v="6130.95"/>
    <x v="0"/>
    <n v="6130.95"/>
    <n v="0"/>
    <x v="4"/>
  </r>
  <r>
    <s v="9804-ICWBG"/>
    <x v="1"/>
    <n v="0"/>
    <s v="No"/>
    <s v="No"/>
    <n v="1"/>
    <s v="Yes"/>
    <x v="1"/>
    <x v="1"/>
    <x v="0"/>
    <x v="1"/>
    <x v="0"/>
    <x v="0"/>
    <x v="0"/>
    <x v="0"/>
    <x v="0"/>
    <s v="Yes"/>
    <x v="0"/>
    <n v="69.900000000000006"/>
    <n v="69.900000000000006"/>
    <x v="1"/>
    <n v="69.900000000000006"/>
    <n v="1"/>
    <x v="0"/>
  </r>
  <r>
    <s v="1222-KJNZD"/>
    <x v="1"/>
    <n v="0"/>
    <s v="Yes"/>
    <s v="Yes"/>
    <n v="40"/>
    <s v="Yes"/>
    <x v="1"/>
    <x v="2"/>
    <x v="2"/>
    <x v="2"/>
    <x v="2"/>
    <x v="2"/>
    <x v="2"/>
    <x v="2"/>
    <x v="0"/>
    <s v="Yes"/>
    <x v="2"/>
    <n v="20.399999999999999"/>
    <n v="745.3"/>
    <x v="0"/>
    <n v="745.3"/>
    <n v="0"/>
    <x v="2"/>
  </r>
  <r>
    <s v="0106-GHRQR"/>
    <x v="1"/>
    <n v="0"/>
    <s v="No"/>
    <s v="No"/>
    <n v="16"/>
    <s v="Yes"/>
    <x v="2"/>
    <x v="0"/>
    <x v="0"/>
    <x v="0"/>
    <x v="1"/>
    <x v="0"/>
    <x v="0"/>
    <x v="1"/>
    <x v="0"/>
    <s v="Yes"/>
    <x v="2"/>
    <n v="71.400000000000006"/>
    <n v="1212.0999999999999"/>
    <x v="0"/>
    <n v="1212.0999999999999"/>
    <n v="0"/>
    <x v="3"/>
  </r>
  <r>
    <s v="5318-IXUZF"/>
    <x v="0"/>
    <n v="0"/>
    <s v="No"/>
    <s v="No"/>
    <n v="2"/>
    <s v="Yes"/>
    <x v="1"/>
    <x v="1"/>
    <x v="0"/>
    <x v="0"/>
    <x v="0"/>
    <x v="0"/>
    <x v="1"/>
    <x v="0"/>
    <x v="0"/>
    <s v="Yes"/>
    <x v="2"/>
    <n v="87.15"/>
    <n v="183.75"/>
    <x v="1"/>
    <n v="183.75"/>
    <n v="1"/>
    <x v="0"/>
  </r>
  <r>
    <s v="3768-VHXQO"/>
    <x v="1"/>
    <n v="0"/>
    <s v="Yes"/>
    <s v="No"/>
    <n v="67"/>
    <s v="Yes"/>
    <x v="2"/>
    <x v="2"/>
    <x v="2"/>
    <x v="2"/>
    <x v="2"/>
    <x v="2"/>
    <x v="2"/>
    <x v="2"/>
    <x v="2"/>
    <s v="No"/>
    <x v="3"/>
    <n v="24.85"/>
    <n v="1583.5"/>
    <x v="0"/>
    <n v="1583.5"/>
    <n v="0"/>
    <x v="4"/>
  </r>
  <r>
    <s v="8952-WCVCD"/>
    <x v="0"/>
    <n v="0"/>
    <s v="Yes"/>
    <s v="No"/>
    <n v="41"/>
    <s v="Yes"/>
    <x v="1"/>
    <x v="1"/>
    <x v="1"/>
    <x v="0"/>
    <x v="1"/>
    <x v="0"/>
    <x v="1"/>
    <x v="1"/>
    <x v="1"/>
    <s v="Yes"/>
    <x v="2"/>
    <n v="104.45"/>
    <n v="4162.05"/>
    <x v="0"/>
    <n v="4162.05"/>
    <n v="0"/>
    <x v="2"/>
  </r>
  <r>
    <s v="2418-TPEUN"/>
    <x v="0"/>
    <n v="0"/>
    <s v="Yes"/>
    <s v="Yes"/>
    <n v="56"/>
    <s v="Yes"/>
    <x v="1"/>
    <x v="2"/>
    <x v="2"/>
    <x v="2"/>
    <x v="2"/>
    <x v="2"/>
    <x v="2"/>
    <x v="2"/>
    <x v="2"/>
    <s v="Yes"/>
    <x v="3"/>
    <n v="19.8"/>
    <n v="1119.9000000000001"/>
    <x v="0"/>
    <n v="1119.9000000000001"/>
    <n v="0"/>
    <x v="5"/>
  </r>
  <r>
    <s v="3963-RYFNS"/>
    <x v="0"/>
    <n v="0"/>
    <s v="No"/>
    <s v="No"/>
    <n v="72"/>
    <s v="Yes"/>
    <x v="2"/>
    <x v="1"/>
    <x v="1"/>
    <x v="0"/>
    <x v="1"/>
    <x v="1"/>
    <x v="1"/>
    <x v="1"/>
    <x v="2"/>
    <s v="Yes"/>
    <x v="2"/>
    <n v="116.45"/>
    <n v="8013.55"/>
    <x v="0"/>
    <n v="8013.55"/>
    <n v="0"/>
    <x v="4"/>
  </r>
  <r>
    <s v="3198-VELRD"/>
    <x v="0"/>
    <n v="0"/>
    <s v="Yes"/>
    <s v="Yes"/>
    <n v="3"/>
    <s v="Yes"/>
    <x v="2"/>
    <x v="1"/>
    <x v="0"/>
    <x v="1"/>
    <x v="0"/>
    <x v="0"/>
    <x v="0"/>
    <x v="1"/>
    <x v="0"/>
    <s v="Yes"/>
    <x v="2"/>
    <n v="84.75"/>
    <n v="264.85000000000002"/>
    <x v="1"/>
    <n v="264.85000000000002"/>
    <n v="1"/>
    <x v="0"/>
  </r>
  <r>
    <s v="8540-ZQGEA"/>
    <x v="0"/>
    <n v="0"/>
    <s v="Yes"/>
    <s v="No"/>
    <n v="54"/>
    <s v="Yes"/>
    <x v="1"/>
    <x v="2"/>
    <x v="2"/>
    <x v="2"/>
    <x v="2"/>
    <x v="2"/>
    <x v="2"/>
    <x v="2"/>
    <x v="2"/>
    <s v="No"/>
    <x v="3"/>
    <n v="20.05"/>
    <n v="1102.4000000000001"/>
    <x v="0"/>
    <n v="1102.4000000000001"/>
    <n v="0"/>
    <x v="5"/>
  </r>
  <r>
    <s v="1320-REHCS"/>
    <x v="1"/>
    <n v="1"/>
    <s v="No"/>
    <s v="No"/>
    <n v="52"/>
    <s v="Yes"/>
    <x v="2"/>
    <x v="1"/>
    <x v="0"/>
    <x v="0"/>
    <x v="1"/>
    <x v="1"/>
    <x v="1"/>
    <x v="1"/>
    <x v="0"/>
    <s v="Yes"/>
    <x v="0"/>
    <n v="110.75"/>
    <n v="5832"/>
    <x v="0"/>
    <n v="5832"/>
    <n v="0"/>
    <x v="5"/>
  </r>
  <r>
    <s v="4137-JOPHL"/>
    <x v="0"/>
    <n v="0"/>
    <s v="No"/>
    <s v="No"/>
    <n v="50"/>
    <s v="Yes"/>
    <x v="1"/>
    <x v="1"/>
    <x v="0"/>
    <x v="1"/>
    <x v="1"/>
    <x v="1"/>
    <x v="0"/>
    <x v="1"/>
    <x v="2"/>
    <s v="Yes"/>
    <x v="2"/>
    <n v="89.7"/>
    <n v="4304.5"/>
    <x v="0"/>
    <n v="4304.5"/>
    <n v="0"/>
    <x v="5"/>
  </r>
  <r>
    <s v="9436-ZBZCT"/>
    <x v="1"/>
    <n v="0"/>
    <s v="No"/>
    <s v="No"/>
    <n v="14"/>
    <s v="Yes"/>
    <x v="2"/>
    <x v="1"/>
    <x v="0"/>
    <x v="1"/>
    <x v="0"/>
    <x v="1"/>
    <x v="1"/>
    <x v="0"/>
    <x v="0"/>
    <s v="Yes"/>
    <x v="0"/>
    <n v="89.95"/>
    <n v="1178.4000000000001"/>
    <x v="1"/>
    <n v="1178.4000000000001"/>
    <n v="1"/>
    <x v="3"/>
  </r>
  <r>
    <s v="7801-CEDNV"/>
    <x v="1"/>
    <n v="0"/>
    <s v="Yes"/>
    <s v="No"/>
    <n v="27"/>
    <s v="Yes"/>
    <x v="1"/>
    <x v="0"/>
    <x v="1"/>
    <x v="1"/>
    <x v="0"/>
    <x v="0"/>
    <x v="0"/>
    <x v="0"/>
    <x v="1"/>
    <s v="No"/>
    <x v="3"/>
    <n v="48.7"/>
    <n v="1421.75"/>
    <x v="0"/>
    <n v="1421.75"/>
    <n v="0"/>
    <x v="1"/>
  </r>
  <r>
    <s v="2057-BOYKM"/>
    <x v="0"/>
    <n v="1"/>
    <s v="Yes"/>
    <s v="No"/>
    <n v="72"/>
    <s v="Yes"/>
    <x v="2"/>
    <x v="1"/>
    <x v="1"/>
    <x v="0"/>
    <x v="1"/>
    <x v="1"/>
    <x v="0"/>
    <x v="0"/>
    <x v="2"/>
    <s v="Yes"/>
    <x v="2"/>
    <n v="96.6"/>
    <n v="6827.5"/>
    <x v="0"/>
    <n v="6827.5"/>
    <n v="0"/>
    <x v="4"/>
  </r>
  <r>
    <s v="3658-QQJYD"/>
    <x v="1"/>
    <n v="0"/>
    <s v="No"/>
    <s v="No"/>
    <n v="62"/>
    <s v="Yes"/>
    <x v="1"/>
    <x v="0"/>
    <x v="1"/>
    <x v="0"/>
    <x v="0"/>
    <x v="0"/>
    <x v="1"/>
    <x v="1"/>
    <x v="1"/>
    <s v="Yes"/>
    <x v="3"/>
    <n v="74.3"/>
    <n v="4698.05"/>
    <x v="0"/>
    <n v="4698.05"/>
    <n v="0"/>
    <x v="4"/>
  </r>
  <r>
    <s v="1803-BGNBD"/>
    <x v="0"/>
    <n v="0"/>
    <s v="No"/>
    <s v="No"/>
    <n v="12"/>
    <s v="Yes"/>
    <x v="1"/>
    <x v="0"/>
    <x v="0"/>
    <x v="0"/>
    <x v="0"/>
    <x v="1"/>
    <x v="0"/>
    <x v="0"/>
    <x v="0"/>
    <s v="Yes"/>
    <x v="0"/>
    <n v="54.3"/>
    <n v="654.5"/>
    <x v="0"/>
    <n v="654.5"/>
    <n v="0"/>
    <x v="0"/>
  </r>
  <r>
    <s v="0134-XWXCE"/>
    <x v="0"/>
    <n v="1"/>
    <s v="No"/>
    <s v="No"/>
    <n v="44"/>
    <s v="Yes"/>
    <x v="1"/>
    <x v="0"/>
    <x v="0"/>
    <x v="1"/>
    <x v="1"/>
    <x v="1"/>
    <x v="1"/>
    <x v="1"/>
    <x v="1"/>
    <s v="No"/>
    <x v="2"/>
    <n v="74.849999999999994"/>
    <n v="3268.05"/>
    <x v="0"/>
    <n v="3268.05"/>
    <n v="0"/>
    <x v="2"/>
  </r>
  <r>
    <s v="6950-TWMYB"/>
    <x v="1"/>
    <n v="0"/>
    <s v="Yes"/>
    <s v="Yes"/>
    <n v="54"/>
    <s v="Yes"/>
    <x v="1"/>
    <x v="1"/>
    <x v="0"/>
    <x v="0"/>
    <x v="0"/>
    <x v="1"/>
    <x v="0"/>
    <x v="0"/>
    <x v="2"/>
    <s v="Yes"/>
    <x v="2"/>
    <n v="79.95"/>
    <n v="4362.05"/>
    <x v="0"/>
    <n v="4362.05"/>
    <n v="0"/>
    <x v="5"/>
  </r>
  <r>
    <s v="5848-FHRFC"/>
    <x v="0"/>
    <n v="0"/>
    <s v="No"/>
    <s v="No"/>
    <n v="68"/>
    <s v="Yes"/>
    <x v="1"/>
    <x v="2"/>
    <x v="2"/>
    <x v="2"/>
    <x v="2"/>
    <x v="2"/>
    <x v="2"/>
    <x v="2"/>
    <x v="2"/>
    <s v="No"/>
    <x v="2"/>
    <n v="20.05"/>
    <n v="1386.9"/>
    <x v="0"/>
    <n v="1386.9"/>
    <n v="0"/>
    <x v="4"/>
  </r>
  <r>
    <s v="2243-FNMMI"/>
    <x v="1"/>
    <n v="0"/>
    <s v="No"/>
    <s v="No"/>
    <n v="20"/>
    <s v="Yes"/>
    <x v="1"/>
    <x v="2"/>
    <x v="2"/>
    <x v="2"/>
    <x v="2"/>
    <x v="2"/>
    <x v="2"/>
    <x v="2"/>
    <x v="0"/>
    <s v="No"/>
    <x v="1"/>
    <n v="19.399999999999999"/>
    <n v="415.4"/>
    <x v="0"/>
    <n v="415.4"/>
    <n v="0"/>
    <x v="3"/>
  </r>
  <r>
    <s v="2511-MORQY"/>
    <x v="1"/>
    <n v="0"/>
    <s v="Yes"/>
    <s v="Yes"/>
    <n v="50"/>
    <s v="Yes"/>
    <x v="2"/>
    <x v="0"/>
    <x v="0"/>
    <x v="1"/>
    <x v="1"/>
    <x v="0"/>
    <x v="0"/>
    <x v="0"/>
    <x v="1"/>
    <s v="No"/>
    <x v="2"/>
    <n v="54.9"/>
    <n v="2614.1"/>
    <x v="0"/>
    <n v="2614.1"/>
    <n v="0"/>
    <x v="5"/>
  </r>
  <r>
    <s v="5356-KZCKT"/>
    <x v="1"/>
    <n v="0"/>
    <s v="No"/>
    <s v="No"/>
    <n v="58"/>
    <s v="Yes"/>
    <x v="2"/>
    <x v="2"/>
    <x v="2"/>
    <x v="2"/>
    <x v="2"/>
    <x v="2"/>
    <x v="2"/>
    <x v="2"/>
    <x v="2"/>
    <s v="Yes"/>
    <x v="3"/>
    <n v="24.45"/>
    <n v="1513.6"/>
    <x v="0"/>
    <n v="1513.6"/>
    <n v="0"/>
    <x v="5"/>
  </r>
  <r>
    <s v="9470-XCCEM"/>
    <x v="1"/>
    <n v="0"/>
    <s v="Yes"/>
    <s v="Yes"/>
    <n v="35"/>
    <s v="Yes"/>
    <x v="2"/>
    <x v="1"/>
    <x v="0"/>
    <x v="0"/>
    <x v="0"/>
    <x v="0"/>
    <x v="1"/>
    <x v="0"/>
    <x v="0"/>
    <s v="Yes"/>
    <x v="2"/>
    <n v="89.65"/>
    <n v="3161.6"/>
    <x v="0"/>
    <n v="3161.6"/>
    <n v="0"/>
    <x v="1"/>
  </r>
  <r>
    <s v="6519-CFDBX"/>
    <x v="0"/>
    <n v="0"/>
    <s v="No"/>
    <s v="No"/>
    <n v="2"/>
    <s v="Yes"/>
    <x v="1"/>
    <x v="0"/>
    <x v="0"/>
    <x v="1"/>
    <x v="0"/>
    <x v="0"/>
    <x v="0"/>
    <x v="0"/>
    <x v="0"/>
    <s v="Yes"/>
    <x v="0"/>
    <n v="45.4"/>
    <n v="80.95"/>
    <x v="0"/>
    <n v="80.95"/>
    <n v="0"/>
    <x v="0"/>
  </r>
  <r>
    <s v="3902-MIVLE"/>
    <x v="1"/>
    <n v="0"/>
    <s v="Yes"/>
    <s v="Yes"/>
    <n v="63"/>
    <s v="Yes"/>
    <x v="2"/>
    <x v="0"/>
    <x v="1"/>
    <x v="1"/>
    <x v="1"/>
    <x v="1"/>
    <x v="0"/>
    <x v="1"/>
    <x v="2"/>
    <s v="No"/>
    <x v="1"/>
    <n v="75.7"/>
    <n v="4676.7"/>
    <x v="0"/>
    <n v="4676.7"/>
    <n v="0"/>
    <x v="4"/>
  </r>
  <r>
    <s v="0409-WTMPL"/>
    <x v="0"/>
    <n v="0"/>
    <s v="Yes"/>
    <s v="No"/>
    <n v="58"/>
    <s v="Yes"/>
    <x v="2"/>
    <x v="1"/>
    <x v="1"/>
    <x v="0"/>
    <x v="1"/>
    <x v="0"/>
    <x v="1"/>
    <x v="1"/>
    <x v="1"/>
    <s v="Yes"/>
    <x v="3"/>
    <n v="110.65"/>
    <n v="6526.65"/>
    <x v="0"/>
    <n v="6526.65"/>
    <n v="0"/>
    <x v="5"/>
  </r>
  <r>
    <s v="8763-KIAFH"/>
    <x v="0"/>
    <n v="0"/>
    <s v="Yes"/>
    <s v="Yes"/>
    <n v="27"/>
    <s v="Yes"/>
    <x v="1"/>
    <x v="2"/>
    <x v="2"/>
    <x v="2"/>
    <x v="2"/>
    <x v="2"/>
    <x v="2"/>
    <x v="2"/>
    <x v="1"/>
    <s v="Yes"/>
    <x v="1"/>
    <n v="20.55"/>
    <n v="583.29999999999995"/>
    <x v="0"/>
    <n v="583.29999999999995"/>
    <n v="0"/>
    <x v="1"/>
  </r>
  <r>
    <s v="3669-WHAFY"/>
    <x v="0"/>
    <n v="0"/>
    <s v="Yes"/>
    <s v="No"/>
    <n v="71"/>
    <s v="Yes"/>
    <x v="2"/>
    <x v="1"/>
    <x v="1"/>
    <x v="0"/>
    <x v="1"/>
    <x v="1"/>
    <x v="1"/>
    <x v="1"/>
    <x v="2"/>
    <s v="Yes"/>
    <x v="3"/>
    <n v="115.15"/>
    <n v="8078.1"/>
    <x v="0"/>
    <n v="8078.1"/>
    <n v="0"/>
    <x v="4"/>
  </r>
  <r>
    <s v="3055-VTCGS"/>
    <x v="0"/>
    <n v="0"/>
    <s v="No"/>
    <s v="No"/>
    <n v="63"/>
    <s v="Yes"/>
    <x v="1"/>
    <x v="0"/>
    <x v="0"/>
    <x v="1"/>
    <x v="1"/>
    <x v="0"/>
    <x v="0"/>
    <x v="1"/>
    <x v="1"/>
    <s v="No"/>
    <x v="3"/>
    <n v="58.55"/>
    <n v="3503.5"/>
    <x v="0"/>
    <n v="3503.5"/>
    <n v="0"/>
    <x v="4"/>
  </r>
  <r>
    <s v="3144-KMTWZ"/>
    <x v="1"/>
    <n v="0"/>
    <s v="Yes"/>
    <s v="No"/>
    <n v="71"/>
    <s v="Yes"/>
    <x v="2"/>
    <x v="1"/>
    <x v="0"/>
    <x v="0"/>
    <x v="1"/>
    <x v="0"/>
    <x v="0"/>
    <x v="1"/>
    <x v="0"/>
    <s v="Yes"/>
    <x v="2"/>
    <n v="93.25"/>
    <n v="6669.45"/>
    <x v="0"/>
    <n v="6669.45"/>
    <n v="0"/>
    <x v="4"/>
  </r>
  <r>
    <s v="7279-BUYWN"/>
    <x v="0"/>
    <n v="1"/>
    <s v="No"/>
    <s v="No"/>
    <n v="41"/>
    <s v="Yes"/>
    <x v="2"/>
    <x v="1"/>
    <x v="1"/>
    <x v="0"/>
    <x v="1"/>
    <x v="0"/>
    <x v="1"/>
    <x v="1"/>
    <x v="0"/>
    <s v="Yes"/>
    <x v="0"/>
    <n v="113.2"/>
    <n v="4689.5"/>
    <x v="1"/>
    <n v="4689.5"/>
    <n v="1"/>
    <x v="2"/>
  </r>
  <r>
    <s v="7156-MHUGY"/>
    <x v="1"/>
    <n v="1"/>
    <s v="No"/>
    <s v="No"/>
    <n v="13"/>
    <s v="Yes"/>
    <x v="1"/>
    <x v="1"/>
    <x v="0"/>
    <x v="1"/>
    <x v="0"/>
    <x v="0"/>
    <x v="1"/>
    <x v="1"/>
    <x v="0"/>
    <s v="Yes"/>
    <x v="0"/>
    <n v="90.5"/>
    <n v="1201.1500000000001"/>
    <x v="1"/>
    <n v="1201.1500000000001"/>
    <n v="1"/>
    <x v="3"/>
  </r>
  <r>
    <s v="7198-GLXTC"/>
    <x v="1"/>
    <n v="0"/>
    <s v="No"/>
    <s v="No"/>
    <n v="2"/>
    <s v="Yes"/>
    <x v="1"/>
    <x v="1"/>
    <x v="0"/>
    <x v="1"/>
    <x v="0"/>
    <x v="0"/>
    <x v="1"/>
    <x v="0"/>
    <x v="0"/>
    <s v="No"/>
    <x v="0"/>
    <n v="79"/>
    <n v="143.65"/>
    <x v="1"/>
    <n v="143.65"/>
    <n v="1"/>
    <x v="0"/>
  </r>
  <r>
    <s v="2007-QVGAW"/>
    <x v="0"/>
    <n v="0"/>
    <s v="Yes"/>
    <s v="Yes"/>
    <n v="68"/>
    <s v="Yes"/>
    <x v="1"/>
    <x v="2"/>
    <x v="2"/>
    <x v="2"/>
    <x v="2"/>
    <x v="2"/>
    <x v="2"/>
    <x v="2"/>
    <x v="2"/>
    <s v="Yes"/>
    <x v="2"/>
    <n v="19.350000000000001"/>
    <n v="1292.6500000000001"/>
    <x v="0"/>
    <n v="1292.6500000000001"/>
    <n v="0"/>
    <x v="4"/>
  </r>
  <r>
    <s v="5207-PLSTK"/>
    <x v="1"/>
    <n v="0"/>
    <s v="Yes"/>
    <s v="Yes"/>
    <n v="1"/>
    <s v="Yes"/>
    <x v="1"/>
    <x v="0"/>
    <x v="1"/>
    <x v="1"/>
    <x v="0"/>
    <x v="0"/>
    <x v="0"/>
    <x v="0"/>
    <x v="0"/>
    <s v="Yes"/>
    <x v="1"/>
    <n v="48.75"/>
    <n v="48.75"/>
    <x v="0"/>
    <n v="48.75"/>
    <n v="0"/>
    <x v="0"/>
  </r>
  <r>
    <s v="2307-FYNNL"/>
    <x v="1"/>
    <n v="1"/>
    <s v="No"/>
    <s v="No"/>
    <n v="65"/>
    <s v="Yes"/>
    <x v="2"/>
    <x v="1"/>
    <x v="1"/>
    <x v="1"/>
    <x v="1"/>
    <x v="1"/>
    <x v="1"/>
    <x v="1"/>
    <x v="2"/>
    <s v="Yes"/>
    <x v="0"/>
    <n v="109.05"/>
    <n v="7108.2"/>
    <x v="0"/>
    <n v="7108.2"/>
    <n v="0"/>
    <x v="4"/>
  </r>
  <r>
    <s v="5605-XNWEN"/>
    <x v="1"/>
    <n v="1"/>
    <s v="Yes"/>
    <s v="No"/>
    <n v="72"/>
    <s v="Yes"/>
    <x v="2"/>
    <x v="2"/>
    <x v="2"/>
    <x v="2"/>
    <x v="2"/>
    <x v="2"/>
    <x v="2"/>
    <x v="2"/>
    <x v="2"/>
    <s v="Yes"/>
    <x v="2"/>
    <n v="25"/>
    <n v="1802.55"/>
    <x v="0"/>
    <n v="1802.55"/>
    <n v="0"/>
    <x v="4"/>
  </r>
  <r>
    <s v="2155-AMQRX"/>
    <x v="0"/>
    <n v="0"/>
    <s v="No"/>
    <s v="No"/>
    <n v="28"/>
    <s v="Yes"/>
    <x v="2"/>
    <x v="0"/>
    <x v="0"/>
    <x v="1"/>
    <x v="0"/>
    <x v="1"/>
    <x v="0"/>
    <x v="0"/>
    <x v="0"/>
    <s v="Yes"/>
    <x v="3"/>
    <n v="54.9"/>
    <n v="1505.15"/>
    <x v="0"/>
    <n v="1505.15"/>
    <n v="0"/>
    <x v="1"/>
  </r>
  <r>
    <s v="6181-AXXYF"/>
    <x v="1"/>
    <n v="0"/>
    <s v="Yes"/>
    <s v="Yes"/>
    <n v="72"/>
    <s v="Yes"/>
    <x v="2"/>
    <x v="2"/>
    <x v="2"/>
    <x v="2"/>
    <x v="2"/>
    <x v="2"/>
    <x v="2"/>
    <x v="2"/>
    <x v="2"/>
    <s v="No"/>
    <x v="3"/>
    <n v="24.75"/>
    <n v="1859.1"/>
    <x v="0"/>
    <n v="1859.1"/>
    <n v="0"/>
    <x v="4"/>
  </r>
  <r>
    <s v="5091-HFAZW"/>
    <x v="0"/>
    <n v="0"/>
    <s v="No"/>
    <s v="No"/>
    <n v="2"/>
    <s v="Yes"/>
    <x v="1"/>
    <x v="1"/>
    <x v="1"/>
    <x v="0"/>
    <x v="0"/>
    <x v="0"/>
    <x v="1"/>
    <x v="0"/>
    <x v="0"/>
    <s v="Yes"/>
    <x v="0"/>
    <n v="91.15"/>
    <n v="168.5"/>
    <x v="0"/>
    <n v="168.5"/>
    <n v="0"/>
    <x v="0"/>
  </r>
  <r>
    <s v="0516-VRYBW"/>
    <x v="0"/>
    <n v="0"/>
    <s v="No"/>
    <s v="Yes"/>
    <n v="18"/>
    <s v="Yes"/>
    <x v="1"/>
    <x v="2"/>
    <x v="2"/>
    <x v="2"/>
    <x v="2"/>
    <x v="2"/>
    <x v="2"/>
    <x v="2"/>
    <x v="1"/>
    <s v="No"/>
    <x v="2"/>
    <n v="20.149999999999999"/>
    <n v="390.85"/>
    <x v="1"/>
    <n v="390.85"/>
    <n v="1"/>
    <x v="3"/>
  </r>
  <r>
    <s v="2519-LBNQL"/>
    <x v="1"/>
    <n v="1"/>
    <s v="Yes"/>
    <s v="No"/>
    <n v="60"/>
    <s v="Yes"/>
    <x v="2"/>
    <x v="1"/>
    <x v="0"/>
    <x v="0"/>
    <x v="1"/>
    <x v="0"/>
    <x v="1"/>
    <x v="1"/>
    <x v="1"/>
    <s v="Yes"/>
    <x v="0"/>
    <n v="104.35"/>
    <n v="6339.45"/>
    <x v="0"/>
    <n v="6339.45"/>
    <n v="0"/>
    <x v="5"/>
  </r>
  <r>
    <s v="8623-ULFNQ"/>
    <x v="0"/>
    <n v="1"/>
    <s v="No"/>
    <s v="No"/>
    <n v="26"/>
    <s v="Yes"/>
    <x v="2"/>
    <x v="0"/>
    <x v="0"/>
    <x v="1"/>
    <x v="0"/>
    <x v="1"/>
    <x v="0"/>
    <x v="1"/>
    <x v="0"/>
    <s v="Yes"/>
    <x v="0"/>
    <n v="66.05"/>
    <n v="1652.4"/>
    <x v="0"/>
    <n v="1652.4"/>
    <n v="0"/>
    <x v="1"/>
  </r>
  <r>
    <s v="8380-PEFPE"/>
    <x v="1"/>
    <n v="0"/>
    <s v="No"/>
    <s v="Yes"/>
    <n v="1"/>
    <s v="Yes"/>
    <x v="1"/>
    <x v="1"/>
    <x v="0"/>
    <x v="1"/>
    <x v="0"/>
    <x v="0"/>
    <x v="0"/>
    <x v="0"/>
    <x v="0"/>
    <s v="Yes"/>
    <x v="0"/>
    <n v="71.650000000000006"/>
    <n v="71.650000000000006"/>
    <x v="1"/>
    <n v="71.650000000000006"/>
    <n v="1"/>
    <x v="0"/>
  </r>
  <r>
    <s v="5687-DKDTV"/>
    <x v="0"/>
    <n v="0"/>
    <s v="No"/>
    <s v="No"/>
    <n v="4"/>
    <s v="Yes"/>
    <x v="1"/>
    <x v="2"/>
    <x v="2"/>
    <x v="2"/>
    <x v="2"/>
    <x v="2"/>
    <x v="2"/>
    <x v="2"/>
    <x v="0"/>
    <s v="No"/>
    <x v="1"/>
    <n v="20.350000000000001"/>
    <n v="77.5"/>
    <x v="1"/>
    <n v="77.5"/>
    <n v="1"/>
    <x v="0"/>
  </r>
  <r>
    <s v="1568-LJSZU"/>
    <x v="1"/>
    <n v="0"/>
    <s v="Yes"/>
    <s v="Yes"/>
    <n v="68"/>
    <s v="Yes"/>
    <x v="2"/>
    <x v="0"/>
    <x v="1"/>
    <x v="0"/>
    <x v="1"/>
    <x v="1"/>
    <x v="1"/>
    <x v="1"/>
    <x v="2"/>
    <s v="Yes"/>
    <x v="3"/>
    <n v="92.2"/>
    <n v="6392.85"/>
    <x v="0"/>
    <n v="6392.85"/>
    <n v="0"/>
    <x v="4"/>
  </r>
  <r>
    <s v="7530-HDYDS"/>
    <x v="0"/>
    <n v="0"/>
    <s v="No"/>
    <s v="No"/>
    <n v="38"/>
    <s v="Yes"/>
    <x v="1"/>
    <x v="1"/>
    <x v="0"/>
    <x v="0"/>
    <x v="1"/>
    <x v="1"/>
    <x v="0"/>
    <x v="0"/>
    <x v="0"/>
    <s v="Yes"/>
    <x v="3"/>
    <n v="84.25"/>
    <n v="3264.5"/>
    <x v="1"/>
    <n v="3264.5"/>
    <n v="1"/>
    <x v="2"/>
  </r>
  <r>
    <s v="7789-HKSBS"/>
    <x v="0"/>
    <n v="1"/>
    <s v="Yes"/>
    <s v="No"/>
    <n v="42"/>
    <s v="Yes"/>
    <x v="2"/>
    <x v="1"/>
    <x v="1"/>
    <x v="1"/>
    <x v="1"/>
    <x v="0"/>
    <x v="1"/>
    <x v="1"/>
    <x v="1"/>
    <s v="Yes"/>
    <x v="2"/>
    <n v="105.2"/>
    <n v="4599.1499999999996"/>
    <x v="0"/>
    <n v="4599.1499999999996"/>
    <n v="0"/>
    <x v="2"/>
  </r>
  <r>
    <s v="7416-CKTEP"/>
    <x v="0"/>
    <n v="0"/>
    <s v="Yes"/>
    <s v="No"/>
    <n v="57"/>
    <s v="Yes"/>
    <x v="1"/>
    <x v="2"/>
    <x v="2"/>
    <x v="2"/>
    <x v="2"/>
    <x v="2"/>
    <x v="2"/>
    <x v="2"/>
    <x v="2"/>
    <s v="Yes"/>
    <x v="2"/>
    <n v="19.600000000000001"/>
    <n v="1134.25"/>
    <x v="0"/>
    <n v="1134.25"/>
    <n v="0"/>
    <x v="5"/>
  </r>
  <r>
    <s v="2586-CWXVV"/>
    <x v="1"/>
    <n v="0"/>
    <s v="Yes"/>
    <s v="No"/>
    <n v="54"/>
    <s v="No"/>
    <x v="0"/>
    <x v="0"/>
    <x v="0"/>
    <x v="0"/>
    <x v="0"/>
    <x v="0"/>
    <x v="0"/>
    <x v="0"/>
    <x v="0"/>
    <s v="No"/>
    <x v="0"/>
    <n v="30.4"/>
    <n v="1621.35"/>
    <x v="0"/>
    <n v="1621.35"/>
    <n v="0"/>
    <x v="5"/>
  </r>
  <r>
    <s v="3096-IZETN"/>
    <x v="0"/>
    <n v="0"/>
    <s v="No"/>
    <s v="No"/>
    <n v="12"/>
    <s v="Yes"/>
    <x v="1"/>
    <x v="1"/>
    <x v="0"/>
    <x v="1"/>
    <x v="0"/>
    <x v="0"/>
    <x v="0"/>
    <x v="1"/>
    <x v="0"/>
    <s v="No"/>
    <x v="2"/>
    <n v="78.099999999999994"/>
    <n v="947.3"/>
    <x v="1"/>
    <n v="947.3"/>
    <n v="1"/>
    <x v="0"/>
  </r>
  <r>
    <s v="2348-KCJLT"/>
    <x v="0"/>
    <n v="0"/>
    <s v="Yes"/>
    <s v="No"/>
    <n v="44"/>
    <s v="Yes"/>
    <x v="1"/>
    <x v="0"/>
    <x v="1"/>
    <x v="0"/>
    <x v="1"/>
    <x v="0"/>
    <x v="0"/>
    <x v="0"/>
    <x v="1"/>
    <s v="Yes"/>
    <x v="1"/>
    <n v="61.5"/>
    <n v="2722.2"/>
    <x v="0"/>
    <n v="2722.2"/>
    <n v="0"/>
    <x v="2"/>
  </r>
  <r>
    <s v="8401-EMUWF"/>
    <x v="1"/>
    <n v="0"/>
    <s v="Yes"/>
    <s v="Yes"/>
    <n v="42"/>
    <s v="Yes"/>
    <x v="2"/>
    <x v="0"/>
    <x v="1"/>
    <x v="0"/>
    <x v="0"/>
    <x v="0"/>
    <x v="1"/>
    <x v="0"/>
    <x v="0"/>
    <s v="Yes"/>
    <x v="2"/>
    <n v="69.400000000000006"/>
    <n v="3058.3"/>
    <x v="0"/>
    <n v="3058.3"/>
    <n v="0"/>
    <x v="2"/>
  </r>
  <r>
    <s v="4193-IBKSW"/>
    <x v="1"/>
    <n v="0"/>
    <s v="Yes"/>
    <s v="Yes"/>
    <n v="72"/>
    <s v="Yes"/>
    <x v="2"/>
    <x v="2"/>
    <x v="2"/>
    <x v="2"/>
    <x v="2"/>
    <x v="2"/>
    <x v="2"/>
    <x v="2"/>
    <x v="2"/>
    <s v="No"/>
    <x v="2"/>
    <n v="24.75"/>
    <n v="1769.6"/>
    <x v="0"/>
    <n v="1769.6"/>
    <n v="0"/>
    <x v="4"/>
  </r>
  <r>
    <s v="5377-NDTOU"/>
    <x v="0"/>
    <n v="0"/>
    <s v="Yes"/>
    <s v="Yes"/>
    <n v="71"/>
    <s v="Yes"/>
    <x v="2"/>
    <x v="0"/>
    <x v="1"/>
    <x v="0"/>
    <x v="1"/>
    <x v="1"/>
    <x v="1"/>
    <x v="1"/>
    <x v="2"/>
    <s v="No"/>
    <x v="1"/>
    <n v="91.05"/>
    <n v="6293.75"/>
    <x v="0"/>
    <n v="6293.75"/>
    <n v="0"/>
    <x v="4"/>
  </r>
  <r>
    <s v="5922-ABDVO"/>
    <x v="0"/>
    <n v="0"/>
    <s v="Yes"/>
    <s v="No"/>
    <n v="19"/>
    <s v="Yes"/>
    <x v="2"/>
    <x v="1"/>
    <x v="0"/>
    <x v="1"/>
    <x v="1"/>
    <x v="0"/>
    <x v="0"/>
    <x v="1"/>
    <x v="0"/>
    <s v="No"/>
    <x v="1"/>
    <n v="89.65"/>
    <n v="1761.05"/>
    <x v="1"/>
    <n v="1761.05"/>
    <n v="1"/>
    <x v="3"/>
  </r>
  <r>
    <s v="2474-LCNUE"/>
    <x v="0"/>
    <n v="0"/>
    <s v="Yes"/>
    <s v="No"/>
    <n v="23"/>
    <s v="Yes"/>
    <x v="2"/>
    <x v="0"/>
    <x v="0"/>
    <x v="1"/>
    <x v="0"/>
    <x v="1"/>
    <x v="1"/>
    <x v="1"/>
    <x v="0"/>
    <s v="Yes"/>
    <x v="3"/>
    <n v="73.650000000000006"/>
    <n v="1642.75"/>
    <x v="0"/>
    <n v="1642.75"/>
    <n v="0"/>
    <x v="3"/>
  </r>
  <r>
    <s v="0839-QNXME"/>
    <x v="0"/>
    <n v="0"/>
    <s v="No"/>
    <s v="No"/>
    <n v="30"/>
    <s v="Yes"/>
    <x v="1"/>
    <x v="2"/>
    <x v="2"/>
    <x v="2"/>
    <x v="2"/>
    <x v="2"/>
    <x v="2"/>
    <x v="2"/>
    <x v="2"/>
    <s v="No"/>
    <x v="3"/>
    <n v="19.399999999999999"/>
    <n v="578.5"/>
    <x v="0"/>
    <n v="578.5"/>
    <n v="0"/>
    <x v="1"/>
  </r>
  <r>
    <s v="3506-OVLKD"/>
    <x v="1"/>
    <n v="0"/>
    <s v="No"/>
    <s v="No"/>
    <n v="35"/>
    <s v="Yes"/>
    <x v="2"/>
    <x v="2"/>
    <x v="2"/>
    <x v="2"/>
    <x v="2"/>
    <x v="2"/>
    <x v="2"/>
    <x v="2"/>
    <x v="1"/>
    <s v="No"/>
    <x v="2"/>
    <n v="26.2"/>
    <n v="954.9"/>
    <x v="0"/>
    <n v="954.9"/>
    <n v="0"/>
    <x v="1"/>
  </r>
  <r>
    <s v="9172-ANCRX"/>
    <x v="0"/>
    <n v="0"/>
    <s v="No"/>
    <s v="No"/>
    <n v="10"/>
    <s v="Yes"/>
    <x v="2"/>
    <x v="1"/>
    <x v="1"/>
    <x v="1"/>
    <x v="0"/>
    <x v="0"/>
    <x v="1"/>
    <x v="1"/>
    <x v="0"/>
    <s v="Yes"/>
    <x v="0"/>
    <n v="98.7"/>
    <n v="973.25"/>
    <x v="1"/>
    <n v="973.25"/>
    <n v="1"/>
    <x v="0"/>
  </r>
  <r>
    <s v="6650-VJONK"/>
    <x v="1"/>
    <n v="0"/>
    <s v="No"/>
    <s v="No"/>
    <n v="1"/>
    <s v="Yes"/>
    <x v="1"/>
    <x v="0"/>
    <x v="0"/>
    <x v="1"/>
    <x v="0"/>
    <x v="0"/>
    <x v="0"/>
    <x v="0"/>
    <x v="0"/>
    <s v="Yes"/>
    <x v="2"/>
    <n v="43.85"/>
    <n v="43.85"/>
    <x v="0"/>
    <n v="43.85"/>
    <n v="0"/>
    <x v="0"/>
  </r>
  <r>
    <s v="2178-PMGCJ"/>
    <x v="1"/>
    <n v="0"/>
    <s v="No"/>
    <s v="No"/>
    <n v="22"/>
    <s v="Yes"/>
    <x v="1"/>
    <x v="1"/>
    <x v="0"/>
    <x v="1"/>
    <x v="0"/>
    <x v="0"/>
    <x v="0"/>
    <x v="0"/>
    <x v="0"/>
    <s v="Yes"/>
    <x v="1"/>
    <n v="69.7"/>
    <n v="1490.4"/>
    <x v="0"/>
    <n v="1490.4"/>
    <n v="0"/>
    <x v="3"/>
  </r>
  <r>
    <s v="7492-TAFJD"/>
    <x v="1"/>
    <n v="0"/>
    <s v="Yes"/>
    <s v="Yes"/>
    <n v="7"/>
    <s v="No"/>
    <x v="0"/>
    <x v="0"/>
    <x v="1"/>
    <x v="0"/>
    <x v="1"/>
    <x v="0"/>
    <x v="0"/>
    <x v="0"/>
    <x v="2"/>
    <s v="No"/>
    <x v="1"/>
    <n v="38.549999999999997"/>
    <n v="280"/>
    <x v="0"/>
    <n v="280"/>
    <n v="0"/>
    <x v="0"/>
  </r>
  <r>
    <s v="2773-MADBQ"/>
    <x v="0"/>
    <n v="0"/>
    <s v="No"/>
    <s v="No"/>
    <n v="36"/>
    <s v="No"/>
    <x v="0"/>
    <x v="0"/>
    <x v="1"/>
    <x v="0"/>
    <x v="1"/>
    <x v="1"/>
    <x v="0"/>
    <x v="1"/>
    <x v="2"/>
    <s v="Yes"/>
    <x v="1"/>
    <n v="53.1"/>
    <n v="1901.25"/>
    <x v="0"/>
    <n v="1901.25"/>
    <n v="0"/>
    <x v="1"/>
  </r>
  <r>
    <s v="6016-LVTJQ"/>
    <x v="0"/>
    <n v="0"/>
    <s v="Yes"/>
    <s v="Yes"/>
    <n v="34"/>
    <s v="Yes"/>
    <x v="1"/>
    <x v="2"/>
    <x v="2"/>
    <x v="2"/>
    <x v="2"/>
    <x v="2"/>
    <x v="2"/>
    <x v="2"/>
    <x v="0"/>
    <s v="No"/>
    <x v="1"/>
    <n v="20.65"/>
    <n v="716.4"/>
    <x v="0"/>
    <n v="716.4"/>
    <n v="0"/>
    <x v="1"/>
  </r>
  <r>
    <s v="7860-KSUGX"/>
    <x v="1"/>
    <n v="0"/>
    <s v="Yes"/>
    <s v="Yes"/>
    <n v="72"/>
    <s v="Yes"/>
    <x v="2"/>
    <x v="0"/>
    <x v="1"/>
    <x v="0"/>
    <x v="1"/>
    <x v="0"/>
    <x v="0"/>
    <x v="0"/>
    <x v="2"/>
    <s v="No"/>
    <x v="3"/>
    <n v="64.45"/>
    <n v="4720"/>
    <x v="0"/>
    <n v="4720"/>
    <n v="0"/>
    <x v="4"/>
  </r>
  <r>
    <s v="8966-KZXXA"/>
    <x v="1"/>
    <n v="0"/>
    <s v="Yes"/>
    <s v="Yes"/>
    <n v="36"/>
    <s v="Yes"/>
    <x v="2"/>
    <x v="2"/>
    <x v="2"/>
    <x v="2"/>
    <x v="2"/>
    <x v="2"/>
    <x v="2"/>
    <x v="2"/>
    <x v="2"/>
    <s v="No"/>
    <x v="3"/>
    <n v="25.1"/>
    <n v="930.95"/>
    <x v="0"/>
    <n v="930.95"/>
    <n v="0"/>
    <x v="1"/>
  </r>
  <r>
    <s v="6910-HADCM"/>
    <x v="0"/>
    <n v="0"/>
    <s v="No"/>
    <s v="No"/>
    <n v="1"/>
    <s v="Yes"/>
    <x v="1"/>
    <x v="1"/>
    <x v="0"/>
    <x v="1"/>
    <x v="1"/>
    <x v="0"/>
    <x v="0"/>
    <x v="0"/>
    <x v="0"/>
    <s v="No"/>
    <x v="0"/>
    <n v="76.349999999999994"/>
    <n v="76.349999999999994"/>
    <x v="1"/>
    <n v="76.349999999999994"/>
    <n v="1"/>
    <x v="0"/>
  </r>
  <r>
    <s v="4816-LXZYW"/>
    <x v="0"/>
    <n v="0"/>
    <s v="No"/>
    <s v="No"/>
    <n v="23"/>
    <s v="Yes"/>
    <x v="2"/>
    <x v="1"/>
    <x v="0"/>
    <x v="0"/>
    <x v="0"/>
    <x v="0"/>
    <x v="0"/>
    <x v="0"/>
    <x v="0"/>
    <s v="Yes"/>
    <x v="0"/>
    <n v="79.150000000000006"/>
    <n v="1676.95"/>
    <x v="1"/>
    <n v="1676.95"/>
    <n v="1"/>
    <x v="3"/>
  </r>
  <r>
    <s v="9606-PBKBQ"/>
    <x v="1"/>
    <n v="1"/>
    <s v="Yes"/>
    <s v="No"/>
    <n v="32"/>
    <s v="Yes"/>
    <x v="2"/>
    <x v="1"/>
    <x v="0"/>
    <x v="1"/>
    <x v="0"/>
    <x v="0"/>
    <x v="0"/>
    <x v="1"/>
    <x v="0"/>
    <s v="Yes"/>
    <x v="0"/>
    <n v="85"/>
    <n v="2642.05"/>
    <x v="1"/>
    <n v="2642.05"/>
    <n v="1"/>
    <x v="1"/>
  </r>
  <r>
    <s v="5149-QYTTU"/>
    <x v="0"/>
    <n v="0"/>
    <s v="Yes"/>
    <s v="Yes"/>
    <n v="71"/>
    <s v="Yes"/>
    <x v="2"/>
    <x v="1"/>
    <x v="1"/>
    <x v="0"/>
    <x v="1"/>
    <x v="1"/>
    <x v="0"/>
    <x v="0"/>
    <x v="1"/>
    <s v="Yes"/>
    <x v="3"/>
    <n v="95.15"/>
    <n v="6770.85"/>
    <x v="0"/>
    <n v="6770.85"/>
    <n v="0"/>
    <x v="4"/>
  </r>
  <r>
    <s v="2070-XYMFH"/>
    <x v="0"/>
    <n v="1"/>
    <s v="No"/>
    <s v="No"/>
    <n v="23"/>
    <s v="Yes"/>
    <x v="2"/>
    <x v="1"/>
    <x v="0"/>
    <x v="1"/>
    <x v="1"/>
    <x v="0"/>
    <x v="0"/>
    <x v="0"/>
    <x v="0"/>
    <s v="Yes"/>
    <x v="1"/>
    <n v="79.349999999999994"/>
    <n v="1835.3"/>
    <x v="0"/>
    <n v="1835.3"/>
    <n v="0"/>
    <x v="3"/>
  </r>
  <r>
    <s v="2085-BOJKI"/>
    <x v="1"/>
    <n v="0"/>
    <s v="Yes"/>
    <s v="No"/>
    <n v="17"/>
    <s v="Yes"/>
    <x v="1"/>
    <x v="1"/>
    <x v="0"/>
    <x v="1"/>
    <x v="1"/>
    <x v="0"/>
    <x v="1"/>
    <x v="1"/>
    <x v="1"/>
    <s v="Yes"/>
    <x v="2"/>
    <n v="96.65"/>
    <n v="1588.25"/>
    <x v="0"/>
    <n v="1588.25"/>
    <n v="0"/>
    <x v="3"/>
  </r>
  <r>
    <s v="0817-HSUSE"/>
    <x v="1"/>
    <n v="0"/>
    <s v="No"/>
    <s v="No"/>
    <n v="1"/>
    <s v="Yes"/>
    <x v="1"/>
    <x v="0"/>
    <x v="0"/>
    <x v="1"/>
    <x v="1"/>
    <x v="1"/>
    <x v="1"/>
    <x v="1"/>
    <x v="0"/>
    <s v="Yes"/>
    <x v="0"/>
    <n v="75.5"/>
    <n v="75.5"/>
    <x v="0"/>
    <n v="75.5"/>
    <n v="0"/>
    <x v="0"/>
  </r>
  <r>
    <s v="5442-PPTJY"/>
    <x v="1"/>
    <n v="0"/>
    <s v="Yes"/>
    <s v="Yes"/>
    <n v="12"/>
    <s v="Yes"/>
    <x v="1"/>
    <x v="2"/>
    <x v="2"/>
    <x v="2"/>
    <x v="2"/>
    <x v="2"/>
    <x v="2"/>
    <x v="2"/>
    <x v="2"/>
    <s v="No"/>
    <x v="1"/>
    <n v="19.7"/>
    <n v="258.35000000000002"/>
    <x v="0"/>
    <n v="258.35000000000002"/>
    <n v="0"/>
    <x v="0"/>
  </r>
  <r>
    <s v="1927-QEWMY"/>
    <x v="0"/>
    <n v="0"/>
    <s v="Yes"/>
    <s v="No"/>
    <n v="72"/>
    <s v="Yes"/>
    <x v="1"/>
    <x v="2"/>
    <x v="2"/>
    <x v="2"/>
    <x v="2"/>
    <x v="2"/>
    <x v="2"/>
    <x v="2"/>
    <x v="2"/>
    <s v="No"/>
    <x v="3"/>
    <n v="20.5"/>
    <n v="1502.25"/>
    <x v="0"/>
    <n v="1502.25"/>
    <n v="0"/>
    <x v="4"/>
  </r>
  <r>
    <s v="1663-MHLHE"/>
    <x v="1"/>
    <n v="0"/>
    <s v="No"/>
    <s v="No"/>
    <n v="1"/>
    <s v="Yes"/>
    <x v="1"/>
    <x v="2"/>
    <x v="2"/>
    <x v="2"/>
    <x v="2"/>
    <x v="2"/>
    <x v="2"/>
    <x v="2"/>
    <x v="0"/>
    <s v="No"/>
    <x v="1"/>
    <n v="19.2"/>
    <n v="19.2"/>
    <x v="0"/>
    <n v="19.2"/>
    <n v="0"/>
    <x v="0"/>
  </r>
  <r>
    <s v="5663-QBGIS"/>
    <x v="1"/>
    <n v="1"/>
    <s v="Yes"/>
    <s v="No"/>
    <n v="72"/>
    <s v="Yes"/>
    <x v="2"/>
    <x v="1"/>
    <x v="0"/>
    <x v="0"/>
    <x v="0"/>
    <x v="0"/>
    <x v="1"/>
    <x v="1"/>
    <x v="2"/>
    <s v="No"/>
    <x v="2"/>
    <n v="98.35"/>
    <n v="6929.4"/>
    <x v="0"/>
    <n v="6929.4"/>
    <n v="0"/>
    <x v="4"/>
  </r>
  <r>
    <s v="4450-MDZFX"/>
    <x v="1"/>
    <n v="0"/>
    <s v="Yes"/>
    <s v="Yes"/>
    <n v="60"/>
    <s v="Yes"/>
    <x v="2"/>
    <x v="1"/>
    <x v="0"/>
    <x v="1"/>
    <x v="0"/>
    <x v="0"/>
    <x v="0"/>
    <x v="0"/>
    <x v="0"/>
    <s v="No"/>
    <x v="2"/>
    <n v="74.349999999999994"/>
    <n v="4453.3"/>
    <x v="0"/>
    <n v="4453.3"/>
    <n v="0"/>
    <x v="5"/>
  </r>
  <r>
    <s v="6701-DHKWQ"/>
    <x v="0"/>
    <n v="0"/>
    <s v="Yes"/>
    <s v="Yes"/>
    <n v="61"/>
    <s v="No"/>
    <x v="0"/>
    <x v="0"/>
    <x v="0"/>
    <x v="0"/>
    <x v="1"/>
    <x v="1"/>
    <x v="1"/>
    <x v="0"/>
    <x v="2"/>
    <s v="No"/>
    <x v="3"/>
    <n v="51.35"/>
    <n v="3244.4"/>
    <x v="0"/>
    <n v="3244.4"/>
    <n v="0"/>
    <x v="4"/>
  </r>
  <r>
    <s v="7554-AKDQF"/>
    <x v="0"/>
    <n v="0"/>
    <s v="Yes"/>
    <s v="No"/>
    <n v="6"/>
    <s v="Yes"/>
    <x v="1"/>
    <x v="0"/>
    <x v="0"/>
    <x v="1"/>
    <x v="0"/>
    <x v="0"/>
    <x v="0"/>
    <x v="0"/>
    <x v="0"/>
    <s v="No"/>
    <x v="1"/>
    <n v="45.65"/>
    <n v="323.45"/>
    <x v="0"/>
    <n v="323.45"/>
    <n v="0"/>
    <x v="0"/>
  </r>
  <r>
    <s v="3536-IQCTX"/>
    <x v="1"/>
    <n v="1"/>
    <s v="Yes"/>
    <s v="No"/>
    <n v="32"/>
    <s v="Yes"/>
    <x v="2"/>
    <x v="1"/>
    <x v="0"/>
    <x v="1"/>
    <x v="0"/>
    <x v="0"/>
    <x v="0"/>
    <x v="1"/>
    <x v="0"/>
    <s v="No"/>
    <x v="0"/>
    <n v="85.3"/>
    <n v="2661.1"/>
    <x v="1"/>
    <n v="2661.1"/>
    <n v="1"/>
    <x v="1"/>
  </r>
  <r>
    <s v="4911-BANWH"/>
    <x v="0"/>
    <n v="0"/>
    <s v="No"/>
    <s v="Yes"/>
    <n v="31"/>
    <s v="Yes"/>
    <x v="2"/>
    <x v="1"/>
    <x v="0"/>
    <x v="1"/>
    <x v="0"/>
    <x v="0"/>
    <x v="1"/>
    <x v="0"/>
    <x v="0"/>
    <s v="Yes"/>
    <x v="3"/>
    <n v="86.55"/>
    <n v="2697.4"/>
    <x v="1"/>
    <n v="2697.4"/>
    <n v="1"/>
    <x v="1"/>
  </r>
  <r>
    <s v="8496-EJAUI"/>
    <x v="1"/>
    <n v="0"/>
    <s v="No"/>
    <s v="No"/>
    <n v="19"/>
    <s v="Yes"/>
    <x v="1"/>
    <x v="1"/>
    <x v="0"/>
    <x v="0"/>
    <x v="0"/>
    <x v="0"/>
    <x v="0"/>
    <x v="0"/>
    <x v="0"/>
    <s v="Yes"/>
    <x v="3"/>
    <n v="73.849999999999994"/>
    <n v="1424.5"/>
    <x v="1"/>
    <n v="1424.5"/>
    <n v="1"/>
    <x v="3"/>
  </r>
  <r>
    <s v="0794-YVSGE"/>
    <x v="1"/>
    <n v="0"/>
    <s v="Yes"/>
    <s v="Yes"/>
    <n v="72"/>
    <s v="Yes"/>
    <x v="1"/>
    <x v="2"/>
    <x v="2"/>
    <x v="2"/>
    <x v="2"/>
    <x v="2"/>
    <x v="2"/>
    <x v="2"/>
    <x v="2"/>
    <s v="No"/>
    <x v="2"/>
    <n v="20.3"/>
    <n v="1401.15"/>
    <x v="0"/>
    <n v="1401.15"/>
    <n v="0"/>
    <x v="4"/>
  </r>
  <r>
    <s v="5423-BHIXO"/>
    <x v="0"/>
    <n v="0"/>
    <s v="No"/>
    <s v="No"/>
    <n v="32"/>
    <s v="Yes"/>
    <x v="2"/>
    <x v="0"/>
    <x v="0"/>
    <x v="0"/>
    <x v="0"/>
    <x v="0"/>
    <x v="0"/>
    <x v="0"/>
    <x v="0"/>
    <s v="Yes"/>
    <x v="0"/>
    <n v="54.2"/>
    <n v="1739.6"/>
    <x v="0"/>
    <n v="1739.6"/>
    <n v="0"/>
    <x v="1"/>
  </r>
  <r>
    <s v="6908-VVYHM"/>
    <x v="1"/>
    <n v="0"/>
    <s v="Yes"/>
    <s v="No"/>
    <n v="65"/>
    <s v="Yes"/>
    <x v="2"/>
    <x v="1"/>
    <x v="0"/>
    <x v="0"/>
    <x v="0"/>
    <x v="0"/>
    <x v="0"/>
    <x v="1"/>
    <x v="0"/>
    <s v="Yes"/>
    <x v="0"/>
    <n v="90.65"/>
    <n v="5931"/>
    <x v="0"/>
    <n v="5931"/>
    <n v="0"/>
    <x v="4"/>
  </r>
  <r>
    <s v="2959-EEXWB"/>
    <x v="0"/>
    <n v="0"/>
    <s v="Yes"/>
    <s v="Yes"/>
    <n v="45"/>
    <s v="No"/>
    <x v="0"/>
    <x v="0"/>
    <x v="1"/>
    <x v="1"/>
    <x v="0"/>
    <x v="0"/>
    <x v="1"/>
    <x v="1"/>
    <x v="0"/>
    <s v="Yes"/>
    <x v="2"/>
    <n v="50.9"/>
    <n v="2333.85"/>
    <x v="0"/>
    <n v="2333.85"/>
    <n v="0"/>
    <x v="2"/>
  </r>
  <r>
    <s v="1839-UMACK"/>
    <x v="1"/>
    <n v="0"/>
    <s v="No"/>
    <s v="No"/>
    <n v="42"/>
    <s v="Yes"/>
    <x v="2"/>
    <x v="2"/>
    <x v="2"/>
    <x v="2"/>
    <x v="2"/>
    <x v="2"/>
    <x v="2"/>
    <x v="2"/>
    <x v="1"/>
    <s v="No"/>
    <x v="0"/>
    <n v="25.05"/>
    <n v="949.85"/>
    <x v="0"/>
    <n v="949.85"/>
    <n v="0"/>
    <x v="2"/>
  </r>
  <r>
    <s v="3030-YDNRM"/>
    <x v="1"/>
    <n v="0"/>
    <s v="No"/>
    <s v="No"/>
    <n v="8"/>
    <s v="Yes"/>
    <x v="2"/>
    <x v="1"/>
    <x v="0"/>
    <x v="1"/>
    <x v="0"/>
    <x v="0"/>
    <x v="0"/>
    <x v="0"/>
    <x v="0"/>
    <s v="Yes"/>
    <x v="0"/>
    <n v="74.849999999999994"/>
    <n v="572.45000000000005"/>
    <x v="0"/>
    <n v="572.45000000000005"/>
    <n v="0"/>
    <x v="0"/>
  </r>
  <r>
    <s v="7321-KKSDU"/>
    <x v="1"/>
    <n v="0"/>
    <s v="No"/>
    <s v="Yes"/>
    <n v="32"/>
    <s v="Yes"/>
    <x v="1"/>
    <x v="2"/>
    <x v="2"/>
    <x v="2"/>
    <x v="2"/>
    <x v="2"/>
    <x v="2"/>
    <x v="2"/>
    <x v="2"/>
    <s v="No"/>
    <x v="1"/>
    <n v="20.5"/>
    <n v="696.8"/>
    <x v="0"/>
    <n v="696.8"/>
    <n v="0"/>
    <x v="1"/>
  </r>
  <r>
    <s v="3402-XRIUO"/>
    <x v="0"/>
    <n v="1"/>
    <s v="Yes"/>
    <s v="No"/>
    <n v="22"/>
    <s v="Yes"/>
    <x v="2"/>
    <x v="0"/>
    <x v="1"/>
    <x v="0"/>
    <x v="0"/>
    <x v="1"/>
    <x v="0"/>
    <x v="0"/>
    <x v="0"/>
    <s v="Yes"/>
    <x v="1"/>
    <n v="63.55"/>
    <n v="1381.8"/>
    <x v="0"/>
    <n v="1381.8"/>
    <n v="0"/>
    <x v="3"/>
  </r>
  <r>
    <s v="3132-TVFDZ"/>
    <x v="1"/>
    <n v="1"/>
    <s v="Yes"/>
    <s v="No"/>
    <n v="57"/>
    <s v="No"/>
    <x v="0"/>
    <x v="0"/>
    <x v="0"/>
    <x v="1"/>
    <x v="0"/>
    <x v="0"/>
    <x v="1"/>
    <x v="1"/>
    <x v="0"/>
    <s v="Yes"/>
    <x v="0"/>
    <n v="44.85"/>
    <n v="2572.9499999999998"/>
    <x v="1"/>
    <n v="2572.9499999999998"/>
    <n v="1"/>
    <x v="5"/>
  </r>
  <r>
    <s v="8286-AFUYI"/>
    <x v="1"/>
    <n v="0"/>
    <s v="No"/>
    <s v="No"/>
    <n v="1"/>
    <s v="Yes"/>
    <x v="1"/>
    <x v="0"/>
    <x v="1"/>
    <x v="1"/>
    <x v="0"/>
    <x v="0"/>
    <x v="0"/>
    <x v="0"/>
    <x v="0"/>
    <s v="No"/>
    <x v="0"/>
    <n v="47.95"/>
    <n v="47.95"/>
    <x v="0"/>
    <n v="47.95"/>
    <n v="0"/>
    <x v="0"/>
  </r>
  <r>
    <s v="8080-DDEMJ"/>
    <x v="1"/>
    <n v="1"/>
    <s v="No"/>
    <s v="No"/>
    <n v="1"/>
    <s v="Yes"/>
    <x v="1"/>
    <x v="0"/>
    <x v="0"/>
    <x v="1"/>
    <x v="0"/>
    <x v="0"/>
    <x v="0"/>
    <x v="0"/>
    <x v="0"/>
    <s v="No"/>
    <x v="0"/>
    <n v="45.1"/>
    <n v="45.1"/>
    <x v="1"/>
    <n v="45.1"/>
    <n v="1"/>
    <x v="0"/>
  </r>
  <r>
    <s v="8356-WUAOJ"/>
    <x v="0"/>
    <n v="0"/>
    <s v="Yes"/>
    <s v="No"/>
    <n v="1"/>
    <s v="Yes"/>
    <x v="1"/>
    <x v="0"/>
    <x v="0"/>
    <x v="1"/>
    <x v="0"/>
    <x v="0"/>
    <x v="0"/>
    <x v="0"/>
    <x v="0"/>
    <s v="Yes"/>
    <x v="0"/>
    <n v="45"/>
    <n v="45"/>
    <x v="0"/>
    <n v="45"/>
    <n v="0"/>
    <x v="0"/>
  </r>
  <r>
    <s v="6365-MTGZX"/>
    <x v="1"/>
    <n v="0"/>
    <s v="No"/>
    <s v="No"/>
    <n v="24"/>
    <s v="Yes"/>
    <x v="1"/>
    <x v="1"/>
    <x v="0"/>
    <x v="1"/>
    <x v="0"/>
    <x v="1"/>
    <x v="1"/>
    <x v="1"/>
    <x v="0"/>
    <s v="Yes"/>
    <x v="0"/>
    <n v="96"/>
    <n v="2122.4499999999998"/>
    <x v="1"/>
    <n v="2122.4499999999998"/>
    <n v="1"/>
    <x v="3"/>
  </r>
  <r>
    <s v="1349-WXNGG"/>
    <x v="1"/>
    <n v="0"/>
    <s v="No"/>
    <s v="No"/>
    <n v="1"/>
    <s v="Yes"/>
    <x v="1"/>
    <x v="2"/>
    <x v="2"/>
    <x v="2"/>
    <x v="2"/>
    <x v="2"/>
    <x v="2"/>
    <x v="2"/>
    <x v="0"/>
    <s v="No"/>
    <x v="2"/>
    <n v="20.05"/>
    <n v="20.05"/>
    <x v="1"/>
    <n v="20.05"/>
    <n v="1"/>
    <x v="0"/>
  </r>
  <r>
    <s v="8058-DMYRU"/>
    <x v="1"/>
    <n v="1"/>
    <s v="No"/>
    <s v="No"/>
    <n v="54"/>
    <s v="Yes"/>
    <x v="2"/>
    <x v="1"/>
    <x v="0"/>
    <x v="0"/>
    <x v="0"/>
    <x v="0"/>
    <x v="0"/>
    <x v="1"/>
    <x v="0"/>
    <s v="Yes"/>
    <x v="0"/>
    <n v="90.05"/>
    <n v="4931.8"/>
    <x v="0"/>
    <n v="4931.8"/>
    <n v="0"/>
    <x v="5"/>
  </r>
  <r>
    <s v="9350-ZXYJC"/>
    <x v="0"/>
    <n v="0"/>
    <s v="No"/>
    <s v="No"/>
    <n v="4"/>
    <s v="Yes"/>
    <x v="2"/>
    <x v="2"/>
    <x v="2"/>
    <x v="2"/>
    <x v="2"/>
    <x v="2"/>
    <x v="2"/>
    <x v="2"/>
    <x v="2"/>
    <s v="Yes"/>
    <x v="3"/>
    <n v="25.3"/>
    <n v="116.95"/>
    <x v="0"/>
    <n v="116.95"/>
    <n v="0"/>
    <x v="0"/>
  </r>
  <r>
    <s v="6990-YNRIO"/>
    <x v="1"/>
    <n v="0"/>
    <s v="Yes"/>
    <s v="Yes"/>
    <n v="65"/>
    <s v="Yes"/>
    <x v="2"/>
    <x v="1"/>
    <x v="1"/>
    <x v="1"/>
    <x v="1"/>
    <x v="1"/>
    <x v="1"/>
    <x v="1"/>
    <x v="2"/>
    <s v="No"/>
    <x v="2"/>
    <n v="108.65"/>
    <n v="6937.95"/>
    <x v="1"/>
    <n v="6937.95"/>
    <n v="1"/>
    <x v="4"/>
  </r>
  <r>
    <s v="8958-JPTRR"/>
    <x v="0"/>
    <n v="0"/>
    <s v="Yes"/>
    <s v="No"/>
    <n v="56"/>
    <s v="Yes"/>
    <x v="2"/>
    <x v="2"/>
    <x v="2"/>
    <x v="2"/>
    <x v="2"/>
    <x v="2"/>
    <x v="2"/>
    <x v="2"/>
    <x v="1"/>
    <s v="No"/>
    <x v="0"/>
    <n v="24.3"/>
    <n v="1261.7"/>
    <x v="0"/>
    <n v="1261.7"/>
    <n v="0"/>
    <x v="5"/>
  </r>
  <r>
    <s v="6959-GQEGV"/>
    <x v="1"/>
    <n v="0"/>
    <s v="No"/>
    <s v="No"/>
    <n v="45"/>
    <s v="Yes"/>
    <x v="1"/>
    <x v="0"/>
    <x v="1"/>
    <x v="1"/>
    <x v="1"/>
    <x v="0"/>
    <x v="1"/>
    <x v="1"/>
    <x v="0"/>
    <s v="Yes"/>
    <x v="0"/>
    <n v="75.95"/>
    <n v="3273.8"/>
    <x v="0"/>
    <n v="3273.8"/>
    <n v="0"/>
    <x v="2"/>
  </r>
  <r>
    <s v="3173-WSSUE"/>
    <x v="0"/>
    <n v="0"/>
    <s v="Yes"/>
    <s v="Yes"/>
    <n v="71"/>
    <s v="Yes"/>
    <x v="1"/>
    <x v="2"/>
    <x v="2"/>
    <x v="2"/>
    <x v="2"/>
    <x v="2"/>
    <x v="2"/>
    <x v="2"/>
    <x v="2"/>
    <s v="No"/>
    <x v="3"/>
    <n v="19.7"/>
    <n v="1415.85"/>
    <x v="0"/>
    <n v="1415.85"/>
    <n v="0"/>
    <x v="4"/>
  </r>
  <r>
    <s v="1265-HVPZB"/>
    <x v="1"/>
    <n v="0"/>
    <s v="Yes"/>
    <s v="No"/>
    <n v="59"/>
    <s v="Yes"/>
    <x v="1"/>
    <x v="0"/>
    <x v="1"/>
    <x v="0"/>
    <x v="1"/>
    <x v="0"/>
    <x v="1"/>
    <x v="0"/>
    <x v="1"/>
    <s v="No"/>
    <x v="3"/>
    <n v="66.400000000000006"/>
    <n v="3958.2"/>
    <x v="0"/>
    <n v="3958.2"/>
    <n v="0"/>
    <x v="5"/>
  </r>
  <r>
    <s v="4115-UMJFQ"/>
    <x v="1"/>
    <n v="0"/>
    <s v="No"/>
    <s v="No"/>
    <n v="69"/>
    <s v="No"/>
    <x v="0"/>
    <x v="0"/>
    <x v="0"/>
    <x v="0"/>
    <x v="1"/>
    <x v="0"/>
    <x v="0"/>
    <x v="0"/>
    <x v="1"/>
    <s v="Yes"/>
    <x v="2"/>
    <n v="35.75"/>
    <n v="2492.25"/>
    <x v="0"/>
    <n v="2492.25"/>
    <n v="0"/>
    <x v="4"/>
  </r>
  <r>
    <s v="7369-TRPFD"/>
    <x v="1"/>
    <n v="0"/>
    <s v="No"/>
    <s v="No"/>
    <n v="19"/>
    <s v="Yes"/>
    <x v="1"/>
    <x v="2"/>
    <x v="2"/>
    <x v="2"/>
    <x v="2"/>
    <x v="2"/>
    <x v="2"/>
    <x v="2"/>
    <x v="1"/>
    <s v="No"/>
    <x v="1"/>
    <n v="18.8"/>
    <n v="279.2"/>
    <x v="0"/>
    <n v="279.2"/>
    <n v="0"/>
    <x v="3"/>
  </r>
  <r>
    <s v="1098-KFQEC"/>
    <x v="0"/>
    <n v="0"/>
    <s v="Yes"/>
    <s v="Yes"/>
    <n v="55"/>
    <s v="Yes"/>
    <x v="1"/>
    <x v="2"/>
    <x v="2"/>
    <x v="2"/>
    <x v="2"/>
    <x v="2"/>
    <x v="2"/>
    <x v="2"/>
    <x v="2"/>
    <s v="No"/>
    <x v="3"/>
    <n v="19.399999999999999"/>
    <n v="1083"/>
    <x v="0"/>
    <n v="1083"/>
    <n v="0"/>
    <x v="5"/>
  </r>
  <r>
    <s v="7190-XHTWJ"/>
    <x v="0"/>
    <n v="0"/>
    <s v="No"/>
    <s v="No"/>
    <n v="38"/>
    <s v="Yes"/>
    <x v="1"/>
    <x v="2"/>
    <x v="2"/>
    <x v="2"/>
    <x v="2"/>
    <x v="2"/>
    <x v="2"/>
    <x v="2"/>
    <x v="1"/>
    <s v="No"/>
    <x v="1"/>
    <n v="19.3"/>
    <n v="755.5"/>
    <x v="0"/>
    <n v="755.5"/>
    <n v="0"/>
    <x v="2"/>
  </r>
  <r>
    <s v="0621-TWIEM"/>
    <x v="1"/>
    <n v="0"/>
    <s v="No"/>
    <s v="No"/>
    <n v="10"/>
    <s v="Yes"/>
    <x v="1"/>
    <x v="0"/>
    <x v="0"/>
    <x v="1"/>
    <x v="0"/>
    <x v="0"/>
    <x v="0"/>
    <x v="0"/>
    <x v="0"/>
    <s v="Yes"/>
    <x v="0"/>
    <n v="45.55"/>
    <n v="402.6"/>
    <x v="1"/>
    <n v="402.6"/>
    <n v="1"/>
    <x v="0"/>
  </r>
  <r>
    <s v="3537-RYBHH"/>
    <x v="0"/>
    <n v="1"/>
    <s v="Yes"/>
    <s v="No"/>
    <n v="47"/>
    <s v="Yes"/>
    <x v="2"/>
    <x v="0"/>
    <x v="1"/>
    <x v="0"/>
    <x v="1"/>
    <x v="0"/>
    <x v="0"/>
    <x v="0"/>
    <x v="0"/>
    <s v="Yes"/>
    <x v="3"/>
    <n v="67.45"/>
    <n v="3252"/>
    <x v="0"/>
    <n v="3252"/>
    <n v="0"/>
    <x v="2"/>
  </r>
  <r>
    <s v="2485-ITVKB"/>
    <x v="0"/>
    <n v="0"/>
    <s v="Yes"/>
    <s v="No"/>
    <n v="2"/>
    <s v="No"/>
    <x v="0"/>
    <x v="0"/>
    <x v="0"/>
    <x v="1"/>
    <x v="0"/>
    <x v="0"/>
    <x v="0"/>
    <x v="1"/>
    <x v="0"/>
    <s v="Yes"/>
    <x v="0"/>
    <n v="35.1"/>
    <n v="68.75"/>
    <x v="1"/>
    <n v="68.75"/>
    <n v="1"/>
    <x v="0"/>
  </r>
  <r>
    <s v="3669-OYSJI"/>
    <x v="1"/>
    <n v="0"/>
    <s v="No"/>
    <s v="No"/>
    <n v="1"/>
    <s v="Yes"/>
    <x v="1"/>
    <x v="0"/>
    <x v="0"/>
    <x v="1"/>
    <x v="0"/>
    <x v="0"/>
    <x v="0"/>
    <x v="0"/>
    <x v="0"/>
    <s v="No"/>
    <x v="3"/>
    <n v="46.2"/>
    <n v="46.2"/>
    <x v="1"/>
    <n v="46.2"/>
    <n v="1"/>
    <x v="0"/>
  </r>
  <r>
    <s v="1612-EOHDH"/>
    <x v="0"/>
    <n v="0"/>
    <s v="No"/>
    <s v="No"/>
    <n v="1"/>
    <s v="Yes"/>
    <x v="1"/>
    <x v="0"/>
    <x v="0"/>
    <x v="1"/>
    <x v="0"/>
    <x v="0"/>
    <x v="0"/>
    <x v="0"/>
    <x v="0"/>
    <s v="No"/>
    <x v="0"/>
    <n v="45.15"/>
    <n v="45.15"/>
    <x v="1"/>
    <n v="45.15"/>
    <n v="1"/>
    <x v="0"/>
  </r>
  <r>
    <s v="6702-OHFWR"/>
    <x v="1"/>
    <n v="1"/>
    <s v="No"/>
    <s v="No"/>
    <n v="1"/>
    <s v="No"/>
    <x v="0"/>
    <x v="0"/>
    <x v="0"/>
    <x v="0"/>
    <x v="1"/>
    <x v="0"/>
    <x v="0"/>
    <x v="1"/>
    <x v="0"/>
    <s v="Yes"/>
    <x v="0"/>
    <n v="43.3"/>
    <n v="43.3"/>
    <x v="1"/>
    <n v="43.3"/>
    <n v="1"/>
    <x v="0"/>
  </r>
  <r>
    <s v="5296-BFCYD"/>
    <x v="1"/>
    <n v="0"/>
    <s v="Yes"/>
    <s v="Yes"/>
    <n v="46"/>
    <s v="Yes"/>
    <x v="1"/>
    <x v="2"/>
    <x v="2"/>
    <x v="2"/>
    <x v="2"/>
    <x v="2"/>
    <x v="2"/>
    <x v="2"/>
    <x v="2"/>
    <s v="Yes"/>
    <x v="1"/>
    <n v="20.100000000000001"/>
    <n v="936.85"/>
    <x v="0"/>
    <n v="936.85"/>
    <n v="0"/>
    <x v="2"/>
  </r>
  <r>
    <s v="4510-PYUSH"/>
    <x v="0"/>
    <n v="1"/>
    <s v="No"/>
    <s v="No"/>
    <n v="38"/>
    <s v="Yes"/>
    <x v="1"/>
    <x v="0"/>
    <x v="1"/>
    <x v="0"/>
    <x v="0"/>
    <x v="0"/>
    <x v="0"/>
    <x v="0"/>
    <x v="0"/>
    <s v="Yes"/>
    <x v="3"/>
    <n v="57.15"/>
    <n v="2250.65"/>
    <x v="1"/>
    <n v="2250.65"/>
    <n v="1"/>
    <x v="2"/>
  </r>
  <r>
    <s v="9359-JANWS"/>
    <x v="0"/>
    <n v="0"/>
    <s v="Yes"/>
    <s v="No"/>
    <n v="65"/>
    <s v="Yes"/>
    <x v="1"/>
    <x v="0"/>
    <x v="1"/>
    <x v="1"/>
    <x v="1"/>
    <x v="1"/>
    <x v="0"/>
    <x v="0"/>
    <x v="2"/>
    <s v="No"/>
    <x v="3"/>
    <n v="58.9"/>
    <n v="3857.1"/>
    <x v="0"/>
    <n v="3857.1"/>
    <n v="0"/>
    <x v="4"/>
  </r>
  <r>
    <s v="7517-SAWMO"/>
    <x v="0"/>
    <n v="0"/>
    <s v="Yes"/>
    <s v="No"/>
    <n v="19"/>
    <s v="Yes"/>
    <x v="1"/>
    <x v="1"/>
    <x v="1"/>
    <x v="1"/>
    <x v="0"/>
    <x v="0"/>
    <x v="0"/>
    <x v="0"/>
    <x v="0"/>
    <s v="Yes"/>
    <x v="0"/>
    <n v="73.2"/>
    <n v="1441.1"/>
    <x v="1"/>
    <n v="1441.1"/>
    <n v="1"/>
    <x v="3"/>
  </r>
  <r>
    <s v="4143-HHPMK"/>
    <x v="1"/>
    <n v="0"/>
    <s v="No"/>
    <s v="No"/>
    <n v="52"/>
    <s v="Yes"/>
    <x v="1"/>
    <x v="1"/>
    <x v="0"/>
    <x v="0"/>
    <x v="0"/>
    <x v="0"/>
    <x v="0"/>
    <x v="1"/>
    <x v="0"/>
    <s v="Yes"/>
    <x v="0"/>
    <n v="85.35"/>
    <n v="4338.6000000000004"/>
    <x v="1"/>
    <n v="4338.6000000000004"/>
    <n v="1"/>
    <x v="5"/>
  </r>
  <r>
    <s v="3279-DYZQM"/>
    <x v="1"/>
    <n v="0"/>
    <s v="Yes"/>
    <s v="Yes"/>
    <n v="71"/>
    <s v="Yes"/>
    <x v="1"/>
    <x v="2"/>
    <x v="2"/>
    <x v="2"/>
    <x v="2"/>
    <x v="2"/>
    <x v="2"/>
    <x v="2"/>
    <x v="2"/>
    <s v="No"/>
    <x v="1"/>
    <n v="19.45"/>
    <n v="1378.45"/>
    <x v="0"/>
    <n v="1378.45"/>
    <n v="0"/>
    <x v="4"/>
  </r>
  <r>
    <s v="7054-LGEQW"/>
    <x v="0"/>
    <n v="0"/>
    <s v="No"/>
    <s v="No"/>
    <n v="1"/>
    <s v="Yes"/>
    <x v="1"/>
    <x v="0"/>
    <x v="0"/>
    <x v="1"/>
    <x v="0"/>
    <x v="0"/>
    <x v="0"/>
    <x v="0"/>
    <x v="0"/>
    <s v="No"/>
    <x v="1"/>
    <n v="45.95"/>
    <n v="45.95"/>
    <x v="1"/>
    <n v="45.95"/>
    <n v="1"/>
    <x v="0"/>
  </r>
  <r>
    <s v="0523-VNGTF"/>
    <x v="0"/>
    <n v="1"/>
    <s v="No"/>
    <s v="No"/>
    <n v="52"/>
    <s v="No"/>
    <x v="0"/>
    <x v="0"/>
    <x v="0"/>
    <x v="0"/>
    <x v="1"/>
    <x v="1"/>
    <x v="1"/>
    <x v="0"/>
    <x v="0"/>
    <s v="Yes"/>
    <x v="0"/>
    <n v="50.5"/>
    <n v="2566.3000000000002"/>
    <x v="0"/>
    <n v="2566.3000000000002"/>
    <n v="0"/>
    <x v="5"/>
  </r>
  <r>
    <s v="9575-IWCAZ"/>
    <x v="1"/>
    <n v="0"/>
    <s v="Yes"/>
    <s v="No"/>
    <n v="6"/>
    <s v="Yes"/>
    <x v="2"/>
    <x v="2"/>
    <x v="2"/>
    <x v="2"/>
    <x v="2"/>
    <x v="2"/>
    <x v="2"/>
    <x v="2"/>
    <x v="1"/>
    <s v="No"/>
    <x v="1"/>
    <n v="25.1"/>
    <n v="171"/>
    <x v="0"/>
    <n v="171"/>
    <n v="0"/>
    <x v="0"/>
  </r>
  <r>
    <s v="7105-MXJLL"/>
    <x v="0"/>
    <n v="1"/>
    <s v="Yes"/>
    <s v="No"/>
    <n v="26"/>
    <s v="Yes"/>
    <x v="1"/>
    <x v="0"/>
    <x v="0"/>
    <x v="1"/>
    <x v="1"/>
    <x v="0"/>
    <x v="0"/>
    <x v="1"/>
    <x v="1"/>
    <s v="No"/>
    <x v="1"/>
    <n v="60.7"/>
    <n v="1597.4"/>
    <x v="0"/>
    <n v="1597.4"/>
    <n v="0"/>
    <x v="1"/>
  </r>
  <r>
    <s v="7064-FRRSW"/>
    <x v="1"/>
    <n v="1"/>
    <s v="No"/>
    <s v="No"/>
    <n v="48"/>
    <s v="Yes"/>
    <x v="2"/>
    <x v="1"/>
    <x v="0"/>
    <x v="0"/>
    <x v="0"/>
    <x v="0"/>
    <x v="1"/>
    <x v="1"/>
    <x v="1"/>
    <s v="Yes"/>
    <x v="0"/>
    <n v="99"/>
    <n v="4744.3500000000004"/>
    <x v="0"/>
    <n v="4744.3500000000004"/>
    <n v="0"/>
    <x v="2"/>
  </r>
  <r>
    <s v="7940-UQQUG"/>
    <x v="0"/>
    <n v="0"/>
    <s v="Yes"/>
    <s v="Yes"/>
    <n v="64"/>
    <s v="Yes"/>
    <x v="2"/>
    <x v="1"/>
    <x v="1"/>
    <x v="1"/>
    <x v="0"/>
    <x v="1"/>
    <x v="1"/>
    <x v="1"/>
    <x v="1"/>
    <s v="Yes"/>
    <x v="2"/>
    <n v="104.4"/>
    <n v="6721.6"/>
    <x v="0"/>
    <n v="6721.6"/>
    <n v="0"/>
    <x v="4"/>
  </r>
  <r>
    <s v="0923-PNFUB"/>
    <x v="0"/>
    <n v="0"/>
    <s v="No"/>
    <s v="No"/>
    <n v="3"/>
    <s v="Yes"/>
    <x v="1"/>
    <x v="1"/>
    <x v="0"/>
    <x v="0"/>
    <x v="0"/>
    <x v="0"/>
    <x v="1"/>
    <x v="0"/>
    <x v="0"/>
    <s v="No"/>
    <x v="0"/>
    <n v="83.75"/>
    <n v="247.25"/>
    <x v="1"/>
    <n v="247.25"/>
    <n v="1"/>
    <x v="0"/>
  </r>
  <r>
    <s v="3961-SXAXY"/>
    <x v="1"/>
    <n v="0"/>
    <s v="No"/>
    <s v="No"/>
    <n v="1"/>
    <s v="Yes"/>
    <x v="1"/>
    <x v="0"/>
    <x v="0"/>
    <x v="1"/>
    <x v="0"/>
    <x v="0"/>
    <x v="0"/>
    <x v="0"/>
    <x v="0"/>
    <s v="Yes"/>
    <x v="2"/>
    <n v="44.05"/>
    <n v="44.05"/>
    <x v="0"/>
    <n v="44.05"/>
    <n v="0"/>
    <x v="0"/>
  </r>
  <r>
    <s v="7010-BRBUU"/>
    <x v="1"/>
    <n v="0"/>
    <s v="Yes"/>
    <s v="Yes"/>
    <n v="72"/>
    <s v="Yes"/>
    <x v="2"/>
    <x v="2"/>
    <x v="2"/>
    <x v="2"/>
    <x v="2"/>
    <x v="2"/>
    <x v="2"/>
    <x v="2"/>
    <x v="2"/>
    <s v="No"/>
    <x v="3"/>
    <n v="24.1"/>
    <n v="1734.65"/>
    <x v="0"/>
    <n v="1734.65"/>
    <n v="0"/>
    <x v="4"/>
  </r>
  <r>
    <s v="3566-HJGPK"/>
    <x v="1"/>
    <n v="0"/>
    <s v="No"/>
    <s v="No"/>
    <n v="1"/>
    <s v="Yes"/>
    <x v="1"/>
    <x v="0"/>
    <x v="0"/>
    <x v="1"/>
    <x v="0"/>
    <x v="0"/>
    <x v="0"/>
    <x v="0"/>
    <x v="0"/>
    <s v="Yes"/>
    <x v="1"/>
    <n v="45.55"/>
    <n v="45.55"/>
    <x v="0"/>
    <n v="45.55"/>
    <n v="0"/>
    <x v="0"/>
  </r>
  <r>
    <s v="3062-ICYZQ"/>
    <x v="0"/>
    <n v="0"/>
    <s v="Yes"/>
    <s v="Yes"/>
    <n v="51"/>
    <s v="Yes"/>
    <x v="2"/>
    <x v="1"/>
    <x v="1"/>
    <x v="0"/>
    <x v="0"/>
    <x v="0"/>
    <x v="0"/>
    <x v="1"/>
    <x v="0"/>
    <s v="Yes"/>
    <x v="0"/>
    <n v="93.8"/>
    <n v="4539.3500000000004"/>
    <x v="0"/>
    <n v="4539.3500000000004"/>
    <n v="0"/>
    <x v="5"/>
  </r>
  <r>
    <s v="9938-PRCVK"/>
    <x v="0"/>
    <n v="0"/>
    <s v="Yes"/>
    <s v="Yes"/>
    <n v="41"/>
    <s v="Yes"/>
    <x v="1"/>
    <x v="2"/>
    <x v="2"/>
    <x v="2"/>
    <x v="2"/>
    <x v="2"/>
    <x v="2"/>
    <x v="2"/>
    <x v="2"/>
    <s v="No"/>
    <x v="2"/>
    <n v="19.7"/>
    <n v="804.25"/>
    <x v="0"/>
    <n v="804.25"/>
    <n v="0"/>
    <x v="2"/>
  </r>
  <r>
    <s v="0973-KYVNF"/>
    <x v="0"/>
    <n v="0"/>
    <s v="Yes"/>
    <s v="Yes"/>
    <n v="72"/>
    <s v="Yes"/>
    <x v="1"/>
    <x v="0"/>
    <x v="1"/>
    <x v="0"/>
    <x v="1"/>
    <x v="0"/>
    <x v="1"/>
    <x v="0"/>
    <x v="2"/>
    <s v="Yes"/>
    <x v="3"/>
    <n v="70.650000000000006"/>
    <n v="5011.1499999999996"/>
    <x v="0"/>
    <n v="5011.1499999999996"/>
    <n v="0"/>
    <x v="4"/>
  </r>
  <r>
    <s v="5129-HHMZC"/>
    <x v="0"/>
    <n v="0"/>
    <s v="Yes"/>
    <s v="No"/>
    <n v="43"/>
    <s v="Yes"/>
    <x v="2"/>
    <x v="0"/>
    <x v="1"/>
    <x v="0"/>
    <x v="0"/>
    <x v="1"/>
    <x v="1"/>
    <x v="1"/>
    <x v="2"/>
    <s v="No"/>
    <x v="3"/>
    <n v="86.45"/>
    <n v="3574.5"/>
    <x v="0"/>
    <n v="3574.5"/>
    <n v="0"/>
    <x v="2"/>
  </r>
  <r>
    <s v="9637-CDTKZ"/>
    <x v="1"/>
    <n v="0"/>
    <s v="Yes"/>
    <s v="No"/>
    <n v="72"/>
    <s v="Yes"/>
    <x v="2"/>
    <x v="1"/>
    <x v="1"/>
    <x v="0"/>
    <x v="1"/>
    <x v="1"/>
    <x v="1"/>
    <x v="1"/>
    <x v="2"/>
    <s v="Yes"/>
    <x v="3"/>
    <n v="114.1"/>
    <n v="8086.4"/>
    <x v="0"/>
    <n v="8086.4"/>
    <n v="0"/>
    <x v="4"/>
  </r>
  <r>
    <s v="3946-JEWRQ"/>
    <x v="1"/>
    <n v="0"/>
    <s v="Yes"/>
    <s v="No"/>
    <n v="47"/>
    <s v="Yes"/>
    <x v="2"/>
    <x v="1"/>
    <x v="0"/>
    <x v="1"/>
    <x v="0"/>
    <x v="0"/>
    <x v="1"/>
    <x v="1"/>
    <x v="1"/>
    <s v="Yes"/>
    <x v="3"/>
    <n v="95.2"/>
    <n v="4563"/>
    <x v="0"/>
    <n v="4563"/>
    <n v="0"/>
    <x v="2"/>
  </r>
  <r>
    <s v="7873-CVMAW"/>
    <x v="1"/>
    <n v="0"/>
    <s v="No"/>
    <s v="No"/>
    <n v="72"/>
    <s v="Yes"/>
    <x v="2"/>
    <x v="0"/>
    <x v="1"/>
    <x v="0"/>
    <x v="1"/>
    <x v="1"/>
    <x v="1"/>
    <x v="1"/>
    <x v="2"/>
    <s v="No"/>
    <x v="3"/>
    <n v="88.55"/>
    <n v="6362.35"/>
    <x v="0"/>
    <n v="6362.35"/>
    <n v="0"/>
    <x v="4"/>
  </r>
  <r>
    <s v="0463-WZZKO"/>
    <x v="1"/>
    <n v="0"/>
    <s v="No"/>
    <s v="No"/>
    <n v="3"/>
    <s v="Yes"/>
    <x v="1"/>
    <x v="2"/>
    <x v="2"/>
    <x v="2"/>
    <x v="2"/>
    <x v="2"/>
    <x v="2"/>
    <x v="2"/>
    <x v="0"/>
    <s v="Yes"/>
    <x v="3"/>
    <n v="20.75"/>
    <n v="67.099999999999994"/>
    <x v="0"/>
    <n v="67.099999999999994"/>
    <n v="0"/>
    <x v="0"/>
  </r>
  <r>
    <s v="3494-JCHRQ"/>
    <x v="1"/>
    <n v="0"/>
    <s v="No"/>
    <s v="No"/>
    <n v="1"/>
    <s v="Yes"/>
    <x v="1"/>
    <x v="1"/>
    <x v="0"/>
    <x v="1"/>
    <x v="0"/>
    <x v="0"/>
    <x v="0"/>
    <x v="0"/>
    <x v="0"/>
    <s v="Yes"/>
    <x v="0"/>
    <n v="70.05"/>
    <n v="70.05"/>
    <x v="1"/>
    <n v="70.05"/>
    <n v="1"/>
    <x v="0"/>
  </r>
  <r>
    <s v="6474-FVJLC"/>
    <x v="1"/>
    <n v="0"/>
    <s v="No"/>
    <s v="No"/>
    <n v="2"/>
    <s v="Yes"/>
    <x v="2"/>
    <x v="1"/>
    <x v="0"/>
    <x v="1"/>
    <x v="0"/>
    <x v="0"/>
    <x v="0"/>
    <x v="1"/>
    <x v="0"/>
    <s v="Yes"/>
    <x v="0"/>
    <n v="86"/>
    <n v="165.45"/>
    <x v="1"/>
    <n v="165.45"/>
    <n v="1"/>
    <x v="0"/>
  </r>
  <r>
    <s v="4524-QCSSM"/>
    <x v="1"/>
    <n v="0"/>
    <s v="No"/>
    <s v="No"/>
    <n v="26"/>
    <s v="No"/>
    <x v="0"/>
    <x v="0"/>
    <x v="1"/>
    <x v="0"/>
    <x v="0"/>
    <x v="0"/>
    <x v="0"/>
    <x v="1"/>
    <x v="0"/>
    <s v="Yes"/>
    <x v="2"/>
    <n v="44.65"/>
    <n v="1156.55"/>
    <x v="0"/>
    <n v="1156.55"/>
    <n v="0"/>
    <x v="1"/>
  </r>
  <r>
    <s v="5832-EXGTT"/>
    <x v="1"/>
    <n v="0"/>
    <s v="Yes"/>
    <s v="Yes"/>
    <n v="29"/>
    <s v="Yes"/>
    <x v="1"/>
    <x v="0"/>
    <x v="1"/>
    <x v="1"/>
    <x v="0"/>
    <x v="0"/>
    <x v="0"/>
    <x v="1"/>
    <x v="0"/>
    <s v="Yes"/>
    <x v="1"/>
    <n v="60.2"/>
    <n v="1834.15"/>
    <x v="0"/>
    <n v="1834.15"/>
    <n v="0"/>
    <x v="1"/>
  </r>
  <r>
    <s v="8840-DQLGN"/>
    <x v="0"/>
    <n v="1"/>
    <s v="Yes"/>
    <s v="No"/>
    <n v="35"/>
    <s v="Yes"/>
    <x v="2"/>
    <x v="1"/>
    <x v="1"/>
    <x v="0"/>
    <x v="0"/>
    <x v="1"/>
    <x v="1"/>
    <x v="0"/>
    <x v="0"/>
    <s v="Yes"/>
    <x v="2"/>
    <n v="100.5"/>
    <n v="3653.35"/>
    <x v="1"/>
    <n v="3653.35"/>
    <n v="1"/>
    <x v="1"/>
  </r>
  <r>
    <s v="2039-JONDJ"/>
    <x v="1"/>
    <n v="0"/>
    <s v="No"/>
    <s v="No"/>
    <n v="27"/>
    <s v="Yes"/>
    <x v="1"/>
    <x v="0"/>
    <x v="1"/>
    <x v="0"/>
    <x v="0"/>
    <x v="0"/>
    <x v="0"/>
    <x v="0"/>
    <x v="1"/>
    <s v="No"/>
    <x v="2"/>
    <n v="55.45"/>
    <n v="1477.65"/>
    <x v="0"/>
    <n v="1477.65"/>
    <n v="0"/>
    <x v="1"/>
  </r>
  <r>
    <s v="7217-JYHOQ"/>
    <x v="1"/>
    <n v="0"/>
    <s v="Yes"/>
    <s v="Yes"/>
    <n v="24"/>
    <s v="Yes"/>
    <x v="1"/>
    <x v="0"/>
    <x v="1"/>
    <x v="0"/>
    <x v="0"/>
    <x v="1"/>
    <x v="0"/>
    <x v="1"/>
    <x v="0"/>
    <s v="Yes"/>
    <x v="3"/>
    <n v="70.3"/>
    <n v="1706.45"/>
    <x v="0"/>
    <n v="1706.45"/>
    <n v="0"/>
    <x v="3"/>
  </r>
  <r>
    <s v="6695-FRVEC"/>
    <x v="1"/>
    <n v="0"/>
    <s v="Yes"/>
    <s v="Yes"/>
    <n v="67"/>
    <s v="Yes"/>
    <x v="1"/>
    <x v="0"/>
    <x v="1"/>
    <x v="1"/>
    <x v="1"/>
    <x v="1"/>
    <x v="0"/>
    <x v="0"/>
    <x v="2"/>
    <s v="Yes"/>
    <x v="2"/>
    <n v="60.4"/>
    <n v="3953.7"/>
    <x v="0"/>
    <n v="3953.7"/>
    <n v="0"/>
    <x v="4"/>
  </r>
  <r>
    <s v="4547-LYTDD"/>
    <x v="0"/>
    <n v="0"/>
    <s v="No"/>
    <s v="No"/>
    <n v="16"/>
    <s v="Yes"/>
    <x v="2"/>
    <x v="1"/>
    <x v="0"/>
    <x v="1"/>
    <x v="0"/>
    <x v="0"/>
    <x v="0"/>
    <x v="0"/>
    <x v="0"/>
    <s v="No"/>
    <x v="0"/>
    <n v="72.650000000000006"/>
    <n v="1194.3"/>
    <x v="1"/>
    <n v="1194.3"/>
    <n v="1"/>
    <x v="3"/>
  </r>
  <r>
    <s v="9894-QMIMJ"/>
    <x v="0"/>
    <n v="0"/>
    <s v="No"/>
    <s v="No"/>
    <n v="23"/>
    <s v="Yes"/>
    <x v="1"/>
    <x v="0"/>
    <x v="0"/>
    <x v="0"/>
    <x v="1"/>
    <x v="0"/>
    <x v="0"/>
    <x v="0"/>
    <x v="1"/>
    <s v="No"/>
    <x v="2"/>
    <n v="55.8"/>
    <n v="1327.85"/>
    <x v="0"/>
    <n v="1327.85"/>
    <n v="0"/>
    <x v="3"/>
  </r>
  <r>
    <s v="8069-YQQAJ"/>
    <x v="1"/>
    <n v="0"/>
    <s v="No"/>
    <s v="No"/>
    <n v="14"/>
    <s v="No"/>
    <x v="0"/>
    <x v="0"/>
    <x v="0"/>
    <x v="0"/>
    <x v="0"/>
    <x v="0"/>
    <x v="0"/>
    <x v="0"/>
    <x v="0"/>
    <s v="Yes"/>
    <x v="1"/>
    <n v="31.1"/>
    <n v="419.7"/>
    <x v="0"/>
    <n v="419.7"/>
    <n v="0"/>
    <x v="3"/>
  </r>
  <r>
    <s v="6770-XUAGN"/>
    <x v="0"/>
    <n v="0"/>
    <s v="Yes"/>
    <s v="Yes"/>
    <n v="1"/>
    <s v="Yes"/>
    <x v="1"/>
    <x v="2"/>
    <x v="2"/>
    <x v="2"/>
    <x v="2"/>
    <x v="2"/>
    <x v="2"/>
    <x v="2"/>
    <x v="0"/>
    <s v="Yes"/>
    <x v="0"/>
    <n v="21"/>
    <n v="21"/>
    <x v="1"/>
    <n v="21"/>
    <n v="1"/>
    <x v="0"/>
  </r>
  <r>
    <s v="4193-ORFCL"/>
    <x v="0"/>
    <n v="1"/>
    <s v="No"/>
    <s v="No"/>
    <n v="1"/>
    <s v="Yes"/>
    <x v="1"/>
    <x v="0"/>
    <x v="0"/>
    <x v="1"/>
    <x v="0"/>
    <x v="0"/>
    <x v="0"/>
    <x v="0"/>
    <x v="0"/>
    <s v="No"/>
    <x v="1"/>
    <n v="45.1"/>
    <n v="45.1"/>
    <x v="1"/>
    <n v="45.1"/>
    <n v="1"/>
    <x v="0"/>
  </r>
  <r>
    <s v="1636-NTNCO"/>
    <x v="1"/>
    <n v="1"/>
    <s v="No"/>
    <s v="No"/>
    <n v="4"/>
    <s v="No"/>
    <x v="0"/>
    <x v="0"/>
    <x v="0"/>
    <x v="0"/>
    <x v="0"/>
    <x v="0"/>
    <x v="1"/>
    <x v="1"/>
    <x v="0"/>
    <s v="Yes"/>
    <x v="3"/>
    <n v="50.95"/>
    <n v="207.35"/>
    <x v="0"/>
    <n v="207.35"/>
    <n v="0"/>
    <x v="0"/>
  </r>
  <r>
    <s v="3466-WAESX"/>
    <x v="1"/>
    <n v="0"/>
    <s v="No"/>
    <s v="Yes"/>
    <n v="16"/>
    <s v="Yes"/>
    <x v="2"/>
    <x v="0"/>
    <x v="1"/>
    <x v="0"/>
    <x v="0"/>
    <x v="0"/>
    <x v="0"/>
    <x v="1"/>
    <x v="0"/>
    <s v="Yes"/>
    <x v="0"/>
    <n v="69.099999999999994"/>
    <n v="1083.7"/>
    <x v="0"/>
    <n v="1083.7"/>
    <n v="0"/>
    <x v="3"/>
  </r>
  <r>
    <s v="9281-PKKZE"/>
    <x v="0"/>
    <n v="0"/>
    <s v="Yes"/>
    <s v="No"/>
    <n v="46"/>
    <s v="No"/>
    <x v="0"/>
    <x v="0"/>
    <x v="0"/>
    <x v="1"/>
    <x v="0"/>
    <x v="0"/>
    <x v="1"/>
    <x v="1"/>
    <x v="0"/>
    <s v="Yes"/>
    <x v="0"/>
    <n v="43.95"/>
    <n v="2007.85"/>
    <x v="0"/>
    <n v="2007.85"/>
    <n v="0"/>
    <x v="2"/>
  </r>
  <r>
    <s v="3638-VBZTA"/>
    <x v="1"/>
    <n v="0"/>
    <s v="No"/>
    <s v="Yes"/>
    <n v="68"/>
    <s v="Yes"/>
    <x v="2"/>
    <x v="0"/>
    <x v="1"/>
    <x v="0"/>
    <x v="0"/>
    <x v="1"/>
    <x v="1"/>
    <x v="1"/>
    <x v="2"/>
    <s v="Yes"/>
    <x v="2"/>
    <n v="86.5"/>
    <n v="5882.75"/>
    <x v="0"/>
    <n v="5882.75"/>
    <n v="0"/>
    <x v="4"/>
  </r>
  <r>
    <s v="7459-IMVYU"/>
    <x v="1"/>
    <n v="0"/>
    <s v="No"/>
    <s v="No"/>
    <n v="38"/>
    <s v="Yes"/>
    <x v="2"/>
    <x v="0"/>
    <x v="1"/>
    <x v="0"/>
    <x v="1"/>
    <x v="1"/>
    <x v="0"/>
    <x v="0"/>
    <x v="0"/>
    <s v="No"/>
    <x v="0"/>
    <n v="69.95"/>
    <n v="2657.55"/>
    <x v="0"/>
    <n v="2657.55"/>
    <n v="0"/>
    <x v="2"/>
  </r>
  <r>
    <s v="7776-QWNFX"/>
    <x v="1"/>
    <n v="1"/>
    <s v="Yes"/>
    <s v="No"/>
    <n v="30"/>
    <s v="Yes"/>
    <x v="1"/>
    <x v="0"/>
    <x v="0"/>
    <x v="0"/>
    <x v="0"/>
    <x v="0"/>
    <x v="0"/>
    <x v="0"/>
    <x v="0"/>
    <s v="Yes"/>
    <x v="2"/>
    <n v="50.4"/>
    <n v="1527.5"/>
    <x v="1"/>
    <n v="1527.5"/>
    <n v="1"/>
    <x v="1"/>
  </r>
  <r>
    <s v="6689-TCZHQ"/>
    <x v="0"/>
    <n v="1"/>
    <s v="No"/>
    <s v="No"/>
    <n v="5"/>
    <s v="Yes"/>
    <x v="1"/>
    <x v="1"/>
    <x v="0"/>
    <x v="1"/>
    <x v="0"/>
    <x v="0"/>
    <x v="0"/>
    <x v="1"/>
    <x v="0"/>
    <s v="No"/>
    <x v="0"/>
    <n v="78.95"/>
    <n v="378.4"/>
    <x v="1"/>
    <n v="378.4"/>
    <n v="1"/>
    <x v="0"/>
  </r>
  <r>
    <s v="8563-OYMQY"/>
    <x v="1"/>
    <n v="0"/>
    <s v="No"/>
    <s v="No"/>
    <n v="17"/>
    <s v="Yes"/>
    <x v="1"/>
    <x v="1"/>
    <x v="0"/>
    <x v="0"/>
    <x v="1"/>
    <x v="0"/>
    <x v="0"/>
    <x v="1"/>
    <x v="0"/>
    <s v="Yes"/>
    <x v="3"/>
    <n v="90.95"/>
    <n v="1612.2"/>
    <x v="0"/>
    <n v="1612.2"/>
    <n v="0"/>
    <x v="3"/>
  </r>
  <r>
    <s v="0754-EEBDC"/>
    <x v="1"/>
    <n v="0"/>
    <s v="Yes"/>
    <s v="Yes"/>
    <n v="4"/>
    <s v="Yes"/>
    <x v="1"/>
    <x v="2"/>
    <x v="2"/>
    <x v="2"/>
    <x v="2"/>
    <x v="2"/>
    <x v="2"/>
    <x v="2"/>
    <x v="2"/>
    <s v="No"/>
    <x v="1"/>
    <n v="19.899999999999999"/>
    <n v="76.650000000000006"/>
    <x v="0"/>
    <n v="76.650000000000006"/>
    <n v="0"/>
    <x v="0"/>
  </r>
  <r>
    <s v="5777-ZPQNC"/>
    <x v="0"/>
    <n v="0"/>
    <s v="No"/>
    <s v="No"/>
    <n v="12"/>
    <s v="Yes"/>
    <x v="1"/>
    <x v="2"/>
    <x v="2"/>
    <x v="2"/>
    <x v="2"/>
    <x v="2"/>
    <x v="2"/>
    <x v="2"/>
    <x v="1"/>
    <s v="No"/>
    <x v="0"/>
    <n v="20.149999999999999"/>
    <n v="260.7"/>
    <x v="0"/>
    <n v="260.7"/>
    <n v="0"/>
    <x v="0"/>
  </r>
  <r>
    <s v="1951-IEYXM"/>
    <x v="1"/>
    <n v="0"/>
    <s v="Yes"/>
    <s v="Yes"/>
    <n v="72"/>
    <s v="Yes"/>
    <x v="2"/>
    <x v="0"/>
    <x v="1"/>
    <x v="0"/>
    <x v="1"/>
    <x v="1"/>
    <x v="1"/>
    <x v="1"/>
    <x v="2"/>
    <s v="Yes"/>
    <x v="3"/>
    <n v="90.6"/>
    <n v="6441.85"/>
    <x v="0"/>
    <n v="6441.85"/>
    <n v="0"/>
    <x v="4"/>
  </r>
  <r>
    <s v="3318-NMQXL"/>
    <x v="1"/>
    <n v="0"/>
    <s v="No"/>
    <s v="No"/>
    <n v="3"/>
    <s v="Yes"/>
    <x v="1"/>
    <x v="1"/>
    <x v="0"/>
    <x v="1"/>
    <x v="0"/>
    <x v="0"/>
    <x v="1"/>
    <x v="1"/>
    <x v="0"/>
    <s v="Yes"/>
    <x v="0"/>
    <n v="92"/>
    <n v="266.8"/>
    <x v="0"/>
    <n v="266.8"/>
    <n v="0"/>
    <x v="0"/>
  </r>
  <r>
    <s v="3143-ILDAL"/>
    <x v="1"/>
    <n v="0"/>
    <s v="No"/>
    <s v="No"/>
    <n v="56"/>
    <s v="Yes"/>
    <x v="2"/>
    <x v="1"/>
    <x v="0"/>
    <x v="0"/>
    <x v="0"/>
    <x v="1"/>
    <x v="0"/>
    <x v="1"/>
    <x v="0"/>
    <s v="Yes"/>
    <x v="0"/>
    <n v="94.45"/>
    <n v="5124.6000000000004"/>
    <x v="1"/>
    <n v="5124.6000000000004"/>
    <n v="1"/>
    <x v="5"/>
  </r>
  <r>
    <s v="1022-RKXDR"/>
    <x v="0"/>
    <n v="0"/>
    <s v="No"/>
    <s v="No"/>
    <n v="41"/>
    <s v="Yes"/>
    <x v="2"/>
    <x v="2"/>
    <x v="2"/>
    <x v="2"/>
    <x v="2"/>
    <x v="2"/>
    <x v="2"/>
    <x v="2"/>
    <x v="1"/>
    <s v="Yes"/>
    <x v="1"/>
    <n v="24.85"/>
    <n v="962.25"/>
    <x v="0"/>
    <n v="962.25"/>
    <n v="0"/>
    <x v="2"/>
  </r>
  <r>
    <s v="2361-FJWNO"/>
    <x v="1"/>
    <n v="0"/>
    <s v="No"/>
    <s v="No"/>
    <n v="40"/>
    <s v="No"/>
    <x v="0"/>
    <x v="0"/>
    <x v="0"/>
    <x v="0"/>
    <x v="0"/>
    <x v="1"/>
    <x v="0"/>
    <x v="0"/>
    <x v="1"/>
    <s v="No"/>
    <x v="3"/>
    <n v="36"/>
    <n v="1382.9"/>
    <x v="0"/>
    <n v="1382.9"/>
    <n v="0"/>
    <x v="2"/>
  </r>
  <r>
    <s v="2272-UOINI"/>
    <x v="0"/>
    <n v="0"/>
    <s v="No"/>
    <s v="No"/>
    <n v="7"/>
    <s v="Yes"/>
    <x v="1"/>
    <x v="0"/>
    <x v="1"/>
    <x v="0"/>
    <x v="0"/>
    <x v="1"/>
    <x v="1"/>
    <x v="1"/>
    <x v="0"/>
    <s v="Yes"/>
    <x v="0"/>
    <n v="78.5"/>
    <n v="571.04999999999995"/>
    <x v="0"/>
    <n v="571.04999999999995"/>
    <n v="0"/>
    <x v="0"/>
  </r>
  <r>
    <s v="8232-UTFOZ"/>
    <x v="1"/>
    <n v="0"/>
    <s v="No"/>
    <s v="No"/>
    <n v="69"/>
    <s v="Yes"/>
    <x v="1"/>
    <x v="2"/>
    <x v="2"/>
    <x v="2"/>
    <x v="2"/>
    <x v="2"/>
    <x v="2"/>
    <x v="2"/>
    <x v="2"/>
    <s v="No"/>
    <x v="3"/>
    <n v="19.95"/>
    <n v="1399.35"/>
    <x v="0"/>
    <n v="1399.35"/>
    <n v="0"/>
    <x v="4"/>
  </r>
  <r>
    <s v="3750-YHRYO"/>
    <x v="1"/>
    <n v="0"/>
    <s v="Yes"/>
    <s v="Yes"/>
    <n v="7"/>
    <s v="Yes"/>
    <x v="1"/>
    <x v="2"/>
    <x v="2"/>
    <x v="2"/>
    <x v="2"/>
    <x v="2"/>
    <x v="2"/>
    <x v="2"/>
    <x v="1"/>
    <s v="No"/>
    <x v="1"/>
    <n v="20.65"/>
    <n v="150"/>
    <x v="0"/>
    <n v="150"/>
    <n v="0"/>
    <x v="0"/>
  </r>
  <r>
    <s v="6637-KYRCV"/>
    <x v="0"/>
    <n v="0"/>
    <s v="Yes"/>
    <s v="Yes"/>
    <n v="5"/>
    <s v="No"/>
    <x v="0"/>
    <x v="0"/>
    <x v="0"/>
    <x v="0"/>
    <x v="0"/>
    <x v="0"/>
    <x v="0"/>
    <x v="0"/>
    <x v="0"/>
    <s v="Yes"/>
    <x v="0"/>
    <n v="30.5"/>
    <n v="167.2"/>
    <x v="0"/>
    <n v="167.2"/>
    <n v="0"/>
    <x v="0"/>
  </r>
  <r>
    <s v="5668-MEISB"/>
    <x v="0"/>
    <n v="0"/>
    <s v="Yes"/>
    <s v="Yes"/>
    <n v="72"/>
    <s v="Yes"/>
    <x v="2"/>
    <x v="1"/>
    <x v="1"/>
    <x v="0"/>
    <x v="1"/>
    <x v="1"/>
    <x v="1"/>
    <x v="0"/>
    <x v="2"/>
    <s v="No"/>
    <x v="3"/>
    <n v="106.1"/>
    <n v="7657.4"/>
    <x v="0"/>
    <n v="7657.4"/>
    <n v="0"/>
    <x v="4"/>
  </r>
  <r>
    <s v="0129-QMPDR"/>
    <x v="1"/>
    <n v="0"/>
    <s v="Yes"/>
    <s v="Yes"/>
    <n v="44"/>
    <s v="Yes"/>
    <x v="1"/>
    <x v="2"/>
    <x v="2"/>
    <x v="2"/>
    <x v="2"/>
    <x v="2"/>
    <x v="2"/>
    <x v="2"/>
    <x v="1"/>
    <s v="Yes"/>
    <x v="2"/>
    <n v="20.5"/>
    <n v="865.05"/>
    <x v="0"/>
    <n v="865.05"/>
    <n v="0"/>
    <x v="2"/>
  </r>
  <r>
    <s v="7188-CBBBA"/>
    <x v="0"/>
    <n v="0"/>
    <s v="No"/>
    <s v="No"/>
    <n v="65"/>
    <s v="Yes"/>
    <x v="2"/>
    <x v="1"/>
    <x v="0"/>
    <x v="0"/>
    <x v="1"/>
    <x v="0"/>
    <x v="1"/>
    <x v="0"/>
    <x v="1"/>
    <s v="Yes"/>
    <x v="0"/>
    <n v="95.5"/>
    <n v="6153.85"/>
    <x v="0"/>
    <n v="6153.85"/>
    <n v="0"/>
    <x v="4"/>
  </r>
  <r>
    <s v="5356-CSVSQ"/>
    <x v="0"/>
    <n v="0"/>
    <s v="No"/>
    <s v="No"/>
    <n v="3"/>
    <s v="Yes"/>
    <x v="2"/>
    <x v="0"/>
    <x v="0"/>
    <x v="1"/>
    <x v="0"/>
    <x v="1"/>
    <x v="1"/>
    <x v="0"/>
    <x v="0"/>
    <s v="No"/>
    <x v="0"/>
    <n v="64.599999999999994"/>
    <n v="174.2"/>
    <x v="0"/>
    <n v="174.2"/>
    <n v="0"/>
    <x v="0"/>
  </r>
  <r>
    <s v="3221-CJMSG"/>
    <x v="1"/>
    <n v="0"/>
    <s v="No"/>
    <s v="No"/>
    <n v="24"/>
    <s v="Yes"/>
    <x v="1"/>
    <x v="0"/>
    <x v="0"/>
    <x v="1"/>
    <x v="0"/>
    <x v="1"/>
    <x v="0"/>
    <x v="0"/>
    <x v="0"/>
    <s v="Yes"/>
    <x v="3"/>
    <n v="51.1"/>
    <n v="1269.5999999999999"/>
    <x v="0"/>
    <n v="1269.5999999999999"/>
    <n v="0"/>
    <x v="3"/>
  </r>
  <r>
    <s v="4720-VSTSI"/>
    <x v="0"/>
    <n v="0"/>
    <s v="No"/>
    <s v="No"/>
    <n v="44"/>
    <s v="Yes"/>
    <x v="2"/>
    <x v="1"/>
    <x v="0"/>
    <x v="0"/>
    <x v="1"/>
    <x v="0"/>
    <x v="0"/>
    <x v="0"/>
    <x v="0"/>
    <s v="Yes"/>
    <x v="2"/>
    <n v="84.8"/>
    <n v="3862.55"/>
    <x v="1"/>
    <n v="3862.55"/>
    <n v="1"/>
    <x v="2"/>
  </r>
  <r>
    <s v="3219-JQRSL"/>
    <x v="0"/>
    <n v="1"/>
    <s v="Yes"/>
    <s v="No"/>
    <n v="72"/>
    <s v="Yes"/>
    <x v="2"/>
    <x v="0"/>
    <x v="1"/>
    <x v="0"/>
    <x v="1"/>
    <x v="1"/>
    <x v="1"/>
    <x v="1"/>
    <x v="2"/>
    <s v="No"/>
    <x v="3"/>
    <n v="89.1"/>
    <n v="6352.4"/>
    <x v="0"/>
    <n v="6352.4"/>
    <n v="0"/>
    <x v="4"/>
  </r>
  <r>
    <s v="2801-NISEI"/>
    <x v="1"/>
    <n v="0"/>
    <s v="No"/>
    <s v="No"/>
    <n v="24"/>
    <s v="Yes"/>
    <x v="1"/>
    <x v="0"/>
    <x v="1"/>
    <x v="1"/>
    <x v="0"/>
    <x v="1"/>
    <x v="0"/>
    <x v="0"/>
    <x v="0"/>
    <s v="No"/>
    <x v="0"/>
    <n v="54.95"/>
    <n v="1348.5"/>
    <x v="0"/>
    <n v="1348.5"/>
    <n v="0"/>
    <x v="3"/>
  </r>
  <r>
    <s v="3946-MHCZW"/>
    <x v="1"/>
    <n v="0"/>
    <s v="No"/>
    <s v="No"/>
    <n v="1"/>
    <s v="Yes"/>
    <x v="1"/>
    <x v="0"/>
    <x v="0"/>
    <x v="1"/>
    <x v="1"/>
    <x v="0"/>
    <x v="0"/>
    <x v="0"/>
    <x v="0"/>
    <s v="No"/>
    <x v="1"/>
    <n v="50.9"/>
    <n v="50.9"/>
    <x v="1"/>
    <n v="50.9"/>
    <n v="1"/>
    <x v="0"/>
  </r>
  <r>
    <s v="4623-ZKHLY"/>
    <x v="1"/>
    <n v="0"/>
    <s v="Yes"/>
    <s v="No"/>
    <n v="22"/>
    <s v="Yes"/>
    <x v="1"/>
    <x v="2"/>
    <x v="2"/>
    <x v="2"/>
    <x v="2"/>
    <x v="2"/>
    <x v="2"/>
    <x v="2"/>
    <x v="0"/>
    <s v="Yes"/>
    <x v="2"/>
    <n v="20.45"/>
    <n v="471.55"/>
    <x v="0"/>
    <n v="471.55"/>
    <n v="0"/>
    <x v="3"/>
  </r>
  <r>
    <s v="6732-VAILE"/>
    <x v="1"/>
    <n v="0"/>
    <s v="Yes"/>
    <s v="Yes"/>
    <n v="70"/>
    <s v="Yes"/>
    <x v="2"/>
    <x v="0"/>
    <x v="0"/>
    <x v="0"/>
    <x v="1"/>
    <x v="1"/>
    <x v="1"/>
    <x v="1"/>
    <x v="2"/>
    <s v="Yes"/>
    <x v="3"/>
    <n v="85.95"/>
    <n v="5931.75"/>
    <x v="0"/>
    <n v="5931.75"/>
    <n v="0"/>
    <x v="4"/>
  </r>
  <r>
    <s v="8201-AAXCB"/>
    <x v="1"/>
    <n v="0"/>
    <s v="Yes"/>
    <s v="Yes"/>
    <n v="25"/>
    <s v="Yes"/>
    <x v="2"/>
    <x v="0"/>
    <x v="0"/>
    <x v="1"/>
    <x v="0"/>
    <x v="0"/>
    <x v="1"/>
    <x v="0"/>
    <x v="0"/>
    <s v="No"/>
    <x v="0"/>
    <n v="60.35"/>
    <n v="1404.65"/>
    <x v="0"/>
    <n v="1404.65"/>
    <n v="0"/>
    <x v="1"/>
  </r>
  <r>
    <s v="7696-CFTAT"/>
    <x v="1"/>
    <n v="0"/>
    <s v="Yes"/>
    <s v="Yes"/>
    <n v="37"/>
    <s v="Yes"/>
    <x v="1"/>
    <x v="2"/>
    <x v="2"/>
    <x v="2"/>
    <x v="2"/>
    <x v="2"/>
    <x v="2"/>
    <x v="2"/>
    <x v="2"/>
    <s v="No"/>
    <x v="2"/>
    <n v="19.8"/>
    <n v="726.1"/>
    <x v="0"/>
    <n v="726.1"/>
    <n v="0"/>
    <x v="2"/>
  </r>
  <r>
    <s v="1845-CSBRZ"/>
    <x v="0"/>
    <n v="1"/>
    <s v="Yes"/>
    <s v="Yes"/>
    <n v="22"/>
    <s v="Yes"/>
    <x v="2"/>
    <x v="1"/>
    <x v="0"/>
    <x v="1"/>
    <x v="0"/>
    <x v="0"/>
    <x v="1"/>
    <x v="0"/>
    <x v="0"/>
    <s v="No"/>
    <x v="2"/>
    <n v="85.35"/>
    <n v="1961.6"/>
    <x v="0"/>
    <n v="1961.6"/>
    <n v="0"/>
    <x v="3"/>
  </r>
  <r>
    <s v="2123-VSCOT"/>
    <x v="0"/>
    <n v="0"/>
    <s v="Yes"/>
    <s v="Yes"/>
    <n v="59"/>
    <s v="Yes"/>
    <x v="2"/>
    <x v="0"/>
    <x v="0"/>
    <x v="1"/>
    <x v="1"/>
    <x v="1"/>
    <x v="1"/>
    <x v="0"/>
    <x v="2"/>
    <s v="Yes"/>
    <x v="2"/>
    <n v="72.099999999999994"/>
    <n v="4194.8500000000004"/>
    <x v="0"/>
    <n v="4194.8500000000004"/>
    <n v="0"/>
    <x v="5"/>
  </r>
  <r>
    <s v="6651-AZVTJ"/>
    <x v="1"/>
    <n v="0"/>
    <s v="Yes"/>
    <s v="Yes"/>
    <n v="49"/>
    <s v="Yes"/>
    <x v="2"/>
    <x v="1"/>
    <x v="0"/>
    <x v="1"/>
    <x v="1"/>
    <x v="0"/>
    <x v="1"/>
    <x v="1"/>
    <x v="0"/>
    <s v="Yes"/>
    <x v="0"/>
    <n v="99.8"/>
    <n v="4872.45"/>
    <x v="1"/>
    <n v="4872.45"/>
    <n v="1"/>
    <x v="5"/>
  </r>
  <r>
    <s v="4566-GOLUK"/>
    <x v="1"/>
    <n v="0"/>
    <s v="Yes"/>
    <s v="Yes"/>
    <n v="47"/>
    <s v="Yes"/>
    <x v="2"/>
    <x v="1"/>
    <x v="0"/>
    <x v="1"/>
    <x v="1"/>
    <x v="1"/>
    <x v="1"/>
    <x v="1"/>
    <x v="0"/>
    <s v="Yes"/>
    <x v="2"/>
    <n v="107.35"/>
    <n v="5118.95"/>
    <x v="1"/>
    <n v="5118.95"/>
    <n v="1"/>
    <x v="2"/>
  </r>
  <r>
    <s v="2484-DGXPZ"/>
    <x v="0"/>
    <n v="0"/>
    <s v="Yes"/>
    <s v="Yes"/>
    <n v="31"/>
    <s v="Yes"/>
    <x v="1"/>
    <x v="2"/>
    <x v="2"/>
    <x v="2"/>
    <x v="2"/>
    <x v="2"/>
    <x v="2"/>
    <x v="2"/>
    <x v="0"/>
    <s v="Yes"/>
    <x v="1"/>
    <n v="19.55"/>
    <n v="658.95"/>
    <x v="1"/>
    <n v="658.95"/>
    <n v="1"/>
    <x v="1"/>
  </r>
  <r>
    <s v="2018-QKYGT"/>
    <x v="1"/>
    <n v="0"/>
    <s v="Yes"/>
    <s v="Yes"/>
    <n v="1"/>
    <s v="Yes"/>
    <x v="1"/>
    <x v="1"/>
    <x v="0"/>
    <x v="1"/>
    <x v="0"/>
    <x v="0"/>
    <x v="0"/>
    <x v="1"/>
    <x v="0"/>
    <s v="Yes"/>
    <x v="0"/>
    <n v="81.05"/>
    <n v="81.05"/>
    <x v="0"/>
    <n v="81.05"/>
    <n v="0"/>
    <x v="0"/>
  </r>
  <r>
    <s v="2792-VPPET"/>
    <x v="1"/>
    <n v="0"/>
    <s v="No"/>
    <s v="No"/>
    <n v="3"/>
    <s v="Yes"/>
    <x v="1"/>
    <x v="2"/>
    <x v="2"/>
    <x v="2"/>
    <x v="2"/>
    <x v="2"/>
    <x v="2"/>
    <x v="2"/>
    <x v="0"/>
    <s v="Yes"/>
    <x v="0"/>
    <n v="20.5"/>
    <n v="76.95"/>
    <x v="0"/>
    <n v="76.95"/>
    <n v="0"/>
    <x v="0"/>
  </r>
  <r>
    <s v="7409-JURKQ"/>
    <x v="0"/>
    <n v="0"/>
    <s v="Yes"/>
    <s v="No"/>
    <n v="53"/>
    <s v="Yes"/>
    <x v="2"/>
    <x v="1"/>
    <x v="0"/>
    <x v="0"/>
    <x v="1"/>
    <x v="1"/>
    <x v="1"/>
    <x v="1"/>
    <x v="1"/>
    <s v="Yes"/>
    <x v="2"/>
    <n v="111.8"/>
    <n v="5809.75"/>
    <x v="0"/>
    <n v="5809.75"/>
    <n v="0"/>
    <x v="5"/>
  </r>
  <r>
    <s v="3247-MHJKM"/>
    <x v="1"/>
    <n v="0"/>
    <s v="No"/>
    <s v="No"/>
    <n v="1"/>
    <s v="Yes"/>
    <x v="1"/>
    <x v="2"/>
    <x v="2"/>
    <x v="2"/>
    <x v="2"/>
    <x v="2"/>
    <x v="2"/>
    <x v="2"/>
    <x v="0"/>
    <s v="No"/>
    <x v="1"/>
    <n v="20.2"/>
    <n v="20.2"/>
    <x v="0"/>
    <n v="20.2"/>
    <n v="0"/>
    <x v="0"/>
  </r>
  <r>
    <s v="1964-SVLEA"/>
    <x v="1"/>
    <n v="0"/>
    <s v="No"/>
    <s v="No"/>
    <n v="20"/>
    <s v="Yes"/>
    <x v="1"/>
    <x v="2"/>
    <x v="2"/>
    <x v="2"/>
    <x v="2"/>
    <x v="2"/>
    <x v="2"/>
    <x v="2"/>
    <x v="1"/>
    <s v="Yes"/>
    <x v="1"/>
    <n v="19.7"/>
    <n v="415.9"/>
    <x v="0"/>
    <n v="415.9"/>
    <n v="0"/>
    <x v="3"/>
  </r>
  <r>
    <s v="4587-NUKOX"/>
    <x v="0"/>
    <n v="0"/>
    <s v="No"/>
    <s v="No"/>
    <n v="3"/>
    <s v="Yes"/>
    <x v="1"/>
    <x v="1"/>
    <x v="1"/>
    <x v="0"/>
    <x v="0"/>
    <x v="0"/>
    <x v="0"/>
    <x v="0"/>
    <x v="0"/>
    <s v="Yes"/>
    <x v="0"/>
    <n v="79.099999999999994"/>
    <n v="246.5"/>
    <x v="1"/>
    <n v="246.5"/>
    <n v="1"/>
    <x v="0"/>
  </r>
  <r>
    <s v="7297-DVYGA"/>
    <x v="0"/>
    <n v="0"/>
    <s v="No"/>
    <s v="No"/>
    <n v="51"/>
    <s v="Yes"/>
    <x v="1"/>
    <x v="2"/>
    <x v="2"/>
    <x v="2"/>
    <x v="2"/>
    <x v="2"/>
    <x v="2"/>
    <x v="2"/>
    <x v="1"/>
    <s v="Yes"/>
    <x v="2"/>
    <n v="19.850000000000001"/>
    <n v="996.95"/>
    <x v="0"/>
    <n v="996.95"/>
    <n v="0"/>
    <x v="5"/>
  </r>
  <r>
    <s v="2239-CGBUZ"/>
    <x v="0"/>
    <n v="0"/>
    <s v="Yes"/>
    <s v="No"/>
    <n v="51"/>
    <s v="Yes"/>
    <x v="1"/>
    <x v="0"/>
    <x v="1"/>
    <x v="0"/>
    <x v="0"/>
    <x v="1"/>
    <x v="0"/>
    <x v="0"/>
    <x v="1"/>
    <s v="Yes"/>
    <x v="2"/>
    <n v="60.5"/>
    <n v="3145.15"/>
    <x v="0"/>
    <n v="3145.15"/>
    <n v="0"/>
    <x v="5"/>
  </r>
  <r>
    <s v="0854-UYHZD"/>
    <x v="0"/>
    <n v="0"/>
    <s v="Yes"/>
    <s v="Yes"/>
    <n v="13"/>
    <s v="Yes"/>
    <x v="1"/>
    <x v="2"/>
    <x v="2"/>
    <x v="2"/>
    <x v="2"/>
    <x v="2"/>
    <x v="2"/>
    <x v="2"/>
    <x v="2"/>
    <s v="No"/>
    <x v="1"/>
    <n v="19.55"/>
    <n v="265.3"/>
    <x v="0"/>
    <n v="265.3"/>
    <n v="0"/>
    <x v="3"/>
  </r>
  <r>
    <s v="7243-LCGGZ"/>
    <x v="0"/>
    <n v="0"/>
    <s v="No"/>
    <s v="No"/>
    <n v="1"/>
    <s v="Yes"/>
    <x v="1"/>
    <x v="2"/>
    <x v="2"/>
    <x v="2"/>
    <x v="2"/>
    <x v="2"/>
    <x v="2"/>
    <x v="2"/>
    <x v="0"/>
    <s v="No"/>
    <x v="1"/>
    <n v="20.9"/>
    <n v="20.9"/>
    <x v="0"/>
    <n v="20.9"/>
    <n v="0"/>
    <x v="0"/>
  </r>
  <r>
    <s v="8267-KFGYD"/>
    <x v="1"/>
    <n v="0"/>
    <s v="No"/>
    <s v="Yes"/>
    <n v="1"/>
    <s v="Yes"/>
    <x v="1"/>
    <x v="2"/>
    <x v="2"/>
    <x v="2"/>
    <x v="2"/>
    <x v="2"/>
    <x v="2"/>
    <x v="2"/>
    <x v="0"/>
    <s v="Yes"/>
    <x v="1"/>
    <n v="21.05"/>
    <n v="21.05"/>
    <x v="0"/>
    <n v="21.05"/>
    <n v="0"/>
    <x v="0"/>
  </r>
  <r>
    <s v="4890-VMUAV"/>
    <x v="1"/>
    <n v="0"/>
    <s v="No"/>
    <s v="No"/>
    <n v="63"/>
    <s v="Yes"/>
    <x v="2"/>
    <x v="0"/>
    <x v="1"/>
    <x v="0"/>
    <x v="1"/>
    <x v="1"/>
    <x v="0"/>
    <x v="0"/>
    <x v="1"/>
    <s v="No"/>
    <x v="0"/>
    <n v="71.5"/>
    <n v="4576.3"/>
    <x v="0"/>
    <n v="4576.3"/>
    <n v="0"/>
    <x v="4"/>
  </r>
  <r>
    <s v="9261-WDCAF"/>
    <x v="1"/>
    <n v="0"/>
    <s v="No"/>
    <s v="No"/>
    <n v="3"/>
    <s v="Yes"/>
    <x v="1"/>
    <x v="0"/>
    <x v="0"/>
    <x v="1"/>
    <x v="0"/>
    <x v="0"/>
    <x v="0"/>
    <x v="1"/>
    <x v="0"/>
    <s v="No"/>
    <x v="1"/>
    <n v="54.65"/>
    <n v="189.1"/>
    <x v="0"/>
    <n v="189.1"/>
    <n v="0"/>
    <x v="0"/>
  </r>
  <r>
    <s v="3764-MNMOI"/>
    <x v="1"/>
    <n v="0"/>
    <s v="No"/>
    <s v="No"/>
    <n v="46"/>
    <s v="Yes"/>
    <x v="1"/>
    <x v="2"/>
    <x v="2"/>
    <x v="2"/>
    <x v="2"/>
    <x v="2"/>
    <x v="2"/>
    <x v="2"/>
    <x v="2"/>
    <s v="No"/>
    <x v="3"/>
    <n v="19.2"/>
    <n v="908.15"/>
    <x v="0"/>
    <n v="908.15"/>
    <n v="0"/>
    <x v="2"/>
  </r>
  <r>
    <s v="7442-YGZFK"/>
    <x v="1"/>
    <n v="0"/>
    <s v="No"/>
    <s v="No"/>
    <n v="1"/>
    <s v="Yes"/>
    <x v="2"/>
    <x v="0"/>
    <x v="0"/>
    <x v="1"/>
    <x v="0"/>
    <x v="0"/>
    <x v="0"/>
    <x v="0"/>
    <x v="0"/>
    <s v="Yes"/>
    <x v="3"/>
    <n v="49.8"/>
    <n v="49.8"/>
    <x v="0"/>
    <n v="49.8"/>
    <n v="0"/>
    <x v="0"/>
  </r>
  <r>
    <s v="0420-BWTPW"/>
    <x v="1"/>
    <n v="0"/>
    <s v="No"/>
    <s v="Yes"/>
    <n v="8"/>
    <s v="No"/>
    <x v="0"/>
    <x v="0"/>
    <x v="0"/>
    <x v="1"/>
    <x v="0"/>
    <x v="0"/>
    <x v="0"/>
    <x v="0"/>
    <x v="0"/>
    <s v="No"/>
    <x v="1"/>
    <n v="25.5"/>
    <n v="215.2"/>
    <x v="1"/>
    <n v="215.2"/>
    <n v="1"/>
    <x v="0"/>
  </r>
  <r>
    <s v="8229-BUJHX"/>
    <x v="0"/>
    <n v="0"/>
    <s v="Yes"/>
    <s v="Yes"/>
    <n v="71"/>
    <s v="Yes"/>
    <x v="1"/>
    <x v="2"/>
    <x v="2"/>
    <x v="2"/>
    <x v="2"/>
    <x v="2"/>
    <x v="2"/>
    <x v="2"/>
    <x v="2"/>
    <s v="No"/>
    <x v="2"/>
    <n v="20.5"/>
    <n v="1500.95"/>
    <x v="0"/>
    <n v="1500.95"/>
    <n v="0"/>
    <x v="4"/>
  </r>
  <r>
    <s v="7449-HVPIV"/>
    <x v="1"/>
    <n v="0"/>
    <s v="Yes"/>
    <s v="Yes"/>
    <n v="55"/>
    <s v="Yes"/>
    <x v="2"/>
    <x v="1"/>
    <x v="0"/>
    <x v="1"/>
    <x v="1"/>
    <x v="0"/>
    <x v="1"/>
    <x v="0"/>
    <x v="0"/>
    <s v="Yes"/>
    <x v="3"/>
    <n v="90.4"/>
    <n v="5099.1499999999996"/>
    <x v="0"/>
    <n v="5099.1499999999996"/>
    <n v="0"/>
    <x v="5"/>
  </r>
  <r>
    <s v="5504-WSIUR"/>
    <x v="0"/>
    <n v="0"/>
    <s v="No"/>
    <s v="No"/>
    <n v="70"/>
    <s v="Yes"/>
    <x v="2"/>
    <x v="1"/>
    <x v="0"/>
    <x v="0"/>
    <x v="1"/>
    <x v="1"/>
    <x v="0"/>
    <x v="0"/>
    <x v="1"/>
    <s v="Yes"/>
    <x v="2"/>
    <n v="90.25"/>
    <n v="6385.95"/>
    <x v="0"/>
    <n v="6385.95"/>
    <n v="0"/>
    <x v="4"/>
  </r>
  <r>
    <s v="8183-ONMXC"/>
    <x v="0"/>
    <n v="0"/>
    <s v="No"/>
    <s v="No"/>
    <n v="2"/>
    <s v="Yes"/>
    <x v="1"/>
    <x v="1"/>
    <x v="0"/>
    <x v="1"/>
    <x v="0"/>
    <x v="0"/>
    <x v="0"/>
    <x v="1"/>
    <x v="0"/>
    <s v="No"/>
    <x v="0"/>
    <n v="80.75"/>
    <n v="159.44999999999999"/>
    <x v="1"/>
    <n v="159.44999999999999"/>
    <n v="1"/>
    <x v="0"/>
  </r>
  <r>
    <s v="8466-PZBLH"/>
    <x v="1"/>
    <n v="0"/>
    <s v="Yes"/>
    <s v="Yes"/>
    <n v="67"/>
    <s v="Yes"/>
    <x v="2"/>
    <x v="1"/>
    <x v="1"/>
    <x v="1"/>
    <x v="0"/>
    <x v="1"/>
    <x v="1"/>
    <x v="1"/>
    <x v="2"/>
    <s v="No"/>
    <x v="2"/>
    <n v="104.6"/>
    <n v="6885.75"/>
    <x v="0"/>
    <n v="6885.75"/>
    <n v="0"/>
    <x v="4"/>
  </r>
  <r>
    <s v="9614-RMGHA"/>
    <x v="1"/>
    <n v="0"/>
    <s v="Yes"/>
    <s v="No"/>
    <n v="65"/>
    <s v="Yes"/>
    <x v="2"/>
    <x v="1"/>
    <x v="0"/>
    <x v="0"/>
    <x v="0"/>
    <x v="0"/>
    <x v="1"/>
    <x v="0"/>
    <x v="0"/>
    <s v="Yes"/>
    <x v="2"/>
    <n v="91.85"/>
    <n v="5940.85"/>
    <x v="1"/>
    <n v="5940.85"/>
    <n v="1"/>
    <x v="4"/>
  </r>
  <r>
    <s v="8735-IJJEG"/>
    <x v="1"/>
    <n v="0"/>
    <s v="Yes"/>
    <s v="No"/>
    <n v="14"/>
    <s v="Yes"/>
    <x v="1"/>
    <x v="0"/>
    <x v="0"/>
    <x v="1"/>
    <x v="1"/>
    <x v="0"/>
    <x v="0"/>
    <x v="0"/>
    <x v="0"/>
    <s v="No"/>
    <x v="3"/>
    <n v="50.2"/>
    <n v="668.85"/>
    <x v="0"/>
    <n v="668.85"/>
    <n v="0"/>
    <x v="3"/>
  </r>
  <r>
    <s v="0564-MUUQK"/>
    <x v="0"/>
    <n v="0"/>
    <s v="Yes"/>
    <s v="Yes"/>
    <n v="20"/>
    <s v="Yes"/>
    <x v="2"/>
    <x v="1"/>
    <x v="0"/>
    <x v="1"/>
    <x v="1"/>
    <x v="1"/>
    <x v="0"/>
    <x v="1"/>
    <x v="0"/>
    <s v="Yes"/>
    <x v="2"/>
    <n v="95.5"/>
    <n v="1916.2"/>
    <x v="0"/>
    <n v="1916.2"/>
    <n v="0"/>
    <x v="3"/>
  </r>
  <r>
    <s v="5054-IEXZT"/>
    <x v="1"/>
    <n v="0"/>
    <s v="No"/>
    <s v="Yes"/>
    <n v="1"/>
    <s v="Yes"/>
    <x v="1"/>
    <x v="1"/>
    <x v="0"/>
    <x v="0"/>
    <x v="0"/>
    <x v="0"/>
    <x v="0"/>
    <x v="0"/>
    <x v="0"/>
    <s v="Yes"/>
    <x v="0"/>
    <n v="75.349999999999994"/>
    <n v="75.349999999999994"/>
    <x v="1"/>
    <n v="75.349999999999994"/>
    <n v="1"/>
    <x v="0"/>
  </r>
  <r>
    <s v="5834-ASPWA"/>
    <x v="1"/>
    <n v="0"/>
    <s v="No"/>
    <s v="No"/>
    <n v="1"/>
    <s v="Yes"/>
    <x v="2"/>
    <x v="1"/>
    <x v="0"/>
    <x v="1"/>
    <x v="0"/>
    <x v="0"/>
    <x v="0"/>
    <x v="0"/>
    <x v="0"/>
    <s v="Yes"/>
    <x v="0"/>
    <n v="75.45"/>
    <n v="75.45"/>
    <x v="1"/>
    <n v="75.45"/>
    <n v="1"/>
    <x v="0"/>
  </r>
  <r>
    <s v="0701-RFGFI"/>
    <x v="0"/>
    <n v="0"/>
    <s v="Yes"/>
    <s v="Yes"/>
    <n v="49"/>
    <s v="Yes"/>
    <x v="2"/>
    <x v="1"/>
    <x v="0"/>
    <x v="1"/>
    <x v="0"/>
    <x v="0"/>
    <x v="1"/>
    <x v="1"/>
    <x v="0"/>
    <s v="Yes"/>
    <x v="2"/>
    <n v="95.4"/>
    <n v="4613.95"/>
    <x v="0"/>
    <n v="4613.95"/>
    <n v="0"/>
    <x v="5"/>
  </r>
  <r>
    <s v="0019-EFAEP"/>
    <x v="0"/>
    <n v="0"/>
    <s v="No"/>
    <s v="No"/>
    <n v="72"/>
    <s v="Yes"/>
    <x v="2"/>
    <x v="1"/>
    <x v="1"/>
    <x v="0"/>
    <x v="1"/>
    <x v="0"/>
    <x v="1"/>
    <x v="0"/>
    <x v="2"/>
    <s v="Yes"/>
    <x v="2"/>
    <n v="101.3"/>
    <n v="7261.25"/>
    <x v="0"/>
    <n v="7261.25"/>
    <n v="0"/>
    <x v="4"/>
  </r>
  <r>
    <s v="5619-PTMIK"/>
    <x v="0"/>
    <n v="0"/>
    <s v="Yes"/>
    <s v="No"/>
    <n v="46"/>
    <s v="Yes"/>
    <x v="2"/>
    <x v="0"/>
    <x v="1"/>
    <x v="1"/>
    <x v="0"/>
    <x v="0"/>
    <x v="0"/>
    <x v="0"/>
    <x v="0"/>
    <s v="No"/>
    <x v="0"/>
    <n v="53.1"/>
    <n v="2459.8000000000002"/>
    <x v="0"/>
    <n v="2459.8000000000002"/>
    <n v="0"/>
    <x v="2"/>
  </r>
  <r>
    <s v="3737-XBQDD"/>
    <x v="1"/>
    <n v="0"/>
    <s v="No"/>
    <s v="No"/>
    <n v="24"/>
    <s v="Yes"/>
    <x v="2"/>
    <x v="1"/>
    <x v="0"/>
    <x v="0"/>
    <x v="1"/>
    <x v="0"/>
    <x v="0"/>
    <x v="0"/>
    <x v="0"/>
    <s v="Yes"/>
    <x v="2"/>
    <n v="84.85"/>
    <n v="2048.8000000000002"/>
    <x v="0"/>
    <n v="2048.8000000000002"/>
    <n v="0"/>
    <x v="3"/>
  </r>
  <r>
    <s v="5882-CMAZQ"/>
    <x v="0"/>
    <n v="0"/>
    <s v="Yes"/>
    <s v="Yes"/>
    <n v="5"/>
    <s v="No"/>
    <x v="0"/>
    <x v="0"/>
    <x v="0"/>
    <x v="0"/>
    <x v="0"/>
    <x v="1"/>
    <x v="0"/>
    <x v="0"/>
    <x v="0"/>
    <s v="No"/>
    <x v="0"/>
    <n v="34.25"/>
    <n v="163.55000000000001"/>
    <x v="0"/>
    <n v="163.55000000000001"/>
    <n v="0"/>
    <x v="0"/>
  </r>
  <r>
    <s v="5846-QFDFI"/>
    <x v="0"/>
    <n v="0"/>
    <s v="Yes"/>
    <s v="Yes"/>
    <n v="33"/>
    <s v="Yes"/>
    <x v="2"/>
    <x v="1"/>
    <x v="0"/>
    <x v="0"/>
    <x v="1"/>
    <x v="1"/>
    <x v="0"/>
    <x v="0"/>
    <x v="0"/>
    <s v="No"/>
    <x v="3"/>
    <n v="88.6"/>
    <n v="2888.7"/>
    <x v="0"/>
    <n v="2888.7"/>
    <n v="0"/>
    <x v="1"/>
  </r>
  <r>
    <s v="4445-KWOKW"/>
    <x v="0"/>
    <n v="0"/>
    <s v="No"/>
    <s v="No"/>
    <n v="42"/>
    <s v="Yes"/>
    <x v="2"/>
    <x v="0"/>
    <x v="1"/>
    <x v="0"/>
    <x v="0"/>
    <x v="0"/>
    <x v="0"/>
    <x v="0"/>
    <x v="1"/>
    <s v="Yes"/>
    <x v="2"/>
    <n v="60.15"/>
    <n v="2421.6"/>
    <x v="0"/>
    <n v="2421.6"/>
    <n v="0"/>
    <x v="2"/>
  </r>
  <r>
    <s v="3511-APPBJ"/>
    <x v="1"/>
    <n v="0"/>
    <s v="No"/>
    <s v="No"/>
    <n v="23"/>
    <s v="Yes"/>
    <x v="1"/>
    <x v="1"/>
    <x v="1"/>
    <x v="1"/>
    <x v="1"/>
    <x v="0"/>
    <x v="1"/>
    <x v="1"/>
    <x v="1"/>
    <s v="Yes"/>
    <x v="3"/>
    <n v="99.95"/>
    <n v="2292.75"/>
    <x v="0"/>
    <n v="2292.75"/>
    <n v="0"/>
    <x v="3"/>
  </r>
  <r>
    <s v="7967-HYCDE"/>
    <x v="1"/>
    <n v="0"/>
    <s v="No"/>
    <s v="No"/>
    <n v="8"/>
    <s v="Yes"/>
    <x v="1"/>
    <x v="1"/>
    <x v="0"/>
    <x v="1"/>
    <x v="0"/>
    <x v="0"/>
    <x v="0"/>
    <x v="0"/>
    <x v="0"/>
    <s v="No"/>
    <x v="2"/>
    <n v="70.7"/>
    <n v="553.4"/>
    <x v="0"/>
    <n v="553.4"/>
    <n v="0"/>
    <x v="0"/>
  </r>
  <r>
    <s v="2430-RRYUW"/>
    <x v="1"/>
    <n v="0"/>
    <s v="No"/>
    <s v="No"/>
    <n v="66"/>
    <s v="Yes"/>
    <x v="1"/>
    <x v="0"/>
    <x v="1"/>
    <x v="0"/>
    <x v="0"/>
    <x v="0"/>
    <x v="0"/>
    <x v="0"/>
    <x v="1"/>
    <s v="Yes"/>
    <x v="1"/>
    <n v="54.8"/>
    <n v="3465.7"/>
    <x v="0"/>
    <n v="3465.7"/>
    <n v="0"/>
    <x v="4"/>
  </r>
  <r>
    <s v="3948-XHGNA"/>
    <x v="1"/>
    <n v="0"/>
    <s v="No"/>
    <s v="No"/>
    <n v="24"/>
    <s v="Yes"/>
    <x v="1"/>
    <x v="0"/>
    <x v="1"/>
    <x v="1"/>
    <x v="0"/>
    <x v="0"/>
    <x v="0"/>
    <x v="0"/>
    <x v="0"/>
    <s v="Yes"/>
    <x v="2"/>
    <n v="49.55"/>
    <n v="1210.4000000000001"/>
    <x v="1"/>
    <n v="1210.4000000000001"/>
    <n v="1"/>
    <x v="3"/>
  </r>
  <r>
    <s v="3723-BFBGR"/>
    <x v="1"/>
    <n v="1"/>
    <s v="No"/>
    <s v="No"/>
    <n v="24"/>
    <s v="Yes"/>
    <x v="2"/>
    <x v="0"/>
    <x v="0"/>
    <x v="0"/>
    <x v="0"/>
    <x v="0"/>
    <x v="0"/>
    <x v="0"/>
    <x v="0"/>
    <s v="No"/>
    <x v="3"/>
    <n v="54.8"/>
    <n v="1291.3"/>
    <x v="0"/>
    <n v="1291.3"/>
    <n v="0"/>
    <x v="3"/>
  </r>
  <r>
    <s v="0565-IYCGT"/>
    <x v="1"/>
    <n v="0"/>
    <s v="No"/>
    <s v="No"/>
    <n v="69"/>
    <s v="Yes"/>
    <x v="2"/>
    <x v="0"/>
    <x v="1"/>
    <x v="0"/>
    <x v="1"/>
    <x v="1"/>
    <x v="0"/>
    <x v="1"/>
    <x v="1"/>
    <s v="Yes"/>
    <x v="3"/>
    <n v="78.599999999999994"/>
    <n v="5356.45"/>
    <x v="1"/>
    <n v="5356.45"/>
    <n v="1"/>
    <x v="4"/>
  </r>
  <r>
    <s v="5447-WZAFP"/>
    <x v="0"/>
    <n v="0"/>
    <s v="No"/>
    <s v="No"/>
    <n v="53"/>
    <s v="Yes"/>
    <x v="1"/>
    <x v="1"/>
    <x v="0"/>
    <x v="0"/>
    <x v="1"/>
    <x v="0"/>
    <x v="1"/>
    <x v="1"/>
    <x v="1"/>
    <s v="Yes"/>
    <x v="1"/>
    <n v="100.3"/>
    <n v="5200.8"/>
    <x v="0"/>
    <n v="5200.8"/>
    <n v="0"/>
    <x v="5"/>
  </r>
  <r>
    <s v="5110-CHOPY"/>
    <x v="0"/>
    <n v="0"/>
    <s v="No"/>
    <s v="No"/>
    <n v="60"/>
    <s v="No"/>
    <x v="0"/>
    <x v="0"/>
    <x v="1"/>
    <x v="1"/>
    <x v="1"/>
    <x v="0"/>
    <x v="1"/>
    <x v="1"/>
    <x v="2"/>
    <s v="No"/>
    <x v="0"/>
    <n v="53.6"/>
    <n v="3237.05"/>
    <x v="0"/>
    <n v="3237.05"/>
    <n v="0"/>
    <x v="5"/>
  </r>
  <r>
    <s v="5445-UTODQ"/>
    <x v="0"/>
    <n v="0"/>
    <s v="Yes"/>
    <s v="No"/>
    <n v="7"/>
    <s v="Yes"/>
    <x v="1"/>
    <x v="1"/>
    <x v="0"/>
    <x v="1"/>
    <x v="0"/>
    <x v="0"/>
    <x v="1"/>
    <x v="0"/>
    <x v="0"/>
    <s v="Yes"/>
    <x v="0"/>
    <n v="81.099999999999994"/>
    <n v="576.65"/>
    <x v="1"/>
    <n v="576.65"/>
    <n v="1"/>
    <x v="0"/>
  </r>
  <r>
    <s v="4425-OWHWB"/>
    <x v="0"/>
    <n v="0"/>
    <s v="No"/>
    <s v="No"/>
    <n v="20"/>
    <s v="Yes"/>
    <x v="1"/>
    <x v="2"/>
    <x v="2"/>
    <x v="2"/>
    <x v="2"/>
    <x v="2"/>
    <x v="2"/>
    <x v="2"/>
    <x v="1"/>
    <s v="Yes"/>
    <x v="3"/>
    <n v="19.350000000000001"/>
    <n v="433.75"/>
    <x v="0"/>
    <n v="433.75"/>
    <n v="0"/>
    <x v="3"/>
  </r>
  <r>
    <s v="7892-QVYKW"/>
    <x v="0"/>
    <n v="0"/>
    <s v="Yes"/>
    <s v="Yes"/>
    <n v="23"/>
    <s v="Yes"/>
    <x v="2"/>
    <x v="1"/>
    <x v="0"/>
    <x v="1"/>
    <x v="0"/>
    <x v="0"/>
    <x v="0"/>
    <x v="1"/>
    <x v="0"/>
    <s v="No"/>
    <x v="0"/>
    <n v="85.6"/>
    <n v="1868.4"/>
    <x v="0"/>
    <n v="1868.4"/>
    <n v="0"/>
    <x v="3"/>
  </r>
  <r>
    <s v="9675-ICXCT"/>
    <x v="1"/>
    <n v="0"/>
    <s v="Yes"/>
    <s v="Yes"/>
    <n v="72"/>
    <s v="Yes"/>
    <x v="1"/>
    <x v="0"/>
    <x v="1"/>
    <x v="1"/>
    <x v="1"/>
    <x v="1"/>
    <x v="1"/>
    <x v="1"/>
    <x v="2"/>
    <s v="Yes"/>
    <x v="0"/>
    <n v="80.8"/>
    <n v="5728.55"/>
    <x v="0"/>
    <n v="5728.55"/>
    <n v="0"/>
    <x v="4"/>
  </r>
  <r>
    <s v="1024-VRZHF"/>
    <x v="1"/>
    <n v="0"/>
    <s v="Yes"/>
    <s v="No"/>
    <n v="11"/>
    <s v="Yes"/>
    <x v="2"/>
    <x v="1"/>
    <x v="0"/>
    <x v="1"/>
    <x v="0"/>
    <x v="0"/>
    <x v="0"/>
    <x v="0"/>
    <x v="0"/>
    <s v="Yes"/>
    <x v="0"/>
    <n v="74.95"/>
    <n v="825.7"/>
    <x v="1"/>
    <n v="825.7"/>
    <n v="1"/>
    <x v="0"/>
  </r>
  <r>
    <s v="4703-MQYKT"/>
    <x v="1"/>
    <n v="0"/>
    <s v="No"/>
    <s v="No"/>
    <n v="21"/>
    <s v="Yes"/>
    <x v="1"/>
    <x v="2"/>
    <x v="2"/>
    <x v="2"/>
    <x v="2"/>
    <x v="2"/>
    <x v="2"/>
    <x v="2"/>
    <x v="2"/>
    <s v="No"/>
    <x v="1"/>
    <n v="19.600000000000001"/>
    <n v="390.4"/>
    <x v="0"/>
    <n v="390.4"/>
    <n v="0"/>
    <x v="3"/>
  </r>
  <r>
    <s v="9497-QCMMS"/>
    <x v="1"/>
    <n v="1"/>
    <s v="No"/>
    <s v="No"/>
    <n v="1"/>
    <s v="Yes"/>
    <x v="2"/>
    <x v="1"/>
    <x v="0"/>
    <x v="1"/>
    <x v="0"/>
    <x v="0"/>
    <x v="1"/>
    <x v="1"/>
    <x v="0"/>
    <s v="Yes"/>
    <x v="0"/>
    <n v="93.55"/>
    <n v="93.55"/>
    <x v="1"/>
    <n v="93.55"/>
    <n v="1"/>
    <x v="0"/>
  </r>
  <r>
    <s v="5692-ICXLW"/>
    <x v="1"/>
    <n v="1"/>
    <s v="No"/>
    <s v="No"/>
    <n v="31"/>
    <s v="Yes"/>
    <x v="2"/>
    <x v="1"/>
    <x v="0"/>
    <x v="0"/>
    <x v="0"/>
    <x v="0"/>
    <x v="1"/>
    <x v="0"/>
    <x v="0"/>
    <s v="Yes"/>
    <x v="0"/>
    <n v="90.7"/>
    <n v="2845.15"/>
    <x v="0"/>
    <n v="2845.15"/>
    <n v="0"/>
    <x v="1"/>
  </r>
  <r>
    <s v="0602-DDUML"/>
    <x v="0"/>
    <n v="0"/>
    <s v="No"/>
    <s v="No"/>
    <n v="57"/>
    <s v="Yes"/>
    <x v="1"/>
    <x v="0"/>
    <x v="0"/>
    <x v="0"/>
    <x v="1"/>
    <x v="1"/>
    <x v="1"/>
    <x v="0"/>
    <x v="2"/>
    <s v="No"/>
    <x v="1"/>
    <n v="69.75"/>
    <n v="3894.4"/>
    <x v="0"/>
    <n v="3894.4"/>
    <n v="0"/>
    <x v="5"/>
  </r>
  <r>
    <s v="2208-MPXIO"/>
    <x v="0"/>
    <n v="0"/>
    <s v="Yes"/>
    <s v="Yes"/>
    <n v="45"/>
    <s v="Yes"/>
    <x v="1"/>
    <x v="2"/>
    <x v="2"/>
    <x v="2"/>
    <x v="2"/>
    <x v="2"/>
    <x v="2"/>
    <x v="2"/>
    <x v="2"/>
    <s v="Yes"/>
    <x v="2"/>
    <n v="20"/>
    <n v="886.4"/>
    <x v="0"/>
    <n v="886.4"/>
    <n v="0"/>
    <x v="2"/>
  </r>
  <r>
    <s v="1960-UYCNN"/>
    <x v="1"/>
    <n v="0"/>
    <s v="No"/>
    <s v="No"/>
    <n v="10"/>
    <s v="Yes"/>
    <x v="2"/>
    <x v="1"/>
    <x v="0"/>
    <x v="0"/>
    <x v="1"/>
    <x v="0"/>
    <x v="0"/>
    <x v="1"/>
    <x v="0"/>
    <s v="Yes"/>
    <x v="0"/>
    <n v="95.25"/>
    <n v="1021.55"/>
    <x v="0"/>
    <n v="1021.55"/>
    <n v="0"/>
    <x v="0"/>
  </r>
  <r>
    <s v="0348-SDKOL"/>
    <x v="0"/>
    <n v="0"/>
    <s v="Yes"/>
    <s v="No"/>
    <n v="58"/>
    <s v="Yes"/>
    <x v="2"/>
    <x v="1"/>
    <x v="0"/>
    <x v="1"/>
    <x v="1"/>
    <x v="1"/>
    <x v="1"/>
    <x v="1"/>
    <x v="0"/>
    <s v="Yes"/>
    <x v="3"/>
    <n v="102.1"/>
    <n v="5885.4"/>
    <x v="1"/>
    <n v="5885.4"/>
    <n v="1"/>
    <x v="5"/>
  </r>
  <r>
    <s v="3190-FZATL"/>
    <x v="1"/>
    <n v="0"/>
    <s v="No"/>
    <s v="Yes"/>
    <n v="14"/>
    <s v="Yes"/>
    <x v="1"/>
    <x v="2"/>
    <x v="2"/>
    <x v="2"/>
    <x v="2"/>
    <x v="2"/>
    <x v="2"/>
    <x v="2"/>
    <x v="0"/>
    <s v="No"/>
    <x v="1"/>
    <n v="19.95"/>
    <n v="268.39999999999998"/>
    <x v="0"/>
    <n v="268.39999999999998"/>
    <n v="0"/>
    <x v="3"/>
  </r>
  <r>
    <s v="7336-RLLRH"/>
    <x v="1"/>
    <n v="0"/>
    <s v="Yes"/>
    <s v="No"/>
    <n v="27"/>
    <s v="Yes"/>
    <x v="2"/>
    <x v="0"/>
    <x v="1"/>
    <x v="1"/>
    <x v="0"/>
    <x v="1"/>
    <x v="1"/>
    <x v="1"/>
    <x v="1"/>
    <s v="No"/>
    <x v="1"/>
    <n v="80.849999999999994"/>
    <n v="2204.35"/>
    <x v="0"/>
    <n v="2204.35"/>
    <n v="0"/>
    <x v="1"/>
  </r>
  <r>
    <s v="4373-MAVJG"/>
    <x v="0"/>
    <n v="0"/>
    <s v="Yes"/>
    <s v="Yes"/>
    <n v="14"/>
    <s v="Yes"/>
    <x v="2"/>
    <x v="1"/>
    <x v="0"/>
    <x v="0"/>
    <x v="0"/>
    <x v="0"/>
    <x v="0"/>
    <x v="1"/>
    <x v="0"/>
    <s v="Yes"/>
    <x v="2"/>
    <n v="90.9"/>
    <n v="1259"/>
    <x v="1"/>
    <n v="1259"/>
    <n v="1"/>
    <x v="3"/>
  </r>
  <r>
    <s v="8901-HJXTF"/>
    <x v="0"/>
    <n v="0"/>
    <s v="Yes"/>
    <s v="Yes"/>
    <n v="12"/>
    <s v="No"/>
    <x v="0"/>
    <x v="0"/>
    <x v="0"/>
    <x v="0"/>
    <x v="0"/>
    <x v="0"/>
    <x v="0"/>
    <x v="0"/>
    <x v="0"/>
    <s v="No"/>
    <x v="1"/>
    <n v="29.2"/>
    <n v="309.10000000000002"/>
    <x v="1"/>
    <n v="309.10000000000002"/>
    <n v="1"/>
    <x v="0"/>
  </r>
  <r>
    <s v="7710-JSYOA"/>
    <x v="0"/>
    <n v="0"/>
    <s v="Yes"/>
    <s v="Yes"/>
    <n v="69"/>
    <s v="Yes"/>
    <x v="2"/>
    <x v="1"/>
    <x v="0"/>
    <x v="0"/>
    <x v="0"/>
    <x v="1"/>
    <x v="0"/>
    <x v="1"/>
    <x v="2"/>
    <s v="Yes"/>
    <x v="2"/>
    <n v="93.3"/>
    <n v="6398.05"/>
    <x v="0"/>
    <n v="6398.05"/>
    <n v="0"/>
    <x v="4"/>
  </r>
  <r>
    <s v="5419-KLXBN"/>
    <x v="0"/>
    <n v="0"/>
    <s v="Yes"/>
    <s v="Yes"/>
    <n v="25"/>
    <s v="Yes"/>
    <x v="1"/>
    <x v="1"/>
    <x v="0"/>
    <x v="0"/>
    <x v="1"/>
    <x v="0"/>
    <x v="1"/>
    <x v="0"/>
    <x v="0"/>
    <s v="Yes"/>
    <x v="2"/>
    <n v="89.15"/>
    <n v="2257.75"/>
    <x v="1"/>
    <n v="2257.75"/>
    <n v="1"/>
    <x v="1"/>
  </r>
  <r>
    <s v="3424-NMNBO"/>
    <x v="1"/>
    <n v="1"/>
    <s v="Yes"/>
    <s v="No"/>
    <n v="58"/>
    <s v="Yes"/>
    <x v="2"/>
    <x v="1"/>
    <x v="1"/>
    <x v="0"/>
    <x v="1"/>
    <x v="0"/>
    <x v="1"/>
    <x v="1"/>
    <x v="1"/>
    <s v="Yes"/>
    <x v="0"/>
    <n v="108.85"/>
    <n v="6287.25"/>
    <x v="1"/>
    <n v="6287.25"/>
    <n v="1"/>
    <x v="5"/>
  </r>
  <r>
    <s v="9885-MFVSU"/>
    <x v="0"/>
    <n v="0"/>
    <s v="Yes"/>
    <s v="Yes"/>
    <n v="35"/>
    <s v="No"/>
    <x v="0"/>
    <x v="0"/>
    <x v="1"/>
    <x v="1"/>
    <x v="0"/>
    <x v="1"/>
    <x v="1"/>
    <x v="0"/>
    <x v="2"/>
    <s v="Yes"/>
    <x v="3"/>
    <n v="46.35"/>
    <n v="1662.05"/>
    <x v="0"/>
    <n v="1662.05"/>
    <n v="0"/>
    <x v="1"/>
  </r>
  <r>
    <s v="4514-GFCFI"/>
    <x v="0"/>
    <n v="1"/>
    <s v="No"/>
    <s v="No"/>
    <n v="16"/>
    <s v="Yes"/>
    <x v="2"/>
    <x v="1"/>
    <x v="0"/>
    <x v="1"/>
    <x v="0"/>
    <x v="0"/>
    <x v="1"/>
    <x v="0"/>
    <x v="0"/>
    <s v="Yes"/>
    <x v="0"/>
    <n v="84.75"/>
    <n v="1350.15"/>
    <x v="1"/>
    <n v="1350.15"/>
    <n v="1"/>
    <x v="3"/>
  </r>
  <r>
    <s v="0607-MVMGC"/>
    <x v="1"/>
    <n v="0"/>
    <s v="Yes"/>
    <s v="Yes"/>
    <n v="45"/>
    <s v="Yes"/>
    <x v="2"/>
    <x v="0"/>
    <x v="0"/>
    <x v="0"/>
    <x v="1"/>
    <x v="0"/>
    <x v="1"/>
    <x v="1"/>
    <x v="1"/>
    <s v="No"/>
    <x v="3"/>
    <n v="78.75"/>
    <n v="3600.65"/>
    <x v="0"/>
    <n v="3600.65"/>
    <n v="0"/>
    <x v="2"/>
  </r>
  <r>
    <s v="3365-SAIGS"/>
    <x v="0"/>
    <n v="0"/>
    <s v="No"/>
    <s v="No"/>
    <n v="17"/>
    <s v="Yes"/>
    <x v="1"/>
    <x v="1"/>
    <x v="0"/>
    <x v="0"/>
    <x v="0"/>
    <x v="0"/>
    <x v="1"/>
    <x v="0"/>
    <x v="0"/>
    <s v="Yes"/>
    <x v="0"/>
    <n v="83.55"/>
    <n v="1329.15"/>
    <x v="0"/>
    <n v="1329.15"/>
    <n v="0"/>
    <x v="3"/>
  </r>
  <r>
    <s v="9828-AOQLM"/>
    <x v="0"/>
    <n v="0"/>
    <s v="Yes"/>
    <s v="Yes"/>
    <n v="1"/>
    <s v="Yes"/>
    <x v="1"/>
    <x v="0"/>
    <x v="0"/>
    <x v="1"/>
    <x v="0"/>
    <x v="0"/>
    <x v="0"/>
    <x v="0"/>
    <x v="0"/>
    <s v="Yes"/>
    <x v="0"/>
    <n v="45.7"/>
    <n v="45.7"/>
    <x v="1"/>
    <n v="45.7"/>
    <n v="1"/>
    <x v="0"/>
  </r>
  <r>
    <s v="8022-BECSI"/>
    <x v="1"/>
    <n v="0"/>
    <s v="No"/>
    <s v="No"/>
    <n v="22"/>
    <s v="Yes"/>
    <x v="1"/>
    <x v="2"/>
    <x v="2"/>
    <x v="2"/>
    <x v="2"/>
    <x v="2"/>
    <x v="2"/>
    <x v="2"/>
    <x v="1"/>
    <s v="No"/>
    <x v="1"/>
    <n v="19.600000000000001"/>
    <n v="422.5"/>
    <x v="0"/>
    <n v="422.5"/>
    <n v="0"/>
    <x v="3"/>
  </r>
  <r>
    <s v="8000-REIQB"/>
    <x v="0"/>
    <n v="1"/>
    <s v="No"/>
    <s v="No"/>
    <n v="1"/>
    <s v="Yes"/>
    <x v="1"/>
    <x v="1"/>
    <x v="0"/>
    <x v="1"/>
    <x v="0"/>
    <x v="0"/>
    <x v="0"/>
    <x v="0"/>
    <x v="0"/>
    <s v="Yes"/>
    <x v="0"/>
    <n v="69.95"/>
    <n v="69.95"/>
    <x v="1"/>
    <n v="69.95"/>
    <n v="1"/>
    <x v="0"/>
  </r>
  <r>
    <s v="9993-LHIEB"/>
    <x v="1"/>
    <n v="0"/>
    <s v="Yes"/>
    <s v="Yes"/>
    <n v="67"/>
    <s v="Yes"/>
    <x v="1"/>
    <x v="0"/>
    <x v="1"/>
    <x v="1"/>
    <x v="1"/>
    <x v="1"/>
    <x v="0"/>
    <x v="1"/>
    <x v="2"/>
    <s v="No"/>
    <x v="1"/>
    <n v="67.849999999999994"/>
    <n v="4627.6499999999996"/>
    <x v="0"/>
    <n v="4627.6499999999996"/>
    <n v="0"/>
    <x v="4"/>
  </r>
  <r>
    <s v="0266-CLZKZ"/>
    <x v="0"/>
    <n v="0"/>
    <s v="Yes"/>
    <s v="Yes"/>
    <n v="67"/>
    <s v="Yes"/>
    <x v="2"/>
    <x v="1"/>
    <x v="0"/>
    <x v="1"/>
    <x v="1"/>
    <x v="1"/>
    <x v="1"/>
    <x v="1"/>
    <x v="2"/>
    <s v="Yes"/>
    <x v="2"/>
    <n v="105.65"/>
    <n v="6717.9"/>
    <x v="0"/>
    <n v="6717.9"/>
    <n v="0"/>
    <x v="4"/>
  </r>
  <r>
    <s v="7615-ESMYF"/>
    <x v="0"/>
    <n v="0"/>
    <s v="Yes"/>
    <s v="No"/>
    <n v="2"/>
    <s v="No"/>
    <x v="0"/>
    <x v="0"/>
    <x v="0"/>
    <x v="1"/>
    <x v="0"/>
    <x v="0"/>
    <x v="1"/>
    <x v="1"/>
    <x v="0"/>
    <s v="No"/>
    <x v="0"/>
    <n v="44.6"/>
    <n v="97.1"/>
    <x v="1"/>
    <n v="97.1"/>
    <n v="1"/>
    <x v="0"/>
  </r>
  <r>
    <s v="3858-VOBET"/>
    <x v="1"/>
    <n v="0"/>
    <s v="No"/>
    <s v="No"/>
    <n v="23"/>
    <s v="Yes"/>
    <x v="2"/>
    <x v="1"/>
    <x v="0"/>
    <x v="1"/>
    <x v="0"/>
    <x v="0"/>
    <x v="0"/>
    <x v="0"/>
    <x v="0"/>
    <s v="Yes"/>
    <x v="0"/>
    <n v="74.95"/>
    <n v="1710.45"/>
    <x v="1"/>
    <n v="1710.45"/>
    <n v="1"/>
    <x v="3"/>
  </r>
  <r>
    <s v="7020-OZKXZ"/>
    <x v="0"/>
    <n v="1"/>
    <s v="No"/>
    <s v="No"/>
    <n v="9"/>
    <s v="Yes"/>
    <x v="1"/>
    <x v="1"/>
    <x v="0"/>
    <x v="1"/>
    <x v="1"/>
    <x v="0"/>
    <x v="0"/>
    <x v="0"/>
    <x v="0"/>
    <s v="No"/>
    <x v="3"/>
    <n v="75.5"/>
    <n v="637.4"/>
    <x v="0"/>
    <n v="637.4"/>
    <n v="0"/>
    <x v="0"/>
  </r>
  <r>
    <s v="3977-QCRSL"/>
    <x v="0"/>
    <n v="0"/>
    <s v="No"/>
    <s v="No"/>
    <n v="5"/>
    <s v="Yes"/>
    <x v="1"/>
    <x v="2"/>
    <x v="2"/>
    <x v="2"/>
    <x v="2"/>
    <x v="2"/>
    <x v="2"/>
    <x v="2"/>
    <x v="0"/>
    <s v="No"/>
    <x v="1"/>
    <n v="20.149999999999999"/>
    <n v="117.95"/>
    <x v="0"/>
    <n v="117.95"/>
    <n v="0"/>
    <x v="0"/>
  </r>
  <r>
    <s v="0017-DINOC"/>
    <x v="1"/>
    <n v="0"/>
    <s v="No"/>
    <s v="No"/>
    <n v="54"/>
    <s v="No"/>
    <x v="0"/>
    <x v="0"/>
    <x v="1"/>
    <x v="1"/>
    <x v="0"/>
    <x v="1"/>
    <x v="1"/>
    <x v="0"/>
    <x v="2"/>
    <s v="No"/>
    <x v="3"/>
    <n v="45.2"/>
    <n v="2460.5500000000002"/>
    <x v="0"/>
    <n v="2460.5500000000002"/>
    <n v="0"/>
    <x v="5"/>
  </r>
  <r>
    <s v="1447-PJGGA"/>
    <x v="0"/>
    <n v="0"/>
    <s v="No"/>
    <s v="No"/>
    <n v="57"/>
    <s v="Yes"/>
    <x v="1"/>
    <x v="1"/>
    <x v="0"/>
    <x v="1"/>
    <x v="1"/>
    <x v="0"/>
    <x v="1"/>
    <x v="1"/>
    <x v="2"/>
    <s v="Yes"/>
    <x v="0"/>
    <n v="95.25"/>
    <n v="5464.65"/>
    <x v="1"/>
    <n v="5464.65"/>
    <n v="1"/>
    <x v="5"/>
  </r>
  <r>
    <s v="8565-CLBZW"/>
    <x v="1"/>
    <n v="0"/>
    <s v="No"/>
    <s v="No"/>
    <n v="24"/>
    <s v="Yes"/>
    <x v="2"/>
    <x v="1"/>
    <x v="0"/>
    <x v="1"/>
    <x v="1"/>
    <x v="0"/>
    <x v="1"/>
    <x v="0"/>
    <x v="0"/>
    <s v="Yes"/>
    <x v="1"/>
    <n v="89.85"/>
    <n v="2165.0500000000002"/>
    <x v="1"/>
    <n v="2165.0500000000002"/>
    <n v="1"/>
    <x v="3"/>
  </r>
  <r>
    <s v="9139-WQQDY"/>
    <x v="0"/>
    <n v="0"/>
    <s v="Yes"/>
    <s v="Yes"/>
    <n v="49"/>
    <s v="Yes"/>
    <x v="2"/>
    <x v="1"/>
    <x v="0"/>
    <x v="0"/>
    <x v="0"/>
    <x v="0"/>
    <x v="1"/>
    <x v="1"/>
    <x v="1"/>
    <s v="No"/>
    <x v="1"/>
    <n v="100.45"/>
    <n v="4941.8"/>
    <x v="1"/>
    <n v="4941.8"/>
    <n v="1"/>
    <x v="5"/>
  </r>
  <r>
    <s v="0224-HJAPT"/>
    <x v="1"/>
    <n v="0"/>
    <s v="No"/>
    <s v="No"/>
    <n v="5"/>
    <s v="Yes"/>
    <x v="2"/>
    <x v="0"/>
    <x v="0"/>
    <x v="1"/>
    <x v="0"/>
    <x v="0"/>
    <x v="0"/>
    <x v="0"/>
    <x v="0"/>
    <s v="No"/>
    <x v="0"/>
    <n v="47.15"/>
    <n v="223.15"/>
    <x v="1"/>
    <n v="223.15"/>
    <n v="1"/>
    <x v="0"/>
  </r>
  <r>
    <s v="8086-OVPWV"/>
    <x v="1"/>
    <n v="0"/>
    <s v="No"/>
    <s v="No"/>
    <n v="2"/>
    <s v="Yes"/>
    <x v="1"/>
    <x v="1"/>
    <x v="0"/>
    <x v="1"/>
    <x v="0"/>
    <x v="0"/>
    <x v="0"/>
    <x v="1"/>
    <x v="0"/>
    <s v="Yes"/>
    <x v="0"/>
    <n v="80.2"/>
    <n v="181.1"/>
    <x v="1"/>
    <n v="181.1"/>
    <n v="1"/>
    <x v="0"/>
  </r>
  <r>
    <s v="9430-FRQOC"/>
    <x v="0"/>
    <n v="0"/>
    <s v="No"/>
    <s v="Yes"/>
    <n v="4"/>
    <s v="Yes"/>
    <x v="2"/>
    <x v="1"/>
    <x v="0"/>
    <x v="1"/>
    <x v="1"/>
    <x v="1"/>
    <x v="0"/>
    <x v="0"/>
    <x v="0"/>
    <s v="Yes"/>
    <x v="1"/>
    <n v="87.1"/>
    <n v="341.45"/>
    <x v="1"/>
    <n v="341.45"/>
    <n v="1"/>
    <x v="0"/>
  </r>
  <r>
    <s v="7639-OPLNG"/>
    <x v="1"/>
    <n v="0"/>
    <s v="Yes"/>
    <s v="Yes"/>
    <n v="70"/>
    <s v="Yes"/>
    <x v="2"/>
    <x v="0"/>
    <x v="1"/>
    <x v="0"/>
    <x v="1"/>
    <x v="1"/>
    <x v="1"/>
    <x v="0"/>
    <x v="2"/>
    <s v="Yes"/>
    <x v="2"/>
    <n v="79.25"/>
    <n v="5731.85"/>
    <x v="0"/>
    <n v="5731.85"/>
    <n v="0"/>
    <x v="4"/>
  </r>
  <r>
    <s v="3074-GQWYX"/>
    <x v="1"/>
    <n v="0"/>
    <s v="No"/>
    <s v="No"/>
    <n v="5"/>
    <s v="Yes"/>
    <x v="2"/>
    <x v="1"/>
    <x v="0"/>
    <x v="1"/>
    <x v="0"/>
    <x v="0"/>
    <x v="0"/>
    <x v="0"/>
    <x v="0"/>
    <s v="Yes"/>
    <x v="2"/>
    <n v="75.900000000000006"/>
    <n v="357.75"/>
    <x v="1"/>
    <n v="357.75"/>
    <n v="1"/>
    <x v="0"/>
  </r>
  <r>
    <s v="1492-QGCLU"/>
    <x v="1"/>
    <n v="0"/>
    <s v="Yes"/>
    <s v="Yes"/>
    <n v="53"/>
    <s v="Yes"/>
    <x v="2"/>
    <x v="0"/>
    <x v="1"/>
    <x v="1"/>
    <x v="1"/>
    <x v="1"/>
    <x v="1"/>
    <x v="1"/>
    <x v="0"/>
    <s v="No"/>
    <x v="0"/>
    <n v="85.7"/>
    <n v="4616.1000000000004"/>
    <x v="0"/>
    <n v="4616.1000000000004"/>
    <n v="0"/>
    <x v="5"/>
  </r>
  <r>
    <s v="6845-RGTYS"/>
    <x v="0"/>
    <n v="0"/>
    <s v="Yes"/>
    <s v="No"/>
    <n v="47"/>
    <s v="Yes"/>
    <x v="2"/>
    <x v="1"/>
    <x v="1"/>
    <x v="0"/>
    <x v="1"/>
    <x v="0"/>
    <x v="1"/>
    <x v="0"/>
    <x v="0"/>
    <s v="Yes"/>
    <x v="0"/>
    <n v="98.75"/>
    <n v="4533.7"/>
    <x v="1"/>
    <n v="4533.7"/>
    <n v="1"/>
    <x v="2"/>
  </r>
  <r>
    <s v="7328-OWMOM"/>
    <x v="0"/>
    <n v="0"/>
    <s v="No"/>
    <s v="Yes"/>
    <n v="31"/>
    <s v="Yes"/>
    <x v="1"/>
    <x v="2"/>
    <x v="2"/>
    <x v="2"/>
    <x v="2"/>
    <x v="2"/>
    <x v="2"/>
    <x v="2"/>
    <x v="1"/>
    <s v="No"/>
    <x v="3"/>
    <n v="20.100000000000001"/>
    <n v="589.25"/>
    <x v="0"/>
    <n v="589.25"/>
    <n v="0"/>
    <x v="1"/>
  </r>
  <r>
    <s v="4418-LZMSV"/>
    <x v="1"/>
    <n v="0"/>
    <s v="Yes"/>
    <s v="Yes"/>
    <n v="13"/>
    <s v="Yes"/>
    <x v="1"/>
    <x v="0"/>
    <x v="0"/>
    <x v="0"/>
    <x v="1"/>
    <x v="1"/>
    <x v="0"/>
    <x v="0"/>
    <x v="0"/>
    <s v="No"/>
    <x v="2"/>
    <n v="61.8"/>
    <n v="750.1"/>
    <x v="0"/>
    <n v="750.1"/>
    <n v="0"/>
    <x v="3"/>
  </r>
  <r>
    <s v="5155-AZQPB"/>
    <x v="0"/>
    <n v="0"/>
    <s v="Yes"/>
    <s v="Yes"/>
    <n v="28"/>
    <s v="Yes"/>
    <x v="2"/>
    <x v="0"/>
    <x v="0"/>
    <x v="1"/>
    <x v="0"/>
    <x v="0"/>
    <x v="0"/>
    <x v="0"/>
    <x v="0"/>
    <s v="No"/>
    <x v="1"/>
    <n v="49.9"/>
    <n v="1410.25"/>
    <x v="0"/>
    <n v="1410.25"/>
    <n v="0"/>
    <x v="1"/>
  </r>
  <r>
    <s v="8861-HGGKB"/>
    <x v="0"/>
    <n v="0"/>
    <s v="No"/>
    <s v="No"/>
    <n v="10"/>
    <s v="Yes"/>
    <x v="2"/>
    <x v="1"/>
    <x v="0"/>
    <x v="1"/>
    <x v="0"/>
    <x v="0"/>
    <x v="0"/>
    <x v="1"/>
    <x v="0"/>
    <s v="No"/>
    <x v="0"/>
    <n v="86.45"/>
    <n v="830.85"/>
    <x v="1"/>
    <n v="830.85"/>
    <n v="1"/>
    <x v="0"/>
  </r>
  <r>
    <s v="1087-GRUYI"/>
    <x v="1"/>
    <n v="0"/>
    <s v="Yes"/>
    <s v="No"/>
    <n v="38"/>
    <s v="Yes"/>
    <x v="1"/>
    <x v="2"/>
    <x v="2"/>
    <x v="2"/>
    <x v="2"/>
    <x v="2"/>
    <x v="2"/>
    <x v="2"/>
    <x v="2"/>
    <s v="No"/>
    <x v="2"/>
    <n v="20.399999999999999"/>
    <n v="743.5"/>
    <x v="0"/>
    <n v="743.5"/>
    <n v="0"/>
    <x v="2"/>
  </r>
  <r>
    <s v="7065-YUNRY"/>
    <x v="0"/>
    <n v="0"/>
    <s v="No"/>
    <s v="No"/>
    <n v="1"/>
    <s v="Yes"/>
    <x v="1"/>
    <x v="0"/>
    <x v="0"/>
    <x v="1"/>
    <x v="0"/>
    <x v="0"/>
    <x v="0"/>
    <x v="0"/>
    <x v="0"/>
    <s v="Yes"/>
    <x v="1"/>
    <n v="45.3"/>
    <n v="45.3"/>
    <x v="1"/>
    <n v="45.3"/>
    <n v="1"/>
    <x v="0"/>
  </r>
  <r>
    <s v="7694-VLBWQ"/>
    <x v="1"/>
    <n v="0"/>
    <s v="Yes"/>
    <s v="No"/>
    <n v="67"/>
    <s v="Yes"/>
    <x v="2"/>
    <x v="1"/>
    <x v="0"/>
    <x v="0"/>
    <x v="1"/>
    <x v="0"/>
    <x v="1"/>
    <x v="1"/>
    <x v="1"/>
    <s v="No"/>
    <x v="0"/>
    <n v="104.1"/>
    <n v="7040.85"/>
    <x v="1"/>
    <n v="7040.85"/>
    <n v="1"/>
    <x v="4"/>
  </r>
  <r>
    <s v="2546-KZAAT"/>
    <x v="1"/>
    <n v="0"/>
    <s v="Yes"/>
    <s v="No"/>
    <n v="52"/>
    <s v="Yes"/>
    <x v="1"/>
    <x v="0"/>
    <x v="1"/>
    <x v="0"/>
    <x v="0"/>
    <x v="0"/>
    <x v="1"/>
    <x v="1"/>
    <x v="1"/>
    <s v="Yes"/>
    <x v="1"/>
    <n v="75.400000000000006"/>
    <n v="3865.45"/>
    <x v="0"/>
    <n v="3865.45"/>
    <n v="0"/>
    <x v="5"/>
  </r>
  <r>
    <s v="0181-RITDD"/>
    <x v="1"/>
    <n v="0"/>
    <s v="Yes"/>
    <s v="Yes"/>
    <n v="62"/>
    <s v="Yes"/>
    <x v="1"/>
    <x v="1"/>
    <x v="1"/>
    <x v="0"/>
    <x v="1"/>
    <x v="1"/>
    <x v="1"/>
    <x v="1"/>
    <x v="2"/>
    <s v="No"/>
    <x v="1"/>
    <n v="108.15"/>
    <n v="6825.65"/>
    <x v="0"/>
    <n v="6825.65"/>
    <n v="0"/>
    <x v="4"/>
  </r>
  <r>
    <s v="5989-PGKJB"/>
    <x v="0"/>
    <n v="0"/>
    <s v="No"/>
    <s v="No"/>
    <n v="16"/>
    <s v="Yes"/>
    <x v="1"/>
    <x v="1"/>
    <x v="0"/>
    <x v="0"/>
    <x v="0"/>
    <x v="0"/>
    <x v="0"/>
    <x v="1"/>
    <x v="0"/>
    <s v="Yes"/>
    <x v="0"/>
    <n v="86.25"/>
    <n v="1340.1"/>
    <x v="0"/>
    <n v="1340.1"/>
    <n v="0"/>
    <x v="3"/>
  </r>
  <r>
    <s v="4795-KTRTH"/>
    <x v="0"/>
    <n v="1"/>
    <s v="Yes"/>
    <s v="No"/>
    <n v="5"/>
    <s v="Yes"/>
    <x v="2"/>
    <x v="1"/>
    <x v="0"/>
    <x v="0"/>
    <x v="0"/>
    <x v="0"/>
    <x v="0"/>
    <x v="0"/>
    <x v="0"/>
    <s v="Yes"/>
    <x v="0"/>
    <n v="81"/>
    <n v="371.65"/>
    <x v="1"/>
    <n v="371.65"/>
    <n v="1"/>
    <x v="0"/>
  </r>
  <r>
    <s v="8272-ONJLV"/>
    <x v="1"/>
    <n v="0"/>
    <s v="No"/>
    <s v="No"/>
    <n v="12"/>
    <s v="Yes"/>
    <x v="1"/>
    <x v="1"/>
    <x v="0"/>
    <x v="1"/>
    <x v="1"/>
    <x v="0"/>
    <x v="1"/>
    <x v="1"/>
    <x v="1"/>
    <s v="No"/>
    <x v="0"/>
    <n v="95.7"/>
    <n v="1184"/>
    <x v="0"/>
    <n v="1184"/>
    <n v="0"/>
    <x v="0"/>
  </r>
  <r>
    <s v="1488-PBLJN"/>
    <x v="0"/>
    <n v="0"/>
    <s v="Yes"/>
    <s v="Yes"/>
    <n v="72"/>
    <s v="Yes"/>
    <x v="2"/>
    <x v="1"/>
    <x v="1"/>
    <x v="0"/>
    <x v="1"/>
    <x v="1"/>
    <x v="1"/>
    <x v="1"/>
    <x v="2"/>
    <s v="Yes"/>
    <x v="2"/>
    <n v="116.85"/>
    <n v="8477.7000000000007"/>
    <x v="0"/>
    <n v="8477.7000000000007"/>
    <n v="0"/>
    <x v="4"/>
  </r>
  <r>
    <s v="0308-GIQJT"/>
    <x v="1"/>
    <n v="1"/>
    <s v="No"/>
    <s v="No"/>
    <n v="71"/>
    <s v="Yes"/>
    <x v="2"/>
    <x v="1"/>
    <x v="0"/>
    <x v="0"/>
    <x v="0"/>
    <x v="1"/>
    <x v="1"/>
    <x v="1"/>
    <x v="1"/>
    <s v="No"/>
    <x v="2"/>
    <n v="105.75"/>
    <n v="7382.85"/>
    <x v="0"/>
    <n v="7382.85"/>
    <n v="0"/>
    <x v="4"/>
  </r>
  <r>
    <s v="3778-FOAQW"/>
    <x v="0"/>
    <n v="0"/>
    <s v="Yes"/>
    <s v="No"/>
    <n v="24"/>
    <s v="Yes"/>
    <x v="1"/>
    <x v="2"/>
    <x v="2"/>
    <x v="2"/>
    <x v="2"/>
    <x v="2"/>
    <x v="2"/>
    <x v="2"/>
    <x v="1"/>
    <s v="No"/>
    <x v="1"/>
    <n v="20.149999999999999"/>
    <n v="456.85"/>
    <x v="0"/>
    <n v="456.85"/>
    <n v="0"/>
    <x v="3"/>
  </r>
  <r>
    <s v="4452-ROHMO"/>
    <x v="0"/>
    <n v="0"/>
    <s v="No"/>
    <s v="No"/>
    <n v="15"/>
    <s v="Yes"/>
    <x v="1"/>
    <x v="2"/>
    <x v="2"/>
    <x v="2"/>
    <x v="2"/>
    <x v="2"/>
    <x v="2"/>
    <x v="2"/>
    <x v="2"/>
    <s v="No"/>
    <x v="1"/>
    <n v="19.600000000000001"/>
    <n v="331.6"/>
    <x v="0"/>
    <n v="331.6"/>
    <n v="0"/>
    <x v="3"/>
  </r>
  <r>
    <s v="6481-OGDOO"/>
    <x v="1"/>
    <n v="0"/>
    <s v="Yes"/>
    <s v="No"/>
    <n v="67"/>
    <s v="Yes"/>
    <x v="1"/>
    <x v="1"/>
    <x v="1"/>
    <x v="0"/>
    <x v="0"/>
    <x v="0"/>
    <x v="0"/>
    <x v="1"/>
    <x v="1"/>
    <s v="Yes"/>
    <x v="3"/>
    <n v="90.6"/>
    <n v="6056.15"/>
    <x v="1"/>
    <n v="6056.15"/>
    <n v="1"/>
    <x v="4"/>
  </r>
  <r>
    <s v="3090-LETTY"/>
    <x v="1"/>
    <n v="0"/>
    <s v="No"/>
    <s v="Yes"/>
    <n v="2"/>
    <s v="Yes"/>
    <x v="2"/>
    <x v="0"/>
    <x v="1"/>
    <x v="0"/>
    <x v="0"/>
    <x v="0"/>
    <x v="0"/>
    <x v="0"/>
    <x v="0"/>
    <s v="No"/>
    <x v="2"/>
    <n v="60.95"/>
    <n v="134.6"/>
    <x v="0"/>
    <n v="134.6"/>
    <n v="0"/>
    <x v="0"/>
  </r>
  <r>
    <s v="5349-AZPEW"/>
    <x v="0"/>
    <n v="0"/>
    <s v="Yes"/>
    <s v="Yes"/>
    <n v="5"/>
    <s v="No"/>
    <x v="0"/>
    <x v="0"/>
    <x v="0"/>
    <x v="1"/>
    <x v="0"/>
    <x v="0"/>
    <x v="0"/>
    <x v="0"/>
    <x v="0"/>
    <s v="No"/>
    <x v="1"/>
    <n v="25.05"/>
    <n v="125.5"/>
    <x v="0"/>
    <n v="125.5"/>
    <n v="0"/>
    <x v="0"/>
  </r>
  <r>
    <s v="3753-TSEMP"/>
    <x v="0"/>
    <n v="0"/>
    <s v="Yes"/>
    <s v="No"/>
    <n v="15"/>
    <s v="Yes"/>
    <x v="1"/>
    <x v="1"/>
    <x v="0"/>
    <x v="1"/>
    <x v="0"/>
    <x v="0"/>
    <x v="1"/>
    <x v="1"/>
    <x v="0"/>
    <s v="No"/>
    <x v="0"/>
    <n v="88.15"/>
    <n v="1390.6"/>
    <x v="1"/>
    <n v="1390.6"/>
    <n v="1"/>
    <x v="3"/>
  </r>
  <r>
    <s v="8305-VHZBZ"/>
    <x v="1"/>
    <n v="0"/>
    <s v="No"/>
    <s v="No"/>
    <n v="1"/>
    <s v="Yes"/>
    <x v="1"/>
    <x v="2"/>
    <x v="2"/>
    <x v="2"/>
    <x v="2"/>
    <x v="2"/>
    <x v="2"/>
    <x v="2"/>
    <x v="0"/>
    <s v="Yes"/>
    <x v="1"/>
    <n v="20.2"/>
    <n v="20.2"/>
    <x v="1"/>
    <n v="20.2"/>
    <n v="1"/>
    <x v="0"/>
  </r>
  <r>
    <s v="9720-JJJOR"/>
    <x v="1"/>
    <n v="0"/>
    <s v="Yes"/>
    <s v="Yes"/>
    <n v="41"/>
    <s v="Yes"/>
    <x v="1"/>
    <x v="0"/>
    <x v="1"/>
    <x v="0"/>
    <x v="1"/>
    <x v="0"/>
    <x v="0"/>
    <x v="0"/>
    <x v="1"/>
    <s v="Yes"/>
    <x v="2"/>
    <n v="60.3"/>
    <n v="2511.3000000000002"/>
    <x v="0"/>
    <n v="2511.3000000000002"/>
    <n v="0"/>
    <x v="2"/>
  </r>
  <r>
    <s v="8100-HZZLJ"/>
    <x v="0"/>
    <n v="0"/>
    <s v="No"/>
    <s v="Yes"/>
    <n v="43"/>
    <s v="Yes"/>
    <x v="1"/>
    <x v="0"/>
    <x v="1"/>
    <x v="0"/>
    <x v="0"/>
    <x v="0"/>
    <x v="0"/>
    <x v="1"/>
    <x v="0"/>
    <s v="Yes"/>
    <x v="0"/>
    <n v="63.95"/>
    <n v="2737.05"/>
    <x v="0"/>
    <n v="2737.05"/>
    <n v="0"/>
    <x v="2"/>
  </r>
  <r>
    <s v="8775-ERLNB"/>
    <x v="1"/>
    <n v="1"/>
    <s v="Yes"/>
    <s v="No"/>
    <n v="1"/>
    <s v="Yes"/>
    <x v="2"/>
    <x v="1"/>
    <x v="0"/>
    <x v="1"/>
    <x v="0"/>
    <x v="0"/>
    <x v="0"/>
    <x v="0"/>
    <x v="0"/>
    <s v="No"/>
    <x v="0"/>
    <n v="74.3"/>
    <n v="74.3"/>
    <x v="0"/>
    <n v="74.3"/>
    <n v="0"/>
    <x v="0"/>
  </r>
  <r>
    <s v="8309-IEYJD"/>
    <x v="0"/>
    <n v="1"/>
    <s v="No"/>
    <s v="No"/>
    <n v="1"/>
    <s v="Yes"/>
    <x v="1"/>
    <x v="1"/>
    <x v="0"/>
    <x v="1"/>
    <x v="0"/>
    <x v="0"/>
    <x v="0"/>
    <x v="0"/>
    <x v="0"/>
    <s v="Yes"/>
    <x v="1"/>
    <n v="70.599999999999994"/>
    <n v="70.599999999999994"/>
    <x v="0"/>
    <n v="70.599999999999994"/>
    <n v="0"/>
    <x v="0"/>
  </r>
  <r>
    <s v="9172-JITSM"/>
    <x v="0"/>
    <n v="0"/>
    <s v="Yes"/>
    <s v="Yes"/>
    <n v="26"/>
    <s v="Yes"/>
    <x v="1"/>
    <x v="1"/>
    <x v="0"/>
    <x v="1"/>
    <x v="0"/>
    <x v="0"/>
    <x v="1"/>
    <x v="1"/>
    <x v="0"/>
    <s v="Yes"/>
    <x v="0"/>
    <n v="90.8"/>
    <n v="2361.8000000000002"/>
    <x v="1"/>
    <n v="2361.8000000000002"/>
    <n v="1"/>
    <x v="1"/>
  </r>
  <r>
    <s v="6298-QDFNH"/>
    <x v="1"/>
    <n v="0"/>
    <s v="No"/>
    <s v="No"/>
    <n v="22"/>
    <s v="Yes"/>
    <x v="2"/>
    <x v="1"/>
    <x v="0"/>
    <x v="0"/>
    <x v="0"/>
    <x v="0"/>
    <x v="0"/>
    <x v="0"/>
    <x v="0"/>
    <s v="Yes"/>
    <x v="0"/>
    <n v="79.349999999999994"/>
    <n v="1730.35"/>
    <x v="1"/>
    <n v="1730.35"/>
    <n v="1"/>
    <x v="3"/>
  </r>
  <r>
    <s v="7398-HPYZQ"/>
    <x v="1"/>
    <n v="0"/>
    <s v="Yes"/>
    <s v="No"/>
    <n v="71"/>
    <s v="Yes"/>
    <x v="2"/>
    <x v="0"/>
    <x v="1"/>
    <x v="0"/>
    <x v="1"/>
    <x v="1"/>
    <x v="1"/>
    <x v="1"/>
    <x v="2"/>
    <s v="No"/>
    <x v="2"/>
    <n v="90.55"/>
    <n v="6404"/>
    <x v="0"/>
    <n v="6404"/>
    <n v="0"/>
    <x v="4"/>
  </r>
  <r>
    <s v="3546-GHEAE"/>
    <x v="1"/>
    <n v="0"/>
    <s v="No"/>
    <s v="No"/>
    <n v="7"/>
    <s v="Yes"/>
    <x v="1"/>
    <x v="2"/>
    <x v="2"/>
    <x v="2"/>
    <x v="2"/>
    <x v="2"/>
    <x v="2"/>
    <x v="2"/>
    <x v="2"/>
    <s v="No"/>
    <x v="1"/>
    <n v="19.45"/>
    <n v="165.35"/>
    <x v="0"/>
    <n v="165.35"/>
    <n v="0"/>
    <x v="0"/>
  </r>
  <r>
    <s v="7361-YPXFS"/>
    <x v="0"/>
    <n v="1"/>
    <s v="No"/>
    <s v="No"/>
    <n v="28"/>
    <s v="Yes"/>
    <x v="2"/>
    <x v="0"/>
    <x v="0"/>
    <x v="0"/>
    <x v="1"/>
    <x v="1"/>
    <x v="0"/>
    <x v="0"/>
    <x v="0"/>
    <s v="No"/>
    <x v="2"/>
    <n v="64.45"/>
    <n v="1867.6"/>
    <x v="0"/>
    <n v="1867.6"/>
    <n v="0"/>
    <x v="1"/>
  </r>
  <r>
    <s v="6557-BZXLQ"/>
    <x v="1"/>
    <n v="1"/>
    <s v="No"/>
    <s v="No"/>
    <n v="16"/>
    <s v="Yes"/>
    <x v="1"/>
    <x v="1"/>
    <x v="0"/>
    <x v="1"/>
    <x v="0"/>
    <x v="0"/>
    <x v="0"/>
    <x v="0"/>
    <x v="0"/>
    <s v="No"/>
    <x v="0"/>
    <n v="69.650000000000006"/>
    <n v="1043.3"/>
    <x v="0"/>
    <n v="1043.3"/>
    <n v="0"/>
    <x v="3"/>
  </r>
  <r>
    <s v="2550-QHZGP"/>
    <x v="1"/>
    <n v="0"/>
    <s v="No"/>
    <s v="No"/>
    <n v="7"/>
    <s v="Yes"/>
    <x v="1"/>
    <x v="2"/>
    <x v="2"/>
    <x v="2"/>
    <x v="2"/>
    <x v="2"/>
    <x v="2"/>
    <x v="2"/>
    <x v="1"/>
    <s v="No"/>
    <x v="1"/>
    <n v="19.5"/>
    <n v="128.6"/>
    <x v="0"/>
    <n v="128.6"/>
    <n v="0"/>
    <x v="0"/>
  </r>
  <r>
    <s v="7519-JTWQH"/>
    <x v="0"/>
    <n v="0"/>
    <s v="No"/>
    <s v="No"/>
    <n v="69"/>
    <s v="Yes"/>
    <x v="2"/>
    <x v="1"/>
    <x v="0"/>
    <x v="0"/>
    <x v="1"/>
    <x v="1"/>
    <x v="1"/>
    <x v="1"/>
    <x v="2"/>
    <s v="Yes"/>
    <x v="2"/>
    <n v="110.5"/>
    <n v="7455.45"/>
    <x v="0"/>
    <n v="7455.45"/>
    <n v="0"/>
    <x v="4"/>
  </r>
  <r>
    <s v="2538-OIMXF"/>
    <x v="0"/>
    <n v="0"/>
    <s v="No"/>
    <s v="Yes"/>
    <n v="1"/>
    <s v="No"/>
    <x v="0"/>
    <x v="0"/>
    <x v="0"/>
    <x v="1"/>
    <x v="0"/>
    <x v="0"/>
    <x v="0"/>
    <x v="0"/>
    <x v="0"/>
    <s v="No"/>
    <x v="1"/>
    <n v="24.7"/>
    <n v="24.7"/>
    <x v="0"/>
    <n v="24.7"/>
    <n v="0"/>
    <x v="0"/>
  </r>
  <r>
    <s v="8543-MSDMF"/>
    <x v="1"/>
    <n v="0"/>
    <s v="No"/>
    <s v="No"/>
    <n v="3"/>
    <s v="Yes"/>
    <x v="1"/>
    <x v="0"/>
    <x v="1"/>
    <x v="1"/>
    <x v="1"/>
    <x v="0"/>
    <x v="1"/>
    <x v="1"/>
    <x v="0"/>
    <s v="Yes"/>
    <x v="0"/>
    <n v="77.400000000000006"/>
    <n v="206.15"/>
    <x v="0"/>
    <n v="206.15"/>
    <n v="0"/>
    <x v="0"/>
  </r>
  <r>
    <s v="9961-JBNMK"/>
    <x v="1"/>
    <n v="1"/>
    <s v="No"/>
    <s v="No"/>
    <n v="21"/>
    <s v="Yes"/>
    <x v="1"/>
    <x v="1"/>
    <x v="0"/>
    <x v="1"/>
    <x v="1"/>
    <x v="0"/>
    <x v="1"/>
    <x v="1"/>
    <x v="0"/>
    <s v="Yes"/>
    <x v="2"/>
    <n v="96.8"/>
    <n v="2030.3"/>
    <x v="1"/>
    <n v="2030.3"/>
    <n v="1"/>
    <x v="3"/>
  </r>
  <r>
    <s v="1170-SASML"/>
    <x v="0"/>
    <n v="0"/>
    <s v="Yes"/>
    <s v="No"/>
    <n v="69"/>
    <s v="Yes"/>
    <x v="2"/>
    <x v="1"/>
    <x v="0"/>
    <x v="0"/>
    <x v="1"/>
    <x v="0"/>
    <x v="0"/>
    <x v="0"/>
    <x v="0"/>
    <s v="Yes"/>
    <x v="2"/>
    <n v="85.4"/>
    <n v="5869.4"/>
    <x v="0"/>
    <n v="5869.4"/>
    <n v="0"/>
    <x v="4"/>
  </r>
  <r>
    <s v="4872-JCVCA"/>
    <x v="0"/>
    <n v="0"/>
    <s v="Yes"/>
    <s v="No"/>
    <n v="71"/>
    <s v="No"/>
    <x v="0"/>
    <x v="0"/>
    <x v="1"/>
    <x v="0"/>
    <x v="1"/>
    <x v="1"/>
    <x v="0"/>
    <x v="0"/>
    <x v="2"/>
    <s v="Yes"/>
    <x v="2"/>
    <n v="47.6"/>
    <n v="3377.8"/>
    <x v="0"/>
    <n v="3377.8"/>
    <n v="0"/>
    <x v="4"/>
  </r>
  <r>
    <s v="5346-BZCHP"/>
    <x v="0"/>
    <n v="0"/>
    <s v="Yes"/>
    <s v="Yes"/>
    <n v="69"/>
    <s v="Yes"/>
    <x v="1"/>
    <x v="2"/>
    <x v="2"/>
    <x v="2"/>
    <x v="2"/>
    <x v="2"/>
    <x v="2"/>
    <x v="2"/>
    <x v="2"/>
    <s v="No"/>
    <x v="1"/>
    <n v="19.399999999999999"/>
    <n v="1346.2"/>
    <x v="0"/>
    <n v="1346.2"/>
    <n v="0"/>
    <x v="4"/>
  </r>
  <r>
    <s v="2038-LLMLM"/>
    <x v="0"/>
    <n v="0"/>
    <s v="No"/>
    <s v="No"/>
    <n v="48"/>
    <s v="Yes"/>
    <x v="2"/>
    <x v="1"/>
    <x v="0"/>
    <x v="1"/>
    <x v="1"/>
    <x v="1"/>
    <x v="1"/>
    <x v="1"/>
    <x v="0"/>
    <s v="Yes"/>
    <x v="0"/>
    <n v="103.85"/>
    <n v="4946.05"/>
    <x v="0"/>
    <n v="4946.05"/>
    <n v="0"/>
    <x v="2"/>
  </r>
  <r>
    <s v="6173-ITPWD"/>
    <x v="1"/>
    <n v="0"/>
    <s v="Yes"/>
    <s v="No"/>
    <n v="47"/>
    <s v="Yes"/>
    <x v="2"/>
    <x v="1"/>
    <x v="0"/>
    <x v="0"/>
    <x v="1"/>
    <x v="0"/>
    <x v="0"/>
    <x v="0"/>
    <x v="0"/>
    <s v="Yes"/>
    <x v="2"/>
    <n v="83.35"/>
    <n v="4065"/>
    <x v="1"/>
    <n v="4065"/>
    <n v="1"/>
    <x v="2"/>
  </r>
  <r>
    <s v="9734-UYXQI"/>
    <x v="0"/>
    <n v="0"/>
    <s v="No"/>
    <s v="No"/>
    <n v="2"/>
    <s v="Yes"/>
    <x v="2"/>
    <x v="0"/>
    <x v="0"/>
    <x v="1"/>
    <x v="0"/>
    <x v="0"/>
    <x v="0"/>
    <x v="0"/>
    <x v="0"/>
    <s v="Yes"/>
    <x v="0"/>
    <n v="49.4"/>
    <n v="106.55"/>
    <x v="1"/>
    <n v="106.55"/>
    <n v="1"/>
    <x v="0"/>
  </r>
  <r>
    <s v="1216-BGTSP"/>
    <x v="1"/>
    <n v="0"/>
    <s v="No"/>
    <s v="No"/>
    <n v="45"/>
    <s v="Yes"/>
    <x v="2"/>
    <x v="1"/>
    <x v="1"/>
    <x v="1"/>
    <x v="1"/>
    <x v="1"/>
    <x v="1"/>
    <x v="1"/>
    <x v="0"/>
    <s v="Yes"/>
    <x v="3"/>
    <n v="108.45"/>
    <n v="4964.7"/>
    <x v="0"/>
    <n v="4964.7"/>
    <n v="0"/>
    <x v="2"/>
  </r>
  <r>
    <s v="4138-NAXED"/>
    <x v="1"/>
    <n v="0"/>
    <s v="No"/>
    <s v="No"/>
    <n v="51"/>
    <s v="Yes"/>
    <x v="2"/>
    <x v="1"/>
    <x v="0"/>
    <x v="0"/>
    <x v="0"/>
    <x v="0"/>
    <x v="0"/>
    <x v="0"/>
    <x v="0"/>
    <s v="No"/>
    <x v="2"/>
    <n v="81"/>
    <n v="4085.75"/>
    <x v="0"/>
    <n v="4085.75"/>
    <n v="0"/>
    <x v="5"/>
  </r>
  <r>
    <s v="2189-UXTKY"/>
    <x v="0"/>
    <n v="0"/>
    <s v="Yes"/>
    <s v="No"/>
    <n v="22"/>
    <s v="Yes"/>
    <x v="2"/>
    <x v="0"/>
    <x v="1"/>
    <x v="1"/>
    <x v="0"/>
    <x v="1"/>
    <x v="1"/>
    <x v="1"/>
    <x v="0"/>
    <s v="Yes"/>
    <x v="0"/>
    <n v="79.2"/>
    <n v="1742.75"/>
    <x v="1"/>
    <n v="1742.75"/>
    <n v="1"/>
    <x v="3"/>
  </r>
  <r>
    <s v="0744-BIKKF"/>
    <x v="1"/>
    <n v="0"/>
    <s v="No"/>
    <s v="No"/>
    <n v="72"/>
    <s v="Yes"/>
    <x v="2"/>
    <x v="0"/>
    <x v="1"/>
    <x v="0"/>
    <x v="1"/>
    <x v="1"/>
    <x v="1"/>
    <x v="1"/>
    <x v="2"/>
    <s v="No"/>
    <x v="2"/>
    <n v="86.65"/>
    <n v="6224.8"/>
    <x v="0"/>
    <n v="6224.8"/>
    <n v="0"/>
    <x v="4"/>
  </r>
  <r>
    <s v="7483-IQWIB"/>
    <x v="1"/>
    <n v="0"/>
    <s v="Yes"/>
    <s v="Yes"/>
    <n v="37"/>
    <s v="Yes"/>
    <x v="2"/>
    <x v="1"/>
    <x v="0"/>
    <x v="0"/>
    <x v="1"/>
    <x v="0"/>
    <x v="1"/>
    <x v="0"/>
    <x v="0"/>
    <s v="Yes"/>
    <x v="0"/>
    <n v="92.95"/>
    <n v="3415.25"/>
    <x v="0"/>
    <n v="3415.25"/>
    <n v="0"/>
    <x v="2"/>
  </r>
  <r>
    <s v="5248-KWLAR"/>
    <x v="1"/>
    <n v="0"/>
    <s v="Yes"/>
    <s v="Yes"/>
    <n v="71"/>
    <s v="Yes"/>
    <x v="2"/>
    <x v="0"/>
    <x v="1"/>
    <x v="0"/>
    <x v="1"/>
    <x v="1"/>
    <x v="1"/>
    <x v="1"/>
    <x v="2"/>
    <s v="No"/>
    <x v="0"/>
    <n v="90.35"/>
    <n v="6325.25"/>
    <x v="0"/>
    <n v="6325.25"/>
    <n v="0"/>
    <x v="4"/>
  </r>
  <r>
    <s v="4958-GZWIY"/>
    <x v="1"/>
    <n v="0"/>
    <s v="Yes"/>
    <s v="Yes"/>
    <n v="7"/>
    <s v="Yes"/>
    <x v="1"/>
    <x v="0"/>
    <x v="0"/>
    <x v="1"/>
    <x v="1"/>
    <x v="0"/>
    <x v="0"/>
    <x v="0"/>
    <x v="0"/>
    <s v="No"/>
    <x v="0"/>
    <n v="48.7"/>
    <n v="340.25"/>
    <x v="1"/>
    <n v="340.25"/>
    <n v="1"/>
    <x v="0"/>
  </r>
  <r>
    <s v="7996-MHXLW"/>
    <x v="0"/>
    <n v="0"/>
    <s v="No"/>
    <s v="No"/>
    <n v="66"/>
    <s v="Yes"/>
    <x v="2"/>
    <x v="2"/>
    <x v="2"/>
    <x v="2"/>
    <x v="2"/>
    <x v="2"/>
    <x v="2"/>
    <x v="2"/>
    <x v="2"/>
    <s v="Yes"/>
    <x v="3"/>
    <n v="25.15"/>
    <n v="1683.6"/>
    <x v="0"/>
    <n v="1683.6"/>
    <n v="0"/>
    <x v="4"/>
  </r>
  <r>
    <s v="7833-PKIHD"/>
    <x v="1"/>
    <n v="0"/>
    <s v="Yes"/>
    <s v="Yes"/>
    <n v="51"/>
    <s v="Yes"/>
    <x v="1"/>
    <x v="0"/>
    <x v="1"/>
    <x v="1"/>
    <x v="0"/>
    <x v="1"/>
    <x v="1"/>
    <x v="1"/>
    <x v="1"/>
    <s v="Yes"/>
    <x v="2"/>
    <n v="76.400000000000006"/>
    <n v="3966.3"/>
    <x v="0"/>
    <n v="3966.3"/>
    <n v="0"/>
    <x v="5"/>
  </r>
  <r>
    <s v="7061-OVMIM"/>
    <x v="0"/>
    <n v="0"/>
    <s v="Yes"/>
    <s v="Yes"/>
    <n v="30"/>
    <s v="Yes"/>
    <x v="1"/>
    <x v="2"/>
    <x v="2"/>
    <x v="2"/>
    <x v="2"/>
    <x v="2"/>
    <x v="2"/>
    <x v="2"/>
    <x v="1"/>
    <s v="No"/>
    <x v="2"/>
    <n v="19.55"/>
    <n v="608.5"/>
    <x v="0"/>
    <n v="608.5"/>
    <n v="0"/>
    <x v="1"/>
  </r>
  <r>
    <s v="5153-RTHKF"/>
    <x v="0"/>
    <n v="0"/>
    <s v="No"/>
    <s v="No"/>
    <n v="34"/>
    <s v="Yes"/>
    <x v="2"/>
    <x v="1"/>
    <x v="0"/>
    <x v="1"/>
    <x v="0"/>
    <x v="0"/>
    <x v="1"/>
    <x v="0"/>
    <x v="0"/>
    <s v="No"/>
    <x v="0"/>
    <n v="85.35"/>
    <n v="2896.6"/>
    <x v="0"/>
    <n v="2896.6"/>
    <n v="0"/>
    <x v="1"/>
  </r>
  <r>
    <s v="1852-QSWCD"/>
    <x v="1"/>
    <n v="0"/>
    <s v="Yes"/>
    <s v="Yes"/>
    <n v="64"/>
    <s v="Yes"/>
    <x v="2"/>
    <x v="2"/>
    <x v="2"/>
    <x v="2"/>
    <x v="2"/>
    <x v="2"/>
    <x v="2"/>
    <x v="2"/>
    <x v="2"/>
    <s v="Yes"/>
    <x v="1"/>
    <n v="24.8"/>
    <n v="1514.85"/>
    <x v="0"/>
    <n v="1514.85"/>
    <n v="0"/>
    <x v="4"/>
  </r>
  <r>
    <s v="4832-VRBMR"/>
    <x v="1"/>
    <n v="1"/>
    <s v="Yes"/>
    <s v="No"/>
    <n v="65"/>
    <s v="Yes"/>
    <x v="2"/>
    <x v="1"/>
    <x v="0"/>
    <x v="0"/>
    <x v="1"/>
    <x v="0"/>
    <x v="1"/>
    <x v="1"/>
    <x v="1"/>
    <s v="Yes"/>
    <x v="2"/>
    <n v="103.15"/>
    <n v="6792.45"/>
    <x v="0"/>
    <n v="6792.45"/>
    <n v="0"/>
    <x v="4"/>
  </r>
  <r>
    <s v="9079-LWTFD"/>
    <x v="1"/>
    <n v="0"/>
    <s v="No"/>
    <s v="No"/>
    <n v="47"/>
    <s v="Yes"/>
    <x v="2"/>
    <x v="1"/>
    <x v="1"/>
    <x v="0"/>
    <x v="0"/>
    <x v="1"/>
    <x v="1"/>
    <x v="0"/>
    <x v="0"/>
    <s v="No"/>
    <x v="1"/>
    <n v="100.75"/>
    <n v="4669.2"/>
    <x v="0"/>
    <n v="4669.2"/>
    <n v="0"/>
    <x v="2"/>
  </r>
  <r>
    <s v="6356-ELRKD"/>
    <x v="0"/>
    <n v="0"/>
    <s v="No"/>
    <s v="No"/>
    <n v="1"/>
    <s v="Yes"/>
    <x v="1"/>
    <x v="1"/>
    <x v="1"/>
    <x v="1"/>
    <x v="0"/>
    <x v="0"/>
    <x v="1"/>
    <x v="1"/>
    <x v="0"/>
    <s v="Yes"/>
    <x v="0"/>
    <n v="95.6"/>
    <n v="95.6"/>
    <x v="1"/>
    <n v="95.6"/>
    <n v="1"/>
    <x v="0"/>
  </r>
  <r>
    <s v="8624-GIOUT"/>
    <x v="0"/>
    <n v="0"/>
    <s v="No"/>
    <s v="No"/>
    <n v="49"/>
    <s v="Yes"/>
    <x v="2"/>
    <x v="0"/>
    <x v="1"/>
    <x v="0"/>
    <x v="0"/>
    <x v="0"/>
    <x v="0"/>
    <x v="0"/>
    <x v="0"/>
    <s v="Yes"/>
    <x v="3"/>
    <n v="59.75"/>
    <n v="2934.3"/>
    <x v="1"/>
    <n v="2934.3"/>
    <n v="1"/>
    <x v="5"/>
  </r>
  <r>
    <s v="3392-EHMNK"/>
    <x v="0"/>
    <n v="0"/>
    <s v="Yes"/>
    <s v="Yes"/>
    <n v="67"/>
    <s v="Yes"/>
    <x v="2"/>
    <x v="1"/>
    <x v="0"/>
    <x v="0"/>
    <x v="0"/>
    <x v="1"/>
    <x v="1"/>
    <x v="0"/>
    <x v="2"/>
    <s v="No"/>
    <x v="3"/>
    <n v="94.1"/>
    <n v="6302.8"/>
    <x v="0"/>
    <n v="6302.8"/>
    <n v="0"/>
    <x v="4"/>
  </r>
  <r>
    <s v="5986-WWXDV"/>
    <x v="1"/>
    <n v="0"/>
    <s v="No"/>
    <s v="Yes"/>
    <n v="39"/>
    <s v="Yes"/>
    <x v="1"/>
    <x v="2"/>
    <x v="2"/>
    <x v="2"/>
    <x v="2"/>
    <x v="2"/>
    <x v="2"/>
    <x v="2"/>
    <x v="1"/>
    <s v="No"/>
    <x v="2"/>
    <n v="19.350000000000001"/>
    <n v="779.2"/>
    <x v="0"/>
    <n v="779.2"/>
    <n v="0"/>
    <x v="2"/>
  </r>
  <r>
    <s v="3061-BCKYI"/>
    <x v="1"/>
    <n v="0"/>
    <s v="No"/>
    <s v="No"/>
    <n v="14"/>
    <s v="Yes"/>
    <x v="1"/>
    <x v="2"/>
    <x v="2"/>
    <x v="2"/>
    <x v="2"/>
    <x v="2"/>
    <x v="2"/>
    <x v="2"/>
    <x v="0"/>
    <s v="No"/>
    <x v="1"/>
    <n v="19.899999999999999"/>
    <n v="283.75"/>
    <x v="0"/>
    <n v="283.75"/>
    <n v="0"/>
    <x v="3"/>
  </r>
  <r>
    <s v="6179-GJPSO"/>
    <x v="0"/>
    <n v="1"/>
    <s v="No"/>
    <s v="No"/>
    <n v="43"/>
    <s v="Yes"/>
    <x v="1"/>
    <x v="1"/>
    <x v="1"/>
    <x v="0"/>
    <x v="0"/>
    <x v="1"/>
    <x v="1"/>
    <x v="1"/>
    <x v="0"/>
    <s v="Yes"/>
    <x v="3"/>
    <n v="108.15"/>
    <n v="4600.7"/>
    <x v="1"/>
    <n v="4600.7"/>
    <n v="1"/>
    <x v="2"/>
  </r>
  <r>
    <s v="7901-TBKJX"/>
    <x v="1"/>
    <n v="1"/>
    <s v="No"/>
    <s v="No"/>
    <n v="56"/>
    <s v="Yes"/>
    <x v="2"/>
    <x v="1"/>
    <x v="0"/>
    <x v="1"/>
    <x v="1"/>
    <x v="0"/>
    <x v="1"/>
    <x v="1"/>
    <x v="0"/>
    <s v="Yes"/>
    <x v="0"/>
    <n v="101.05"/>
    <n v="5594"/>
    <x v="0"/>
    <n v="5594"/>
    <n v="0"/>
    <x v="5"/>
  </r>
  <r>
    <s v="7228-PAQPD"/>
    <x v="0"/>
    <n v="0"/>
    <s v="No"/>
    <s v="No"/>
    <n v="14"/>
    <s v="Yes"/>
    <x v="1"/>
    <x v="0"/>
    <x v="0"/>
    <x v="1"/>
    <x v="0"/>
    <x v="1"/>
    <x v="0"/>
    <x v="1"/>
    <x v="1"/>
    <s v="No"/>
    <x v="3"/>
    <n v="59.1"/>
    <n v="772.85"/>
    <x v="0"/>
    <n v="772.85"/>
    <n v="0"/>
    <x v="3"/>
  </r>
  <r>
    <s v="3177-LASXD"/>
    <x v="0"/>
    <n v="0"/>
    <s v="No"/>
    <s v="No"/>
    <n v="1"/>
    <s v="Yes"/>
    <x v="1"/>
    <x v="1"/>
    <x v="0"/>
    <x v="1"/>
    <x v="0"/>
    <x v="0"/>
    <x v="0"/>
    <x v="0"/>
    <x v="0"/>
    <s v="No"/>
    <x v="0"/>
    <n v="71.349999999999994"/>
    <n v="71.349999999999994"/>
    <x v="1"/>
    <n v="71.349999999999994"/>
    <n v="1"/>
    <x v="0"/>
  </r>
  <r>
    <s v="7746-QYVCO"/>
    <x v="1"/>
    <n v="0"/>
    <s v="Yes"/>
    <s v="Yes"/>
    <n v="16"/>
    <s v="Yes"/>
    <x v="1"/>
    <x v="0"/>
    <x v="1"/>
    <x v="0"/>
    <x v="0"/>
    <x v="0"/>
    <x v="0"/>
    <x v="0"/>
    <x v="1"/>
    <s v="Yes"/>
    <x v="1"/>
    <n v="55.85"/>
    <n v="857.8"/>
    <x v="0"/>
    <n v="857.8"/>
    <n v="0"/>
    <x v="3"/>
  </r>
  <r>
    <s v="5804-HYIEZ"/>
    <x v="1"/>
    <n v="0"/>
    <s v="Yes"/>
    <s v="Yes"/>
    <n v="70"/>
    <s v="Yes"/>
    <x v="2"/>
    <x v="1"/>
    <x v="1"/>
    <x v="0"/>
    <x v="0"/>
    <x v="0"/>
    <x v="1"/>
    <x v="1"/>
    <x v="0"/>
    <s v="Yes"/>
    <x v="0"/>
    <n v="106.05"/>
    <n v="7554.05"/>
    <x v="0"/>
    <n v="7554.05"/>
    <n v="0"/>
    <x v="4"/>
  </r>
  <r>
    <s v="9919-FZDED"/>
    <x v="1"/>
    <n v="1"/>
    <s v="Yes"/>
    <s v="No"/>
    <n v="72"/>
    <s v="Yes"/>
    <x v="2"/>
    <x v="0"/>
    <x v="1"/>
    <x v="0"/>
    <x v="1"/>
    <x v="0"/>
    <x v="1"/>
    <x v="1"/>
    <x v="2"/>
    <s v="Yes"/>
    <x v="3"/>
    <n v="84.1"/>
    <n v="5981.65"/>
    <x v="0"/>
    <n v="5981.65"/>
    <n v="0"/>
    <x v="4"/>
  </r>
  <r>
    <s v="5934-TSSAU"/>
    <x v="0"/>
    <n v="0"/>
    <s v="Yes"/>
    <s v="Yes"/>
    <n v="23"/>
    <s v="Yes"/>
    <x v="1"/>
    <x v="1"/>
    <x v="0"/>
    <x v="1"/>
    <x v="1"/>
    <x v="0"/>
    <x v="0"/>
    <x v="0"/>
    <x v="0"/>
    <s v="Yes"/>
    <x v="3"/>
    <n v="75.3"/>
    <n v="1702.9"/>
    <x v="0"/>
    <n v="1702.9"/>
    <n v="0"/>
    <x v="3"/>
  </r>
  <r>
    <s v="3486-KHMLI"/>
    <x v="1"/>
    <n v="0"/>
    <s v="No"/>
    <s v="Yes"/>
    <n v="21"/>
    <s v="Yes"/>
    <x v="2"/>
    <x v="2"/>
    <x v="2"/>
    <x v="2"/>
    <x v="2"/>
    <x v="2"/>
    <x v="2"/>
    <x v="2"/>
    <x v="0"/>
    <s v="No"/>
    <x v="1"/>
    <n v="24.7"/>
    <n v="467.15"/>
    <x v="0"/>
    <n v="467.15"/>
    <n v="0"/>
    <x v="3"/>
  </r>
  <r>
    <s v="4897-QSUYC"/>
    <x v="0"/>
    <n v="0"/>
    <s v="No"/>
    <s v="No"/>
    <n v="1"/>
    <s v="Yes"/>
    <x v="1"/>
    <x v="2"/>
    <x v="2"/>
    <x v="2"/>
    <x v="2"/>
    <x v="2"/>
    <x v="2"/>
    <x v="2"/>
    <x v="0"/>
    <s v="Yes"/>
    <x v="1"/>
    <n v="20.149999999999999"/>
    <n v="20.149999999999999"/>
    <x v="1"/>
    <n v="20.149999999999999"/>
    <n v="1"/>
    <x v="0"/>
  </r>
  <r>
    <s v="1084-UQCHV"/>
    <x v="1"/>
    <n v="0"/>
    <s v="No"/>
    <s v="Yes"/>
    <n v="1"/>
    <s v="Yes"/>
    <x v="1"/>
    <x v="1"/>
    <x v="0"/>
    <x v="1"/>
    <x v="0"/>
    <x v="0"/>
    <x v="0"/>
    <x v="0"/>
    <x v="0"/>
    <s v="No"/>
    <x v="2"/>
    <n v="69.75"/>
    <n v="69.75"/>
    <x v="1"/>
    <n v="69.75"/>
    <n v="1"/>
    <x v="0"/>
  </r>
  <r>
    <s v="8290-YWKHZ"/>
    <x v="0"/>
    <n v="1"/>
    <s v="Yes"/>
    <s v="No"/>
    <n v="32"/>
    <s v="Yes"/>
    <x v="2"/>
    <x v="1"/>
    <x v="0"/>
    <x v="1"/>
    <x v="0"/>
    <x v="0"/>
    <x v="1"/>
    <x v="1"/>
    <x v="0"/>
    <s v="Yes"/>
    <x v="0"/>
    <n v="93.2"/>
    <n v="2931"/>
    <x v="1"/>
    <n v="2931"/>
    <n v="1"/>
    <x v="1"/>
  </r>
  <r>
    <s v="2955-BJZHG"/>
    <x v="1"/>
    <n v="0"/>
    <s v="Yes"/>
    <s v="Yes"/>
    <n v="17"/>
    <s v="Yes"/>
    <x v="1"/>
    <x v="1"/>
    <x v="0"/>
    <x v="1"/>
    <x v="0"/>
    <x v="0"/>
    <x v="1"/>
    <x v="0"/>
    <x v="0"/>
    <s v="No"/>
    <x v="0"/>
    <n v="80.849999999999994"/>
    <n v="1400.85"/>
    <x v="1"/>
    <n v="1400.85"/>
    <n v="1"/>
    <x v="3"/>
  </r>
  <r>
    <s v="3806-DXQOM"/>
    <x v="0"/>
    <n v="0"/>
    <s v="No"/>
    <s v="No"/>
    <n v="4"/>
    <s v="No"/>
    <x v="0"/>
    <x v="0"/>
    <x v="1"/>
    <x v="0"/>
    <x v="0"/>
    <x v="0"/>
    <x v="0"/>
    <x v="0"/>
    <x v="0"/>
    <s v="Yes"/>
    <x v="0"/>
    <n v="33.65"/>
    <n v="137.85"/>
    <x v="1"/>
    <n v="137.85"/>
    <n v="1"/>
    <x v="0"/>
  </r>
  <r>
    <s v="6784-XYJAE"/>
    <x v="0"/>
    <n v="0"/>
    <s v="No"/>
    <s v="No"/>
    <n v="36"/>
    <s v="Yes"/>
    <x v="2"/>
    <x v="0"/>
    <x v="0"/>
    <x v="1"/>
    <x v="1"/>
    <x v="0"/>
    <x v="0"/>
    <x v="0"/>
    <x v="1"/>
    <s v="No"/>
    <x v="0"/>
    <n v="55.8"/>
    <n v="1941.5"/>
    <x v="0"/>
    <n v="1941.5"/>
    <n v="0"/>
    <x v="1"/>
  </r>
  <r>
    <s v="3933-DQPWX"/>
    <x v="0"/>
    <n v="0"/>
    <s v="No"/>
    <s v="No"/>
    <n v="50"/>
    <s v="No"/>
    <x v="0"/>
    <x v="0"/>
    <x v="0"/>
    <x v="0"/>
    <x v="1"/>
    <x v="1"/>
    <x v="0"/>
    <x v="0"/>
    <x v="2"/>
    <s v="No"/>
    <x v="3"/>
    <n v="39.700000000000003"/>
    <n v="1932.75"/>
    <x v="0"/>
    <n v="1932.75"/>
    <n v="0"/>
    <x v="5"/>
  </r>
  <r>
    <s v="6661-EIPZC"/>
    <x v="0"/>
    <n v="0"/>
    <s v="Yes"/>
    <s v="Yes"/>
    <n v="48"/>
    <s v="No"/>
    <x v="0"/>
    <x v="0"/>
    <x v="0"/>
    <x v="1"/>
    <x v="0"/>
    <x v="1"/>
    <x v="0"/>
    <x v="0"/>
    <x v="0"/>
    <s v="Yes"/>
    <x v="3"/>
    <n v="29.5"/>
    <n v="1423.05"/>
    <x v="0"/>
    <n v="1423.05"/>
    <n v="0"/>
    <x v="2"/>
  </r>
  <r>
    <s v="8957-THMOA"/>
    <x v="0"/>
    <n v="0"/>
    <s v="No"/>
    <s v="Yes"/>
    <n v="50"/>
    <s v="Yes"/>
    <x v="1"/>
    <x v="2"/>
    <x v="2"/>
    <x v="2"/>
    <x v="2"/>
    <x v="2"/>
    <x v="2"/>
    <x v="2"/>
    <x v="2"/>
    <s v="No"/>
    <x v="3"/>
    <n v="20.149999999999999"/>
    <n v="970.85"/>
    <x v="0"/>
    <n v="970.85"/>
    <n v="0"/>
    <x v="5"/>
  </r>
  <r>
    <s v="2251-PYLPB"/>
    <x v="1"/>
    <n v="0"/>
    <s v="Yes"/>
    <s v="No"/>
    <n v="72"/>
    <s v="Yes"/>
    <x v="2"/>
    <x v="0"/>
    <x v="1"/>
    <x v="0"/>
    <x v="1"/>
    <x v="1"/>
    <x v="0"/>
    <x v="1"/>
    <x v="2"/>
    <s v="No"/>
    <x v="3"/>
    <n v="79.55"/>
    <n v="5810.9"/>
    <x v="0"/>
    <n v="5810.9"/>
    <n v="0"/>
    <x v="4"/>
  </r>
  <r>
    <s v="5555-RNPGT"/>
    <x v="1"/>
    <n v="0"/>
    <s v="No"/>
    <s v="Yes"/>
    <n v="10"/>
    <s v="Yes"/>
    <x v="2"/>
    <x v="2"/>
    <x v="2"/>
    <x v="2"/>
    <x v="2"/>
    <x v="2"/>
    <x v="2"/>
    <x v="2"/>
    <x v="0"/>
    <s v="No"/>
    <x v="3"/>
    <n v="24.8"/>
    <n v="223.9"/>
    <x v="0"/>
    <n v="223.9"/>
    <n v="0"/>
    <x v="0"/>
  </r>
  <r>
    <s v="1057-FOGLZ"/>
    <x v="0"/>
    <n v="0"/>
    <s v="No"/>
    <s v="No"/>
    <n v="18"/>
    <s v="Yes"/>
    <x v="1"/>
    <x v="2"/>
    <x v="2"/>
    <x v="2"/>
    <x v="2"/>
    <x v="2"/>
    <x v="2"/>
    <x v="2"/>
    <x v="0"/>
    <s v="No"/>
    <x v="1"/>
    <n v="19.649999999999999"/>
    <n v="391.7"/>
    <x v="0"/>
    <n v="391.7"/>
    <n v="0"/>
    <x v="3"/>
  </r>
  <r>
    <s v="9300-RENDD"/>
    <x v="1"/>
    <n v="0"/>
    <s v="No"/>
    <s v="No"/>
    <n v="1"/>
    <s v="Yes"/>
    <x v="1"/>
    <x v="1"/>
    <x v="0"/>
    <x v="1"/>
    <x v="0"/>
    <x v="0"/>
    <x v="1"/>
    <x v="0"/>
    <x v="0"/>
    <s v="Yes"/>
    <x v="0"/>
    <n v="79.95"/>
    <n v="79.95"/>
    <x v="1"/>
    <n v="79.95"/>
    <n v="1"/>
    <x v="0"/>
  </r>
  <r>
    <s v="0761-AETCS"/>
    <x v="0"/>
    <n v="0"/>
    <s v="No"/>
    <s v="No"/>
    <n v="1"/>
    <s v="Yes"/>
    <x v="1"/>
    <x v="2"/>
    <x v="2"/>
    <x v="2"/>
    <x v="2"/>
    <x v="2"/>
    <x v="2"/>
    <x v="2"/>
    <x v="0"/>
    <s v="No"/>
    <x v="0"/>
    <n v="19.3"/>
    <n v="19.3"/>
    <x v="1"/>
    <n v="19.3"/>
    <n v="1"/>
    <x v="0"/>
  </r>
  <r>
    <s v="8087-LGYHQ"/>
    <x v="1"/>
    <n v="0"/>
    <s v="No"/>
    <s v="No"/>
    <n v="9"/>
    <s v="Yes"/>
    <x v="1"/>
    <x v="1"/>
    <x v="0"/>
    <x v="1"/>
    <x v="1"/>
    <x v="0"/>
    <x v="1"/>
    <x v="1"/>
    <x v="0"/>
    <s v="Yes"/>
    <x v="0"/>
    <n v="94.05"/>
    <n v="811.65"/>
    <x v="0"/>
    <n v="811.65"/>
    <n v="0"/>
    <x v="0"/>
  </r>
  <r>
    <s v="4137-BTIKL"/>
    <x v="1"/>
    <n v="0"/>
    <s v="No"/>
    <s v="No"/>
    <n v="2"/>
    <s v="Yes"/>
    <x v="2"/>
    <x v="1"/>
    <x v="1"/>
    <x v="1"/>
    <x v="0"/>
    <x v="0"/>
    <x v="0"/>
    <x v="1"/>
    <x v="0"/>
    <s v="No"/>
    <x v="1"/>
    <n v="90.75"/>
    <n v="174.75"/>
    <x v="0"/>
    <n v="174.75"/>
    <n v="0"/>
    <x v="0"/>
  </r>
  <r>
    <s v="2190-BCXEC"/>
    <x v="0"/>
    <n v="0"/>
    <s v="Yes"/>
    <s v="No"/>
    <n v="40"/>
    <s v="Yes"/>
    <x v="2"/>
    <x v="1"/>
    <x v="0"/>
    <x v="1"/>
    <x v="0"/>
    <x v="1"/>
    <x v="0"/>
    <x v="0"/>
    <x v="0"/>
    <s v="Yes"/>
    <x v="3"/>
    <n v="78.849999999999994"/>
    <n v="3126.85"/>
    <x v="0"/>
    <n v="3126.85"/>
    <n v="0"/>
    <x v="2"/>
  </r>
  <r>
    <s v="6227-FBDXH"/>
    <x v="1"/>
    <n v="0"/>
    <s v="Yes"/>
    <s v="No"/>
    <n v="69"/>
    <s v="Yes"/>
    <x v="2"/>
    <x v="1"/>
    <x v="0"/>
    <x v="1"/>
    <x v="1"/>
    <x v="0"/>
    <x v="1"/>
    <x v="1"/>
    <x v="1"/>
    <s v="No"/>
    <x v="2"/>
    <n v="99.5"/>
    <n v="6841.45"/>
    <x v="0"/>
    <n v="6841.45"/>
    <n v="0"/>
    <x v="4"/>
  </r>
  <r>
    <s v="2153-MREFK"/>
    <x v="0"/>
    <n v="0"/>
    <s v="Yes"/>
    <s v="No"/>
    <n v="37"/>
    <s v="Yes"/>
    <x v="2"/>
    <x v="1"/>
    <x v="1"/>
    <x v="1"/>
    <x v="1"/>
    <x v="1"/>
    <x v="0"/>
    <x v="1"/>
    <x v="1"/>
    <s v="Yes"/>
    <x v="0"/>
    <n v="99.2"/>
    <n v="3754.6"/>
    <x v="1"/>
    <n v="3754.6"/>
    <n v="1"/>
    <x v="2"/>
  </r>
  <r>
    <s v="2911-WDXMV"/>
    <x v="1"/>
    <n v="0"/>
    <s v="No"/>
    <s v="Yes"/>
    <n v="18"/>
    <s v="Yes"/>
    <x v="2"/>
    <x v="1"/>
    <x v="0"/>
    <x v="1"/>
    <x v="1"/>
    <x v="0"/>
    <x v="0"/>
    <x v="0"/>
    <x v="0"/>
    <s v="Yes"/>
    <x v="3"/>
    <n v="80.55"/>
    <n v="1406.65"/>
    <x v="0"/>
    <n v="1406.65"/>
    <n v="0"/>
    <x v="3"/>
  </r>
  <r>
    <s v="7206-PQBBZ"/>
    <x v="1"/>
    <n v="1"/>
    <s v="Yes"/>
    <s v="No"/>
    <n v="11"/>
    <s v="Yes"/>
    <x v="1"/>
    <x v="1"/>
    <x v="0"/>
    <x v="1"/>
    <x v="0"/>
    <x v="0"/>
    <x v="0"/>
    <x v="0"/>
    <x v="0"/>
    <s v="Yes"/>
    <x v="0"/>
    <n v="70.2"/>
    <n v="834.7"/>
    <x v="0"/>
    <n v="834.7"/>
    <n v="0"/>
    <x v="0"/>
  </r>
  <r>
    <s v="3106-ULWFW"/>
    <x v="0"/>
    <n v="0"/>
    <s v="Yes"/>
    <s v="No"/>
    <n v="8"/>
    <s v="Yes"/>
    <x v="2"/>
    <x v="1"/>
    <x v="0"/>
    <x v="1"/>
    <x v="0"/>
    <x v="0"/>
    <x v="0"/>
    <x v="1"/>
    <x v="0"/>
    <s v="Yes"/>
    <x v="3"/>
    <n v="85.2"/>
    <n v="627.4"/>
    <x v="1"/>
    <n v="627.4"/>
    <n v="1"/>
    <x v="0"/>
  </r>
  <r>
    <s v="0925-VYDLG"/>
    <x v="0"/>
    <n v="0"/>
    <s v="No"/>
    <s v="No"/>
    <n v="3"/>
    <s v="Yes"/>
    <x v="2"/>
    <x v="1"/>
    <x v="0"/>
    <x v="1"/>
    <x v="0"/>
    <x v="0"/>
    <x v="0"/>
    <x v="0"/>
    <x v="0"/>
    <s v="No"/>
    <x v="0"/>
    <n v="75.25"/>
    <n v="242"/>
    <x v="1"/>
    <n v="242"/>
    <n v="1"/>
    <x v="0"/>
  </r>
  <r>
    <s v="4547-FZJWE"/>
    <x v="1"/>
    <n v="0"/>
    <s v="Yes"/>
    <s v="Yes"/>
    <n v="55"/>
    <s v="Yes"/>
    <x v="1"/>
    <x v="0"/>
    <x v="1"/>
    <x v="1"/>
    <x v="0"/>
    <x v="0"/>
    <x v="0"/>
    <x v="1"/>
    <x v="1"/>
    <s v="No"/>
    <x v="3"/>
    <n v="59.45"/>
    <n v="3157"/>
    <x v="0"/>
    <n v="3157"/>
    <n v="0"/>
    <x v="5"/>
  </r>
  <r>
    <s v="7422-WNBTY"/>
    <x v="1"/>
    <n v="0"/>
    <s v="Yes"/>
    <s v="No"/>
    <n v="33"/>
    <s v="Yes"/>
    <x v="2"/>
    <x v="1"/>
    <x v="0"/>
    <x v="0"/>
    <x v="1"/>
    <x v="0"/>
    <x v="0"/>
    <x v="1"/>
    <x v="0"/>
    <s v="Yes"/>
    <x v="0"/>
    <n v="93.35"/>
    <n v="3092"/>
    <x v="0"/>
    <n v="3092"/>
    <n v="0"/>
    <x v="1"/>
  </r>
  <r>
    <s v="0842-IWYCP"/>
    <x v="0"/>
    <n v="0"/>
    <s v="No"/>
    <s v="No"/>
    <n v="46"/>
    <s v="Yes"/>
    <x v="1"/>
    <x v="0"/>
    <x v="0"/>
    <x v="1"/>
    <x v="0"/>
    <x v="0"/>
    <x v="0"/>
    <x v="0"/>
    <x v="0"/>
    <s v="No"/>
    <x v="2"/>
    <n v="44.95"/>
    <n v="2168.9"/>
    <x v="0"/>
    <n v="2168.9"/>
    <n v="0"/>
    <x v="2"/>
  </r>
  <r>
    <s v="3521-HTQTV"/>
    <x v="1"/>
    <n v="0"/>
    <s v="No"/>
    <s v="No"/>
    <n v="34"/>
    <s v="Yes"/>
    <x v="2"/>
    <x v="2"/>
    <x v="2"/>
    <x v="2"/>
    <x v="2"/>
    <x v="2"/>
    <x v="2"/>
    <x v="2"/>
    <x v="2"/>
    <s v="No"/>
    <x v="2"/>
    <n v="26.1"/>
    <n v="980.35"/>
    <x v="0"/>
    <n v="980.35"/>
    <n v="0"/>
    <x v="1"/>
  </r>
  <r>
    <s v="3744-ZBHON"/>
    <x v="0"/>
    <n v="0"/>
    <s v="No"/>
    <s v="No"/>
    <n v="3"/>
    <s v="Yes"/>
    <x v="1"/>
    <x v="2"/>
    <x v="2"/>
    <x v="2"/>
    <x v="2"/>
    <x v="2"/>
    <x v="2"/>
    <x v="2"/>
    <x v="0"/>
    <s v="No"/>
    <x v="0"/>
    <n v="20.2"/>
    <n v="65.95"/>
    <x v="0"/>
    <n v="65.95"/>
    <n v="0"/>
    <x v="0"/>
  </r>
  <r>
    <s v="3373-DIUUN"/>
    <x v="1"/>
    <n v="0"/>
    <s v="Yes"/>
    <s v="Yes"/>
    <n v="30"/>
    <s v="Yes"/>
    <x v="1"/>
    <x v="2"/>
    <x v="2"/>
    <x v="2"/>
    <x v="2"/>
    <x v="2"/>
    <x v="2"/>
    <x v="2"/>
    <x v="2"/>
    <s v="No"/>
    <x v="1"/>
    <n v="21.25"/>
    <n v="711.9"/>
    <x v="0"/>
    <n v="711.9"/>
    <n v="0"/>
    <x v="1"/>
  </r>
  <r>
    <s v="8383-SGHJU"/>
    <x v="0"/>
    <n v="0"/>
    <s v="No"/>
    <s v="No"/>
    <n v="33"/>
    <s v="Yes"/>
    <x v="2"/>
    <x v="0"/>
    <x v="1"/>
    <x v="1"/>
    <x v="0"/>
    <x v="1"/>
    <x v="0"/>
    <x v="0"/>
    <x v="1"/>
    <s v="No"/>
    <x v="0"/>
    <n v="59.4"/>
    <n v="1952.8"/>
    <x v="0"/>
    <n v="1952.8"/>
    <n v="0"/>
    <x v="1"/>
  </r>
  <r>
    <s v="7607-QKKTJ"/>
    <x v="1"/>
    <n v="0"/>
    <s v="Yes"/>
    <s v="Yes"/>
    <n v="45"/>
    <s v="Yes"/>
    <x v="2"/>
    <x v="1"/>
    <x v="0"/>
    <x v="0"/>
    <x v="1"/>
    <x v="0"/>
    <x v="0"/>
    <x v="1"/>
    <x v="1"/>
    <s v="Yes"/>
    <x v="3"/>
    <n v="95"/>
    <n v="4368.8500000000004"/>
    <x v="0"/>
    <n v="4368.8500000000004"/>
    <n v="0"/>
    <x v="2"/>
  </r>
  <r>
    <s v="7707-PYBBH"/>
    <x v="1"/>
    <n v="0"/>
    <s v="No"/>
    <s v="No"/>
    <n v="40"/>
    <s v="Yes"/>
    <x v="1"/>
    <x v="0"/>
    <x v="1"/>
    <x v="0"/>
    <x v="0"/>
    <x v="1"/>
    <x v="0"/>
    <x v="0"/>
    <x v="0"/>
    <s v="Yes"/>
    <x v="1"/>
    <n v="61.9"/>
    <n v="2647.1"/>
    <x v="0"/>
    <n v="2647.1"/>
    <n v="0"/>
    <x v="2"/>
  </r>
  <r>
    <s v="8984-HPEMB"/>
    <x v="0"/>
    <n v="0"/>
    <s v="No"/>
    <s v="No"/>
    <n v="71"/>
    <s v="Yes"/>
    <x v="2"/>
    <x v="1"/>
    <x v="1"/>
    <x v="0"/>
    <x v="1"/>
    <x v="1"/>
    <x v="1"/>
    <x v="1"/>
    <x v="2"/>
    <s v="Yes"/>
    <x v="0"/>
    <n v="118.65"/>
    <n v="8477.6"/>
    <x v="0"/>
    <n v="8477.6"/>
    <n v="0"/>
    <x v="4"/>
  </r>
  <r>
    <s v="4349-GFQHK"/>
    <x v="1"/>
    <n v="0"/>
    <s v="No"/>
    <s v="No"/>
    <n v="1"/>
    <s v="Yes"/>
    <x v="2"/>
    <x v="0"/>
    <x v="0"/>
    <x v="1"/>
    <x v="1"/>
    <x v="0"/>
    <x v="0"/>
    <x v="0"/>
    <x v="0"/>
    <s v="No"/>
    <x v="0"/>
    <n v="54.35"/>
    <n v="54.35"/>
    <x v="1"/>
    <n v="54.35"/>
    <n v="1"/>
    <x v="0"/>
  </r>
  <r>
    <s v="4139-DETXS"/>
    <x v="0"/>
    <n v="0"/>
    <s v="Yes"/>
    <s v="Yes"/>
    <n v="72"/>
    <s v="No"/>
    <x v="0"/>
    <x v="0"/>
    <x v="1"/>
    <x v="0"/>
    <x v="1"/>
    <x v="1"/>
    <x v="1"/>
    <x v="1"/>
    <x v="2"/>
    <s v="No"/>
    <x v="2"/>
    <n v="64.45"/>
    <n v="4528"/>
    <x v="0"/>
    <n v="4528"/>
    <n v="0"/>
    <x v="4"/>
  </r>
  <r>
    <s v="9779-DPNEJ"/>
    <x v="0"/>
    <n v="0"/>
    <s v="Yes"/>
    <s v="Yes"/>
    <n v="22"/>
    <s v="Yes"/>
    <x v="1"/>
    <x v="1"/>
    <x v="0"/>
    <x v="1"/>
    <x v="0"/>
    <x v="0"/>
    <x v="0"/>
    <x v="1"/>
    <x v="0"/>
    <s v="Yes"/>
    <x v="0"/>
    <n v="80.150000000000006"/>
    <n v="1790.65"/>
    <x v="0"/>
    <n v="1790.65"/>
    <n v="0"/>
    <x v="3"/>
  </r>
  <r>
    <s v="9805-FILKB"/>
    <x v="1"/>
    <n v="0"/>
    <s v="Yes"/>
    <s v="Yes"/>
    <n v="46"/>
    <s v="Yes"/>
    <x v="1"/>
    <x v="2"/>
    <x v="2"/>
    <x v="2"/>
    <x v="2"/>
    <x v="2"/>
    <x v="2"/>
    <x v="2"/>
    <x v="1"/>
    <s v="Yes"/>
    <x v="2"/>
    <n v="20.2"/>
    <n v="845.6"/>
    <x v="0"/>
    <n v="845.6"/>
    <n v="0"/>
    <x v="2"/>
  </r>
  <r>
    <s v="5793-YOLJN"/>
    <x v="0"/>
    <n v="0"/>
    <s v="Yes"/>
    <s v="Yes"/>
    <n v="55"/>
    <s v="Yes"/>
    <x v="1"/>
    <x v="2"/>
    <x v="2"/>
    <x v="2"/>
    <x v="2"/>
    <x v="2"/>
    <x v="2"/>
    <x v="2"/>
    <x v="2"/>
    <s v="No"/>
    <x v="1"/>
    <n v="21"/>
    <n v="1210.3"/>
    <x v="0"/>
    <n v="1210.3"/>
    <n v="0"/>
    <x v="5"/>
  </r>
  <r>
    <s v="0673-IGUQO"/>
    <x v="1"/>
    <n v="0"/>
    <s v="No"/>
    <s v="No"/>
    <n v="1"/>
    <s v="Yes"/>
    <x v="1"/>
    <x v="2"/>
    <x v="2"/>
    <x v="2"/>
    <x v="2"/>
    <x v="2"/>
    <x v="2"/>
    <x v="2"/>
    <x v="0"/>
    <s v="No"/>
    <x v="1"/>
    <n v="20.45"/>
    <n v="20.45"/>
    <x v="0"/>
    <n v="20.45"/>
    <n v="0"/>
    <x v="0"/>
  </r>
  <r>
    <s v="4123-FCVCB"/>
    <x v="0"/>
    <n v="0"/>
    <s v="No"/>
    <s v="No"/>
    <n v="12"/>
    <s v="Yes"/>
    <x v="2"/>
    <x v="0"/>
    <x v="0"/>
    <x v="1"/>
    <x v="0"/>
    <x v="1"/>
    <x v="1"/>
    <x v="1"/>
    <x v="1"/>
    <s v="Yes"/>
    <x v="1"/>
    <n v="75.849999999999994"/>
    <n v="854.45"/>
    <x v="0"/>
    <n v="854.45"/>
    <n v="0"/>
    <x v="0"/>
  </r>
  <r>
    <s v="8819-IMISP"/>
    <x v="1"/>
    <n v="0"/>
    <s v="No"/>
    <s v="No"/>
    <n v="31"/>
    <s v="Yes"/>
    <x v="2"/>
    <x v="1"/>
    <x v="0"/>
    <x v="0"/>
    <x v="0"/>
    <x v="0"/>
    <x v="0"/>
    <x v="0"/>
    <x v="0"/>
    <s v="Yes"/>
    <x v="0"/>
    <n v="80.45"/>
    <n v="2429.1"/>
    <x v="0"/>
    <n v="2429.1"/>
    <n v="0"/>
    <x v="1"/>
  </r>
  <r>
    <s v="7802-EFKNY"/>
    <x v="1"/>
    <n v="0"/>
    <s v="Yes"/>
    <s v="No"/>
    <n v="5"/>
    <s v="No"/>
    <x v="0"/>
    <x v="0"/>
    <x v="0"/>
    <x v="1"/>
    <x v="0"/>
    <x v="0"/>
    <x v="0"/>
    <x v="0"/>
    <x v="0"/>
    <s v="Yes"/>
    <x v="0"/>
    <n v="24.95"/>
    <n v="100.4"/>
    <x v="1"/>
    <n v="100.4"/>
    <n v="1"/>
    <x v="0"/>
  </r>
  <r>
    <s v="8311-UEUAB"/>
    <x v="0"/>
    <n v="0"/>
    <s v="Yes"/>
    <s v="Yes"/>
    <n v="67"/>
    <s v="Yes"/>
    <x v="2"/>
    <x v="0"/>
    <x v="1"/>
    <x v="1"/>
    <x v="0"/>
    <x v="0"/>
    <x v="1"/>
    <x v="1"/>
    <x v="2"/>
    <s v="Yes"/>
    <x v="0"/>
    <n v="75.5"/>
    <n v="5229.45"/>
    <x v="0"/>
    <n v="5229.45"/>
    <n v="0"/>
    <x v="4"/>
  </r>
  <r>
    <s v="5858-EAFCZ"/>
    <x v="1"/>
    <n v="0"/>
    <s v="No"/>
    <s v="No"/>
    <n v="1"/>
    <s v="Yes"/>
    <x v="1"/>
    <x v="0"/>
    <x v="0"/>
    <x v="1"/>
    <x v="0"/>
    <x v="0"/>
    <x v="0"/>
    <x v="0"/>
    <x v="0"/>
    <s v="No"/>
    <x v="1"/>
    <n v="44.45"/>
    <n v="44.45"/>
    <x v="0"/>
    <n v="44.45"/>
    <n v="0"/>
    <x v="0"/>
  </r>
  <r>
    <s v="8035-BUYVG"/>
    <x v="1"/>
    <n v="0"/>
    <s v="Yes"/>
    <s v="No"/>
    <n v="40"/>
    <s v="No"/>
    <x v="0"/>
    <x v="0"/>
    <x v="1"/>
    <x v="0"/>
    <x v="1"/>
    <x v="0"/>
    <x v="0"/>
    <x v="0"/>
    <x v="1"/>
    <s v="Yes"/>
    <x v="0"/>
    <n v="42.35"/>
    <n v="1716.45"/>
    <x v="1"/>
    <n v="1716.45"/>
    <n v="1"/>
    <x v="2"/>
  </r>
  <r>
    <s v="1163-ONYEY"/>
    <x v="1"/>
    <n v="0"/>
    <s v="Yes"/>
    <s v="Yes"/>
    <n v="41"/>
    <s v="Yes"/>
    <x v="2"/>
    <x v="0"/>
    <x v="1"/>
    <x v="0"/>
    <x v="1"/>
    <x v="0"/>
    <x v="1"/>
    <x v="0"/>
    <x v="0"/>
    <s v="Yes"/>
    <x v="3"/>
    <n v="74.55"/>
    <n v="3023.55"/>
    <x v="0"/>
    <n v="3023.55"/>
    <n v="0"/>
    <x v="2"/>
  </r>
  <r>
    <s v="9787-XVQIU"/>
    <x v="1"/>
    <n v="0"/>
    <s v="No"/>
    <s v="No"/>
    <n v="1"/>
    <s v="Yes"/>
    <x v="2"/>
    <x v="1"/>
    <x v="0"/>
    <x v="1"/>
    <x v="0"/>
    <x v="0"/>
    <x v="0"/>
    <x v="0"/>
    <x v="0"/>
    <s v="Yes"/>
    <x v="0"/>
    <n v="75.3"/>
    <n v="75.3"/>
    <x v="1"/>
    <n v="75.3"/>
    <n v="1"/>
    <x v="0"/>
  </r>
  <r>
    <s v="8945-MUQUF"/>
    <x v="1"/>
    <n v="0"/>
    <s v="No"/>
    <s v="No"/>
    <n v="51"/>
    <s v="Yes"/>
    <x v="2"/>
    <x v="1"/>
    <x v="1"/>
    <x v="0"/>
    <x v="0"/>
    <x v="0"/>
    <x v="1"/>
    <x v="0"/>
    <x v="1"/>
    <s v="Yes"/>
    <x v="0"/>
    <n v="94.8"/>
    <n v="4837.6000000000004"/>
    <x v="1"/>
    <n v="4837.6000000000004"/>
    <n v="1"/>
    <x v="5"/>
  </r>
  <r>
    <s v="5656-MJEFC"/>
    <x v="1"/>
    <n v="0"/>
    <s v="Yes"/>
    <s v="Yes"/>
    <n v="42"/>
    <s v="No"/>
    <x v="0"/>
    <x v="0"/>
    <x v="1"/>
    <x v="1"/>
    <x v="1"/>
    <x v="1"/>
    <x v="1"/>
    <x v="0"/>
    <x v="2"/>
    <s v="No"/>
    <x v="3"/>
    <n v="48.15"/>
    <n v="2032.3"/>
    <x v="0"/>
    <n v="2032.3"/>
    <n v="0"/>
    <x v="2"/>
  </r>
  <r>
    <s v="6082-OQFBA"/>
    <x v="1"/>
    <n v="0"/>
    <s v="Yes"/>
    <s v="Yes"/>
    <n v="23"/>
    <s v="Yes"/>
    <x v="1"/>
    <x v="2"/>
    <x v="2"/>
    <x v="2"/>
    <x v="2"/>
    <x v="2"/>
    <x v="2"/>
    <x v="2"/>
    <x v="1"/>
    <s v="No"/>
    <x v="1"/>
    <n v="19.649999999999999"/>
    <n v="436.9"/>
    <x v="0"/>
    <n v="436.9"/>
    <n v="0"/>
    <x v="3"/>
  </r>
  <r>
    <s v="8051-HJRLT"/>
    <x v="0"/>
    <n v="1"/>
    <s v="No"/>
    <s v="No"/>
    <n v="1"/>
    <s v="Yes"/>
    <x v="1"/>
    <x v="1"/>
    <x v="0"/>
    <x v="1"/>
    <x v="0"/>
    <x v="0"/>
    <x v="0"/>
    <x v="0"/>
    <x v="0"/>
    <s v="Yes"/>
    <x v="0"/>
    <n v="70.55"/>
    <n v="70.55"/>
    <x v="1"/>
    <n v="70.55"/>
    <n v="1"/>
    <x v="0"/>
  </r>
  <r>
    <s v="8974-OVACP"/>
    <x v="0"/>
    <n v="0"/>
    <s v="No"/>
    <s v="No"/>
    <n v="1"/>
    <s v="Yes"/>
    <x v="1"/>
    <x v="2"/>
    <x v="2"/>
    <x v="2"/>
    <x v="2"/>
    <x v="2"/>
    <x v="2"/>
    <x v="2"/>
    <x v="0"/>
    <s v="No"/>
    <x v="1"/>
    <n v="20.149999999999999"/>
    <n v="20.149999999999999"/>
    <x v="0"/>
    <n v="20.149999999999999"/>
    <n v="0"/>
    <x v="0"/>
  </r>
  <r>
    <s v="4010-YLMVT"/>
    <x v="0"/>
    <n v="0"/>
    <s v="No"/>
    <s v="No"/>
    <n v="56"/>
    <s v="Yes"/>
    <x v="2"/>
    <x v="1"/>
    <x v="1"/>
    <x v="0"/>
    <x v="0"/>
    <x v="0"/>
    <x v="1"/>
    <x v="1"/>
    <x v="0"/>
    <s v="Yes"/>
    <x v="3"/>
    <n v="106.6"/>
    <n v="5893.95"/>
    <x v="0"/>
    <n v="5893.95"/>
    <n v="0"/>
    <x v="5"/>
  </r>
  <r>
    <s v="1379-FRVEB"/>
    <x v="1"/>
    <n v="0"/>
    <s v="No"/>
    <s v="Yes"/>
    <n v="15"/>
    <s v="Yes"/>
    <x v="2"/>
    <x v="1"/>
    <x v="0"/>
    <x v="0"/>
    <x v="0"/>
    <x v="0"/>
    <x v="1"/>
    <x v="0"/>
    <x v="0"/>
    <s v="Yes"/>
    <x v="0"/>
    <n v="91"/>
    <n v="1430.05"/>
    <x v="0"/>
    <n v="1430.05"/>
    <n v="0"/>
    <x v="3"/>
  </r>
  <r>
    <s v="8612-GXIDD"/>
    <x v="1"/>
    <n v="0"/>
    <s v="Yes"/>
    <s v="Yes"/>
    <n v="12"/>
    <s v="Yes"/>
    <x v="2"/>
    <x v="2"/>
    <x v="2"/>
    <x v="2"/>
    <x v="2"/>
    <x v="2"/>
    <x v="2"/>
    <x v="2"/>
    <x v="2"/>
    <s v="Yes"/>
    <x v="2"/>
    <n v="25.4"/>
    <n v="313"/>
    <x v="0"/>
    <n v="313"/>
    <n v="0"/>
    <x v="0"/>
  </r>
  <r>
    <s v="6288-CHQJB"/>
    <x v="0"/>
    <n v="0"/>
    <s v="Yes"/>
    <s v="Yes"/>
    <n v="54"/>
    <s v="Yes"/>
    <x v="1"/>
    <x v="0"/>
    <x v="1"/>
    <x v="1"/>
    <x v="1"/>
    <x v="1"/>
    <x v="0"/>
    <x v="1"/>
    <x v="2"/>
    <s v="No"/>
    <x v="2"/>
    <n v="69.95"/>
    <n v="3871.85"/>
    <x v="0"/>
    <n v="3871.85"/>
    <n v="0"/>
    <x v="5"/>
  </r>
  <r>
    <s v="8160-HOWOX"/>
    <x v="0"/>
    <n v="0"/>
    <s v="No"/>
    <s v="No"/>
    <n v="7"/>
    <s v="Yes"/>
    <x v="1"/>
    <x v="0"/>
    <x v="0"/>
    <x v="1"/>
    <x v="0"/>
    <x v="0"/>
    <x v="1"/>
    <x v="1"/>
    <x v="0"/>
    <s v="Yes"/>
    <x v="0"/>
    <n v="66.849999999999994"/>
    <n v="458.1"/>
    <x v="0"/>
    <n v="458.1"/>
    <n v="0"/>
    <x v="0"/>
  </r>
  <r>
    <s v="3023-GFLBR"/>
    <x v="0"/>
    <n v="0"/>
    <s v="Yes"/>
    <s v="Yes"/>
    <n v="33"/>
    <s v="Yes"/>
    <x v="2"/>
    <x v="1"/>
    <x v="0"/>
    <x v="1"/>
    <x v="0"/>
    <x v="0"/>
    <x v="0"/>
    <x v="1"/>
    <x v="0"/>
    <s v="No"/>
    <x v="3"/>
    <n v="86.15"/>
    <n v="2745.7"/>
    <x v="1"/>
    <n v="2745.7"/>
    <n v="1"/>
    <x v="1"/>
  </r>
  <r>
    <s v="6648-INWPS"/>
    <x v="1"/>
    <n v="0"/>
    <s v="Yes"/>
    <s v="Yes"/>
    <n v="16"/>
    <s v="Yes"/>
    <x v="1"/>
    <x v="2"/>
    <x v="2"/>
    <x v="2"/>
    <x v="2"/>
    <x v="2"/>
    <x v="2"/>
    <x v="2"/>
    <x v="0"/>
    <s v="No"/>
    <x v="0"/>
    <n v="20.149999999999999"/>
    <n v="341.35"/>
    <x v="0"/>
    <n v="341.35"/>
    <n v="0"/>
    <x v="3"/>
  </r>
  <r>
    <s v="4223-BKEOR"/>
    <x v="0"/>
    <n v="0"/>
    <s v="No"/>
    <s v="Yes"/>
    <n v="21"/>
    <s v="Yes"/>
    <x v="1"/>
    <x v="0"/>
    <x v="1"/>
    <x v="1"/>
    <x v="1"/>
    <x v="0"/>
    <x v="0"/>
    <x v="1"/>
    <x v="1"/>
    <s v="No"/>
    <x v="1"/>
    <n v="64.849999999999994"/>
    <n v="1336.8"/>
    <x v="0"/>
    <n v="1336.8"/>
    <n v="0"/>
    <x v="3"/>
  </r>
  <r>
    <s v="4079-VTGLK"/>
    <x v="1"/>
    <n v="1"/>
    <s v="Yes"/>
    <s v="No"/>
    <n v="30"/>
    <s v="Yes"/>
    <x v="2"/>
    <x v="0"/>
    <x v="0"/>
    <x v="1"/>
    <x v="1"/>
    <x v="0"/>
    <x v="1"/>
    <x v="1"/>
    <x v="2"/>
    <s v="No"/>
    <x v="0"/>
    <n v="74.849999999999994"/>
    <n v="2181.75"/>
    <x v="0"/>
    <n v="2181.75"/>
    <n v="0"/>
    <x v="1"/>
  </r>
  <r>
    <s v="1763-WQFUK"/>
    <x v="1"/>
    <n v="0"/>
    <s v="No"/>
    <s v="No"/>
    <n v="3"/>
    <s v="Yes"/>
    <x v="1"/>
    <x v="0"/>
    <x v="0"/>
    <x v="1"/>
    <x v="0"/>
    <x v="1"/>
    <x v="0"/>
    <x v="0"/>
    <x v="0"/>
    <s v="Yes"/>
    <x v="1"/>
    <n v="50.5"/>
    <n v="147.75"/>
    <x v="0"/>
    <n v="147.75"/>
    <n v="0"/>
    <x v="0"/>
  </r>
  <r>
    <s v="1391-UBDAR"/>
    <x v="1"/>
    <n v="0"/>
    <s v="No"/>
    <s v="No"/>
    <n v="11"/>
    <s v="Yes"/>
    <x v="1"/>
    <x v="1"/>
    <x v="0"/>
    <x v="1"/>
    <x v="1"/>
    <x v="0"/>
    <x v="0"/>
    <x v="0"/>
    <x v="0"/>
    <s v="No"/>
    <x v="0"/>
    <n v="72.900000000000006"/>
    <n v="818.45"/>
    <x v="0"/>
    <n v="818.45"/>
    <n v="0"/>
    <x v="0"/>
  </r>
  <r>
    <s v="8894-JVDCV"/>
    <x v="0"/>
    <n v="0"/>
    <s v="No"/>
    <s v="No"/>
    <n v="62"/>
    <s v="Yes"/>
    <x v="2"/>
    <x v="1"/>
    <x v="1"/>
    <x v="0"/>
    <x v="1"/>
    <x v="1"/>
    <x v="1"/>
    <x v="1"/>
    <x v="1"/>
    <s v="Yes"/>
    <x v="3"/>
    <n v="115.05"/>
    <n v="7133.45"/>
    <x v="0"/>
    <n v="7133.45"/>
    <n v="0"/>
    <x v="4"/>
  </r>
  <r>
    <s v="2023-VQFDL"/>
    <x v="1"/>
    <n v="0"/>
    <s v="No"/>
    <s v="No"/>
    <n v="18"/>
    <s v="Yes"/>
    <x v="1"/>
    <x v="2"/>
    <x v="2"/>
    <x v="2"/>
    <x v="2"/>
    <x v="2"/>
    <x v="2"/>
    <x v="2"/>
    <x v="0"/>
    <s v="No"/>
    <x v="0"/>
    <n v="19"/>
    <n v="348.8"/>
    <x v="0"/>
    <n v="348.8"/>
    <n v="0"/>
    <x v="3"/>
  </r>
  <r>
    <s v="1345-GKDZZ"/>
    <x v="1"/>
    <n v="0"/>
    <s v="No"/>
    <s v="Yes"/>
    <n v="6"/>
    <s v="Yes"/>
    <x v="1"/>
    <x v="2"/>
    <x v="2"/>
    <x v="2"/>
    <x v="2"/>
    <x v="2"/>
    <x v="2"/>
    <x v="2"/>
    <x v="0"/>
    <s v="No"/>
    <x v="1"/>
    <n v="19.55"/>
    <n v="128.6"/>
    <x v="0"/>
    <n v="128.6"/>
    <n v="0"/>
    <x v="0"/>
  </r>
  <r>
    <s v="2014-MKGMH"/>
    <x v="0"/>
    <n v="0"/>
    <s v="No"/>
    <s v="No"/>
    <n v="46"/>
    <s v="Yes"/>
    <x v="2"/>
    <x v="1"/>
    <x v="0"/>
    <x v="1"/>
    <x v="1"/>
    <x v="0"/>
    <x v="1"/>
    <x v="1"/>
    <x v="1"/>
    <s v="Yes"/>
    <x v="0"/>
    <n v="101.1"/>
    <n v="4674.3999999999996"/>
    <x v="0"/>
    <n v="4674.3999999999996"/>
    <n v="0"/>
    <x v="2"/>
  </r>
  <r>
    <s v="5628-FCGYG"/>
    <x v="1"/>
    <n v="0"/>
    <s v="No"/>
    <s v="No"/>
    <n v="21"/>
    <s v="Yes"/>
    <x v="2"/>
    <x v="1"/>
    <x v="0"/>
    <x v="1"/>
    <x v="0"/>
    <x v="0"/>
    <x v="0"/>
    <x v="1"/>
    <x v="0"/>
    <s v="Yes"/>
    <x v="0"/>
    <n v="84.1"/>
    <n v="1737.45"/>
    <x v="0"/>
    <n v="1737.45"/>
    <n v="0"/>
    <x v="3"/>
  </r>
  <r>
    <s v="2560-WBWXF"/>
    <x v="1"/>
    <n v="0"/>
    <s v="No"/>
    <s v="No"/>
    <n v="68"/>
    <s v="Yes"/>
    <x v="2"/>
    <x v="2"/>
    <x v="2"/>
    <x v="2"/>
    <x v="2"/>
    <x v="2"/>
    <x v="2"/>
    <x v="2"/>
    <x v="2"/>
    <s v="Yes"/>
    <x v="2"/>
    <n v="24.15"/>
    <n v="1498.85"/>
    <x v="0"/>
    <n v="1498.85"/>
    <n v="0"/>
    <x v="4"/>
  </r>
  <r>
    <s v="0248-IPDFW"/>
    <x v="0"/>
    <n v="0"/>
    <s v="No"/>
    <s v="No"/>
    <n v="1"/>
    <s v="Yes"/>
    <x v="2"/>
    <x v="0"/>
    <x v="0"/>
    <x v="1"/>
    <x v="0"/>
    <x v="0"/>
    <x v="0"/>
    <x v="0"/>
    <x v="0"/>
    <s v="Yes"/>
    <x v="0"/>
    <n v="50.1"/>
    <n v="50.1"/>
    <x v="0"/>
    <n v="50.1"/>
    <n v="0"/>
    <x v="0"/>
  </r>
  <r>
    <s v="7978-DKUQH"/>
    <x v="0"/>
    <n v="0"/>
    <s v="Yes"/>
    <s v="No"/>
    <n v="25"/>
    <s v="Yes"/>
    <x v="1"/>
    <x v="1"/>
    <x v="0"/>
    <x v="1"/>
    <x v="1"/>
    <x v="0"/>
    <x v="0"/>
    <x v="0"/>
    <x v="0"/>
    <s v="Yes"/>
    <x v="0"/>
    <n v="74.599999999999994"/>
    <n v="1797.75"/>
    <x v="0"/>
    <n v="1797.75"/>
    <n v="0"/>
    <x v="1"/>
  </r>
  <r>
    <s v="4335-UPJSI"/>
    <x v="0"/>
    <n v="0"/>
    <s v="No"/>
    <s v="Yes"/>
    <n v="24"/>
    <s v="Yes"/>
    <x v="1"/>
    <x v="2"/>
    <x v="2"/>
    <x v="2"/>
    <x v="2"/>
    <x v="2"/>
    <x v="2"/>
    <x v="2"/>
    <x v="2"/>
    <s v="No"/>
    <x v="1"/>
    <n v="19.75"/>
    <n v="498.1"/>
    <x v="0"/>
    <n v="498.1"/>
    <n v="0"/>
    <x v="3"/>
  </r>
  <r>
    <s v="0524-IAVZO"/>
    <x v="0"/>
    <n v="0"/>
    <s v="Yes"/>
    <s v="No"/>
    <n v="30"/>
    <s v="Yes"/>
    <x v="2"/>
    <x v="1"/>
    <x v="0"/>
    <x v="1"/>
    <x v="0"/>
    <x v="0"/>
    <x v="0"/>
    <x v="1"/>
    <x v="0"/>
    <s v="Yes"/>
    <x v="0"/>
    <n v="85"/>
    <n v="2624.25"/>
    <x v="1"/>
    <n v="2624.25"/>
    <n v="1"/>
    <x v="1"/>
  </r>
  <r>
    <s v="2737-YNGYW"/>
    <x v="0"/>
    <n v="0"/>
    <s v="No"/>
    <s v="No"/>
    <n v="2"/>
    <s v="Yes"/>
    <x v="1"/>
    <x v="1"/>
    <x v="0"/>
    <x v="1"/>
    <x v="0"/>
    <x v="0"/>
    <x v="0"/>
    <x v="1"/>
    <x v="0"/>
    <s v="No"/>
    <x v="0"/>
    <n v="80.55"/>
    <n v="184.1"/>
    <x v="1"/>
    <n v="184.1"/>
    <n v="1"/>
    <x v="0"/>
  </r>
  <r>
    <s v="1784-EZDKJ"/>
    <x v="1"/>
    <n v="0"/>
    <s v="Yes"/>
    <s v="No"/>
    <n v="51"/>
    <s v="Yes"/>
    <x v="2"/>
    <x v="1"/>
    <x v="0"/>
    <x v="0"/>
    <x v="1"/>
    <x v="0"/>
    <x v="1"/>
    <x v="1"/>
    <x v="1"/>
    <s v="Yes"/>
    <x v="2"/>
    <n v="106.8"/>
    <n v="5498.8"/>
    <x v="0"/>
    <n v="5498.8"/>
    <n v="0"/>
    <x v="5"/>
  </r>
  <r>
    <s v="9297-FVVDH"/>
    <x v="0"/>
    <n v="0"/>
    <s v="Yes"/>
    <s v="Yes"/>
    <n v="57"/>
    <s v="Yes"/>
    <x v="2"/>
    <x v="0"/>
    <x v="1"/>
    <x v="1"/>
    <x v="1"/>
    <x v="1"/>
    <x v="1"/>
    <x v="1"/>
    <x v="2"/>
    <s v="Yes"/>
    <x v="0"/>
    <n v="84.5"/>
    <n v="4845.3999999999996"/>
    <x v="0"/>
    <n v="4845.3999999999996"/>
    <n v="0"/>
    <x v="5"/>
  </r>
  <r>
    <s v="8007-YYPWD"/>
    <x v="0"/>
    <n v="0"/>
    <s v="No"/>
    <s v="No"/>
    <n v="15"/>
    <s v="Yes"/>
    <x v="2"/>
    <x v="2"/>
    <x v="2"/>
    <x v="2"/>
    <x v="2"/>
    <x v="2"/>
    <x v="2"/>
    <x v="2"/>
    <x v="2"/>
    <s v="No"/>
    <x v="2"/>
    <n v="25.05"/>
    <n v="369.1"/>
    <x v="0"/>
    <n v="369.1"/>
    <n v="0"/>
    <x v="3"/>
  </r>
  <r>
    <s v="7101-HRBLJ"/>
    <x v="0"/>
    <n v="0"/>
    <s v="Yes"/>
    <s v="Yes"/>
    <n v="72"/>
    <s v="Yes"/>
    <x v="1"/>
    <x v="0"/>
    <x v="1"/>
    <x v="0"/>
    <x v="1"/>
    <x v="1"/>
    <x v="1"/>
    <x v="1"/>
    <x v="2"/>
    <s v="Yes"/>
    <x v="2"/>
    <n v="83.7"/>
    <n v="6096.9"/>
    <x v="0"/>
    <n v="6096.9"/>
    <n v="0"/>
    <x v="4"/>
  </r>
  <r>
    <s v="5159-YFPKQ"/>
    <x v="0"/>
    <n v="0"/>
    <s v="No"/>
    <s v="No"/>
    <n v="2"/>
    <s v="Yes"/>
    <x v="1"/>
    <x v="1"/>
    <x v="0"/>
    <x v="1"/>
    <x v="1"/>
    <x v="0"/>
    <x v="0"/>
    <x v="0"/>
    <x v="0"/>
    <s v="Yes"/>
    <x v="0"/>
    <n v="75.8"/>
    <n v="160.75"/>
    <x v="1"/>
    <n v="160.75"/>
    <n v="1"/>
    <x v="0"/>
  </r>
  <r>
    <s v="6635-CPNUN"/>
    <x v="1"/>
    <n v="0"/>
    <s v="Yes"/>
    <s v="No"/>
    <n v="28"/>
    <s v="Yes"/>
    <x v="2"/>
    <x v="1"/>
    <x v="0"/>
    <x v="0"/>
    <x v="1"/>
    <x v="0"/>
    <x v="1"/>
    <x v="0"/>
    <x v="0"/>
    <s v="No"/>
    <x v="3"/>
    <n v="96.6"/>
    <n v="2684.35"/>
    <x v="0"/>
    <n v="2684.35"/>
    <n v="0"/>
    <x v="1"/>
  </r>
  <r>
    <s v="4021-RQSNY"/>
    <x v="1"/>
    <n v="1"/>
    <s v="Yes"/>
    <s v="No"/>
    <n v="29"/>
    <s v="Yes"/>
    <x v="2"/>
    <x v="1"/>
    <x v="0"/>
    <x v="1"/>
    <x v="1"/>
    <x v="0"/>
    <x v="1"/>
    <x v="1"/>
    <x v="0"/>
    <s v="Yes"/>
    <x v="0"/>
    <n v="98.5"/>
    <n v="3004.15"/>
    <x v="1"/>
    <n v="3004.15"/>
    <n v="1"/>
    <x v="1"/>
  </r>
  <r>
    <s v="5453-YBTWV"/>
    <x v="1"/>
    <n v="0"/>
    <s v="Yes"/>
    <s v="Yes"/>
    <n v="70"/>
    <s v="Yes"/>
    <x v="1"/>
    <x v="1"/>
    <x v="1"/>
    <x v="0"/>
    <x v="1"/>
    <x v="1"/>
    <x v="1"/>
    <x v="0"/>
    <x v="2"/>
    <s v="Yes"/>
    <x v="3"/>
    <n v="101.1"/>
    <n v="6994.8"/>
    <x v="0"/>
    <n v="6994.8"/>
    <n v="0"/>
    <x v="4"/>
  </r>
  <r>
    <s v="5039-LZRQT"/>
    <x v="0"/>
    <n v="0"/>
    <s v="No"/>
    <s v="No"/>
    <n v="13"/>
    <s v="Yes"/>
    <x v="1"/>
    <x v="2"/>
    <x v="2"/>
    <x v="2"/>
    <x v="2"/>
    <x v="2"/>
    <x v="2"/>
    <x v="2"/>
    <x v="1"/>
    <s v="No"/>
    <x v="1"/>
    <n v="20.2"/>
    <n v="273.25"/>
    <x v="0"/>
    <n v="273.25"/>
    <n v="0"/>
    <x v="3"/>
  </r>
  <r>
    <s v="2931-VUVJN"/>
    <x v="0"/>
    <n v="1"/>
    <s v="Yes"/>
    <s v="No"/>
    <n v="59"/>
    <s v="Yes"/>
    <x v="2"/>
    <x v="1"/>
    <x v="1"/>
    <x v="0"/>
    <x v="1"/>
    <x v="1"/>
    <x v="0"/>
    <x v="0"/>
    <x v="1"/>
    <s v="Yes"/>
    <x v="0"/>
    <n v="94.05"/>
    <n v="5483.9"/>
    <x v="0"/>
    <n v="5483.9"/>
    <n v="0"/>
    <x v="5"/>
  </r>
  <r>
    <s v="9061-TIHDA"/>
    <x v="1"/>
    <n v="1"/>
    <s v="Yes"/>
    <s v="No"/>
    <n v="13"/>
    <s v="Yes"/>
    <x v="2"/>
    <x v="1"/>
    <x v="0"/>
    <x v="1"/>
    <x v="0"/>
    <x v="0"/>
    <x v="1"/>
    <x v="1"/>
    <x v="0"/>
    <s v="Yes"/>
    <x v="0"/>
    <n v="95.25"/>
    <n v="1233.6500000000001"/>
    <x v="1"/>
    <n v="1233.6500000000001"/>
    <n v="1"/>
    <x v="3"/>
  </r>
  <r>
    <s v="8699-ASUFO"/>
    <x v="1"/>
    <n v="1"/>
    <s v="Yes"/>
    <s v="No"/>
    <n v="7"/>
    <s v="Yes"/>
    <x v="2"/>
    <x v="1"/>
    <x v="0"/>
    <x v="1"/>
    <x v="0"/>
    <x v="0"/>
    <x v="0"/>
    <x v="0"/>
    <x v="0"/>
    <s v="Yes"/>
    <x v="1"/>
    <n v="74.400000000000006"/>
    <n v="527.9"/>
    <x v="1"/>
    <n v="527.9"/>
    <n v="1"/>
    <x v="0"/>
  </r>
  <r>
    <s v="6418-PIQSP"/>
    <x v="0"/>
    <n v="0"/>
    <s v="Yes"/>
    <s v="No"/>
    <n v="62"/>
    <s v="Yes"/>
    <x v="1"/>
    <x v="0"/>
    <x v="1"/>
    <x v="1"/>
    <x v="1"/>
    <x v="1"/>
    <x v="1"/>
    <x v="1"/>
    <x v="2"/>
    <s v="No"/>
    <x v="1"/>
    <n v="81"/>
    <n v="4985.8999999999996"/>
    <x v="0"/>
    <n v="4985.8999999999996"/>
    <n v="0"/>
    <x v="4"/>
  </r>
  <r>
    <s v="8220-OCUFY"/>
    <x v="0"/>
    <n v="0"/>
    <s v="No"/>
    <s v="No"/>
    <n v="21"/>
    <s v="Yes"/>
    <x v="1"/>
    <x v="0"/>
    <x v="1"/>
    <x v="1"/>
    <x v="1"/>
    <x v="1"/>
    <x v="0"/>
    <x v="0"/>
    <x v="1"/>
    <s v="Yes"/>
    <x v="0"/>
    <n v="60.25"/>
    <n v="1258.3499999999999"/>
    <x v="0"/>
    <n v="1258.3499999999999"/>
    <n v="0"/>
    <x v="3"/>
  </r>
  <r>
    <s v="3995-WFCSM"/>
    <x v="0"/>
    <n v="0"/>
    <s v="No"/>
    <s v="No"/>
    <n v="2"/>
    <s v="Yes"/>
    <x v="1"/>
    <x v="0"/>
    <x v="0"/>
    <x v="1"/>
    <x v="1"/>
    <x v="0"/>
    <x v="0"/>
    <x v="1"/>
    <x v="0"/>
    <s v="No"/>
    <x v="0"/>
    <n v="60.85"/>
    <n v="111.4"/>
    <x v="0"/>
    <n v="111.4"/>
    <n v="0"/>
    <x v="0"/>
  </r>
  <r>
    <s v="1895-QTKDO"/>
    <x v="0"/>
    <n v="0"/>
    <s v="No"/>
    <s v="No"/>
    <n v="1"/>
    <s v="Yes"/>
    <x v="1"/>
    <x v="0"/>
    <x v="0"/>
    <x v="1"/>
    <x v="0"/>
    <x v="0"/>
    <x v="0"/>
    <x v="0"/>
    <x v="0"/>
    <s v="No"/>
    <x v="3"/>
    <n v="43.95"/>
    <n v="43.95"/>
    <x v="0"/>
    <n v="43.95"/>
    <n v="0"/>
    <x v="0"/>
  </r>
  <r>
    <s v="2038-OEQZH"/>
    <x v="1"/>
    <n v="0"/>
    <s v="No"/>
    <s v="No"/>
    <n v="4"/>
    <s v="Yes"/>
    <x v="1"/>
    <x v="1"/>
    <x v="0"/>
    <x v="1"/>
    <x v="1"/>
    <x v="0"/>
    <x v="0"/>
    <x v="1"/>
    <x v="0"/>
    <s v="No"/>
    <x v="0"/>
    <n v="86.05"/>
    <n v="308.10000000000002"/>
    <x v="0"/>
    <n v="308.10000000000002"/>
    <n v="0"/>
    <x v="0"/>
  </r>
  <r>
    <s v="1178-PZGAB"/>
    <x v="0"/>
    <n v="0"/>
    <s v="No"/>
    <s v="No"/>
    <n v="19"/>
    <s v="Yes"/>
    <x v="1"/>
    <x v="2"/>
    <x v="2"/>
    <x v="2"/>
    <x v="2"/>
    <x v="2"/>
    <x v="2"/>
    <x v="2"/>
    <x v="1"/>
    <s v="No"/>
    <x v="3"/>
    <n v="20.25"/>
    <n v="383.65"/>
    <x v="0"/>
    <n v="383.65"/>
    <n v="0"/>
    <x v="3"/>
  </r>
  <r>
    <s v="7927-AUXBZ"/>
    <x v="0"/>
    <n v="0"/>
    <s v="No"/>
    <s v="No"/>
    <n v="30"/>
    <s v="Yes"/>
    <x v="1"/>
    <x v="1"/>
    <x v="0"/>
    <x v="1"/>
    <x v="0"/>
    <x v="1"/>
    <x v="1"/>
    <x v="0"/>
    <x v="0"/>
    <s v="No"/>
    <x v="0"/>
    <n v="85.15"/>
    <n v="2555.9"/>
    <x v="1"/>
    <n v="2555.9"/>
    <n v="1"/>
    <x v="1"/>
  </r>
  <r>
    <s v="2626-VEEWG"/>
    <x v="1"/>
    <n v="0"/>
    <s v="Yes"/>
    <s v="Yes"/>
    <n v="67"/>
    <s v="Yes"/>
    <x v="1"/>
    <x v="2"/>
    <x v="2"/>
    <x v="2"/>
    <x v="2"/>
    <x v="2"/>
    <x v="2"/>
    <x v="2"/>
    <x v="2"/>
    <s v="Yes"/>
    <x v="3"/>
    <n v="19.399999999999999"/>
    <n v="1284.2"/>
    <x v="0"/>
    <n v="1284.2"/>
    <n v="0"/>
    <x v="4"/>
  </r>
  <r>
    <s v="2878-RMWXY"/>
    <x v="1"/>
    <n v="1"/>
    <s v="Yes"/>
    <s v="No"/>
    <n v="72"/>
    <s v="Yes"/>
    <x v="2"/>
    <x v="1"/>
    <x v="1"/>
    <x v="0"/>
    <x v="1"/>
    <x v="0"/>
    <x v="0"/>
    <x v="1"/>
    <x v="2"/>
    <s v="Yes"/>
    <x v="3"/>
    <n v="102.65"/>
    <n v="7550.3"/>
    <x v="0"/>
    <n v="7550.3"/>
    <n v="0"/>
    <x v="4"/>
  </r>
  <r>
    <s v="1657-DYMBM"/>
    <x v="1"/>
    <n v="0"/>
    <s v="Yes"/>
    <s v="No"/>
    <n v="53"/>
    <s v="Yes"/>
    <x v="1"/>
    <x v="2"/>
    <x v="2"/>
    <x v="2"/>
    <x v="2"/>
    <x v="2"/>
    <x v="2"/>
    <x v="2"/>
    <x v="2"/>
    <s v="No"/>
    <x v="3"/>
    <n v="19.899999999999999"/>
    <n v="1110.05"/>
    <x v="0"/>
    <n v="1110.05"/>
    <n v="0"/>
    <x v="5"/>
  </r>
  <r>
    <s v="7311-MQJCH"/>
    <x v="0"/>
    <n v="0"/>
    <s v="No"/>
    <s v="No"/>
    <n v="5"/>
    <s v="Yes"/>
    <x v="1"/>
    <x v="2"/>
    <x v="2"/>
    <x v="2"/>
    <x v="2"/>
    <x v="2"/>
    <x v="2"/>
    <x v="2"/>
    <x v="1"/>
    <s v="No"/>
    <x v="0"/>
    <n v="19.55"/>
    <n v="99.6"/>
    <x v="0"/>
    <n v="99.6"/>
    <n v="0"/>
    <x v="0"/>
  </r>
  <r>
    <s v="7375-WMVMT"/>
    <x v="1"/>
    <n v="1"/>
    <s v="Yes"/>
    <s v="No"/>
    <n v="71"/>
    <s v="Yes"/>
    <x v="1"/>
    <x v="1"/>
    <x v="0"/>
    <x v="0"/>
    <x v="1"/>
    <x v="1"/>
    <x v="0"/>
    <x v="1"/>
    <x v="2"/>
    <s v="Yes"/>
    <x v="3"/>
    <n v="95.5"/>
    <n v="6707.15"/>
    <x v="0"/>
    <n v="6707.15"/>
    <n v="0"/>
    <x v="4"/>
  </r>
  <r>
    <s v="1136-XGEQU"/>
    <x v="0"/>
    <n v="0"/>
    <s v="Yes"/>
    <s v="Yes"/>
    <n v="50"/>
    <s v="Yes"/>
    <x v="2"/>
    <x v="0"/>
    <x v="0"/>
    <x v="0"/>
    <x v="1"/>
    <x v="1"/>
    <x v="1"/>
    <x v="1"/>
    <x v="1"/>
    <s v="Yes"/>
    <x v="3"/>
    <n v="84.15"/>
    <n v="4164.3999999999996"/>
    <x v="0"/>
    <n v="4164.3999999999996"/>
    <n v="0"/>
    <x v="5"/>
  </r>
  <r>
    <s v="2530-FMFXO"/>
    <x v="1"/>
    <n v="0"/>
    <s v="Yes"/>
    <s v="Yes"/>
    <n v="56"/>
    <s v="Yes"/>
    <x v="2"/>
    <x v="1"/>
    <x v="0"/>
    <x v="1"/>
    <x v="1"/>
    <x v="1"/>
    <x v="1"/>
    <x v="1"/>
    <x v="2"/>
    <s v="Yes"/>
    <x v="0"/>
    <n v="103.2"/>
    <n v="5873.75"/>
    <x v="0"/>
    <n v="5873.75"/>
    <n v="0"/>
    <x v="5"/>
  </r>
  <r>
    <s v="6844-DZKRF"/>
    <x v="1"/>
    <n v="0"/>
    <s v="No"/>
    <s v="No"/>
    <n v="2"/>
    <s v="Yes"/>
    <x v="1"/>
    <x v="0"/>
    <x v="0"/>
    <x v="1"/>
    <x v="0"/>
    <x v="1"/>
    <x v="0"/>
    <x v="0"/>
    <x v="0"/>
    <s v="Yes"/>
    <x v="3"/>
    <n v="50.2"/>
    <n v="109.25"/>
    <x v="0"/>
    <n v="109.25"/>
    <n v="0"/>
    <x v="0"/>
  </r>
  <r>
    <s v="4695-WJZUE"/>
    <x v="0"/>
    <n v="1"/>
    <s v="No"/>
    <s v="No"/>
    <n v="2"/>
    <s v="Yes"/>
    <x v="2"/>
    <x v="1"/>
    <x v="0"/>
    <x v="1"/>
    <x v="1"/>
    <x v="0"/>
    <x v="0"/>
    <x v="1"/>
    <x v="0"/>
    <s v="Yes"/>
    <x v="0"/>
    <n v="88.55"/>
    <n v="179.25"/>
    <x v="1"/>
    <n v="179.25"/>
    <n v="1"/>
    <x v="0"/>
  </r>
  <r>
    <s v="7619-ODSGN"/>
    <x v="1"/>
    <n v="0"/>
    <s v="Yes"/>
    <s v="Yes"/>
    <n v="24"/>
    <s v="Yes"/>
    <x v="2"/>
    <x v="0"/>
    <x v="1"/>
    <x v="1"/>
    <x v="0"/>
    <x v="0"/>
    <x v="0"/>
    <x v="0"/>
    <x v="0"/>
    <s v="No"/>
    <x v="0"/>
    <n v="54.75"/>
    <n v="1338.15"/>
    <x v="1"/>
    <n v="1338.15"/>
    <n v="1"/>
    <x v="3"/>
  </r>
  <r>
    <s v="5970-GHJAW"/>
    <x v="1"/>
    <n v="0"/>
    <s v="Yes"/>
    <s v="Yes"/>
    <n v="46"/>
    <s v="Yes"/>
    <x v="1"/>
    <x v="2"/>
    <x v="2"/>
    <x v="2"/>
    <x v="2"/>
    <x v="2"/>
    <x v="2"/>
    <x v="2"/>
    <x v="2"/>
    <s v="No"/>
    <x v="3"/>
    <n v="19.95"/>
    <n v="862.4"/>
    <x v="0"/>
    <n v="862.4"/>
    <n v="0"/>
    <x v="2"/>
  </r>
  <r>
    <s v="8879-XUAHX"/>
    <x v="1"/>
    <n v="0"/>
    <s v="Yes"/>
    <s v="No"/>
    <n v="71"/>
    <s v="Yes"/>
    <x v="2"/>
    <x v="1"/>
    <x v="1"/>
    <x v="0"/>
    <x v="1"/>
    <x v="1"/>
    <x v="1"/>
    <x v="1"/>
    <x v="2"/>
    <s v="Yes"/>
    <x v="0"/>
    <n v="116.25"/>
    <n v="8564.75"/>
    <x v="0"/>
    <n v="8564.75"/>
    <n v="0"/>
    <x v="4"/>
  </r>
  <r>
    <s v="3689-MOZGR"/>
    <x v="0"/>
    <n v="0"/>
    <s v="No"/>
    <s v="No"/>
    <n v="29"/>
    <s v="No"/>
    <x v="0"/>
    <x v="0"/>
    <x v="0"/>
    <x v="1"/>
    <x v="0"/>
    <x v="1"/>
    <x v="0"/>
    <x v="0"/>
    <x v="0"/>
    <s v="Yes"/>
    <x v="0"/>
    <n v="31.2"/>
    <n v="926.2"/>
    <x v="0"/>
    <n v="926.2"/>
    <n v="0"/>
    <x v="1"/>
  </r>
  <r>
    <s v="4195-PNGZS"/>
    <x v="1"/>
    <n v="0"/>
    <s v="Yes"/>
    <s v="Yes"/>
    <n v="69"/>
    <s v="Yes"/>
    <x v="2"/>
    <x v="2"/>
    <x v="2"/>
    <x v="2"/>
    <x v="2"/>
    <x v="2"/>
    <x v="2"/>
    <x v="2"/>
    <x v="2"/>
    <s v="No"/>
    <x v="2"/>
    <n v="24.45"/>
    <n v="1718.2"/>
    <x v="0"/>
    <n v="1718.2"/>
    <n v="0"/>
    <x v="4"/>
  </r>
  <r>
    <s v="5003-XZWWO"/>
    <x v="1"/>
    <n v="0"/>
    <s v="Yes"/>
    <s v="No"/>
    <n v="71"/>
    <s v="Yes"/>
    <x v="2"/>
    <x v="0"/>
    <x v="0"/>
    <x v="0"/>
    <x v="1"/>
    <x v="1"/>
    <x v="1"/>
    <x v="1"/>
    <x v="2"/>
    <s v="No"/>
    <x v="3"/>
    <n v="84.2"/>
    <n v="5956.85"/>
    <x v="0"/>
    <n v="5956.85"/>
    <n v="0"/>
    <x v="4"/>
  </r>
  <r>
    <s v="3988-RQIXO"/>
    <x v="0"/>
    <n v="1"/>
    <s v="No"/>
    <s v="No"/>
    <n v="1"/>
    <s v="Yes"/>
    <x v="1"/>
    <x v="1"/>
    <x v="0"/>
    <x v="1"/>
    <x v="0"/>
    <x v="0"/>
    <x v="1"/>
    <x v="1"/>
    <x v="0"/>
    <s v="Yes"/>
    <x v="0"/>
    <n v="91.3"/>
    <n v="91.3"/>
    <x v="1"/>
    <n v="91.3"/>
    <n v="1"/>
    <x v="0"/>
  </r>
  <r>
    <s v="7622-FWGEW"/>
    <x v="1"/>
    <n v="1"/>
    <s v="Yes"/>
    <s v="No"/>
    <n v="56"/>
    <s v="Yes"/>
    <x v="1"/>
    <x v="0"/>
    <x v="1"/>
    <x v="0"/>
    <x v="1"/>
    <x v="1"/>
    <x v="1"/>
    <x v="1"/>
    <x v="2"/>
    <s v="Yes"/>
    <x v="2"/>
    <n v="85.65"/>
    <n v="4824.45"/>
    <x v="0"/>
    <n v="4824.45"/>
    <n v="0"/>
    <x v="5"/>
  </r>
  <r>
    <s v="6922-NCEDI"/>
    <x v="1"/>
    <n v="0"/>
    <s v="No"/>
    <s v="Yes"/>
    <n v="56"/>
    <s v="Yes"/>
    <x v="1"/>
    <x v="2"/>
    <x v="2"/>
    <x v="2"/>
    <x v="2"/>
    <x v="2"/>
    <x v="2"/>
    <x v="2"/>
    <x v="1"/>
    <s v="Yes"/>
    <x v="1"/>
    <n v="21.2"/>
    <n v="1238.6500000000001"/>
    <x v="0"/>
    <n v="1238.6500000000001"/>
    <n v="0"/>
    <x v="5"/>
  </r>
  <r>
    <s v="2514-GINMM"/>
    <x v="1"/>
    <n v="0"/>
    <s v="No"/>
    <s v="No"/>
    <n v="1"/>
    <s v="Yes"/>
    <x v="1"/>
    <x v="1"/>
    <x v="0"/>
    <x v="1"/>
    <x v="0"/>
    <x v="0"/>
    <x v="1"/>
    <x v="0"/>
    <x v="0"/>
    <s v="Yes"/>
    <x v="0"/>
    <n v="79.5"/>
    <n v="79.5"/>
    <x v="1"/>
    <n v="79.5"/>
    <n v="1"/>
    <x v="0"/>
  </r>
  <r>
    <s v="9891-NQDBD"/>
    <x v="0"/>
    <n v="0"/>
    <s v="Yes"/>
    <s v="No"/>
    <n v="28"/>
    <s v="Yes"/>
    <x v="2"/>
    <x v="2"/>
    <x v="2"/>
    <x v="2"/>
    <x v="2"/>
    <x v="2"/>
    <x v="2"/>
    <x v="2"/>
    <x v="1"/>
    <s v="No"/>
    <x v="1"/>
    <n v="25.55"/>
    <n v="672.2"/>
    <x v="0"/>
    <n v="672.2"/>
    <n v="0"/>
    <x v="1"/>
  </r>
  <r>
    <s v="6131-IUNXN"/>
    <x v="0"/>
    <n v="0"/>
    <s v="Yes"/>
    <s v="Yes"/>
    <n v="19"/>
    <s v="Yes"/>
    <x v="1"/>
    <x v="2"/>
    <x v="2"/>
    <x v="2"/>
    <x v="2"/>
    <x v="2"/>
    <x v="2"/>
    <x v="2"/>
    <x v="0"/>
    <s v="No"/>
    <x v="1"/>
    <n v="20.2"/>
    <n v="382.2"/>
    <x v="0"/>
    <n v="382.2"/>
    <n v="0"/>
    <x v="3"/>
  </r>
  <r>
    <s v="8548-AWOFC"/>
    <x v="1"/>
    <n v="0"/>
    <s v="Yes"/>
    <s v="No"/>
    <n v="66"/>
    <s v="Yes"/>
    <x v="2"/>
    <x v="0"/>
    <x v="0"/>
    <x v="1"/>
    <x v="0"/>
    <x v="1"/>
    <x v="0"/>
    <x v="1"/>
    <x v="0"/>
    <s v="No"/>
    <x v="0"/>
    <n v="63.85"/>
    <n v="4264.6000000000004"/>
    <x v="0"/>
    <n v="4264.6000000000004"/>
    <n v="0"/>
    <x v="4"/>
  </r>
  <r>
    <s v="9798-DRYDS"/>
    <x v="0"/>
    <n v="0"/>
    <s v="Yes"/>
    <s v="Yes"/>
    <n v="17"/>
    <s v="Yes"/>
    <x v="2"/>
    <x v="0"/>
    <x v="0"/>
    <x v="1"/>
    <x v="1"/>
    <x v="1"/>
    <x v="0"/>
    <x v="0"/>
    <x v="1"/>
    <s v="Yes"/>
    <x v="1"/>
    <n v="61.95"/>
    <n v="1070.7"/>
    <x v="0"/>
    <n v="1070.7"/>
    <n v="0"/>
    <x v="3"/>
  </r>
  <r>
    <s v="8532-UEFWH"/>
    <x v="1"/>
    <n v="0"/>
    <s v="Yes"/>
    <s v="Yes"/>
    <n v="52"/>
    <s v="Yes"/>
    <x v="2"/>
    <x v="2"/>
    <x v="2"/>
    <x v="2"/>
    <x v="2"/>
    <x v="2"/>
    <x v="2"/>
    <x v="2"/>
    <x v="2"/>
    <s v="No"/>
    <x v="1"/>
    <n v="25.75"/>
    <n v="1345.85"/>
    <x v="0"/>
    <n v="1345.85"/>
    <n v="0"/>
    <x v="5"/>
  </r>
  <r>
    <s v="6296-DDOOR"/>
    <x v="0"/>
    <n v="0"/>
    <s v="No"/>
    <s v="No"/>
    <n v="19"/>
    <s v="Yes"/>
    <x v="1"/>
    <x v="0"/>
    <x v="0"/>
    <x v="0"/>
    <x v="0"/>
    <x v="0"/>
    <x v="1"/>
    <x v="0"/>
    <x v="1"/>
    <s v="No"/>
    <x v="0"/>
    <n v="58.2"/>
    <n v="1045.25"/>
    <x v="0"/>
    <n v="1045.25"/>
    <n v="0"/>
    <x v="3"/>
  </r>
  <r>
    <s v="7951-VRDVK"/>
    <x v="0"/>
    <n v="0"/>
    <s v="No"/>
    <s v="No"/>
    <n v="36"/>
    <s v="Yes"/>
    <x v="1"/>
    <x v="0"/>
    <x v="1"/>
    <x v="0"/>
    <x v="1"/>
    <x v="1"/>
    <x v="1"/>
    <x v="1"/>
    <x v="1"/>
    <s v="No"/>
    <x v="2"/>
    <n v="85.85"/>
    <n v="3003.55"/>
    <x v="0"/>
    <n v="3003.55"/>
    <n v="0"/>
    <x v="1"/>
  </r>
  <r>
    <s v="5931-FLJJF"/>
    <x v="1"/>
    <n v="1"/>
    <s v="Yes"/>
    <s v="No"/>
    <n v="7"/>
    <s v="Yes"/>
    <x v="1"/>
    <x v="1"/>
    <x v="0"/>
    <x v="1"/>
    <x v="0"/>
    <x v="0"/>
    <x v="0"/>
    <x v="0"/>
    <x v="0"/>
    <s v="Yes"/>
    <x v="1"/>
    <n v="70.099999999999994"/>
    <n v="467.55"/>
    <x v="1"/>
    <n v="467.55"/>
    <n v="1"/>
    <x v="0"/>
  </r>
  <r>
    <s v="4815-YOSUK"/>
    <x v="1"/>
    <n v="0"/>
    <s v="Yes"/>
    <s v="Yes"/>
    <n v="72"/>
    <s v="Yes"/>
    <x v="2"/>
    <x v="1"/>
    <x v="1"/>
    <x v="0"/>
    <x v="1"/>
    <x v="1"/>
    <x v="0"/>
    <x v="1"/>
    <x v="1"/>
    <s v="Yes"/>
    <x v="3"/>
    <n v="104.9"/>
    <n v="7537.5"/>
    <x v="0"/>
    <n v="7537.5"/>
    <n v="0"/>
    <x v="4"/>
  </r>
  <r>
    <s v="2659-VXMWZ"/>
    <x v="1"/>
    <n v="0"/>
    <s v="Yes"/>
    <s v="Yes"/>
    <n v="67"/>
    <s v="Yes"/>
    <x v="2"/>
    <x v="1"/>
    <x v="1"/>
    <x v="0"/>
    <x v="1"/>
    <x v="0"/>
    <x v="1"/>
    <x v="1"/>
    <x v="1"/>
    <s v="Yes"/>
    <x v="0"/>
    <n v="111.3"/>
    <n v="7482.1"/>
    <x v="1"/>
    <n v="7482.1"/>
    <n v="1"/>
    <x v="4"/>
  </r>
  <r>
    <s v="0380-NEAVX"/>
    <x v="1"/>
    <n v="1"/>
    <s v="No"/>
    <s v="No"/>
    <n v="34"/>
    <s v="Yes"/>
    <x v="1"/>
    <x v="1"/>
    <x v="0"/>
    <x v="0"/>
    <x v="1"/>
    <x v="0"/>
    <x v="1"/>
    <x v="1"/>
    <x v="1"/>
    <s v="Yes"/>
    <x v="0"/>
    <n v="99.85"/>
    <n v="3343.15"/>
    <x v="0"/>
    <n v="3343.15"/>
    <n v="0"/>
    <x v="1"/>
  </r>
  <r>
    <s v="3207-OYBWH"/>
    <x v="1"/>
    <n v="1"/>
    <s v="Yes"/>
    <s v="No"/>
    <n v="57"/>
    <s v="Yes"/>
    <x v="2"/>
    <x v="1"/>
    <x v="0"/>
    <x v="0"/>
    <x v="1"/>
    <x v="0"/>
    <x v="0"/>
    <x v="1"/>
    <x v="0"/>
    <s v="Yes"/>
    <x v="2"/>
    <n v="95.25"/>
    <n v="5427.05"/>
    <x v="1"/>
    <n v="5427.05"/>
    <n v="1"/>
    <x v="5"/>
  </r>
  <r>
    <s v="4285-GYRQC"/>
    <x v="0"/>
    <n v="0"/>
    <s v="Yes"/>
    <s v="No"/>
    <n v="7"/>
    <s v="Yes"/>
    <x v="1"/>
    <x v="1"/>
    <x v="0"/>
    <x v="1"/>
    <x v="1"/>
    <x v="0"/>
    <x v="1"/>
    <x v="0"/>
    <x v="0"/>
    <s v="Yes"/>
    <x v="0"/>
    <n v="86.25"/>
    <n v="587.1"/>
    <x v="1"/>
    <n v="587.1"/>
    <n v="1"/>
    <x v="0"/>
  </r>
  <r>
    <s v="7216-EWTRS"/>
    <x v="0"/>
    <n v="1"/>
    <s v="Yes"/>
    <s v="No"/>
    <n v="1"/>
    <s v="Yes"/>
    <x v="2"/>
    <x v="1"/>
    <x v="0"/>
    <x v="1"/>
    <x v="1"/>
    <x v="0"/>
    <x v="1"/>
    <x v="1"/>
    <x v="0"/>
    <s v="Yes"/>
    <x v="0"/>
    <n v="100.8"/>
    <n v="100.8"/>
    <x v="1"/>
    <n v="100.8"/>
    <n v="1"/>
    <x v="0"/>
  </r>
  <r>
    <s v="4365-MSDYN"/>
    <x v="1"/>
    <n v="0"/>
    <s v="Yes"/>
    <s v="No"/>
    <n v="8"/>
    <s v="Yes"/>
    <x v="1"/>
    <x v="2"/>
    <x v="2"/>
    <x v="2"/>
    <x v="2"/>
    <x v="2"/>
    <x v="2"/>
    <x v="2"/>
    <x v="0"/>
    <s v="Yes"/>
    <x v="2"/>
    <n v="19.55"/>
    <n v="161.15"/>
    <x v="0"/>
    <n v="161.15"/>
    <n v="0"/>
    <x v="0"/>
  </r>
  <r>
    <s v="7036-TYDEC"/>
    <x v="0"/>
    <n v="0"/>
    <s v="No"/>
    <s v="No"/>
    <n v="69"/>
    <s v="Yes"/>
    <x v="2"/>
    <x v="1"/>
    <x v="0"/>
    <x v="1"/>
    <x v="1"/>
    <x v="1"/>
    <x v="1"/>
    <x v="1"/>
    <x v="2"/>
    <s v="No"/>
    <x v="0"/>
    <n v="104"/>
    <n v="7028.5"/>
    <x v="0"/>
    <n v="7028.5"/>
    <n v="0"/>
    <x v="4"/>
  </r>
  <r>
    <s v="5802-ADBRC"/>
    <x v="0"/>
    <n v="0"/>
    <s v="Yes"/>
    <s v="No"/>
    <n v="50"/>
    <s v="Yes"/>
    <x v="2"/>
    <x v="1"/>
    <x v="1"/>
    <x v="1"/>
    <x v="1"/>
    <x v="0"/>
    <x v="1"/>
    <x v="1"/>
    <x v="1"/>
    <s v="Yes"/>
    <x v="1"/>
    <n v="104.4"/>
    <n v="5232.8999999999996"/>
    <x v="0"/>
    <n v="5232.8999999999996"/>
    <n v="0"/>
    <x v="5"/>
  </r>
  <r>
    <s v="8076-FEZKJ"/>
    <x v="1"/>
    <n v="0"/>
    <s v="No"/>
    <s v="No"/>
    <n v="10"/>
    <s v="Yes"/>
    <x v="1"/>
    <x v="2"/>
    <x v="2"/>
    <x v="2"/>
    <x v="2"/>
    <x v="2"/>
    <x v="2"/>
    <x v="2"/>
    <x v="1"/>
    <s v="No"/>
    <x v="1"/>
    <n v="19.5"/>
    <n v="225.85"/>
    <x v="0"/>
    <n v="225.85"/>
    <n v="0"/>
    <x v="0"/>
  </r>
  <r>
    <s v="5197-YPYBZ"/>
    <x v="0"/>
    <n v="0"/>
    <s v="Yes"/>
    <s v="Yes"/>
    <n v="12"/>
    <s v="Yes"/>
    <x v="2"/>
    <x v="2"/>
    <x v="2"/>
    <x v="2"/>
    <x v="2"/>
    <x v="2"/>
    <x v="2"/>
    <x v="2"/>
    <x v="2"/>
    <s v="No"/>
    <x v="3"/>
    <n v="25.25"/>
    <n v="274.7"/>
    <x v="0"/>
    <n v="274.7"/>
    <n v="0"/>
    <x v="0"/>
  </r>
  <r>
    <s v="8337-MSSXB"/>
    <x v="0"/>
    <n v="0"/>
    <s v="No"/>
    <s v="No"/>
    <n v="14"/>
    <s v="Yes"/>
    <x v="1"/>
    <x v="1"/>
    <x v="0"/>
    <x v="0"/>
    <x v="0"/>
    <x v="0"/>
    <x v="0"/>
    <x v="1"/>
    <x v="0"/>
    <s v="Yes"/>
    <x v="0"/>
    <n v="86.3"/>
    <n v="1180.95"/>
    <x v="1"/>
    <n v="1180.95"/>
    <n v="1"/>
    <x v="3"/>
  </r>
  <r>
    <s v="4312-GVYNH"/>
    <x v="0"/>
    <n v="0"/>
    <s v="Yes"/>
    <s v="No"/>
    <n v="70"/>
    <s v="No"/>
    <x v="0"/>
    <x v="0"/>
    <x v="1"/>
    <x v="1"/>
    <x v="1"/>
    <x v="1"/>
    <x v="0"/>
    <x v="1"/>
    <x v="2"/>
    <s v="Yes"/>
    <x v="2"/>
    <n v="49.85"/>
    <n v="3370.2"/>
    <x v="0"/>
    <n v="3370.2"/>
    <n v="0"/>
    <x v="4"/>
  </r>
  <r>
    <s v="8495-LJDFO"/>
    <x v="0"/>
    <n v="1"/>
    <s v="No"/>
    <s v="No"/>
    <n v="64"/>
    <s v="Yes"/>
    <x v="2"/>
    <x v="1"/>
    <x v="1"/>
    <x v="1"/>
    <x v="1"/>
    <x v="1"/>
    <x v="1"/>
    <x v="1"/>
    <x v="0"/>
    <s v="Yes"/>
    <x v="2"/>
    <n v="108.95"/>
    <n v="7111.3"/>
    <x v="0"/>
    <n v="7111.3"/>
    <n v="0"/>
    <x v="4"/>
  </r>
  <r>
    <s v="0839-JTCUD"/>
    <x v="0"/>
    <n v="0"/>
    <s v="Yes"/>
    <s v="Yes"/>
    <n v="66"/>
    <s v="Yes"/>
    <x v="2"/>
    <x v="0"/>
    <x v="1"/>
    <x v="0"/>
    <x v="1"/>
    <x v="1"/>
    <x v="1"/>
    <x v="1"/>
    <x v="2"/>
    <s v="No"/>
    <x v="3"/>
    <n v="89.9"/>
    <n v="5958.85"/>
    <x v="0"/>
    <n v="5958.85"/>
    <n v="0"/>
    <x v="4"/>
  </r>
  <r>
    <s v="5494-WOZRZ"/>
    <x v="0"/>
    <n v="0"/>
    <s v="Yes"/>
    <s v="Yes"/>
    <n v="71"/>
    <s v="Yes"/>
    <x v="1"/>
    <x v="0"/>
    <x v="1"/>
    <x v="1"/>
    <x v="1"/>
    <x v="1"/>
    <x v="1"/>
    <x v="1"/>
    <x v="2"/>
    <s v="Yes"/>
    <x v="3"/>
    <n v="82"/>
    <n v="5999.85"/>
    <x v="0"/>
    <n v="5999.85"/>
    <n v="0"/>
    <x v="4"/>
  </r>
  <r>
    <s v="1302-UHBDD"/>
    <x v="1"/>
    <n v="1"/>
    <s v="No"/>
    <s v="No"/>
    <n v="20"/>
    <s v="Yes"/>
    <x v="1"/>
    <x v="1"/>
    <x v="0"/>
    <x v="1"/>
    <x v="0"/>
    <x v="0"/>
    <x v="1"/>
    <x v="1"/>
    <x v="0"/>
    <s v="No"/>
    <x v="0"/>
    <n v="89.95"/>
    <n v="1648.45"/>
    <x v="0"/>
    <n v="1648.45"/>
    <n v="0"/>
    <x v="3"/>
  </r>
  <r>
    <s v="2234-EOFPT"/>
    <x v="1"/>
    <n v="0"/>
    <s v="Yes"/>
    <s v="No"/>
    <n v="72"/>
    <s v="Yes"/>
    <x v="1"/>
    <x v="0"/>
    <x v="1"/>
    <x v="0"/>
    <x v="0"/>
    <x v="1"/>
    <x v="1"/>
    <x v="1"/>
    <x v="2"/>
    <s v="Yes"/>
    <x v="2"/>
    <n v="79.349999999999994"/>
    <n v="5753.25"/>
    <x v="0"/>
    <n v="5753.25"/>
    <n v="0"/>
    <x v="4"/>
  </r>
  <r>
    <s v="8619-IJNDK"/>
    <x v="0"/>
    <n v="0"/>
    <s v="Yes"/>
    <s v="Yes"/>
    <n v="71"/>
    <s v="Yes"/>
    <x v="1"/>
    <x v="0"/>
    <x v="1"/>
    <x v="0"/>
    <x v="1"/>
    <x v="1"/>
    <x v="0"/>
    <x v="0"/>
    <x v="2"/>
    <s v="No"/>
    <x v="3"/>
    <n v="64.05"/>
    <n v="4492.8999999999996"/>
    <x v="0"/>
    <n v="4492.8999999999996"/>
    <n v="0"/>
    <x v="4"/>
  </r>
  <r>
    <s v="8378-LKJAF"/>
    <x v="1"/>
    <n v="0"/>
    <s v="Yes"/>
    <s v="Yes"/>
    <n v="38"/>
    <s v="Yes"/>
    <x v="2"/>
    <x v="1"/>
    <x v="0"/>
    <x v="1"/>
    <x v="1"/>
    <x v="0"/>
    <x v="1"/>
    <x v="1"/>
    <x v="0"/>
    <s v="Yes"/>
    <x v="3"/>
    <n v="101.15"/>
    <n v="3956.7"/>
    <x v="0"/>
    <n v="3956.7"/>
    <n v="0"/>
    <x v="2"/>
  </r>
  <r>
    <s v="8182-BJDSI"/>
    <x v="0"/>
    <n v="0"/>
    <s v="No"/>
    <s v="No"/>
    <n v="28"/>
    <s v="Yes"/>
    <x v="2"/>
    <x v="1"/>
    <x v="0"/>
    <x v="0"/>
    <x v="0"/>
    <x v="0"/>
    <x v="0"/>
    <x v="1"/>
    <x v="0"/>
    <s v="Yes"/>
    <x v="0"/>
    <n v="89.95"/>
    <n v="2625.55"/>
    <x v="1"/>
    <n v="2625.55"/>
    <n v="1"/>
    <x v="1"/>
  </r>
  <r>
    <s v="2528-HFYZX"/>
    <x v="1"/>
    <n v="1"/>
    <s v="Yes"/>
    <s v="No"/>
    <n v="17"/>
    <s v="Yes"/>
    <x v="1"/>
    <x v="1"/>
    <x v="0"/>
    <x v="0"/>
    <x v="0"/>
    <x v="0"/>
    <x v="0"/>
    <x v="0"/>
    <x v="0"/>
    <s v="Yes"/>
    <x v="0"/>
    <n v="76.45"/>
    <n v="1233.4000000000001"/>
    <x v="1"/>
    <n v="1233.4000000000001"/>
    <n v="1"/>
    <x v="3"/>
  </r>
  <r>
    <s v="1153-GNOLC"/>
    <x v="1"/>
    <n v="0"/>
    <s v="No"/>
    <s v="No"/>
    <n v="33"/>
    <s v="No"/>
    <x v="0"/>
    <x v="0"/>
    <x v="0"/>
    <x v="0"/>
    <x v="0"/>
    <x v="0"/>
    <x v="1"/>
    <x v="0"/>
    <x v="1"/>
    <s v="Yes"/>
    <x v="0"/>
    <n v="39.1"/>
    <n v="1309"/>
    <x v="0"/>
    <n v="1309"/>
    <n v="0"/>
    <x v="1"/>
  </r>
  <r>
    <s v="3298-QEICA"/>
    <x v="0"/>
    <n v="0"/>
    <s v="Yes"/>
    <s v="Yes"/>
    <n v="23"/>
    <s v="No"/>
    <x v="0"/>
    <x v="0"/>
    <x v="1"/>
    <x v="1"/>
    <x v="0"/>
    <x v="1"/>
    <x v="0"/>
    <x v="0"/>
    <x v="2"/>
    <s v="No"/>
    <x v="1"/>
    <n v="34.6"/>
    <n v="813.45"/>
    <x v="0"/>
    <n v="813.45"/>
    <n v="0"/>
    <x v="3"/>
  </r>
  <r>
    <s v="0788-DXBFY"/>
    <x v="1"/>
    <n v="0"/>
    <s v="Yes"/>
    <s v="Yes"/>
    <n v="58"/>
    <s v="Yes"/>
    <x v="1"/>
    <x v="2"/>
    <x v="2"/>
    <x v="2"/>
    <x v="2"/>
    <x v="2"/>
    <x v="2"/>
    <x v="2"/>
    <x v="1"/>
    <s v="Yes"/>
    <x v="0"/>
    <n v="19.55"/>
    <n v="1108.8"/>
    <x v="0"/>
    <n v="1108.8"/>
    <n v="0"/>
    <x v="5"/>
  </r>
  <r>
    <s v="3597-YASZG"/>
    <x v="0"/>
    <n v="1"/>
    <s v="Yes"/>
    <s v="No"/>
    <n v="70"/>
    <s v="Yes"/>
    <x v="2"/>
    <x v="1"/>
    <x v="0"/>
    <x v="0"/>
    <x v="0"/>
    <x v="1"/>
    <x v="1"/>
    <x v="1"/>
    <x v="2"/>
    <s v="Yes"/>
    <x v="2"/>
    <n v="104.45"/>
    <n v="7349.35"/>
    <x v="0"/>
    <n v="7349.35"/>
    <n v="0"/>
    <x v="4"/>
  </r>
  <r>
    <s v="3496-LFSZU"/>
    <x v="1"/>
    <n v="0"/>
    <s v="Yes"/>
    <s v="No"/>
    <n v="4"/>
    <s v="Yes"/>
    <x v="1"/>
    <x v="1"/>
    <x v="0"/>
    <x v="1"/>
    <x v="0"/>
    <x v="0"/>
    <x v="0"/>
    <x v="0"/>
    <x v="0"/>
    <s v="No"/>
    <x v="0"/>
    <n v="70.5"/>
    <n v="294.2"/>
    <x v="0"/>
    <n v="294.2"/>
    <n v="0"/>
    <x v="0"/>
  </r>
  <r>
    <s v="5242-UOWHD"/>
    <x v="1"/>
    <n v="0"/>
    <s v="Yes"/>
    <s v="Yes"/>
    <n v="45"/>
    <s v="Yes"/>
    <x v="1"/>
    <x v="2"/>
    <x v="2"/>
    <x v="2"/>
    <x v="2"/>
    <x v="2"/>
    <x v="2"/>
    <x v="2"/>
    <x v="2"/>
    <s v="No"/>
    <x v="1"/>
    <n v="20.350000000000001"/>
    <n v="929.2"/>
    <x v="0"/>
    <n v="929.2"/>
    <n v="0"/>
    <x v="2"/>
  </r>
  <r>
    <s v="2482-CZGBB"/>
    <x v="1"/>
    <n v="0"/>
    <s v="No"/>
    <s v="No"/>
    <n v="10"/>
    <s v="Yes"/>
    <x v="1"/>
    <x v="1"/>
    <x v="0"/>
    <x v="1"/>
    <x v="0"/>
    <x v="0"/>
    <x v="0"/>
    <x v="0"/>
    <x v="0"/>
    <s v="Yes"/>
    <x v="0"/>
    <n v="70"/>
    <n v="740"/>
    <x v="1"/>
    <n v="740"/>
    <n v="1"/>
    <x v="0"/>
  </r>
  <r>
    <s v="6479-SZPLM"/>
    <x v="1"/>
    <n v="0"/>
    <s v="Yes"/>
    <s v="Yes"/>
    <n v="36"/>
    <s v="Yes"/>
    <x v="1"/>
    <x v="2"/>
    <x v="2"/>
    <x v="2"/>
    <x v="2"/>
    <x v="2"/>
    <x v="2"/>
    <x v="2"/>
    <x v="2"/>
    <s v="No"/>
    <x v="3"/>
    <n v="19.45"/>
    <n v="754.5"/>
    <x v="0"/>
    <n v="754.5"/>
    <n v="0"/>
    <x v="1"/>
  </r>
  <r>
    <s v="8097-VBQTZ"/>
    <x v="1"/>
    <n v="0"/>
    <s v="No"/>
    <s v="No"/>
    <n v="54"/>
    <s v="Yes"/>
    <x v="1"/>
    <x v="0"/>
    <x v="1"/>
    <x v="0"/>
    <x v="0"/>
    <x v="1"/>
    <x v="1"/>
    <x v="0"/>
    <x v="0"/>
    <s v="Yes"/>
    <x v="1"/>
    <n v="69.900000000000006"/>
    <n v="3883.3"/>
    <x v="0"/>
    <n v="3883.3"/>
    <n v="0"/>
    <x v="5"/>
  </r>
  <r>
    <s v="4500-HKANN"/>
    <x v="1"/>
    <n v="0"/>
    <s v="Yes"/>
    <s v="Yes"/>
    <n v="23"/>
    <s v="Yes"/>
    <x v="2"/>
    <x v="0"/>
    <x v="0"/>
    <x v="0"/>
    <x v="0"/>
    <x v="1"/>
    <x v="0"/>
    <x v="0"/>
    <x v="2"/>
    <s v="No"/>
    <x v="1"/>
    <n v="59.7"/>
    <n v="1414.2"/>
    <x v="0"/>
    <n v="1414.2"/>
    <n v="0"/>
    <x v="3"/>
  </r>
  <r>
    <s v="9917-KWRBE"/>
    <x v="0"/>
    <n v="0"/>
    <s v="Yes"/>
    <s v="Yes"/>
    <n v="41"/>
    <s v="Yes"/>
    <x v="2"/>
    <x v="0"/>
    <x v="1"/>
    <x v="0"/>
    <x v="1"/>
    <x v="0"/>
    <x v="1"/>
    <x v="0"/>
    <x v="1"/>
    <s v="Yes"/>
    <x v="3"/>
    <n v="78.349999999999994"/>
    <n v="3211.2"/>
    <x v="0"/>
    <n v="3211.2"/>
    <n v="0"/>
    <x v="2"/>
  </r>
  <r>
    <s v="3420-ZDBMA"/>
    <x v="1"/>
    <n v="1"/>
    <s v="No"/>
    <s v="No"/>
    <n v="5"/>
    <s v="Yes"/>
    <x v="1"/>
    <x v="1"/>
    <x v="0"/>
    <x v="1"/>
    <x v="0"/>
    <x v="0"/>
    <x v="0"/>
    <x v="0"/>
    <x v="0"/>
    <s v="Yes"/>
    <x v="1"/>
    <n v="71.45"/>
    <n v="371.6"/>
    <x v="0"/>
    <n v="371.6"/>
    <n v="0"/>
    <x v="0"/>
  </r>
  <r>
    <s v="2212-LYASK"/>
    <x v="1"/>
    <n v="0"/>
    <s v="Yes"/>
    <s v="Yes"/>
    <n v="27"/>
    <s v="No"/>
    <x v="0"/>
    <x v="0"/>
    <x v="0"/>
    <x v="0"/>
    <x v="1"/>
    <x v="0"/>
    <x v="0"/>
    <x v="1"/>
    <x v="1"/>
    <s v="Yes"/>
    <x v="3"/>
    <n v="45.85"/>
    <n v="1246.4000000000001"/>
    <x v="0"/>
    <n v="1246.4000000000001"/>
    <n v="0"/>
    <x v="1"/>
  </r>
  <r>
    <s v="1393-IMKZG"/>
    <x v="0"/>
    <n v="0"/>
    <s v="No"/>
    <s v="No"/>
    <n v="1"/>
    <s v="Yes"/>
    <x v="1"/>
    <x v="1"/>
    <x v="0"/>
    <x v="1"/>
    <x v="0"/>
    <x v="1"/>
    <x v="1"/>
    <x v="1"/>
    <x v="0"/>
    <s v="Yes"/>
    <x v="0"/>
    <n v="95.85"/>
    <n v="95.85"/>
    <x v="0"/>
    <n v="95.85"/>
    <n v="0"/>
    <x v="0"/>
  </r>
  <r>
    <s v="8069-RHUXK"/>
    <x v="0"/>
    <n v="0"/>
    <s v="Yes"/>
    <s v="Yes"/>
    <n v="67"/>
    <s v="No"/>
    <x v="0"/>
    <x v="0"/>
    <x v="1"/>
    <x v="1"/>
    <x v="0"/>
    <x v="1"/>
    <x v="0"/>
    <x v="0"/>
    <x v="2"/>
    <s v="No"/>
    <x v="3"/>
    <n v="35.700000000000003"/>
    <n v="2545.6999999999998"/>
    <x v="0"/>
    <n v="2545.6999999999998"/>
    <n v="0"/>
    <x v="4"/>
  </r>
  <r>
    <s v="3398-GCPMU"/>
    <x v="0"/>
    <n v="1"/>
    <s v="Yes"/>
    <s v="Yes"/>
    <n v="72"/>
    <s v="Yes"/>
    <x v="2"/>
    <x v="0"/>
    <x v="1"/>
    <x v="0"/>
    <x v="1"/>
    <x v="1"/>
    <x v="1"/>
    <x v="1"/>
    <x v="2"/>
    <s v="Yes"/>
    <x v="3"/>
    <n v="89.55"/>
    <n v="6448.85"/>
    <x v="0"/>
    <n v="6448.85"/>
    <n v="0"/>
    <x v="4"/>
  </r>
  <r>
    <s v="2908-WGAXL"/>
    <x v="0"/>
    <n v="0"/>
    <s v="Yes"/>
    <s v="Yes"/>
    <n v="56"/>
    <s v="Yes"/>
    <x v="2"/>
    <x v="2"/>
    <x v="2"/>
    <x v="2"/>
    <x v="2"/>
    <x v="2"/>
    <x v="2"/>
    <x v="2"/>
    <x v="2"/>
    <s v="Yes"/>
    <x v="3"/>
    <n v="24.95"/>
    <n v="1468.9"/>
    <x v="0"/>
    <n v="1468.9"/>
    <n v="0"/>
    <x v="5"/>
  </r>
  <r>
    <s v="3378-AJRAO"/>
    <x v="1"/>
    <n v="0"/>
    <s v="Yes"/>
    <s v="Yes"/>
    <n v="44"/>
    <s v="Yes"/>
    <x v="2"/>
    <x v="2"/>
    <x v="2"/>
    <x v="2"/>
    <x v="2"/>
    <x v="2"/>
    <x v="2"/>
    <x v="2"/>
    <x v="1"/>
    <s v="No"/>
    <x v="0"/>
    <n v="24.85"/>
    <n v="1013.6"/>
    <x v="0"/>
    <n v="1013.6"/>
    <n v="0"/>
    <x v="2"/>
  </r>
  <r>
    <s v="1013-QCWAM"/>
    <x v="0"/>
    <n v="1"/>
    <s v="Yes"/>
    <s v="No"/>
    <n v="66"/>
    <s v="Yes"/>
    <x v="2"/>
    <x v="1"/>
    <x v="0"/>
    <x v="0"/>
    <x v="0"/>
    <x v="0"/>
    <x v="1"/>
    <x v="1"/>
    <x v="0"/>
    <s v="Yes"/>
    <x v="0"/>
    <n v="100.8"/>
    <n v="6690.75"/>
    <x v="0"/>
    <n v="6690.75"/>
    <n v="0"/>
    <x v="4"/>
  </r>
  <r>
    <s v="0866-QLSIR"/>
    <x v="0"/>
    <n v="0"/>
    <s v="No"/>
    <s v="No"/>
    <n v="34"/>
    <s v="Yes"/>
    <x v="2"/>
    <x v="0"/>
    <x v="1"/>
    <x v="0"/>
    <x v="0"/>
    <x v="1"/>
    <x v="0"/>
    <x v="0"/>
    <x v="1"/>
    <s v="Yes"/>
    <x v="1"/>
    <n v="64.400000000000006"/>
    <n v="2088.75"/>
    <x v="1"/>
    <n v="2088.75"/>
    <n v="1"/>
    <x v="1"/>
  </r>
  <r>
    <s v="6050-FFXES"/>
    <x v="0"/>
    <n v="0"/>
    <s v="Yes"/>
    <s v="No"/>
    <n v="69"/>
    <s v="Yes"/>
    <x v="2"/>
    <x v="1"/>
    <x v="0"/>
    <x v="1"/>
    <x v="1"/>
    <x v="1"/>
    <x v="1"/>
    <x v="1"/>
    <x v="2"/>
    <s v="No"/>
    <x v="2"/>
    <n v="105.35"/>
    <n v="7240.65"/>
    <x v="0"/>
    <n v="7240.65"/>
    <n v="0"/>
    <x v="4"/>
  </r>
  <r>
    <s v="7181-BQYBV"/>
    <x v="0"/>
    <n v="0"/>
    <s v="Yes"/>
    <s v="Yes"/>
    <n v="1"/>
    <s v="Yes"/>
    <x v="2"/>
    <x v="1"/>
    <x v="1"/>
    <x v="1"/>
    <x v="1"/>
    <x v="0"/>
    <x v="1"/>
    <x v="1"/>
    <x v="0"/>
    <s v="Yes"/>
    <x v="0"/>
    <n v="102.45"/>
    <n v="102.45"/>
    <x v="1"/>
    <n v="102.45"/>
    <n v="1"/>
    <x v="0"/>
  </r>
  <r>
    <s v="0362-RAOQO"/>
    <x v="0"/>
    <n v="0"/>
    <s v="No"/>
    <s v="No"/>
    <n v="40"/>
    <s v="Yes"/>
    <x v="1"/>
    <x v="2"/>
    <x v="2"/>
    <x v="2"/>
    <x v="2"/>
    <x v="2"/>
    <x v="2"/>
    <x v="2"/>
    <x v="2"/>
    <s v="No"/>
    <x v="3"/>
    <n v="19.649999999999999"/>
    <n v="830.25"/>
    <x v="0"/>
    <n v="830.25"/>
    <n v="0"/>
    <x v="2"/>
  </r>
  <r>
    <s v="9554-DFKIC"/>
    <x v="1"/>
    <n v="0"/>
    <s v="Yes"/>
    <s v="Yes"/>
    <n v="30"/>
    <s v="Yes"/>
    <x v="2"/>
    <x v="0"/>
    <x v="1"/>
    <x v="1"/>
    <x v="0"/>
    <x v="0"/>
    <x v="0"/>
    <x v="0"/>
    <x v="0"/>
    <s v="Yes"/>
    <x v="2"/>
    <n v="54.45"/>
    <n v="1588.7"/>
    <x v="0"/>
    <n v="1588.7"/>
    <n v="0"/>
    <x v="1"/>
  </r>
  <r>
    <s v="5527-ACHSO"/>
    <x v="0"/>
    <n v="0"/>
    <s v="No"/>
    <s v="No"/>
    <n v="11"/>
    <s v="Yes"/>
    <x v="1"/>
    <x v="0"/>
    <x v="0"/>
    <x v="1"/>
    <x v="0"/>
    <x v="1"/>
    <x v="1"/>
    <x v="1"/>
    <x v="0"/>
    <s v="No"/>
    <x v="1"/>
    <n v="70.5"/>
    <n v="829.3"/>
    <x v="0"/>
    <n v="829.3"/>
    <n v="0"/>
    <x v="0"/>
  </r>
  <r>
    <s v="0829-DDVLK"/>
    <x v="0"/>
    <n v="0"/>
    <s v="No"/>
    <s v="No"/>
    <n v="15"/>
    <s v="Yes"/>
    <x v="1"/>
    <x v="2"/>
    <x v="2"/>
    <x v="2"/>
    <x v="2"/>
    <x v="2"/>
    <x v="2"/>
    <x v="2"/>
    <x v="1"/>
    <s v="No"/>
    <x v="3"/>
    <n v="20.100000000000001"/>
    <n v="302.45"/>
    <x v="0"/>
    <n v="302.45"/>
    <n v="0"/>
    <x v="3"/>
  </r>
  <r>
    <s v="1399-UBQIU"/>
    <x v="1"/>
    <n v="0"/>
    <s v="No"/>
    <s v="No"/>
    <n v="11"/>
    <s v="Yes"/>
    <x v="1"/>
    <x v="0"/>
    <x v="0"/>
    <x v="1"/>
    <x v="1"/>
    <x v="0"/>
    <x v="1"/>
    <x v="1"/>
    <x v="0"/>
    <s v="Yes"/>
    <x v="0"/>
    <n v="69.349999999999994"/>
    <n v="712.25"/>
    <x v="0"/>
    <n v="712.25"/>
    <n v="0"/>
    <x v="0"/>
  </r>
  <r>
    <s v="1813-JLKWR"/>
    <x v="0"/>
    <n v="0"/>
    <s v="Yes"/>
    <s v="Yes"/>
    <n v="64"/>
    <s v="Yes"/>
    <x v="1"/>
    <x v="2"/>
    <x v="2"/>
    <x v="2"/>
    <x v="2"/>
    <x v="2"/>
    <x v="2"/>
    <x v="2"/>
    <x v="1"/>
    <s v="No"/>
    <x v="2"/>
    <n v="19.8"/>
    <n v="1336.65"/>
    <x v="0"/>
    <n v="1336.65"/>
    <n v="0"/>
    <x v="4"/>
  </r>
  <r>
    <s v="0336-PIKEI"/>
    <x v="1"/>
    <n v="1"/>
    <s v="Yes"/>
    <s v="No"/>
    <n v="72"/>
    <s v="Yes"/>
    <x v="1"/>
    <x v="0"/>
    <x v="1"/>
    <x v="0"/>
    <x v="1"/>
    <x v="1"/>
    <x v="1"/>
    <x v="0"/>
    <x v="2"/>
    <s v="No"/>
    <x v="2"/>
    <n v="74.400000000000006"/>
    <n v="5360.75"/>
    <x v="0"/>
    <n v="5360.75"/>
    <n v="0"/>
    <x v="4"/>
  </r>
  <r>
    <s v="7322-OCWHC"/>
    <x v="1"/>
    <n v="1"/>
    <s v="Yes"/>
    <s v="No"/>
    <n v="72"/>
    <s v="Yes"/>
    <x v="2"/>
    <x v="1"/>
    <x v="1"/>
    <x v="0"/>
    <x v="1"/>
    <x v="1"/>
    <x v="0"/>
    <x v="0"/>
    <x v="2"/>
    <s v="Yes"/>
    <x v="2"/>
    <n v="93.05"/>
    <n v="6735.05"/>
    <x v="0"/>
    <n v="6735.05"/>
    <n v="0"/>
    <x v="4"/>
  </r>
  <r>
    <s v="9537-VHDTA"/>
    <x v="0"/>
    <n v="0"/>
    <s v="No"/>
    <s v="Yes"/>
    <n v="1"/>
    <s v="Yes"/>
    <x v="1"/>
    <x v="0"/>
    <x v="1"/>
    <x v="1"/>
    <x v="0"/>
    <x v="0"/>
    <x v="0"/>
    <x v="0"/>
    <x v="0"/>
    <s v="No"/>
    <x v="1"/>
    <n v="51.2"/>
    <n v="51.2"/>
    <x v="0"/>
    <n v="51.2"/>
    <n v="0"/>
    <x v="0"/>
  </r>
  <r>
    <s v="4957-TIALW"/>
    <x v="0"/>
    <n v="0"/>
    <s v="No"/>
    <s v="Yes"/>
    <n v="15"/>
    <s v="Yes"/>
    <x v="1"/>
    <x v="0"/>
    <x v="1"/>
    <x v="0"/>
    <x v="1"/>
    <x v="1"/>
    <x v="0"/>
    <x v="0"/>
    <x v="1"/>
    <s v="No"/>
    <x v="3"/>
    <n v="65.599999999999994"/>
    <n v="1010"/>
    <x v="0"/>
    <n v="1010"/>
    <n v="0"/>
    <x v="3"/>
  </r>
  <r>
    <s v="2054-PJOCK"/>
    <x v="0"/>
    <n v="0"/>
    <s v="No"/>
    <s v="No"/>
    <n v="60"/>
    <s v="Yes"/>
    <x v="2"/>
    <x v="0"/>
    <x v="0"/>
    <x v="1"/>
    <x v="1"/>
    <x v="1"/>
    <x v="1"/>
    <x v="1"/>
    <x v="1"/>
    <s v="No"/>
    <x v="3"/>
    <n v="80.55"/>
    <n v="4847.05"/>
    <x v="0"/>
    <n v="4847.05"/>
    <n v="0"/>
    <x v="5"/>
  </r>
  <r>
    <s v="9150-HEPMB"/>
    <x v="1"/>
    <n v="0"/>
    <s v="No"/>
    <s v="No"/>
    <n v="56"/>
    <s v="Yes"/>
    <x v="1"/>
    <x v="0"/>
    <x v="1"/>
    <x v="1"/>
    <x v="1"/>
    <x v="0"/>
    <x v="0"/>
    <x v="0"/>
    <x v="1"/>
    <s v="No"/>
    <x v="1"/>
    <n v="52.7"/>
    <n v="3019.7"/>
    <x v="0"/>
    <n v="3019.7"/>
    <n v="0"/>
    <x v="5"/>
  </r>
  <r>
    <s v="9030-QGZNL"/>
    <x v="0"/>
    <n v="0"/>
    <s v="No"/>
    <s v="No"/>
    <n v="8"/>
    <s v="Yes"/>
    <x v="1"/>
    <x v="2"/>
    <x v="2"/>
    <x v="2"/>
    <x v="2"/>
    <x v="2"/>
    <x v="2"/>
    <x v="2"/>
    <x v="2"/>
    <s v="No"/>
    <x v="1"/>
    <n v="20.85"/>
    <n v="161.65"/>
    <x v="0"/>
    <n v="161.65"/>
    <n v="0"/>
    <x v="0"/>
  </r>
  <r>
    <s v="6204-IEUXJ"/>
    <x v="0"/>
    <n v="0"/>
    <s v="No"/>
    <s v="No"/>
    <n v="3"/>
    <s v="Yes"/>
    <x v="1"/>
    <x v="1"/>
    <x v="0"/>
    <x v="1"/>
    <x v="1"/>
    <x v="1"/>
    <x v="0"/>
    <x v="0"/>
    <x v="0"/>
    <s v="No"/>
    <x v="3"/>
    <n v="80.099999999999994"/>
    <n v="217.55"/>
    <x v="1"/>
    <n v="217.55"/>
    <n v="1"/>
    <x v="0"/>
  </r>
  <r>
    <s v="3126-WQMGH"/>
    <x v="0"/>
    <n v="0"/>
    <s v="Yes"/>
    <s v="No"/>
    <n v="49"/>
    <s v="Yes"/>
    <x v="2"/>
    <x v="0"/>
    <x v="0"/>
    <x v="1"/>
    <x v="0"/>
    <x v="0"/>
    <x v="0"/>
    <x v="0"/>
    <x v="0"/>
    <s v="Yes"/>
    <x v="3"/>
    <n v="52.15"/>
    <n v="2583.75"/>
    <x v="0"/>
    <n v="2583.75"/>
    <n v="0"/>
    <x v="5"/>
  </r>
  <r>
    <s v="4529-CKBCL"/>
    <x v="0"/>
    <n v="0"/>
    <s v="No"/>
    <s v="No"/>
    <n v="2"/>
    <s v="Yes"/>
    <x v="1"/>
    <x v="1"/>
    <x v="0"/>
    <x v="1"/>
    <x v="0"/>
    <x v="0"/>
    <x v="1"/>
    <x v="0"/>
    <x v="0"/>
    <s v="Yes"/>
    <x v="0"/>
    <n v="80.2"/>
    <n v="146.05000000000001"/>
    <x v="1"/>
    <n v="146.05000000000001"/>
    <n v="1"/>
    <x v="0"/>
  </r>
  <r>
    <s v="2506-CLAKW"/>
    <x v="0"/>
    <n v="0"/>
    <s v="No"/>
    <s v="No"/>
    <n v="6"/>
    <s v="Yes"/>
    <x v="1"/>
    <x v="1"/>
    <x v="1"/>
    <x v="0"/>
    <x v="1"/>
    <x v="1"/>
    <x v="0"/>
    <x v="1"/>
    <x v="0"/>
    <s v="Yes"/>
    <x v="2"/>
    <n v="98.15"/>
    <n v="567.45000000000005"/>
    <x v="1"/>
    <n v="567.45000000000005"/>
    <n v="1"/>
    <x v="0"/>
  </r>
  <r>
    <s v="7176-WRTNX"/>
    <x v="1"/>
    <n v="0"/>
    <s v="No"/>
    <s v="No"/>
    <n v="70"/>
    <s v="Yes"/>
    <x v="2"/>
    <x v="1"/>
    <x v="1"/>
    <x v="0"/>
    <x v="1"/>
    <x v="1"/>
    <x v="1"/>
    <x v="1"/>
    <x v="2"/>
    <s v="Yes"/>
    <x v="2"/>
    <n v="114.95"/>
    <n v="7711.25"/>
    <x v="0"/>
    <n v="7711.25"/>
    <n v="0"/>
    <x v="4"/>
  </r>
  <r>
    <s v="1583-IHQZE"/>
    <x v="1"/>
    <n v="0"/>
    <s v="No"/>
    <s v="No"/>
    <n v="12"/>
    <s v="Yes"/>
    <x v="2"/>
    <x v="1"/>
    <x v="0"/>
    <x v="0"/>
    <x v="1"/>
    <x v="1"/>
    <x v="1"/>
    <x v="1"/>
    <x v="0"/>
    <s v="Yes"/>
    <x v="1"/>
    <n v="112.95"/>
    <n v="1384.75"/>
    <x v="1"/>
    <n v="1384.75"/>
    <n v="1"/>
    <x v="0"/>
  </r>
  <r>
    <s v="5732-IKGQH"/>
    <x v="1"/>
    <n v="1"/>
    <s v="Yes"/>
    <s v="No"/>
    <n v="52"/>
    <s v="Yes"/>
    <x v="1"/>
    <x v="1"/>
    <x v="1"/>
    <x v="1"/>
    <x v="1"/>
    <x v="1"/>
    <x v="1"/>
    <x v="1"/>
    <x v="1"/>
    <s v="Yes"/>
    <x v="2"/>
    <n v="104.45"/>
    <n v="5481.25"/>
    <x v="0"/>
    <n v="5481.25"/>
    <n v="0"/>
    <x v="5"/>
  </r>
  <r>
    <s v="9239-GZHZE"/>
    <x v="0"/>
    <n v="0"/>
    <s v="Yes"/>
    <s v="No"/>
    <n v="72"/>
    <s v="Yes"/>
    <x v="2"/>
    <x v="1"/>
    <x v="1"/>
    <x v="0"/>
    <x v="1"/>
    <x v="1"/>
    <x v="1"/>
    <x v="1"/>
    <x v="2"/>
    <s v="Yes"/>
    <x v="3"/>
    <n v="113.65"/>
    <n v="8124.2"/>
    <x v="0"/>
    <n v="8124.2"/>
    <n v="0"/>
    <x v="4"/>
  </r>
  <r>
    <s v="7205-BAIAD"/>
    <x v="0"/>
    <n v="0"/>
    <s v="No"/>
    <s v="No"/>
    <n v="40"/>
    <s v="Yes"/>
    <x v="1"/>
    <x v="2"/>
    <x v="2"/>
    <x v="2"/>
    <x v="2"/>
    <x v="2"/>
    <x v="2"/>
    <x v="2"/>
    <x v="2"/>
    <s v="Yes"/>
    <x v="2"/>
    <n v="20.6"/>
    <n v="827.3"/>
    <x v="0"/>
    <n v="827.3"/>
    <n v="0"/>
    <x v="2"/>
  </r>
  <r>
    <s v="0151-ONTOV"/>
    <x v="0"/>
    <n v="0"/>
    <s v="No"/>
    <s v="No"/>
    <n v="1"/>
    <s v="Yes"/>
    <x v="1"/>
    <x v="1"/>
    <x v="0"/>
    <x v="1"/>
    <x v="0"/>
    <x v="0"/>
    <x v="0"/>
    <x v="0"/>
    <x v="0"/>
    <s v="No"/>
    <x v="1"/>
    <n v="70.900000000000006"/>
    <n v="70.900000000000006"/>
    <x v="1"/>
    <n v="70.900000000000006"/>
    <n v="1"/>
    <x v="0"/>
  </r>
  <r>
    <s v="4140-MUHUG"/>
    <x v="0"/>
    <n v="1"/>
    <s v="No"/>
    <s v="No"/>
    <n v="3"/>
    <s v="Yes"/>
    <x v="1"/>
    <x v="1"/>
    <x v="0"/>
    <x v="1"/>
    <x v="1"/>
    <x v="0"/>
    <x v="1"/>
    <x v="0"/>
    <x v="0"/>
    <s v="Yes"/>
    <x v="0"/>
    <n v="86.85"/>
    <n v="220.95"/>
    <x v="1"/>
    <n v="220.95"/>
    <n v="1"/>
    <x v="0"/>
  </r>
  <r>
    <s v="0093-EXYQL"/>
    <x v="0"/>
    <n v="1"/>
    <s v="No"/>
    <s v="No"/>
    <n v="40"/>
    <s v="Yes"/>
    <x v="1"/>
    <x v="1"/>
    <x v="0"/>
    <x v="1"/>
    <x v="0"/>
    <x v="0"/>
    <x v="1"/>
    <x v="1"/>
    <x v="0"/>
    <s v="Yes"/>
    <x v="0"/>
    <n v="91.55"/>
    <n v="3673.6"/>
    <x v="0"/>
    <n v="3673.6"/>
    <n v="0"/>
    <x v="2"/>
  </r>
  <r>
    <s v="8064-RAVOH"/>
    <x v="1"/>
    <n v="0"/>
    <s v="No"/>
    <s v="Yes"/>
    <n v="1"/>
    <s v="Yes"/>
    <x v="1"/>
    <x v="0"/>
    <x v="0"/>
    <x v="1"/>
    <x v="1"/>
    <x v="0"/>
    <x v="0"/>
    <x v="0"/>
    <x v="0"/>
    <s v="Yes"/>
    <x v="0"/>
    <n v="49.85"/>
    <n v="49.85"/>
    <x v="0"/>
    <n v="49.85"/>
    <n v="0"/>
    <x v="0"/>
  </r>
  <r>
    <s v="0219-QAERP"/>
    <x v="1"/>
    <n v="0"/>
    <s v="Yes"/>
    <s v="No"/>
    <n v="30"/>
    <s v="Yes"/>
    <x v="1"/>
    <x v="2"/>
    <x v="2"/>
    <x v="2"/>
    <x v="2"/>
    <x v="2"/>
    <x v="2"/>
    <x v="2"/>
    <x v="1"/>
    <s v="No"/>
    <x v="3"/>
    <n v="19.8"/>
    <n v="576.65"/>
    <x v="0"/>
    <n v="576.65"/>
    <n v="0"/>
    <x v="1"/>
  </r>
  <r>
    <s v="0320-JDNQG"/>
    <x v="1"/>
    <n v="0"/>
    <s v="Yes"/>
    <s v="Yes"/>
    <n v="23"/>
    <s v="Yes"/>
    <x v="1"/>
    <x v="1"/>
    <x v="1"/>
    <x v="1"/>
    <x v="0"/>
    <x v="1"/>
    <x v="1"/>
    <x v="1"/>
    <x v="0"/>
    <s v="Yes"/>
    <x v="0"/>
    <n v="99.85"/>
    <n v="2331.3000000000002"/>
    <x v="1"/>
    <n v="2331.3000000000002"/>
    <n v="1"/>
    <x v="3"/>
  </r>
  <r>
    <s v="7180-PISOG"/>
    <x v="1"/>
    <n v="0"/>
    <s v="Yes"/>
    <s v="Yes"/>
    <n v="1"/>
    <s v="Yes"/>
    <x v="2"/>
    <x v="1"/>
    <x v="0"/>
    <x v="1"/>
    <x v="0"/>
    <x v="0"/>
    <x v="0"/>
    <x v="0"/>
    <x v="0"/>
    <s v="Yes"/>
    <x v="0"/>
    <n v="74.5"/>
    <n v="74.5"/>
    <x v="1"/>
    <n v="74.5"/>
    <n v="1"/>
    <x v="0"/>
  </r>
  <r>
    <s v="9168-INPSZ"/>
    <x v="0"/>
    <n v="1"/>
    <s v="Yes"/>
    <s v="No"/>
    <n v="44"/>
    <s v="Yes"/>
    <x v="2"/>
    <x v="1"/>
    <x v="0"/>
    <x v="1"/>
    <x v="1"/>
    <x v="1"/>
    <x v="1"/>
    <x v="1"/>
    <x v="0"/>
    <s v="No"/>
    <x v="0"/>
    <n v="104.15"/>
    <n v="4495.6499999999996"/>
    <x v="0"/>
    <n v="4495.6499999999996"/>
    <n v="0"/>
    <x v="2"/>
  </r>
  <r>
    <s v="3571-RFHAR"/>
    <x v="1"/>
    <n v="0"/>
    <s v="No"/>
    <s v="No"/>
    <n v="65"/>
    <s v="Yes"/>
    <x v="2"/>
    <x v="1"/>
    <x v="0"/>
    <x v="0"/>
    <x v="1"/>
    <x v="1"/>
    <x v="1"/>
    <x v="1"/>
    <x v="0"/>
    <s v="Yes"/>
    <x v="0"/>
    <n v="109.15"/>
    <n v="6941.2"/>
    <x v="1"/>
    <n v="6941.2"/>
    <n v="1"/>
    <x v="4"/>
  </r>
  <r>
    <s v="0015-UOCOJ"/>
    <x v="0"/>
    <n v="1"/>
    <s v="No"/>
    <s v="No"/>
    <n v="7"/>
    <s v="Yes"/>
    <x v="1"/>
    <x v="0"/>
    <x v="1"/>
    <x v="1"/>
    <x v="0"/>
    <x v="0"/>
    <x v="0"/>
    <x v="0"/>
    <x v="0"/>
    <s v="Yes"/>
    <x v="0"/>
    <n v="48.2"/>
    <n v="340.35"/>
    <x v="0"/>
    <n v="340.35"/>
    <n v="0"/>
    <x v="0"/>
  </r>
  <r>
    <s v="5334-AFQJB"/>
    <x v="1"/>
    <n v="1"/>
    <s v="No"/>
    <s v="No"/>
    <n v="72"/>
    <s v="Yes"/>
    <x v="2"/>
    <x v="2"/>
    <x v="2"/>
    <x v="2"/>
    <x v="2"/>
    <x v="2"/>
    <x v="2"/>
    <x v="2"/>
    <x v="2"/>
    <s v="Yes"/>
    <x v="3"/>
    <n v="25.1"/>
    <n v="1789.9"/>
    <x v="0"/>
    <n v="1789.9"/>
    <n v="0"/>
    <x v="4"/>
  </r>
  <r>
    <s v="2754-SDJRD"/>
    <x v="0"/>
    <n v="1"/>
    <s v="No"/>
    <s v="No"/>
    <n v="8"/>
    <s v="Yes"/>
    <x v="2"/>
    <x v="1"/>
    <x v="0"/>
    <x v="1"/>
    <x v="0"/>
    <x v="1"/>
    <x v="1"/>
    <x v="1"/>
    <x v="0"/>
    <s v="Yes"/>
    <x v="3"/>
    <n v="100.15"/>
    <n v="908.55"/>
    <x v="0"/>
    <n v="908.55"/>
    <n v="0"/>
    <x v="0"/>
  </r>
  <r>
    <s v="9578-VRMNM"/>
    <x v="0"/>
    <n v="0"/>
    <s v="No"/>
    <s v="No"/>
    <n v="16"/>
    <s v="Yes"/>
    <x v="2"/>
    <x v="0"/>
    <x v="0"/>
    <x v="1"/>
    <x v="1"/>
    <x v="0"/>
    <x v="0"/>
    <x v="1"/>
    <x v="0"/>
    <s v="Yes"/>
    <x v="3"/>
    <n v="65.2"/>
    <n v="1043.3499999999999"/>
    <x v="1"/>
    <n v="1043.3499999999999"/>
    <n v="1"/>
    <x v="3"/>
  </r>
  <r>
    <s v="1587-FKLZB"/>
    <x v="1"/>
    <n v="1"/>
    <s v="Yes"/>
    <s v="Yes"/>
    <n v="66"/>
    <s v="Yes"/>
    <x v="2"/>
    <x v="1"/>
    <x v="0"/>
    <x v="1"/>
    <x v="1"/>
    <x v="0"/>
    <x v="1"/>
    <x v="1"/>
    <x v="0"/>
    <s v="Yes"/>
    <x v="3"/>
    <n v="99.5"/>
    <n v="6822.15"/>
    <x v="1"/>
    <n v="6822.15"/>
    <n v="1"/>
    <x v="4"/>
  </r>
  <r>
    <s v="6140-QNRQQ"/>
    <x v="1"/>
    <n v="0"/>
    <s v="No"/>
    <s v="No"/>
    <n v="1"/>
    <s v="Yes"/>
    <x v="1"/>
    <x v="1"/>
    <x v="0"/>
    <x v="1"/>
    <x v="0"/>
    <x v="0"/>
    <x v="0"/>
    <x v="0"/>
    <x v="0"/>
    <s v="Yes"/>
    <x v="1"/>
    <n v="71.55"/>
    <n v="71.55"/>
    <x v="1"/>
    <n v="71.55"/>
    <n v="1"/>
    <x v="0"/>
  </r>
  <r>
    <s v="8963-JLGJT"/>
    <x v="1"/>
    <n v="0"/>
    <s v="No"/>
    <s v="Yes"/>
    <n v="3"/>
    <s v="Yes"/>
    <x v="1"/>
    <x v="0"/>
    <x v="1"/>
    <x v="1"/>
    <x v="1"/>
    <x v="0"/>
    <x v="0"/>
    <x v="0"/>
    <x v="0"/>
    <s v="No"/>
    <x v="1"/>
    <n v="55.9"/>
    <n v="157.55000000000001"/>
    <x v="0"/>
    <n v="157.55000000000001"/>
    <n v="0"/>
    <x v="0"/>
  </r>
  <r>
    <s v="4307-KTUMW"/>
    <x v="1"/>
    <n v="0"/>
    <s v="Yes"/>
    <s v="No"/>
    <n v="53"/>
    <s v="Yes"/>
    <x v="2"/>
    <x v="1"/>
    <x v="1"/>
    <x v="1"/>
    <x v="1"/>
    <x v="0"/>
    <x v="0"/>
    <x v="1"/>
    <x v="0"/>
    <s v="No"/>
    <x v="0"/>
    <n v="93.9"/>
    <n v="5029.2"/>
    <x v="1"/>
    <n v="5029.2"/>
    <n v="1"/>
    <x v="5"/>
  </r>
  <r>
    <s v="1465-LNTLJ"/>
    <x v="1"/>
    <n v="1"/>
    <s v="Yes"/>
    <s v="No"/>
    <n v="8"/>
    <s v="Yes"/>
    <x v="1"/>
    <x v="0"/>
    <x v="0"/>
    <x v="1"/>
    <x v="1"/>
    <x v="1"/>
    <x v="0"/>
    <x v="1"/>
    <x v="0"/>
    <s v="Yes"/>
    <x v="3"/>
    <n v="64.400000000000006"/>
    <n v="581.70000000000005"/>
    <x v="0"/>
    <n v="581.70000000000005"/>
    <n v="0"/>
    <x v="0"/>
  </r>
  <r>
    <s v="5440-FLBQG"/>
    <x v="1"/>
    <n v="1"/>
    <s v="Yes"/>
    <s v="No"/>
    <n v="69"/>
    <s v="Yes"/>
    <x v="2"/>
    <x v="1"/>
    <x v="0"/>
    <x v="0"/>
    <x v="1"/>
    <x v="1"/>
    <x v="1"/>
    <x v="1"/>
    <x v="2"/>
    <s v="Yes"/>
    <x v="2"/>
    <n v="108.4"/>
    <n v="7318.2"/>
    <x v="1"/>
    <n v="7318.2"/>
    <n v="1"/>
    <x v="4"/>
  </r>
  <r>
    <s v="2135-DQWAQ"/>
    <x v="0"/>
    <n v="0"/>
    <s v="No"/>
    <s v="No"/>
    <n v="5"/>
    <s v="Yes"/>
    <x v="1"/>
    <x v="1"/>
    <x v="0"/>
    <x v="0"/>
    <x v="0"/>
    <x v="0"/>
    <x v="1"/>
    <x v="0"/>
    <x v="0"/>
    <s v="Yes"/>
    <x v="1"/>
    <n v="85.3"/>
    <n v="420.45"/>
    <x v="0"/>
    <n v="420.45"/>
    <n v="0"/>
    <x v="0"/>
  </r>
  <r>
    <s v="4056-QHXHZ"/>
    <x v="0"/>
    <n v="0"/>
    <s v="Yes"/>
    <s v="Yes"/>
    <n v="72"/>
    <s v="Yes"/>
    <x v="2"/>
    <x v="1"/>
    <x v="1"/>
    <x v="1"/>
    <x v="1"/>
    <x v="1"/>
    <x v="1"/>
    <x v="1"/>
    <x v="2"/>
    <s v="No"/>
    <x v="1"/>
    <n v="107.45"/>
    <n v="7576.7"/>
    <x v="0"/>
    <n v="7576.7"/>
    <n v="0"/>
    <x v="4"/>
  </r>
  <r>
    <s v="7470-MCQTK"/>
    <x v="0"/>
    <n v="0"/>
    <s v="Yes"/>
    <s v="No"/>
    <n v="13"/>
    <s v="No"/>
    <x v="0"/>
    <x v="0"/>
    <x v="0"/>
    <x v="1"/>
    <x v="1"/>
    <x v="0"/>
    <x v="1"/>
    <x v="1"/>
    <x v="0"/>
    <s v="Yes"/>
    <x v="2"/>
    <n v="48.75"/>
    <n v="633.4"/>
    <x v="1"/>
    <n v="633.4"/>
    <n v="1"/>
    <x v="3"/>
  </r>
  <r>
    <s v="7488-MXJIV"/>
    <x v="0"/>
    <n v="0"/>
    <s v="No"/>
    <s v="No"/>
    <n v="4"/>
    <s v="Yes"/>
    <x v="2"/>
    <x v="1"/>
    <x v="0"/>
    <x v="1"/>
    <x v="0"/>
    <x v="0"/>
    <x v="1"/>
    <x v="0"/>
    <x v="0"/>
    <s v="Yes"/>
    <x v="0"/>
    <n v="85.65"/>
    <n v="321.64999999999998"/>
    <x v="1"/>
    <n v="321.64999999999998"/>
    <n v="1"/>
    <x v="0"/>
  </r>
  <r>
    <s v="7401-JIXNM"/>
    <x v="0"/>
    <n v="0"/>
    <s v="Yes"/>
    <s v="Yes"/>
    <n v="54"/>
    <s v="Yes"/>
    <x v="2"/>
    <x v="0"/>
    <x v="1"/>
    <x v="0"/>
    <x v="1"/>
    <x v="1"/>
    <x v="1"/>
    <x v="1"/>
    <x v="2"/>
    <s v="No"/>
    <x v="3"/>
    <n v="91.3"/>
    <n v="4965"/>
    <x v="0"/>
    <n v="4965"/>
    <n v="0"/>
    <x v="5"/>
  </r>
  <r>
    <s v="9339-FIIJL"/>
    <x v="1"/>
    <n v="0"/>
    <s v="Yes"/>
    <s v="No"/>
    <n v="72"/>
    <s v="Yes"/>
    <x v="2"/>
    <x v="0"/>
    <x v="0"/>
    <x v="0"/>
    <x v="1"/>
    <x v="1"/>
    <x v="1"/>
    <x v="1"/>
    <x v="2"/>
    <s v="No"/>
    <x v="2"/>
    <n v="85.95"/>
    <n v="6151.9"/>
    <x v="0"/>
    <n v="6151.9"/>
    <n v="0"/>
    <x v="4"/>
  </r>
  <r>
    <s v="2027-FECZV"/>
    <x v="1"/>
    <n v="0"/>
    <s v="No"/>
    <s v="No"/>
    <n v="12"/>
    <s v="Yes"/>
    <x v="2"/>
    <x v="1"/>
    <x v="0"/>
    <x v="0"/>
    <x v="1"/>
    <x v="0"/>
    <x v="1"/>
    <x v="1"/>
    <x v="0"/>
    <s v="Yes"/>
    <x v="0"/>
    <n v="106.7"/>
    <n v="1253.9000000000001"/>
    <x v="1"/>
    <n v="1253.9000000000001"/>
    <n v="1"/>
    <x v="0"/>
  </r>
  <r>
    <s v="2672-DZUOY"/>
    <x v="1"/>
    <n v="0"/>
    <s v="No"/>
    <s v="No"/>
    <n v="1"/>
    <s v="No"/>
    <x v="0"/>
    <x v="0"/>
    <x v="0"/>
    <x v="1"/>
    <x v="0"/>
    <x v="0"/>
    <x v="0"/>
    <x v="0"/>
    <x v="0"/>
    <s v="Yes"/>
    <x v="0"/>
    <n v="25.15"/>
    <n v="25.15"/>
    <x v="1"/>
    <n v="25.15"/>
    <n v="1"/>
    <x v="0"/>
  </r>
  <r>
    <s v="4706-DGAHW"/>
    <x v="1"/>
    <n v="1"/>
    <s v="No"/>
    <s v="No"/>
    <n v="1"/>
    <s v="Yes"/>
    <x v="1"/>
    <x v="0"/>
    <x v="0"/>
    <x v="1"/>
    <x v="0"/>
    <x v="0"/>
    <x v="0"/>
    <x v="0"/>
    <x v="0"/>
    <s v="No"/>
    <x v="0"/>
    <n v="45.2"/>
    <n v="45.2"/>
    <x v="0"/>
    <n v="45.2"/>
    <n v="0"/>
    <x v="0"/>
  </r>
  <r>
    <s v="3870-MQAMG"/>
    <x v="0"/>
    <n v="0"/>
    <s v="Yes"/>
    <s v="No"/>
    <n v="54"/>
    <s v="Yes"/>
    <x v="2"/>
    <x v="1"/>
    <x v="0"/>
    <x v="0"/>
    <x v="1"/>
    <x v="1"/>
    <x v="1"/>
    <x v="1"/>
    <x v="1"/>
    <s v="No"/>
    <x v="0"/>
    <n v="110.35"/>
    <n v="5893.15"/>
    <x v="1"/>
    <n v="5893.15"/>
    <n v="1"/>
    <x v="5"/>
  </r>
  <r>
    <s v="6670-MFRPK"/>
    <x v="1"/>
    <n v="0"/>
    <s v="Yes"/>
    <s v="Yes"/>
    <n v="69"/>
    <s v="Yes"/>
    <x v="2"/>
    <x v="1"/>
    <x v="0"/>
    <x v="1"/>
    <x v="1"/>
    <x v="0"/>
    <x v="0"/>
    <x v="0"/>
    <x v="2"/>
    <s v="Yes"/>
    <x v="3"/>
    <n v="79.2"/>
    <n v="5420.65"/>
    <x v="0"/>
    <n v="5420.65"/>
    <n v="0"/>
    <x v="4"/>
  </r>
  <r>
    <s v="6177-PEVRA"/>
    <x v="0"/>
    <n v="0"/>
    <s v="No"/>
    <s v="No"/>
    <n v="48"/>
    <s v="Yes"/>
    <x v="1"/>
    <x v="0"/>
    <x v="1"/>
    <x v="0"/>
    <x v="0"/>
    <x v="0"/>
    <x v="0"/>
    <x v="0"/>
    <x v="2"/>
    <s v="No"/>
    <x v="3"/>
    <n v="55.5"/>
    <n v="2627.35"/>
    <x v="0"/>
    <n v="2627.35"/>
    <n v="0"/>
    <x v="2"/>
  </r>
  <r>
    <s v="4800-CZMPC"/>
    <x v="0"/>
    <n v="0"/>
    <s v="Yes"/>
    <s v="Yes"/>
    <n v="48"/>
    <s v="Yes"/>
    <x v="2"/>
    <x v="1"/>
    <x v="1"/>
    <x v="0"/>
    <x v="0"/>
    <x v="0"/>
    <x v="1"/>
    <x v="1"/>
    <x v="1"/>
    <s v="Yes"/>
    <x v="3"/>
    <n v="103.25"/>
    <n v="5037.55"/>
    <x v="1"/>
    <n v="5037.55"/>
    <n v="1"/>
    <x v="2"/>
  </r>
  <r>
    <s v="4813-HQMGZ"/>
    <x v="0"/>
    <n v="0"/>
    <s v="Yes"/>
    <s v="No"/>
    <n v="8"/>
    <s v="Yes"/>
    <x v="2"/>
    <x v="1"/>
    <x v="0"/>
    <x v="1"/>
    <x v="0"/>
    <x v="1"/>
    <x v="0"/>
    <x v="1"/>
    <x v="0"/>
    <s v="Yes"/>
    <x v="0"/>
    <n v="90.25"/>
    <n v="743.75"/>
    <x v="0"/>
    <n v="743.75"/>
    <n v="0"/>
    <x v="0"/>
  </r>
  <r>
    <s v="7579-KKLOE"/>
    <x v="1"/>
    <n v="0"/>
    <s v="Yes"/>
    <s v="Yes"/>
    <n v="71"/>
    <s v="Yes"/>
    <x v="2"/>
    <x v="0"/>
    <x v="1"/>
    <x v="0"/>
    <x v="1"/>
    <x v="1"/>
    <x v="1"/>
    <x v="1"/>
    <x v="2"/>
    <s v="Yes"/>
    <x v="1"/>
    <n v="91.25"/>
    <n v="6589.6"/>
    <x v="0"/>
    <n v="6589.6"/>
    <n v="0"/>
    <x v="4"/>
  </r>
  <r>
    <s v="7377-DMMRI"/>
    <x v="1"/>
    <n v="0"/>
    <s v="No"/>
    <s v="No"/>
    <n v="2"/>
    <s v="Yes"/>
    <x v="1"/>
    <x v="0"/>
    <x v="1"/>
    <x v="1"/>
    <x v="0"/>
    <x v="0"/>
    <x v="0"/>
    <x v="0"/>
    <x v="0"/>
    <s v="Yes"/>
    <x v="0"/>
    <n v="47.8"/>
    <n v="92.45"/>
    <x v="1"/>
    <n v="92.45"/>
    <n v="1"/>
    <x v="0"/>
  </r>
  <r>
    <s v="8402-EIVQS"/>
    <x v="1"/>
    <n v="0"/>
    <s v="Yes"/>
    <s v="No"/>
    <n v="67"/>
    <s v="Yes"/>
    <x v="1"/>
    <x v="1"/>
    <x v="1"/>
    <x v="0"/>
    <x v="0"/>
    <x v="0"/>
    <x v="1"/>
    <x v="1"/>
    <x v="1"/>
    <s v="Yes"/>
    <x v="3"/>
    <n v="100.9"/>
    <n v="6733.15"/>
    <x v="0"/>
    <n v="6733.15"/>
    <n v="0"/>
    <x v="4"/>
  </r>
  <r>
    <s v="4947-DSMXK"/>
    <x v="1"/>
    <n v="0"/>
    <s v="Yes"/>
    <s v="Yes"/>
    <n v="34"/>
    <s v="Yes"/>
    <x v="2"/>
    <x v="1"/>
    <x v="0"/>
    <x v="0"/>
    <x v="0"/>
    <x v="0"/>
    <x v="1"/>
    <x v="1"/>
    <x v="0"/>
    <s v="Yes"/>
    <x v="2"/>
    <n v="97.7"/>
    <n v="3410"/>
    <x v="0"/>
    <n v="3410"/>
    <n v="0"/>
    <x v="1"/>
  </r>
  <r>
    <s v="7245-NIIWQ"/>
    <x v="0"/>
    <n v="0"/>
    <s v="No"/>
    <s v="No"/>
    <n v="3"/>
    <s v="Yes"/>
    <x v="1"/>
    <x v="1"/>
    <x v="0"/>
    <x v="1"/>
    <x v="0"/>
    <x v="0"/>
    <x v="0"/>
    <x v="0"/>
    <x v="0"/>
    <s v="Yes"/>
    <x v="0"/>
    <n v="69.849999999999994"/>
    <n v="199.85"/>
    <x v="0"/>
    <n v="199.85"/>
    <n v="0"/>
    <x v="0"/>
  </r>
  <r>
    <s v="0002-ORFBO"/>
    <x v="0"/>
    <n v="0"/>
    <s v="Yes"/>
    <s v="Yes"/>
    <n v="9"/>
    <s v="Yes"/>
    <x v="1"/>
    <x v="0"/>
    <x v="0"/>
    <x v="0"/>
    <x v="0"/>
    <x v="1"/>
    <x v="1"/>
    <x v="0"/>
    <x v="1"/>
    <s v="Yes"/>
    <x v="1"/>
    <n v="65.599999999999994"/>
    <n v="593.29999999999995"/>
    <x v="0"/>
    <n v="593.29999999999995"/>
    <n v="0"/>
    <x v="0"/>
  </r>
  <r>
    <s v="3324-OIRTO"/>
    <x v="1"/>
    <n v="0"/>
    <s v="Yes"/>
    <s v="Yes"/>
    <n v="71"/>
    <s v="Yes"/>
    <x v="1"/>
    <x v="1"/>
    <x v="1"/>
    <x v="0"/>
    <x v="1"/>
    <x v="0"/>
    <x v="1"/>
    <x v="1"/>
    <x v="1"/>
    <s v="Yes"/>
    <x v="2"/>
    <n v="104.65"/>
    <n v="7288.4"/>
    <x v="0"/>
    <n v="7288.4"/>
    <n v="0"/>
    <x v="4"/>
  </r>
  <r>
    <s v="5414-OFQCB"/>
    <x v="1"/>
    <n v="0"/>
    <s v="No"/>
    <s v="No"/>
    <n v="57"/>
    <s v="Yes"/>
    <x v="2"/>
    <x v="1"/>
    <x v="0"/>
    <x v="1"/>
    <x v="0"/>
    <x v="1"/>
    <x v="1"/>
    <x v="0"/>
    <x v="2"/>
    <s v="Yes"/>
    <x v="3"/>
    <n v="90.45"/>
    <n v="5229.8"/>
    <x v="0"/>
    <n v="5229.8"/>
    <n v="0"/>
    <x v="5"/>
  </r>
  <r>
    <s v="4967-WPNCF"/>
    <x v="1"/>
    <n v="0"/>
    <s v="No"/>
    <s v="No"/>
    <n v="72"/>
    <s v="No"/>
    <x v="0"/>
    <x v="0"/>
    <x v="1"/>
    <x v="0"/>
    <x v="1"/>
    <x v="1"/>
    <x v="1"/>
    <x v="1"/>
    <x v="2"/>
    <s v="Yes"/>
    <x v="2"/>
    <n v="63.7"/>
    <n v="4464.8"/>
    <x v="0"/>
    <n v="4464.8"/>
    <n v="0"/>
    <x v="4"/>
  </r>
  <r>
    <s v="8552-OBVRU"/>
    <x v="0"/>
    <n v="1"/>
    <s v="Yes"/>
    <s v="Yes"/>
    <n v="48"/>
    <s v="Yes"/>
    <x v="1"/>
    <x v="1"/>
    <x v="1"/>
    <x v="1"/>
    <x v="1"/>
    <x v="1"/>
    <x v="1"/>
    <x v="1"/>
    <x v="0"/>
    <s v="Yes"/>
    <x v="0"/>
    <n v="104.5"/>
    <n v="5068.05"/>
    <x v="0"/>
    <n v="5068.05"/>
    <n v="0"/>
    <x v="2"/>
  </r>
  <r>
    <s v="8499-BRXTD"/>
    <x v="1"/>
    <n v="0"/>
    <s v="No"/>
    <s v="No"/>
    <n v="18"/>
    <s v="Yes"/>
    <x v="1"/>
    <x v="2"/>
    <x v="2"/>
    <x v="2"/>
    <x v="2"/>
    <x v="2"/>
    <x v="2"/>
    <x v="2"/>
    <x v="1"/>
    <s v="No"/>
    <x v="1"/>
    <n v="20.100000000000001"/>
    <n v="401.85"/>
    <x v="0"/>
    <n v="401.85"/>
    <n v="0"/>
    <x v="3"/>
  </r>
  <r>
    <s v="9154-QDGTH"/>
    <x v="1"/>
    <n v="0"/>
    <s v="Yes"/>
    <s v="Yes"/>
    <n v="43"/>
    <s v="Yes"/>
    <x v="2"/>
    <x v="1"/>
    <x v="0"/>
    <x v="1"/>
    <x v="1"/>
    <x v="1"/>
    <x v="1"/>
    <x v="1"/>
    <x v="1"/>
    <s v="Yes"/>
    <x v="3"/>
    <n v="104.3"/>
    <n v="4451.8500000000004"/>
    <x v="0"/>
    <n v="4451.8500000000004"/>
    <n v="0"/>
    <x v="2"/>
  </r>
  <r>
    <s v="8197-BFWVU"/>
    <x v="0"/>
    <n v="0"/>
    <s v="Yes"/>
    <s v="Yes"/>
    <n v="72"/>
    <s v="Yes"/>
    <x v="2"/>
    <x v="0"/>
    <x v="1"/>
    <x v="0"/>
    <x v="1"/>
    <x v="1"/>
    <x v="1"/>
    <x v="1"/>
    <x v="2"/>
    <s v="Yes"/>
    <x v="2"/>
    <n v="93.25"/>
    <n v="6688.95"/>
    <x v="0"/>
    <n v="6688.95"/>
    <n v="0"/>
    <x v="4"/>
  </r>
  <r>
    <s v="2577-GVSIL"/>
    <x v="1"/>
    <n v="0"/>
    <s v="Yes"/>
    <s v="Yes"/>
    <n v="35"/>
    <s v="Yes"/>
    <x v="2"/>
    <x v="0"/>
    <x v="0"/>
    <x v="1"/>
    <x v="0"/>
    <x v="1"/>
    <x v="1"/>
    <x v="1"/>
    <x v="1"/>
    <s v="Yes"/>
    <x v="2"/>
    <n v="73.45"/>
    <n v="2661.1"/>
    <x v="0"/>
    <n v="2661.1"/>
    <n v="0"/>
    <x v="1"/>
  </r>
  <r>
    <s v="9367-OIUXP"/>
    <x v="1"/>
    <n v="0"/>
    <s v="No"/>
    <s v="No"/>
    <n v="4"/>
    <s v="Yes"/>
    <x v="1"/>
    <x v="2"/>
    <x v="2"/>
    <x v="2"/>
    <x v="2"/>
    <x v="2"/>
    <x v="2"/>
    <x v="2"/>
    <x v="0"/>
    <s v="No"/>
    <x v="1"/>
    <n v="20.7"/>
    <n v="73.05"/>
    <x v="0"/>
    <n v="73.05"/>
    <n v="0"/>
    <x v="0"/>
  </r>
  <r>
    <s v="6770-UAYGJ"/>
    <x v="0"/>
    <n v="0"/>
    <s v="Yes"/>
    <s v="Yes"/>
    <n v="49"/>
    <s v="Yes"/>
    <x v="2"/>
    <x v="2"/>
    <x v="2"/>
    <x v="2"/>
    <x v="2"/>
    <x v="2"/>
    <x v="2"/>
    <x v="2"/>
    <x v="2"/>
    <s v="No"/>
    <x v="1"/>
    <n v="25.25"/>
    <n v="1211.6500000000001"/>
    <x v="0"/>
    <n v="1211.6500000000001"/>
    <n v="0"/>
    <x v="5"/>
  </r>
  <r>
    <s v="6463-HHXJR"/>
    <x v="0"/>
    <n v="0"/>
    <s v="Yes"/>
    <s v="Yes"/>
    <n v="71"/>
    <s v="Yes"/>
    <x v="2"/>
    <x v="1"/>
    <x v="1"/>
    <x v="0"/>
    <x v="1"/>
    <x v="0"/>
    <x v="1"/>
    <x v="0"/>
    <x v="2"/>
    <s v="No"/>
    <x v="2"/>
    <n v="100.5"/>
    <n v="7030.65"/>
    <x v="0"/>
    <n v="7030.65"/>
    <n v="0"/>
    <x v="4"/>
  </r>
  <r>
    <s v="7928-VJYAB"/>
    <x v="1"/>
    <n v="0"/>
    <s v="Yes"/>
    <s v="Yes"/>
    <n v="11"/>
    <s v="Yes"/>
    <x v="1"/>
    <x v="1"/>
    <x v="0"/>
    <x v="1"/>
    <x v="0"/>
    <x v="0"/>
    <x v="1"/>
    <x v="1"/>
    <x v="0"/>
    <s v="No"/>
    <x v="0"/>
    <n v="90.6"/>
    <n v="1020.2"/>
    <x v="0"/>
    <n v="1020.2"/>
    <n v="0"/>
    <x v="0"/>
  </r>
  <r>
    <s v="1187-WILMM"/>
    <x v="1"/>
    <n v="0"/>
    <s v="Yes"/>
    <s v="Yes"/>
    <n v="63"/>
    <s v="Yes"/>
    <x v="2"/>
    <x v="0"/>
    <x v="1"/>
    <x v="0"/>
    <x v="1"/>
    <x v="1"/>
    <x v="1"/>
    <x v="1"/>
    <x v="2"/>
    <s v="Yes"/>
    <x v="3"/>
    <n v="89.4"/>
    <n v="5597.65"/>
    <x v="0"/>
    <n v="5597.65"/>
    <n v="0"/>
    <x v="4"/>
  </r>
  <r>
    <s v="9776-OJUZI"/>
    <x v="0"/>
    <n v="1"/>
    <s v="No"/>
    <s v="No"/>
    <n v="65"/>
    <s v="Yes"/>
    <x v="2"/>
    <x v="1"/>
    <x v="0"/>
    <x v="0"/>
    <x v="1"/>
    <x v="0"/>
    <x v="1"/>
    <x v="0"/>
    <x v="0"/>
    <s v="Yes"/>
    <x v="2"/>
    <n v="95.45"/>
    <n v="6223.3"/>
    <x v="0"/>
    <n v="6223.3"/>
    <n v="0"/>
    <x v="4"/>
  </r>
  <r>
    <s v="1306-RPWXZ"/>
    <x v="0"/>
    <n v="0"/>
    <s v="No"/>
    <s v="Yes"/>
    <n v="49"/>
    <s v="Yes"/>
    <x v="1"/>
    <x v="2"/>
    <x v="2"/>
    <x v="2"/>
    <x v="2"/>
    <x v="2"/>
    <x v="2"/>
    <x v="2"/>
    <x v="2"/>
    <s v="No"/>
    <x v="3"/>
    <n v="20.45"/>
    <n v="1024.6500000000001"/>
    <x v="0"/>
    <n v="1024.6500000000001"/>
    <n v="0"/>
    <x v="5"/>
  </r>
  <r>
    <s v="8949-JTMAY"/>
    <x v="0"/>
    <n v="0"/>
    <s v="No"/>
    <s v="No"/>
    <n v="29"/>
    <s v="Yes"/>
    <x v="2"/>
    <x v="1"/>
    <x v="0"/>
    <x v="1"/>
    <x v="1"/>
    <x v="0"/>
    <x v="1"/>
    <x v="1"/>
    <x v="0"/>
    <s v="Yes"/>
    <x v="3"/>
    <n v="98.6"/>
    <n v="2933.2"/>
    <x v="1"/>
    <n v="2933.2"/>
    <n v="1"/>
    <x v="1"/>
  </r>
  <r>
    <s v="2774-LVQUS"/>
    <x v="0"/>
    <n v="1"/>
    <s v="Yes"/>
    <s v="No"/>
    <n v="15"/>
    <s v="Yes"/>
    <x v="2"/>
    <x v="1"/>
    <x v="0"/>
    <x v="1"/>
    <x v="1"/>
    <x v="1"/>
    <x v="0"/>
    <x v="0"/>
    <x v="0"/>
    <s v="Yes"/>
    <x v="0"/>
    <n v="83.05"/>
    <n v="1258.3"/>
    <x v="1"/>
    <n v="1258.3"/>
    <n v="1"/>
    <x v="3"/>
  </r>
  <r>
    <s v="3097-PYWXL"/>
    <x v="0"/>
    <n v="0"/>
    <s v="Yes"/>
    <s v="Yes"/>
    <n v="4"/>
    <s v="Yes"/>
    <x v="1"/>
    <x v="2"/>
    <x v="2"/>
    <x v="2"/>
    <x v="2"/>
    <x v="2"/>
    <x v="2"/>
    <x v="2"/>
    <x v="0"/>
    <s v="Yes"/>
    <x v="0"/>
    <n v="19.95"/>
    <n v="82.9"/>
    <x v="0"/>
    <n v="82.9"/>
    <n v="0"/>
    <x v="0"/>
  </r>
  <r>
    <s v="2266-SJNAT"/>
    <x v="0"/>
    <n v="0"/>
    <s v="Yes"/>
    <s v="No"/>
    <n v="72"/>
    <s v="Yes"/>
    <x v="2"/>
    <x v="1"/>
    <x v="0"/>
    <x v="0"/>
    <x v="1"/>
    <x v="1"/>
    <x v="1"/>
    <x v="1"/>
    <x v="1"/>
    <s v="No"/>
    <x v="3"/>
    <n v="109.15"/>
    <n v="7789.6"/>
    <x v="0"/>
    <n v="7789.6"/>
    <n v="0"/>
    <x v="4"/>
  </r>
  <r>
    <s v="0869-PAPRP"/>
    <x v="0"/>
    <n v="1"/>
    <s v="Yes"/>
    <s v="No"/>
    <n v="26"/>
    <s v="Yes"/>
    <x v="1"/>
    <x v="1"/>
    <x v="0"/>
    <x v="1"/>
    <x v="1"/>
    <x v="0"/>
    <x v="1"/>
    <x v="0"/>
    <x v="0"/>
    <s v="Yes"/>
    <x v="3"/>
    <n v="85.7"/>
    <n v="2067"/>
    <x v="0"/>
    <n v="2067"/>
    <n v="0"/>
    <x v="1"/>
  </r>
  <r>
    <s v="4238-JSSWH"/>
    <x v="0"/>
    <n v="1"/>
    <s v="Yes"/>
    <s v="No"/>
    <n v="35"/>
    <s v="Yes"/>
    <x v="2"/>
    <x v="1"/>
    <x v="0"/>
    <x v="1"/>
    <x v="1"/>
    <x v="0"/>
    <x v="1"/>
    <x v="1"/>
    <x v="0"/>
    <s v="No"/>
    <x v="2"/>
    <n v="102.05"/>
    <n v="3452.55"/>
    <x v="0"/>
    <n v="3452.55"/>
    <n v="0"/>
    <x v="1"/>
  </r>
  <r>
    <s v="2972-YDYUW"/>
    <x v="0"/>
    <n v="0"/>
    <s v="No"/>
    <s v="No"/>
    <n v="57"/>
    <s v="Yes"/>
    <x v="2"/>
    <x v="1"/>
    <x v="0"/>
    <x v="0"/>
    <x v="0"/>
    <x v="1"/>
    <x v="0"/>
    <x v="1"/>
    <x v="1"/>
    <s v="No"/>
    <x v="0"/>
    <n v="94.7"/>
    <n v="5468.95"/>
    <x v="0"/>
    <n v="5468.95"/>
    <n v="0"/>
    <x v="5"/>
  </r>
  <r>
    <s v="1104-FEJAM"/>
    <x v="1"/>
    <n v="0"/>
    <s v="Yes"/>
    <s v="Yes"/>
    <n v="28"/>
    <s v="Yes"/>
    <x v="2"/>
    <x v="0"/>
    <x v="0"/>
    <x v="0"/>
    <x v="0"/>
    <x v="0"/>
    <x v="0"/>
    <x v="1"/>
    <x v="0"/>
    <s v="No"/>
    <x v="0"/>
    <n v="64.400000000000006"/>
    <n v="1802.15"/>
    <x v="0"/>
    <n v="1802.15"/>
    <n v="0"/>
    <x v="1"/>
  </r>
  <r>
    <s v="2809-ILCYT"/>
    <x v="0"/>
    <n v="0"/>
    <s v="Yes"/>
    <s v="No"/>
    <n v="25"/>
    <s v="Yes"/>
    <x v="2"/>
    <x v="2"/>
    <x v="2"/>
    <x v="2"/>
    <x v="2"/>
    <x v="2"/>
    <x v="2"/>
    <x v="2"/>
    <x v="1"/>
    <s v="Yes"/>
    <x v="1"/>
    <n v="26.8"/>
    <n v="733.55"/>
    <x v="0"/>
    <n v="733.55"/>
    <n v="0"/>
    <x v="1"/>
  </r>
  <r>
    <s v="5499-ECUTN"/>
    <x v="0"/>
    <n v="0"/>
    <s v="Yes"/>
    <s v="No"/>
    <n v="47"/>
    <s v="Yes"/>
    <x v="1"/>
    <x v="0"/>
    <x v="1"/>
    <x v="1"/>
    <x v="1"/>
    <x v="0"/>
    <x v="1"/>
    <x v="0"/>
    <x v="1"/>
    <s v="Yes"/>
    <x v="3"/>
    <n v="66.05"/>
    <n v="3021.45"/>
    <x v="0"/>
    <n v="3021.45"/>
    <n v="0"/>
    <x v="2"/>
  </r>
  <r>
    <s v="4981-FLTMF"/>
    <x v="0"/>
    <n v="0"/>
    <s v="Yes"/>
    <s v="Yes"/>
    <n v="57"/>
    <s v="Yes"/>
    <x v="2"/>
    <x v="0"/>
    <x v="1"/>
    <x v="0"/>
    <x v="0"/>
    <x v="1"/>
    <x v="0"/>
    <x v="0"/>
    <x v="0"/>
    <s v="No"/>
    <x v="2"/>
    <n v="65.2"/>
    <n v="3687.85"/>
    <x v="0"/>
    <n v="3687.85"/>
    <n v="0"/>
    <x v="5"/>
  </r>
  <r>
    <s v="9121-PHQSR"/>
    <x v="1"/>
    <n v="1"/>
    <s v="Yes"/>
    <s v="No"/>
    <n v="16"/>
    <s v="Yes"/>
    <x v="2"/>
    <x v="1"/>
    <x v="0"/>
    <x v="1"/>
    <x v="0"/>
    <x v="0"/>
    <x v="1"/>
    <x v="0"/>
    <x v="0"/>
    <s v="Yes"/>
    <x v="3"/>
    <n v="85.05"/>
    <n v="1391.15"/>
    <x v="0"/>
    <n v="1391.15"/>
    <n v="0"/>
    <x v="3"/>
  </r>
  <r>
    <s v="3113-IWHLC"/>
    <x v="1"/>
    <n v="0"/>
    <s v="No"/>
    <s v="No"/>
    <n v="5"/>
    <s v="Yes"/>
    <x v="1"/>
    <x v="0"/>
    <x v="1"/>
    <x v="1"/>
    <x v="1"/>
    <x v="0"/>
    <x v="0"/>
    <x v="0"/>
    <x v="0"/>
    <s v="Yes"/>
    <x v="1"/>
    <n v="55.8"/>
    <n v="274.35000000000002"/>
    <x v="0"/>
    <n v="274.35000000000002"/>
    <n v="0"/>
    <x v="0"/>
  </r>
  <r>
    <s v="3211-ILJTT"/>
    <x v="1"/>
    <n v="0"/>
    <s v="Yes"/>
    <s v="No"/>
    <n v="17"/>
    <s v="Yes"/>
    <x v="1"/>
    <x v="1"/>
    <x v="0"/>
    <x v="1"/>
    <x v="0"/>
    <x v="0"/>
    <x v="0"/>
    <x v="0"/>
    <x v="0"/>
    <s v="Yes"/>
    <x v="2"/>
    <n v="70.400000000000006"/>
    <n v="1214.05"/>
    <x v="1"/>
    <n v="1214.05"/>
    <n v="1"/>
    <x v="3"/>
  </r>
  <r>
    <s v="4612-THJBS"/>
    <x v="0"/>
    <n v="1"/>
    <s v="No"/>
    <s v="No"/>
    <n v="56"/>
    <s v="Yes"/>
    <x v="2"/>
    <x v="1"/>
    <x v="0"/>
    <x v="0"/>
    <x v="1"/>
    <x v="0"/>
    <x v="1"/>
    <x v="1"/>
    <x v="1"/>
    <s v="Yes"/>
    <x v="2"/>
    <n v="104.75"/>
    <n v="5510.65"/>
    <x v="1"/>
    <n v="5510.65"/>
    <n v="1"/>
    <x v="5"/>
  </r>
  <r>
    <s v="4277-BWBML"/>
    <x v="1"/>
    <n v="0"/>
    <s v="Yes"/>
    <s v="Yes"/>
    <n v="72"/>
    <s v="Yes"/>
    <x v="1"/>
    <x v="2"/>
    <x v="2"/>
    <x v="2"/>
    <x v="2"/>
    <x v="2"/>
    <x v="2"/>
    <x v="2"/>
    <x v="2"/>
    <s v="No"/>
    <x v="2"/>
    <n v="19.95"/>
    <n v="1322.85"/>
    <x v="0"/>
    <n v="1322.85"/>
    <n v="0"/>
    <x v="4"/>
  </r>
  <r>
    <s v="4094-NSEDU"/>
    <x v="0"/>
    <n v="1"/>
    <s v="No"/>
    <s v="No"/>
    <n v="21"/>
    <s v="Yes"/>
    <x v="2"/>
    <x v="1"/>
    <x v="0"/>
    <x v="1"/>
    <x v="0"/>
    <x v="0"/>
    <x v="1"/>
    <x v="1"/>
    <x v="0"/>
    <s v="Yes"/>
    <x v="0"/>
    <n v="94.25"/>
    <n v="1973.75"/>
    <x v="1"/>
    <n v="1973.75"/>
    <n v="1"/>
    <x v="3"/>
  </r>
  <r>
    <s v="0234-TEVTT"/>
    <x v="0"/>
    <n v="0"/>
    <s v="Yes"/>
    <s v="Yes"/>
    <n v="48"/>
    <s v="No"/>
    <x v="0"/>
    <x v="0"/>
    <x v="1"/>
    <x v="1"/>
    <x v="1"/>
    <x v="0"/>
    <x v="0"/>
    <x v="1"/>
    <x v="1"/>
    <s v="No"/>
    <x v="3"/>
    <n v="45"/>
    <n v="2196.3000000000002"/>
    <x v="0"/>
    <n v="2196.3000000000002"/>
    <n v="0"/>
    <x v="2"/>
  </r>
  <r>
    <s v="4304-TSPVK"/>
    <x v="0"/>
    <n v="0"/>
    <s v="Yes"/>
    <s v="No"/>
    <n v="68"/>
    <s v="Yes"/>
    <x v="2"/>
    <x v="1"/>
    <x v="1"/>
    <x v="0"/>
    <x v="1"/>
    <x v="1"/>
    <x v="1"/>
    <x v="1"/>
    <x v="2"/>
    <s v="No"/>
    <x v="2"/>
    <n v="114.9"/>
    <n v="7843.55"/>
    <x v="0"/>
    <n v="7843.55"/>
    <n v="0"/>
    <x v="4"/>
  </r>
  <r>
    <s v="1552-AAGRX"/>
    <x v="0"/>
    <n v="0"/>
    <s v="No"/>
    <s v="No"/>
    <n v="30"/>
    <s v="Yes"/>
    <x v="2"/>
    <x v="1"/>
    <x v="1"/>
    <x v="1"/>
    <x v="0"/>
    <x v="1"/>
    <x v="1"/>
    <x v="1"/>
    <x v="0"/>
    <s v="No"/>
    <x v="2"/>
    <n v="106.4"/>
    <n v="3211.9"/>
    <x v="0"/>
    <n v="3211.9"/>
    <n v="0"/>
    <x v="1"/>
  </r>
  <r>
    <s v="2637-FKFSY"/>
    <x v="0"/>
    <n v="0"/>
    <s v="Yes"/>
    <s v="No"/>
    <n v="3"/>
    <s v="Yes"/>
    <x v="1"/>
    <x v="0"/>
    <x v="0"/>
    <x v="1"/>
    <x v="0"/>
    <x v="0"/>
    <x v="0"/>
    <x v="0"/>
    <x v="0"/>
    <s v="Yes"/>
    <x v="1"/>
    <n v="46.1"/>
    <n v="130.15"/>
    <x v="0"/>
    <n v="130.15"/>
    <n v="0"/>
    <x v="0"/>
  </r>
  <r>
    <s v="9796-MVYXX"/>
    <x v="0"/>
    <n v="1"/>
    <s v="No"/>
    <s v="No"/>
    <n v="14"/>
    <s v="No"/>
    <x v="0"/>
    <x v="0"/>
    <x v="1"/>
    <x v="1"/>
    <x v="1"/>
    <x v="1"/>
    <x v="0"/>
    <x v="0"/>
    <x v="2"/>
    <s v="No"/>
    <x v="1"/>
    <n v="39.700000000000003"/>
    <n v="692.35"/>
    <x v="0"/>
    <n v="692.35"/>
    <n v="0"/>
    <x v="3"/>
  </r>
  <r>
    <s v="7874-ECPQJ"/>
    <x v="0"/>
    <n v="0"/>
    <s v="No"/>
    <s v="Yes"/>
    <n v="4"/>
    <s v="Yes"/>
    <x v="1"/>
    <x v="2"/>
    <x v="2"/>
    <x v="2"/>
    <x v="2"/>
    <x v="2"/>
    <x v="2"/>
    <x v="2"/>
    <x v="0"/>
    <s v="Yes"/>
    <x v="2"/>
    <n v="20.05"/>
    <n v="85.5"/>
    <x v="0"/>
    <n v="85.5"/>
    <n v="0"/>
    <x v="0"/>
  </r>
  <r>
    <s v="0020-INWCK"/>
    <x v="0"/>
    <n v="0"/>
    <s v="Yes"/>
    <s v="Yes"/>
    <n v="71"/>
    <s v="Yes"/>
    <x v="2"/>
    <x v="1"/>
    <x v="0"/>
    <x v="0"/>
    <x v="1"/>
    <x v="0"/>
    <x v="0"/>
    <x v="1"/>
    <x v="2"/>
    <s v="Yes"/>
    <x v="3"/>
    <n v="95.75"/>
    <n v="6849.4"/>
    <x v="0"/>
    <n v="6849.4"/>
    <n v="0"/>
    <x v="4"/>
  </r>
  <r>
    <s v="7089-RKVSZ"/>
    <x v="1"/>
    <n v="0"/>
    <s v="Yes"/>
    <s v="Yes"/>
    <n v="8"/>
    <s v="Yes"/>
    <x v="2"/>
    <x v="2"/>
    <x v="2"/>
    <x v="2"/>
    <x v="2"/>
    <x v="2"/>
    <x v="2"/>
    <x v="2"/>
    <x v="1"/>
    <s v="No"/>
    <x v="1"/>
    <n v="24.4"/>
    <n v="203.95"/>
    <x v="0"/>
    <n v="203.95"/>
    <n v="0"/>
    <x v="0"/>
  </r>
  <r>
    <s v="2683-JXWQQ"/>
    <x v="1"/>
    <n v="0"/>
    <s v="Yes"/>
    <s v="Yes"/>
    <n v="61"/>
    <s v="No"/>
    <x v="0"/>
    <x v="0"/>
    <x v="1"/>
    <x v="1"/>
    <x v="1"/>
    <x v="0"/>
    <x v="0"/>
    <x v="0"/>
    <x v="0"/>
    <s v="No"/>
    <x v="2"/>
    <n v="33.6"/>
    <n v="2117.1999999999998"/>
    <x v="0"/>
    <n v="2117.1999999999998"/>
    <n v="0"/>
    <x v="4"/>
  </r>
  <r>
    <s v="9548-ZMVTX"/>
    <x v="1"/>
    <n v="0"/>
    <s v="Yes"/>
    <s v="Yes"/>
    <n v="72"/>
    <s v="Yes"/>
    <x v="2"/>
    <x v="1"/>
    <x v="0"/>
    <x v="0"/>
    <x v="1"/>
    <x v="1"/>
    <x v="0"/>
    <x v="0"/>
    <x v="2"/>
    <s v="No"/>
    <x v="2"/>
    <n v="90.45"/>
    <n v="6565.85"/>
    <x v="0"/>
    <n v="6565.85"/>
    <n v="0"/>
    <x v="4"/>
  </r>
  <r>
    <s v="8739-XNIKG"/>
    <x v="0"/>
    <n v="0"/>
    <s v="No"/>
    <s v="No"/>
    <n v="5"/>
    <s v="Yes"/>
    <x v="2"/>
    <x v="1"/>
    <x v="0"/>
    <x v="1"/>
    <x v="0"/>
    <x v="0"/>
    <x v="1"/>
    <x v="0"/>
    <x v="0"/>
    <s v="Yes"/>
    <x v="0"/>
    <n v="84"/>
    <n v="424.75"/>
    <x v="0"/>
    <n v="424.75"/>
    <n v="0"/>
    <x v="0"/>
  </r>
  <r>
    <s v="9755-JHNMN"/>
    <x v="0"/>
    <n v="0"/>
    <s v="No"/>
    <s v="No"/>
    <n v="49"/>
    <s v="Yes"/>
    <x v="1"/>
    <x v="0"/>
    <x v="1"/>
    <x v="0"/>
    <x v="1"/>
    <x v="1"/>
    <x v="0"/>
    <x v="0"/>
    <x v="2"/>
    <s v="No"/>
    <x v="2"/>
    <n v="67.400000000000006"/>
    <n v="3306.85"/>
    <x v="0"/>
    <n v="3306.85"/>
    <n v="0"/>
    <x v="5"/>
  </r>
  <r>
    <s v="3981-QSVQI"/>
    <x v="1"/>
    <n v="0"/>
    <s v="No"/>
    <s v="No"/>
    <n v="8"/>
    <s v="Yes"/>
    <x v="1"/>
    <x v="2"/>
    <x v="2"/>
    <x v="2"/>
    <x v="2"/>
    <x v="2"/>
    <x v="2"/>
    <x v="2"/>
    <x v="0"/>
    <s v="Yes"/>
    <x v="2"/>
    <n v="19.7"/>
    <n v="168.9"/>
    <x v="0"/>
    <n v="168.9"/>
    <n v="0"/>
    <x v="0"/>
  </r>
  <r>
    <s v="2789-HQBOU"/>
    <x v="1"/>
    <n v="0"/>
    <s v="No"/>
    <s v="No"/>
    <n v="3"/>
    <s v="Yes"/>
    <x v="1"/>
    <x v="1"/>
    <x v="0"/>
    <x v="1"/>
    <x v="0"/>
    <x v="0"/>
    <x v="0"/>
    <x v="1"/>
    <x v="0"/>
    <s v="Yes"/>
    <x v="0"/>
    <n v="80.349999999999994"/>
    <n v="253.8"/>
    <x v="0"/>
    <n v="253.8"/>
    <n v="0"/>
    <x v="0"/>
  </r>
  <r>
    <s v="9424-CMPOG"/>
    <x v="1"/>
    <n v="0"/>
    <s v="Yes"/>
    <s v="Yes"/>
    <n v="9"/>
    <s v="Yes"/>
    <x v="1"/>
    <x v="2"/>
    <x v="2"/>
    <x v="2"/>
    <x v="2"/>
    <x v="2"/>
    <x v="2"/>
    <x v="2"/>
    <x v="2"/>
    <s v="No"/>
    <x v="1"/>
    <n v="19.600000000000001"/>
    <n v="197.4"/>
    <x v="0"/>
    <n v="197.4"/>
    <n v="0"/>
    <x v="0"/>
  </r>
  <r>
    <s v="5067-WJEUN"/>
    <x v="1"/>
    <n v="0"/>
    <s v="Yes"/>
    <s v="Yes"/>
    <n v="67"/>
    <s v="Yes"/>
    <x v="1"/>
    <x v="0"/>
    <x v="1"/>
    <x v="0"/>
    <x v="0"/>
    <x v="0"/>
    <x v="0"/>
    <x v="0"/>
    <x v="2"/>
    <s v="Yes"/>
    <x v="2"/>
    <n v="54.2"/>
    <n v="3838.2"/>
    <x v="0"/>
    <n v="3838.2"/>
    <n v="0"/>
    <x v="4"/>
  </r>
  <r>
    <s v="3450-WXOAT"/>
    <x v="1"/>
    <n v="0"/>
    <s v="No"/>
    <s v="No"/>
    <n v="46"/>
    <s v="Yes"/>
    <x v="1"/>
    <x v="0"/>
    <x v="0"/>
    <x v="1"/>
    <x v="0"/>
    <x v="0"/>
    <x v="0"/>
    <x v="0"/>
    <x v="0"/>
    <s v="Yes"/>
    <x v="3"/>
    <n v="45.2"/>
    <n v="2065.15"/>
    <x v="0"/>
    <n v="2065.15"/>
    <n v="0"/>
    <x v="2"/>
  </r>
  <r>
    <s v="9251-WNSOD"/>
    <x v="0"/>
    <n v="0"/>
    <s v="Yes"/>
    <s v="No"/>
    <n v="67"/>
    <s v="Yes"/>
    <x v="2"/>
    <x v="0"/>
    <x v="1"/>
    <x v="0"/>
    <x v="1"/>
    <x v="0"/>
    <x v="0"/>
    <x v="1"/>
    <x v="1"/>
    <s v="No"/>
    <x v="1"/>
    <n v="75.099999999999994"/>
    <n v="5064.45"/>
    <x v="0"/>
    <n v="5064.45"/>
    <n v="0"/>
    <x v="4"/>
  </r>
  <r>
    <s v="6974-DAFLI"/>
    <x v="0"/>
    <n v="0"/>
    <s v="Yes"/>
    <s v="No"/>
    <n v="55"/>
    <s v="Yes"/>
    <x v="1"/>
    <x v="2"/>
    <x v="2"/>
    <x v="2"/>
    <x v="2"/>
    <x v="2"/>
    <x v="2"/>
    <x v="2"/>
    <x v="1"/>
    <s v="No"/>
    <x v="0"/>
    <n v="19.7"/>
    <n v="1140.05"/>
    <x v="0"/>
    <n v="1140.05"/>
    <n v="0"/>
    <x v="5"/>
  </r>
  <r>
    <s v="2616-UUTFK"/>
    <x v="1"/>
    <n v="0"/>
    <s v="Yes"/>
    <s v="No"/>
    <n v="33"/>
    <s v="Yes"/>
    <x v="2"/>
    <x v="0"/>
    <x v="1"/>
    <x v="0"/>
    <x v="1"/>
    <x v="0"/>
    <x v="1"/>
    <x v="0"/>
    <x v="0"/>
    <s v="Yes"/>
    <x v="2"/>
    <n v="72.75"/>
    <n v="2447.4499999999998"/>
    <x v="0"/>
    <n v="2447.4499999999998"/>
    <n v="0"/>
    <x v="1"/>
  </r>
  <r>
    <s v="7064-JHXCE"/>
    <x v="1"/>
    <n v="0"/>
    <s v="Yes"/>
    <s v="Yes"/>
    <n v="62"/>
    <s v="Yes"/>
    <x v="1"/>
    <x v="2"/>
    <x v="2"/>
    <x v="2"/>
    <x v="2"/>
    <x v="2"/>
    <x v="2"/>
    <x v="2"/>
    <x v="2"/>
    <s v="No"/>
    <x v="3"/>
    <n v="20.05"/>
    <n v="1263.9000000000001"/>
    <x v="0"/>
    <n v="1263.9000000000001"/>
    <n v="0"/>
    <x v="4"/>
  </r>
  <r>
    <s v="5103-MHMHY"/>
    <x v="0"/>
    <n v="0"/>
    <s v="No"/>
    <s v="Yes"/>
    <n v="1"/>
    <s v="Yes"/>
    <x v="1"/>
    <x v="0"/>
    <x v="0"/>
    <x v="1"/>
    <x v="0"/>
    <x v="0"/>
    <x v="0"/>
    <x v="0"/>
    <x v="0"/>
    <s v="No"/>
    <x v="1"/>
    <n v="45.95"/>
    <n v="45.95"/>
    <x v="1"/>
    <n v="45.95"/>
    <n v="1"/>
    <x v="0"/>
  </r>
  <r>
    <s v="7989-AWGEH"/>
    <x v="1"/>
    <n v="0"/>
    <s v="Yes"/>
    <s v="Yes"/>
    <n v="49"/>
    <s v="No"/>
    <x v="0"/>
    <x v="0"/>
    <x v="1"/>
    <x v="1"/>
    <x v="0"/>
    <x v="0"/>
    <x v="0"/>
    <x v="1"/>
    <x v="0"/>
    <s v="Yes"/>
    <x v="0"/>
    <n v="39.200000000000003"/>
    <n v="1838.15"/>
    <x v="0"/>
    <n v="1838.15"/>
    <n v="0"/>
    <x v="5"/>
  </r>
  <r>
    <s v="4373-VVHQL"/>
    <x v="1"/>
    <n v="0"/>
    <s v="No"/>
    <s v="No"/>
    <n v="1"/>
    <s v="Yes"/>
    <x v="1"/>
    <x v="0"/>
    <x v="0"/>
    <x v="1"/>
    <x v="0"/>
    <x v="0"/>
    <x v="0"/>
    <x v="0"/>
    <x v="0"/>
    <s v="Yes"/>
    <x v="0"/>
    <n v="44.75"/>
    <n v="44.75"/>
    <x v="0"/>
    <n v="44.75"/>
    <n v="0"/>
    <x v="0"/>
  </r>
  <r>
    <s v="4559-UWIHT"/>
    <x v="1"/>
    <n v="0"/>
    <s v="Yes"/>
    <s v="No"/>
    <n v="14"/>
    <s v="Yes"/>
    <x v="2"/>
    <x v="1"/>
    <x v="0"/>
    <x v="0"/>
    <x v="1"/>
    <x v="0"/>
    <x v="0"/>
    <x v="0"/>
    <x v="0"/>
    <s v="Yes"/>
    <x v="0"/>
    <n v="82.65"/>
    <n v="1185"/>
    <x v="0"/>
    <n v="1185"/>
    <n v="0"/>
    <x v="3"/>
  </r>
  <r>
    <s v="7268-IGMFD"/>
    <x v="1"/>
    <n v="1"/>
    <s v="No"/>
    <s v="No"/>
    <n v="18"/>
    <s v="Yes"/>
    <x v="2"/>
    <x v="1"/>
    <x v="0"/>
    <x v="1"/>
    <x v="1"/>
    <x v="1"/>
    <x v="1"/>
    <x v="0"/>
    <x v="0"/>
    <s v="No"/>
    <x v="2"/>
    <n v="93.9"/>
    <n v="1743.9"/>
    <x v="0"/>
    <n v="1743.9"/>
    <n v="0"/>
    <x v="3"/>
  </r>
  <r>
    <s v="1846-XWOQN"/>
    <x v="0"/>
    <n v="1"/>
    <s v="No"/>
    <s v="No"/>
    <n v="1"/>
    <s v="Yes"/>
    <x v="1"/>
    <x v="1"/>
    <x v="0"/>
    <x v="1"/>
    <x v="0"/>
    <x v="0"/>
    <x v="0"/>
    <x v="0"/>
    <x v="0"/>
    <s v="Yes"/>
    <x v="0"/>
    <n v="70.150000000000006"/>
    <n v="70.150000000000006"/>
    <x v="1"/>
    <n v="70.150000000000006"/>
    <n v="1"/>
    <x v="0"/>
  </r>
  <r>
    <s v="0235-KGSLC"/>
    <x v="0"/>
    <n v="0"/>
    <s v="No"/>
    <s v="No"/>
    <n v="1"/>
    <s v="Yes"/>
    <x v="1"/>
    <x v="1"/>
    <x v="0"/>
    <x v="1"/>
    <x v="1"/>
    <x v="0"/>
    <x v="1"/>
    <x v="0"/>
    <x v="0"/>
    <s v="Yes"/>
    <x v="3"/>
    <n v="85.55"/>
    <n v="85.55"/>
    <x v="1"/>
    <n v="85.55"/>
    <n v="1"/>
    <x v="0"/>
  </r>
  <r>
    <s v="6650-BWFRT"/>
    <x v="0"/>
    <n v="0"/>
    <s v="Yes"/>
    <s v="No"/>
    <n v="72"/>
    <s v="Yes"/>
    <x v="2"/>
    <x v="1"/>
    <x v="1"/>
    <x v="0"/>
    <x v="1"/>
    <x v="1"/>
    <x v="1"/>
    <x v="1"/>
    <x v="2"/>
    <s v="Yes"/>
    <x v="3"/>
    <n v="117.15"/>
    <n v="8529.5"/>
    <x v="0"/>
    <n v="8529.5"/>
    <n v="0"/>
    <x v="4"/>
  </r>
  <r>
    <s v="9570-KYEUA"/>
    <x v="1"/>
    <n v="0"/>
    <s v="No"/>
    <s v="No"/>
    <n v="64"/>
    <s v="Yes"/>
    <x v="2"/>
    <x v="1"/>
    <x v="1"/>
    <x v="1"/>
    <x v="1"/>
    <x v="1"/>
    <x v="0"/>
    <x v="1"/>
    <x v="2"/>
    <s v="No"/>
    <x v="3"/>
    <n v="99.25"/>
    <n v="6549.45"/>
    <x v="0"/>
    <n v="6549.45"/>
    <n v="0"/>
    <x v="4"/>
  </r>
  <r>
    <s v="6993-YGFJV"/>
    <x v="1"/>
    <n v="0"/>
    <s v="Yes"/>
    <s v="No"/>
    <n v="69"/>
    <s v="Yes"/>
    <x v="2"/>
    <x v="1"/>
    <x v="1"/>
    <x v="0"/>
    <x v="1"/>
    <x v="1"/>
    <x v="1"/>
    <x v="1"/>
    <x v="2"/>
    <s v="Yes"/>
    <x v="2"/>
    <n v="112.55"/>
    <n v="7806.5"/>
    <x v="0"/>
    <n v="7806.5"/>
    <n v="0"/>
    <x v="4"/>
  </r>
  <r>
    <s v="2712-SYWAY"/>
    <x v="0"/>
    <n v="0"/>
    <s v="No"/>
    <s v="No"/>
    <n v="1"/>
    <s v="Yes"/>
    <x v="2"/>
    <x v="2"/>
    <x v="2"/>
    <x v="2"/>
    <x v="2"/>
    <x v="2"/>
    <x v="2"/>
    <x v="2"/>
    <x v="0"/>
    <s v="Yes"/>
    <x v="0"/>
    <n v="25.7"/>
    <n v="25.7"/>
    <x v="0"/>
    <n v="25.7"/>
    <n v="0"/>
    <x v="0"/>
  </r>
  <r>
    <s v="0730-BGQGF"/>
    <x v="1"/>
    <n v="0"/>
    <s v="Yes"/>
    <s v="Yes"/>
    <n v="71"/>
    <s v="Yes"/>
    <x v="2"/>
    <x v="0"/>
    <x v="1"/>
    <x v="0"/>
    <x v="1"/>
    <x v="1"/>
    <x v="1"/>
    <x v="1"/>
    <x v="2"/>
    <s v="No"/>
    <x v="3"/>
    <n v="90.3"/>
    <n v="6287.3"/>
    <x v="0"/>
    <n v="6287.3"/>
    <n v="0"/>
    <x v="4"/>
  </r>
  <r>
    <s v="5498-IBWPI"/>
    <x v="0"/>
    <n v="0"/>
    <s v="Yes"/>
    <s v="Yes"/>
    <n v="66"/>
    <s v="Yes"/>
    <x v="1"/>
    <x v="0"/>
    <x v="0"/>
    <x v="1"/>
    <x v="0"/>
    <x v="1"/>
    <x v="0"/>
    <x v="0"/>
    <x v="1"/>
    <s v="Yes"/>
    <x v="3"/>
    <n v="49.4"/>
    <n v="3251.85"/>
    <x v="0"/>
    <n v="3251.85"/>
    <n v="0"/>
    <x v="4"/>
  </r>
  <r>
    <s v="9101-NTIXF"/>
    <x v="1"/>
    <n v="0"/>
    <s v="No"/>
    <s v="No"/>
    <n v="2"/>
    <s v="Yes"/>
    <x v="1"/>
    <x v="2"/>
    <x v="2"/>
    <x v="2"/>
    <x v="2"/>
    <x v="2"/>
    <x v="2"/>
    <x v="2"/>
    <x v="0"/>
    <s v="No"/>
    <x v="1"/>
    <n v="19.399999999999999"/>
    <n v="50.6"/>
    <x v="0"/>
    <n v="50.6"/>
    <n v="0"/>
    <x v="0"/>
  </r>
  <r>
    <s v="0013-SMEOE"/>
    <x v="0"/>
    <n v="1"/>
    <s v="Yes"/>
    <s v="No"/>
    <n v="71"/>
    <s v="Yes"/>
    <x v="1"/>
    <x v="1"/>
    <x v="1"/>
    <x v="0"/>
    <x v="1"/>
    <x v="1"/>
    <x v="1"/>
    <x v="1"/>
    <x v="2"/>
    <s v="Yes"/>
    <x v="2"/>
    <n v="109.7"/>
    <n v="7904.25"/>
    <x v="0"/>
    <n v="7904.25"/>
    <n v="0"/>
    <x v="4"/>
  </r>
  <r>
    <s v="9314-QDMDW"/>
    <x v="1"/>
    <n v="0"/>
    <s v="No"/>
    <s v="No"/>
    <n v="11"/>
    <s v="Yes"/>
    <x v="1"/>
    <x v="0"/>
    <x v="0"/>
    <x v="0"/>
    <x v="0"/>
    <x v="0"/>
    <x v="1"/>
    <x v="0"/>
    <x v="1"/>
    <s v="Yes"/>
    <x v="0"/>
    <n v="61.25"/>
    <n v="729.95"/>
    <x v="0"/>
    <n v="729.95"/>
    <n v="0"/>
    <x v="0"/>
  </r>
  <r>
    <s v="9308-ANMVE"/>
    <x v="1"/>
    <n v="0"/>
    <s v="No"/>
    <s v="Yes"/>
    <n v="47"/>
    <s v="Yes"/>
    <x v="1"/>
    <x v="0"/>
    <x v="1"/>
    <x v="0"/>
    <x v="0"/>
    <x v="0"/>
    <x v="0"/>
    <x v="0"/>
    <x v="0"/>
    <s v="Yes"/>
    <x v="0"/>
    <n v="55.3"/>
    <n v="2654.05"/>
    <x v="0"/>
    <n v="2654.05"/>
    <n v="0"/>
    <x v="2"/>
  </r>
  <r>
    <s v="2884-GBPFB"/>
    <x v="0"/>
    <n v="0"/>
    <s v="Yes"/>
    <s v="No"/>
    <n v="35"/>
    <s v="Yes"/>
    <x v="1"/>
    <x v="1"/>
    <x v="0"/>
    <x v="1"/>
    <x v="0"/>
    <x v="0"/>
    <x v="0"/>
    <x v="0"/>
    <x v="0"/>
    <s v="Yes"/>
    <x v="0"/>
    <n v="70.3"/>
    <n v="2416.5500000000002"/>
    <x v="1"/>
    <n v="2416.5500000000002"/>
    <n v="1"/>
    <x v="1"/>
  </r>
  <r>
    <s v="3757-NJYBX"/>
    <x v="1"/>
    <n v="1"/>
    <s v="Yes"/>
    <s v="No"/>
    <n v="32"/>
    <s v="Yes"/>
    <x v="2"/>
    <x v="1"/>
    <x v="0"/>
    <x v="0"/>
    <x v="1"/>
    <x v="0"/>
    <x v="1"/>
    <x v="1"/>
    <x v="0"/>
    <s v="No"/>
    <x v="2"/>
    <n v="106.35"/>
    <n v="3520.75"/>
    <x v="1"/>
    <n v="3520.75"/>
    <n v="1"/>
    <x v="1"/>
  </r>
  <r>
    <s v="3413-DHLPB"/>
    <x v="1"/>
    <n v="0"/>
    <s v="Yes"/>
    <s v="Yes"/>
    <n v="60"/>
    <s v="Yes"/>
    <x v="2"/>
    <x v="1"/>
    <x v="0"/>
    <x v="0"/>
    <x v="0"/>
    <x v="1"/>
    <x v="1"/>
    <x v="1"/>
    <x v="0"/>
    <s v="Yes"/>
    <x v="2"/>
    <n v="103.75"/>
    <n v="5969.95"/>
    <x v="0"/>
    <n v="5969.95"/>
    <n v="0"/>
    <x v="5"/>
  </r>
  <r>
    <s v="7649-PHJVR"/>
    <x v="1"/>
    <n v="0"/>
    <s v="No"/>
    <s v="No"/>
    <n v="11"/>
    <s v="Yes"/>
    <x v="1"/>
    <x v="2"/>
    <x v="2"/>
    <x v="2"/>
    <x v="2"/>
    <x v="2"/>
    <x v="2"/>
    <x v="2"/>
    <x v="1"/>
    <s v="No"/>
    <x v="1"/>
    <n v="19.5"/>
    <n v="226.8"/>
    <x v="0"/>
    <n v="226.8"/>
    <n v="0"/>
    <x v="0"/>
  </r>
  <r>
    <s v="6114-TCFID"/>
    <x v="0"/>
    <n v="0"/>
    <s v="No"/>
    <s v="No"/>
    <n v="29"/>
    <s v="No"/>
    <x v="0"/>
    <x v="0"/>
    <x v="1"/>
    <x v="0"/>
    <x v="0"/>
    <x v="1"/>
    <x v="0"/>
    <x v="0"/>
    <x v="1"/>
    <s v="No"/>
    <x v="3"/>
    <n v="39.5"/>
    <n v="1082.75"/>
    <x v="0"/>
    <n v="1082.75"/>
    <n v="0"/>
    <x v="1"/>
  </r>
  <r>
    <s v="3787-TRIAL"/>
    <x v="1"/>
    <n v="0"/>
    <s v="Yes"/>
    <s v="Yes"/>
    <n v="21"/>
    <s v="No"/>
    <x v="0"/>
    <x v="0"/>
    <x v="0"/>
    <x v="1"/>
    <x v="0"/>
    <x v="0"/>
    <x v="0"/>
    <x v="0"/>
    <x v="0"/>
    <s v="Yes"/>
    <x v="0"/>
    <n v="26.05"/>
    <n v="565.75"/>
    <x v="0"/>
    <n v="565.75"/>
    <n v="0"/>
    <x v="3"/>
  </r>
  <r>
    <s v="2573-GYRUU"/>
    <x v="1"/>
    <n v="1"/>
    <s v="Yes"/>
    <s v="No"/>
    <n v="48"/>
    <s v="Yes"/>
    <x v="2"/>
    <x v="1"/>
    <x v="0"/>
    <x v="1"/>
    <x v="1"/>
    <x v="0"/>
    <x v="0"/>
    <x v="1"/>
    <x v="0"/>
    <s v="Yes"/>
    <x v="3"/>
    <n v="91.05"/>
    <n v="4370.75"/>
    <x v="0"/>
    <n v="4370.75"/>
    <n v="0"/>
    <x v="2"/>
  </r>
  <r>
    <s v="5156-UMKOW"/>
    <x v="0"/>
    <n v="0"/>
    <s v="No"/>
    <s v="Yes"/>
    <n v="3"/>
    <s v="No"/>
    <x v="0"/>
    <x v="0"/>
    <x v="0"/>
    <x v="0"/>
    <x v="0"/>
    <x v="0"/>
    <x v="0"/>
    <x v="0"/>
    <x v="0"/>
    <s v="No"/>
    <x v="1"/>
    <n v="29.65"/>
    <n v="90.05"/>
    <x v="0"/>
    <n v="90.05"/>
    <n v="0"/>
    <x v="0"/>
  </r>
  <r>
    <s v="1247-QBVSH"/>
    <x v="0"/>
    <n v="0"/>
    <s v="Yes"/>
    <s v="Yes"/>
    <n v="43"/>
    <s v="Yes"/>
    <x v="1"/>
    <x v="0"/>
    <x v="0"/>
    <x v="0"/>
    <x v="0"/>
    <x v="0"/>
    <x v="0"/>
    <x v="0"/>
    <x v="0"/>
    <s v="No"/>
    <x v="1"/>
    <n v="50.2"/>
    <n v="2169.4"/>
    <x v="0"/>
    <n v="2169.4"/>
    <n v="0"/>
    <x v="2"/>
  </r>
  <r>
    <s v="6734-GMPVK"/>
    <x v="1"/>
    <n v="0"/>
    <s v="No"/>
    <s v="No"/>
    <n v="5"/>
    <s v="Yes"/>
    <x v="2"/>
    <x v="1"/>
    <x v="0"/>
    <x v="0"/>
    <x v="1"/>
    <x v="0"/>
    <x v="1"/>
    <x v="1"/>
    <x v="0"/>
    <s v="No"/>
    <x v="0"/>
    <n v="105.3"/>
    <n v="550.6"/>
    <x v="0"/>
    <n v="550.6"/>
    <n v="0"/>
    <x v="0"/>
  </r>
  <r>
    <s v="9822-OAOVB"/>
    <x v="0"/>
    <n v="0"/>
    <s v="No"/>
    <s v="No"/>
    <n v="1"/>
    <s v="Yes"/>
    <x v="1"/>
    <x v="0"/>
    <x v="0"/>
    <x v="1"/>
    <x v="0"/>
    <x v="0"/>
    <x v="0"/>
    <x v="1"/>
    <x v="0"/>
    <s v="Yes"/>
    <x v="0"/>
    <n v="55.45"/>
    <n v="55.45"/>
    <x v="0"/>
    <n v="55.45"/>
    <n v="0"/>
    <x v="0"/>
  </r>
  <r>
    <s v="6161-ERDGD"/>
    <x v="1"/>
    <n v="0"/>
    <s v="Yes"/>
    <s v="Yes"/>
    <n v="71"/>
    <s v="Yes"/>
    <x v="2"/>
    <x v="0"/>
    <x v="1"/>
    <x v="1"/>
    <x v="1"/>
    <x v="1"/>
    <x v="1"/>
    <x v="1"/>
    <x v="1"/>
    <s v="No"/>
    <x v="0"/>
    <n v="85.45"/>
    <n v="6300.85"/>
    <x v="0"/>
    <n v="6300.85"/>
    <n v="0"/>
    <x v="4"/>
  </r>
  <r>
    <s v="1226-JZNKR"/>
    <x v="0"/>
    <n v="0"/>
    <s v="Yes"/>
    <s v="Yes"/>
    <n v="8"/>
    <s v="Yes"/>
    <x v="1"/>
    <x v="2"/>
    <x v="2"/>
    <x v="2"/>
    <x v="2"/>
    <x v="2"/>
    <x v="2"/>
    <x v="2"/>
    <x v="1"/>
    <s v="No"/>
    <x v="0"/>
    <n v="19.8"/>
    <n v="160.05000000000001"/>
    <x v="0"/>
    <n v="160.05000000000001"/>
    <n v="0"/>
    <x v="0"/>
  </r>
  <r>
    <s v="7318-EIVKO"/>
    <x v="1"/>
    <n v="0"/>
    <s v="No"/>
    <s v="No"/>
    <n v="8"/>
    <s v="Yes"/>
    <x v="2"/>
    <x v="0"/>
    <x v="0"/>
    <x v="1"/>
    <x v="0"/>
    <x v="0"/>
    <x v="1"/>
    <x v="0"/>
    <x v="0"/>
    <s v="Yes"/>
    <x v="0"/>
    <n v="59.25"/>
    <n v="436.6"/>
    <x v="0"/>
    <n v="436.6"/>
    <n v="0"/>
    <x v="0"/>
  </r>
  <r>
    <s v="3771-PZOBW"/>
    <x v="1"/>
    <n v="0"/>
    <s v="No"/>
    <s v="No"/>
    <n v="20"/>
    <s v="Yes"/>
    <x v="2"/>
    <x v="1"/>
    <x v="0"/>
    <x v="1"/>
    <x v="1"/>
    <x v="0"/>
    <x v="1"/>
    <x v="0"/>
    <x v="0"/>
    <s v="Yes"/>
    <x v="3"/>
    <n v="90.7"/>
    <n v="1781.35"/>
    <x v="0"/>
    <n v="1781.35"/>
    <n v="0"/>
    <x v="3"/>
  </r>
  <r>
    <s v="5136-KCKGI"/>
    <x v="0"/>
    <n v="0"/>
    <s v="Yes"/>
    <s v="Yes"/>
    <n v="33"/>
    <s v="Yes"/>
    <x v="2"/>
    <x v="1"/>
    <x v="1"/>
    <x v="1"/>
    <x v="1"/>
    <x v="0"/>
    <x v="1"/>
    <x v="1"/>
    <x v="1"/>
    <s v="Yes"/>
    <x v="1"/>
    <n v="103.7"/>
    <n v="3467"/>
    <x v="1"/>
    <n v="3467"/>
    <n v="1"/>
    <x v="1"/>
  </r>
  <r>
    <s v="8231-BSWXX"/>
    <x v="1"/>
    <n v="0"/>
    <s v="No"/>
    <s v="No"/>
    <n v="71"/>
    <s v="Yes"/>
    <x v="2"/>
    <x v="1"/>
    <x v="0"/>
    <x v="0"/>
    <x v="0"/>
    <x v="0"/>
    <x v="0"/>
    <x v="0"/>
    <x v="1"/>
    <s v="Yes"/>
    <x v="3"/>
    <n v="79.05"/>
    <n v="5552.5"/>
    <x v="0"/>
    <n v="5552.5"/>
    <n v="0"/>
    <x v="4"/>
  </r>
  <r>
    <s v="6486-LHTMA"/>
    <x v="0"/>
    <n v="1"/>
    <s v="Yes"/>
    <s v="No"/>
    <n v="31"/>
    <s v="Yes"/>
    <x v="2"/>
    <x v="1"/>
    <x v="0"/>
    <x v="1"/>
    <x v="1"/>
    <x v="0"/>
    <x v="1"/>
    <x v="0"/>
    <x v="1"/>
    <s v="Yes"/>
    <x v="0"/>
    <n v="90.7"/>
    <n v="2835.5"/>
    <x v="0"/>
    <n v="2835.5"/>
    <n v="0"/>
    <x v="1"/>
  </r>
  <r>
    <s v="4083-BFNYK"/>
    <x v="0"/>
    <n v="1"/>
    <s v="Yes"/>
    <s v="No"/>
    <n v="38"/>
    <s v="Yes"/>
    <x v="2"/>
    <x v="1"/>
    <x v="1"/>
    <x v="0"/>
    <x v="0"/>
    <x v="0"/>
    <x v="0"/>
    <x v="1"/>
    <x v="1"/>
    <s v="No"/>
    <x v="3"/>
    <n v="95"/>
    <n v="3591.25"/>
    <x v="0"/>
    <n v="3591.25"/>
    <n v="0"/>
    <x v="2"/>
  </r>
  <r>
    <s v="3722-WPXTK"/>
    <x v="1"/>
    <n v="0"/>
    <s v="No"/>
    <s v="No"/>
    <n v="1"/>
    <s v="Yes"/>
    <x v="1"/>
    <x v="1"/>
    <x v="0"/>
    <x v="1"/>
    <x v="0"/>
    <x v="0"/>
    <x v="1"/>
    <x v="1"/>
    <x v="0"/>
    <s v="Yes"/>
    <x v="0"/>
    <n v="88.35"/>
    <n v="88.35"/>
    <x v="1"/>
    <n v="88.35"/>
    <n v="1"/>
    <x v="0"/>
  </r>
  <r>
    <s v="7389-KBFIT"/>
    <x v="0"/>
    <n v="0"/>
    <s v="Yes"/>
    <s v="Yes"/>
    <n v="2"/>
    <s v="No"/>
    <x v="0"/>
    <x v="0"/>
    <x v="0"/>
    <x v="0"/>
    <x v="0"/>
    <x v="0"/>
    <x v="0"/>
    <x v="0"/>
    <x v="0"/>
    <s v="Yes"/>
    <x v="1"/>
    <n v="30.25"/>
    <n v="63.75"/>
    <x v="0"/>
    <n v="63.75"/>
    <n v="0"/>
    <x v="0"/>
  </r>
  <r>
    <s v="7176-WIONM"/>
    <x v="0"/>
    <n v="0"/>
    <s v="Yes"/>
    <s v="No"/>
    <n v="12"/>
    <s v="No"/>
    <x v="0"/>
    <x v="0"/>
    <x v="0"/>
    <x v="1"/>
    <x v="1"/>
    <x v="0"/>
    <x v="1"/>
    <x v="1"/>
    <x v="0"/>
    <s v="Yes"/>
    <x v="2"/>
    <n v="49.85"/>
    <n v="617.15"/>
    <x v="0"/>
    <n v="617.15"/>
    <n v="0"/>
    <x v="0"/>
  </r>
  <r>
    <s v="5141-ZUVBH"/>
    <x v="0"/>
    <n v="0"/>
    <s v="No"/>
    <s v="Yes"/>
    <n v="9"/>
    <s v="Yes"/>
    <x v="1"/>
    <x v="1"/>
    <x v="1"/>
    <x v="1"/>
    <x v="1"/>
    <x v="1"/>
    <x v="0"/>
    <x v="1"/>
    <x v="0"/>
    <s v="No"/>
    <x v="2"/>
    <n v="93"/>
    <n v="870.25"/>
    <x v="0"/>
    <n v="870.25"/>
    <n v="0"/>
    <x v="0"/>
  </r>
  <r>
    <s v="1089-HDMKP"/>
    <x v="1"/>
    <n v="1"/>
    <s v="No"/>
    <s v="Yes"/>
    <n v="11"/>
    <s v="Yes"/>
    <x v="1"/>
    <x v="0"/>
    <x v="0"/>
    <x v="0"/>
    <x v="0"/>
    <x v="1"/>
    <x v="0"/>
    <x v="0"/>
    <x v="0"/>
    <s v="Yes"/>
    <x v="0"/>
    <n v="54.55"/>
    <n v="601.25"/>
    <x v="0"/>
    <n v="601.25"/>
    <n v="0"/>
    <x v="0"/>
  </r>
  <r>
    <s v="7623-HKYRK"/>
    <x v="1"/>
    <n v="0"/>
    <s v="No"/>
    <s v="Yes"/>
    <n v="6"/>
    <s v="Yes"/>
    <x v="1"/>
    <x v="2"/>
    <x v="2"/>
    <x v="2"/>
    <x v="2"/>
    <x v="2"/>
    <x v="2"/>
    <x v="2"/>
    <x v="0"/>
    <s v="No"/>
    <x v="1"/>
    <n v="19.7"/>
    <n v="111.65"/>
    <x v="0"/>
    <n v="111.65"/>
    <n v="0"/>
    <x v="0"/>
  </r>
  <r>
    <s v="0310-SUCIN"/>
    <x v="0"/>
    <n v="0"/>
    <s v="Yes"/>
    <s v="No"/>
    <n v="71"/>
    <s v="Yes"/>
    <x v="1"/>
    <x v="0"/>
    <x v="1"/>
    <x v="0"/>
    <x v="1"/>
    <x v="1"/>
    <x v="1"/>
    <x v="1"/>
    <x v="1"/>
    <s v="Yes"/>
    <x v="2"/>
    <n v="84.8"/>
    <n v="6046.1"/>
    <x v="0"/>
    <n v="6046.1"/>
    <n v="0"/>
    <x v="4"/>
  </r>
  <r>
    <s v="5197-PYEPU"/>
    <x v="0"/>
    <n v="0"/>
    <s v="Yes"/>
    <s v="Yes"/>
    <n v="42"/>
    <s v="Yes"/>
    <x v="2"/>
    <x v="1"/>
    <x v="1"/>
    <x v="0"/>
    <x v="0"/>
    <x v="0"/>
    <x v="1"/>
    <x v="0"/>
    <x v="1"/>
    <s v="Yes"/>
    <x v="3"/>
    <n v="94.45"/>
    <n v="3923.8"/>
    <x v="0"/>
    <n v="3923.8"/>
    <n v="0"/>
    <x v="2"/>
  </r>
  <r>
    <s v="2929-ERCFZ"/>
    <x v="0"/>
    <n v="0"/>
    <s v="Yes"/>
    <s v="Yes"/>
    <n v="8"/>
    <s v="Yes"/>
    <x v="1"/>
    <x v="1"/>
    <x v="0"/>
    <x v="1"/>
    <x v="1"/>
    <x v="0"/>
    <x v="1"/>
    <x v="1"/>
    <x v="0"/>
    <s v="Yes"/>
    <x v="0"/>
    <n v="94.2"/>
    <n v="777.3"/>
    <x v="1"/>
    <n v="777.3"/>
    <n v="1"/>
    <x v="0"/>
  </r>
  <r>
    <s v="7548-SEPYI"/>
    <x v="0"/>
    <n v="0"/>
    <s v="No"/>
    <s v="No"/>
    <n v="5"/>
    <s v="Yes"/>
    <x v="1"/>
    <x v="1"/>
    <x v="0"/>
    <x v="0"/>
    <x v="0"/>
    <x v="0"/>
    <x v="1"/>
    <x v="1"/>
    <x v="0"/>
    <s v="Yes"/>
    <x v="0"/>
    <n v="96.25"/>
    <n v="512.45000000000005"/>
    <x v="1"/>
    <n v="512.45000000000005"/>
    <n v="1"/>
    <x v="0"/>
  </r>
  <r>
    <s v="8835-VSDSE"/>
    <x v="0"/>
    <n v="0"/>
    <s v="Yes"/>
    <s v="No"/>
    <n v="2"/>
    <s v="Yes"/>
    <x v="1"/>
    <x v="1"/>
    <x v="0"/>
    <x v="1"/>
    <x v="0"/>
    <x v="0"/>
    <x v="0"/>
    <x v="0"/>
    <x v="0"/>
    <s v="Yes"/>
    <x v="0"/>
    <n v="70.7"/>
    <n v="141.44999999999999"/>
    <x v="1"/>
    <n v="141.44999999999999"/>
    <n v="1"/>
    <x v="0"/>
  </r>
  <r>
    <s v="6619-RPLQZ"/>
    <x v="0"/>
    <n v="0"/>
    <s v="Yes"/>
    <s v="Yes"/>
    <n v="45"/>
    <s v="Yes"/>
    <x v="1"/>
    <x v="2"/>
    <x v="2"/>
    <x v="2"/>
    <x v="2"/>
    <x v="2"/>
    <x v="2"/>
    <x v="2"/>
    <x v="2"/>
    <s v="No"/>
    <x v="1"/>
    <n v="20.85"/>
    <n v="892.15"/>
    <x v="0"/>
    <n v="892.15"/>
    <n v="0"/>
    <x v="2"/>
  </r>
  <r>
    <s v="3275-RHRNE"/>
    <x v="1"/>
    <n v="0"/>
    <s v="Yes"/>
    <s v="Yes"/>
    <n v="28"/>
    <s v="No"/>
    <x v="0"/>
    <x v="0"/>
    <x v="0"/>
    <x v="0"/>
    <x v="1"/>
    <x v="1"/>
    <x v="1"/>
    <x v="1"/>
    <x v="1"/>
    <s v="Yes"/>
    <x v="3"/>
    <n v="60"/>
    <n v="1682.05"/>
    <x v="0"/>
    <n v="1682.05"/>
    <n v="0"/>
    <x v="1"/>
  </r>
  <r>
    <s v="3503-TYDAY"/>
    <x v="0"/>
    <n v="0"/>
    <s v="Yes"/>
    <s v="No"/>
    <n v="43"/>
    <s v="Yes"/>
    <x v="2"/>
    <x v="1"/>
    <x v="0"/>
    <x v="0"/>
    <x v="0"/>
    <x v="0"/>
    <x v="0"/>
    <x v="0"/>
    <x v="0"/>
    <s v="No"/>
    <x v="0"/>
    <n v="80.45"/>
    <n v="3398.9"/>
    <x v="0"/>
    <n v="3398.9"/>
    <n v="0"/>
    <x v="2"/>
  </r>
  <r>
    <s v="6901-GOGZG"/>
    <x v="1"/>
    <n v="0"/>
    <s v="No"/>
    <s v="Yes"/>
    <n v="60"/>
    <s v="Yes"/>
    <x v="2"/>
    <x v="0"/>
    <x v="1"/>
    <x v="1"/>
    <x v="1"/>
    <x v="1"/>
    <x v="1"/>
    <x v="1"/>
    <x v="2"/>
    <s v="Yes"/>
    <x v="0"/>
    <n v="84.95"/>
    <n v="4984.8500000000004"/>
    <x v="0"/>
    <n v="4984.8500000000004"/>
    <n v="0"/>
    <x v="5"/>
  </r>
  <r>
    <s v="1623-NLDOT"/>
    <x v="0"/>
    <n v="0"/>
    <s v="Yes"/>
    <s v="No"/>
    <n v="42"/>
    <s v="No"/>
    <x v="0"/>
    <x v="0"/>
    <x v="0"/>
    <x v="0"/>
    <x v="0"/>
    <x v="1"/>
    <x v="0"/>
    <x v="0"/>
    <x v="1"/>
    <s v="No"/>
    <x v="1"/>
    <n v="33.549999999999997"/>
    <n v="1445.3"/>
    <x v="1"/>
    <n v="1445.3"/>
    <n v="1"/>
    <x v="2"/>
  </r>
  <r>
    <s v="7021-XSNYE"/>
    <x v="1"/>
    <n v="0"/>
    <s v="Yes"/>
    <s v="Yes"/>
    <n v="7"/>
    <s v="No"/>
    <x v="0"/>
    <x v="0"/>
    <x v="1"/>
    <x v="1"/>
    <x v="1"/>
    <x v="1"/>
    <x v="0"/>
    <x v="1"/>
    <x v="2"/>
    <s v="No"/>
    <x v="3"/>
    <n v="49.65"/>
    <n v="305.55"/>
    <x v="0"/>
    <n v="305.55"/>
    <n v="0"/>
    <x v="0"/>
  </r>
  <r>
    <s v="9621-OUPYD"/>
    <x v="0"/>
    <n v="0"/>
    <s v="Yes"/>
    <s v="No"/>
    <n v="25"/>
    <s v="Yes"/>
    <x v="1"/>
    <x v="2"/>
    <x v="2"/>
    <x v="2"/>
    <x v="2"/>
    <x v="2"/>
    <x v="2"/>
    <x v="2"/>
    <x v="1"/>
    <s v="Yes"/>
    <x v="2"/>
    <n v="20.2"/>
    <n v="507.9"/>
    <x v="0"/>
    <n v="507.9"/>
    <n v="0"/>
    <x v="1"/>
  </r>
  <r>
    <s v="9898-KZQDZ"/>
    <x v="0"/>
    <n v="1"/>
    <s v="Yes"/>
    <s v="Yes"/>
    <n v="40"/>
    <s v="Yes"/>
    <x v="2"/>
    <x v="1"/>
    <x v="0"/>
    <x v="1"/>
    <x v="0"/>
    <x v="0"/>
    <x v="1"/>
    <x v="1"/>
    <x v="0"/>
    <s v="Yes"/>
    <x v="3"/>
    <n v="94.55"/>
    <n v="3640.45"/>
    <x v="1"/>
    <n v="3640.45"/>
    <n v="1"/>
    <x v="2"/>
  </r>
  <r>
    <s v="8982-NHAVY"/>
    <x v="1"/>
    <n v="0"/>
    <s v="No"/>
    <s v="No"/>
    <n v="27"/>
    <s v="Yes"/>
    <x v="2"/>
    <x v="1"/>
    <x v="0"/>
    <x v="1"/>
    <x v="1"/>
    <x v="0"/>
    <x v="1"/>
    <x v="1"/>
    <x v="1"/>
    <s v="Yes"/>
    <x v="2"/>
    <n v="100.5"/>
    <n v="2673.45"/>
    <x v="0"/>
    <n v="2673.45"/>
    <n v="0"/>
    <x v="1"/>
  </r>
  <r>
    <s v="4307-KWMXE"/>
    <x v="1"/>
    <n v="0"/>
    <s v="No"/>
    <s v="No"/>
    <n v="10"/>
    <s v="No"/>
    <x v="0"/>
    <x v="0"/>
    <x v="0"/>
    <x v="0"/>
    <x v="0"/>
    <x v="1"/>
    <x v="0"/>
    <x v="0"/>
    <x v="0"/>
    <s v="No"/>
    <x v="0"/>
    <n v="35.75"/>
    <n v="389.8"/>
    <x v="0"/>
    <n v="389.8"/>
    <n v="0"/>
    <x v="0"/>
  </r>
  <r>
    <s v="0141-YEAYS"/>
    <x v="0"/>
    <n v="1"/>
    <s v="No"/>
    <s v="No"/>
    <n v="27"/>
    <s v="Yes"/>
    <x v="2"/>
    <x v="1"/>
    <x v="0"/>
    <x v="0"/>
    <x v="1"/>
    <x v="0"/>
    <x v="0"/>
    <x v="0"/>
    <x v="0"/>
    <s v="Yes"/>
    <x v="2"/>
    <n v="86.45"/>
    <n v="2401.0500000000002"/>
    <x v="0"/>
    <n v="2401.0500000000002"/>
    <n v="0"/>
    <x v="1"/>
  </r>
  <r>
    <s v="2450-ZKEED"/>
    <x v="0"/>
    <n v="0"/>
    <s v="No"/>
    <s v="No"/>
    <n v="11"/>
    <s v="Yes"/>
    <x v="1"/>
    <x v="0"/>
    <x v="0"/>
    <x v="1"/>
    <x v="1"/>
    <x v="1"/>
    <x v="0"/>
    <x v="0"/>
    <x v="1"/>
    <s v="No"/>
    <x v="2"/>
    <n v="53.8"/>
    <n v="651.54999999999995"/>
    <x v="0"/>
    <n v="651.54999999999995"/>
    <n v="0"/>
    <x v="0"/>
  </r>
  <r>
    <s v="3694-DELSO"/>
    <x v="1"/>
    <n v="0"/>
    <s v="Yes"/>
    <s v="Yes"/>
    <n v="4"/>
    <s v="No"/>
    <x v="0"/>
    <x v="0"/>
    <x v="1"/>
    <x v="1"/>
    <x v="0"/>
    <x v="0"/>
    <x v="1"/>
    <x v="0"/>
    <x v="0"/>
    <s v="No"/>
    <x v="3"/>
    <n v="38.549999999999997"/>
    <n v="156.1"/>
    <x v="0"/>
    <n v="156.1"/>
    <n v="0"/>
    <x v="0"/>
  </r>
  <r>
    <s v="3893-JRNFS"/>
    <x v="1"/>
    <n v="0"/>
    <s v="No"/>
    <s v="No"/>
    <n v="68"/>
    <s v="No"/>
    <x v="0"/>
    <x v="0"/>
    <x v="0"/>
    <x v="1"/>
    <x v="1"/>
    <x v="0"/>
    <x v="0"/>
    <x v="1"/>
    <x v="0"/>
    <s v="Yes"/>
    <x v="2"/>
    <n v="39.9"/>
    <n v="2796.35"/>
    <x v="0"/>
    <n v="2796.35"/>
    <n v="0"/>
    <x v="4"/>
  </r>
  <r>
    <s v="9603-OAIHC"/>
    <x v="1"/>
    <n v="1"/>
    <s v="No"/>
    <s v="No"/>
    <n v="1"/>
    <s v="Yes"/>
    <x v="1"/>
    <x v="1"/>
    <x v="0"/>
    <x v="1"/>
    <x v="0"/>
    <x v="0"/>
    <x v="0"/>
    <x v="0"/>
    <x v="0"/>
    <s v="Yes"/>
    <x v="0"/>
    <n v="70.05"/>
    <n v="70.05"/>
    <x v="0"/>
    <n v="70.05"/>
    <n v="0"/>
    <x v="0"/>
  </r>
  <r>
    <s v="1133-KXCGE"/>
    <x v="0"/>
    <n v="0"/>
    <s v="No"/>
    <s v="No"/>
    <n v="18"/>
    <s v="Yes"/>
    <x v="1"/>
    <x v="2"/>
    <x v="2"/>
    <x v="2"/>
    <x v="2"/>
    <x v="2"/>
    <x v="2"/>
    <x v="2"/>
    <x v="1"/>
    <s v="No"/>
    <x v="1"/>
    <n v="20.100000000000001"/>
    <n v="407.05"/>
    <x v="0"/>
    <n v="407.05"/>
    <n v="0"/>
    <x v="3"/>
  </r>
  <r>
    <s v="5236-PERKL"/>
    <x v="0"/>
    <n v="0"/>
    <s v="No"/>
    <s v="No"/>
    <n v="57"/>
    <s v="Yes"/>
    <x v="2"/>
    <x v="1"/>
    <x v="1"/>
    <x v="0"/>
    <x v="1"/>
    <x v="0"/>
    <x v="1"/>
    <x v="1"/>
    <x v="2"/>
    <s v="Yes"/>
    <x v="2"/>
    <n v="112.95"/>
    <n v="6465"/>
    <x v="1"/>
    <n v="6465"/>
    <n v="1"/>
    <x v="5"/>
  </r>
  <r>
    <s v="0142-GVYSN"/>
    <x v="1"/>
    <n v="0"/>
    <s v="No"/>
    <s v="No"/>
    <n v="26"/>
    <s v="Yes"/>
    <x v="1"/>
    <x v="2"/>
    <x v="2"/>
    <x v="2"/>
    <x v="2"/>
    <x v="2"/>
    <x v="2"/>
    <x v="2"/>
    <x v="0"/>
    <s v="Yes"/>
    <x v="0"/>
    <n v="20.3"/>
    <n v="511.25"/>
    <x v="0"/>
    <n v="511.25"/>
    <n v="0"/>
    <x v="1"/>
  </r>
  <r>
    <s v="1049-FYSYG"/>
    <x v="0"/>
    <n v="0"/>
    <s v="Yes"/>
    <s v="No"/>
    <n v="17"/>
    <s v="No"/>
    <x v="0"/>
    <x v="0"/>
    <x v="0"/>
    <x v="0"/>
    <x v="1"/>
    <x v="0"/>
    <x v="0"/>
    <x v="0"/>
    <x v="0"/>
    <s v="Yes"/>
    <x v="3"/>
    <n v="35.65"/>
    <n v="646.04999999999995"/>
    <x v="0"/>
    <n v="646.04999999999995"/>
    <n v="0"/>
    <x v="3"/>
  </r>
  <r>
    <s v="7854-FOKSF"/>
    <x v="1"/>
    <n v="0"/>
    <s v="No"/>
    <s v="No"/>
    <n v="1"/>
    <s v="No"/>
    <x v="0"/>
    <x v="0"/>
    <x v="0"/>
    <x v="1"/>
    <x v="0"/>
    <x v="0"/>
    <x v="0"/>
    <x v="1"/>
    <x v="0"/>
    <s v="No"/>
    <x v="0"/>
    <n v="35.9"/>
    <n v="35.9"/>
    <x v="1"/>
    <n v="35.9"/>
    <n v="1"/>
    <x v="0"/>
  </r>
  <r>
    <s v="2519-FAKOD"/>
    <x v="1"/>
    <n v="0"/>
    <s v="No"/>
    <s v="Yes"/>
    <n v="38"/>
    <s v="Yes"/>
    <x v="2"/>
    <x v="1"/>
    <x v="0"/>
    <x v="1"/>
    <x v="1"/>
    <x v="0"/>
    <x v="1"/>
    <x v="1"/>
    <x v="0"/>
    <s v="Yes"/>
    <x v="2"/>
    <n v="99.25"/>
    <n v="3777.15"/>
    <x v="1"/>
    <n v="3777.15"/>
    <n v="1"/>
    <x v="2"/>
  </r>
  <r>
    <s v="8406-LNMHF"/>
    <x v="1"/>
    <n v="1"/>
    <s v="Yes"/>
    <s v="No"/>
    <n v="59"/>
    <s v="Yes"/>
    <x v="1"/>
    <x v="1"/>
    <x v="1"/>
    <x v="0"/>
    <x v="1"/>
    <x v="0"/>
    <x v="0"/>
    <x v="0"/>
    <x v="1"/>
    <s v="Yes"/>
    <x v="3"/>
    <n v="82.95"/>
    <n v="4903.1499999999996"/>
    <x v="0"/>
    <n v="4903.1499999999996"/>
    <n v="0"/>
    <x v="5"/>
  </r>
  <r>
    <s v="1821-BUCWY"/>
    <x v="1"/>
    <n v="0"/>
    <s v="No"/>
    <s v="No"/>
    <n v="30"/>
    <s v="Yes"/>
    <x v="1"/>
    <x v="0"/>
    <x v="1"/>
    <x v="1"/>
    <x v="1"/>
    <x v="0"/>
    <x v="0"/>
    <x v="0"/>
    <x v="2"/>
    <s v="Yes"/>
    <x v="1"/>
    <n v="55.65"/>
    <n v="1653.85"/>
    <x v="0"/>
    <n v="1653.85"/>
    <n v="0"/>
    <x v="1"/>
  </r>
  <r>
    <s v="8263-JQAIK"/>
    <x v="1"/>
    <n v="1"/>
    <s v="No"/>
    <s v="No"/>
    <n v="2"/>
    <s v="No"/>
    <x v="0"/>
    <x v="0"/>
    <x v="0"/>
    <x v="1"/>
    <x v="0"/>
    <x v="0"/>
    <x v="0"/>
    <x v="0"/>
    <x v="0"/>
    <s v="Yes"/>
    <x v="1"/>
    <n v="24.45"/>
    <n v="47.5"/>
    <x v="1"/>
    <n v="47.5"/>
    <n v="1"/>
    <x v="0"/>
  </r>
  <r>
    <s v="0023-UYUPN"/>
    <x v="0"/>
    <n v="1"/>
    <s v="Yes"/>
    <s v="No"/>
    <n v="50"/>
    <s v="Yes"/>
    <x v="2"/>
    <x v="2"/>
    <x v="2"/>
    <x v="2"/>
    <x v="2"/>
    <x v="2"/>
    <x v="2"/>
    <x v="2"/>
    <x v="1"/>
    <s v="No"/>
    <x v="0"/>
    <n v="25.2"/>
    <n v="1306.3"/>
    <x v="0"/>
    <n v="1306.3"/>
    <n v="0"/>
    <x v="5"/>
  </r>
  <r>
    <s v="8314-DPQHL"/>
    <x v="1"/>
    <n v="0"/>
    <s v="No"/>
    <s v="No"/>
    <n v="9"/>
    <s v="No"/>
    <x v="0"/>
    <x v="0"/>
    <x v="1"/>
    <x v="1"/>
    <x v="1"/>
    <x v="1"/>
    <x v="0"/>
    <x v="1"/>
    <x v="1"/>
    <s v="No"/>
    <x v="1"/>
    <n v="50.8"/>
    <n v="463.6"/>
    <x v="0"/>
    <n v="463.6"/>
    <n v="0"/>
    <x v="0"/>
  </r>
  <r>
    <s v="1465-WCZVT"/>
    <x v="0"/>
    <n v="0"/>
    <s v="Yes"/>
    <s v="Yes"/>
    <n v="3"/>
    <s v="Yes"/>
    <x v="1"/>
    <x v="2"/>
    <x v="2"/>
    <x v="2"/>
    <x v="2"/>
    <x v="2"/>
    <x v="2"/>
    <x v="2"/>
    <x v="0"/>
    <s v="No"/>
    <x v="1"/>
    <n v="19.649999999999999"/>
    <n v="60.65"/>
    <x v="0"/>
    <n v="60.65"/>
    <n v="0"/>
    <x v="0"/>
  </r>
  <r>
    <s v="9481-SFCQY"/>
    <x v="0"/>
    <n v="0"/>
    <s v="No"/>
    <s v="Yes"/>
    <n v="14"/>
    <s v="Yes"/>
    <x v="1"/>
    <x v="0"/>
    <x v="0"/>
    <x v="1"/>
    <x v="1"/>
    <x v="0"/>
    <x v="1"/>
    <x v="0"/>
    <x v="0"/>
    <s v="Yes"/>
    <x v="3"/>
    <n v="59.8"/>
    <n v="824.85"/>
    <x v="0"/>
    <n v="824.85"/>
    <n v="0"/>
    <x v="3"/>
  </r>
  <r>
    <s v="6360-SVNWV"/>
    <x v="0"/>
    <n v="1"/>
    <s v="No"/>
    <s v="No"/>
    <n v="31"/>
    <s v="Yes"/>
    <x v="1"/>
    <x v="1"/>
    <x v="1"/>
    <x v="1"/>
    <x v="0"/>
    <x v="0"/>
    <x v="0"/>
    <x v="0"/>
    <x v="0"/>
    <s v="Yes"/>
    <x v="3"/>
    <n v="73.55"/>
    <n v="2094.65"/>
    <x v="0"/>
    <n v="2094.65"/>
    <n v="0"/>
    <x v="1"/>
  </r>
  <r>
    <s v="0567-GGCAC"/>
    <x v="0"/>
    <n v="0"/>
    <s v="No"/>
    <s v="No"/>
    <n v="7"/>
    <s v="Yes"/>
    <x v="1"/>
    <x v="0"/>
    <x v="1"/>
    <x v="0"/>
    <x v="1"/>
    <x v="0"/>
    <x v="0"/>
    <x v="0"/>
    <x v="0"/>
    <s v="No"/>
    <x v="0"/>
    <n v="61.4"/>
    <n v="438.9"/>
    <x v="0"/>
    <n v="438.9"/>
    <n v="0"/>
    <x v="0"/>
  </r>
  <r>
    <s v="7089-IVVAZ"/>
    <x v="0"/>
    <n v="0"/>
    <s v="No"/>
    <s v="No"/>
    <n v="8"/>
    <s v="Yes"/>
    <x v="2"/>
    <x v="1"/>
    <x v="1"/>
    <x v="1"/>
    <x v="0"/>
    <x v="1"/>
    <x v="1"/>
    <x v="1"/>
    <x v="0"/>
    <s v="Yes"/>
    <x v="2"/>
    <n v="103.35"/>
    <n v="847.3"/>
    <x v="1"/>
    <n v="847.3"/>
    <n v="1"/>
    <x v="0"/>
  </r>
  <r>
    <s v="8884-MRNSU"/>
    <x v="1"/>
    <n v="0"/>
    <s v="Yes"/>
    <s v="Yes"/>
    <n v="17"/>
    <s v="Yes"/>
    <x v="1"/>
    <x v="2"/>
    <x v="2"/>
    <x v="2"/>
    <x v="2"/>
    <x v="2"/>
    <x v="2"/>
    <x v="2"/>
    <x v="1"/>
    <s v="No"/>
    <x v="2"/>
    <n v="19.899999999999999"/>
    <n v="329.75"/>
    <x v="0"/>
    <n v="329.75"/>
    <n v="0"/>
    <x v="3"/>
  </r>
  <r>
    <s v="2171-UDMFD"/>
    <x v="1"/>
    <n v="0"/>
    <s v="Yes"/>
    <s v="Yes"/>
    <n v="32"/>
    <s v="Yes"/>
    <x v="1"/>
    <x v="2"/>
    <x v="2"/>
    <x v="2"/>
    <x v="2"/>
    <x v="2"/>
    <x v="2"/>
    <x v="2"/>
    <x v="0"/>
    <s v="Yes"/>
    <x v="3"/>
    <n v="19.45"/>
    <n v="674.55"/>
    <x v="0"/>
    <n v="674.55"/>
    <n v="0"/>
    <x v="1"/>
  </r>
  <r>
    <s v="9050-IKDZA"/>
    <x v="0"/>
    <n v="1"/>
    <s v="No"/>
    <s v="No"/>
    <n v="2"/>
    <s v="Yes"/>
    <x v="1"/>
    <x v="1"/>
    <x v="0"/>
    <x v="1"/>
    <x v="0"/>
    <x v="0"/>
    <x v="1"/>
    <x v="0"/>
    <x v="0"/>
    <s v="No"/>
    <x v="1"/>
    <n v="81.5"/>
    <n v="162.55000000000001"/>
    <x v="0"/>
    <n v="162.55000000000001"/>
    <n v="0"/>
    <x v="0"/>
  </r>
  <r>
    <s v="2205-YMZZJ"/>
    <x v="1"/>
    <n v="1"/>
    <s v="No"/>
    <s v="No"/>
    <n v="7"/>
    <s v="Yes"/>
    <x v="2"/>
    <x v="1"/>
    <x v="0"/>
    <x v="1"/>
    <x v="0"/>
    <x v="0"/>
    <x v="1"/>
    <x v="0"/>
    <x v="0"/>
    <s v="Yes"/>
    <x v="0"/>
    <n v="84.8"/>
    <n v="546.95000000000005"/>
    <x v="1"/>
    <n v="546.95000000000005"/>
    <n v="1"/>
    <x v="0"/>
  </r>
  <r>
    <s v="9802-CAQUT"/>
    <x v="0"/>
    <n v="0"/>
    <s v="Yes"/>
    <s v="Yes"/>
    <n v="72"/>
    <s v="Yes"/>
    <x v="2"/>
    <x v="1"/>
    <x v="1"/>
    <x v="0"/>
    <x v="1"/>
    <x v="0"/>
    <x v="1"/>
    <x v="1"/>
    <x v="2"/>
    <s v="No"/>
    <x v="3"/>
    <n v="109.55"/>
    <n v="7887.25"/>
    <x v="0"/>
    <n v="7887.25"/>
    <n v="0"/>
    <x v="4"/>
  </r>
  <r>
    <s v="1254-IZEYF"/>
    <x v="0"/>
    <n v="1"/>
    <s v="No"/>
    <s v="No"/>
    <n v="31"/>
    <s v="Yes"/>
    <x v="2"/>
    <x v="1"/>
    <x v="0"/>
    <x v="0"/>
    <x v="0"/>
    <x v="0"/>
    <x v="1"/>
    <x v="1"/>
    <x v="0"/>
    <s v="Yes"/>
    <x v="0"/>
    <n v="99.95"/>
    <n v="3186.65"/>
    <x v="1"/>
    <n v="3186.65"/>
    <n v="1"/>
    <x v="1"/>
  </r>
  <r>
    <s v="0187-WZNAB"/>
    <x v="0"/>
    <n v="0"/>
    <s v="Yes"/>
    <s v="Yes"/>
    <n v="27"/>
    <s v="Yes"/>
    <x v="1"/>
    <x v="1"/>
    <x v="1"/>
    <x v="1"/>
    <x v="0"/>
    <x v="0"/>
    <x v="0"/>
    <x v="0"/>
    <x v="0"/>
    <s v="No"/>
    <x v="1"/>
    <n v="74.400000000000006"/>
    <n v="1972.35"/>
    <x v="0"/>
    <n v="1972.35"/>
    <n v="0"/>
    <x v="1"/>
  </r>
  <r>
    <s v="9492-TOKRI"/>
    <x v="0"/>
    <n v="0"/>
    <s v="No"/>
    <s v="No"/>
    <n v="18"/>
    <s v="Yes"/>
    <x v="2"/>
    <x v="1"/>
    <x v="0"/>
    <x v="0"/>
    <x v="0"/>
    <x v="0"/>
    <x v="1"/>
    <x v="0"/>
    <x v="0"/>
    <s v="Yes"/>
    <x v="3"/>
    <n v="90"/>
    <n v="1527.35"/>
    <x v="1"/>
    <n v="1527.35"/>
    <n v="1"/>
    <x v="3"/>
  </r>
  <r>
    <s v="1475-VWVDO"/>
    <x v="1"/>
    <n v="0"/>
    <s v="No"/>
    <s v="No"/>
    <n v="7"/>
    <s v="Yes"/>
    <x v="1"/>
    <x v="1"/>
    <x v="0"/>
    <x v="1"/>
    <x v="1"/>
    <x v="0"/>
    <x v="0"/>
    <x v="0"/>
    <x v="0"/>
    <s v="Yes"/>
    <x v="0"/>
    <n v="74.900000000000006"/>
    <n v="490.55"/>
    <x v="0"/>
    <n v="490.55"/>
    <n v="0"/>
    <x v="0"/>
  </r>
  <r>
    <s v="9221-OTIVJ"/>
    <x v="0"/>
    <n v="1"/>
    <s v="No"/>
    <s v="No"/>
    <n v="14"/>
    <s v="Yes"/>
    <x v="2"/>
    <x v="1"/>
    <x v="0"/>
    <x v="0"/>
    <x v="1"/>
    <x v="0"/>
    <x v="1"/>
    <x v="1"/>
    <x v="0"/>
    <s v="Yes"/>
    <x v="0"/>
    <n v="104.85"/>
    <n v="1531.4"/>
    <x v="1"/>
    <n v="1531.4"/>
    <n v="1"/>
    <x v="3"/>
  </r>
  <r>
    <s v="1357-MVDOZ"/>
    <x v="1"/>
    <n v="0"/>
    <s v="Yes"/>
    <s v="Yes"/>
    <n v="11"/>
    <s v="Yes"/>
    <x v="1"/>
    <x v="0"/>
    <x v="0"/>
    <x v="1"/>
    <x v="1"/>
    <x v="0"/>
    <x v="1"/>
    <x v="0"/>
    <x v="0"/>
    <s v="Yes"/>
    <x v="2"/>
    <n v="59.65"/>
    <n v="683.25"/>
    <x v="0"/>
    <n v="683.25"/>
    <n v="0"/>
    <x v="0"/>
  </r>
  <r>
    <s v="7602-MVRMB"/>
    <x v="0"/>
    <n v="0"/>
    <s v="Yes"/>
    <s v="Yes"/>
    <n v="72"/>
    <s v="Yes"/>
    <x v="2"/>
    <x v="1"/>
    <x v="1"/>
    <x v="1"/>
    <x v="1"/>
    <x v="1"/>
    <x v="1"/>
    <x v="1"/>
    <x v="2"/>
    <s v="Yes"/>
    <x v="2"/>
    <n v="110.45"/>
    <n v="8058.85"/>
    <x v="0"/>
    <n v="8058.85"/>
    <n v="0"/>
    <x v="4"/>
  </r>
  <r>
    <s v="3325-FUYCG"/>
    <x v="1"/>
    <n v="0"/>
    <s v="Yes"/>
    <s v="Yes"/>
    <n v="28"/>
    <s v="Yes"/>
    <x v="2"/>
    <x v="1"/>
    <x v="1"/>
    <x v="0"/>
    <x v="0"/>
    <x v="0"/>
    <x v="1"/>
    <x v="1"/>
    <x v="1"/>
    <s v="No"/>
    <x v="0"/>
    <n v="106.1"/>
    <n v="2847.4"/>
    <x v="1"/>
    <n v="2847.4"/>
    <n v="1"/>
    <x v="1"/>
  </r>
  <r>
    <s v="5908-QMGOE"/>
    <x v="1"/>
    <n v="1"/>
    <s v="No"/>
    <s v="No"/>
    <n v="15"/>
    <s v="Yes"/>
    <x v="2"/>
    <x v="1"/>
    <x v="0"/>
    <x v="1"/>
    <x v="0"/>
    <x v="0"/>
    <x v="0"/>
    <x v="0"/>
    <x v="0"/>
    <s v="Yes"/>
    <x v="3"/>
    <n v="74.2"/>
    <n v="1133.9000000000001"/>
    <x v="1"/>
    <n v="1133.9000000000001"/>
    <n v="1"/>
    <x v="3"/>
  </r>
  <r>
    <s v="1197-BVMVG"/>
    <x v="0"/>
    <n v="1"/>
    <s v="No"/>
    <s v="No"/>
    <n v="4"/>
    <s v="Yes"/>
    <x v="2"/>
    <x v="1"/>
    <x v="0"/>
    <x v="1"/>
    <x v="0"/>
    <x v="0"/>
    <x v="0"/>
    <x v="0"/>
    <x v="0"/>
    <s v="Yes"/>
    <x v="0"/>
    <n v="74.45"/>
    <n v="294.45"/>
    <x v="0"/>
    <n v="294.45"/>
    <n v="0"/>
    <x v="0"/>
  </r>
  <r>
    <s v="5406-KGRMX"/>
    <x v="0"/>
    <n v="0"/>
    <s v="No"/>
    <s v="No"/>
    <n v="71"/>
    <s v="Yes"/>
    <x v="2"/>
    <x v="2"/>
    <x v="2"/>
    <x v="2"/>
    <x v="2"/>
    <x v="2"/>
    <x v="2"/>
    <x v="2"/>
    <x v="2"/>
    <s v="No"/>
    <x v="0"/>
    <n v="24.55"/>
    <n v="1719.15"/>
    <x v="0"/>
    <n v="1719.15"/>
    <n v="0"/>
    <x v="4"/>
  </r>
  <r>
    <s v="8481-YYXWG"/>
    <x v="0"/>
    <n v="0"/>
    <s v="No"/>
    <s v="No"/>
    <n v="5"/>
    <s v="Yes"/>
    <x v="1"/>
    <x v="1"/>
    <x v="0"/>
    <x v="0"/>
    <x v="0"/>
    <x v="1"/>
    <x v="0"/>
    <x v="1"/>
    <x v="0"/>
    <s v="Yes"/>
    <x v="0"/>
    <n v="89.35"/>
    <n v="461.7"/>
    <x v="1"/>
    <n v="461.7"/>
    <n v="1"/>
    <x v="0"/>
  </r>
  <r>
    <s v="5968-HYJRZ"/>
    <x v="1"/>
    <n v="0"/>
    <s v="Yes"/>
    <s v="Yes"/>
    <n v="47"/>
    <s v="Yes"/>
    <x v="2"/>
    <x v="2"/>
    <x v="2"/>
    <x v="2"/>
    <x v="2"/>
    <x v="2"/>
    <x v="2"/>
    <x v="2"/>
    <x v="2"/>
    <s v="No"/>
    <x v="1"/>
    <n v="24.55"/>
    <n v="1160.45"/>
    <x v="0"/>
    <n v="1160.45"/>
    <n v="0"/>
    <x v="2"/>
  </r>
  <r>
    <s v="5198-EFNBM"/>
    <x v="1"/>
    <n v="1"/>
    <s v="Yes"/>
    <s v="No"/>
    <n v="57"/>
    <s v="Yes"/>
    <x v="1"/>
    <x v="1"/>
    <x v="0"/>
    <x v="0"/>
    <x v="1"/>
    <x v="0"/>
    <x v="1"/>
    <x v="0"/>
    <x v="1"/>
    <s v="Yes"/>
    <x v="0"/>
    <n v="90.65"/>
    <n v="5199.8"/>
    <x v="0"/>
    <n v="5199.8"/>
    <n v="0"/>
    <x v="5"/>
  </r>
  <r>
    <s v="7516-GMHUV"/>
    <x v="1"/>
    <n v="1"/>
    <s v="Yes"/>
    <s v="No"/>
    <n v="50"/>
    <s v="Yes"/>
    <x v="2"/>
    <x v="1"/>
    <x v="1"/>
    <x v="1"/>
    <x v="1"/>
    <x v="0"/>
    <x v="1"/>
    <x v="1"/>
    <x v="2"/>
    <s v="Yes"/>
    <x v="3"/>
    <n v="105.05"/>
    <n v="5163.3"/>
    <x v="0"/>
    <n v="5163.3"/>
    <n v="0"/>
    <x v="5"/>
  </r>
  <r>
    <s v="7140-ADSMJ"/>
    <x v="1"/>
    <n v="0"/>
    <s v="No"/>
    <s v="No"/>
    <n v="8"/>
    <s v="Yes"/>
    <x v="1"/>
    <x v="2"/>
    <x v="2"/>
    <x v="2"/>
    <x v="2"/>
    <x v="2"/>
    <x v="2"/>
    <x v="2"/>
    <x v="0"/>
    <s v="Yes"/>
    <x v="3"/>
    <n v="20.45"/>
    <n v="162.30000000000001"/>
    <x v="0"/>
    <n v="162.30000000000001"/>
    <n v="0"/>
    <x v="0"/>
  </r>
  <r>
    <s v="2230-XTUWL"/>
    <x v="0"/>
    <n v="0"/>
    <s v="Yes"/>
    <s v="Yes"/>
    <n v="48"/>
    <s v="Yes"/>
    <x v="1"/>
    <x v="2"/>
    <x v="2"/>
    <x v="2"/>
    <x v="2"/>
    <x v="2"/>
    <x v="2"/>
    <x v="2"/>
    <x v="2"/>
    <s v="No"/>
    <x v="1"/>
    <n v="19.55"/>
    <n v="883.35"/>
    <x v="0"/>
    <n v="883.35"/>
    <n v="0"/>
    <x v="2"/>
  </r>
  <r>
    <s v="7706-YLMQA"/>
    <x v="0"/>
    <n v="0"/>
    <s v="No"/>
    <s v="No"/>
    <n v="70"/>
    <s v="Yes"/>
    <x v="1"/>
    <x v="2"/>
    <x v="2"/>
    <x v="2"/>
    <x v="2"/>
    <x v="2"/>
    <x v="2"/>
    <x v="2"/>
    <x v="1"/>
    <s v="No"/>
    <x v="2"/>
    <n v="19.7"/>
    <n v="1341.5"/>
    <x v="0"/>
    <n v="1341.5"/>
    <n v="0"/>
    <x v="4"/>
  </r>
  <r>
    <s v="2585-KTFRE"/>
    <x v="1"/>
    <n v="0"/>
    <s v="No"/>
    <s v="Yes"/>
    <n v="1"/>
    <s v="Yes"/>
    <x v="1"/>
    <x v="0"/>
    <x v="1"/>
    <x v="0"/>
    <x v="0"/>
    <x v="1"/>
    <x v="0"/>
    <x v="1"/>
    <x v="0"/>
    <s v="Yes"/>
    <x v="2"/>
    <n v="70.45"/>
    <n v="70.45"/>
    <x v="0"/>
    <n v="70.45"/>
    <n v="0"/>
    <x v="0"/>
  </r>
  <r>
    <s v="7994-UYIVZ"/>
    <x v="1"/>
    <n v="0"/>
    <s v="Yes"/>
    <s v="No"/>
    <n v="8"/>
    <s v="Yes"/>
    <x v="2"/>
    <x v="1"/>
    <x v="0"/>
    <x v="1"/>
    <x v="0"/>
    <x v="0"/>
    <x v="0"/>
    <x v="1"/>
    <x v="0"/>
    <s v="Yes"/>
    <x v="2"/>
    <n v="85.65"/>
    <n v="659.45"/>
    <x v="0"/>
    <n v="659.45"/>
    <n v="0"/>
    <x v="0"/>
  </r>
  <r>
    <s v="2609-IAICY"/>
    <x v="0"/>
    <n v="0"/>
    <s v="No"/>
    <s v="No"/>
    <n v="1"/>
    <s v="Yes"/>
    <x v="2"/>
    <x v="1"/>
    <x v="0"/>
    <x v="1"/>
    <x v="0"/>
    <x v="0"/>
    <x v="0"/>
    <x v="0"/>
    <x v="0"/>
    <s v="Yes"/>
    <x v="0"/>
    <n v="77.150000000000006"/>
    <n v="77.150000000000006"/>
    <x v="1"/>
    <n v="77.150000000000006"/>
    <n v="1"/>
    <x v="0"/>
  </r>
  <r>
    <s v="1740-CSDJP"/>
    <x v="1"/>
    <n v="0"/>
    <s v="No"/>
    <s v="No"/>
    <n v="1"/>
    <s v="No"/>
    <x v="0"/>
    <x v="0"/>
    <x v="0"/>
    <x v="1"/>
    <x v="0"/>
    <x v="0"/>
    <x v="0"/>
    <x v="1"/>
    <x v="0"/>
    <s v="Yes"/>
    <x v="2"/>
    <n v="35.25"/>
    <n v="35.25"/>
    <x v="1"/>
    <n v="35.25"/>
    <n v="1"/>
    <x v="0"/>
  </r>
  <r>
    <s v="7717-BICXI"/>
    <x v="1"/>
    <n v="0"/>
    <s v="Yes"/>
    <s v="Yes"/>
    <n v="60"/>
    <s v="Yes"/>
    <x v="1"/>
    <x v="2"/>
    <x v="2"/>
    <x v="2"/>
    <x v="2"/>
    <x v="2"/>
    <x v="2"/>
    <x v="2"/>
    <x v="2"/>
    <s v="No"/>
    <x v="1"/>
    <n v="20.55"/>
    <n v="1205.05"/>
    <x v="0"/>
    <n v="1205.05"/>
    <n v="0"/>
    <x v="5"/>
  </r>
  <r>
    <s v="6559-RAKOZ"/>
    <x v="1"/>
    <n v="0"/>
    <s v="Yes"/>
    <s v="Yes"/>
    <n v="49"/>
    <s v="Yes"/>
    <x v="2"/>
    <x v="1"/>
    <x v="0"/>
    <x v="1"/>
    <x v="0"/>
    <x v="1"/>
    <x v="1"/>
    <x v="1"/>
    <x v="1"/>
    <s v="Yes"/>
    <x v="0"/>
    <n v="97.95"/>
    <n v="4917.8999999999996"/>
    <x v="0"/>
    <n v="4917.8999999999996"/>
    <n v="0"/>
    <x v="5"/>
  </r>
  <r>
    <s v="2636-OHFMN"/>
    <x v="1"/>
    <n v="0"/>
    <s v="Yes"/>
    <s v="No"/>
    <n v="4"/>
    <s v="No"/>
    <x v="0"/>
    <x v="0"/>
    <x v="0"/>
    <x v="0"/>
    <x v="0"/>
    <x v="0"/>
    <x v="1"/>
    <x v="1"/>
    <x v="0"/>
    <s v="Yes"/>
    <x v="0"/>
    <n v="48.55"/>
    <n v="201"/>
    <x v="1"/>
    <n v="201"/>
    <n v="1"/>
    <x v="0"/>
  </r>
  <r>
    <s v="4716-MRVEN"/>
    <x v="0"/>
    <n v="0"/>
    <s v="No"/>
    <s v="No"/>
    <n v="29"/>
    <s v="Yes"/>
    <x v="1"/>
    <x v="2"/>
    <x v="2"/>
    <x v="2"/>
    <x v="2"/>
    <x v="2"/>
    <x v="2"/>
    <x v="2"/>
    <x v="1"/>
    <s v="No"/>
    <x v="1"/>
    <n v="20"/>
    <n v="599.29999999999995"/>
    <x v="0"/>
    <n v="599.29999999999995"/>
    <n v="0"/>
    <x v="1"/>
  </r>
  <r>
    <s v="2143-LJULT"/>
    <x v="0"/>
    <n v="0"/>
    <s v="Yes"/>
    <s v="No"/>
    <n v="67"/>
    <s v="Yes"/>
    <x v="2"/>
    <x v="2"/>
    <x v="2"/>
    <x v="2"/>
    <x v="2"/>
    <x v="2"/>
    <x v="2"/>
    <x v="2"/>
    <x v="2"/>
    <s v="Yes"/>
    <x v="3"/>
    <n v="25.25"/>
    <n v="1733.15"/>
    <x v="0"/>
    <n v="1733.15"/>
    <n v="0"/>
    <x v="4"/>
  </r>
  <r>
    <s v="1323-OOEPC"/>
    <x v="0"/>
    <n v="0"/>
    <s v="Yes"/>
    <s v="No"/>
    <n v="53"/>
    <s v="Yes"/>
    <x v="2"/>
    <x v="1"/>
    <x v="0"/>
    <x v="0"/>
    <x v="0"/>
    <x v="0"/>
    <x v="1"/>
    <x v="1"/>
    <x v="0"/>
    <s v="Yes"/>
    <x v="3"/>
    <n v="98.4"/>
    <n v="5149.5"/>
    <x v="1"/>
    <n v="5149.5"/>
    <n v="1"/>
    <x v="5"/>
  </r>
  <r>
    <s v="3200-MNQTF"/>
    <x v="1"/>
    <n v="0"/>
    <s v="Yes"/>
    <s v="No"/>
    <n v="67"/>
    <s v="Yes"/>
    <x v="2"/>
    <x v="0"/>
    <x v="1"/>
    <x v="0"/>
    <x v="1"/>
    <x v="1"/>
    <x v="0"/>
    <x v="0"/>
    <x v="2"/>
    <s v="No"/>
    <x v="3"/>
    <n v="70.900000000000006"/>
    <n v="4677.1000000000004"/>
    <x v="0"/>
    <n v="4677.1000000000004"/>
    <n v="0"/>
    <x v="4"/>
  </r>
  <r>
    <s v="6164-HXUGH"/>
    <x v="0"/>
    <n v="0"/>
    <s v="Yes"/>
    <s v="Yes"/>
    <n v="6"/>
    <s v="Yes"/>
    <x v="1"/>
    <x v="2"/>
    <x v="2"/>
    <x v="2"/>
    <x v="2"/>
    <x v="2"/>
    <x v="2"/>
    <x v="2"/>
    <x v="0"/>
    <s v="No"/>
    <x v="1"/>
    <n v="19.850000000000001"/>
    <n v="119.3"/>
    <x v="0"/>
    <n v="119.3"/>
    <n v="0"/>
    <x v="0"/>
  </r>
  <r>
    <s v="5630-IXDXV"/>
    <x v="0"/>
    <n v="0"/>
    <s v="No"/>
    <s v="No"/>
    <n v="47"/>
    <s v="Yes"/>
    <x v="2"/>
    <x v="1"/>
    <x v="0"/>
    <x v="0"/>
    <x v="1"/>
    <x v="0"/>
    <x v="1"/>
    <x v="1"/>
    <x v="0"/>
    <s v="Yes"/>
    <x v="0"/>
    <n v="106.35"/>
    <n v="4849.1000000000004"/>
    <x v="0"/>
    <n v="4849.1000000000004"/>
    <n v="0"/>
    <x v="2"/>
  </r>
  <r>
    <s v="0320-DWVTU"/>
    <x v="0"/>
    <n v="0"/>
    <s v="No"/>
    <s v="No"/>
    <n v="53"/>
    <s v="Yes"/>
    <x v="1"/>
    <x v="1"/>
    <x v="1"/>
    <x v="0"/>
    <x v="1"/>
    <x v="1"/>
    <x v="0"/>
    <x v="1"/>
    <x v="2"/>
    <s v="No"/>
    <x v="1"/>
    <n v="99.5"/>
    <n v="5424.25"/>
    <x v="0"/>
    <n v="5424.25"/>
    <n v="0"/>
    <x v="5"/>
  </r>
  <r>
    <s v="9135-MGVPY"/>
    <x v="1"/>
    <n v="0"/>
    <s v="Yes"/>
    <s v="No"/>
    <n v="69"/>
    <s v="Yes"/>
    <x v="1"/>
    <x v="0"/>
    <x v="1"/>
    <x v="0"/>
    <x v="1"/>
    <x v="1"/>
    <x v="1"/>
    <x v="1"/>
    <x v="2"/>
    <s v="Yes"/>
    <x v="1"/>
    <n v="84.7"/>
    <n v="5878.9"/>
    <x v="0"/>
    <n v="5878.9"/>
    <n v="0"/>
    <x v="4"/>
  </r>
  <r>
    <s v="1212-GLHMD"/>
    <x v="1"/>
    <n v="0"/>
    <s v="No"/>
    <s v="No"/>
    <n v="3"/>
    <s v="Yes"/>
    <x v="1"/>
    <x v="1"/>
    <x v="1"/>
    <x v="1"/>
    <x v="0"/>
    <x v="0"/>
    <x v="0"/>
    <x v="1"/>
    <x v="0"/>
    <s v="Yes"/>
    <x v="1"/>
    <n v="86.05"/>
    <n v="244.85"/>
    <x v="0"/>
    <n v="244.85"/>
    <n v="0"/>
    <x v="0"/>
  </r>
  <r>
    <s v="7878-JGDKK"/>
    <x v="1"/>
    <n v="0"/>
    <s v="No"/>
    <s v="No"/>
    <n v="4"/>
    <s v="Yes"/>
    <x v="1"/>
    <x v="0"/>
    <x v="0"/>
    <x v="1"/>
    <x v="0"/>
    <x v="0"/>
    <x v="0"/>
    <x v="0"/>
    <x v="0"/>
    <s v="No"/>
    <x v="1"/>
    <n v="44.55"/>
    <n v="220.75"/>
    <x v="0"/>
    <n v="220.75"/>
    <n v="0"/>
    <x v="0"/>
  </r>
  <r>
    <s v="1088-AUUZZ"/>
    <x v="1"/>
    <n v="0"/>
    <s v="Yes"/>
    <s v="Yes"/>
    <n v="56"/>
    <s v="Yes"/>
    <x v="2"/>
    <x v="0"/>
    <x v="1"/>
    <x v="0"/>
    <x v="0"/>
    <x v="1"/>
    <x v="0"/>
    <x v="1"/>
    <x v="2"/>
    <s v="Yes"/>
    <x v="3"/>
    <n v="75.849999999999994"/>
    <n v="4261.2"/>
    <x v="0"/>
    <n v="4261.2"/>
    <n v="0"/>
    <x v="5"/>
  </r>
  <r>
    <s v="0397-GZBBC"/>
    <x v="1"/>
    <n v="1"/>
    <s v="Yes"/>
    <s v="No"/>
    <n v="59"/>
    <s v="Yes"/>
    <x v="2"/>
    <x v="1"/>
    <x v="0"/>
    <x v="1"/>
    <x v="0"/>
    <x v="0"/>
    <x v="1"/>
    <x v="1"/>
    <x v="0"/>
    <s v="Yes"/>
    <x v="2"/>
    <n v="93.85"/>
    <n v="5574.75"/>
    <x v="1"/>
    <n v="5574.75"/>
    <n v="1"/>
    <x v="5"/>
  </r>
  <r>
    <s v="6614-YWYSC"/>
    <x v="1"/>
    <n v="1"/>
    <s v="Yes"/>
    <s v="No"/>
    <n v="61"/>
    <s v="Yes"/>
    <x v="2"/>
    <x v="2"/>
    <x v="2"/>
    <x v="2"/>
    <x v="2"/>
    <x v="2"/>
    <x v="2"/>
    <x v="2"/>
    <x v="2"/>
    <s v="No"/>
    <x v="2"/>
    <n v="25"/>
    <n v="1501.75"/>
    <x v="0"/>
    <n v="1501.75"/>
    <n v="0"/>
    <x v="4"/>
  </r>
  <r>
    <s v="9588-OZDMQ"/>
    <x v="0"/>
    <n v="0"/>
    <s v="Yes"/>
    <s v="No"/>
    <n v="2"/>
    <s v="Yes"/>
    <x v="1"/>
    <x v="0"/>
    <x v="0"/>
    <x v="1"/>
    <x v="0"/>
    <x v="0"/>
    <x v="0"/>
    <x v="0"/>
    <x v="0"/>
    <s v="Yes"/>
    <x v="0"/>
    <n v="45"/>
    <n v="89.75"/>
    <x v="0"/>
    <n v="89.75"/>
    <n v="0"/>
    <x v="0"/>
  </r>
  <r>
    <s v="7641-EUYET"/>
    <x v="1"/>
    <n v="1"/>
    <s v="Yes"/>
    <s v="Yes"/>
    <n v="46"/>
    <s v="Yes"/>
    <x v="2"/>
    <x v="1"/>
    <x v="1"/>
    <x v="0"/>
    <x v="1"/>
    <x v="0"/>
    <x v="1"/>
    <x v="0"/>
    <x v="0"/>
    <s v="Yes"/>
    <x v="0"/>
    <n v="100.7"/>
    <n v="4541.2"/>
    <x v="1"/>
    <n v="4541.2"/>
    <n v="1"/>
    <x v="2"/>
  </r>
  <r>
    <s v="6476-EPYZR"/>
    <x v="1"/>
    <n v="0"/>
    <s v="Yes"/>
    <s v="Yes"/>
    <n v="12"/>
    <s v="Yes"/>
    <x v="1"/>
    <x v="2"/>
    <x v="2"/>
    <x v="2"/>
    <x v="2"/>
    <x v="2"/>
    <x v="2"/>
    <x v="2"/>
    <x v="0"/>
    <s v="No"/>
    <x v="1"/>
    <n v="20.5"/>
    <n v="255.5"/>
    <x v="0"/>
    <n v="255.5"/>
    <n v="0"/>
    <x v="0"/>
  </r>
  <r>
    <s v="9921-ZVRHG"/>
    <x v="0"/>
    <n v="0"/>
    <s v="No"/>
    <s v="No"/>
    <n v="14"/>
    <s v="Yes"/>
    <x v="2"/>
    <x v="1"/>
    <x v="0"/>
    <x v="1"/>
    <x v="1"/>
    <x v="0"/>
    <x v="0"/>
    <x v="0"/>
    <x v="0"/>
    <s v="Yes"/>
    <x v="0"/>
    <n v="80.45"/>
    <n v="1072"/>
    <x v="1"/>
    <n v="1072"/>
    <n v="1"/>
    <x v="3"/>
  </r>
  <r>
    <s v="1174-FGIFN"/>
    <x v="0"/>
    <n v="0"/>
    <s v="Yes"/>
    <s v="Yes"/>
    <n v="28"/>
    <s v="Yes"/>
    <x v="2"/>
    <x v="1"/>
    <x v="0"/>
    <x v="1"/>
    <x v="0"/>
    <x v="1"/>
    <x v="0"/>
    <x v="1"/>
    <x v="1"/>
    <s v="Yes"/>
    <x v="0"/>
    <n v="90.45"/>
    <n v="2509.25"/>
    <x v="0"/>
    <n v="2509.25"/>
    <n v="0"/>
    <x v="1"/>
  </r>
  <r>
    <s v="6620-HVDUJ"/>
    <x v="1"/>
    <n v="0"/>
    <s v="No"/>
    <s v="No"/>
    <n v="24"/>
    <s v="Yes"/>
    <x v="1"/>
    <x v="0"/>
    <x v="1"/>
    <x v="0"/>
    <x v="0"/>
    <x v="1"/>
    <x v="0"/>
    <x v="0"/>
    <x v="0"/>
    <s v="No"/>
    <x v="2"/>
    <n v="60.45"/>
    <n v="1440.75"/>
    <x v="0"/>
    <n v="1440.75"/>
    <n v="0"/>
    <x v="3"/>
  </r>
  <r>
    <s v="4701-MLJPN"/>
    <x v="1"/>
    <n v="0"/>
    <s v="No"/>
    <s v="No"/>
    <n v="31"/>
    <s v="Yes"/>
    <x v="1"/>
    <x v="0"/>
    <x v="0"/>
    <x v="1"/>
    <x v="1"/>
    <x v="1"/>
    <x v="0"/>
    <x v="0"/>
    <x v="0"/>
    <s v="Yes"/>
    <x v="0"/>
    <n v="55.25"/>
    <n v="1715.65"/>
    <x v="1"/>
    <n v="1715.65"/>
    <n v="1"/>
    <x v="1"/>
  </r>
  <r>
    <s v="1032-MAELW"/>
    <x v="0"/>
    <n v="0"/>
    <s v="Yes"/>
    <s v="Yes"/>
    <n v="68"/>
    <s v="Yes"/>
    <x v="2"/>
    <x v="0"/>
    <x v="1"/>
    <x v="0"/>
    <x v="1"/>
    <x v="1"/>
    <x v="0"/>
    <x v="1"/>
    <x v="1"/>
    <s v="Yes"/>
    <x v="0"/>
    <n v="78.45"/>
    <n v="5333.35"/>
    <x v="0"/>
    <n v="5333.35"/>
    <n v="0"/>
    <x v="4"/>
  </r>
  <r>
    <s v="7641-TQFHN"/>
    <x v="1"/>
    <n v="0"/>
    <s v="No"/>
    <s v="Yes"/>
    <n v="39"/>
    <s v="Yes"/>
    <x v="2"/>
    <x v="1"/>
    <x v="0"/>
    <x v="1"/>
    <x v="0"/>
    <x v="1"/>
    <x v="1"/>
    <x v="1"/>
    <x v="2"/>
    <s v="No"/>
    <x v="1"/>
    <n v="100.55"/>
    <n v="3895.35"/>
    <x v="0"/>
    <n v="3895.35"/>
    <n v="0"/>
    <x v="2"/>
  </r>
  <r>
    <s v="1552-TKMXS"/>
    <x v="0"/>
    <n v="0"/>
    <s v="Yes"/>
    <s v="No"/>
    <n v="42"/>
    <s v="Yes"/>
    <x v="1"/>
    <x v="2"/>
    <x v="2"/>
    <x v="2"/>
    <x v="2"/>
    <x v="2"/>
    <x v="2"/>
    <x v="2"/>
    <x v="0"/>
    <s v="No"/>
    <x v="3"/>
    <n v="20.350000000000001"/>
    <n v="869.9"/>
    <x v="0"/>
    <n v="869.9"/>
    <n v="0"/>
    <x v="2"/>
  </r>
  <r>
    <s v="9206-GVPEQ"/>
    <x v="1"/>
    <n v="0"/>
    <s v="Yes"/>
    <s v="No"/>
    <n v="13"/>
    <s v="No"/>
    <x v="0"/>
    <x v="0"/>
    <x v="1"/>
    <x v="1"/>
    <x v="0"/>
    <x v="1"/>
    <x v="1"/>
    <x v="1"/>
    <x v="0"/>
    <s v="Yes"/>
    <x v="0"/>
    <n v="54.45"/>
    <n v="706.85"/>
    <x v="1"/>
    <n v="706.85"/>
    <n v="1"/>
    <x v="3"/>
  </r>
  <r>
    <s v="8622-ZLFKO"/>
    <x v="0"/>
    <n v="0"/>
    <s v="Yes"/>
    <s v="No"/>
    <n v="6"/>
    <s v="Yes"/>
    <x v="2"/>
    <x v="1"/>
    <x v="0"/>
    <x v="0"/>
    <x v="0"/>
    <x v="0"/>
    <x v="0"/>
    <x v="1"/>
    <x v="0"/>
    <s v="Yes"/>
    <x v="0"/>
    <n v="90.75"/>
    <n v="512.25"/>
    <x v="0"/>
    <n v="512.25"/>
    <n v="0"/>
    <x v="0"/>
  </r>
  <r>
    <s v="1596-BBVTG"/>
    <x v="1"/>
    <n v="0"/>
    <s v="No"/>
    <s v="No"/>
    <n v="35"/>
    <s v="Yes"/>
    <x v="2"/>
    <x v="1"/>
    <x v="0"/>
    <x v="1"/>
    <x v="0"/>
    <x v="0"/>
    <x v="0"/>
    <x v="0"/>
    <x v="0"/>
    <s v="No"/>
    <x v="3"/>
    <n v="75.349999999999994"/>
    <n v="2636.05"/>
    <x v="1"/>
    <n v="2636.05"/>
    <n v="1"/>
    <x v="1"/>
  </r>
  <r>
    <s v="6188-UXBBR"/>
    <x v="0"/>
    <n v="0"/>
    <s v="Yes"/>
    <s v="No"/>
    <n v="38"/>
    <s v="Yes"/>
    <x v="1"/>
    <x v="2"/>
    <x v="2"/>
    <x v="2"/>
    <x v="2"/>
    <x v="2"/>
    <x v="2"/>
    <x v="2"/>
    <x v="1"/>
    <s v="Yes"/>
    <x v="3"/>
    <n v="20.25"/>
    <n v="814.75"/>
    <x v="0"/>
    <n v="814.75"/>
    <n v="0"/>
    <x v="2"/>
  </r>
  <r>
    <s v="2333-KWEWW"/>
    <x v="1"/>
    <n v="0"/>
    <s v="No"/>
    <s v="No"/>
    <n v="18"/>
    <s v="Yes"/>
    <x v="1"/>
    <x v="2"/>
    <x v="2"/>
    <x v="2"/>
    <x v="2"/>
    <x v="2"/>
    <x v="2"/>
    <x v="2"/>
    <x v="2"/>
    <s v="No"/>
    <x v="3"/>
    <n v="20.05"/>
    <n v="388.6"/>
    <x v="0"/>
    <n v="388.6"/>
    <n v="0"/>
    <x v="3"/>
  </r>
  <r>
    <s v="5702-SKUOB"/>
    <x v="0"/>
    <n v="0"/>
    <s v="Yes"/>
    <s v="No"/>
    <n v="4"/>
    <s v="Yes"/>
    <x v="1"/>
    <x v="2"/>
    <x v="2"/>
    <x v="2"/>
    <x v="2"/>
    <x v="2"/>
    <x v="2"/>
    <x v="2"/>
    <x v="0"/>
    <s v="No"/>
    <x v="1"/>
    <n v="19.600000000000001"/>
    <n v="93.45"/>
    <x v="0"/>
    <n v="93.45"/>
    <n v="0"/>
    <x v="0"/>
  </r>
  <r>
    <s v="1134-YWTYF"/>
    <x v="1"/>
    <n v="0"/>
    <s v="Yes"/>
    <s v="No"/>
    <n v="27"/>
    <s v="Yes"/>
    <x v="1"/>
    <x v="0"/>
    <x v="0"/>
    <x v="0"/>
    <x v="0"/>
    <x v="1"/>
    <x v="0"/>
    <x v="0"/>
    <x v="0"/>
    <s v="Yes"/>
    <x v="0"/>
    <n v="53.8"/>
    <n v="1389.85"/>
    <x v="0"/>
    <n v="1389.85"/>
    <n v="0"/>
    <x v="1"/>
  </r>
  <r>
    <s v="6061-GWWAV"/>
    <x v="1"/>
    <n v="0"/>
    <s v="No"/>
    <s v="Yes"/>
    <n v="41"/>
    <s v="Yes"/>
    <x v="1"/>
    <x v="0"/>
    <x v="1"/>
    <x v="0"/>
    <x v="1"/>
    <x v="0"/>
    <x v="1"/>
    <x v="0"/>
    <x v="1"/>
    <s v="No"/>
    <x v="1"/>
    <n v="70.2"/>
    <n v="2894.55"/>
    <x v="0"/>
    <n v="2894.55"/>
    <n v="0"/>
    <x v="2"/>
  </r>
  <r>
    <s v="0679-TDGAK"/>
    <x v="1"/>
    <n v="0"/>
    <s v="Yes"/>
    <s v="Yes"/>
    <n v="50"/>
    <s v="Yes"/>
    <x v="1"/>
    <x v="0"/>
    <x v="1"/>
    <x v="1"/>
    <x v="0"/>
    <x v="1"/>
    <x v="1"/>
    <x v="1"/>
    <x v="1"/>
    <s v="No"/>
    <x v="0"/>
    <n v="75.5"/>
    <n v="4025.6"/>
    <x v="0"/>
    <n v="4025.6"/>
    <n v="0"/>
    <x v="5"/>
  </r>
  <r>
    <s v="6585-WCEWR"/>
    <x v="1"/>
    <n v="0"/>
    <s v="Yes"/>
    <s v="Yes"/>
    <n v="72"/>
    <s v="Yes"/>
    <x v="1"/>
    <x v="2"/>
    <x v="2"/>
    <x v="2"/>
    <x v="2"/>
    <x v="2"/>
    <x v="2"/>
    <x v="2"/>
    <x v="2"/>
    <s v="No"/>
    <x v="0"/>
    <n v="20.350000000000001"/>
    <n v="1354.4"/>
    <x v="0"/>
    <n v="1354.4"/>
    <n v="0"/>
    <x v="4"/>
  </r>
  <r>
    <s v="9067-YGSCA"/>
    <x v="0"/>
    <n v="0"/>
    <s v="No"/>
    <s v="No"/>
    <n v="70"/>
    <s v="Yes"/>
    <x v="2"/>
    <x v="2"/>
    <x v="2"/>
    <x v="2"/>
    <x v="2"/>
    <x v="2"/>
    <x v="2"/>
    <x v="2"/>
    <x v="1"/>
    <s v="No"/>
    <x v="3"/>
    <n v="26.05"/>
    <n v="1856.4"/>
    <x v="0"/>
    <n v="1856.4"/>
    <n v="0"/>
    <x v="4"/>
  </r>
  <r>
    <s v="9067-SQTNS"/>
    <x v="1"/>
    <n v="0"/>
    <s v="Yes"/>
    <s v="Yes"/>
    <n v="44"/>
    <s v="Yes"/>
    <x v="1"/>
    <x v="2"/>
    <x v="2"/>
    <x v="2"/>
    <x v="2"/>
    <x v="2"/>
    <x v="2"/>
    <x v="2"/>
    <x v="1"/>
    <s v="No"/>
    <x v="2"/>
    <n v="20.6"/>
    <n v="926"/>
    <x v="0"/>
    <n v="926"/>
    <n v="0"/>
    <x v="2"/>
  </r>
  <r>
    <s v="8433-WXGNA"/>
    <x v="1"/>
    <n v="0"/>
    <s v="No"/>
    <s v="No"/>
    <n v="2"/>
    <s v="Yes"/>
    <x v="1"/>
    <x v="1"/>
    <x v="1"/>
    <x v="1"/>
    <x v="0"/>
    <x v="0"/>
    <x v="0"/>
    <x v="0"/>
    <x v="0"/>
    <s v="Yes"/>
    <x v="0"/>
    <n v="75.7"/>
    <n v="189.2"/>
    <x v="1"/>
    <n v="189.2"/>
    <n v="1"/>
    <x v="0"/>
  </r>
  <r>
    <s v="1776-SPBWV"/>
    <x v="0"/>
    <n v="0"/>
    <s v="Yes"/>
    <s v="Yes"/>
    <n v="34"/>
    <s v="Yes"/>
    <x v="1"/>
    <x v="2"/>
    <x v="2"/>
    <x v="2"/>
    <x v="2"/>
    <x v="2"/>
    <x v="2"/>
    <x v="2"/>
    <x v="1"/>
    <s v="Yes"/>
    <x v="2"/>
    <n v="20.100000000000001"/>
    <n v="682.1"/>
    <x v="0"/>
    <n v="682.1"/>
    <n v="0"/>
    <x v="1"/>
  </r>
  <r>
    <s v="8735-SDUFN"/>
    <x v="0"/>
    <n v="1"/>
    <s v="Yes"/>
    <s v="No"/>
    <n v="72"/>
    <s v="Yes"/>
    <x v="2"/>
    <x v="2"/>
    <x v="2"/>
    <x v="2"/>
    <x v="2"/>
    <x v="2"/>
    <x v="2"/>
    <x v="2"/>
    <x v="2"/>
    <s v="No"/>
    <x v="2"/>
    <n v="24.3"/>
    <n v="1778.7"/>
    <x v="0"/>
    <n v="1778.7"/>
    <n v="0"/>
    <x v="4"/>
  </r>
  <r>
    <s v="9668-PUGNU"/>
    <x v="1"/>
    <n v="0"/>
    <s v="Yes"/>
    <s v="No"/>
    <n v="71"/>
    <s v="Yes"/>
    <x v="2"/>
    <x v="2"/>
    <x v="2"/>
    <x v="2"/>
    <x v="2"/>
    <x v="2"/>
    <x v="2"/>
    <x v="2"/>
    <x v="2"/>
    <s v="Yes"/>
    <x v="0"/>
    <n v="24.5"/>
    <n v="1816.2"/>
    <x v="0"/>
    <n v="1816.2"/>
    <n v="0"/>
    <x v="4"/>
  </r>
  <r>
    <s v="9405-GPBBG"/>
    <x v="0"/>
    <n v="0"/>
    <s v="No"/>
    <s v="No"/>
    <n v="64"/>
    <s v="Yes"/>
    <x v="2"/>
    <x v="1"/>
    <x v="0"/>
    <x v="0"/>
    <x v="1"/>
    <x v="1"/>
    <x v="1"/>
    <x v="1"/>
    <x v="2"/>
    <s v="Yes"/>
    <x v="3"/>
    <n v="110.5"/>
    <n v="7069.25"/>
    <x v="0"/>
    <n v="7069.25"/>
    <n v="0"/>
    <x v="4"/>
  </r>
  <r>
    <s v="1926-QUZNN"/>
    <x v="0"/>
    <n v="0"/>
    <s v="Yes"/>
    <s v="No"/>
    <n v="72"/>
    <s v="Yes"/>
    <x v="2"/>
    <x v="2"/>
    <x v="2"/>
    <x v="2"/>
    <x v="2"/>
    <x v="2"/>
    <x v="2"/>
    <x v="2"/>
    <x v="2"/>
    <s v="Yes"/>
    <x v="2"/>
    <n v="25.25"/>
    <n v="1841.2"/>
    <x v="0"/>
    <n v="1841.2"/>
    <n v="0"/>
    <x v="4"/>
  </r>
  <r>
    <s v="3707-GNWHM"/>
    <x v="1"/>
    <n v="0"/>
    <s v="No"/>
    <s v="No"/>
    <n v="1"/>
    <s v="Yes"/>
    <x v="2"/>
    <x v="1"/>
    <x v="0"/>
    <x v="1"/>
    <x v="0"/>
    <x v="0"/>
    <x v="0"/>
    <x v="0"/>
    <x v="0"/>
    <s v="Yes"/>
    <x v="1"/>
    <n v="74.25"/>
    <n v="74.25"/>
    <x v="1"/>
    <n v="74.25"/>
    <n v="1"/>
    <x v="0"/>
  </r>
  <r>
    <s v="7016-NVRIC"/>
    <x v="1"/>
    <n v="1"/>
    <s v="Yes"/>
    <s v="No"/>
    <n v="29"/>
    <s v="Yes"/>
    <x v="1"/>
    <x v="1"/>
    <x v="1"/>
    <x v="1"/>
    <x v="1"/>
    <x v="0"/>
    <x v="0"/>
    <x v="1"/>
    <x v="1"/>
    <s v="No"/>
    <x v="2"/>
    <n v="90.1"/>
    <n v="2656.7"/>
    <x v="0"/>
    <n v="2656.7"/>
    <n v="0"/>
    <x v="1"/>
  </r>
  <r>
    <s v="5829-NVSQN"/>
    <x v="0"/>
    <n v="0"/>
    <s v="Yes"/>
    <s v="No"/>
    <n v="23"/>
    <s v="Yes"/>
    <x v="1"/>
    <x v="0"/>
    <x v="1"/>
    <x v="1"/>
    <x v="1"/>
    <x v="1"/>
    <x v="0"/>
    <x v="1"/>
    <x v="1"/>
    <s v="Yes"/>
    <x v="2"/>
    <n v="68.75"/>
    <n v="1689.45"/>
    <x v="0"/>
    <n v="1689.45"/>
    <n v="0"/>
    <x v="3"/>
  </r>
  <r>
    <s v="9565-AXSMR"/>
    <x v="1"/>
    <n v="0"/>
    <s v="Yes"/>
    <s v="Yes"/>
    <n v="52"/>
    <s v="Yes"/>
    <x v="1"/>
    <x v="2"/>
    <x v="2"/>
    <x v="2"/>
    <x v="2"/>
    <x v="2"/>
    <x v="2"/>
    <x v="2"/>
    <x v="2"/>
    <s v="No"/>
    <x v="1"/>
    <n v="19.2"/>
    <n v="1054.75"/>
    <x v="0"/>
    <n v="1054.75"/>
    <n v="0"/>
    <x v="5"/>
  </r>
  <r>
    <s v="8922-LIEGH"/>
    <x v="0"/>
    <n v="1"/>
    <s v="No"/>
    <s v="No"/>
    <n v="25"/>
    <s v="Yes"/>
    <x v="2"/>
    <x v="1"/>
    <x v="0"/>
    <x v="0"/>
    <x v="0"/>
    <x v="0"/>
    <x v="0"/>
    <x v="1"/>
    <x v="0"/>
    <s v="Yes"/>
    <x v="0"/>
    <n v="89.7"/>
    <n v="2187.5500000000002"/>
    <x v="1"/>
    <n v="2187.5500000000002"/>
    <n v="1"/>
    <x v="1"/>
  </r>
  <r>
    <s v="8869-LIHMK"/>
    <x v="0"/>
    <n v="0"/>
    <s v="No"/>
    <s v="No"/>
    <n v="64"/>
    <s v="Yes"/>
    <x v="2"/>
    <x v="1"/>
    <x v="1"/>
    <x v="0"/>
    <x v="1"/>
    <x v="1"/>
    <x v="1"/>
    <x v="1"/>
    <x v="2"/>
    <s v="Yes"/>
    <x v="2"/>
    <n v="115.1"/>
    <n v="7334.05"/>
    <x v="0"/>
    <n v="7334.05"/>
    <n v="0"/>
    <x v="4"/>
  </r>
  <r>
    <s v="8245-UMPYT"/>
    <x v="0"/>
    <n v="1"/>
    <s v="No"/>
    <s v="No"/>
    <n v="16"/>
    <s v="Yes"/>
    <x v="2"/>
    <x v="1"/>
    <x v="0"/>
    <x v="1"/>
    <x v="0"/>
    <x v="0"/>
    <x v="1"/>
    <x v="1"/>
    <x v="0"/>
    <s v="Yes"/>
    <x v="0"/>
    <n v="96.4"/>
    <n v="1581.2"/>
    <x v="1"/>
    <n v="1581.2"/>
    <n v="1"/>
    <x v="3"/>
  </r>
  <r>
    <s v="5186-SAMNZ"/>
    <x v="1"/>
    <n v="1"/>
    <s v="No"/>
    <s v="No"/>
    <n v="1"/>
    <s v="Yes"/>
    <x v="1"/>
    <x v="1"/>
    <x v="0"/>
    <x v="1"/>
    <x v="0"/>
    <x v="0"/>
    <x v="0"/>
    <x v="0"/>
    <x v="0"/>
    <s v="Yes"/>
    <x v="2"/>
    <n v="69.5"/>
    <n v="69.5"/>
    <x v="1"/>
    <n v="69.5"/>
    <n v="1"/>
    <x v="0"/>
  </r>
  <r>
    <s v="0447-RXSGD"/>
    <x v="1"/>
    <n v="0"/>
    <s v="No"/>
    <s v="No"/>
    <n v="24"/>
    <s v="Yes"/>
    <x v="2"/>
    <x v="1"/>
    <x v="0"/>
    <x v="0"/>
    <x v="0"/>
    <x v="0"/>
    <x v="1"/>
    <x v="1"/>
    <x v="0"/>
    <s v="Yes"/>
    <x v="2"/>
    <n v="99.65"/>
    <n v="2404.85"/>
    <x v="0"/>
    <n v="2404.85"/>
    <n v="0"/>
    <x v="3"/>
  </r>
  <r>
    <s v="4927-WWOOZ"/>
    <x v="1"/>
    <n v="0"/>
    <s v="Yes"/>
    <s v="No"/>
    <n v="2"/>
    <s v="Yes"/>
    <x v="2"/>
    <x v="1"/>
    <x v="0"/>
    <x v="1"/>
    <x v="1"/>
    <x v="0"/>
    <x v="1"/>
    <x v="0"/>
    <x v="0"/>
    <s v="Yes"/>
    <x v="0"/>
    <n v="91.45"/>
    <n v="171.45"/>
    <x v="0"/>
    <n v="171.45"/>
    <n v="0"/>
    <x v="0"/>
  </r>
  <r>
    <s v="5788-YPOEG"/>
    <x v="0"/>
    <n v="0"/>
    <s v="Yes"/>
    <s v="Yes"/>
    <n v="34"/>
    <s v="Yes"/>
    <x v="1"/>
    <x v="0"/>
    <x v="1"/>
    <x v="0"/>
    <x v="1"/>
    <x v="1"/>
    <x v="1"/>
    <x v="1"/>
    <x v="2"/>
    <s v="No"/>
    <x v="1"/>
    <n v="84.75"/>
    <n v="2839.45"/>
    <x v="0"/>
    <n v="2839.45"/>
    <n v="0"/>
    <x v="1"/>
  </r>
  <r>
    <s v="5373-SFODM"/>
    <x v="1"/>
    <n v="1"/>
    <s v="Yes"/>
    <s v="No"/>
    <n v="36"/>
    <s v="Yes"/>
    <x v="2"/>
    <x v="1"/>
    <x v="0"/>
    <x v="1"/>
    <x v="0"/>
    <x v="0"/>
    <x v="0"/>
    <x v="1"/>
    <x v="0"/>
    <s v="Yes"/>
    <x v="3"/>
    <n v="85.25"/>
    <n v="3132.75"/>
    <x v="1"/>
    <n v="3132.75"/>
    <n v="1"/>
    <x v="1"/>
  </r>
  <r>
    <s v="0661-KBKPA"/>
    <x v="1"/>
    <n v="0"/>
    <s v="Yes"/>
    <s v="Yes"/>
    <n v="53"/>
    <s v="Yes"/>
    <x v="2"/>
    <x v="0"/>
    <x v="0"/>
    <x v="1"/>
    <x v="1"/>
    <x v="1"/>
    <x v="1"/>
    <x v="1"/>
    <x v="1"/>
    <s v="Yes"/>
    <x v="1"/>
    <n v="78.75"/>
    <n v="3942.45"/>
    <x v="0"/>
    <n v="3942.45"/>
    <n v="0"/>
    <x v="5"/>
  </r>
  <r>
    <s v="9081-WWXKP"/>
    <x v="0"/>
    <n v="0"/>
    <s v="Yes"/>
    <s v="Yes"/>
    <n v="47"/>
    <s v="Yes"/>
    <x v="1"/>
    <x v="2"/>
    <x v="2"/>
    <x v="2"/>
    <x v="2"/>
    <x v="2"/>
    <x v="2"/>
    <x v="2"/>
    <x v="2"/>
    <s v="No"/>
    <x v="3"/>
    <n v="20.25"/>
    <n v="873.4"/>
    <x v="0"/>
    <n v="873.4"/>
    <n v="0"/>
    <x v="2"/>
  </r>
  <r>
    <s v="0784-ZQJZX"/>
    <x v="1"/>
    <n v="0"/>
    <s v="No"/>
    <s v="Yes"/>
    <n v="72"/>
    <s v="Yes"/>
    <x v="1"/>
    <x v="2"/>
    <x v="2"/>
    <x v="2"/>
    <x v="2"/>
    <x v="2"/>
    <x v="2"/>
    <x v="2"/>
    <x v="2"/>
    <s v="No"/>
    <x v="3"/>
    <n v="19.899999999999999"/>
    <n v="1529.65"/>
    <x v="0"/>
    <n v="1529.65"/>
    <n v="0"/>
    <x v="4"/>
  </r>
  <r>
    <s v="3133-PZNSR"/>
    <x v="1"/>
    <n v="0"/>
    <s v="Yes"/>
    <s v="Yes"/>
    <n v="72"/>
    <s v="Yes"/>
    <x v="2"/>
    <x v="1"/>
    <x v="1"/>
    <x v="0"/>
    <x v="0"/>
    <x v="1"/>
    <x v="0"/>
    <x v="1"/>
    <x v="2"/>
    <s v="Yes"/>
    <x v="3"/>
    <n v="97.75"/>
    <n v="6991.6"/>
    <x v="0"/>
    <n v="6991.6"/>
    <n v="0"/>
    <x v="4"/>
  </r>
  <r>
    <s v="5766-ZJYBB"/>
    <x v="1"/>
    <n v="0"/>
    <s v="No"/>
    <s v="No"/>
    <n v="1"/>
    <s v="Yes"/>
    <x v="1"/>
    <x v="2"/>
    <x v="2"/>
    <x v="2"/>
    <x v="2"/>
    <x v="2"/>
    <x v="2"/>
    <x v="2"/>
    <x v="0"/>
    <s v="No"/>
    <x v="1"/>
    <n v="19.399999999999999"/>
    <n v="19.399999999999999"/>
    <x v="1"/>
    <n v="19.399999999999999"/>
    <n v="1"/>
    <x v="0"/>
  </r>
  <r>
    <s v="8931-GJJIQ"/>
    <x v="0"/>
    <n v="0"/>
    <s v="No"/>
    <s v="No"/>
    <n v="9"/>
    <s v="Yes"/>
    <x v="2"/>
    <x v="1"/>
    <x v="0"/>
    <x v="1"/>
    <x v="0"/>
    <x v="0"/>
    <x v="0"/>
    <x v="1"/>
    <x v="0"/>
    <s v="Yes"/>
    <x v="0"/>
    <n v="83.3"/>
    <n v="803.3"/>
    <x v="1"/>
    <n v="803.3"/>
    <n v="1"/>
    <x v="0"/>
  </r>
  <r>
    <s v="4277-PVRAN"/>
    <x v="0"/>
    <n v="0"/>
    <s v="No"/>
    <s v="No"/>
    <n v="8"/>
    <s v="Yes"/>
    <x v="1"/>
    <x v="1"/>
    <x v="0"/>
    <x v="1"/>
    <x v="0"/>
    <x v="0"/>
    <x v="1"/>
    <x v="0"/>
    <x v="0"/>
    <s v="Yes"/>
    <x v="2"/>
    <n v="80.099999999999994"/>
    <n v="679.3"/>
    <x v="1"/>
    <n v="679.3"/>
    <n v="1"/>
    <x v="0"/>
  </r>
  <r>
    <s v="0022-TCJCI"/>
    <x v="1"/>
    <n v="1"/>
    <s v="No"/>
    <s v="No"/>
    <n v="45"/>
    <s v="Yes"/>
    <x v="1"/>
    <x v="0"/>
    <x v="1"/>
    <x v="1"/>
    <x v="1"/>
    <x v="0"/>
    <x v="0"/>
    <x v="1"/>
    <x v="1"/>
    <s v="No"/>
    <x v="3"/>
    <n v="62.7"/>
    <n v="2791.5"/>
    <x v="1"/>
    <n v="2791.5"/>
    <n v="1"/>
    <x v="2"/>
  </r>
  <r>
    <s v="0722-SVSFK"/>
    <x v="0"/>
    <n v="0"/>
    <s v="No"/>
    <s v="No"/>
    <n v="7"/>
    <s v="Yes"/>
    <x v="1"/>
    <x v="1"/>
    <x v="0"/>
    <x v="1"/>
    <x v="1"/>
    <x v="1"/>
    <x v="1"/>
    <x v="1"/>
    <x v="0"/>
    <s v="Yes"/>
    <x v="0"/>
    <n v="100.4"/>
    <n v="715"/>
    <x v="0"/>
    <n v="715"/>
    <n v="0"/>
    <x v="0"/>
  </r>
  <r>
    <s v="3612-YVGSJ"/>
    <x v="0"/>
    <n v="0"/>
    <s v="Yes"/>
    <s v="No"/>
    <n v="71"/>
    <s v="Yes"/>
    <x v="2"/>
    <x v="2"/>
    <x v="2"/>
    <x v="2"/>
    <x v="2"/>
    <x v="2"/>
    <x v="2"/>
    <x v="2"/>
    <x v="2"/>
    <s v="Yes"/>
    <x v="3"/>
    <n v="24.45"/>
    <n v="1681.6"/>
    <x v="0"/>
    <n v="1681.6"/>
    <n v="0"/>
    <x v="4"/>
  </r>
  <r>
    <s v="9825-YCXWZ"/>
    <x v="0"/>
    <n v="1"/>
    <s v="No"/>
    <s v="No"/>
    <n v="41"/>
    <s v="Yes"/>
    <x v="1"/>
    <x v="1"/>
    <x v="0"/>
    <x v="1"/>
    <x v="1"/>
    <x v="1"/>
    <x v="1"/>
    <x v="1"/>
    <x v="1"/>
    <s v="Yes"/>
    <x v="2"/>
    <n v="101.1"/>
    <n v="4016.2"/>
    <x v="0"/>
    <n v="4016.2"/>
    <n v="0"/>
    <x v="2"/>
  </r>
  <r>
    <s v="5397-NSKQG"/>
    <x v="1"/>
    <n v="0"/>
    <s v="Yes"/>
    <s v="Yes"/>
    <n v="67"/>
    <s v="No"/>
    <x v="0"/>
    <x v="0"/>
    <x v="1"/>
    <x v="1"/>
    <x v="0"/>
    <x v="0"/>
    <x v="1"/>
    <x v="1"/>
    <x v="2"/>
    <s v="No"/>
    <x v="3"/>
    <n v="50.9"/>
    <n v="3281.65"/>
    <x v="0"/>
    <n v="3281.65"/>
    <n v="0"/>
    <x v="4"/>
  </r>
  <r>
    <s v="8565-HBFNN"/>
    <x v="1"/>
    <n v="0"/>
    <s v="Yes"/>
    <s v="No"/>
    <n v="69"/>
    <s v="Yes"/>
    <x v="2"/>
    <x v="1"/>
    <x v="1"/>
    <x v="0"/>
    <x v="1"/>
    <x v="1"/>
    <x v="0"/>
    <x v="1"/>
    <x v="1"/>
    <s v="Yes"/>
    <x v="3"/>
    <n v="107.2"/>
    <n v="7317.1"/>
    <x v="0"/>
    <n v="7317.1"/>
    <n v="0"/>
    <x v="4"/>
  </r>
  <r>
    <s v="2000-DHJUY"/>
    <x v="0"/>
    <n v="1"/>
    <s v="Yes"/>
    <s v="No"/>
    <n v="70"/>
    <s v="Yes"/>
    <x v="2"/>
    <x v="0"/>
    <x v="1"/>
    <x v="0"/>
    <x v="1"/>
    <x v="1"/>
    <x v="1"/>
    <x v="1"/>
    <x v="2"/>
    <s v="Yes"/>
    <x v="2"/>
    <n v="92.2"/>
    <n v="6474.45"/>
    <x v="0"/>
    <n v="6474.45"/>
    <n v="0"/>
    <x v="4"/>
  </r>
  <r>
    <s v="0203-HHYIJ"/>
    <x v="1"/>
    <n v="0"/>
    <s v="No"/>
    <s v="No"/>
    <n v="25"/>
    <s v="Yes"/>
    <x v="2"/>
    <x v="2"/>
    <x v="2"/>
    <x v="2"/>
    <x v="2"/>
    <x v="2"/>
    <x v="2"/>
    <x v="2"/>
    <x v="1"/>
    <s v="No"/>
    <x v="2"/>
    <n v="25.3"/>
    <n v="676.35"/>
    <x v="1"/>
    <n v="676.35"/>
    <n v="1"/>
    <x v="1"/>
  </r>
  <r>
    <s v="8670-ERCJH"/>
    <x v="1"/>
    <n v="0"/>
    <s v="No"/>
    <s v="No"/>
    <n v="72"/>
    <s v="Yes"/>
    <x v="2"/>
    <x v="1"/>
    <x v="1"/>
    <x v="0"/>
    <x v="1"/>
    <x v="1"/>
    <x v="1"/>
    <x v="1"/>
    <x v="2"/>
    <s v="No"/>
    <x v="2"/>
    <n v="113.4"/>
    <n v="8164.1"/>
    <x v="0"/>
    <n v="8164.1"/>
    <n v="0"/>
    <x v="4"/>
  </r>
  <r>
    <s v="7758-UJWYS"/>
    <x v="1"/>
    <n v="0"/>
    <s v="Yes"/>
    <s v="Yes"/>
    <n v="34"/>
    <s v="No"/>
    <x v="0"/>
    <x v="0"/>
    <x v="0"/>
    <x v="1"/>
    <x v="0"/>
    <x v="1"/>
    <x v="1"/>
    <x v="0"/>
    <x v="2"/>
    <s v="Yes"/>
    <x v="0"/>
    <n v="40.549999999999997"/>
    <n v="1325.85"/>
    <x v="0"/>
    <n v="1325.85"/>
    <n v="0"/>
    <x v="1"/>
  </r>
  <r>
    <s v="2050-ONYDQ"/>
    <x v="0"/>
    <n v="0"/>
    <s v="Yes"/>
    <s v="Yes"/>
    <n v="65"/>
    <s v="Yes"/>
    <x v="2"/>
    <x v="2"/>
    <x v="2"/>
    <x v="2"/>
    <x v="2"/>
    <x v="2"/>
    <x v="2"/>
    <x v="2"/>
    <x v="2"/>
    <s v="No"/>
    <x v="3"/>
    <n v="26"/>
    <n v="1654.85"/>
    <x v="0"/>
    <n v="1654.85"/>
    <n v="0"/>
    <x v="4"/>
  </r>
  <r>
    <s v="7055-JCGNI"/>
    <x v="0"/>
    <n v="0"/>
    <s v="No"/>
    <s v="No"/>
    <n v="70"/>
    <s v="Yes"/>
    <x v="2"/>
    <x v="1"/>
    <x v="1"/>
    <x v="0"/>
    <x v="1"/>
    <x v="1"/>
    <x v="1"/>
    <x v="1"/>
    <x v="2"/>
    <s v="Yes"/>
    <x v="3"/>
    <n v="111.95"/>
    <n v="7795.95"/>
    <x v="0"/>
    <n v="7795.95"/>
    <n v="0"/>
    <x v="4"/>
  </r>
  <r>
    <s v="0739-UUAJR"/>
    <x v="0"/>
    <n v="0"/>
    <s v="Yes"/>
    <s v="Yes"/>
    <n v="72"/>
    <s v="No"/>
    <x v="0"/>
    <x v="0"/>
    <x v="1"/>
    <x v="1"/>
    <x v="1"/>
    <x v="0"/>
    <x v="1"/>
    <x v="1"/>
    <x v="2"/>
    <s v="Yes"/>
    <x v="3"/>
    <n v="53.8"/>
    <n v="3952.45"/>
    <x v="0"/>
    <n v="3952.45"/>
    <n v="0"/>
    <x v="4"/>
  </r>
  <r>
    <s v="4826-DXMUP"/>
    <x v="1"/>
    <n v="0"/>
    <s v="No"/>
    <s v="Yes"/>
    <n v="35"/>
    <s v="Yes"/>
    <x v="1"/>
    <x v="0"/>
    <x v="0"/>
    <x v="1"/>
    <x v="0"/>
    <x v="1"/>
    <x v="1"/>
    <x v="1"/>
    <x v="1"/>
    <s v="Yes"/>
    <x v="1"/>
    <n v="72.099999999999994"/>
    <n v="2495.15"/>
    <x v="0"/>
    <n v="2495.15"/>
    <n v="0"/>
    <x v="1"/>
  </r>
  <r>
    <s v="0952-KMEEH"/>
    <x v="1"/>
    <n v="0"/>
    <s v="No"/>
    <s v="No"/>
    <n v="13"/>
    <s v="Yes"/>
    <x v="2"/>
    <x v="1"/>
    <x v="1"/>
    <x v="1"/>
    <x v="0"/>
    <x v="0"/>
    <x v="1"/>
    <x v="1"/>
    <x v="0"/>
    <s v="No"/>
    <x v="1"/>
    <n v="98.15"/>
    <n v="1230.25"/>
    <x v="1"/>
    <n v="1230.25"/>
    <n v="1"/>
    <x v="3"/>
  </r>
  <r>
    <s v="7285-KLOTR"/>
    <x v="0"/>
    <n v="0"/>
    <s v="Yes"/>
    <s v="No"/>
    <n v="12"/>
    <s v="Yes"/>
    <x v="2"/>
    <x v="0"/>
    <x v="1"/>
    <x v="1"/>
    <x v="1"/>
    <x v="0"/>
    <x v="1"/>
    <x v="1"/>
    <x v="1"/>
    <s v="No"/>
    <x v="0"/>
    <n v="78.849999999999994"/>
    <n v="876.75"/>
    <x v="0"/>
    <n v="876.75"/>
    <n v="0"/>
    <x v="0"/>
  </r>
  <r>
    <s v="0654-PQKDW"/>
    <x v="0"/>
    <n v="0"/>
    <s v="Yes"/>
    <s v="Yes"/>
    <n v="62"/>
    <s v="Yes"/>
    <x v="1"/>
    <x v="0"/>
    <x v="1"/>
    <x v="1"/>
    <x v="1"/>
    <x v="1"/>
    <x v="1"/>
    <x v="0"/>
    <x v="1"/>
    <s v="Yes"/>
    <x v="2"/>
    <n v="70.75"/>
    <n v="4263.45"/>
    <x v="0"/>
    <n v="4263.45"/>
    <n v="0"/>
    <x v="4"/>
  </r>
  <r>
    <s v="7175-NTIXE"/>
    <x v="0"/>
    <n v="0"/>
    <s v="No"/>
    <s v="No"/>
    <n v="25"/>
    <s v="Yes"/>
    <x v="1"/>
    <x v="0"/>
    <x v="1"/>
    <x v="1"/>
    <x v="0"/>
    <x v="1"/>
    <x v="1"/>
    <x v="1"/>
    <x v="0"/>
    <s v="Yes"/>
    <x v="3"/>
    <n v="76.150000000000006"/>
    <n v="1992.95"/>
    <x v="0"/>
    <n v="1992.95"/>
    <n v="0"/>
    <x v="1"/>
  </r>
  <r>
    <s v="7963-SHNDT"/>
    <x v="0"/>
    <n v="0"/>
    <s v="No"/>
    <s v="No"/>
    <n v="52"/>
    <s v="No"/>
    <x v="0"/>
    <x v="0"/>
    <x v="1"/>
    <x v="0"/>
    <x v="0"/>
    <x v="1"/>
    <x v="0"/>
    <x v="0"/>
    <x v="2"/>
    <s v="No"/>
    <x v="1"/>
    <n v="39.1"/>
    <n v="1982.1"/>
    <x v="0"/>
    <n v="1982.1"/>
    <n v="0"/>
    <x v="5"/>
  </r>
  <r>
    <s v="9796-BPKIW"/>
    <x v="1"/>
    <n v="1"/>
    <s v="No"/>
    <s v="No"/>
    <n v="8"/>
    <s v="Yes"/>
    <x v="1"/>
    <x v="1"/>
    <x v="0"/>
    <x v="1"/>
    <x v="0"/>
    <x v="0"/>
    <x v="0"/>
    <x v="0"/>
    <x v="0"/>
    <s v="Yes"/>
    <x v="3"/>
    <n v="69.95"/>
    <n v="562.70000000000005"/>
    <x v="0"/>
    <n v="562.70000000000005"/>
    <n v="0"/>
    <x v="0"/>
  </r>
  <r>
    <s v="0188-GWFLE"/>
    <x v="1"/>
    <n v="0"/>
    <s v="No"/>
    <s v="No"/>
    <n v="2"/>
    <s v="Yes"/>
    <x v="1"/>
    <x v="2"/>
    <x v="2"/>
    <x v="2"/>
    <x v="2"/>
    <x v="2"/>
    <x v="2"/>
    <x v="2"/>
    <x v="0"/>
    <s v="No"/>
    <x v="1"/>
    <n v="20.05"/>
    <n v="33.700000000000003"/>
    <x v="0"/>
    <n v="33.700000000000003"/>
    <n v="0"/>
    <x v="0"/>
  </r>
  <r>
    <s v="8129-GMVGI"/>
    <x v="0"/>
    <n v="0"/>
    <s v="Yes"/>
    <s v="Yes"/>
    <n v="56"/>
    <s v="Yes"/>
    <x v="1"/>
    <x v="2"/>
    <x v="2"/>
    <x v="2"/>
    <x v="2"/>
    <x v="2"/>
    <x v="2"/>
    <x v="2"/>
    <x v="2"/>
    <s v="No"/>
    <x v="1"/>
    <n v="20.05"/>
    <n v="1090.0999999999999"/>
    <x v="0"/>
    <n v="1090.0999999999999"/>
    <n v="0"/>
    <x v="5"/>
  </r>
  <r>
    <s v="2882-DDZPG"/>
    <x v="0"/>
    <n v="0"/>
    <s v="No"/>
    <s v="No"/>
    <n v="12"/>
    <s v="Yes"/>
    <x v="1"/>
    <x v="2"/>
    <x v="2"/>
    <x v="2"/>
    <x v="2"/>
    <x v="2"/>
    <x v="2"/>
    <x v="2"/>
    <x v="0"/>
    <s v="No"/>
    <x v="2"/>
    <n v="19.45"/>
    <n v="227.45"/>
    <x v="0"/>
    <n v="227.45"/>
    <n v="0"/>
    <x v="0"/>
  </r>
  <r>
    <s v="3547-LQRIK"/>
    <x v="0"/>
    <n v="0"/>
    <s v="Yes"/>
    <s v="No"/>
    <n v="47"/>
    <s v="Yes"/>
    <x v="2"/>
    <x v="2"/>
    <x v="2"/>
    <x v="2"/>
    <x v="2"/>
    <x v="2"/>
    <x v="2"/>
    <x v="2"/>
    <x v="1"/>
    <s v="No"/>
    <x v="0"/>
    <n v="26.9"/>
    <n v="1250.8499999999999"/>
    <x v="0"/>
    <n v="1250.8499999999999"/>
    <n v="0"/>
    <x v="2"/>
  </r>
  <r>
    <s v="9137-NOQKA"/>
    <x v="1"/>
    <n v="1"/>
    <s v="No"/>
    <s v="No"/>
    <n v="2"/>
    <s v="Yes"/>
    <x v="1"/>
    <x v="2"/>
    <x v="2"/>
    <x v="2"/>
    <x v="2"/>
    <x v="2"/>
    <x v="2"/>
    <x v="2"/>
    <x v="0"/>
    <s v="No"/>
    <x v="0"/>
    <n v="19.2"/>
    <n v="37.200000000000003"/>
    <x v="0"/>
    <n v="37.200000000000003"/>
    <n v="0"/>
    <x v="0"/>
  </r>
  <r>
    <s v="5843-TTHGI"/>
    <x v="0"/>
    <n v="0"/>
    <s v="No"/>
    <s v="No"/>
    <n v="18"/>
    <s v="Yes"/>
    <x v="1"/>
    <x v="0"/>
    <x v="0"/>
    <x v="1"/>
    <x v="1"/>
    <x v="0"/>
    <x v="0"/>
    <x v="0"/>
    <x v="0"/>
    <s v="Yes"/>
    <x v="1"/>
    <n v="50"/>
    <n v="892.7"/>
    <x v="0"/>
    <n v="892.7"/>
    <n v="0"/>
    <x v="3"/>
  </r>
  <r>
    <s v="1849-RJYIG"/>
    <x v="0"/>
    <n v="0"/>
    <s v="No"/>
    <s v="No"/>
    <n v="8"/>
    <s v="Yes"/>
    <x v="1"/>
    <x v="0"/>
    <x v="1"/>
    <x v="1"/>
    <x v="0"/>
    <x v="0"/>
    <x v="1"/>
    <x v="0"/>
    <x v="0"/>
    <s v="Yes"/>
    <x v="0"/>
    <n v="60"/>
    <n v="487.75"/>
    <x v="0"/>
    <n v="487.75"/>
    <n v="0"/>
    <x v="0"/>
  </r>
  <r>
    <s v="8868-GAGIO"/>
    <x v="1"/>
    <n v="0"/>
    <s v="Yes"/>
    <s v="No"/>
    <n v="45"/>
    <s v="Yes"/>
    <x v="2"/>
    <x v="1"/>
    <x v="1"/>
    <x v="1"/>
    <x v="1"/>
    <x v="0"/>
    <x v="0"/>
    <x v="0"/>
    <x v="0"/>
    <s v="Yes"/>
    <x v="1"/>
    <n v="84.55"/>
    <n v="3713.95"/>
    <x v="0"/>
    <n v="3713.95"/>
    <n v="0"/>
    <x v="2"/>
  </r>
  <r>
    <s v="4061-UKJWL"/>
    <x v="1"/>
    <n v="0"/>
    <s v="No"/>
    <s v="No"/>
    <n v="3"/>
    <s v="Yes"/>
    <x v="1"/>
    <x v="0"/>
    <x v="0"/>
    <x v="1"/>
    <x v="0"/>
    <x v="0"/>
    <x v="0"/>
    <x v="0"/>
    <x v="0"/>
    <s v="No"/>
    <x v="1"/>
    <n v="45.45"/>
    <n v="141.69999999999999"/>
    <x v="0"/>
    <n v="141.69999999999999"/>
    <n v="0"/>
    <x v="0"/>
  </r>
  <r>
    <s v="5380-XPJNZ"/>
    <x v="0"/>
    <n v="0"/>
    <s v="No"/>
    <s v="No"/>
    <n v="38"/>
    <s v="Yes"/>
    <x v="1"/>
    <x v="2"/>
    <x v="2"/>
    <x v="2"/>
    <x v="2"/>
    <x v="2"/>
    <x v="2"/>
    <x v="2"/>
    <x v="1"/>
    <s v="No"/>
    <x v="1"/>
    <n v="20.05"/>
    <n v="678.2"/>
    <x v="0"/>
    <n v="678.2"/>
    <n v="0"/>
    <x v="2"/>
  </r>
  <r>
    <s v="8263-QMNTJ"/>
    <x v="1"/>
    <n v="0"/>
    <s v="Yes"/>
    <s v="No"/>
    <n v="72"/>
    <s v="Yes"/>
    <x v="2"/>
    <x v="1"/>
    <x v="1"/>
    <x v="0"/>
    <x v="1"/>
    <x v="1"/>
    <x v="1"/>
    <x v="1"/>
    <x v="2"/>
    <s v="Yes"/>
    <x v="0"/>
    <n v="115.55"/>
    <n v="8425.2999999999993"/>
    <x v="0"/>
    <n v="8425.2999999999993"/>
    <n v="0"/>
    <x v="4"/>
  </r>
  <r>
    <s v="8178-EYZUO"/>
    <x v="1"/>
    <n v="0"/>
    <s v="No"/>
    <s v="No"/>
    <n v="46"/>
    <s v="Yes"/>
    <x v="2"/>
    <x v="1"/>
    <x v="1"/>
    <x v="0"/>
    <x v="0"/>
    <x v="0"/>
    <x v="0"/>
    <x v="1"/>
    <x v="0"/>
    <s v="Yes"/>
    <x v="0"/>
    <n v="93.7"/>
    <n v="4154.8"/>
    <x v="1"/>
    <n v="4154.8"/>
    <n v="1"/>
    <x v="2"/>
  </r>
  <r>
    <s v="3230-JCNZS"/>
    <x v="0"/>
    <n v="0"/>
    <s v="Yes"/>
    <s v="Yes"/>
    <n v="71"/>
    <s v="Yes"/>
    <x v="2"/>
    <x v="1"/>
    <x v="1"/>
    <x v="0"/>
    <x v="1"/>
    <x v="0"/>
    <x v="1"/>
    <x v="0"/>
    <x v="2"/>
    <s v="Yes"/>
    <x v="3"/>
    <n v="99"/>
    <n v="7061.65"/>
    <x v="0"/>
    <n v="7061.65"/>
    <n v="0"/>
    <x v="4"/>
  </r>
  <r>
    <s v="0277-ORXQS"/>
    <x v="1"/>
    <n v="0"/>
    <s v="Yes"/>
    <s v="Yes"/>
    <n v="66"/>
    <s v="No"/>
    <x v="0"/>
    <x v="0"/>
    <x v="0"/>
    <x v="1"/>
    <x v="0"/>
    <x v="1"/>
    <x v="1"/>
    <x v="1"/>
    <x v="2"/>
    <s v="No"/>
    <x v="2"/>
    <n v="50.55"/>
    <n v="3364.55"/>
    <x v="0"/>
    <n v="3364.55"/>
    <n v="0"/>
    <x v="4"/>
  </r>
  <r>
    <s v="5130-IEKQT"/>
    <x v="1"/>
    <n v="1"/>
    <s v="No"/>
    <s v="No"/>
    <n v="25"/>
    <s v="Yes"/>
    <x v="2"/>
    <x v="1"/>
    <x v="0"/>
    <x v="0"/>
    <x v="1"/>
    <x v="0"/>
    <x v="1"/>
    <x v="1"/>
    <x v="0"/>
    <s v="No"/>
    <x v="1"/>
    <n v="105.95"/>
    <n v="2655.25"/>
    <x v="1"/>
    <n v="2655.25"/>
    <n v="1"/>
    <x v="1"/>
  </r>
  <r>
    <s v="3230-WYKIR"/>
    <x v="1"/>
    <n v="0"/>
    <s v="No"/>
    <s v="No"/>
    <n v="18"/>
    <s v="Yes"/>
    <x v="2"/>
    <x v="0"/>
    <x v="0"/>
    <x v="1"/>
    <x v="1"/>
    <x v="1"/>
    <x v="1"/>
    <x v="1"/>
    <x v="1"/>
    <s v="Yes"/>
    <x v="3"/>
    <n v="82"/>
    <n v="1425.45"/>
    <x v="1"/>
    <n v="1425.45"/>
    <n v="1"/>
    <x v="3"/>
  </r>
  <r>
    <s v="7996-BPXHY"/>
    <x v="0"/>
    <n v="0"/>
    <s v="Yes"/>
    <s v="Yes"/>
    <n v="13"/>
    <s v="Yes"/>
    <x v="2"/>
    <x v="2"/>
    <x v="2"/>
    <x v="2"/>
    <x v="2"/>
    <x v="2"/>
    <x v="2"/>
    <x v="2"/>
    <x v="2"/>
    <s v="Yes"/>
    <x v="2"/>
    <n v="25"/>
    <n v="332.5"/>
    <x v="0"/>
    <n v="332.5"/>
    <n v="0"/>
    <x v="3"/>
  </r>
  <r>
    <s v="3227-WLKLI"/>
    <x v="0"/>
    <n v="0"/>
    <s v="Yes"/>
    <s v="Yes"/>
    <n v="65"/>
    <s v="Yes"/>
    <x v="2"/>
    <x v="0"/>
    <x v="1"/>
    <x v="0"/>
    <x v="1"/>
    <x v="1"/>
    <x v="1"/>
    <x v="1"/>
    <x v="2"/>
    <s v="No"/>
    <x v="2"/>
    <n v="91.55"/>
    <n v="5963.95"/>
    <x v="0"/>
    <n v="5963.95"/>
    <n v="0"/>
    <x v="4"/>
  </r>
  <r>
    <s v="0407-BDJKB"/>
    <x v="1"/>
    <n v="0"/>
    <s v="Yes"/>
    <s v="No"/>
    <n v="60"/>
    <s v="Yes"/>
    <x v="2"/>
    <x v="1"/>
    <x v="0"/>
    <x v="0"/>
    <x v="1"/>
    <x v="0"/>
    <x v="1"/>
    <x v="0"/>
    <x v="0"/>
    <s v="Yes"/>
    <x v="0"/>
    <n v="95.75"/>
    <n v="5742.9"/>
    <x v="1"/>
    <n v="5742.9"/>
    <n v="1"/>
    <x v="5"/>
  </r>
  <r>
    <s v="2266-FUBDZ"/>
    <x v="1"/>
    <n v="0"/>
    <s v="Yes"/>
    <s v="Yes"/>
    <n v="15"/>
    <s v="Yes"/>
    <x v="1"/>
    <x v="2"/>
    <x v="2"/>
    <x v="2"/>
    <x v="2"/>
    <x v="2"/>
    <x v="2"/>
    <x v="2"/>
    <x v="2"/>
    <s v="No"/>
    <x v="1"/>
    <n v="19.350000000000001"/>
    <n v="278.85000000000002"/>
    <x v="0"/>
    <n v="278.85000000000002"/>
    <n v="0"/>
    <x v="3"/>
  </r>
  <r>
    <s v="8237-ULIXL"/>
    <x v="0"/>
    <n v="0"/>
    <s v="Yes"/>
    <s v="No"/>
    <n v="72"/>
    <s v="Yes"/>
    <x v="2"/>
    <x v="2"/>
    <x v="2"/>
    <x v="2"/>
    <x v="2"/>
    <x v="2"/>
    <x v="2"/>
    <x v="2"/>
    <x v="2"/>
    <s v="No"/>
    <x v="3"/>
    <n v="24.85"/>
    <n v="1871.85"/>
    <x v="0"/>
    <n v="1871.85"/>
    <n v="0"/>
    <x v="4"/>
  </r>
  <r>
    <s v="9600-UDOPK"/>
    <x v="1"/>
    <n v="0"/>
    <s v="Yes"/>
    <s v="No"/>
    <n v="30"/>
    <s v="Yes"/>
    <x v="2"/>
    <x v="1"/>
    <x v="0"/>
    <x v="1"/>
    <x v="0"/>
    <x v="0"/>
    <x v="1"/>
    <x v="1"/>
    <x v="0"/>
    <s v="Yes"/>
    <x v="3"/>
    <n v="94.05"/>
    <n v="2866.45"/>
    <x v="1"/>
    <n v="2866.45"/>
    <n v="1"/>
    <x v="1"/>
  </r>
  <r>
    <s v="8216-AZUUZ"/>
    <x v="0"/>
    <n v="0"/>
    <s v="Yes"/>
    <s v="Yes"/>
    <n v="42"/>
    <s v="Yes"/>
    <x v="1"/>
    <x v="1"/>
    <x v="0"/>
    <x v="1"/>
    <x v="1"/>
    <x v="1"/>
    <x v="1"/>
    <x v="1"/>
    <x v="2"/>
    <s v="Yes"/>
    <x v="0"/>
    <n v="100.4"/>
    <n v="4303.6499999999996"/>
    <x v="0"/>
    <n v="4303.6499999999996"/>
    <n v="0"/>
    <x v="2"/>
  </r>
  <r>
    <s v="9153-BTBVV"/>
    <x v="0"/>
    <n v="0"/>
    <s v="Yes"/>
    <s v="No"/>
    <n v="71"/>
    <s v="Yes"/>
    <x v="2"/>
    <x v="2"/>
    <x v="2"/>
    <x v="2"/>
    <x v="2"/>
    <x v="2"/>
    <x v="2"/>
    <x v="2"/>
    <x v="2"/>
    <s v="No"/>
    <x v="2"/>
    <n v="25"/>
    <n v="1753"/>
    <x v="0"/>
    <n v="1753"/>
    <n v="0"/>
    <x v="4"/>
  </r>
  <r>
    <s v="4074-SJFFA"/>
    <x v="0"/>
    <n v="0"/>
    <s v="No"/>
    <s v="No"/>
    <n v="1"/>
    <s v="Yes"/>
    <x v="1"/>
    <x v="0"/>
    <x v="0"/>
    <x v="1"/>
    <x v="0"/>
    <x v="0"/>
    <x v="0"/>
    <x v="1"/>
    <x v="0"/>
    <s v="Yes"/>
    <x v="1"/>
    <n v="54.75"/>
    <n v="54.75"/>
    <x v="1"/>
    <n v="54.75"/>
    <n v="1"/>
    <x v="0"/>
  </r>
  <r>
    <s v="3269-ATYWD"/>
    <x v="1"/>
    <n v="1"/>
    <s v="No"/>
    <s v="No"/>
    <n v="39"/>
    <s v="Yes"/>
    <x v="2"/>
    <x v="1"/>
    <x v="0"/>
    <x v="1"/>
    <x v="0"/>
    <x v="0"/>
    <x v="1"/>
    <x v="1"/>
    <x v="0"/>
    <s v="Yes"/>
    <x v="2"/>
    <n v="95.65"/>
    <n v="3759.05"/>
    <x v="1"/>
    <n v="3759.05"/>
    <n v="1"/>
    <x v="2"/>
  </r>
  <r>
    <s v="5186-PEIZU"/>
    <x v="0"/>
    <n v="0"/>
    <s v="No"/>
    <s v="No"/>
    <n v="35"/>
    <s v="Yes"/>
    <x v="1"/>
    <x v="2"/>
    <x v="2"/>
    <x v="2"/>
    <x v="2"/>
    <x v="2"/>
    <x v="2"/>
    <x v="2"/>
    <x v="0"/>
    <s v="No"/>
    <x v="2"/>
    <n v="19.25"/>
    <n v="617.65"/>
    <x v="0"/>
    <n v="617.65"/>
    <n v="0"/>
    <x v="1"/>
  </r>
  <r>
    <s v="1074-AMIOH"/>
    <x v="0"/>
    <n v="0"/>
    <s v="Yes"/>
    <s v="Yes"/>
    <n v="53"/>
    <s v="Yes"/>
    <x v="1"/>
    <x v="1"/>
    <x v="0"/>
    <x v="0"/>
    <x v="1"/>
    <x v="1"/>
    <x v="1"/>
    <x v="1"/>
    <x v="0"/>
    <s v="Yes"/>
    <x v="2"/>
    <n v="108.25"/>
    <n v="5935.1"/>
    <x v="0"/>
    <n v="5935.1"/>
    <n v="0"/>
    <x v="5"/>
  </r>
  <r>
    <s v="4910-GMJOT"/>
    <x v="0"/>
    <n v="0"/>
    <s v="No"/>
    <s v="No"/>
    <n v="1"/>
    <s v="Yes"/>
    <x v="2"/>
    <x v="1"/>
    <x v="0"/>
    <x v="1"/>
    <x v="0"/>
    <x v="0"/>
    <x v="1"/>
    <x v="1"/>
    <x v="0"/>
    <s v="Yes"/>
    <x v="0"/>
    <n v="94.6"/>
    <n v="94.6"/>
    <x v="1"/>
    <n v="94.6"/>
    <n v="1"/>
    <x v="0"/>
  </r>
  <r>
    <s v="0354-WYROK"/>
    <x v="0"/>
    <n v="1"/>
    <s v="Yes"/>
    <s v="Yes"/>
    <n v="31"/>
    <s v="Yes"/>
    <x v="1"/>
    <x v="1"/>
    <x v="0"/>
    <x v="1"/>
    <x v="1"/>
    <x v="1"/>
    <x v="1"/>
    <x v="1"/>
    <x v="0"/>
    <s v="Yes"/>
    <x v="0"/>
    <n v="98.9"/>
    <n v="2911.3"/>
    <x v="1"/>
    <n v="2911.3"/>
    <n v="1"/>
    <x v="1"/>
  </r>
  <r>
    <s v="4361-FEBGN"/>
    <x v="1"/>
    <n v="0"/>
    <s v="No"/>
    <s v="No"/>
    <n v="48"/>
    <s v="Yes"/>
    <x v="1"/>
    <x v="2"/>
    <x v="2"/>
    <x v="2"/>
    <x v="2"/>
    <x v="2"/>
    <x v="2"/>
    <x v="2"/>
    <x v="2"/>
    <s v="No"/>
    <x v="3"/>
    <n v="20.149999999999999"/>
    <n v="982.95"/>
    <x v="0"/>
    <n v="982.95"/>
    <n v="0"/>
    <x v="2"/>
  </r>
  <r>
    <s v="7748-UMTRK"/>
    <x v="0"/>
    <n v="1"/>
    <s v="No"/>
    <s v="Yes"/>
    <n v="30"/>
    <s v="Yes"/>
    <x v="2"/>
    <x v="1"/>
    <x v="0"/>
    <x v="1"/>
    <x v="0"/>
    <x v="1"/>
    <x v="1"/>
    <x v="1"/>
    <x v="0"/>
    <s v="Yes"/>
    <x v="0"/>
    <n v="101.3"/>
    <n v="2974.5"/>
    <x v="0"/>
    <n v="2974.5"/>
    <n v="0"/>
    <x v="1"/>
  </r>
  <r>
    <s v="0380-ZCSBI"/>
    <x v="1"/>
    <n v="0"/>
    <s v="No"/>
    <s v="No"/>
    <n v="10"/>
    <s v="Yes"/>
    <x v="1"/>
    <x v="2"/>
    <x v="2"/>
    <x v="2"/>
    <x v="2"/>
    <x v="2"/>
    <x v="2"/>
    <x v="2"/>
    <x v="0"/>
    <s v="No"/>
    <x v="3"/>
    <n v="20"/>
    <n v="198.7"/>
    <x v="0"/>
    <n v="198.7"/>
    <n v="0"/>
    <x v="0"/>
  </r>
  <r>
    <s v="7145-FEJWU"/>
    <x v="0"/>
    <n v="0"/>
    <s v="No"/>
    <s v="Yes"/>
    <n v="12"/>
    <s v="Yes"/>
    <x v="2"/>
    <x v="1"/>
    <x v="0"/>
    <x v="0"/>
    <x v="1"/>
    <x v="0"/>
    <x v="1"/>
    <x v="1"/>
    <x v="0"/>
    <s v="Yes"/>
    <x v="0"/>
    <n v="105.3"/>
    <n v="1275.6500000000001"/>
    <x v="0"/>
    <n v="1275.6500000000001"/>
    <n v="0"/>
    <x v="0"/>
  </r>
  <r>
    <s v="6463-MVYRY"/>
    <x v="0"/>
    <n v="1"/>
    <s v="No"/>
    <s v="No"/>
    <n v="57"/>
    <s v="Yes"/>
    <x v="1"/>
    <x v="0"/>
    <x v="1"/>
    <x v="1"/>
    <x v="1"/>
    <x v="1"/>
    <x v="1"/>
    <x v="0"/>
    <x v="2"/>
    <s v="No"/>
    <x v="2"/>
    <n v="69.849999999999994"/>
    <n v="4003"/>
    <x v="0"/>
    <n v="4003"/>
    <n v="0"/>
    <x v="5"/>
  </r>
  <r>
    <s v="3969-JQABI"/>
    <x v="0"/>
    <n v="0"/>
    <s v="Yes"/>
    <s v="No"/>
    <n v="58"/>
    <s v="Yes"/>
    <x v="1"/>
    <x v="0"/>
    <x v="1"/>
    <x v="0"/>
    <x v="0"/>
    <x v="0"/>
    <x v="1"/>
    <x v="0"/>
    <x v="0"/>
    <s v="Yes"/>
    <x v="3"/>
    <n v="65.25"/>
    <n v="3791.6"/>
    <x v="0"/>
    <n v="3791.6"/>
    <n v="0"/>
    <x v="5"/>
  </r>
  <r>
    <s v="9624-EGDEQ"/>
    <x v="0"/>
    <n v="0"/>
    <s v="No"/>
    <s v="No"/>
    <n v="37"/>
    <s v="Yes"/>
    <x v="1"/>
    <x v="2"/>
    <x v="2"/>
    <x v="2"/>
    <x v="2"/>
    <x v="2"/>
    <x v="2"/>
    <x v="2"/>
    <x v="2"/>
    <s v="No"/>
    <x v="1"/>
    <n v="19.8"/>
    <n v="813.3"/>
    <x v="0"/>
    <n v="813.3"/>
    <n v="0"/>
    <x v="2"/>
  </r>
  <r>
    <s v="1051-EQPZR"/>
    <x v="0"/>
    <n v="0"/>
    <s v="Yes"/>
    <s v="Yes"/>
    <n v="44"/>
    <s v="Yes"/>
    <x v="1"/>
    <x v="2"/>
    <x v="2"/>
    <x v="2"/>
    <x v="2"/>
    <x v="2"/>
    <x v="2"/>
    <x v="2"/>
    <x v="0"/>
    <s v="No"/>
    <x v="1"/>
    <n v="19.600000000000001"/>
    <n v="780.25"/>
    <x v="0"/>
    <n v="780.25"/>
    <n v="0"/>
    <x v="2"/>
  </r>
  <r>
    <s v="5849-ASHZJ"/>
    <x v="1"/>
    <n v="0"/>
    <s v="No"/>
    <s v="Yes"/>
    <n v="27"/>
    <s v="Yes"/>
    <x v="1"/>
    <x v="2"/>
    <x v="2"/>
    <x v="2"/>
    <x v="2"/>
    <x v="2"/>
    <x v="2"/>
    <x v="2"/>
    <x v="1"/>
    <s v="No"/>
    <x v="3"/>
    <n v="20.05"/>
    <n v="552.9"/>
    <x v="0"/>
    <n v="552.9"/>
    <n v="0"/>
    <x v="1"/>
  </r>
  <r>
    <s v="5780-INQIK"/>
    <x v="0"/>
    <n v="0"/>
    <s v="No"/>
    <s v="No"/>
    <n v="8"/>
    <s v="Yes"/>
    <x v="1"/>
    <x v="0"/>
    <x v="0"/>
    <x v="1"/>
    <x v="0"/>
    <x v="1"/>
    <x v="0"/>
    <x v="0"/>
    <x v="0"/>
    <s v="No"/>
    <x v="0"/>
    <n v="49.4"/>
    <n v="408.25"/>
    <x v="0"/>
    <n v="408.25"/>
    <n v="0"/>
    <x v="0"/>
  </r>
  <r>
    <s v="7576-OYWBN"/>
    <x v="1"/>
    <n v="1"/>
    <s v="No"/>
    <s v="No"/>
    <n v="3"/>
    <s v="Yes"/>
    <x v="2"/>
    <x v="1"/>
    <x v="0"/>
    <x v="1"/>
    <x v="0"/>
    <x v="0"/>
    <x v="0"/>
    <x v="0"/>
    <x v="0"/>
    <s v="Yes"/>
    <x v="0"/>
    <n v="76.05"/>
    <n v="231.8"/>
    <x v="1"/>
    <n v="231.8"/>
    <n v="1"/>
    <x v="0"/>
  </r>
  <r>
    <s v="4526-ZJJTM"/>
    <x v="0"/>
    <n v="1"/>
    <s v="Yes"/>
    <s v="No"/>
    <n v="25"/>
    <s v="Yes"/>
    <x v="1"/>
    <x v="1"/>
    <x v="0"/>
    <x v="0"/>
    <x v="1"/>
    <x v="0"/>
    <x v="0"/>
    <x v="1"/>
    <x v="0"/>
    <s v="No"/>
    <x v="2"/>
    <n v="88.4"/>
    <n v="2191.15"/>
    <x v="0"/>
    <n v="2191.15"/>
    <n v="0"/>
    <x v="1"/>
  </r>
  <r>
    <s v="8384-FZBJK"/>
    <x v="0"/>
    <n v="0"/>
    <s v="Yes"/>
    <s v="Yes"/>
    <n v="57"/>
    <s v="Yes"/>
    <x v="2"/>
    <x v="1"/>
    <x v="0"/>
    <x v="0"/>
    <x v="0"/>
    <x v="0"/>
    <x v="1"/>
    <x v="1"/>
    <x v="0"/>
    <s v="Yes"/>
    <x v="0"/>
    <n v="100.6"/>
    <n v="5611.7"/>
    <x v="0"/>
    <n v="5611.7"/>
    <n v="0"/>
    <x v="5"/>
  </r>
  <r>
    <s v="3750-RNQKR"/>
    <x v="0"/>
    <n v="0"/>
    <s v="No"/>
    <s v="No"/>
    <n v="12"/>
    <s v="Yes"/>
    <x v="1"/>
    <x v="2"/>
    <x v="2"/>
    <x v="2"/>
    <x v="2"/>
    <x v="2"/>
    <x v="2"/>
    <x v="2"/>
    <x v="0"/>
    <s v="No"/>
    <x v="1"/>
    <n v="19.45"/>
    <n v="246.25"/>
    <x v="0"/>
    <n v="246.25"/>
    <n v="0"/>
    <x v="0"/>
  </r>
  <r>
    <s v="0962-CQPWQ"/>
    <x v="0"/>
    <n v="0"/>
    <s v="Yes"/>
    <s v="Yes"/>
    <n v="62"/>
    <s v="Yes"/>
    <x v="1"/>
    <x v="2"/>
    <x v="2"/>
    <x v="2"/>
    <x v="2"/>
    <x v="2"/>
    <x v="2"/>
    <x v="2"/>
    <x v="2"/>
    <s v="No"/>
    <x v="2"/>
    <n v="20.3"/>
    <n v="1296.1500000000001"/>
    <x v="0"/>
    <n v="1296.1500000000001"/>
    <n v="0"/>
    <x v="4"/>
  </r>
  <r>
    <s v="3096-YXENJ"/>
    <x v="0"/>
    <n v="0"/>
    <s v="Yes"/>
    <s v="No"/>
    <n v="65"/>
    <s v="Yes"/>
    <x v="2"/>
    <x v="1"/>
    <x v="0"/>
    <x v="0"/>
    <x v="1"/>
    <x v="1"/>
    <x v="1"/>
    <x v="1"/>
    <x v="2"/>
    <s v="Yes"/>
    <x v="2"/>
    <n v="107.65"/>
    <n v="7082.85"/>
    <x v="0"/>
    <n v="7082.85"/>
    <n v="0"/>
    <x v="4"/>
  </r>
  <r>
    <s v="1265-BCFEO"/>
    <x v="0"/>
    <n v="0"/>
    <s v="Yes"/>
    <s v="No"/>
    <n v="71"/>
    <s v="Yes"/>
    <x v="2"/>
    <x v="0"/>
    <x v="0"/>
    <x v="1"/>
    <x v="1"/>
    <x v="1"/>
    <x v="1"/>
    <x v="1"/>
    <x v="2"/>
    <s v="Yes"/>
    <x v="2"/>
    <n v="80.45"/>
    <n v="5662.25"/>
    <x v="0"/>
    <n v="5662.25"/>
    <n v="0"/>
    <x v="4"/>
  </r>
  <r>
    <s v="5837-LXSDN"/>
    <x v="0"/>
    <n v="0"/>
    <s v="Yes"/>
    <s v="Yes"/>
    <n v="21"/>
    <s v="Yes"/>
    <x v="1"/>
    <x v="0"/>
    <x v="0"/>
    <x v="0"/>
    <x v="0"/>
    <x v="0"/>
    <x v="1"/>
    <x v="0"/>
    <x v="1"/>
    <s v="Yes"/>
    <x v="3"/>
    <n v="58.85"/>
    <n v="1215.45"/>
    <x v="0"/>
    <n v="1215.45"/>
    <n v="0"/>
    <x v="3"/>
  </r>
  <r>
    <s v="5945-AZYHT"/>
    <x v="1"/>
    <n v="0"/>
    <s v="Yes"/>
    <s v="No"/>
    <n v="71"/>
    <s v="Yes"/>
    <x v="2"/>
    <x v="1"/>
    <x v="1"/>
    <x v="0"/>
    <x v="1"/>
    <x v="0"/>
    <x v="1"/>
    <x v="1"/>
    <x v="1"/>
    <s v="Yes"/>
    <x v="0"/>
    <n v="109.6"/>
    <n v="7854.15"/>
    <x v="0"/>
    <n v="7854.15"/>
    <n v="0"/>
    <x v="4"/>
  </r>
  <r>
    <s v="8325-QRPZR"/>
    <x v="0"/>
    <n v="0"/>
    <s v="No"/>
    <s v="No"/>
    <n v="7"/>
    <s v="Yes"/>
    <x v="1"/>
    <x v="1"/>
    <x v="0"/>
    <x v="1"/>
    <x v="1"/>
    <x v="0"/>
    <x v="0"/>
    <x v="0"/>
    <x v="0"/>
    <s v="Yes"/>
    <x v="0"/>
    <n v="75.150000000000006"/>
    <n v="525"/>
    <x v="0"/>
    <n v="525"/>
    <n v="0"/>
    <x v="0"/>
  </r>
  <r>
    <s v="6384-VMJHP"/>
    <x v="0"/>
    <n v="0"/>
    <s v="No"/>
    <s v="No"/>
    <n v="72"/>
    <s v="Yes"/>
    <x v="1"/>
    <x v="0"/>
    <x v="1"/>
    <x v="0"/>
    <x v="1"/>
    <x v="1"/>
    <x v="0"/>
    <x v="1"/>
    <x v="2"/>
    <s v="Yes"/>
    <x v="3"/>
    <n v="73"/>
    <n v="5265.2"/>
    <x v="0"/>
    <n v="5265.2"/>
    <n v="0"/>
    <x v="4"/>
  </r>
  <r>
    <s v="2262-SLNVK"/>
    <x v="0"/>
    <n v="0"/>
    <s v="No"/>
    <s v="No"/>
    <n v="1"/>
    <s v="Yes"/>
    <x v="1"/>
    <x v="1"/>
    <x v="0"/>
    <x v="1"/>
    <x v="0"/>
    <x v="0"/>
    <x v="0"/>
    <x v="0"/>
    <x v="0"/>
    <s v="No"/>
    <x v="0"/>
    <n v="70.099999999999994"/>
    <n v="70.099999999999994"/>
    <x v="0"/>
    <n v="70.099999999999994"/>
    <n v="0"/>
    <x v="0"/>
  </r>
  <r>
    <s v="7730-CLDSV"/>
    <x v="0"/>
    <n v="0"/>
    <s v="Yes"/>
    <s v="Yes"/>
    <n v="72"/>
    <s v="Yes"/>
    <x v="2"/>
    <x v="1"/>
    <x v="0"/>
    <x v="0"/>
    <x v="1"/>
    <x v="1"/>
    <x v="0"/>
    <x v="1"/>
    <x v="2"/>
    <s v="Yes"/>
    <x v="2"/>
    <n v="98.65"/>
    <n v="7129.45"/>
    <x v="0"/>
    <n v="7129.45"/>
    <n v="0"/>
    <x v="4"/>
  </r>
  <r>
    <s v="1135-HIORI"/>
    <x v="0"/>
    <n v="0"/>
    <s v="Yes"/>
    <s v="Yes"/>
    <n v="64"/>
    <s v="Yes"/>
    <x v="2"/>
    <x v="1"/>
    <x v="0"/>
    <x v="0"/>
    <x v="1"/>
    <x v="1"/>
    <x v="1"/>
    <x v="1"/>
    <x v="1"/>
    <s v="Yes"/>
    <x v="0"/>
    <n v="111.45"/>
    <n v="7266.95"/>
    <x v="0"/>
    <n v="7266.95"/>
    <n v="0"/>
    <x v="4"/>
  </r>
  <r>
    <s v="0164-APGRB"/>
    <x v="0"/>
    <n v="0"/>
    <s v="No"/>
    <s v="No"/>
    <n v="72"/>
    <s v="Yes"/>
    <x v="2"/>
    <x v="1"/>
    <x v="1"/>
    <x v="0"/>
    <x v="1"/>
    <x v="1"/>
    <x v="1"/>
    <x v="1"/>
    <x v="2"/>
    <s v="Yes"/>
    <x v="0"/>
    <n v="114.9"/>
    <n v="8496.7000000000007"/>
    <x v="0"/>
    <n v="8496.7000000000007"/>
    <n v="0"/>
    <x v="4"/>
  </r>
  <r>
    <s v="6481-ESCNL"/>
    <x v="0"/>
    <n v="0"/>
    <s v="No"/>
    <s v="No"/>
    <n v="29"/>
    <s v="Yes"/>
    <x v="2"/>
    <x v="1"/>
    <x v="0"/>
    <x v="1"/>
    <x v="1"/>
    <x v="0"/>
    <x v="1"/>
    <x v="1"/>
    <x v="0"/>
    <s v="No"/>
    <x v="2"/>
    <n v="100.55"/>
    <n v="2878.75"/>
    <x v="0"/>
    <n v="2878.75"/>
    <n v="0"/>
    <x v="1"/>
  </r>
  <r>
    <s v="1790-NESIO"/>
    <x v="0"/>
    <n v="0"/>
    <s v="No"/>
    <s v="No"/>
    <n v="13"/>
    <s v="Yes"/>
    <x v="1"/>
    <x v="2"/>
    <x v="2"/>
    <x v="2"/>
    <x v="2"/>
    <x v="2"/>
    <x v="2"/>
    <x v="2"/>
    <x v="2"/>
    <s v="Yes"/>
    <x v="1"/>
    <n v="20.399999999999999"/>
    <n v="261.3"/>
    <x v="0"/>
    <n v="261.3"/>
    <n v="0"/>
    <x v="3"/>
  </r>
  <r>
    <s v="1550-EENBN"/>
    <x v="0"/>
    <n v="0"/>
    <s v="No"/>
    <s v="No"/>
    <n v="31"/>
    <s v="Yes"/>
    <x v="2"/>
    <x v="1"/>
    <x v="1"/>
    <x v="0"/>
    <x v="0"/>
    <x v="0"/>
    <x v="1"/>
    <x v="1"/>
    <x v="0"/>
    <s v="No"/>
    <x v="0"/>
    <n v="104.35"/>
    <n v="3205.6"/>
    <x v="0"/>
    <n v="3205.6"/>
    <n v="0"/>
    <x v="1"/>
  </r>
  <r>
    <s v="5539-TMZLF"/>
    <x v="1"/>
    <n v="1"/>
    <s v="No"/>
    <s v="No"/>
    <n v="1"/>
    <s v="Yes"/>
    <x v="1"/>
    <x v="1"/>
    <x v="0"/>
    <x v="1"/>
    <x v="0"/>
    <x v="0"/>
    <x v="0"/>
    <x v="0"/>
    <x v="0"/>
    <s v="Yes"/>
    <x v="0"/>
    <n v="69.75"/>
    <n v="69.75"/>
    <x v="1"/>
    <n v="69.75"/>
    <n v="1"/>
    <x v="0"/>
  </r>
  <r>
    <s v="4323-SADQS"/>
    <x v="1"/>
    <n v="0"/>
    <s v="Yes"/>
    <s v="Yes"/>
    <n v="7"/>
    <s v="No"/>
    <x v="0"/>
    <x v="0"/>
    <x v="1"/>
    <x v="1"/>
    <x v="0"/>
    <x v="1"/>
    <x v="0"/>
    <x v="0"/>
    <x v="0"/>
    <s v="Yes"/>
    <x v="0"/>
    <n v="34.5"/>
    <n v="279.25"/>
    <x v="1"/>
    <n v="279.25"/>
    <n v="1"/>
    <x v="0"/>
  </r>
  <r>
    <s v="4446-BZKHU"/>
    <x v="1"/>
    <n v="0"/>
    <s v="Yes"/>
    <s v="No"/>
    <n v="61"/>
    <s v="Yes"/>
    <x v="2"/>
    <x v="1"/>
    <x v="0"/>
    <x v="0"/>
    <x v="1"/>
    <x v="0"/>
    <x v="1"/>
    <x v="1"/>
    <x v="0"/>
    <s v="Yes"/>
    <x v="0"/>
    <n v="105.55"/>
    <n v="6281.45"/>
    <x v="1"/>
    <n v="6281.45"/>
    <n v="1"/>
    <x v="4"/>
  </r>
  <r>
    <s v="5202-IVJNU"/>
    <x v="0"/>
    <n v="0"/>
    <s v="No"/>
    <s v="Yes"/>
    <n v="39"/>
    <s v="No"/>
    <x v="0"/>
    <x v="0"/>
    <x v="0"/>
    <x v="1"/>
    <x v="1"/>
    <x v="0"/>
    <x v="0"/>
    <x v="0"/>
    <x v="0"/>
    <s v="No"/>
    <x v="3"/>
    <n v="30.1"/>
    <n v="1131.3"/>
    <x v="1"/>
    <n v="1131.3"/>
    <n v="1"/>
    <x v="2"/>
  </r>
  <r>
    <s v="5976-JCJRH"/>
    <x v="1"/>
    <n v="0"/>
    <s v="Yes"/>
    <s v="No"/>
    <n v="10"/>
    <s v="Yes"/>
    <x v="1"/>
    <x v="1"/>
    <x v="0"/>
    <x v="1"/>
    <x v="0"/>
    <x v="0"/>
    <x v="0"/>
    <x v="0"/>
    <x v="0"/>
    <s v="Yes"/>
    <x v="0"/>
    <n v="70.3"/>
    <n v="738.2"/>
    <x v="1"/>
    <n v="738.2"/>
    <n v="1"/>
    <x v="0"/>
  </r>
  <r>
    <s v="8198-RKSZG"/>
    <x v="0"/>
    <n v="0"/>
    <s v="Yes"/>
    <s v="Yes"/>
    <n v="14"/>
    <s v="Yes"/>
    <x v="2"/>
    <x v="0"/>
    <x v="0"/>
    <x v="0"/>
    <x v="0"/>
    <x v="1"/>
    <x v="1"/>
    <x v="1"/>
    <x v="0"/>
    <s v="No"/>
    <x v="3"/>
    <n v="80.45"/>
    <n v="1137.05"/>
    <x v="0"/>
    <n v="1137.05"/>
    <n v="0"/>
    <x v="3"/>
  </r>
  <r>
    <s v="0137-OCGAB"/>
    <x v="0"/>
    <n v="0"/>
    <s v="No"/>
    <s v="No"/>
    <n v="1"/>
    <s v="Yes"/>
    <x v="2"/>
    <x v="1"/>
    <x v="0"/>
    <x v="0"/>
    <x v="0"/>
    <x v="0"/>
    <x v="0"/>
    <x v="0"/>
    <x v="0"/>
    <s v="Yes"/>
    <x v="1"/>
    <n v="80.2"/>
    <n v="80.2"/>
    <x v="1"/>
    <n v="80.2"/>
    <n v="1"/>
    <x v="0"/>
  </r>
  <r>
    <s v="3351-NQLDI"/>
    <x v="0"/>
    <n v="0"/>
    <s v="Yes"/>
    <s v="Yes"/>
    <n v="67"/>
    <s v="Yes"/>
    <x v="2"/>
    <x v="1"/>
    <x v="1"/>
    <x v="1"/>
    <x v="0"/>
    <x v="1"/>
    <x v="0"/>
    <x v="1"/>
    <x v="1"/>
    <s v="Yes"/>
    <x v="3"/>
    <n v="94.35"/>
    <n v="6341.45"/>
    <x v="1"/>
    <n v="6341.45"/>
    <n v="1"/>
    <x v="4"/>
  </r>
  <r>
    <s v="9297-EONCV"/>
    <x v="0"/>
    <n v="0"/>
    <s v="No"/>
    <s v="No"/>
    <n v="72"/>
    <s v="Yes"/>
    <x v="2"/>
    <x v="0"/>
    <x v="1"/>
    <x v="0"/>
    <x v="1"/>
    <x v="1"/>
    <x v="1"/>
    <x v="1"/>
    <x v="2"/>
    <s v="Yes"/>
    <x v="2"/>
    <n v="91.35"/>
    <n v="6697.2"/>
    <x v="0"/>
    <n v="6697.2"/>
    <n v="0"/>
    <x v="4"/>
  </r>
  <r>
    <s v="7593-JNWRU"/>
    <x v="1"/>
    <n v="0"/>
    <s v="Yes"/>
    <s v="Yes"/>
    <n v="6"/>
    <s v="Yes"/>
    <x v="1"/>
    <x v="0"/>
    <x v="0"/>
    <x v="1"/>
    <x v="0"/>
    <x v="0"/>
    <x v="0"/>
    <x v="0"/>
    <x v="0"/>
    <s v="Yes"/>
    <x v="2"/>
    <n v="44.6"/>
    <n v="260.8"/>
    <x v="1"/>
    <n v="260.8"/>
    <n v="1"/>
    <x v="0"/>
  </r>
  <r>
    <s v="4588-YBNIB"/>
    <x v="0"/>
    <n v="0"/>
    <s v="No"/>
    <s v="No"/>
    <n v="1"/>
    <s v="Yes"/>
    <x v="1"/>
    <x v="2"/>
    <x v="2"/>
    <x v="2"/>
    <x v="2"/>
    <x v="2"/>
    <x v="2"/>
    <x v="2"/>
    <x v="0"/>
    <s v="Yes"/>
    <x v="1"/>
    <n v="19.600000000000001"/>
    <n v="19.600000000000001"/>
    <x v="1"/>
    <n v="19.600000000000001"/>
    <n v="1"/>
    <x v="0"/>
  </r>
  <r>
    <s v="1069-QJOEE"/>
    <x v="1"/>
    <n v="0"/>
    <s v="Yes"/>
    <s v="Yes"/>
    <n v="25"/>
    <s v="Yes"/>
    <x v="1"/>
    <x v="2"/>
    <x v="2"/>
    <x v="2"/>
    <x v="2"/>
    <x v="2"/>
    <x v="2"/>
    <x v="2"/>
    <x v="1"/>
    <s v="No"/>
    <x v="0"/>
    <n v="19.899999999999999"/>
    <n v="505.45"/>
    <x v="0"/>
    <n v="505.45"/>
    <n v="0"/>
    <x v="1"/>
  </r>
  <r>
    <s v="3336-JORSO"/>
    <x v="0"/>
    <n v="1"/>
    <s v="No"/>
    <s v="No"/>
    <n v="33"/>
    <s v="Yes"/>
    <x v="2"/>
    <x v="1"/>
    <x v="0"/>
    <x v="0"/>
    <x v="1"/>
    <x v="1"/>
    <x v="1"/>
    <x v="1"/>
    <x v="0"/>
    <s v="Yes"/>
    <x v="0"/>
    <n v="110.45"/>
    <n v="3655.45"/>
    <x v="1"/>
    <n v="3655.45"/>
    <n v="1"/>
    <x v="1"/>
  </r>
  <r>
    <s v="7799-DSEWS"/>
    <x v="1"/>
    <n v="0"/>
    <s v="No"/>
    <s v="No"/>
    <n v="18"/>
    <s v="Yes"/>
    <x v="1"/>
    <x v="0"/>
    <x v="1"/>
    <x v="1"/>
    <x v="1"/>
    <x v="1"/>
    <x v="1"/>
    <x v="0"/>
    <x v="0"/>
    <s v="Yes"/>
    <x v="0"/>
    <n v="68.349999999999994"/>
    <n v="1299.8"/>
    <x v="0"/>
    <n v="1299.8"/>
    <n v="0"/>
    <x v="3"/>
  </r>
  <r>
    <s v="8766-PAFNE"/>
    <x v="1"/>
    <n v="0"/>
    <s v="Yes"/>
    <s v="No"/>
    <n v="71"/>
    <s v="Yes"/>
    <x v="1"/>
    <x v="0"/>
    <x v="0"/>
    <x v="0"/>
    <x v="1"/>
    <x v="1"/>
    <x v="1"/>
    <x v="1"/>
    <x v="2"/>
    <s v="Yes"/>
    <x v="3"/>
    <n v="79.099999999999994"/>
    <n v="5564.85"/>
    <x v="0"/>
    <n v="5564.85"/>
    <n v="0"/>
    <x v="4"/>
  </r>
  <r>
    <s v="5315-CKEQK"/>
    <x v="1"/>
    <n v="1"/>
    <s v="Yes"/>
    <s v="Yes"/>
    <n v="28"/>
    <s v="Yes"/>
    <x v="2"/>
    <x v="0"/>
    <x v="0"/>
    <x v="1"/>
    <x v="0"/>
    <x v="0"/>
    <x v="0"/>
    <x v="0"/>
    <x v="1"/>
    <s v="Yes"/>
    <x v="0"/>
    <n v="51"/>
    <n v="1381.8"/>
    <x v="0"/>
    <n v="1381.8"/>
    <n v="0"/>
    <x v="1"/>
  </r>
  <r>
    <s v="3130-ICDUP"/>
    <x v="0"/>
    <n v="0"/>
    <s v="No"/>
    <s v="Yes"/>
    <n v="2"/>
    <s v="Yes"/>
    <x v="2"/>
    <x v="1"/>
    <x v="1"/>
    <x v="1"/>
    <x v="0"/>
    <x v="0"/>
    <x v="0"/>
    <x v="0"/>
    <x v="0"/>
    <s v="No"/>
    <x v="3"/>
    <n v="80.55"/>
    <n v="188.1"/>
    <x v="0"/>
    <n v="188.1"/>
    <n v="0"/>
    <x v="0"/>
  </r>
  <r>
    <s v="0820-FNRNX"/>
    <x v="1"/>
    <n v="0"/>
    <s v="Yes"/>
    <s v="Yes"/>
    <n v="17"/>
    <s v="Yes"/>
    <x v="2"/>
    <x v="0"/>
    <x v="0"/>
    <x v="0"/>
    <x v="1"/>
    <x v="1"/>
    <x v="0"/>
    <x v="0"/>
    <x v="0"/>
    <s v="Yes"/>
    <x v="1"/>
    <n v="66.7"/>
    <n v="1077.05"/>
    <x v="0"/>
    <n v="1077.05"/>
    <n v="0"/>
    <x v="3"/>
  </r>
  <r>
    <s v="0880-FVFWF"/>
    <x v="1"/>
    <n v="0"/>
    <s v="No"/>
    <s v="No"/>
    <n v="56"/>
    <s v="Yes"/>
    <x v="2"/>
    <x v="1"/>
    <x v="1"/>
    <x v="0"/>
    <x v="0"/>
    <x v="0"/>
    <x v="0"/>
    <x v="0"/>
    <x v="0"/>
    <s v="Yes"/>
    <x v="0"/>
    <n v="86.4"/>
    <n v="4922.3999999999996"/>
    <x v="0"/>
    <n v="4922.3999999999996"/>
    <n v="0"/>
    <x v="5"/>
  </r>
  <r>
    <s v="4611-ANLQC"/>
    <x v="0"/>
    <n v="0"/>
    <s v="Yes"/>
    <s v="No"/>
    <n v="60"/>
    <s v="No"/>
    <x v="0"/>
    <x v="0"/>
    <x v="1"/>
    <x v="0"/>
    <x v="1"/>
    <x v="0"/>
    <x v="0"/>
    <x v="1"/>
    <x v="1"/>
    <s v="No"/>
    <x v="0"/>
    <n v="50.05"/>
    <n v="2911.5"/>
    <x v="0"/>
    <n v="2911.5"/>
    <n v="0"/>
    <x v="5"/>
  </r>
  <r>
    <s v="4213-HKBJO"/>
    <x v="0"/>
    <n v="0"/>
    <s v="No"/>
    <s v="No"/>
    <n v="33"/>
    <s v="Yes"/>
    <x v="2"/>
    <x v="2"/>
    <x v="2"/>
    <x v="2"/>
    <x v="2"/>
    <x v="2"/>
    <x v="2"/>
    <x v="2"/>
    <x v="2"/>
    <s v="No"/>
    <x v="3"/>
    <n v="25.7"/>
    <n v="826.1"/>
    <x v="0"/>
    <n v="826.1"/>
    <n v="0"/>
    <x v="1"/>
  </r>
  <r>
    <s v="2792-LSHWX"/>
    <x v="0"/>
    <n v="0"/>
    <s v="No"/>
    <s v="No"/>
    <n v="1"/>
    <s v="Yes"/>
    <x v="1"/>
    <x v="1"/>
    <x v="1"/>
    <x v="0"/>
    <x v="0"/>
    <x v="1"/>
    <x v="0"/>
    <x v="0"/>
    <x v="0"/>
    <s v="Yes"/>
    <x v="1"/>
    <n v="83.4"/>
    <n v="83.4"/>
    <x v="0"/>
    <n v="83.4"/>
    <n v="0"/>
    <x v="0"/>
  </r>
  <r>
    <s v="5028-GZLDO"/>
    <x v="1"/>
    <n v="0"/>
    <s v="No"/>
    <s v="No"/>
    <n v="2"/>
    <s v="Yes"/>
    <x v="1"/>
    <x v="1"/>
    <x v="0"/>
    <x v="1"/>
    <x v="0"/>
    <x v="0"/>
    <x v="0"/>
    <x v="0"/>
    <x v="0"/>
    <s v="No"/>
    <x v="3"/>
    <n v="70.7"/>
    <n v="140.69999999999999"/>
    <x v="1"/>
    <n v="140.69999999999999"/>
    <n v="1"/>
    <x v="0"/>
  </r>
  <r>
    <s v="0014-BMAQU"/>
    <x v="1"/>
    <n v="0"/>
    <s v="Yes"/>
    <s v="No"/>
    <n v="63"/>
    <s v="Yes"/>
    <x v="2"/>
    <x v="1"/>
    <x v="1"/>
    <x v="1"/>
    <x v="0"/>
    <x v="1"/>
    <x v="0"/>
    <x v="0"/>
    <x v="2"/>
    <s v="Yes"/>
    <x v="3"/>
    <n v="84.65"/>
    <n v="5377.8"/>
    <x v="0"/>
    <n v="5377.8"/>
    <n v="0"/>
    <x v="4"/>
  </r>
  <r>
    <s v="6861-XWTWQ"/>
    <x v="1"/>
    <n v="1"/>
    <s v="Yes"/>
    <s v="No"/>
    <n v="7"/>
    <s v="Yes"/>
    <x v="2"/>
    <x v="1"/>
    <x v="0"/>
    <x v="1"/>
    <x v="1"/>
    <x v="0"/>
    <x v="1"/>
    <x v="1"/>
    <x v="0"/>
    <s v="Yes"/>
    <x v="0"/>
    <n v="99.25"/>
    <n v="665.45"/>
    <x v="1"/>
    <n v="665.45"/>
    <n v="1"/>
    <x v="0"/>
  </r>
  <r>
    <s v="9018-PCIOK"/>
    <x v="0"/>
    <n v="0"/>
    <s v="No"/>
    <s v="No"/>
    <n v="55"/>
    <s v="Yes"/>
    <x v="1"/>
    <x v="0"/>
    <x v="0"/>
    <x v="0"/>
    <x v="1"/>
    <x v="0"/>
    <x v="0"/>
    <x v="1"/>
    <x v="2"/>
    <s v="Yes"/>
    <x v="1"/>
    <n v="64.75"/>
    <n v="3617.1"/>
    <x v="0"/>
    <n v="3617.1"/>
    <n v="0"/>
    <x v="5"/>
  </r>
  <r>
    <s v="4837-QUSFT"/>
    <x v="0"/>
    <n v="0"/>
    <s v="Yes"/>
    <s v="No"/>
    <n v="65"/>
    <s v="Yes"/>
    <x v="2"/>
    <x v="1"/>
    <x v="1"/>
    <x v="0"/>
    <x v="0"/>
    <x v="1"/>
    <x v="1"/>
    <x v="0"/>
    <x v="1"/>
    <s v="Yes"/>
    <x v="2"/>
    <n v="100.15"/>
    <n v="6643.5"/>
    <x v="0"/>
    <n v="6643.5"/>
    <n v="0"/>
    <x v="4"/>
  </r>
  <r>
    <s v="6877-TJMBR"/>
    <x v="1"/>
    <n v="0"/>
    <s v="Yes"/>
    <s v="No"/>
    <n v="1"/>
    <s v="Yes"/>
    <x v="1"/>
    <x v="1"/>
    <x v="0"/>
    <x v="1"/>
    <x v="0"/>
    <x v="1"/>
    <x v="1"/>
    <x v="0"/>
    <x v="0"/>
    <s v="Yes"/>
    <x v="0"/>
    <n v="84.8"/>
    <n v="84.8"/>
    <x v="1"/>
    <n v="84.8"/>
    <n v="1"/>
    <x v="0"/>
  </r>
  <r>
    <s v="9953-ZMKSM"/>
    <x v="1"/>
    <n v="0"/>
    <s v="No"/>
    <s v="No"/>
    <n v="63"/>
    <s v="Yes"/>
    <x v="2"/>
    <x v="2"/>
    <x v="2"/>
    <x v="2"/>
    <x v="2"/>
    <x v="2"/>
    <x v="2"/>
    <x v="2"/>
    <x v="2"/>
    <s v="No"/>
    <x v="1"/>
    <n v="25.25"/>
    <n v="1559.3"/>
    <x v="0"/>
    <n v="1559.3"/>
    <n v="0"/>
    <x v="4"/>
  </r>
  <r>
    <s v="0907-HQNTS"/>
    <x v="0"/>
    <n v="1"/>
    <s v="Yes"/>
    <s v="No"/>
    <n v="70"/>
    <s v="Yes"/>
    <x v="2"/>
    <x v="1"/>
    <x v="1"/>
    <x v="0"/>
    <x v="1"/>
    <x v="1"/>
    <x v="1"/>
    <x v="1"/>
    <x v="2"/>
    <s v="Yes"/>
    <x v="3"/>
    <n v="113"/>
    <n v="7987.6"/>
    <x v="0"/>
    <n v="7987.6"/>
    <n v="0"/>
    <x v="4"/>
  </r>
  <r>
    <s v="7665-NKLAV"/>
    <x v="0"/>
    <n v="0"/>
    <s v="Yes"/>
    <s v="Yes"/>
    <n v="36"/>
    <s v="No"/>
    <x v="0"/>
    <x v="0"/>
    <x v="1"/>
    <x v="1"/>
    <x v="1"/>
    <x v="1"/>
    <x v="0"/>
    <x v="0"/>
    <x v="2"/>
    <s v="No"/>
    <x v="3"/>
    <n v="40.65"/>
    <n v="1547.35"/>
    <x v="0"/>
    <n v="1547.35"/>
    <n v="0"/>
    <x v="1"/>
  </r>
  <r>
    <s v="6769-DCQLI"/>
    <x v="1"/>
    <n v="0"/>
    <s v="No"/>
    <s v="No"/>
    <n v="52"/>
    <s v="Yes"/>
    <x v="1"/>
    <x v="1"/>
    <x v="0"/>
    <x v="0"/>
    <x v="1"/>
    <x v="1"/>
    <x v="1"/>
    <x v="1"/>
    <x v="1"/>
    <s v="Yes"/>
    <x v="2"/>
    <n v="105"/>
    <n v="5426.85"/>
    <x v="1"/>
    <n v="5426.85"/>
    <n v="1"/>
    <x v="5"/>
  </r>
  <r>
    <s v="2433-KMEAS"/>
    <x v="1"/>
    <n v="0"/>
    <s v="No"/>
    <s v="No"/>
    <n v="22"/>
    <s v="Yes"/>
    <x v="2"/>
    <x v="0"/>
    <x v="1"/>
    <x v="1"/>
    <x v="0"/>
    <x v="0"/>
    <x v="0"/>
    <x v="0"/>
    <x v="0"/>
    <s v="Yes"/>
    <x v="0"/>
    <n v="54.45"/>
    <n v="1127.3499999999999"/>
    <x v="1"/>
    <n v="1127.3499999999999"/>
    <n v="1"/>
    <x v="3"/>
  </r>
  <r>
    <s v="4391-LNRXK"/>
    <x v="1"/>
    <n v="0"/>
    <s v="No"/>
    <s v="No"/>
    <n v="22"/>
    <s v="Yes"/>
    <x v="1"/>
    <x v="1"/>
    <x v="0"/>
    <x v="0"/>
    <x v="1"/>
    <x v="1"/>
    <x v="0"/>
    <x v="1"/>
    <x v="0"/>
    <s v="Yes"/>
    <x v="2"/>
    <n v="94.95"/>
    <n v="2142.8000000000002"/>
    <x v="0"/>
    <n v="2142.8000000000002"/>
    <n v="0"/>
    <x v="3"/>
  </r>
  <r>
    <s v="8250-ZNGGW"/>
    <x v="0"/>
    <n v="1"/>
    <s v="No"/>
    <s v="No"/>
    <n v="5"/>
    <s v="Yes"/>
    <x v="1"/>
    <x v="0"/>
    <x v="1"/>
    <x v="0"/>
    <x v="0"/>
    <x v="1"/>
    <x v="0"/>
    <x v="0"/>
    <x v="0"/>
    <s v="No"/>
    <x v="3"/>
    <n v="59.9"/>
    <n v="287.85000000000002"/>
    <x v="0"/>
    <n v="287.85000000000002"/>
    <n v="0"/>
    <x v="0"/>
  </r>
  <r>
    <s v="2195-ZRVAX"/>
    <x v="0"/>
    <n v="0"/>
    <s v="Yes"/>
    <s v="No"/>
    <n v="47"/>
    <s v="Yes"/>
    <x v="1"/>
    <x v="1"/>
    <x v="0"/>
    <x v="1"/>
    <x v="1"/>
    <x v="0"/>
    <x v="0"/>
    <x v="1"/>
    <x v="0"/>
    <s v="Yes"/>
    <x v="0"/>
    <n v="85.3"/>
    <n v="4045.65"/>
    <x v="1"/>
    <n v="4045.65"/>
    <n v="1"/>
    <x v="2"/>
  </r>
  <r>
    <s v="3550-SAHFP"/>
    <x v="0"/>
    <n v="0"/>
    <s v="No"/>
    <s v="No"/>
    <n v="33"/>
    <s v="Yes"/>
    <x v="2"/>
    <x v="1"/>
    <x v="0"/>
    <x v="1"/>
    <x v="0"/>
    <x v="0"/>
    <x v="0"/>
    <x v="1"/>
    <x v="0"/>
    <s v="Yes"/>
    <x v="0"/>
    <n v="83.35"/>
    <n v="2757.85"/>
    <x v="1"/>
    <n v="2757.85"/>
    <n v="1"/>
    <x v="1"/>
  </r>
  <r>
    <s v="2011-TRQYE"/>
    <x v="1"/>
    <n v="0"/>
    <s v="No"/>
    <s v="No"/>
    <n v="18"/>
    <s v="No"/>
    <x v="0"/>
    <x v="0"/>
    <x v="0"/>
    <x v="0"/>
    <x v="1"/>
    <x v="0"/>
    <x v="0"/>
    <x v="0"/>
    <x v="0"/>
    <s v="Yes"/>
    <x v="3"/>
    <n v="33.5"/>
    <n v="600"/>
    <x v="1"/>
    <n v="600"/>
    <n v="1"/>
    <x v="3"/>
  </r>
  <r>
    <s v="8562-GHPPI"/>
    <x v="0"/>
    <n v="0"/>
    <s v="No"/>
    <s v="No"/>
    <n v="1"/>
    <s v="Yes"/>
    <x v="1"/>
    <x v="2"/>
    <x v="2"/>
    <x v="2"/>
    <x v="2"/>
    <x v="2"/>
    <x v="2"/>
    <x v="2"/>
    <x v="0"/>
    <s v="No"/>
    <x v="3"/>
    <n v="19.8"/>
    <n v="19.8"/>
    <x v="0"/>
    <n v="19.8"/>
    <n v="0"/>
    <x v="0"/>
  </r>
  <r>
    <s v="5893-PYOLZ"/>
    <x v="1"/>
    <n v="0"/>
    <s v="No"/>
    <s v="No"/>
    <n v="56"/>
    <s v="Yes"/>
    <x v="1"/>
    <x v="0"/>
    <x v="0"/>
    <x v="0"/>
    <x v="1"/>
    <x v="1"/>
    <x v="1"/>
    <x v="1"/>
    <x v="2"/>
    <s v="Yes"/>
    <x v="3"/>
    <n v="81.8"/>
    <n v="4534.45"/>
    <x v="0"/>
    <n v="4534.45"/>
    <n v="0"/>
    <x v="5"/>
  </r>
  <r>
    <s v="4986-MXSFP"/>
    <x v="0"/>
    <n v="0"/>
    <s v="No"/>
    <s v="No"/>
    <n v="2"/>
    <s v="Yes"/>
    <x v="1"/>
    <x v="2"/>
    <x v="2"/>
    <x v="2"/>
    <x v="2"/>
    <x v="2"/>
    <x v="2"/>
    <x v="2"/>
    <x v="0"/>
    <s v="Yes"/>
    <x v="1"/>
    <n v="20"/>
    <n v="40.9"/>
    <x v="0"/>
    <n v="40.9"/>
    <n v="0"/>
    <x v="0"/>
  </r>
  <r>
    <s v="6131-FOYAS"/>
    <x v="1"/>
    <n v="0"/>
    <s v="No"/>
    <s v="No"/>
    <n v="35"/>
    <s v="Yes"/>
    <x v="2"/>
    <x v="0"/>
    <x v="1"/>
    <x v="1"/>
    <x v="1"/>
    <x v="0"/>
    <x v="0"/>
    <x v="0"/>
    <x v="0"/>
    <s v="Yes"/>
    <x v="0"/>
    <n v="59.6"/>
    <n v="2094.9"/>
    <x v="0"/>
    <n v="2094.9"/>
    <n v="0"/>
    <x v="1"/>
  </r>
  <r>
    <s v="3027-YNWZU"/>
    <x v="0"/>
    <n v="0"/>
    <s v="Yes"/>
    <s v="No"/>
    <n v="64"/>
    <s v="Yes"/>
    <x v="2"/>
    <x v="2"/>
    <x v="2"/>
    <x v="2"/>
    <x v="2"/>
    <x v="2"/>
    <x v="2"/>
    <x v="2"/>
    <x v="2"/>
    <s v="No"/>
    <x v="3"/>
    <n v="25"/>
    <n v="1584.8"/>
    <x v="0"/>
    <n v="1584.8"/>
    <n v="0"/>
    <x v="4"/>
  </r>
  <r>
    <s v="5609-IMCGG"/>
    <x v="0"/>
    <n v="0"/>
    <s v="No"/>
    <s v="No"/>
    <n v="15"/>
    <s v="Yes"/>
    <x v="2"/>
    <x v="1"/>
    <x v="1"/>
    <x v="1"/>
    <x v="1"/>
    <x v="0"/>
    <x v="0"/>
    <x v="0"/>
    <x v="0"/>
    <s v="Yes"/>
    <x v="3"/>
    <n v="84.35"/>
    <n v="1302.6500000000001"/>
    <x v="0"/>
    <n v="1302.6500000000001"/>
    <n v="0"/>
    <x v="3"/>
  </r>
  <r>
    <s v="4873-ILOLJ"/>
    <x v="1"/>
    <n v="0"/>
    <s v="No"/>
    <s v="No"/>
    <n v="24"/>
    <s v="Yes"/>
    <x v="1"/>
    <x v="1"/>
    <x v="0"/>
    <x v="1"/>
    <x v="0"/>
    <x v="0"/>
    <x v="1"/>
    <x v="1"/>
    <x v="0"/>
    <s v="Yes"/>
    <x v="0"/>
    <n v="90.35"/>
    <n v="2238.5"/>
    <x v="1"/>
    <n v="2238.5"/>
    <n v="1"/>
    <x v="3"/>
  </r>
  <r>
    <s v="4727-MCYZG"/>
    <x v="1"/>
    <n v="0"/>
    <s v="No"/>
    <s v="No"/>
    <n v="1"/>
    <s v="Yes"/>
    <x v="1"/>
    <x v="0"/>
    <x v="0"/>
    <x v="1"/>
    <x v="0"/>
    <x v="0"/>
    <x v="0"/>
    <x v="1"/>
    <x v="0"/>
    <s v="No"/>
    <x v="1"/>
    <n v="55.55"/>
    <n v="55.55"/>
    <x v="0"/>
    <n v="55.55"/>
    <n v="0"/>
    <x v="0"/>
  </r>
  <r>
    <s v="9481-WHGWY"/>
    <x v="0"/>
    <n v="0"/>
    <s v="Yes"/>
    <s v="Yes"/>
    <n v="70"/>
    <s v="Yes"/>
    <x v="1"/>
    <x v="0"/>
    <x v="1"/>
    <x v="1"/>
    <x v="0"/>
    <x v="1"/>
    <x v="1"/>
    <x v="1"/>
    <x v="2"/>
    <s v="No"/>
    <x v="3"/>
    <n v="75.349999999999994"/>
    <n v="5437.75"/>
    <x v="0"/>
    <n v="5437.75"/>
    <n v="0"/>
    <x v="4"/>
  </r>
  <r>
    <s v="2725-KXXWT"/>
    <x v="1"/>
    <n v="0"/>
    <s v="Yes"/>
    <s v="No"/>
    <n v="1"/>
    <s v="Yes"/>
    <x v="1"/>
    <x v="1"/>
    <x v="0"/>
    <x v="1"/>
    <x v="0"/>
    <x v="0"/>
    <x v="1"/>
    <x v="1"/>
    <x v="0"/>
    <s v="Yes"/>
    <x v="0"/>
    <n v="90.75"/>
    <n v="90.75"/>
    <x v="1"/>
    <n v="90.75"/>
    <n v="1"/>
    <x v="0"/>
  </r>
  <r>
    <s v="9565-DJPIB"/>
    <x v="0"/>
    <n v="0"/>
    <s v="No"/>
    <s v="Yes"/>
    <n v="4"/>
    <s v="Yes"/>
    <x v="2"/>
    <x v="1"/>
    <x v="0"/>
    <x v="0"/>
    <x v="0"/>
    <x v="0"/>
    <x v="1"/>
    <x v="0"/>
    <x v="0"/>
    <s v="No"/>
    <x v="1"/>
    <n v="89.6"/>
    <n v="365.65"/>
    <x v="1"/>
    <n v="365.65"/>
    <n v="1"/>
    <x v="0"/>
  </r>
  <r>
    <s v="4328-VUFWD"/>
    <x v="0"/>
    <n v="0"/>
    <s v="No"/>
    <s v="No"/>
    <n v="39"/>
    <s v="Yes"/>
    <x v="1"/>
    <x v="0"/>
    <x v="0"/>
    <x v="1"/>
    <x v="0"/>
    <x v="1"/>
    <x v="0"/>
    <x v="1"/>
    <x v="1"/>
    <s v="No"/>
    <x v="0"/>
    <n v="59.3"/>
    <n v="2209.15"/>
    <x v="0"/>
    <n v="2209.15"/>
    <n v="0"/>
    <x v="2"/>
  </r>
  <r>
    <s v="3301-LSLWQ"/>
    <x v="0"/>
    <n v="0"/>
    <s v="No"/>
    <s v="No"/>
    <n v="29"/>
    <s v="Yes"/>
    <x v="2"/>
    <x v="0"/>
    <x v="1"/>
    <x v="1"/>
    <x v="0"/>
    <x v="0"/>
    <x v="0"/>
    <x v="1"/>
    <x v="0"/>
    <s v="Yes"/>
    <x v="0"/>
    <n v="66.099999999999994"/>
    <n v="1912.15"/>
    <x v="0"/>
    <n v="1912.15"/>
    <n v="0"/>
    <x v="1"/>
  </r>
  <r>
    <s v="7473-ZBDSN"/>
    <x v="0"/>
    <n v="0"/>
    <s v="Yes"/>
    <s v="Yes"/>
    <n v="14"/>
    <s v="Yes"/>
    <x v="1"/>
    <x v="2"/>
    <x v="2"/>
    <x v="2"/>
    <x v="2"/>
    <x v="2"/>
    <x v="2"/>
    <x v="2"/>
    <x v="2"/>
    <s v="No"/>
    <x v="1"/>
    <n v="18.8"/>
    <n v="255.55"/>
    <x v="0"/>
    <n v="255.55"/>
    <n v="0"/>
    <x v="3"/>
  </r>
  <r>
    <s v="3166-PNEOF"/>
    <x v="0"/>
    <n v="0"/>
    <s v="No"/>
    <s v="No"/>
    <n v="61"/>
    <s v="Yes"/>
    <x v="2"/>
    <x v="0"/>
    <x v="1"/>
    <x v="1"/>
    <x v="1"/>
    <x v="1"/>
    <x v="1"/>
    <x v="1"/>
    <x v="2"/>
    <s v="No"/>
    <x v="3"/>
    <n v="86.45"/>
    <n v="5175.3"/>
    <x v="0"/>
    <n v="5175.3"/>
    <n v="0"/>
    <x v="4"/>
  </r>
  <r>
    <s v="5639-NTUPK"/>
    <x v="1"/>
    <n v="0"/>
    <s v="No"/>
    <s v="Yes"/>
    <n v="13"/>
    <s v="Yes"/>
    <x v="1"/>
    <x v="0"/>
    <x v="1"/>
    <x v="1"/>
    <x v="0"/>
    <x v="0"/>
    <x v="0"/>
    <x v="0"/>
    <x v="0"/>
    <s v="Yes"/>
    <x v="3"/>
    <n v="52.1"/>
    <n v="670.65"/>
    <x v="0"/>
    <n v="670.65"/>
    <n v="0"/>
    <x v="3"/>
  </r>
  <r>
    <s v="8780-YRMTT"/>
    <x v="0"/>
    <n v="0"/>
    <s v="No"/>
    <s v="No"/>
    <n v="66"/>
    <s v="No"/>
    <x v="0"/>
    <x v="0"/>
    <x v="1"/>
    <x v="0"/>
    <x v="1"/>
    <x v="1"/>
    <x v="0"/>
    <x v="0"/>
    <x v="2"/>
    <s v="Yes"/>
    <x v="1"/>
    <n v="47.4"/>
    <n v="3177.25"/>
    <x v="0"/>
    <n v="3177.25"/>
    <n v="0"/>
    <x v="4"/>
  </r>
  <r>
    <s v="8348-HFYIV"/>
    <x v="1"/>
    <n v="0"/>
    <s v="No"/>
    <s v="No"/>
    <n v="2"/>
    <s v="No"/>
    <x v="0"/>
    <x v="0"/>
    <x v="0"/>
    <x v="1"/>
    <x v="1"/>
    <x v="0"/>
    <x v="1"/>
    <x v="1"/>
    <x v="0"/>
    <s v="Yes"/>
    <x v="0"/>
    <n v="49.25"/>
    <n v="90.35"/>
    <x v="1"/>
    <n v="90.35"/>
    <n v="1"/>
    <x v="0"/>
  </r>
  <r>
    <s v="5140-FOMCQ"/>
    <x v="0"/>
    <n v="0"/>
    <s v="Yes"/>
    <s v="No"/>
    <n v="59"/>
    <s v="Yes"/>
    <x v="2"/>
    <x v="1"/>
    <x v="1"/>
    <x v="0"/>
    <x v="1"/>
    <x v="0"/>
    <x v="1"/>
    <x v="1"/>
    <x v="1"/>
    <s v="Yes"/>
    <x v="3"/>
    <n v="109.15"/>
    <n v="6557.75"/>
    <x v="0"/>
    <n v="6557.75"/>
    <n v="0"/>
    <x v="5"/>
  </r>
  <r>
    <s v="6242-SGYTS"/>
    <x v="1"/>
    <n v="0"/>
    <s v="Yes"/>
    <s v="Yes"/>
    <n v="62"/>
    <s v="Yes"/>
    <x v="2"/>
    <x v="1"/>
    <x v="1"/>
    <x v="0"/>
    <x v="0"/>
    <x v="0"/>
    <x v="1"/>
    <x v="0"/>
    <x v="1"/>
    <s v="Yes"/>
    <x v="3"/>
    <n v="94.95"/>
    <n v="5791.85"/>
    <x v="0"/>
    <n v="5791.85"/>
    <n v="0"/>
    <x v="4"/>
  </r>
  <r>
    <s v="8166-ORCHU"/>
    <x v="1"/>
    <n v="1"/>
    <s v="Yes"/>
    <s v="No"/>
    <n v="33"/>
    <s v="Yes"/>
    <x v="1"/>
    <x v="1"/>
    <x v="1"/>
    <x v="0"/>
    <x v="0"/>
    <x v="1"/>
    <x v="0"/>
    <x v="1"/>
    <x v="1"/>
    <s v="Yes"/>
    <x v="0"/>
    <n v="93.55"/>
    <n v="3055.5"/>
    <x v="0"/>
    <n v="3055.5"/>
    <n v="0"/>
    <x v="1"/>
  </r>
  <r>
    <s v="8414-OOEEL"/>
    <x v="1"/>
    <n v="0"/>
    <s v="No"/>
    <s v="Yes"/>
    <n v="66"/>
    <s v="Yes"/>
    <x v="1"/>
    <x v="0"/>
    <x v="0"/>
    <x v="0"/>
    <x v="1"/>
    <x v="1"/>
    <x v="1"/>
    <x v="1"/>
    <x v="2"/>
    <s v="Yes"/>
    <x v="3"/>
    <n v="79.5"/>
    <n v="5196.1000000000004"/>
    <x v="0"/>
    <n v="5196.1000000000004"/>
    <n v="0"/>
    <x v="4"/>
  </r>
  <r>
    <s v="8454-AATJP"/>
    <x v="0"/>
    <n v="0"/>
    <s v="No"/>
    <s v="No"/>
    <n v="72"/>
    <s v="Yes"/>
    <x v="2"/>
    <x v="1"/>
    <x v="1"/>
    <x v="0"/>
    <x v="1"/>
    <x v="1"/>
    <x v="1"/>
    <x v="1"/>
    <x v="2"/>
    <s v="No"/>
    <x v="3"/>
    <n v="115.05"/>
    <n v="8405"/>
    <x v="0"/>
    <n v="8405"/>
    <n v="0"/>
    <x v="4"/>
  </r>
  <r>
    <s v="6849-WLEYG"/>
    <x v="1"/>
    <n v="0"/>
    <s v="No"/>
    <s v="Yes"/>
    <n v="1"/>
    <s v="Yes"/>
    <x v="1"/>
    <x v="2"/>
    <x v="2"/>
    <x v="2"/>
    <x v="2"/>
    <x v="2"/>
    <x v="2"/>
    <x v="2"/>
    <x v="0"/>
    <s v="No"/>
    <x v="1"/>
    <n v="19.75"/>
    <n v="19.75"/>
    <x v="1"/>
    <n v="19.75"/>
    <n v="1"/>
    <x v="0"/>
  </r>
  <r>
    <s v="4659-NZRUF"/>
    <x v="0"/>
    <n v="0"/>
    <s v="No"/>
    <s v="No"/>
    <n v="19"/>
    <s v="Yes"/>
    <x v="2"/>
    <x v="1"/>
    <x v="1"/>
    <x v="0"/>
    <x v="0"/>
    <x v="0"/>
    <x v="0"/>
    <x v="1"/>
    <x v="0"/>
    <s v="Yes"/>
    <x v="0"/>
    <n v="95.15"/>
    <n v="1789.25"/>
    <x v="1"/>
    <n v="1789.25"/>
    <n v="1"/>
    <x v="3"/>
  </r>
  <r>
    <s v="4531-AUZNK"/>
    <x v="0"/>
    <n v="0"/>
    <s v="Yes"/>
    <s v="Yes"/>
    <n v="51"/>
    <s v="Yes"/>
    <x v="2"/>
    <x v="1"/>
    <x v="1"/>
    <x v="1"/>
    <x v="0"/>
    <x v="1"/>
    <x v="1"/>
    <x v="0"/>
    <x v="1"/>
    <s v="Yes"/>
    <x v="1"/>
    <n v="95.15"/>
    <n v="5000.05"/>
    <x v="0"/>
    <n v="5000.05"/>
    <n v="0"/>
    <x v="5"/>
  </r>
  <r>
    <s v="4191-XOVOM"/>
    <x v="1"/>
    <n v="0"/>
    <s v="No"/>
    <s v="No"/>
    <n v="63"/>
    <s v="Yes"/>
    <x v="2"/>
    <x v="1"/>
    <x v="0"/>
    <x v="0"/>
    <x v="0"/>
    <x v="1"/>
    <x v="1"/>
    <x v="1"/>
    <x v="0"/>
    <s v="No"/>
    <x v="0"/>
    <n v="105.4"/>
    <n v="6713.2"/>
    <x v="0"/>
    <n v="6713.2"/>
    <n v="0"/>
    <x v="4"/>
  </r>
  <r>
    <s v="2150-OEGBV"/>
    <x v="1"/>
    <n v="0"/>
    <s v="No"/>
    <s v="No"/>
    <n v="27"/>
    <s v="Yes"/>
    <x v="1"/>
    <x v="2"/>
    <x v="2"/>
    <x v="2"/>
    <x v="2"/>
    <x v="2"/>
    <x v="2"/>
    <x v="2"/>
    <x v="1"/>
    <s v="No"/>
    <x v="2"/>
    <n v="20.100000000000001"/>
    <n v="562.6"/>
    <x v="0"/>
    <n v="562.6"/>
    <n v="0"/>
    <x v="1"/>
  </r>
  <r>
    <s v="8429-XIBUM"/>
    <x v="1"/>
    <n v="0"/>
    <s v="No"/>
    <s v="No"/>
    <n v="22"/>
    <s v="Yes"/>
    <x v="2"/>
    <x v="1"/>
    <x v="1"/>
    <x v="1"/>
    <x v="0"/>
    <x v="0"/>
    <x v="1"/>
    <x v="1"/>
    <x v="0"/>
    <s v="Yes"/>
    <x v="2"/>
    <n v="101.35"/>
    <n v="2317.1"/>
    <x v="1"/>
    <n v="2317.1"/>
    <n v="1"/>
    <x v="3"/>
  </r>
  <r>
    <s v="1855-CFULU"/>
    <x v="0"/>
    <n v="1"/>
    <s v="No"/>
    <s v="No"/>
    <n v="4"/>
    <s v="Yes"/>
    <x v="1"/>
    <x v="2"/>
    <x v="2"/>
    <x v="2"/>
    <x v="2"/>
    <x v="2"/>
    <x v="2"/>
    <x v="2"/>
    <x v="0"/>
    <s v="No"/>
    <x v="1"/>
    <n v="20.05"/>
    <n v="91.45"/>
    <x v="0"/>
    <n v="91.45"/>
    <n v="0"/>
    <x v="0"/>
  </r>
  <r>
    <s v="4878-BUNFV"/>
    <x v="1"/>
    <n v="0"/>
    <s v="Yes"/>
    <s v="Yes"/>
    <n v="42"/>
    <s v="Yes"/>
    <x v="1"/>
    <x v="2"/>
    <x v="2"/>
    <x v="2"/>
    <x v="2"/>
    <x v="2"/>
    <x v="2"/>
    <x v="2"/>
    <x v="2"/>
    <s v="No"/>
    <x v="1"/>
    <n v="20.7"/>
    <n v="828.85"/>
    <x v="0"/>
    <n v="828.85"/>
    <n v="0"/>
    <x v="2"/>
  </r>
  <r>
    <s v="1872-EBWSC"/>
    <x v="0"/>
    <n v="0"/>
    <s v="No"/>
    <s v="No"/>
    <n v="29"/>
    <s v="Yes"/>
    <x v="1"/>
    <x v="2"/>
    <x v="2"/>
    <x v="2"/>
    <x v="2"/>
    <x v="2"/>
    <x v="2"/>
    <x v="2"/>
    <x v="1"/>
    <s v="No"/>
    <x v="1"/>
    <n v="20.350000000000001"/>
    <n v="617.35"/>
    <x v="0"/>
    <n v="617.35"/>
    <n v="0"/>
    <x v="1"/>
  </r>
  <r>
    <s v="2608-BHKFN"/>
    <x v="0"/>
    <n v="0"/>
    <s v="No"/>
    <s v="No"/>
    <n v="4"/>
    <s v="Yes"/>
    <x v="1"/>
    <x v="1"/>
    <x v="0"/>
    <x v="1"/>
    <x v="0"/>
    <x v="0"/>
    <x v="0"/>
    <x v="0"/>
    <x v="0"/>
    <s v="Yes"/>
    <x v="3"/>
    <n v="70.05"/>
    <n v="266.89999999999998"/>
    <x v="1"/>
    <n v="266.89999999999998"/>
    <n v="1"/>
    <x v="0"/>
  </r>
  <r>
    <s v="7026-YMSBE"/>
    <x v="1"/>
    <n v="0"/>
    <s v="No"/>
    <s v="No"/>
    <n v="30"/>
    <s v="Yes"/>
    <x v="1"/>
    <x v="2"/>
    <x v="2"/>
    <x v="2"/>
    <x v="2"/>
    <x v="2"/>
    <x v="2"/>
    <x v="2"/>
    <x v="1"/>
    <s v="No"/>
    <x v="1"/>
    <n v="19.7"/>
    <n v="625.04999999999995"/>
    <x v="0"/>
    <n v="625.04999999999995"/>
    <n v="0"/>
    <x v="1"/>
  </r>
  <r>
    <s v="7341-LXCAF"/>
    <x v="1"/>
    <n v="0"/>
    <s v="Yes"/>
    <s v="No"/>
    <n v="4"/>
    <s v="Yes"/>
    <x v="2"/>
    <x v="1"/>
    <x v="0"/>
    <x v="1"/>
    <x v="0"/>
    <x v="0"/>
    <x v="0"/>
    <x v="0"/>
    <x v="0"/>
    <s v="Yes"/>
    <x v="0"/>
    <n v="74.650000000000006"/>
    <n v="301.39999999999998"/>
    <x v="1"/>
    <n v="301.39999999999998"/>
    <n v="1"/>
    <x v="0"/>
  </r>
  <r>
    <s v="6997-UVGOX"/>
    <x v="1"/>
    <n v="0"/>
    <s v="Yes"/>
    <s v="Yes"/>
    <n v="71"/>
    <s v="Yes"/>
    <x v="1"/>
    <x v="0"/>
    <x v="1"/>
    <x v="0"/>
    <x v="1"/>
    <x v="1"/>
    <x v="1"/>
    <x v="1"/>
    <x v="2"/>
    <s v="No"/>
    <x v="2"/>
    <n v="85.45"/>
    <n v="6029.9"/>
    <x v="0"/>
    <n v="6029.9"/>
    <n v="0"/>
    <x v="4"/>
  </r>
  <r>
    <s v="9674-EHPPG"/>
    <x v="1"/>
    <n v="0"/>
    <s v="Yes"/>
    <s v="No"/>
    <n v="46"/>
    <s v="No"/>
    <x v="0"/>
    <x v="0"/>
    <x v="1"/>
    <x v="1"/>
    <x v="1"/>
    <x v="1"/>
    <x v="0"/>
    <x v="0"/>
    <x v="2"/>
    <s v="No"/>
    <x v="3"/>
    <n v="40.4"/>
    <n v="1842.7"/>
    <x v="0"/>
    <n v="1842.7"/>
    <n v="0"/>
    <x v="2"/>
  </r>
  <r>
    <s v="9462-MJUAW"/>
    <x v="1"/>
    <n v="0"/>
    <s v="No"/>
    <s v="No"/>
    <n v="4"/>
    <s v="Yes"/>
    <x v="2"/>
    <x v="0"/>
    <x v="0"/>
    <x v="1"/>
    <x v="0"/>
    <x v="0"/>
    <x v="0"/>
    <x v="0"/>
    <x v="0"/>
    <s v="No"/>
    <x v="1"/>
    <n v="50.4"/>
    <n v="206.6"/>
    <x v="1"/>
    <n v="206.6"/>
    <n v="1"/>
    <x v="0"/>
  </r>
  <r>
    <s v="8128-YVJRG"/>
    <x v="0"/>
    <n v="0"/>
    <s v="No"/>
    <s v="No"/>
    <n v="7"/>
    <s v="Yes"/>
    <x v="2"/>
    <x v="1"/>
    <x v="1"/>
    <x v="1"/>
    <x v="0"/>
    <x v="0"/>
    <x v="0"/>
    <x v="0"/>
    <x v="0"/>
    <s v="Yes"/>
    <x v="1"/>
    <n v="79.650000000000006"/>
    <n v="604.70000000000005"/>
    <x v="1"/>
    <n v="604.70000000000005"/>
    <n v="1"/>
    <x v="0"/>
  </r>
  <r>
    <s v="5440-VHLUL"/>
    <x v="1"/>
    <n v="0"/>
    <s v="No"/>
    <s v="No"/>
    <n v="69"/>
    <s v="Yes"/>
    <x v="2"/>
    <x v="1"/>
    <x v="0"/>
    <x v="0"/>
    <x v="0"/>
    <x v="1"/>
    <x v="1"/>
    <x v="1"/>
    <x v="1"/>
    <s v="Yes"/>
    <x v="2"/>
    <n v="105.2"/>
    <n v="7386.05"/>
    <x v="0"/>
    <n v="7386.05"/>
    <n v="0"/>
    <x v="4"/>
  </r>
  <r>
    <s v="5781-BKHOP"/>
    <x v="0"/>
    <n v="0"/>
    <s v="Yes"/>
    <s v="No"/>
    <n v="72"/>
    <s v="Yes"/>
    <x v="2"/>
    <x v="1"/>
    <x v="1"/>
    <x v="0"/>
    <x v="1"/>
    <x v="0"/>
    <x v="1"/>
    <x v="0"/>
    <x v="2"/>
    <s v="No"/>
    <x v="2"/>
    <n v="100.65"/>
    <n v="7334.05"/>
    <x v="0"/>
    <n v="7334.05"/>
    <n v="0"/>
    <x v="4"/>
  </r>
  <r>
    <s v="4283-FUTGF"/>
    <x v="1"/>
    <n v="1"/>
    <s v="No"/>
    <s v="No"/>
    <n v="19"/>
    <s v="Yes"/>
    <x v="2"/>
    <x v="1"/>
    <x v="0"/>
    <x v="1"/>
    <x v="1"/>
    <x v="0"/>
    <x v="0"/>
    <x v="0"/>
    <x v="0"/>
    <s v="Yes"/>
    <x v="0"/>
    <n v="79.849999999999994"/>
    <n v="1471.75"/>
    <x v="1"/>
    <n v="1471.75"/>
    <n v="1"/>
    <x v="3"/>
  </r>
  <r>
    <s v="5213-TWWJU"/>
    <x v="1"/>
    <n v="0"/>
    <s v="No"/>
    <s v="No"/>
    <n v="28"/>
    <s v="Yes"/>
    <x v="1"/>
    <x v="1"/>
    <x v="0"/>
    <x v="1"/>
    <x v="1"/>
    <x v="1"/>
    <x v="0"/>
    <x v="1"/>
    <x v="0"/>
    <s v="No"/>
    <x v="0"/>
    <n v="91"/>
    <n v="2626.15"/>
    <x v="0"/>
    <n v="2626.15"/>
    <n v="0"/>
    <x v="1"/>
  </r>
  <r>
    <s v="1569-TTNYJ"/>
    <x v="1"/>
    <n v="0"/>
    <s v="Yes"/>
    <s v="No"/>
    <n v="5"/>
    <s v="Yes"/>
    <x v="2"/>
    <x v="1"/>
    <x v="0"/>
    <x v="0"/>
    <x v="0"/>
    <x v="0"/>
    <x v="0"/>
    <x v="0"/>
    <x v="0"/>
    <s v="Yes"/>
    <x v="0"/>
    <n v="78.75"/>
    <n v="412.1"/>
    <x v="1"/>
    <n v="412.1"/>
    <n v="1"/>
    <x v="0"/>
  </r>
  <r>
    <s v="8628-MFKAX"/>
    <x v="0"/>
    <n v="1"/>
    <s v="Yes"/>
    <s v="No"/>
    <n v="72"/>
    <s v="Yes"/>
    <x v="2"/>
    <x v="1"/>
    <x v="1"/>
    <x v="0"/>
    <x v="1"/>
    <x v="1"/>
    <x v="1"/>
    <x v="1"/>
    <x v="2"/>
    <s v="Yes"/>
    <x v="3"/>
    <n v="116.75"/>
    <n v="8277.0499999999993"/>
    <x v="0"/>
    <n v="8277.0499999999993"/>
    <n v="0"/>
    <x v="4"/>
  </r>
  <r>
    <s v="2397-BRLOM"/>
    <x v="1"/>
    <n v="1"/>
    <s v="Yes"/>
    <s v="Yes"/>
    <n v="8"/>
    <s v="Yes"/>
    <x v="1"/>
    <x v="1"/>
    <x v="0"/>
    <x v="1"/>
    <x v="0"/>
    <x v="0"/>
    <x v="1"/>
    <x v="0"/>
    <x v="0"/>
    <s v="Yes"/>
    <x v="3"/>
    <n v="80.45"/>
    <n v="583.45000000000005"/>
    <x v="1"/>
    <n v="583.45000000000005"/>
    <n v="1"/>
    <x v="0"/>
  </r>
  <r>
    <s v="7629-WIXZF"/>
    <x v="0"/>
    <n v="0"/>
    <s v="No"/>
    <s v="No"/>
    <n v="7"/>
    <s v="Yes"/>
    <x v="1"/>
    <x v="0"/>
    <x v="1"/>
    <x v="1"/>
    <x v="0"/>
    <x v="0"/>
    <x v="0"/>
    <x v="1"/>
    <x v="1"/>
    <s v="Yes"/>
    <x v="0"/>
    <n v="59.1"/>
    <n v="369.25"/>
    <x v="0"/>
    <n v="369.25"/>
    <n v="0"/>
    <x v="0"/>
  </r>
  <r>
    <s v="5445-GLVOT"/>
    <x v="0"/>
    <n v="0"/>
    <s v="No"/>
    <s v="No"/>
    <n v="22"/>
    <s v="Yes"/>
    <x v="1"/>
    <x v="0"/>
    <x v="1"/>
    <x v="1"/>
    <x v="0"/>
    <x v="0"/>
    <x v="0"/>
    <x v="0"/>
    <x v="0"/>
    <s v="Yes"/>
    <x v="0"/>
    <n v="49.8"/>
    <n v="1049.05"/>
    <x v="0"/>
    <n v="1049.05"/>
    <n v="0"/>
    <x v="3"/>
  </r>
  <r>
    <s v="3976-HXHCE"/>
    <x v="1"/>
    <n v="0"/>
    <s v="No"/>
    <s v="No"/>
    <n v="72"/>
    <s v="Yes"/>
    <x v="1"/>
    <x v="2"/>
    <x v="2"/>
    <x v="2"/>
    <x v="2"/>
    <x v="2"/>
    <x v="2"/>
    <x v="2"/>
    <x v="2"/>
    <s v="No"/>
    <x v="2"/>
    <n v="19.3"/>
    <n v="1414.8"/>
    <x v="0"/>
    <n v="1414.8"/>
    <n v="0"/>
    <x v="4"/>
  </r>
  <r>
    <s v="2466-NEJOJ"/>
    <x v="1"/>
    <n v="0"/>
    <s v="Yes"/>
    <s v="Yes"/>
    <n v="8"/>
    <s v="Yes"/>
    <x v="1"/>
    <x v="2"/>
    <x v="2"/>
    <x v="2"/>
    <x v="2"/>
    <x v="2"/>
    <x v="2"/>
    <x v="2"/>
    <x v="0"/>
    <s v="No"/>
    <x v="3"/>
    <n v="19.649999999999999"/>
    <n v="169.75"/>
    <x v="0"/>
    <n v="169.75"/>
    <n v="0"/>
    <x v="0"/>
  </r>
  <r>
    <s v="0254-KCJGT"/>
    <x v="1"/>
    <n v="0"/>
    <s v="Yes"/>
    <s v="No"/>
    <n v="52"/>
    <s v="Yes"/>
    <x v="2"/>
    <x v="0"/>
    <x v="1"/>
    <x v="0"/>
    <x v="1"/>
    <x v="1"/>
    <x v="0"/>
    <x v="1"/>
    <x v="1"/>
    <s v="Yes"/>
    <x v="3"/>
    <n v="81.400000000000006"/>
    <n v="4354.45"/>
    <x v="0"/>
    <n v="4354.45"/>
    <n v="0"/>
    <x v="5"/>
  </r>
  <r>
    <s v="5472-CVMDX"/>
    <x v="0"/>
    <n v="0"/>
    <s v="No"/>
    <s v="No"/>
    <n v="68"/>
    <s v="No"/>
    <x v="0"/>
    <x v="0"/>
    <x v="1"/>
    <x v="1"/>
    <x v="1"/>
    <x v="1"/>
    <x v="0"/>
    <x v="0"/>
    <x v="2"/>
    <s v="No"/>
    <x v="1"/>
    <n v="38.9"/>
    <n v="2719.2"/>
    <x v="0"/>
    <n v="2719.2"/>
    <n v="0"/>
    <x v="4"/>
  </r>
  <r>
    <s v="6461-SZMCV"/>
    <x v="0"/>
    <n v="0"/>
    <s v="Yes"/>
    <s v="No"/>
    <n v="71"/>
    <s v="Yes"/>
    <x v="2"/>
    <x v="0"/>
    <x v="1"/>
    <x v="0"/>
    <x v="1"/>
    <x v="1"/>
    <x v="1"/>
    <x v="1"/>
    <x v="2"/>
    <s v="No"/>
    <x v="2"/>
    <n v="87.95"/>
    <n v="6365.35"/>
    <x v="0"/>
    <n v="6365.35"/>
    <n v="0"/>
    <x v="4"/>
  </r>
  <r>
    <s v="8150-QUDFX"/>
    <x v="1"/>
    <n v="0"/>
    <s v="No"/>
    <s v="No"/>
    <n v="2"/>
    <s v="Yes"/>
    <x v="1"/>
    <x v="2"/>
    <x v="2"/>
    <x v="2"/>
    <x v="2"/>
    <x v="2"/>
    <x v="2"/>
    <x v="2"/>
    <x v="0"/>
    <s v="No"/>
    <x v="1"/>
    <n v="19.850000000000001"/>
    <n v="51.6"/>
    <x v="0"/>
    <n v="51.6"/>
    <n v="0"/>
    <x v="0"/>
  </r>
  <r>
    <s v="9508-ILZDG"/>
    <x v="0"/>
    <n v="1"/>
    <s v="No"/>
    <s v="No"/>
    <n v="34"/>
    <s v="Yes"/>
    <x v="2"/>
    <x v="1"/>
    <x v="0"/>
    <x v="0"/>
    <x v="0"/>
    <x v="1"/>
    <x v="1"/>
    <x v="0"/>
    <x v="0"/>
    <s v="Yes"/>
    <x v="0"/>
    <n v="96.35"/>
    <n v="3190.25"/>
    <x v="0"/>
    <n v="3190.25"/>
    <n v="0"/>
    <x v="1"/>
  </r>
  <r>
    <s v="2346-DJQTB"/>
    <x v="0"/>
    <n v="0"/>
    <s v="No"/>
    <s v="No"/>
    <n v="35"/>
    <s v="No"/>
    <x v="0"/>
    <x v="0"/>
    <x v="0"/>
    <x v="1"/>
    <x v="0"/>
    <x v="0"/>
    <x v="0"/>
    <x v="0"/>
    <x v="0"/>
    <s v="No"/>
    <x v="0"/>
    <n v="24.15"/>
    <n v="812.5"/>
    <x v="0"/>
    <n v="812.5"/>
    <n v="0"/>
    <x v="1"/>
  </r>
  <r>
    <s v="1697-LYYYX"/>
    <x v="0"/>
    <n v="0"/>
    <s v="Yes"/>
    <s v="Yes"/>
    <n v="61"/>
    <s v="Yes"/>
    <x v="1"/>
    <x v="2"/>
    <x v="2"/>
    <x v="2"/>
    <x v="2"/>
    <x v="2"/>
    <x v="2"/>
    <x v="2"/>
    <x v="1"/>
    <s v="No"/>
    <x v="3"/>
    <n v="19.100000000000001"/>
    <n v="1143.8"/>
    <x v="0"/>
    <n v="1143.8"/>
    <n v="0"/>
    <x v="4"/>
  </r>
  <r>
    <s v="1942-OQFRW"/>
    <x v="1"/>
    <n v="0"/>
    <s v="No"/>
    <s v="No"/>
    <n v="1"/>
    <s v="Yes"/>
    <x v="1"/>
    <x v="0"/>
    <x v="0"/>
    <x v="1"/>
    <x v="0"/>
    <x v="0"/>
    <x v="0"/>
    <x v="0"/>
    <x v="0"/>
    <s v="No"/>
    <x v="0"/>
    <n v="44"/>
    <n v="44"/>
    <x v="0"/>
    <n v="44"/>
    <n v="0"/>
    <x v="0"/>
  </r>
  <r>
    <s v="4749-VFKVB"/>
    <x v="0"/>
    <n v="0"/>
    <s v="No"/>
    <s v="No"/>
    <n v="1"/>
    <s v="Yes"/>
    <x v="2"/>
    <x v="0"/>
    <x v="0"/>
    <x v="1"/>
    <x v="0"/>
    <x v="0"/>
    <x v="0"/>
    <x v="0"/>
    <x v="0"/>
    <s v="Yes"/>
    <x v="1"/>
    <n v="50.1"/>
    <n v="50.1"/>
    <x v="1"/>
    <n v="50.1"/>
    <n v="1"/>
    <x v="0"/>
  </r>
  <r>
    <s v="9640-ZSLDC"/>
    <x v="0"/>
    <n v="0"/>
    <s v="Yes"/>
    <s v="Yes"/>
    <n v="53"/>
    <s v="Yes"/>
    <x v="1"/>
    <x v="0"/>
    <x v="0"/>
    <x v="1"/>
    <x v="1"/>
    <x v="0"/>
    <x v="0"/>
    <x v="1"/>
    <x v="1"/>
    <s v="No"/>
    <x v="3"/>
    <n v="60.6"/>
    <n v="3297"/>
    <x v="0"/>
    <n v="3297"/>
    <n v="0"/>
    <x v="5"/>
  </r>
  <r>
    <s v="4231-LZUYM"/>
    <x v="0"/>
    <n v="0"/>
    <s v="Yes"/>
    <s v="No"/>
    <n v="72"/>
    <s v="Yes"/>
    <x v="2"/>
    <x v="2"/>
    <x v="2"/>
    <x v="2"/>
    <x v="2"/>
    <x v="2"/>
    <x v="2"/>
    <x v="2"/>
    <x v="2"/>
    <s v="No"/>
    <x v="2"/>
    <n v="25.65"/>
    <n v="1887"/>
    <x v="0"/>
    <n v="1887"/>
    <n v="0"/>
    <x v="4"/>
  </r>
  <r>
    <s v="7598-UAASY"/>
    <x v="1"/>
    <n v="0"/>
    <s v="Yes"/>
    <s v="No"/>
    <n v="2"/>
    <s v="Yes"/>
    <x v="1"/>
    <x v="1"/>
    <x v="0"/>
    <x v="1"/>
    <x v="1"/>
    <x v="0"/>
    <x v="0"/>
    <x v="0"/>
    <x v="0"/>
    <s v="No"/>
    <x v="0"/>
    <n v="76.400000000000006"/>
    <n v="151.80000000000001"/>
    <x v="1"/>
    <n v="151.80000000000001"/>
    <n v="1"/>
    <x v="0"/>
  </r>
  <r>
    <s v="7938-OUHIO"/>
    <x v="1"/>
    <n v="0"/>
    <s v="No"/>
    <s v="No"/>
    <n v="3"/>
    <s v="Yes"/>
    <x v="1"/>
    <x v="1"/>
    <x v="0"/>
    <x v="1"/>
    <x v="1"/>
    <x v="1"/>
    <x v="1"/>
    <x v="1"/>
    <x v="0"/>
    <s v="Yes"/>
    <x v="0"/>
    <n v="98.7"/>
    <n v="293.64999999999998"/>
    <x v="1"/>
    <n v="293.64999999999998"/>
    <n v="1"/>
    <x v="0"/>
  </r>
  <r>
    <s v="8510-AWCXC"/>
    <x v="0"/>
    <n v="1"/>
    <s v="No"/>
    <s v="No"/>
    <n v="13"/>
    <s v="Yes"/>
    <x v="2"/>
    <x v="1"/>
    <x v="1"/>
    <x v="1"/>
    <x v="0"/>
    <x v="0"/>
    <x v="1"/>
    <x v="1"/>
    <x v="0"/>
    <s v="Yes"/>
    <x v="0"/>
    <n v="100.8"/>
    <n v="1308.0999999999999"/>
    <x v="1"/>
    <n v="1308.0999999999999"/>
    <n v="1"/>
    <x v="3"/>
  </r>
  <r>
    <s v="6128-AQBMT"/>
    <x v="1"/>
    <n v="1"/>
    <s v="Yes"/>
    <s v="No"/>
    <n v="41"/>
    <s v="No"/>
    <x v="0"/>
    <x v="0"/>
    <x v="0"/>
    <x v="0"/>
    <x v="1"/>
    <x v="0"/>
    <x v="1"/>
    <x v="1"/>
    <x v="0"/>
    <s v="Yes"/>
    <x v="0"/>
    <n v="53.95"/>
    <n v="2215.4"/>
    <x v="0"/>
    <n v="2215.4"/>
    <n v="0"/>
    <x v="2"/>
  </r>
  <r>
    <s v="3594-BDSOA"/>
    <x v="0"/>
    <n v="0"/>
    <s v="Yes"/>
    <s v="No"/>
    <n v="24"/>
    <s v="Yes"/>
    <x v="1"/>
    <x v="2"/>
    <x v="2"/>
    <x v="2"/>
    <x v="2"/>
    <x v="2"/>
    <x v="2"/>
    <x v="2"/>
    <x v="1"/>
    <s v="No"/>
    <x v="3"/>
    <n v="20.399999999999999"/>
    <n v="482.8"/>
    <x v="0"/>
    <n v="482.8"/>
    <n v="0"/>
    <x v="3"/>
  </r>
  <r>
    <s v="0431-APWVY"/>
    <x v="0"/>
    <n v="0"/>
    <s v="Yes"/>
    <s v="Yes"/>
    <n v="28"/>
    <s v="Yes"/>
    <x v="1"/>
    <x v="1"/>
    <x v="0"/>
    <x v="1"/>
    <x v="0"/>
    <x v="0"/>
    <x v="1"/>
    <x v="1"/>
    <x v="1"/>
    <s v="Yes"/>
    <x v="2"/>
    <n v="90.1"/>
    <n v="2598.9499999999998"/>
    <x v="1"/>
    <n v="2598.9499999999998"/>
    <n v="1"/>
    <x v="1"/>
  </r>
  <r>
    <s v="5133-VRSAB"/>
    <x v="1"/>
    <n v="0"/>
    <s v="No"/>
    <s v="No"/>
    <n v="8"/>
    <s v="No"/>
    <x v="0"/>
    <x v="0"/>
    <x v="1"/>
    <x v="1"/>
    <x v="0"/>
    <x v="0"/>
    <x v="0"/>
    <x v="0"/>
    <x v="0"/>
    <s v="No"/>
    <x v="1"/>
    <n v="29.35"/>
    <n v="216.45"/>
    <x v="0"/>
    <n v="216.45"/>
    <n v="0"/>
    <x v="0"/>
  </r>
  <r>
    <s v="5996-DAOQL"/>
    <x v="1"/>
    <n v="0"/>
    <s v="No"/>
    <s v="No"/>
    <n v="1"/>
    <s v="Yes"/>
    <x v="1"/>
    <x v="2"/>
    <x v="2"/>
    <x v="2"/>
    <x v="2"/>
    <x v="2"/>
    <x v="2"/>
    <x v="2"/>
    <x v="0"/>
    <s v="Yes"/>
    <x v="1"/>
    <n v="20.45"/>
    <n v="20.45"/>
    <x v="0"/>
    <n v="20.45"/>
    <n v="0"/>
    <x v="0"/>
  </r>
  <r>
    <s v="6838-YAUVY"/>
    <x v="0"/>
    <n v="0"/>
    <s v="No"/>
    <s v="No"/>
    <n v="54"/>
    <s v="Yes"/>
    <x v="2"/>
    <x v="1"/>
    <x v="0"/>
    <x v="1"/>
    <x v="1"/>
    <x v="1"/>
    <x v="0"/>
    <x v="1"/>
    <x v="2"/>
    <s v="Yes"/>
    <x v="2"/>
    <n v="95.1"/>
    <n v="5064.8500000000004"/>
    <x v="0"/>
    <n v="5064.8500000000004"/>
    <n v="0"/>
    <x v="5"/>
  </r>
  <r>
    <s v="0484-JPBRU"/>
    <x v="1"/>
    <n v="0"/>
    <s v="No"/>
    <s v="No"/>
    <n v="41"/>
    <s v="Yes"/>
    <x v="2"/>
    <x v="2"/>
    <x v="2"/>
    <x v="2"/>
    <x v="2"/>
    <x v="2"/>
    <x v="2"/>
    <x v="2"/>
    <x v="0"/>
    <s v="Yes"/>
    <x v="2"/>
    <n v="25.25"/>
    <n v="996.45"/>
    <x v="0"/>
    <n v="996.45"/>
    <n v="0"/>
    <x v="2"/>
  </r>
  <r>
    <s v="7883-ROJOC"/>
    <x v="0"/>
    <n v="0"/>
    <s v="Yes"/>
    <s v="No"/>
    <n v="19"/>
    <s v="Yes"/>
    <x v="1"/>
    <x v="0"/>
    <x v="0"/>
    <x v="1"/>
    <x v="0"/>
    <x v="0"/>
    <x v="0"/>
    <x v="0"/>
    <x v="0"/>
    <s v="No"/>
    <x v="1"/>
    <n v="44.9"/>
    <n v="839.65"/>
    <x v="0"/>
    <n v="839.65"/>
    <n v="0"/>
    <x v="3"/>
  </r>
  <r>
    <s v="0244-LGNFY"/>
    <x v="0"/>
    <n v="0"/>
    <s v="Yes"/>
    <s v="Yes"/>
    <n v="72"/>
    <s v="Yes"/>
    <x v="2"/>
    <x v="0"/>
    <x v="1"/>
    <x v="0"/>
    <x v="1"/>
    <x v="1"/>
    <x v="1"/>
    <x v="1"/>
    <x v="2"/>
    <s v="No"/>
    <x v="2"/>
    <n v="92.65"/>
    <n v="6733"/>
    <x v="0"/>
    <n v="6733"/>
    <n v="0"/>
    <x v="4"/>
  </r>
  <r>
    <s v="7274-CGTOD"/>
    <x v="1"/>
    <n v="0"/>
    <s v="No"/>
    <s v="No"/>
    <n v="62"/>
    <s v="No"/>
    <x v="0"/>
    <x v="0"/>
    <x v="1"/>
    <x v="0"/>
    <x v="1"/>
    <x v="1"/>
    <x v="0"/>
    <x v="0"/>
    <x v="2"/>
    <s v="Yes"/>
    <x v="2"/>
    <n v="43.7"/>
    <n v="2618.3000000000002"/>
    <x v="0"/>
    <n v="2618.3000000000002"/>
    <n v="0"/>
    <x v="4"/>
  </r>
  <r>
    <s v="4295-YURET"/>
    <x v="0"/>
    <n v="1"/>
    <s v="Yes"/>
    <s v="Yes"/>
    <n v="56"/>
    <s v="Yes"/>
    <x v="1"/>
    <x v="0"/>
    <x v="1"/>
    <x v="1"/>
    <x v="0"/>
    <x v="1"/>
    <x v="1"/>
    <x v="1"/>
    <x v="2"/>
    <s v="Yes"/>
    <x v="3"/>
    <n v="72.599999999999994"/>
    <n v="4084.35"/>
    <x v="0"/>
    <n v="4084.35"/>
    <n v="0"/>
    <x v="5"/>
  </r>
  <r>
    <s v="3426-NIYYL"/>
    <x v="1"/>
    <n v="0"/>
    <s v="No"/>
    <s v="No"/>
    <n v="15"/>
    <s v="Yes"/>
    <x v="2"/>
    <x v="0"/>
    <x v="0"/>
    <x v="1"/>
    <x v="0"/>
    <x v="0"/>
    <x v="0"/>
    <x v="0"/>
    <x v="0"/>
    <s v="No"/>
    <x v="0"/>
    <n v="51.55"/>
    <n v="765.5"/>
    <x v="1"/>
    <n v="765.5"/>
    <n v="1"/>
    <x v="3"/>
  </r>
  <r>
    <s v="8225-BTJAU"/>
    <x v="1"/>
    <n v="1"/>
    <s v="No"/>
    <s v="No"/>
    <n v="10"/>
    <s v="Yes"/>
    <x v="1"/>
    <x v="1"/>
    <x v="0"/>
    <x v="1"/>
    <x v="0"/>
    <x v="0"/>
    <x v="0"/>
    <x v="1"/>
    <x v="0"/>
    <s v="Yes"/>
    <x v="0"/>
    <n v="79.25"/>
    <n v="793.55"/>
    <x v="1"/>
    <n v="793.55"/>
    <n v="1"/>
    <x v="0"/>
  </r>
  <r>
    <s v="4635-EJYPD"/>
    <x v="1"/>
    <n v="0"/>
    <s v="Yes"/>
    <s v="Yes"/>
    <n v="32"/>
    <s v="Yes"/>
    <x v="1"/>
    <x v="2"/>
    <x v="2"/>
    <x v="2"/>
    <x v="2"/>
    <x v="2"/>
    <x v="2"/>
    <x v="2"/>
    <x v="2"/>
    <s v="No"/>
    <x v="1"/>
    <n v="18.95"/>
    <n v="613.95000000000005"/>
    <x v="0"/>
    <n v="613.95000000000005"/>
    <n v="0"/>
    <x v="1"/>
  </r>
  <r>
    <s v="1866-ZSLJM"/>
    <x v="1"/>
    <n v="0"/>
    <s v="No"/>
    <s v="No"/>
    <n v="21"/>
    <s v="Yes"/>
    <x v="1"/>
    <x v="2"/>
    <x v="2"/>
    <x v="2"/>
    <x v="2"/>
    <x v="2"/>
    <x v="2"/>
    <x v="2"/>
    <x v="0"/>
    <s v="No"/>
    <x v="3"/>
    <n v="20.5"/>
    <n v="402.85"/>
    <x v="0"/>
    <n v="402.85"/>
    <n v="0"/>
    <x v="3"/>
  </r>
  <r>
    <s v="4636-TVXVG"/>
    <x v="1"/>
    <n v="0"/>
    <s v="Yes"/>
    <s v="Yes"/>
    <n v="62"/>
    <s v="Yes"/>
    <x v="1"/>
    <x v="2"/>
    <x v="2"/>
    <x v="2"/>
    <x v="2"/>
    <x v="2"/>
    <x v="2"/>
    <x v="2"/>
    <x v="1"/>
    <s v="No"/>
    <x v="2"/>
    <n v="19.95"/>
    <n v="1244.8"/>
    <x v="0"/>
    <n v="1244.8"/>
    <n v="0"/>
    <x v="4"/>
  </r>
  <r>
    <s v="4236-UJPWO"/>
    <x v="0"/>
    <n v="0"/>
    <s v="No"/>
    <s v="No"/>
    <n v="2"/>
    <s v="No"/>
    <x v="0"/>
    <x v="0"/>
    <x v="0"/>
    <x v="1"/>
    <x v="0"/>
    <x v="0"/>
    <x v="0"/>
    <x v="0"/>
    <x v="0"/>
    <s v="No"/>
    <x v="0"/>
    <n v="24.5"/>
    <n v="46.4"/>
    <x v="0"/>
    <n v="46.4"/>
    <n v="0"/>
    <x v="0"/>
  </r>
  <r>
    <s v="9392-XBGTD"/>
    <x v="1"/>
    <n v="0"/>
    <s v="No"/>
    <s v="Yes"/>
    <n v="27"/>
    <s v="Yes"/>
    <x v="1"/>
    <x v="2"/>
    <x v="2"/>
    <x v="2"/>
    <x v="2"/>
    <x v="2"/>
    <x v="2"/>
    <x v="2"/>
    <x v="2"/>
    <s v="No"/>
    <x v="1"/>
    <n v="20.6"/>
    <n v="581.85"/>
    <x v="0"/>
    <n v="581.85"/>
    <n v="0"/>
    <x v="1"/>
  </r>
  <r>
    <s v="3387-VATUS"/>
    <x v="1"/>
    <n v="0"/>
    <s v="No"/>
    <s v="No"/>
    <n v="5"/>
    <s v="Yes"/>
    <x v="2"/>
    <x v="1"/>
    <x v="0"/>
    <x v="1"/>
    <x v="0"/>
    <x v="0"/>
    <x v="1"/>
    <x v="1"/>
    <x v="0"/>
    <s v="Yes"/>
    <x v="2"/>
    <n v="94.85"/>
    <n v="462.8"/>
    <x v="1"/>
    <n v="462.8"/>
    <n v="1"/>
    <x v="0"/>
  </r>
  <r>
    <s v="6402-SSEJG"/>
    <x v="0"/>
    <n v="0"/>
    <s v="No"/>
    <s v="No"/>
    <n v="25"/>
    <s v="No"/>
    <x v="0"/>
    <x v="0"/>
    <x v="1"/>
    <x v="0"/>
    <x v="1"/>
    <x v="0"/>
    <x v="1"/>
    <x v="1"/>
    <x v="1"/>
    <s v="No"/>
    <x v="0"/>
    <n v="61.05"/>
    <n v="1540.2"/>
    <x v="0"/>
    <n v="1540.2"/>
    <n v="0"/>
    <x v="1"/>
  </r>
  <r>
    <s v="1143-NMNQJ"/>
    <x v="0"/>
    <n v="0"/>
    <s v="No"/>
    <s v="No"/>
    <n v="2"/>
    <s v="Yes"/>
    <x v="2"/>
    <x v="1"/>
    <x v="0"/>
    <x v="1"/>
    <x v="0"/>
    <x v="0"/>
    <x v="0"/>
    <x v="1"/>
    <x v="0"/>
    <s v="Yes"/>
    <x v="0"/>
    <n v="85.7"/>
    <n v="169.8"/>
    <x v="1"/>
    <n v="169.8"/>
    <n v="1"/>
    <x v="0"/>
  </r>
  <r>
    <s v="1169-SAOCL"/>
    <x v="1"/>
    <n v="0"/>
    <s v="No"/>
    <s v="No"/>
    <n v="49"/>
    <s v="Yes"/>
    <x v="2"/>
    <x v="1"/>
    <x v="0"/>
    <x v="0"/>
    <x v="0"/>
    <x v="1"/>
    <x v="1"/>
    <x v="1"/>
    <x v="1"/>
    <s v="Yes"/>
    <x v="2"/>
    <n v="106.65"/>
    <n v="5168.1000000000004"/>
    <x v="0"/>
    <n v="5168.1000000000004"/>
    <n v="0"/>
    <x v="5"/>
  </r>
  <r>
    <s v="1110-KYLGQ"/>
    <x v="0"/>
    <n v="0"/>
    <s v="No"/>
    <s v="No"/>
    <n v="63"/>
    <s v="Yes"/>
    <x v="2"/>
    <x v="1"/>
    <x v="1"/>
    <x v="0"/>
    <x v="1"/>
    <x v="0"/>
    <x v="1"/>
    <x v="1"/>
    <x v="0"/>
    <s v="No"/>
    <x v="3"/>
    <n v="108.25"/>
    <n v="6780.1"/>
    <x v="0"/>
    <n v="6780.1"/>
    <n v="0"/>
    <x v="4"/>
  </r>
  <r>
    <s v="9929-PLVPA"/>
    <x v="0"/>
    <n v="0"/>
    <s v="No"/>
    <s v="Yes"/>
    <n v="4"/>
    <s v="Yes"/>
    <x v="1"/>
    <x v="2"/>
    <x v="2"/>
    <x v="2"/>
    <x v="2"/>
    <x v="2"/>
    <x v="2"/>
    <x v="2"/>
    <x v="0"/>
    <s v="No"/>
    <x v="3"/>
    <n v="20.399999999999999"/>
    <n v="94.5"/>
    <x v="0"/>
    <n v="94.5"/>
    <n v="0"/>
    <x v="0"/>
  </r>
  <r>
    <s v="3518-PZXZQ"/>
    <x v="0"/>
    <n v="0"/>
    <s v="Yes"/>
    <s v="No"/>
    <n v="1"/>
    <s v="Yes"/>
    <x v="1"/>
    <x v="0"/>
    <x v="0"/>
    <x v="1"/>
    <x v="0"/>
    <x v="0"/>
    <x v="1"/>
    <x v="0"/>
    <x v="0"/>
    <s v="Yes"/>
    <x v="1"/>
    <n v="55.3"/>
    <n v="55.3"/>
    <x v="0"/>
    <n v="55.3"/>
    <n v="0"/>
    <x v="0"/>
  </r>
  <r>
    <s v="2371-JUNGC"/>
    <x v="1"/>
    <n v="0"/>
    <s v="No"/>
    <s v="No"/>
    <n v="11"/>
    <s v="Yes"/>
    <x v="1"/>
    <x v="2"/>
    <x v="2"/>
    <x v="2"/>
    <x v="2"/>
    <x v="2"/>
    <x v="2"/>
    <x v="2"/>
    <x v="0"/>
    <s v="No"/>
    <x v="1"/>
    <n v="20.25"/>
    <n v="208"/>
    <x v="0"/>
    <n v="208"/>
    <n v="0"/>
    <x v="0"/>
  </r>
  <r>
    <s v="7693-QPEFS"/>
    <x v="1"/>
    <n v="1"/>
    <s v="No"/>
    <s v="No"/>
    <n v="52"/>
    <s v="Yes"/>
    <x v="2"/>
    <x v="1"/>
    <x v="0"/>
    <x v="1"/>
    <x v="0"/>
    <x v="0"/>
    <x v="0"/>
    <x v="0"/>
    <x v="0"/>
    <s v="Yes"/>
    <x v="2"/>
    <n v="72.95"/>
    <n v="3829.75"/>
    <x v="0"/>
    <n v="3829.75"/>
    <n v="0"/>
    <x v="5"/>
  </r>
  <r>
    <s v="0924-BJCRC"/>
    <x v="0"/>
    <n v="1"/>
    <s v="Yes"/>
    <s v="No"/>
    <n v="60"/>
    <s v="Yes"/>
    <x v="2"/>
    <x v="1"/>
    <x v="0"/>
    <x v="0"/>
    <x v="0"/>
    <x v="0"/>
    <x v="0"/>
    <x v="1"/>
    <x v="0"/>
    <s v="No"/>
    <x v="0"/>
    <n v="89.45"/>
    <n v="5294.6"/>
    <x v="0"/>
    <n v="5294.6"/>
    <n v="0"/>
    <x v="5"/>
  </r>
  <r>
    <s v="5074-FBGHB"/>
    <x v="1"/>
    <n v="0"/>
    <s v="No"/>
    <s v="No"/>
    <n v="64"/>
    <s v="Yes"/>
    <x v="2"/>
    <x v="1"/>
    <x v="0"/>
    <x v="1"/>
    <x v="1"/>
    <x v="1"/>
    <x v="1"/>
    <x v="1"/>
    <x v="1"/>
    <s v="Yes"/>
    <x v="3"/>
    <n v="104.65"/>
    <n v="6889.8"/>
    <x v="0"/>
    <n v="6889.8"/>
    <n v="0"/>
    <x v="4"/>
  </r>
  <r>
    <s v="2351-BKRZW"/>
    <x v="0"/>
    <n v="0"/>
    <s v="Yes"/>
    <s v="Yes"/>
    <n v="43"/>
    <s v="Yes"/>
    <x v="1"/>
    <x v="0"/>
    <x v="1"/>
    <x v="1"/>
    <x v="1"/>
    <x v="0"/>
    <x v="1"/>
    <x v="1"/>
    <x v="2"/>
    <s v="No"/>
    <x v="2"/>
    <n v="75.2"/>
    <n v="3254.35"/>
    <x v="0"/>
    <n v="3254.35"/>
    <n v="0"/>
    <x v="2"/>
  </r>
  <r>
    <s v="4455-BFSPD"/>
    <x v="0"/>
    <n v="0"/>
    <s v="Yes"/>
    <s v="No"/>
    <n v="61"/>
    <s v="Yes"/>
    <x v="2"/>
    <x v="1"/>
    <x v="0"/>
    <x v="1"/>
    <x v="0"/>
    <x v="1"/>
    <x v="1"/>
    <x v="1"/>
    <x v="1"/>
    <s v="No"/>
    <x v="2"/>
    <n v="101.15"/>
    <n v="6383.9"/>
    <x v="0"/>
    <n v="6383.9"/>
    <n v="0"/>
    <x v="4"/>
  </r>
  <r>
    <s v="0415-MOSGF"/>
    <x v="0"/>
    <n v="0"/>
    <s v="No"/>
    <s v="No"/>
    <n v="1"/>
    <s v="Yes"/>
    <x v="1"/>
    <x v="0"/>
    <x v="0"/>
    <x v="1"/>
    <x v="0"/>
    <x v="0"/>
    <x v="0"/>
    <x v="0"/>
    <x v="0"/>
    <s v="No"/>
    <x v="1"/>
    <n v="44.4"/>
    <n v="44.4"/>
    <x v="1"/>
    <n v="44.4"/>
    <n v="1"/>
    <x v="0"/>
  </r>
  <r>
    <s v="1724-BQUHA"/>
    <x v="1"/>
    <n v="1"/>
    <s v="No"/>
    <s v="No"/>
    <n v="5"/>
    <s v="Yes"/>
    <x v="1"/>
    <x v="1"/>
    <x v="0"/>
    <x v="1"/>
    <x v="0"/>
    <x v="0"/>
    <x v="1"/>
    <x v="1"/>
    <x v="0"/>
    <s v="Yes"/>
    <x v="0"/>
    <n v="89.5"/>
    <n v="477.7"/>
    <x v="1"/>
    <n v="477.7"/>
    <n v="1"/>
    <x v="0"/>
  </r>
  <r>
    <s v="3948-KXDUF"/>
    <x v="1"/>
    <n v="0"/>
    <s v="No"/>
    <s v="No"/>
    <n v="66"/>
    <s v="Yes"/>
    <x v="2"/>
    <x v="0"/>
    <x v="1"/>
    <x v="0"/>
    <x v="1"/>
    <x v="1"/>
    <x v="0"/>
    <x v="0"/>
    <x v="2"/>
    <s v="No"/>
    <x v="2"/>
    <n v="68.75"/>
    <n v="4447.55"/>
    <x v="0"/>
    <n v="4447.55"/>
    <n v="0"/>
    <x v="4"/>
  </r>
  <r>
    <s v="2323-ARSVR"/>
    <x v="1"/>
    <n v="0"/>
    <s v="Yes"/>
    <s v="No"/>
    <n v="67"/>
    <s v="Yes"/>
    <x v="1"/>
    <x v="1"/>
    <x v="1"/>
    <x v="0"/>
    <x v="1"/>
    <x v="1"/>
    <x v="1"/>
    <x v="1"/>
    <x v="2"/>
    <s v="Yes"/>
    <x v="0"/>
    <n v="111.05"/>
    <n v="7321.05"/>
    <x v="0"/>
    <n v="7321.05"/>
    <n v="0"/>
    <x v="4"/>
  </r>
  <r>
    <s v="0815-MFZGM"/>
    <x v="0"/>
    <n v="0"/>
    <s v="Yes"/>
    <s v="No"/>
    <n v="42"/>
    <s v="Yes"/>
    <x v="1"/>
    <x v="1"/>
    <x v="0"/>
    <x v="1"/>
    <x v="1"/>
    <x v="1"/>
    <x v="1"/>
    <x v="1"/>
    <x v="2"/>
    <s v="Yes"/>
    <x v="3"/>
    <n v="99"/>
    <n v="4135"/>
    <x v="0"/>
    <n v="4135"/>
    <n v="0"/>
    <x v="2"/>
  </r>
  <r>
    <s v="4826-XTSOH"/>
    <x v="1"/>
    <n v="1"/>
    <s v="Yes"/>
    <s v="No"/>
    <n v="1"/>
    <s v="Yes"/>
    <x v="2"/>
    <x v="1"/>
    <x v="0"/>
    <x v="1"/>
    <x v="0"/>
    <x v="0"/>
    <x v="1"/>
    <x v="0"/>
    <x v="0"/>
    <s v="Yes"/>
    <x v="0"/>
    <n v="86.05"/>
    <n v="86.05"/>
    <x v="1"/>
    <n v="86.05"/>
    <n v="1"/>
    <x v="0"/>
  </r>
  <r>
    <s v="5480-XTFFL"/>
    <x v="0"/>
    <n v="0"/>
    <s v="Yes"/>
    <s v="Yes"/>
    <n v="31"/>
    <s v="Yes"/>
    <x v="1"/>
    <x v="2"/>
    <x v="2"/>
    <x v="2"/>
    <x v="2"/>
    <x v="2"/>
    <x v="2"/>
    <x v="2"/>
    <x v="2"/>
    <s v="No"/>
    <x v="1"/>
    <n v="21"/>
    <n v="697.7"/>
    <x v="0"/>
    <n v="697.7"/>
    <n v="0"/>
    <x v="1"/>
  </r>
  <r>
    <s v="8295-FHIVV"/>
    <x v="1"/>
    <n v="0"/>
    <s v="No"/>
    <s v="No"/>
    <n v="7"/>
    <s v="Yes"/>
    <x v="1"/>
    <x v="2"/>
    <x v="2"/>
    <x v="2"/>
    <x v="2"/>
    <x v="2"/>
    <x v="2"/>
    <x v="2"/>
    <x v="0"/>
    <s v="Yes"/>
    <x v="1"/>
    <n v="19.399999999999999"/>
    <n v="168.65"/>
    <x v="0"/>
    <n v="168.65"/>
    <n v="0"/>
    <x v="0"/>
  </r>
  <r>
    <s v="2495-INZWQ"/>
    <x v="1"/>
    <n v="0"/>
    <s v="No"/>
    <s v="No"/>
    <n v="4"/>
    <s v="No"/>
    <x v="0"/>
    <x v="0"/>
    <x v="0"/>
    <x v="1"/>
    <x v="0"/>
    <x v="0"/>
    <x v="1"/>
    <x v="1"/>
    <x v="0"/>
    <s v="Yes"/>
    <x v="0"/>
    <n v="44.55"/>
    <n v="174.3"/>
    <x v="1"/>
    <n v="174.3"/>
    <n v="1"/>
    <x v="0"/>
  </r>
  <r>
    <s v="9086-YJYXS"/>
    <x v="1"/>
    <n v="0"/>
    <s v="Yes"/>
    <s v="Yes"/>
    <n v="34"/>
    <s v="Yes"/>
    <x v="2"/>
    <x v="0"/>
    <x v="0"/>
    <x v="1"/>
    <x v="1"/>
    <x v="0"/>
    <x v="1"/>
    <x v="1"/>
    <x v="1"/>
    <s v="No"/>
    <x v="2"/>
    <n v="77.2"/>
    <n v="2753.8"/>
    <x v="0"/>
    <n v="2753.8"/>
    <n v="0"/>
    <x v="1"/>
  </r>
  <r>
    <s v="1179-INLAT"/>
    <x v="1"/>
    <n v="0"/>
    <s v="No"/>
    <s v="No"/>
    <n v="3"/>
    <s v="Yes"/>
    <x v="1"/>
    <x v="2"/>
    <x v="2"/>
    <x v="2"/>
    <x v="2"/>
    <x v="2"/>
    <x v="2"/>
    <x v="2"/>
    <x v="1"/>
    <s v="Yes"/>
    <x v="1"/>
    <n v="19.45"/>
    <n v="69.25"/>
    <x v="0"/>
    <n v="69.25"/>
    <n v="0"/>
    <x v="0"/>
  </r>
  <r>
    <s v="7909-FIOIY"/>
    <x v="0"/>
    <n v="0"/>
    <s v="Yes"/>
    <s v="Yes"/>
    <n v="19"/>
    <s v="No"/>
    <x v="0"/>
    <x v="0"/>
    <x v="0"/>
    <x v="1"/>
    <x v="0"/>
    <x v="0"/>
    <x v="0"/>
    <x v="0"/>
    <x v="0"/>
    <s v="Yes"/>
    <x v="1"/>
    <n v="24.85"/>
    <n v="434.8"/>
    <x v="0"/>
    <n v="434.8"/>
    <n v="0"/>
    <x v="3"/>
  </r>
  <r>
    <s v="4139-SUGLD"/>
    <x v="1"/>
    <n v="0"/>
    <s v="Yes"/>
    <s v="Yes"/>
    <n v="31"/>
    <s v="No"/>
    <x v="0"/>
    <x v="0"/>
    <x v="1"/>
    <x v="1"/>
    <x v="0"/>
    <x v="1"/>
    <x v="0"/>
    <x v="0"/>
    <x v="0"/>
    <s v="No"/>
    <x v="2"/>
    <n v="35.4"/>
    <n v="1077.5"/>
    <x v="1"/>
    <n v="1077.5"/>
    <n v="1"/>
    <x v="1"/>
  </r>
  <r>
    <s v="6857-VWJDT"/>
    <x v="0"/>
    <n v="0"/>
    <s v="No"/>
    <s v="No"/>
    <n v="1"/>
    <s v="Yes"/>
    <x v="2"/>
    <x v="1"/>
    <x v="0"/>
    <x v="1"/>
    <x v="0"/>
    <x v="0"/>
    <x v="1"/>
    <x v="1"/>
    <x v="0"/>
    <s v="No"/>
    <x v="1"/>
    <n v="95.65"/>
    <n v="95.65"/>
    <x v="1"/>
    <n v="95.65"/>
    <n v="1"/>
    <x v="0"/>
  </r>
  <r>
    <s v="6351-SCJKT"/>
    <x v="1"/>
    <n v="0"/>
    <s v="No"/>
    <s v="No"/>
    <n v="3"/>
    <s v="No"/>
    <x v="0"/>
    <x v="0"/>
    <x v="1"/>
    <x v="1"/>
    <x v="1"/>
    <x v="1"/>
    <x v="0"/>
    <x v="0"/>
    <x v="0"/>
    <s v="No"/>
    <x v="1"/>
    <n v="41.35"/>
    <n v="107.25"/>
    <x v="0"/>
    <n v="107.25"/>
    <n v="0"/>
    <x v="0"/>
  </r>
  <r>
    <s v="5468-BPMMO"/>
    <x v="1"/>
    <n v="0"/>
    <s v="Yes"/>
    <s v="No"/>
    <n v="46"/>
    <s v="Yes"/>
    <x v="1"/>
    <x v="2"/>
    <x v="2"/>
    <x v="2"/>
    <x v="2"/>
    <x v="2"/>
    <x v="2"/>
    <x v="2"/>
    <x v="0"/>
    <s v="No"/>
    <x v="0"/>
    <n v="19.600000000000001"/>
    <n v="851.2"/>
    <x v="0"/>
    <n v="851.2"/>
    <n v="0"/>
    <x v="2"/>
  </r>
  <r>
    <s v="5624-BQSSA"/>
    <x v="0"/>
    <n v="0"/>
    <s v="No"/>
    <s v="No"/>
    <n v="1"/>
    <s v="Yes"/>
    <x v="1"/>
    <x v="2"/>
    <x v="2"/>
    <x v="2"/>
    <x v="2"/>
    <x v="2"/>
    <x v="2"/>
    <x v="2"/>
    <x v="0"/>
    <s v="No"/>
    <x v="1"/>
    <n v="20.95"/>
    <n v="20.95"/>
    <x v="1"/>
    <n v="20.95"/>
    <n v="1"/>
    <x v="0"/>
  </r>
  <r>
    <s v="0197-PNKNK"/>
    <x v="0"/>
    <n v="0"/>
    <s v="Yes"/>
    <s v="Yes"/>
    <n v="69"/>
    <s v="Yes"/>
    <x v="2"/>
    <x v="1"/>
    <x v="1"/>
    <x v="1"/>
    <x v="1"/>
    <x v="0"/>
    <x v="0"/>
    <x v="0"/>
    <x v="1"/>
    <s v="No"/>
    <x v="2"/>
    <n v="84.45"/>
    <n v="5848.6"/>
    <x v="0"/>
    <n v="5848.6"/>
    <n v="0"/>
    <x v="4"/>
  </r>
  <r>
    <s v="2439-QKJUL"/>
    <x v="1"/>
    <n v="0"/>
    <s v="No"/>
    <s v="No"/>
    <n v="5"/>
    <s v="Yes"/>
    <x v="1"/>
    <x v="2"/>
    <x v="2"/>
    <x v="2"/>
    <x v="2"/>
    <x v="2"/>
    <x v="2"/>
    <x v="2"/>
    <x v="0"/>
    <s v="No"/>
    <x v="1"/>
    <n v="20.25"/>
    <n v="109.8"/>
    <x v="0"/>
    <n v="109.8"/>
    <n v="0"/>
    <x v="0"/>
  </r>
  <r>
    <s v="1194-SPVSP"/>
    <x v="1"/>
    <n v="0"/>
    <s v="No"/>
    <s v="No"/>
    <n v="1"/>
    <s v="Yes"/>
    <x v="1"/>
    <x v="2"/>
    <x v="2"/>
    <x v="2"/>
    <x v="2"/>
    <x v="2"/>
    <x v="2"/>
    <x v="2"/>
    <x v="0"/>
    <s v="No"/>
    <x v="2"/>
    <n v="19.649999999999999"/>
    <n v="19.649999999999999"/>
    <x v="0"/>
    <n v="19.649999999999999"/>
    <n v="0"/>
    <x v="0"/>
  </r>
  <r>
    <s v="9534-NSXEM"/>
    <x v="1"/>
    <n v="0"/>
    <s v="No"/>
    <s v="No"/>
    <n v="26"/>
    <s v="Yes"/>
    <x v="1"/>
    <x v="2"/>
    <x v="2"/>
    <x v="2"/>
    <x v="2"/>
    <x v="2"/>
    <x v="2"/>
    <x v="2"/>
    <x v="1"/>
    <s v="Yes"/>
    <x v="3"/>
    <n v="20.65"/>
    <n v="595.5"/>
    <x v="0"/>
    <n v="595.5"/>
    <n v="0"/>
    <x v="1"/>
  </r>
  <r>
    <s v="2408-WITXK"/>
    <x v="0"/>
    <n v="1"/>
    <s v="No"/>
    <s v="No"/>
    <n v="10"/>
    <s v="No"/>
    <x v="0"/>
    <x v="0"/>
    <x v="0"/>
    <x v="1"/>
    <x v="0"/>
    <x v="0"/>
    <x v="0"/>
    <x v="1"/>
    <x v="0"/>
    <s v="Yes"/>
    <x v="0"/>
    <n v="34.700000000000003"/>
    <n v="329.8"/>
    <x v="1"/>
    <n v="329.8"/>
    <n v="1"/>
    <x v="0"/>
  </r>
  <r>
    <s v="8929-KSWIH"/>
    <x v="1"/>
    <n v="0"/>
    <s v="No"/>
    <s v="No"/>
    <n v="25"/>
    <s v="Yes"/>
    <x v="1"/>
    <x v="1"/>
    <x v="0"/>
    <x v="1"/>
    <x v="1"/>
    <x v="1"/>
    <x v="1"/>
    <x v="1"/>
    <x v="2"/>
    <s v="No"/>
    <x v="2"/>
    <n v="99.3"/>
    <n v="2513.5"/>
    <x v="0"/>
    <n v="2513.5"/>
    <n v="0"/>
    <x v="1"/>
  </r>
  <r>
    <s v="2250-IVBWA"/>
    <x v="1"/>
    <n v="0"/>
    <s v="Yes"/>
    <s v="Yes"/>
    <n v="64"/>
    <s v="Yes"/>
    <x v="1"/>
    <x v="1"/>
    <x v="1"/>
    <x v="0"/>
    <x v="0"/>
    <x v="0"/>
    <x v="0"/>
    <x v="0"/>
    <x v="0"/>
    <s v="No"/>
    <x v="0"/>
    <n v="81.05"/>
    <n v="5135.3500000000004"/>
    <x v="0"/>
    <n v="5135.3500000000004"/>
    <n v="0"/>
    <x v="4"/>
  </r>
  <r>
    <s v="1810-MVMAI"/>
    <x v="1"/>
    <n v="0"/>
    <s v="Yes"/>
    <s v="Yes"/>
    <n v="30"/>
    <s v="Yes"/>
    <x v="2"/>
    <x v="0"/>
    <x v="1"/>
    <x v="0"/>
    <x v="1"/>
    <x v="1"/>
    <x v="0"/>
    <x v="0"/>
    <x v="0"/>
    <s v="No"/>
    <x v="0"/>
    <n v="67.599999999999994"/>
    <n v="2000.2"/>
    <x v="0"/>
    <n v="2000.2"/>
    <n v="0"/>
    <x v="1"/>
  </r>
  <r>
    <s v="9506-UXUSK"/>
    <x v="1"/>
    <n v="0"/>
    <s v="No"/>
    <s v="No"/>
    <n v="13"/>
    <s v="Yes"/>
    <x v="1"/>
    <x v="1"/>
    <x v="0"/>
    <x v="1"/>
    <x v="0"/>
    <x v="0"/>
    <x v="0"/>
    <x v="0"/>
    <x v="0"/>
    <s v="Yes"/>
    <x v="0"/>
    <n v="70.150000000000006"/>
    <n v="931.75"/>
    <x v="0"/>
    <n v="931.75"/>
    <n v="0"/>
    <x v="3"/>
  </r>
  <r>
    <s v="1229-RCALF"/>
    <x v="0"/>
    <n v="0"/>
    <s v="Yes"/>
    <s v="No"/>
    <n v="64"/>
    <s v="Yes"/>
    <x v="2"/>
    <x v="1"/>
    <x v="1"/>
    <x v="0"/>
    <x v="1"/>
    <x v="1"/>
    <x v="1"/>
    <x v="1"/>
    <x v="1"/>
    <s v="Yes"/>
    <x v="0"/>
    <n v="115"/>
    <n v="7396.15"/>
    <x v="0"/>
    <n v="7396.15"/>
    <n v="0"/>
    <x v="4"/>
  </r>
  <r>
    <s v="3572-UOLYZ"/>
    <x v="0"/>
    <n v="0"/>
    <s v="No"/>
    <s v="Yes"/>
    <n v="46"/>
    <s v="Yes"/>
    <x v="2"/>
    <x v="1"/>
    <x v="0"/>
    <x v="1"/>
    <x v="1"/>
    <x v="1"/>
    <x v="0"/>
    <x v="0"/>
    <x v="0"/>
    <s v="Yes"/>
    <x v="2"/>
    <n v="84.8"/>
    <n v="3958.85"/>
    <x v="0"/>
    <n v="3958.85"/>
    <n v="0"/>
    <x v="2"/>
  </r>
  <r>
    <s v="1429-UYJSV"/>
    <x v="0"/>
    <n v="0"/>
    <s v="No"/>
    <s v="No"/>
    <n v="12"/>
    <s v="Yes"/>
    <x v="1"/>
    <x v="2"/>
    <x v="2"/>
    <x v="2"/>
    <x v="2"/>
    <x v="2"/>
    <x v="2"/>
    <x v="2"/>
    <x v="1"/>
    <s v="No"/>
    <x v="1"/>
    <n v="19.7"/>
    <n v="260.89999999999998"/>
    <x v="0"/>
    <n v="260.89999999999998"/>
    <n v="0"/>
    <x v="0"/>
  </r>
  <r>
    <s v="5577-OTWWW"/>
    <x v="0"/>
    <n v="0"/>
    <s v="No"/>
    <s v="No"/>
    <n v="15"/>
    <s v="Yes"/>
    <x v="1"/>
    <x v="2"/>
    <x v="2"/>
    <x v="2"/>
    <x v="2"/>
    <x v="2"/>
    <x v="2"/>
    <x v="2"/>
    <x v="0"/>
    <s v="No"/>
    <x v="2"/>
    <n v="19.75"/>
    <n v="297.3"/>
    <x v="1"/>
    <n v="297.3"/>
    <n v="1"/>
    <x v="3"/>
  </r>
  <r>
    <s v="6100-QQHEB"/>
    <x v="1"/>
    <n v="0"/>
    <s v="Yes"/>
    <s v="Yes"/>
    <n v="17"/>
    <s v="Yes"/>
    <x v="2"/>
    <x v="1"/>
    <x v="0"/>
    <x v="1"/>
    <x v="0"/>
    <x v="0"/>
    <x v="1"/>
    <x v="1"/>
    <x v="0"/>
    <s v="Yes"/>
    <x v="0"/>
    <n v="92.55"/>
    <n v="1515.1"/>
    <x v="1"/>
    <n v="1515.1"/>
    <n v="1"/>
    <x v="3"/>
  </r>
  <r>
    <s v="6366-XIVKZ"/>
    <x v="0"/>
    <n v="0"/>
    <s v="Yes"/>
    <s v="Yes"/>
    <n v="13"/>
    <s v="Yes"/>
    <x v="1"/>
    <x v="0"/>
    <x v="1"/>
    <x v="1"/>
    <x v="1"/>
    <x v="0"/>
    <x v="0"/>
    <x v="1"/>
    <x v="0"/>
    <s v="Yes"/>
    <x v="1"/>
    <n v="63.15"/>
    <n v="816.8"/>
    <x v="0"/>
    <n v="816.8"/>
    <n v="0"/>
    <x v="3"/>
  </r>
  <r>
    <s v="3470-OBUET"/>
    <x v="0"/>
    <n v="0"/>
    <s v="Yes"/>
    <s v="Yes"/>
    <n v="67"/>
    <s v="Yes"/>
    <x v="2"/>
    <x v="0"/>
    <x v="1"/>
    <x v="0"/>
    <x v="0"/>
    <x v="1"/>
    <x v="1"/>
    <x v="0"/>
    <x v="2"/>
    <s v="No"/>
    <x v="3"/>
    <n v="74"/>
    <n v="4868.3999999999996"/>
    <x v="0"/>
    <n v="4868.3999999999996"/>
    <n v="0"/>
    <x v="4"/>
  </r>
  <r>
    <s v="2770-NSVDG"/>
    <x v="1"/>
    <n v="0"/>
    <s v="Yes"/>
    <s v="No"/>
    <n v="24"/>
    <s v="No"/>
    <x v="0"/>
    <x v="0"/>
    <x v="0"/>
    <x v="1"/>
    <x v="1"/>
    <x v="0"/>
    <x v="0"/>
    <x v="0"/>
    <x v="0"/>
    <s v="No"/>
    <x v="0"/>
    <n v="29.1"/>
    <n v="688"/>
    <x v="0"/>
    <n v="688"/>
    <n v="0"/>
    <x v="3"/>
  </r>
  <r>
    <s v="9375-MHRRS"/>
    <x v="1"/>
    <n v="0"/>
    <s v="No"/>
    <s v="No"/>
    <n v="6"/>
    <s v="Yes"/>
    <x v="1"/>
    <x v="0"/>
    <x v="0"/>
    <x v="1"/>
    <x v="0"/>
    <x v="1"/>
    <x v="0"/>
    <x v="0"/>
    <x v="0"/>
    <s v="No"/>
    <x v="1"/>
    <n v="50.05"/>
    <n v="288.35000000000002"/>
    <x v="0"/>
    <n v="288.35000000000002"/>
    <n v="0"/>
    <x v="0"/>
  </r>
  <r>
    <s v="2634-HCZGT"/>
    <x v="1"/>
    <n v="1"/>
    <s v="Yes"/>
    <s v="No"/>
    <n v="53"/>
    <s v="Yes"/>
    <x v="2"/>
    <x v="0"/>
    <x v="1"/>
    <x v="1"/>
    <x v="0"/>
    <x v="1"/>
    <x v="0"/>
    <x v="0"/>
    <x v="1"/>
    <s v="Yes"/>
    <x v="0"/>
    <n v="60.05"/>
    <n v="3229.65"/>
    <x v="1"/>
    <n v="3229.65"/>
    <n v="1"/>
    <x v="5"/>
  </r>
  <r>
    <s v="7503-QQRVF"/>
    <x v="1"/>
    <n v="1"/>
    <s v="Yes"/>
    <s v="No"/>
    <n v="16"/>
    <s v="Yes"/>
    <x v="1"/>
    <x v="1"/>
    <x v="0"/>
    <x v="0"/>
    <x v="0"/>
    <x v="0"/>
    <x v="0"/>
    <x v="0"/>
    <x v="0"/>
    <s v="Yes"/>
    <x v="3"/>
    <n v="74.3"/>
    <n v="1178.25"/>
    <x v="1"/>
    <n v="1178.25"/>
    <n v="1"/>
    <x v="3"/>
  </r>
  <r>
    <s v="4860-YZGZM"/>
    <x v="1"/>
    <n v="0"/>
    <s v="No"/>
    <s v="No"/>
    <n v="10"/>
    <s v="Yes"/>
    <x v="1"/>
    <x v="2"/>
    <x v="2"/>
    <x v="2"/>
    <x v="2"/>
    <x v="2"/>
    <x v="2"/>
    <x v="2"/>
    <x v="0"/>
    <s v="No"/>
    <x v="0"/>
    <n v="20"/>
    <n v="185.4"/>
    <x v="0"/>
    <n v="185.4"/>
    <n v="0"/>
    <x v="0"/>
  </r>
  <r>
    <s v="6599-GZWCM"/>
    <x v="0"/>
    <n v="0"/>
    <s v="No"/>
    <s v="No"/>
    <n v="13"/>
    <s v="Yes"/>
    <x v="1"/>
    <x v="1"/>
    <x v="0"/>
    <x v="0"/>
    <x v="0"/>
    <x v="0"/>
    <x v="0"/>
    <x v="0"/>
    <x v="1"/>
    <s v="Yes"/>
    <x v="1"/>
    <n v="74.650000000000006"/>
    <n v="966.25"/>
    <x v="0"/>
    <n v="966.25"/>
    <n v="0"/>
    <x v="3"/>
  </r>
  <r>
    <s v="2691-NZETQ"/>
    <x v="1"/>
    <n v="0"/>
    <s v="No"/>
    <s v="No"/>
    <n v="9"/>
    <s v="Yes"/>
    <x v="2"/>
    <x v="1"/>
    <x v="0"/>
    <x v="1"/>
    <x v="0"/>
    <x v="0"/>
    <x v="1"/>
    <x v="0"/>
    <x v="0"/>
    <s v="Yes"/>
    <x v="0"/>
    <n v="85.35"/>
    <n v="758.6"/>
    <x v="1"/>
    <n v="758.6"/>
    <n v="1"/>
    <x v="0"/>
  </r>
  <r>
    <s v="4404-HIBDJ"/>
    <x v="0"/>
    <n v="0"/>
    <s v="No"/>
    <s v="No"/>
    <n v="25"/>
    <s v="Yes"/>
    <x v="1"/>
    <x v="0"/>
    <x v="1"/>
    <x v="0"/>
    <x v="1"/>
    <x v="1"/>
    <x v="1"/>
    <x v="0"/>
    <x v="1"/>
    <s v="No"/>
    <x v="1"/>
    <n v="74.3"/>
    <n v="1863.8"/>
    <x v="1"/>
    <n v="1863.8"/>
    <n v="1"/>
    <x v="1"/>
  </r>
  <r>
    <s v="5533-NHFRF"/>
    <x v="1"/>
    <n v="1"/>
    <s v="No"/>
    <s v="No"/>
    <n v="7"/>
    <s v="No"/>
    <x v="0"/>
    <x v="0"/>
    <x v="0"/>
    <x v="0"/>
    <x v="0"/>
    <x v="1"/>
    <x v="0"/>
    <x v="1"/>
    <x v="0"/>
    <s v="Yes"/>
    <x v="0"/>
    <n v="44.4"/>
    <n v="265.8"/>
    <x v="0"/>
    <n v="265.8"/>
    <n v="0"/>
    <x v="0"/>
  </r>
  <r>
    <s v="7037-MTYVW"/>
    <x v="1"/>
    <n v="0"/>
    <s v="Yes"/>
    <s v="Yes"/>
    <n v="38"/>
    <s v="Yes"/>
    <x v="2"/>
    <x v="0"/>
    <x v="1"/>
    <x v="1"/>
    <x v="1"/>
    <x v="1"/>
    <x v="1"/>
    <x v="1"/>
    <x v="2"/>
    <s v="Yes"/>
    <x v="2"/>
    <n v="85.4"/>
    <n v="3297"/>
    <x v="0"/>
    <n v="3297"/>
    <n v="0"/>
    <x v="2"/>
  </r>
  <r>
    <s v="4760-THGOT"/>
    <x v="0"/>
    <n v="0"/>
    <s v="Yes"/>
    <s v="No"/>
    <n v="43"/>
    <s v="Yes"/>
    <x v="2"/>
    <x v="1"/>
    <x v="1"/>
    <x v="0"/>
    <x v="0"/>
    <x v="0"/>
    <x v="0"/>
    <x v="1"/>
    <x v="0"/>
    <s v="Yes"/>
    <x v="0"/>
    <n v="94.1"/>
    <n v="4107.3"/>
    <x v="0"/>
    <n v="4107.3"/>
    <n v="0"/>
    <x v="2"/>
  </r>
  <r>
    <s v="7295-JOMMD"/>
    <x v="0"/>
    <n v="0"/>
    <s v="No"/>
    <s v="Yes"/>
    <n v="4"/>
    <s v="Yes"/>
    <x v="1"/>
    <x v="1"/>
    <x v="0"/>
    <x v="1"/>
    <x v="1"/>
    <x v="1"/>
    <x v="1"/>
    <x v="1"/>
    <x v="0"/>
    <s v="Yes"/>
    <x v="2"/>
    <n v="98.1"/>
    <n v="396.3"/>
    <x v="1"/>
    <n v="396.3"/>
    <n v="1"/>
    <x v="0"/>
  </r>
  <r>
    <s v="4016-BJKTZ"/>
    <x v="0"/>
    <n v="0"/>
    <s v="No"/>
    <s v="No"/>
    <n v="25"/>
    <s v="Yes"/>
    <x v="2"/>
    <x v="1"/>
    <x v="0"/>
    <x v="0"/>
    <x v="1"/>
    <x v="1"/>
    <x v="1"/>
    <x v="1"/>
    <x v="2"/>
    <s v="No"/>
    <x v="0"/>
    <n v="108.9"/>
    <n v="2809.05"/>
    <x v="0"/>
    <n v="2809.05"/>
    <n v="0"/>
    <x v="1"/>
  </r>
  <r>
    <s v="6584-VQMYT"/>
    <x v="1"/>
    <n v="0"/>
    <s v="No"/>
    <s v="Yes"/>
    <n v="27"/>
    <s v="Yes"/>
    <x v="1"/>
    <x v="0"/>
    <x v="1"/>
    <x v="0"/>
    <x v="0"/>
    <x v="0"/>
    <x v="0"/>
    <x v="0"/>
    <x v="1"/>
    <s v="No"/>
    <x v="1"/>
    <n v="56.2"/>
    <n v="1567.55"/>
    <x v="0"/>
    <n v="1567.55"/>
    <n v="0"/>
    <x v="1"/>
  </r>
  <r>
    <s v="9838-BFCQT"/>
    <x v="1"/>
    <n v="0"/>
    <s v="Yes"/>
    <s v="Yes"/>
    <n v="72"/>
    <s v="Yes"/>
    <x v="2"/>
    <x v="2"/>
    <x v="2"/>
    <x v="2"/>
    <x v="2"/>
    <x v="2"/>
    <x v="2"/>
    <x v="2"/>
    <x v="2"/>
    <s v="No"/>
    <x v="1"/>
    <n v="26.1"/>
    <n v="1851.45"/>
    <x v="0"/>
    <n v="1851.45"/>
    <n v="0"/>
    <x v="4"/>
  </r>
  <r>
    <s v="2790-XUYMV"/>
    <x v="1"/>
    <n v="0"/>
    <s v="No"/>
    <s v="Yes"/>
    <n v="71"/>
    <s v="Yes"/>
    <x v="2"/>
    <x v="1"/>
    <x v="1"/>
    <x v="0"/>
    <x v="0"/>
    <x v="0"/>
    <x v="0"/>
    <x v="0"/>
    <x v="1"/>
    <s v="Yes"/>
    <x v="3"/>
    <n v="85.45"/>
    <n v="6028.95"/>
    <x v="0"/>
    <n v="6028.95"/>
    <n v="0"/>
    <x v="4"/>
  </r>
  <r>
    <s v="0581-MDMPW"/>
    <x v="0"/>
    <n v="0"/>
    <s v="No"/>
    <s v="No"/>
    <n v="24"/>
    <s v="Yes"/>
    <x v="2"/>
    <x v="1"/>
    <x v="0"/>
    <x v="1"/>
    <x v="1"/>
    <x v="0"/>
    <x v="1"/>
    <x v="0"/>
    <x v="0"/>
    <s v="Yes"/>
    <x v="3"/>
    <n v="88.95"/>
    <n v="2072.75"/>
    <x v="0"/>
    <n v="2072.75"/>
    <n v="0"/>
    <x v="3"/>
  </r>
  <r>
    <s v="5013-SBUIH"/>
    <x v="0"/>
    <n v="0"/>
    <s v="No"/>
    <s v="No"/>
    <n v="50"/>
    <s v="Yes"/>
    <x v="2"/>
    <x v="1"/>
    <x v="1"/>
    <x v="0"/>
    <x v="0"/>
    <x v="1"/>
    <x v="1"/>
    <x v="1"/>
    <x v="2"/>
    <s v="Yes"/>
    <x v="0"/>
    <n v="109.65"/>
    <n v="5551.15"/>
    <x v="1"/>
    <n v="5551.15"/>
    <n v="1"/>
    <x v="5"/>
  </r>
  <r>
    <s v="1023-BQXZE"/>
    <x v="1"/>
    <n v="0"/>
    <s v="No"/>
    <s v="No"/>
    <n v="57"/>
    <s v="Yes"/>
    <x v="1"/>
    <x v="0"/>
    <x v="1"/>
    <x v="1"/>
    <x v="1"/>
    <x v="0"/>
    <x v="1"/>
    <x v="1"/>
    <x v="2"/>
    <s v="Yes"/>
    <x v="2"/>
    <n v="74.349999999999994"/>
    <n v="4317.3500000000004"/>
    <x v="0"/>
    <n v="4317.3500000000004"/>
    <n v="0"/>
    <x v="5"/>
  </r>
  <r>
    <s v="9163-GHAYE"/>
    <x v="0"/>
    <n v="0"/>
    <s v="No"/>
    <s v="No"/>
    <n v="15"/>
    <s v="Yes"/>
    <x v="1"/>
    <x v="0"/>
    <x v="0"/>
    <x v="0"/>
    <x v="0"/>
    <x v="0"/>
    <x v="0"/>
    <x v="0"/>
    <x v="0"/>
    <s v="No"/>
    <x v="0"/>
    <n v="48.85"/>
    <n v="736.8"/>
    <x v="0"/>
    <n v="736.8"/>
    <n v="0"/>
    <x v="3"/>
  </r>
  <r>
    <s v="3904-UKFRE"/>
    <x v="1"/>
    <n v="0"/>
    <s v="No"/>
    <s v="No"/>
    <n v="4"/>
    <s v="Yes"/>
    <x v="2"/>
    <x v="1"/>
    <x v="1"/>
    <x v="1"/>
    <x v="0"/>
    <x v="0"/>
    <x v="0"/>
    <x v="0"/>
    <x v="0"/>
    <s v="Yes"/>
    <x v="0"/>
    <n v="80.099999999999994"/>
    <n v="336.15"/>
    <x v="0"/>
    <n v="336.15"/>
    <n v="0"/>
    <x v="0"/>
  </r>
  <r>
    <s v="5353-WILCI"/>
    <x v="0"/>
    <n v="0"/>
    <s v="No"/>
    <s v="No"/>
    <n v="28"/>
    <s v="Yes"/>
    <x v="1"/>
    <x v="0"/>
    <x v="1"/>
    <x v="0"/>
    <x v="0"/>
    <x v="0"/>
    <x v="0"/>
    <x v="0"/>
    <x v="0"/>
    <s v="No"/>
    <x v="0"/>
    <n v="56.05"/>
    <n v="1522.65"/>
    <x v="0"/>
    <n v="1522.65"/>
    <n v="0"/>
    <x v="1"/>
  </r>
  <r>
    <s v="0709-TVGUR"/>
    <x v="0"/>
    <n v="1"/>
    <s v="No"/>
    <s v="No"/>
    <n v="9"/>
    <s v="Yes"/>
    <x v="2"/>
    <x v="1"/>
    <x v="0"/>
    <x v="1"/>
    <x v="0"/>
    <x v="0"/>
    <x v="0"/>
    <x v="0"/>
    <x v="0"/>
    <s v="Yes"/>
    <x v="0"/>
    <n v="74.55"/>
    <n v="622.9"/>
    <x v="1"/>
    <n v="622.9"/>
    <n v="1"/>
    <x v="0"/>
  </r>
  <r>
    <s v="0058-EVZWM"/>
    <x v="0"/>
    <n v="0"/>
    <s v="Yes"/>
    <s v="No"/>
    <n v="55"/>
    <s v="Yes"/>
    <x v="2"/>
    <x v="1"/>
    <x v="1"/>
    <x v="1"/>
    <x v="0"/>
    <x v="0"/>
    <x v="1"/>
    <x v="0"/>
    <x v="0"/>
    <s v="Yes"/>
    <x v="2"/>
    <n v="89.8"/>
    <n v="4959.6000000000004"/>
    <x v="0"/>
    <n v="4959.6000000000004"/>
    <n v="0"/>
    <x v="5"/>
  </r>
  <r>
    <s v="6023-YEBUP"/>
    <x v="1"/>
    <n v="0"/>
    <s v="No"/>
    <s v="No"/>
    <n v="3"/>
    <s v="Yes"/>
    <x v="2"/>
    <x v="1"/>
    <x v="0"/>
    <x v="1"/>
    <x v="1"/>
    <x v="0"/>
    <x v="1"/>
    <x v="1"/>
    <x v="0"/>
    <s v="Yes"/>
    <x v="0"/>
    <n v="100.95"/>
    <n v="329.95"/>
    <x v="1"/>
    <n v="329.95"/>
    <n v="1"/>
    <x v="0"/>
  </r>
  <r>
    <s v="7209-JCUDS"/>
    <x v="1"/>
    <n v="0"/>
    <s v="No"/>
    <s v="No"/>
    <n v="10"/>
    <s v="Yes"/>
    <x v="1"/>
    <x v="1"/>
    <x v="0"/>
    <x v="1"/>
    <x v="1"/>
    <x v="0"/>
    <x v="1"/>
    <x v="1"/>
    <x v="0"/>
    <s v="Yes"/>
    <x v="0"/>
    <n v="94.9"/>
    <n v="1048.8499999999999"/>
    <x v="1"/>
    <n v="1048.8499999999999"/>
    <n v="1"/>
    <x v="0"/>
  </r>
  <r>
    <s v="7009-PCARS"/>
    <x v="1"/>
    <n v="0"/>
    <s v="No"/>
    <s v="Yes"/>
    <n v="55"/>
    <s v="Yes"/>
    <x v="1"/>
    <x v="2"/>
    <x v="2"/>
    <x v="2"/>
    <x v="2"/>
    <x v="2"/>
    <x v="2"/>
    <x v="2"/>
    <x v="1"/>
    <s v="No"/>
    <x v="2"/>
    <n v="19.100000000000001"/>
    <n v="1001.5"/>
    <x v="0"/>
    <n v="1001.5"/>
    <n v="0"/>
    <x v="5"/>
  </r>
  <r>
    <s v="0519-DRGTI"/>
    <x v="0"/>
    <n v="0"/>
    <s v="Yes"/>
    <s v="Yes"/>
    <n v="20"/>
    <s v="Yes"/>
    <x v="1"/>
    <x v="2"/>
    <x v="2"/>
    <x v="2"/>
    <x v="2"/>
    <x v="2"/>
    <x v="2"/>
    <x v="2"/>
    <x v="0"/>
    <s v="No"/>
    <x v="1"/>
    <n v="20.350000000000001"/>
    <n v="442.6"/>
    <x v="0"/>
    <n v="442.6"/>
    <n v="0"/>
    <x v="3"/>
  </r>
  <r>
    <s v="1017-FBQMM"/>
    <x v="0"/>
    <n v="0"/>
    <s v="Yes"/>
    <s v="Yes"/>
    <n v="62"/>
    <s v="Yes"/>
    <x v="2"/>
    <x v="1"/>
    <x v="0"/>
    <x v="0"/>
    <x v="0"/>
    <x v="1"/>
    <x v="1"/>
    <x v="1"/>
    <x v="1"/>
    <s v="Yes"/>
    <x v="3"/>
    <n v="106.05"/>
    <n v="6703.5"/>
    <x v="0"/>
    <n v="6703.5"/>
    <n v="0"/>
    <x v="4"/>
  </r>
  <r>
    <s v="3001-CBHLQ"/>
    <x v="1"/>
    <n v="1"/>
    <s v="Yes"/>
    <s v="No"/>
    <n v="32"/>
    <s v="Yes"/>
    <x v="2"/>
    <x v="1"/>
    <x v="0"/>
    <x v="1"/>
    <x v="1"/>
    <x v="1"/>
    <x v="1"/>
    <x v="1"/>
    <x v="0"/>
    <s v="Yes"/>
    <x v="0"/>
    <n v="104.9"/>
    <n v="3351.55"/>
    <x v="1"/>
    <n v="3351.55"/>
    <n v="1"/>
    <x v="1"/>
  </r>
  <r>
    <s v="1985-MBRYP"/>
    <x v="0"/>
    <n v="0"/>
    <s v="No"/>
    <s v="No"/>
    <n v="43"/>
    <s v="Yes"/>
    <x v="1"/>
    <x v="2"/>
    <x v="2"/>
    <x v="2"/>
    <x v="2"/>
    <x v="2"/>
    <x v="2"/>
    <x v="2"/>
    <x v="2"/>
    <s v="Yes"/>
    <x v="2"/>
    <n v="19.649999999999999"/>
    <n v="779.25"/>
    <x v="0"/>
    <n v="779.25"/>
    <n v="0"/>
    <x v="2"/>
  </r>
  <r>
    <s v="6158-DWPZT"/>
    <x v="1"/>
    <n v="0"/>
    <s v="Yes"/>
    <s v="No"/>
    <n v="9"/>
    <s v="No"/>
    <x v="0"/>
    <x v="0"/>
    <x v="0"/>
    <x v="1"/>
    <x v="0"/>
    <x v="0"/>
    <x v="0"/>
    <x v="0"/>
    <x v="1"/>
    <s v="No"/>
    <x v="2"/>
    <n v="24.1"/>
    <n v="259.8"/>
    <x v="1"/>
    <n v="259.8"/>
    <n v="1"/>
    <x v="0"/>
  </r>
  <r>
    <s v="9372-TXXPS"/>
    <x v="0"/>
    <n v="0"/>
    <s v="Yes"/>
    <s v="No"/>
    <n v="60"/>
    <s v="Yes"/>
    <x v="1"/>
    <x v="0"/>
    <x v="1"/>
    <x v="0"/>
    <x v="0"/>
    <x v="1"/>
    <x v="0"/>
    <x v="0"/>
    <x v="2"/>
    <s v="No"/>
    <x v="2"/>
    <n v="59.85"/>
    <n v="3483.45"/>
    <x v="0"/>
    <n v="3483.45"/>
    <n v="0"/>
    <x v="5"/>
  </r>
  <r>
    <s v="3259-QMXUN"/>
    <x v="1"/>
    <n v="0"/>
    <s v="Yes"/>
    <s v="No"/>
    <n v="58"/>
    <s v="Yes"/>
    <x v="2"/>
    <x v="0"/>
    <x v="1"/>
    <x v="0"/>
    <x v="1"/>
    <x v="0"/>
    <x v="1"/>
    <x v="1"/>
    <x v="2"/>
    <s v="Yes"/>
    <x v="0"/>
    <n v="86.1"/>
    <n v="4890.5"/>
    <x v="0"/>
    <n v="4890.5"/>
    <n v="0"/>
    <x v="5"/>
  </r>
  <r>
    <s v="1015-JPFYW"/>
    <x v="1"/>
    <n v="0"/>
    <s v="No"/>
    <s v="Yes"/>
    <n v="7"/>
    <s v="Yes"/>
    <x v="1"/>
    <x v="2"/>
    <x v="2"/>
    <x v="2"/>
    <x v="2"/>
    <x v="2"/>
    <x v="2"/>
    <x v="2"/>
    <x v="1"/>
    <s v="No"/>
    <x v="1"/>
    <n v="19.45"/>
    <n v="136.75"/>
    <x v="0"/>
    <n v="136.75"/>
    <n v="0"/>
    <x v="0"/>
  </r>
  <r>
    <s v="6645-MXQJT"/>
    <x v="1"/>
    <n v="0"/>
    <s v="Yes"/>
    <s v="Yes"/>
    <n v="2"/>
    <s v="Yes"/>
    <x v="1"/>
    <x v="1"/>
    <x v="1"/>
    <x v="1"/>
    <x v="0"/>
    <x v="0"/>
    <x v="1"/>
    <x v="1"/>
    <x v="0"/>
    <s v="No"/>
    <x v="0"/>
    <n v="97.1"/>
    <n v="184.15"/>
    <x v="0"/>
    <n v="184.15"/>
    <n v="0"/>
    <x v="0"/>
  </r>
  <r>
    <s v="4360-QRAVE"/>
    <x v="1"/>
    <n v="1"/>
    <s v="No"/>
    <s v="No"/>
    <n v="37"/>
    <s v="No"/>
    <x v="0"/>
    <x v="0"/>
    <x v="0"/>
    <x v="0"/>
    <x v="1"/>
    <x v="0"/>
    <x v="0"/>
    <x v="0"/>
    <x v="0"/>
    <s v="No"/>
    <x v="0"/>
    <n v="36.65"/>
    <n v="1315"/>
    <x v="0"/>
    <n v="1315"/>
    <n v="0"/>
    <x v="2"/>
  </r>
  <r>
    <s v="8433-WPJTV"/>
    <x v="0"/>
    <n v="1"/>
    <s v="Yes"/>
    <s v="Yes"/>
    <n v="65"/>
    <s v="Yes"/>
    <x v="2"/>
    <x v="1"/>
    <x v="0"/>
    <x v="1"/>
    <x v="1"/>
    <x v="1"/>
    <x v="1"/>
    <x v="1"/>
    <x v="1"/>
    <s v="Yes"/>
    <x v="2"/>
    <n v="103.9"/>
    <n v="6767.1"/>
    <x v="0"/>
    <n v="6767.1"/>
    <n v="0"/>
    <x v="4"/>
  </r>
  <r>
    <s v="5804-JMYIO"/>
    <x v="0"/>
    <n v="0"/>
    <s v="Yes"/>
    <s v="Yes"/>
    <n v="39"/>
    <s v="Yes"/>
    <x v="1"/>
    <x v="2"/>
    <x v="2"/>
    <x v="2"/>
    <x v="2"/>
    <x v="2"/>
    <x v="2"/>
    <x v="2"/>
    <x v="2"/>
    <s v="No"/>
    <x v="1"/>
    <n v="19.75"/>
    <n v="757.95"/>
    <x v="0"/>
    <n v="757.95"/>
    <n v="0"/>
    <x v="2"/>
  </r>
  <r>
    <s v="3763-GCZHZ"/>
    <x v="1"/>
    <n v="0"/>
    <s v="Yes"/>
    <s v="No"/>
    <n v="66"/>
    <s v="Yes"/>
    <x v="2"/>
    <x v="1"/>
    <x v="0"/>
    <x v="0"/>
    <x v="0"/>
    <x v="1"/>
    <x v="1"/>
    <x v="1"/>
    <x v="1"/>
    <s v="Yes"/>
    <x v="0"/>
    <n v="104.05"/>
    <n v="6890"/>
    <x v="1"/>
    <n v="6890"/>
    <n v="1"/>
    <x v="4"/>
  </r>
  <r>
    <s v="6484-LATFU"/>
    <x v="1"/>
    <n v="0"/>
    <s v="No"/>
    <s v="No"/>
    <n v="68"/>
    <s v="Yes"/>
    <x v="2"/>
    <x v="2"/>
    <x v="2"/>
    <x v="2"/>
    <x v="2"/>
    <x v="2"/>
    <x v="2"/>
    <x v="2"/>
    <x v="2"/>
    <s v="No"/>
    <x v="1"/>
    <n v="24.55"/>
    <n v="1657.4"/>
    <x v="0"/>
    <n v="1657.4"/>
    <n v="0"/>
    <x v="4"/>
  </r>
  <r>
    <s v="7599-NTMDP"/>
    <x v="0"/>
    <n v="0"/>
    <s v="Yes"/>
    <s v="Yes"/>
    <n v="62"/>
    <s v="No"/>
    <x v="0"/>
    <x v="0"/>
    <x v="1"/>
    <x v="0"/>
    <x v="0"/>
    <x v="1"/>
    <x v="1"/>
    <x v="0"/>
    <x v="2"/>
    <s v="No"/>
    <x v="2"/>
    <n v="48.7"/>
    <n v="3008.55"/>
    <x v="0"/>
    <n v="3008.55"/>
    <n v="0"/>
    <x v="4"/>
  </r>
  <r>
    <s v="0772-GYEQQ"/>
    <x v="1"/>
    <n v="0"/>
    <s v="No"/>
    <s v="No"/>
    <n v="3"/>
    <s v="Yes"/>
    <x v="1"/>
    <x v="1"/>
    <x v="0"/>
    <x v="1"/>
    <x v="1"/>
    <x v="1"/>
    <x v="1"/>
    <x v="0"/>
    <x v="0"/>
    <s v="Yes"/>
    <x v="1"/>
    <n v="88.35"/>
    <n v="262.05"/>
    <x v="1"/>
    <n v="262.05"/>
    <n v="1"/>
    <x v="0"/>
  </r>
  <r>
    <s v="0536-ACXIP"/>
    <x v="0"/>
    <n v="0"/>
    <s v="Yes"/>
    <s v="No"/>
    <n v="72"/>
    <s v="Yes"/>
    <x v="2"/>
    <x v="1"/>
    <x v="1"/>
    <x v="0"/>
    <x v="1"/>
    <x v="0"/>
    <x v="1"/>
    <x v="1"/>
    <x v="2"/>
    <s v="Yes"/>
    <x v="0"/>
    <n v="109.55"/>
    <n v="8165.1"/>
    <x v="0"/>
    <n v="8165.1"/>
    <n v="0"/>
    <x v="4"/>
  </r>
  <r>
    <s v="0936-NQLJU"/>
    <x v="0"/>
    <n v="0"/>
    <s v="Yes"/>
    <s v="No"/>
    <n v="41"/>
    <s v="Yes"/>
    <x v="1"/>
    <x v="2"/>
    <x v="2"/>
    <x v="2"/>
    <x v="2"/>
    <x v="2"/>
    <x v="2"/>
    <x v="2"/>
    <x v="2"/>
    <s v="No"/>
    <x v="3"/>
    <n v="20.65"/>
    <n v="875.55"/>
    <x v="0"/>
    <n v="875.55"/>
    <n v="0"/>
    <x v="2"/>
  </r>
  <r>
    <s v="4831-EOBFE"/>
    <x v="1"/>
    <n v="0"/>
    <s v="Yes"/>
    <s v="Yes"/>
    <n v="29"/>
    <s v="Yes"/>
    <x v="1"/>
    <x v="1"/>
    <x v="1"/>
    <x v="1"/>
    <x v="0"/>
    <x v="0"/>
    <x v="1"/>
    <x v="1"/>
    <x v="0"/>
    <s v="No"/>
    <x v="3"/>
    <n v="94.65"/>
    <n v="2649.15"/>
    <x v="1"/>
    <n v="2649.15"/>
    <n v="1"/>
    <x v="1"/>
  </r>
  <r>
    <s v="1575-KRZZE"/>
    <x v="0"/>
    <n v="0"/>
    <s v="No"/>
    <s v="No"/>
    <n v="4"/>
    <s v="Yes"/>
    <x v="1"/>
    <x v="0"/>
    <x v="1"/>
    <x v="0"/>
    <x v="0"/>
    <x v="0"/>
    <x v="0"/>
    <x v="0"/>
    <x v="0"/>
    <s v="No"/>
    <x v="0"/>
    <n v="55.2"/>
    <n v="220.65"/>
    <x v="0"/>
    <n v="220.65"/>
    <n v="0"/>
    <x v="0"/>
  </r>
  <r>
    <s v="3251-YMVWZ"/>
    <x v="1"/>
    <n v="0"/>
    <s v="No"/>
    <s v="No"/>
    <n v="53"/>
    <s v="Yes"/>
    <x v="2"/>
    <x v="2"/>
    <x v="2"/>
    <x v="2"/>
    <x v="2"/>
    <x v="2"/>
    <x v="2"/>
    <x v="2"/>
    <x v="1"/>
    <s v="No"/>
    <x v="2"/>
    <n v="24.05"/>
    <n v="1301.9000000000001"/>
    <x v="0"/>
    <n v="1301.9000000000001"/>
    <n v="0"/>
    <x v="5"/>
  </r>
  <r>
    <s v="4102-OQUPX"/>
    <x v="1"/>
    <n v="1"/>
    <s v="Yes"/>
    <s v="No"/>
    <n v="1"/>
    <s v="Yes"/>
    <x v="2"/>
    <x v="1"/>
    <x v="0"/>
    <x v="1"/>
    <x v="0"/>
    <x v="0"/>
    <x v="0"/>
    <x v="0"/>
    <x v="0"/>
    <s v="Yes"/>
    <x v="0"/>
    <n v="74.400000000000006"/>
    <n v="74.400000000000006"/>
    <x v="1"/>
    <n v="74.400000000000006"/>
    <n v="1"/>
    <x v="0"/>
  </r>
  <r>
    <s v="9170-GYZJC"/>
    <x v="0"/>
    <n v="0"/>
    <s v="Yes"/>
    <s v="Yes"/>
    <n v="41"/>
    <s v="Yes"/>
    <x v="2"/>
    <x v="0"/>
    <x v="1"/>
    <x v="0"/>
    <x v="1"/>
    <x v="1"/>
    <x v="0"/>
    <x v="1"/>
    <x v="0"/>
    <s v="No"/>
    <x v="3"/>
    <n v="79.900000000000006"/>
    <n v="3326.2"/>
    <x v="1"/>
    <n v="3326.2"/>
    <n v="1"/>
    <x v="2"/>
  </r>
  <r>
    <s v="4884-LEVMQ"/>
    <x v="1"/>
    <n v="0"/>
    <s v="Yes"/>
    <s v="No"/>
    <n v="39"/>
    <s v="Yes"/>
    <x v="1"/>
    <x v="2"/>
    <x v="2"/>
    <x v="2"/>
    <x v="2"/>
    <x v="2"/>
    <x v="2"/>
    <x v="2"/>
    <x v="2"/>
    <s v="Yes"/>
    <x v="2"/>
    <n v="20.45"/>
    <n v="790"/>
    <x v="0"/>
    <n v="790"/>
    <n v="0"/>
    <x v="2"/>
  </r>
  <r>
    <s v="8857-CUPFQ"/>
    <x v="1"/>
    <n v="0"/>
    <s v="Yes"/>
    <s v="No"/>
    <n v="63"/>
    <s v="Yes"/>
    <x v="1"/>
    <x v="2"/>
    <x v="2"/>
    <x v="2"/>
    <x v="2"/>
    <x v="2"/>
    <x v="2"/>
    <x v="2"/>
    <x v="2"/>
    <s v="No"/>
    <x v="1"/>
    <n v="19.25"/>
    <n v="1237.6500000000001"/>
    <x v="0"/>
    <n v="1237.6500000000001"/>
    <n v="0"/>
    <x v="4"/>
  </r>
  <r>
    <s v="7610-TVOPG"/>
    <x v="1"/>
    <n v="0"/>
    <s v="No"/>
    <s v="No"/>
    <n v="15"/>
    <s v="Yes"/>
    <x v="2"/>
    <x v="2"/>
    <x v="2"/>
    <x v="2"/>
    <x v="2"/>
    <x v="2"/>
    <x v="2"/>
    <x v="2"/>
    <x v="0"/>
    <s v="Yes"/>
    <x v="0"/>
    <n v="26.35"/>
    <n v="378.6"/>
    <x v="0"/>
    <n v="378.6"/>
    <n v="0"/>
    <x v="3"/>
  </r>
  <r>
    <s v="3638-DIMPH"/>
    <x v="0"/>
    <n v="0"/>
    <s v="Yes"/>
    <s v="No"/>
    <n v="13"/>
    <s v="Yes"/>
    <x v="1"/>
    <x v="0"/>
    <x v="0"/>
    <x v="1"/>
    <x v="0"/>
    <x v="0"/>
    <x v="0"/>
    <x v="0"/>
    <x v="1"/>
    <s v="No"/>
    <x v="0"/>
    <n v="43.8"/>
    <n v="592.65"/>
    <x v="0"/>
    <n v="592.65"/>
    <n v="0"/>
    <x v="3"/>
  </r>
  <r>
    <s v="1845-ZLLIG"/>
    <x v="1"/>
    <n v="0"/>
    <s v="No"/>
    <s v="No"/>
    <n v="1"/>
    <s v="Yes"/>
    <x v="1"/>
    <x v="0"/>
    <x v="0"/>
    <x v="0"/>
    <x v="0"/>
    <x v="0"/>
    <x v="0"/>
    <x v="0"/>
    <x v="0"/>
    <s v="Yes"/>
    <x v="1"/>
    <n v="50.15"/>
    <n v="50.15"/>
    <x v="0"/>
    <n v="50.15"/>
    <n v="0"/>
    <x v="0"/>
  </r>
  <r>
    <s v="8559-WNQZS"/>
    <x v="1"/>
    <n v="0"/>
    <s v="No"/>
    <s v="No"/>
    <n v="1"/>
    <s v="Yes"/>
    <x v="1"/>
    <x v="2"/>
    <x v="2"/>
    <x v="2"/>
    <x v="2"/>
    <x v="2"/>
    <x v="2"/>
    <x v="2"/>
    <x v="2"/>
    <s v="No"/>
    <x v="1"/>
    <n v="20.45"/>
    <n v="20.45"/>
    <x v="0"/>
    <n v="20.45"/>
    <n v="0"/>
    <x v="0"/>
  </r>
  <r>
    <s v="3999-QGRJH"/>
    <x v="1"/>
    <n v="1"/>
    <s v="No"/>
    <s v="No"/>
    <n v="8"/>
    <s v="Yes"/>
    <x v="1"/>
    <x v="1"/>
    <x v="0"/>
    <x v="1"/>
    <x v="0"/>
    <x v="0"/>
    <x v="0"/>
    <x v="0"/>
    <x v="0"/>
    <s v="Yes"/>
    <x v="0"/>
    <n v="69.7"/>
    <n v="560.85"/>
    <x v="1"/>
    <n v="560.85"/>
    <n v="1"/>
    <x v="0"/>
  </r>
  <r>
    <s v="1699-UOTXU"/>
    <x v="1"/>
    <n v="0"/>
    <s v="No"/>
    <s v="No"/>
    <n v="60"/>
    <s v="Yes"/>
    <x v="1"/>
    <x v="0"/>
    <x v="1"/>
    <x v="0"/>
    <x v="1"/>
    <x v="0"/>
    <x v="0"/>
    <x v="0"/>
    <x v="2"/>
    <s v="No"/>
    <x v="0"/>
    <n v="61.4"/>
    <n v="3638.25"/>
    <x v="0"/>
    <n v="3638.25"/>
    <n v="0"/>
    <x v="5"/>
  </r>
  <r>
    <s v="2454-RPBRZ"/>
    <x v="0"/>
    <n v="1"/>
    <s v="Yes"/>
    <s v="No"/>
    <n v="12"/>
    <s v="Yes"/>
    <x v="2"/>
    <x v="1"/>
    <x v="0"/>
    <x v="0"/>
    <x v="1"/>
    <x v="0"/>
    <x v="1"/>
    <x v="0"/>
    <x v="0"/>
    <s v="Yes"/>
    <x v="0"/>
    <n v="98.1"/>
    <n v="1060.2"/>
    <x v="1"/>
    <n v="1060.2"/>
    <n v="1"/>
    <x v="0"/>
  </r>
  <r>
    <s v="0635-WKOLD"/>
    <x v="1"/>
    <n v="0"/>
    <s v="Yes"/>
    <s v="No"/>
    <n v="40"/>
    <s v="Yes"/>
    <x v="2"/>
    <x v="0"/>
    <x v="0"/>
    <x v="0"/>
    <x v="0"/>
    <x v="1"/>
    <x v="1"/>
    <x v="0"/>
    <x v="1"/>
    <s v="No"/>
    <x v="3"/>
    <n v="70.75"/>
    <n v="2921.75"/>
    <x v="0"/>
    <n v="2921.75"/>
    <n v="0"/>
    <x v="2"/>
  </r>
  <r>
    <s v="5993-JSUWV"/>
    <x v="0"/>
    <n v="0"/>
    <s v="No"/>
    <s v="No"/>
    <n v="66"/>
    <s v="Yes"/>
    <x v="1"/>
    <x v="0"/>
    <x v="1"/>
    <x v="0"/>
    <x v="1"/>
    <x v="0"/>
    <x v="0"/>
    <x v="0"/>
    <x v="2"/>
    <s v="Yes"/>
    <x v="2"/>
    <n v="61.15"/>
    <n v="4017.45"/>
    <x v="0"/>
    <n v="4017.45"/>
    <n v="0"/>
    <x v="4"/>
  </r>
  <r>
    <s v="4518-FZBSX"/>
    <x v="1"/>
    <n v="0"/>
    <s v="Yes"/>
    <s v="Yes"/>
    <n v="42"/>
    <s v="Yes"/>
    <x v="1"/>
    <x v="2"/>
    <x v="2"/>
    <x v="2"/>
    <x v="2"/>
    <x v="2"/>
    <x v="2"/>
    <x v="2"/>
    <x v="1"/>
    <s v="No"/>
    <x v="1"/>
    <n v="20.25"/>
    <n v="854.9"/>
    <x v="0"/>
    <n v="854.9"/>
    <n v="0"/>
    <x v="2"/>
  </r>
  <r>
    <s v="5387-ASZNZ"/>
    <x v="0"/>
    <n v="1"/>
    <s v="No"/>
    <s v="No"/>
    <n v="66"/>
    <s v="Yes"/>
    <x v="2"/>
    <x v="0"/>
    <x v="1"/>
    <x v="0"/>
    <x v="0"/>
    <x v="1"/>
    <x v="0"/>
    <x v="0"/>
    <x v="1"/>
    <s v="Yes"/>
    <x v="3"/>
    <n v="63.85"/>
    <n v="4174.3500000000004"/>
    <x v="0"/>
    <n v="4174.3500000000004"/>
    <n v="0"/>
    <x v="4"/>
  </r>
  <r>
    <s v="6988-CJEYV"/>
    <x v="1"/>
    <n v="0"/>
    <s v="No"/>
    <s v="No"/>
    <n v="49"/>
    <s v="Yes"/>
    <x v="2"/>
    <x v="1"/>
    <x v="0"/>
    <x v="0"/>
    <x v="0"/>
    <x v="0"/>
    <x v="1"/>
    <x v="1"/>
    <x v="0"/>
    <s v="No"/>
    <x v="0"/>
    <n v="98.7"/>
    <n v="4920.55"/>
    <x v="0"/>
    <n v="4920.55"/>
    <n v="0"/>
    <x v="5"/>
  </r>
  <r>
    <s v="2002-MZHWP"/>
    <x v="0"/>
    <n v="0"/>
    <s v="No"/>
    <s v="No"/>
    <n v="1"/>
    <s v="Yes"/>
    <x v="1"/>
    <x v="2"/>
    <x v="2"/>
    <x v="2"/>
    <x v="2"/>
    <x v="2"/>
    <x v="2"/>
    <x v="2"/>
    <x v="0"/>
    <s v="No"/>
    <x v="1"/>
    <n v="20.5"/>
    <n v="20.5"/>
    <x v="1"/>
    <n v="20.5"/>
    <n v="1"/>
    <x v="0"/>
  </r>
  <r>
    <s v="3097-FQTVJ"/>
    <x v="0"/>
    <n v="0"/>
    <s v="No"/>
    <s v="No"/>
    <n v="41"/>
    <s v="Yes"/>
    <x v="1"/>
    <x v="2"/>
    <x v="2"/>
    <x v="2"/>
    <x v="2"/>
    <x v="2"/>
    <x v="2"/>
    <x v="2"/>
    <x v="2"/>
    <s v="No"/>
    <x v="1"/>
    <n v="20"/>
    <n v="810.3"/>
    <x v="0"/>
    <n v="810.3"/>
    <n v="0"/>
    <x v="2"/>
  </r>
  <r>
    <s v="5465-BUBFA"/>
    <x v="0"/>
    <n v="0"/>
    <s v="Yes"/>
    <s v="Yes"/>
    <n v="41"/>
    <s v="Yes"/>
    <x v="1"/>
    <x v="2"/>
    <x v="2"/>
    <x v="2"/>
    <x v="2"/>
    <x v="2"/>
    <x v="2"/>
    <x v="2"/>
    <x v="2"/>
    <s v="No"/>
    <x v="2"/>
    <n v="19.3"/>
    <n v="772.4"/>
    <x v="0"/>
    <n v="772.4"/>
    <n v="0"/>
    <x v="2"/>
  </r>
  <r>
    <s v="7299-GNVPL"/>
    <x v="0"/>
    <n v="0"/>
    <s v="Yes"/>
    <s v="Yes"/>
    <n v="23"/>
    <s v="Yes"/>
    <x v="1"/>
    <x v="1"/>
    <x v="1"/>
    <x v="0"/>
    <x v="0"/>
    <x v="1"/>
    <x v="0"/>
    <x v="0"/>
    <x v="0"/>
    <s v="No"/>
    <x v="1"/>
    <n v="84.4"/>
    <n v="1936.85"/>
    <x v="0"/>
    <n v="1936.85"/>
    <n v="0"/>
    <x v="3"/>
  </r>
  <r>
    <s v="9743-DQKQW"/>
    <x v="1"/>
    <n v="0"/>
    <s v="No"/>
    <s v="No"/>
    <n v="3"/>
    <s v="No"/>
    <x v="0"/>
    <x v="0"/>
    <x v="0"/>
    <x v="1"/>
    <x v="0"/>
    <x v="0"/>
    <x v="0"/>
    <x v="0"/>
    <x v="0"/>
    <s v="No"/>
    <x v="0"/>
    <n v="25.1"/>
    <n v="79.8"/>
    <x v="0"/>
    <n v="79.8"/>
    <n v="0"/>
    <x v="0"/>
  </r>
  <r>
    <s v="1215-VFYVK"/>
    <x v="0"/>
    <n v="0"/>
    <s v="No"/>
    <s v="No"/>
    <n v="4"/>
    <s v="No"/>
    <x v="0"/>
    <x v="0"/>
    <x v="1"/>
    <x v="1"/>
    <x v="1"/>
    <x v="1"/>
    <x v="0"/>
    <x v="1"/>
    <x v="0"/>
    <s v="No"/>
    <x v="1"/>
    <n v="48.25"/>
    <n v="202.25"/>
    <x v="0"/>
    <n v="202.25"/>
    <n v="0"/>
    <x v="0"/>
  </r>
  <r>
    <s v="9371-BITHB"/>
    <x v="0"/>
    <n v="0"/>
    <s v="Yes"/>
    <s v="Yes"/>
    <n v="52"/>
    <s v="Yes"/>
    <x v="1"/>
    <x v="2"/>
    <x v="2"/>
    <x v="2"/>
    <x v="2"/>
    <x v="2"/>
    <x v="2"/>
    <x v="2"/>
    <x v="2"/>
    <s v="No"/>
    <x v="1"/>
    <n v="19.850000000000001"/>
    <n v="1070.5"/>
    <x v="0"/>
    <n v="1070.5"/>
    <n v="0"/>
    <x v="5"/>
  </r>
  <r>
    <s v="2265-CYWIV"/>
    <x v="0"/>
    <n v="1"/>
    <s v="Yes"/>
    <s v="No"/>
    <n v="4"/>
    <s v="Yes"/>
    <x v="2"/>
    <x v="1"/>
    <x v="1"/>
    <x v="1"/>
    <x v="0"/>
    <x v="0"/>
    <x v="1"/>
    <x v="1"/>
    <x v="0"/>
    <s v="Yes"/>
    <x v="0"/>
    <n v="99.6"/>
    <n v="347.65"/>
    <x v="1"/>
    <n v="347.65"/>
    <n v="1"/>
    <x v="0"/>
  </r>
  <r>
    <s v="9093-FPDLG"/>
    <x v="0"/>
    <n v="0"/>
    <s v="No"/>
    <s v="No"/>
    <n v="11"/>
    <s v="Yes"/>
    <x v="1"/>
    <x v="1"/>
    <x v="0"/>
    <x v="0"/>
    <x v="1"/>
    <x v="1"/>
    <x v="0"/>
    <x v="1"/>
    <x v="0"/>
    <s v="Yes"/>
    <x v="0"/>
    <n v="94.2"/>
    <n v="999.9"/>
    <x v="0"/>
    <n v="999.9"/>
    <n v="0"/>
    <x v="0"/>
  </r>
  <r>
    <s v="0541-FITGH"/>
    <x v="0"/>
    <n v="0"/>
    <s v="Yes"/>
    <s v="No"/>
    <n v="2"/>
    <s v="Yes"/>
    <x v="1"/>
    <x v="0"/>
    <x v="1"/>
    <x v="1"/>
    <x v="0"/>
    <x v="0"/>
    <x v="0"/>
    <x v="1"/>
    <x v="0"/>
    <s v="Yes"/>
    <x v="1"/>
    <n v="62.15"/>
    <n v="113.1"/>
    <x v="0"/>
    <n v="113.1"/>
    <n v="0"/>
    <x v="0"/>
  </r>
  <r>
    <s v="6985-HAYWX"/>
    <x v="0"/>
    <n v="0"/>
    <s v="Yes"/>
    <s v="No"/>
    <n v="26"/>
    <s v="Yes"/>
    <x v="2"/>
    <x v="1"/>
    <x v="0"/>
    <x v="0"/>
    <x v="0"/>
    <x v="0"/>
    <x v="0"/>
    <x v="0"/>
    <x v="0"/>
    <s v="No"/>
    <x v="2"/>
    <n v="79.3"/>
    <n v="2015.8"/>
    <x v="0"/>
    <n v="2015.8"/>
    <n v="0"/>
    <x v="1"/>
  </r>
  <r>
    <s v="7508-KBIMB"/>
    <x v="1"/>
    <n v="0"/>
    <s v="Yes"/>
    <s v="Yes"/>
    <n v="24"/>
    <s v="Yes"/>
    <x v="1"/>
    <x v="0"/>
    <x v="1"/>
    <x v="1"/>
    <x v="1"/>
    <x v="0"/>
    <x v="0"/>
    <x v="0"/>
    <x v="1"/>
    <s v="Yes"/>
    <x v="3"/>
    <n v="56.25"/>
    <n v="1454.25"/>
    <x v="0"/>
    <n v="1454.25"/>
    <n v="0"/>
    <x v="3"/>
  </r>
  <r>
    <s v="6838-HVLXG"/>
    <x v="0"/>
    <n v="0"/>
    <s v="No"/>
    <s v="No"/>
    <n v="12"/>
    <s v="Yes"/>
    <x v="1"/>
    <x v="2"/>
    <x v="2"/>
    <x v="2"/>
    <x v="2"/>
    <x v="2"/>
    <x v="2"/>
    <x v="2"/>
    <x v="0"/>
    <s v="No"/>
    <x v="1"/>
    <n v="20.3"/>
    <n v="246.7"/>
    <x v="0"/>
    <n v="246.7"/>
    <n v="0"/>
    <x v="0"/>
  </r>
  <r>
    <s v="2277-DJJDL"/>
    <x v="1"/>
    <n v="1"/>
    <s v="Yes"/>
    <s v="No"/>
    <n v="60"/>
    <s v="Yes"/>
    <x v="2"/>
    <x v="1"/>
    <x v="0"/>
    <x v="1"/>
    <x v="0"/>
    <x v="1"/>
    <x v="1"/>
    <x v="1"/>
    <x v="0"/>
    <s v="Yes"/>
    <x v="0"/>
    <n v="99"/>
    <n v="6017.9"/>
    <x v="0"/>
    <n v="6017.9"/>
    <n v="0"/>
    <x v="5"/>
  </r>
  <r>
    <s v="1897-OKVMW"/>
    <x v="0"/>
    <n v="0"/>
    <s v="Yes"/>
    <s v="Yes"/>
    <n v="64"/>
    <s v="Yes"/>
    <x v="2"/>
    <x v="0"/>
    <x v="1"/>
    <x v="0"/>
    <x v="1"/>
    <x v="1"/>
    <x v="1"/>
    <x v="1"/>
    <x v="2"/>
    <s v="Yes"/>
    <x v="1"/>
    <n v="90.6"/>
    <n v="5817.45"/>
    <x v="0"/>
    <n v="5817.45"/>
    <n v="0"/>
    <x v="4"/>
  </r>
  <r>
    <s v="5485-ITNPC"/>
    <x v="1"/>
    <n v="0"/>
    <s v="Yes"/>
    <s v="No"/>
    <n v="66"/>
    <s v="Yes"/>
    <x v="1"/>
    <x v="0"/>
    <x v="1"/>
    <x v="0"/>
    <x v="1"/>
    <x v="1"/>
    <x v="1"/>
    <x v="1"/>
    <x v="2"/>
    <s v="Yes"/>
    <x v="2"/>
    <n v="85.9"/>
    <n v="5595.3"/>
    <x v="0"/>
    <n v="5595.3"/>
    <n v="0"/>
    <x v="4"/>
  </r>
  <r>
    <s v="0233-FTHAV"/>
    <x v="0"/>
    <n v="0"/>
    <s v="No"/>
    <s v="No"/>
    <n v="60"/>
    <s v="Yes"/>
    <x v="2"/>
    <x v="1"/>
    <x v="0"/>
    <x v="1"/>
    <x v="1"/>
    <x v="0"/>
    <x v="0"/>
    <x v="0"/>
    <x v="1"/>
    <s v="Yes"/>
    <x v="2"/>
    <n v="79.2"/>
    <n v="4765"/>
    <x v="0"/>
    <n v="4765"/>
    <n v="0"/>
    <x v="5"/>
  </r>
  <r>
    <s v="4644-PIZRT"/>
    <x v="1"/>
    <n v="0"/>
    <s v="Yes"/>
    <s v="Yes"/>
    <n v="17"/>
    <s v="Yes"/>
    <x v="2"/>
    <x v="0"/>
    <x v="1"/>
    <x v="1"/>
    <x v="1"/>
    <x v="0"/>
    <x v="1"/>
    <x v="0"/>
    <x v="1"/>
    <s v="Yes"/>
    <x v="2"/>
    <n v="70.349999999999994"/>
    <n v="1201.6500000000001"/>
    <x v="0"/>
    <n v="1201.6500000000001"/>
    <n v="0"/>
    <x v="3"/>
  </r>
  <r>
    <s v="8922-NPKBJ"/>
    <x v="1"/>
    <n v="0"/>
    <s v="Yes"/>
    <s v="Yes"/>
    <n v="42"/>
    <s v="Yes"/>
    <x v="1"/>
    <x v="2"/>
    <x v="2"/>
    <x v="2"/>
    <x v="2"/>
    <x v="2"/>
    <x v="2"/>
    <x v="2"/>
    <x v="2"/>
    <s v="No"/>
    <x v="1"/>
    <n v="19.350000000000001"/>
    <n v="867.3"/>
    <x v="0"/>
    <n v="867.3"/>
    <n v="0"/>
    <x v="2"/>
  </r>
  <r>
    <s v="2740-TVLFN"/>
    <x v="1"/>
    <n v="0"/>
    <s v="No"/>
    <s v="No"/>
    <n v="1"/>
    <s v="Yes"/>
    <x v="2"/>
    <x v="0"/>
    <x v="0"/>
    <x v="1"/>
    <x v="0"/>
    <x v="0"/>
    <x v="0"/>
    <x v="0"/>
    <x v="0"/>
    <s v="Yes"/>
    <x v="0"/>
    <n v="50.15"/>
    <n v="50.15"/>
    <x v="0"/>
    <n v="50.15"/>
    <n v="0"/>
    <x v="0"/>
  </r>
  <r>
    <s v="7771-CFQRQ"/>
    <x v="0"/>
    <n v="0"/>
    <s v="Yes"/>
    <s v="Yes"/>
    <n v="47"/>
    <s v="Yes"/>
    <x v="1"/>
    <x v="0"/>
    <x v="0"/>
    <x v="0"/>
    <x v="0"/>
    <x v="1"/>
    <x v="0"/>
    <x v="1"/>
    <x v="2"/>
    <s v="No"/>
    <x v="2"/>
    <n v="63.8"/>
    <n v="3007.25"/>
    <x v="0"/>
    <n v="3007.25"/>
    <n v="0"/>
    <x v="2"/>
  </r>
  <r>
    <s v="9512-PHSMG"/>
    <x v="0"/>
    <n v="0"/>
    <s v="Yes"/>
    <s v="No"/>
    <n v="10"/>
    <s v="Yes"/>
    <x v="1"/>
    <x v="2"/>
    <x v="2"/>
    <x v="2"/>
    <x v="2"/>
    <x v="2"/>
    <x v="2"/>
    <x v="2"/>
    <x v="0"/>
    <s v="Yes"/>
    <x v="1"/>
    <n v="20.55"/>
    <n v="252.75"/>
    <x v="0"/>
    <n v="252.75"/>
    <n v="0"/>
    <x v="0"/>
  </r>
  <r>
    <s v="6963-EZQEE"/>
    <x v="1"/>
    <n v="1"/>
    <s v="Yes"/>
    <s v="No"/>
    <n v="70"/>
    <s v="Yes"/>
    <x v="2"/>
    <x v="0"/>
    <x v="1"/>
    <x v="0"/>
    <x v="1"/>
    <x v="1"/>
    <x v="1"/>
    <x v="1"/>
    <x v="2"/>
    <s v="Yes"/>
    <x v="3"/>
    <n v="88.55"/>
    <n v="6306.5"/>
    <x v="0"/>
    <n v="6306.5"/>
    <n v="0"/>
    <x v="4"/>
  </r>
  <r>
    <s v="2452-KDRRH"/>
    <x v="1"/>
    <n v="1"/>
    <s v="No"/>
    <s v="No"/>
    <n v="67"/>
    <s v="Yes"/>
    <x v="2"/>
    <x v="1"/>
    <x v="0"/>
    <x v="1"/>
    <x v="1"/>
    <x v="0"/>
    <x v="1"/>
    <x v="1"/>
    <x v="0"/>
    <s v="Yes"/>
    <x v="3"/>
    <n v="101.4"/>
    <n v="6841.05"/>
    <x v="0"/>
    <n v="6841.05"/>
    <n v="0"/>
    <x v="4"/>
  </r>
  <r>
    <s v="2004-OCQXK"/>
    <x v="0"/>
    <n v="0"/>
    <s v="No"/>
    <s v="No"/>
    <n v="1"/>
    <s v="Yes"/>
    <x v="1"/>
    <x v="1"/>
    <x v="0"/>
    <x v="1"/>
    <x v="0"/>
    <x v="0"/>
    <x v="0"/>
    <x v="1"/>
    <x v="0"/>
    <s v="Yes"/>
    <x v="0"/>
    <n v="81.95"/>
    <n v="81.95"/>
    <x v="1"/>
    <n v="81.95"/>
    <n v="1"/>
    <x v="0"/>
  </r>
  <r>
    <s v="5027-QPKTE"/>
    <x v="1"/>
    <n v="0"/>
    <s v="Yes"/>
    <s v="No"/>
    <n v="7"/>
    <s v="Yes"/>
    <x v="1"/>
    <x v="1"/>
    <x v="0"/>
    <x v="1"/>
    <x v="0"/>
    <x v="0"/>
    <x v="0"/>
    <x v="0"/>
    <x v="0"/>
    <s v="Yes"/>
    <x v="0"/>
    <n v="69.349999999999994"/>
    <n v="451.1"/>
    <x v="1"/>
    <n v="451.1"/>
    <n v="1"/>
    <x v="0"/>
  </r>
  <r>
    <s v="4146-SVFUD"/>
    <x v="1"/>
    <n v="0"/>
    <s v="No"/>
    <s v="No"/>
    <n v="1"/>
    <s v="Yes"/>
    <x v="1"/>
    <x v="0"/>
    <x v="0"/>
    <x v="1"/>
    <x v="0"/>
    <x v="0"/>
    <x v="0"/>
    <x v="0"/>
    <x v="0"/>
    <s v="No"/>
    <x v="1"/>
    <n v="44.6"/>
    <n v="44.6"/>
    <x v="0"/>
    <n v="44.6"/>
    <n v="0"/>
    <x v="0"/>
  </r>
  <r>
    <s v="1564-HJUVY"/>
    <x v="1"/>
    <n v="0"/>
    <s v="No"/>
    <s v="No"/>
    <n v="4"/>
    <s v="Yes"/>
    <x v="1"/>
    <x v="0"/>
    <x v="0"/>
    <x v="0"/>
    <x v="0"/>
    <x v="1"/>
    <x v="1"/>
    <x v="0"/>
    <x v="0"/>
    <s v="Yes"/>
    <x v="2"/>
    <n v="63.75"/>
    <n v="226.2"/>
    <x v="0"/>
    <n v="226.2"/>
    <n v="0"/>
    <x v="0"/>
  </r>
  <r>
    <s v="3617-XLSGQ"/>
    <x v="0"/>
    <n v="0"/>
    <s v="Yes"/>
    <s v="Yes"/>
    <n v="66"/>
    <s v="Yes"/>
    <x v="2"/>
    <x v="1"/>
    <x v="1"/>
    <x v="0"/>
    <x v="1"/>
    <x v="0"/>
    <x v="1"/>
    <x v="1"/>
    <x v="2"/>
    <s v="No"/>
    <x v="2"/>
    <n v="109.25"/>
    <n v="7082.5"/>
    <x v="0"/>
    <n v="7082.5"/>
    <n v="0"/>
    <x v="4"/>
  </r>
  <r>
    <s v="7517-LDMPS"/>
    <x v="0"/>
    <n v="0"/>
    <s v="No"/>
    <s v="No"/>
    <n v="12"/>
    <s v="Yes"/>
    <x v="1"/>
    <x v="1"/>
    <x v="0"/>
    <x v="0"/>
    <x v="0"/>
    <x v="0"/>
    <x v="0"/>
    <x v="1"/>
    <x v="0"/>
    <s v="Yes"/>
    <x v="0"/>
    <n v="84.6"/>
    <n v="1017.35"/>
    <x v="0"/>
    <n v="1017.35"/>
    <n v="0"/>
    <x v="0"/>
  </r>
  <r>
    <s v="7244-KXYZN"/>
    <x v="0"/>
    <n v="0"/>
    <s v="No"/>
    <s v="No"/>
    <n v="24"/>
    <s v="Yes"/>
    <x v="1"/>
    <x v="2"/>
    <x v="2"/>
    <x v="2"/>
    <x v="2"/>
    <x v="2"/>
    <x v="2"/>
    <x v="2"/>
    <x v="1"/>
    <s v="No"/>
    <x v="3"/>
    <n v="20.45"/>
    <n v="527.35"/>
    <x v="0"/>
    <n v="527.35"/>
    <n v="0"/>
    <x v="3"/>
  </r>
  <r>
    <s v="5226-NOZFC"/>
    <x v="1"/>
    <n v="0"/>
    <s v="No"/>
    <s v="No"/>
    <n v="26"/>
    <s v="Yes"/>
    <x v="1"/>
    <x v="1"/>
    <x v="0"/>
    <x v="0"/>
    <x v="0"/>
    <x v="0"/>
    <x v="1"/>
    <x v="0"/>
    <x v="0"/>
    <s v="Yes"/>
    <x v="0"/>
    <n v="85.75"/>
    <n v="2146.5"/>
    <x v="0"/>
    <n v="2146.5"/>
    <n v="0"/>
    <x v="1"/>
  </r>
  <r>
    <s v="2672-HUYVI"/>
    <x v="0"/>
    <n v="0"/>
    <s v="No"/>
    <s v="No"/>
    <n v="6"/>
    <s v="Yes"/>
    <x v="1"/>
    <x v="1"/>
    <x v="0"/>
    <x v="1"/>
    <x v="0"/>
    <x v="0"/>
    <x v="1"/>
    <x v="1"/>
    <x v="0"/>
    <s v="Yes"/>
    <x v="0"/>
    <n v="91.1"/>
    <n v="455.3"/>
    <x v="1"/>
    <n v="455.3"/>
    <n v="1"/>
    <x v="0"/>
  </r>
  <r>
    <s v="1400-WIVLL"/>
    <x v="1"/>
    <n v="0"/>
    <s v="Yes"/>
    <s v="No"/>
    <n v="57"/>
    <s v="Yes"/>
    <x v="2"/>
    <x v="1"/>
    <x v="0"/>
    <x v="1"/>
    <x v="1"/>
    <x v="1"/>
    <x v="1"/>
    <x v="1"/>
    <x v="2"/>
    <s v="No"/>
    <x v="0"/>
    <n v="107.95"/>
    <n v="5969.85"/>
    <x v="0"/>
    <n v="5969.85"/>
    <n v="0"/>
    <x v="5"/>
  </r>
  <r>
    <s v="7508-MYBOG"/>
    <x v="1"/>
    <n v="0"/>
    <s v="Yes"/>
    <s v="No"/>
    <n v="14"/>
    <s v="Yes"/>
    <x v="2"/>
    <x v="1"/>
    <x v="0"/>
    <x v="1"/>
    <x v="0"/>
    <x v="0"/>
    <x v="1"/>
    <x v="0"/>
    <x v="0"/>
    <s v="Yes"/>
    <x v="0"/>
    <n v="86.1"/>
    <n v="1235.55"/>
    <x v="1"/>
    <n v="1235.55"/>
    <n v="1"/>
    <x v="3"/>
  </r>
  <r>
    <s v="8148-NLEGT"/>
    <x v="0"/>
    <n v="0"/>
    <s v="Yes"/>
    <s v="Yes"/>
    <n v="42"/>
    <s v="Yes"/>
    <x v="2"/>
    <x v="2"/>
    <x v="2"/>
    <x v="2"/>
    <x v="2"/>
    <x v="2"/>
    <x v="2"/>
    <x v="2"/>
    <x v="2"/>
    <s v="No"/>
    <x v="0"/>
    <n v="22.95"/>
    <n v="1014.25"/>
    <x v="0"/>
    <n v="1014.25"/>
    <n v="0"/>
    <x v="2"/>
  </r>
  <r>
    <s v="0148-DCDOS"/>
    <x v="1"/>
    <n v="0"/>
    <s v="No"/>
    <s v="No"/>
    <n v="25"/>
    <s v="Yes"/>
    <x v="2"/>
    <x v="1"/>
    <x v="0"/>
    <x v="1"/>
    <x v="0"/>
    <x v="0"/>
    <x v="1"/>
    <x v="1"/>
    <x v="0"/>
    <s v="Yes"/>
    <x v="2"/>
    <n v="94.7"/>
    <n v="2362.1"/>
    <x v="1"/>
    <n v="2362.1"/>
    <n v="1"/>
    <x v="1"/>
  </r>
  <r>
    <s v="8347-GDTMP"/>
    <x v="0"/>
    <n v="0"/>
    <s v="Yes"/>
    <s v="No"/>
    <n v="64"/>
    <s v="Yes"/>
    <x v="1"/>
    <x v="2"/>
    <x v="2"/>
    <x v="2"/>
    <x v="2"/>
    <x v="2"/>
    <x v="2"/>
    <x v="2"/>
    <x v="2"/>
    <s v="No"/>
    <x v="3"/>
    <n v="19.45"/>
    <n v="1225.6500000000001"/>
    <x v="0"/>
    <n v="1225.6500000000001"/>
    <n v="0"/>
    <x v="4"/>
  </r>
  <r>
    <s v="9992-RRAMN"/>
    <x v="1"/>
    <n v="0"/>
    <s v="Yes"/>
    <s v="No"/>
    <n v="22"/>
    <s v="Yes"/>
    <x v="2"/>
    <x v="1"/>
    <x v="0"/>
    <x v="1"/>
    <x v="0"/>
    <x v="0"/>
    <x v="0"/>
    <x v="1"/>
    <x v="0"/>
    <s v="Yes"/>
    <x v="0"/>
    <n v="85.1"/>
    <n v="1873.7"/>
    <x v="1"/>
    <n v="1873.7"/>
    <n v="1"/>
    <x v="3"/>
  </r>
  <r>
    <s v="6746-WAUWT"/>
    <x v="1"/>
    <n v="0"/>
    <s v="No"/>
    <s v="No"/>
    <n v="19"/>
    <s v="Yes"/>
    <x v="1"/>
    <x v="2"/>
    <x v="2"/>
    <x v="2"/>
    <x v="2"/>
    <x v="2"/>
    <x v="2"/>
    <x v="2"/>
    <x v="1"/>
    <s v="Yes"/>
    <x v="3"/>
    <n v="19.7"/>
    <n v="386.5"/>
    <x v="0"/>
    <n v="386.5"/>
    <n v="0"/>
    <x v="3"/>
  </r>
  <r>
    <s v="0310-MVLET"/>
    <x v="0"/>
    <n v="0"/>
    <s v="Yes"/>
    <s v="Yes"/>
    <n v="61"/>
    <s v="Yes"/>
    <x v="2"/>
    <x v="1"/>
    <x v="0"/>
    <x v="0"/>
    <x v="0"/>
    <x v="0"/>
    <x v="1"/>
    <x v="1"/>
    <x v="0"/>
    <s v="Yes"/>
    <x v="0"/>
    <n v="99.15"/>
    <n v="6010.05"/>
    <x v="1"/>
    <n v="6010.05"/>
    <n v="1"/>
    <x v="4"/>
  </r>
  <r>
    <s v="0428-IKYCP"/>
    <x v="1"/>
    <n v="0"/>
    <s v="Yes"/>
    <s v="No"/>
    <n v="22"/>
    <s v="Yes"/>
    <x v="1"/>
    <x v="1"/>
    <x v="0"/>
    <x v="1"/>
    <x v="1"/>
    <x v="0"/>
    <x v="1"/>
    <x v="0"/>
    <x v="0"/>
    <s v="Yes"/>
    <x v="2"/>
    <n v="87"/>
    <n v="1850.65"/>
    <x v="0"/>
    <n v="1850.65"/>
    <n v="0"/>
    <x v="3"/>
  </r>
  <r>
    <s v="4550-VBOFE"/>
    <x v="1"/>
    <n v="1"/>
    <s v="Yes"/>
    <s v="No"/>
    <n v="70"/>
    <s v="Yes"/>
    <x v="2"/>
    <x v="1"/>
    <x v="0"/>
    <x v="0"/>
    <x v="1"/>
    <x v="0"/>
    <x v="1"/>
    <x v="1"/>
    <x v="0"/>
    <s v="Yes"/>
    <x v="0"/>
    <n v="102.95"/>
    <n v="7101.5"/>
    <x v="1"/>
    <n v="7101.5"/>
    <n v="1"/>
    <x v="4"/>
  </r>
  <r>
    <s v="2187-PKZAY"/>
    <x v="1"/>
    <n v="0"/>
    <s v="No"/>
    <s v="No"/>
    <n v="12"/>
    <s v="Yes"/>
    <x v="1"/>
    <x v="1"/>
    <x v="0"/>
    <x v="1"/>
    <x v="0"/>
    <x v="0"/>
    <x v="0"/>
    <x v="1"/>
    <x v="0"/>
    <s v="Yes"/>
    <x v="2"/>
    <n v="79.95"/>
    <n v="1043.4000000000001"/>
    <x v="0"/>
    <n v="1043.4000000000001"/>
    <n v="0"/>
    <x v="0"/>
  </r>
  <r>
    <s v="4003-OCTMP"/>
    <x v="0"/>
    <n v="0"/>
    <s v="Yes"/>
    <s v="No"/>
    <n v="31"/>
    <s v="Yes"/>
    <x v="1"/>
    <x v="0"/>
    <x v="1"/>
    <x v="1"/>
    <x v="0"/>
    <x v="1"/>
    <x v="0"/>
    <x v="1"/>
    <x v="1"/>
    <s v="Yes"/>
    <x v="0"/>
    <n v="64"/>
    <n v="1910.75"/>
    <x v="0"/>
    <n v="1910.75"/>
    <n v="0"/>
    <x v="1"/>
  </r>
  <r>
    <s v="6652-YFFJO"/>
    <x v="0"/>
    <n v="0"/>
    <s v="No"/>
    <s v="No"/>
    <n v="11"/>
    <s v="Yes"/>
    <x v="1"/>
    <x v="0"/>
    <x v="0"/>
    <x v="1"/>
    <x v="0"/>
    <x v="0"/>
    <x v="1"/>
    <x v="1"/>
    <x v="0"/>
    <s v="Yes"/>
    <x v="0"/>
    <n v="64.900000000000006"/>
    <n v="716.1"/>
    <x v="0"/>
    <n v="716.1"/>
    <n v="0"/>
    <x v="0"/>
  </r>
  <r>
    <s v="7225-IILWY"/>
    <x v="1"/>
    <n v="0"/>
    <s v="Yes"/>
    <s v="Yes"/>
    <n v="68"/>
    <s v="Yes"/>
    <x v="2"/>
    <x v="2"/>
    <x v="2"/>
    <x v="2"/>
    <x v="2"/>
    <x v="2"/>
    <x v="2"/>
    <x v="2"/>
    <x v="2"/>
    <s v="No"/>
    <x v="1"/>
    <n v="25.75"/>
    <n v="1686.15"/>
    <x v="0"/>
    <n v="1686.15"/>
    <n v="0"/>
    <x v="4"/>
  </r>
  <r>
    <s v="5248-RPYWW"/>
    <x v="0"/>
    <n v="1"/>
    <s v="Yes"/>
    <s v="Yes"/>
    <n v="72"/>
    <s v="Yes"/>
    <x v="2"/>
    <x v="0"/>
    <x v="1"/>
    <x v="0"/>
    <x v="1"/>
    <x v="1"/>
    <x v="1"/>
    <x v="1"/>
    <x v="2"/>
    <s v="Yes"/>
    <x v="2"/>
    <n v="90.15"/>
    <n v="6716.45"/>
    <x v="0"/>
    <n v="6716.45"/>
    <n v="0"/>
    <x v="4"/>
  </r>
  <r>
    <s v="7923-IYJWY"/>
    <x v="1"/>
    <n v="1"/>
    <s v="No"/>
    <s v="No"/>
    <n v="67"/>
    <s v="Yes"/>
    <x v="2"/>
    <x v="1"/>
    <x v="1"/>
    <x v="0"/>
    <x v="1"/>
    <x v="1"/>
    <x v="1"/>
    <x v="1"/>
    <x v="2"/>
    <s v="Yes"/>
    <x v="3"/>
    <n v="116.1"/>
    <n v="7839.85"/>
    <x v="0"/>
    <n v="7839.85"/>
    <n v="0"/>
    <x v="4"/>
  </r>
  <r>
    <s v="3170-GWYKC"/>
    <x v="0"/>
    <n v="0"/>
    <s v="No"/>
    <s v="No"/>
    <n v="60"/>
    <s v="Yes"/>
    <x v="1"/>
    <x v="1"/>
    <x v="1"/>
    <x v="1"/>
    <x v="1"/>
    <x v="1"/>
    <x v="1"/>
    <x v="1"/>
    <x v="0"/>
    <s v="Yes"/>
    <x v="2"/>
    <n v="104.95"/>
    <n v="6236.75"/>
    <x v="0"/>
    <n v="6236.75"/>
    <n v="0"/>
    <x v="5"/>
  </r>
  <r>
    <s v="5696-QURRL"/>
    <x v="1"/>
    <n v="0"/>
    <s v="No"/>
    <s v="No"/>
    <n v="1"/>
    <s v="Yes"/>
    <x v="1"/>
    <x v="0"/>
    <x v="0"/>
    <x v="1"/>
    <x v="0"/>
    <x v="0"/>
    <x v="0"/>
    <x v="0"/>
    <x v="0"/>
    <s v="Yes"/>
    <x v="1"/>
    <n v="45.05"/>
    <n v="45.05"/>
    <x v="1"/>
    <n v="45.05"/>
    <n v="1"/>
    <x v="0"/>
  </r>
  <r>
    <s v="7409-KIUTL"/>
    <x v="0"/>
    <n v="1"/>
    <s v="No"/>
    <s v="Yes"/>
    <n v="1"/>
    <s v="Yes"/>
    <x v="1"/>
    <x v="1"/>
    <x v="0"/>
    <x v="1"/>
    <x v="0"/>
    <x v="0"/>
    <x v="0"/>
    <x v="0"/>
    <x v="0"/>
    <s v="Yes"/>
    <x v="0"/>
    <n v="71"/>
    <n v="71"/>
    <x v="1"/>
    <n v="71"/>
    <n v="1"/>
    <x v="0"/>
  </r>
  <r>
    <s v="9830-ECLEN"/>
    <x v="1"/>
    <n v="0"/>
    <s v="Yes"/>
    <s v="Yes"/>
    <n v="58"/>
    <s v="No"/>
    <x v="0"/>
    <x v="0"/>
    <x v="1"/>
    <x v="0"/>
    <x v="1"/>
    <x v="0"/>
    <x v="1"/>
    <x v="0"/>
    <x v="1"/>
    <s v="No"/>
    <x v="1"/>
    <n v="50"/>
    <n v="2919.85"/>
    <x v="0"/>
    <n v="2919.85"/>
    <n v="0"/>
    <x v="5"/>
  </r>
  <r>
    <s v="1732-VHUBQ"/>
    <x v="0"/>
    <n v="1"/>
    <s v="Yes"/>
    <s v="Yes"/>
    <n v="47"/>
    <s v="Yes"/>
    <x v="1"/>
    <x v="1"/>
    <x v="0"/>
    <x v="1"/>
    <x v="0"/>
    <x v="0"/>
    <x v="0"/>
    <x v="0"/>
    <x v="0"/>
    <s v="No"/>
    <x v="2"/>
    <n v="70.55"/>
    <n v="3309.25"/>
    <x v="1"/>
    <n v="3309.25"/>
    <n v="1"/>
    <x v="2"/>
  </r>
  <r>
    <s v="0495-RVCBF"/>
    <x v="0"/>
    <n v="0"/>
    <s v="No"/>
    <s v="No"/>
    <n v="1"/>
    <s v="Yes"/>
    <x v="1"/>
    <x v="1"/>
    <x v="0"/>
    <x v="1"/>
    <x v="0"/>
    <x v="0"/>
    <x v="0"/>
    <x v="1"/>
    <x v="0"/>
    <s v="Yes"/>
    <x v="0"/>
    <n v="79.7"/>
    <n v="79.7"/>
    <x v="1"/>
    <n v="79.7"/>
    <n v="1"/>
    <x v="0"/>
  </r>
  <r>
    <s v="2668-TZSPS"/>
    <x v="1"/>
    <n v="0"/>
    <s v="No"/>
    <s v="No"/>
    <n v="1"/>
    <s v="Yes"/>
    <x v="1"/>
    <x v="2"/>
    <x v="2"/>
    <x v="2"/>
    <x v="2"/>
    <x v="2"/>
    <x v="2"/>
    <x v="2"/>
    <x v="0"/>
    <s v="No"/>
    <x v="1"/>
    <n v="20.45"/>
    <n v="20.45"/>
    <x v="0"/>
    <n v="20.45"/>
    <n v="0"/>
    <x v="0"/>
  </r>
  <r>
    <s v="7854-EDSSA"/>
    <x v="1"/>
    <n v="0"/>
    <s v="No"/>
    <s v="No"/>
    <n v="22"/>
    <s v="Yes"/>
    <x v="2"/>
    <x v="0"/>
    <x v="1"/>
    <x v="0"/>
    <x v="0"/>
    <x v="0"/>
    <x v="0"/>
    <x v="0"/>
    <x v="0"/>
    <s v="No"/>
    <x v="0"/>
    <n v="59"/>
    <n v="1254.7"/>
    <x v="1"/>
    <n v="1254.7"/>
    <n v="1"/>
    <x v="3"/>
  </r>
  <r>
    <s v="8869-TORSS"/>
    <x v="0"/>
    <n v="0"/>
    <s v="No"/>
    <s v="No"/>
    <n v="48"/>
    <s v="Yes"/>
    <x v="1"/>
    <x v="0"/>
    <x v="1"/>
    <x v="1"/>
    <x v="1"/>
    <x v="1"/>
    <x v="0"/>
    <x v="0"/>
    <x v="1"/>
    <s v="Yes"/>
    <x v="3"/>
    <n v="60.35"/>
    <n v="2896.4"/>
    <x v="1"/>
    <n v="2896.4"/>
    <n v="1"/>
    <x v="2"/>
  </r>
  <r>
    <s v="7446-SFAOA"/>
    <x v="0"/>
    <n v="0"/>
    <s v="Yes"/>
    <s v="No"/>
    <n v="37"/>
    <s v="Yes"/>
    <x v="1"/>
    <x v="2"/>
    <x v="2"/>
    <x v="2"/>
    <x v="2"/>
    <x v="2"/>
    <x v="2"/>
    <x v="2"/>
    <x v="1"/>
    <s v="Yes"/>
    <x v="2"/>
    <n v="19.850000000000001"/>
    <n v="717.5"/>
    <x v="0"/>
    <n v="717.5"/>
    <n v="0"/>
    <x v="2"/>
  </r>
  <r>
    <s v="9522-ZSINC"/>
    <x v="1"/>
    <n v="0"/>
    <s v="No"/>
    <s v="No"/>
    <n v="13"/>
    <s v="Yes"/>
    <x v="1"/>
    <x v="2"/>
    <x v="2"/>
    <x v="2"/>
    <x v="2"/>
    <x v="2"/>
    <x v="2"/>
    <x v="2"/>
    <x v="1"/>
    <s v="Yes"/>
    <x v="0"/>
    <n v="19.95"/>
    <n v="253.8"/>
    <x v="0"/>
    <n v="253.8"/>
    <n v="0"/>
    <x v="3"/>
  </r>
  <r>
    <s v="8234-GSZYK"/>
    <x v="1"/>
    <n v="0"/>
    <s v="No"/>
    <s v="No"/>
    <n v="43"/>
    <s v="Yes"/>
    <x v="2"/>
    <x v="2"/>
    <x v="2"/>
    <x v="2"/>
    <x v="2"/>
    <x v="2"/>
    <x v="2"/>
    <x v="2"/>
    <x v="2"/>
    <s v="No"/>
    <x v="2"/>
    <n v="26.45"/>
    <n v="1110.05"/>
    <x v="0"/>
    <n v="1110.05"/>
    <n v="0"/>
    <x v="2"/>
  </r>
  <r>
    <s v="6505-OZNPG"/>
    <x v="0"/>
    <n v="0"/>
    <s v="No"/>
    <s v="No"/>
    <n v="6"/>
    <s v="No"/>
    <x v="0"/>
    <x v="0"/>
    <x v="1"/>
    <x v="0"/>
    <x v="1"/>
    <x v="1"/>
    <x v="1"/>
    <x v="1"/>
    <x v="2"/>
    <s v="Yes"/>
    <x v="1"/>
    <n v="63.4"/>
    <n v="348.8"/>
    <x v="0"/>
    <n v="348.8"/>
    <n v="0"/>
    <x v="0"/>
  </r>
  <r>
    <s v="6164-HAQTX"/>
    <x v="1"/>
    <n v="0"/>
    <s v="No"/>
    <s v="No"/>
    <n v="71"/>
    <s v="No"/>
    <x v="0"/>
    <x v="0"/>
    <x v="1"/>
    <x v="0"/>
    <x v="1"/>
    <x v="1"/>
    <x v="1"/>
    <x v="0"/>
    <x v="2"/>
    <s v="No"/>
    <x v="2"/>
    <n v="53.95"/>
    <n v="3888.65"/>
    <x v="0"/>
    <n v="3888.65"/>
    <n v="0"/>
    <x v="4"/>
  </r>
  <r>
    <s v="0679-IDSTG"/>
    <x v="0"/>
    <n v="1"/>
    <s v="Yes"/>
    <s v="Yes"/>
    <n v="1"/>
    <s v="Yes"/>
    <x v="1"/>
    <x v="1"/>
    <x v="0"/>
    <x v="1"/>
    <x v="0"/>
    <x v="0"/>
    <x v="0"/>
    <x v="0"/>
    <x v="0"/>
    <s v="Yes"/>
    <x v="0"/>
    <n v="69.25"/>
    <n v="69.25"/>
    <x v="1"/>
    <n v="69.25"/>
    <n v="1"/>
    <x v="0"/>
  </r>
  <r>
    <s v="7765-LWVVH"/>
    <x v="0"/>
    <n v="0"/>
    <s v="Yes"/>
    <s v="Yes"/>
    <n v="72"/>
    <s v="Yes"/>
    <x v="2"/>
    <x v="1"/>
    <x v="1"/>
    <x v="0"/>
    <x v="0"/>
    <x v="0"/>
    <x v="1"/>
    <x v="0"/>
    <x v="2"/>
    <s v="Yes"/>
    <x v="0"/>
    <n v="95.1"/>
    <n v="6843.15"/>
    <x v="0"/>
    <n v="6843.15"/>
    <n v="0"/>
    <x v="4"/>
  </r>
  <r>
    <s v="1658-TJVOA"/>
    <x v="0"/>
    <n v="1"/>
    <s v="No"/>
    <s v="No"/>
    <n v="6"/>
    <s v="Yes"/>
    <x v="1"/>
    <x v="1"/>
    <x v="1"/>
    <x v="1"/>
    <x v="0"/>
    <x v="0"/>
    <x v="0"/>
    <x v="0"/>
    <x v="0"/>
    <s v="Yes"/>
    <x v="0"/>
    <n v="74.099999999999994"/>
    <n v="450.9"/>
    <x v="0"/>
    <n v="450.9"/>
    <n v="0"/>
    <x v="0"/>
  </r>
  <r>
    <s v="0953-LGOVU"/>
    <x v="1"/>
    <n v="0"/>
    <s v="Yes"/>
    <s v="Yes"/>
    <n v="12"/>
    <s v="No"/>
    <x v="0"/>
    <x v="0"/>
    <x v="0"/>
    <x v="0"/>
    <x v="0"/>
    <x v="1"/>
    <x v="0"/>
    <x v="0"/>
    <x v="0"/>
    <s v="No"/>
    <x v="1"/>
    <n v="35.5"/>
    <n v="432.25"/>
    <x v="0"/>
    <n v="432.25"/>
    <n v="0"/>
    <x v="0"/>
  </r>
  <r>
    <s v="2115-BFTIW"/>
    <x v="1"/>
    <n v="0"/>
    <s v="No"/>
    <s v="No"/>
    <n v="25"/>
    <s v="Yes"/>
    <x v="1"/>
    <x v="1"/>
    <x v="0"/>
    <x v="1"/>
    <x v="0"/>
    <x v="0"/>
    <x v="0"/>
    <x v="0"/>
    <x v="0"/>
    <s v="No"/>
    <x v="1"/>
    <n v="70.95"/>
    <n v="1767.35"/>
    <x v="1"/>
    <n v="1767.35"/>
    <n v="1"/>
    <x v="1"/>
  </r>
  <r>
    <s v="4692-NNQRU"/>
    <x v="0"/>
    <n v="0"/>
    <s v="Yes"/>
    <s v="No"/>
    <n v="21"/>
    <s v="Yes"/>
    <x v="1"/>
    <x v="1"/>
    <x v="0"/>
    <x v="1"/>
    <x v="1"/>
    <x v="1"/>
    <x v="0"/>
    <x v="0"/>
    <x v="1"/>
    <s v="No"/>
    <x v="0"/>
    <n v="79.2"/>
    <n v="1742.45"/>
    <x v="0"/>
    <n v="1742.45"/>
    <n v="0"/>
    <x v="3"/>
  </r>
  <r>
    <s v="7742-MYPGI"/>
    <x v="0"/>
    <n v="0"/>
    <s v="Yes"/>
    <s v="Yes"/>
    <n v="6"/>
    <s v="Yes"/>
    <x v="1"/>
    <x v="0"/>
    <x v="0"/>
    <x v="1"/>
    <x v="0"/>
    <x v="1"/>
    <x v="0"/>
    <x v="0"/>
    <x v="0"/>
    <s v="Yes"/>
    <x v="1"/>
    <n v="48.8"/>
    <n v="297.35000000000002"/>
    <x v="0"/>
    <n v="297.35000000000002"/>
    <n v="0"/>
    <x v="0"/>
  </r>
  <r>
    <s v="0611-DFXKO"/>
    <x v="1"/>
    <n v="0"/>
    <s v="Yes"/>
    <s v="No"/>
    <n v="20"/>
    <s v="Yes"/>
    <x v="1"/>
    <x v="1"/>
    <x v="0"/>
    <x v="1"/>
    <x v="0"/>
    <x v="0"/>
    <x v="1"/>
    <x v="1"/>
    <x v="0"/>
    <s v="Yes"/>
    <x v="1"/>
    <n v="89"/>
    <n v="1820.45"/>
    <x v="1"/>
    <n v="1820.45"/>
    <n v="1"/>
    <x v="3"/>
  </r>
  <r>
    <s v="7780-OTDSO"/>
    <x v="1"/>
    <n v="0"/>
    <s v="Yes"/>
    <s v="No"/>
    <n v="18"/>
    <s v="Yes"/>
    <x v="2"/>
    <x v="1"/>
    <x v="1"/>
    <x v="1"/>
    <x v="0"/>
    <x v="0"/>
    <x v="1"/>
    <x v="1"/>
    <x v="0"/>
    <s v="Yes"/>
    <x v="0"/>
    <n v="99.4"/>
    <n v="1742.95"/>
    <x v="1"/>
    <n v="1742.95"/>
    <n v="1"/>
    <x v="3"/>
  </r>
  <r>
    <s v="9619-GSATL"/>
    <x v="0"/>
    <n v="0"/>
    <s v="No"/>
    <s v="No"/>
    <n v="43"/>
    <s v="Yes"/>
    <x v="1"/>
    <x v="0"/>
    <x v="0"/>
    <x v="0"/>
    <x v="0"/>
    <x v="1"/>
    <x v="0"/>
    <x v="0"/>
    <x v="1"/>
    <s v="No"/>
    <x v="0"/>
    <n v="55.45"/>
    <n v="2444.25"/>
    <x v="0"/>
    <n v="2444.25"/>
    <n v="0"/>
    <x v="2"/>
  </r>
  <r>
    <s v="5622-UEJFI"/>
    <x v="0"/>
    <n v="0"/>
    <s v="Yes"/>
    <s v="Yes"/>
    <n v="35"/>
    <s v="Yes"/>
    <x v="2"/>
    <x v="2"/>
    <x v="2"/>
    <x v="2"/>
    <x v="2"/>
    <x v="2"/>
    <x v="2"/>
    <x v="2"/>
    <x v="2"/>
    <s v="Yes"/>
    <x v="3"/>
    <n v="25.4"/>
    <n v="949.8"/>
    <x v="0"/>
    <n v="949.8"/>
    <n v="0"/>
    <x v="1"/>
  </r>
  <r>
    <s v="9747-DDZOS"/>
    <x v="0"/>
    <n v="0"/>
    <s v="No"/>
    <s v="No"/>
    <n v="1"/>
    <s v="Yes"/>
    <x v="1"/>
    <x v="1"/>
    <x v="0"/>
    <x v="1"/>
    <x v="1"/>
    <x v="0"/>
    <x v="0"/>
    <x v="0"/>
    <x v="0"/>
    <s v="No"/>
    <x v="2"/>
    <n v="73.5"/>
    <n v="73.5"/>
    <x v="1"/>
    <n v="73.5"/>
    <n v="1"/>
    <x v="0"/>
  </r>
  <r>
    <s v="0674-DGMAQ"/>
    <x v="1"/>
    <n v="1"/>
    <s v="Yes"/>
    <s v="No"/>
    <n v="32"/>
    <s v="Yes"/>
    <x v="2"/>
    <x v="1"/>
    <x v="0"/>
    <x v="0"/>
    <x v="1"/>
    <x v="0"/>
    <x v="0"/>
    <x v="1"/>
    <x v="0"/>
    <s v="Yes"/>
    <x v="0"/>
    <n v="93.5"/>
    <n v="2970.8"/>
    <x v="0"/>
    <n v="2970.8"/>
    <n v="0"/>
    <x v="1"/>
  </r>
  <r>
    <s v="6203-HBZPA"/>
    <x v="1"/>
    <n v="0"/>
    <s v="No"/>
    <s v="No"/>
    <n v="52"/>
    <s v="No"/>
    <x v="0"/>
    <x v="0"/>
    <x v="1"/>
    <x v="0"/>
    <x v="1"/>
    <x v="1"/>
    <x v="1"/>
    <x v="1"/>
    <x v="2"/>
    <s v="No"/>
    <x v="3"/>
    <n v="63.9"/>
    <n v="3334.95"/>
    <x v="0"/>
    <n v="3334.95"/>
    <n v="0"/>
    <x v="5"/>
  </r>
  <r>
    <s v="0484-FFVBJ"/>
    <x v="1"/>
    <n v="0"/>
    <s v="No"/>
    <s v="No"/>
    <n v="32"/>
    <s v="Yes"/>
    <x v="1"/>
    <x v="0"/>
    <x v="0"/>
    <x v="1"/>
    <x v="0"/>
    <x v="0"/>
    <x v="1"/>
    <x v="1"/>
    <x v="1"/>
    <s v="Yes"/>
    <x v="2"/>
    <n v="64.849999999999994"/>
    <n v="2010.95"/>
    <x v="0"/>
    <n v="2010.95"/>
    <n v="0"/>
    <x v="1"/>
  </r>
  <r>
    <s v="0301-FIDRB"/>
    <x v="0"/>
    <n v="0"/>
    <s v="Yes"/>
    <s v="Yes"/>
    <n v="72"/>
    <s v="No"/>
    <x v="0"/>
    <x v="0"/>
    <x v="1"/>
    <x v="0"/>
    <x v="1"/>
    <x v="1"/>
    <x v="1"/>
    <x v="1"/>
    <x v="2"/>
    <s v="Yes"/>
    <x v="2"/>
    <n v="63.8"/>
    <n v="4684.3"/>
    <x v="0"/>
    <n v="4684.3"/>
    <n v="0"/>
    <x v="4"/>
  </r>
  <r>
    <s v="4139-JPIAM"/>
    <x v="1"/>
    <n v="0"/>
    <s v="No"/>
    <s v="No"/>
    <n v="51"/>
    <s v="No"/>
    <x v="0"/>
    <x v="0"/>
    <x v="1"/>
    <x v="1"/>
    <x v="0"/>
    <x v="1"/>
    <x v="0"/>
    <x v="1"/>
    <x v="0"/>
    <s v="Yes"/>
    <x v="3"/>
    <n v="44.45"/>
    <n v="2181.5500000000002"/>
    <x v="0"/>
    <n v="2181.5500000000002"/>
    <n v="0"/>
    <x v="5"/>
  </r>
  <r>
    <s v="2181-TIDSV"/>
    <x v="1"/>
    <n v="0"/>
    <s v="Yes"/>
    <s v="Yes"/>
    <n v="68"/>
    <s v="Yes"/>
    <x v="1"/>
    <x v="2"/>
    <x v="2"/>
    <x v="2"/>
    <x v="2"/>
    <x v="2"/>
    <x v="2"/>
    <x v="2"/>
    <x v="2"/>
    <s v="Yes"/>
    <x v="2"/>
    <n v="19.95"/>
    <n v="1303.25"/>
    <x v="0"/>
    <n v="1303.25"/>
    <n v="0"/>
    <x v="4"/>
  </r>
  <r>
    <s v="2761-XECQW"/>
    <x v="1"/>
    <n v="1"/>
    <s v="Yes"/>
    <s v="No"/>
    <n v="8"/>
    <s v="No"/>
    <x v="0"/>
    <x v="0"/>
    <x v="0"/>
    <x v="0"/>
    <x v="1"/>
    <x v="0"/>
    <x v="0"/>
    <x v="1"/>
    <x v="0"/>
    <s v="Yes"/>
    <x v="1"/>
    <n v="43.35"/>
    <n v="371.4"/>
    <x v="0"/>
    <n v="371.4"/>
    <n v="0"/>
    <x v="0"/>
  </r>
  <r>
    <s v="1936-CZAKF"/>
    <x v="1"/>
    <n v="0"/>
    <s v="Yes"/>
    <s v="No"/>
    <n v="49"/>
    <s v="No"/>
    <x v="0"/>
    <x v="0"/>
    <x v="0"/>
    <x v="0"/>
    <x v="0"/>
    <x v="0"/>
    <x v="1"/>
    <x v="1"/>
    <x v="2"/>
    <s v="No"/>
    <x v="3"/>
    <n v="49.65"/>
    <n v="2409.9"/>
    <x v="0"/>
    <n v="2409.9"/>
    <n v="0"/>
    <x v="5"/>
  </r>
  <r>
    <s v="9453-PATOS"/>
    <x v="0"/>
    <n v="0"/>
    <s v="Yes"/>
    <s v="No"/>
    <n v="72"/>
    <s v="Yes"/>
    <x v="1"/>
    <x v="0"/>
    <x v="1"/>
    <x v="0"/>
    <x v="1"/>
    <x v="1"/>
    <x v="1"/>
    <x v="1"/>
    <x v="2"/>
    <s v="No"/>
    <x v="1"/>
    <n v="85.1"/>
    <n v="6155.4"/>
    <x v="0"/>
    <n v="6155.4"/>
    <n v="0"/>
    <x v="4"/>
  </r>
  <r>
    <s v="0564-JJHGS"/>
    <x v="1"/>
    <n v="0"/>
    <s v="No"/>
    <s v="No"/>
    <n v="9"/>
    <s v="Yes"/>
    <x v="2"/>
    <x v="1"/>
    <x v="0"/>
    <x v="1"/>
    <x v="0"/>
    <x v="0"/>
    <x v="1"/>
    <x v="1"/>
    <x v="0"/>
    <s v="Yes"/>
    <x v="0"/>
    <n v="95.5"/>
    <n v="829.1"/>
    <x v="1"/>
    <n v="829.1"/>
    <n v="1"/>
    <x v="0"/>
  </r>
  <r>
    <s v="3348-CFRNX"/>
    <x v="0"/>
    <n v="0"/>
    <s v="Yes"/>
    <s v="No"/>
    <n v="28"/>
    <s v="Yes"/>
    <x v="1"/>
    <x v="1"/>
    <x v="1"/>
    <x v="1"/>
    <x v="0"/>
    <x v="0"/>
    <x v="1"/>
    <x v="1"/>
    <x v="0"/>
    <s v="Yes"/>
    <x v="1"/>
    <n v="92.35"/>
    <n v="2602.9"/>
    <x v="1"/>
    <n v="2602.9"/>
    <n v="1"/>
    <x v="1"/>
  </r>
  <r>
    <s v="4402-FTBXC"/>
    <x v="1"/>
    <n v="0"/>
    <s v="No"/>
    <s v="No"/>
    <n v="54"/>
    <s v="Yes"/>
    <x v="1"/>
    <x v="1"/>
    <x v="1"/>
    <x v="1"/>
    <x v="1"/>
    <x v="0"/>
    <x v="1"/>
    <x v="0"/>
    <x v="0"/>
    <s v="No"/>
    <x v="1"/>
    <n v="89.8"/>
    <n v="4667"/>
    <x v="0"/>
    <n v="4667"/>
    <n v="0"/>
    <x v="5"/>
  </r>
  <r>
    <s v="1428-GTBJJ"/>
    <x v="1"/>
    <n v="0"/>
    <s v="No"/>
    <s v="No"/>
    <n v="11"/>
    <s v="Yes"/>
    <x v="1"/>
    <x v="1"/>
    <x v="0"/>
    <x v="0"/>
    <x v="0"/>
    <x v="0"/>
    <x v="0"/>
    <x v="0"/>
    <x v="0"/>
    <s v="Yes"/>
    <x v="0"/>
    <n v="74.55"/>
    <n v="824.75"/>
    <x v="1"/>
    <n v="824.75"/>
    <n v="1"/>
    <x v="0"/>
  </r>
  <r>
    <s v="2931-XIQBR"/>
    <x v="0"/>
    <n v="0"/>
    <s v="Yes"/>
    <s v="Yes"/>
    <n v="50"/>
    <s v="Yes"/>
    <x v="1"/>
    <x v="1"/>
    <x v="0"/>
    <x v="1"/>
    <x v="1"/>
    <x v="1"/>
    <x v="1"/>
    <x v="1"/>
    <x v="1"/>
    <s v="No"/>
    <x v="1"/>
    <n v="103.05"/>
    <n v="5153.5"/>
    <x v="0"/>
    <n v="5153.5"/>
    <n v="0"/>
    <x v="5"/>
  </r>
  <r>
    <s v="0106-UGRDO"/>
    <x v="0"/>
    <n v="0"/>
    <s v="Yes"/>
    <s v="No"/>
    <n v="69"/>
    <s v="Yes"/>
    <x v="2"/>
    <x v="1"/>
    <x v="1"/>
    <x v="0"/>
    <x v="1"/>
    <x v="1"/>
    <x v="1"/>
    <x v="1"/>
    <x v="2"/>
    <s v="Yes"/>
    <x v="0"/>
    <n v="116"/>
    <n v="8182.85"/>
    <x v="0"/>
    <n v="8182.85"/>
    <n v="0"/>
    <x v="4"/>
  </r>
  <r>
    <s v="5542-TBBWB"/>
    <x v="1"/>
    <n v="0"/>
    <s v="No"/>
    <s v="No"/>
    <n v="1"/>
    <s v="Yes"/>
    <x v="1"/>
    <x v="1"/>
    <x v="0"/>
    <x v="1"/>
    <x v="0"/>
    <x v="0"/>
    <x v="0"/>
    <x v="0"/>
    <x v="0"/>
    <s v="Yes"/>
    <x v="0"/>
    <n v="69.900000000000006"/>
    <n v="69.900000000000006"/>
    <x v="0"/>
    <n v="69.900000000000006"/>
    <n v="0"/>
    <x v="0"/>
  </r>
  <r>
    <s v="1930-QPBVZ"/>
    <x v="1"/>
    <n v="0"/>
    <s v="Yes"/>
    <s v="Yes"/>
    <n v="68"/>
    <s v="Yes"/>
    <x v="1"/>
    <x v="1"/>
    <x v="1"/>
    <x v="0"/>
    <x v="0"/>
    <x v="1"/>
    <x v="0"/>
    <x v="1"/>
    <x v="2"/>
    <s v="No"/>
    <x v="2"/>
    <n v="95.1"/>
    <n v="6683.4"/>
    <x v="0"/>
    <n v="6683.4"/>
    <n v="0"/>
    <x v="4"/>
  </r>
  <r>
    <s v="2606-PKWJB"/>
    <x v="1"/>
    <n v="0"/>
    <s v="No"/>
    <s v="Yes"/>
    <n v="40"/>
    <s v="No"/>
    <x v="0"/>
    <x v="0"/>
    <x v="1"/>
    <x v="0"/>
    <x v="0"/>
    <x v="1"/>
    <x v="0"/>
    <x v="0"/>
    <x v="1"/>
    <s v="No"/>
    <x v="1"/>
    <n v="40.25"/>
    <n v="1564.05"/>
    <x v="0"/>
    <n v="1564.05"/>
    <n v="0"/>
    <x v="2"/>
  </r>
  <r>
    <s v="5322-ZSMZY"/>
    <x v="1"/>
    <n v="0"/>
    <s v="Yes"/>
    <s v="Yes"/>
    <n v="31"/>
    <s v="Yes"/>
    <x v="2"/>
    <x v="2"/>
    <x v="2"/>
    <x v="2"/>
    <x v="2"/>
    <x v="2"/>
    <x v="2"/>
    <x v="2"/>
    <x v="2"/>
    <s v="No"/>
    <x v="1"/>
    <n v="25.75"/>
    <n v="755.6"/>
    <x v="0"/>
    <n v="755.6"/>
    <n v="0"/>
    <x v="1"/>
  </r>
  <r>
    <s v="8059-UDZFY"/>
    <x v="0"/>
    <n v="1"/>
    <s v="No"/>
    <s v="Yes"/>
    <n v="33"/>
    <s v="Yes"/>
    <x v="2"/>
    <x v="1"/>
    <x v="0"/>
    <x v="0"/>
    <x v="1"/>
    <x v="0"/>
    <x v="1"/>
    <x v="1"/>
    <x v="0"/>
    <s v="Yes"/>
    <x v="2"/>
    <n v="105.35"/>
    <n v="3465.05"/>
    <x v="0"/>
    <n v="3465.05"/>
    <n v="0"/>
    <x v="1"/>
  </r>
  <r>
    <s v="7740-BTPUX"/>
    <x v="1"/>
    <n v="1"/>
    <s v="Yes"/>
    <s v="No"/>
    <n v="55"/>
    <s v="Yes"/>
    <x v="2"/>
    <x v="1"/>
    <x v="0"/>
    <x v="0"/>
    <x v="1"/>
    <x v="1"/>
    <x v="1"/>
    <x v="1"/>
    <x v="2"/>
    <s v="Yes"/>
    <x v="0"/>
    <n v="113.6"/>
    <n v="6292.7"/>
    <x v="0"/>
    <n v="6292.7"/>
    <n v="0"/>
    <x v="5"/>
  </r>
  <r>
    <s v="5220-AGAAX"/>
    <x v="1"/>
    <n v="0"/>
    <s v="Yes"/>
    <s v="Yes"/>
    <n v="68"/>
    <s v="Yes"/>
    <x v="2"/>
    <x v="2"/>
    <x v="2"/>
    <x v="2"/>
    <x v="2"/>
    <x v="2"/>
    <x v="2"/>
    <x v="2"/>
    <x v="2"/>
    <s v="Yes"/>
    <x v="2"/>
    <n v="24"/>
    <n v="1664.3"/>
    <x v="0"/>
    <n v="1664.3"/>
    <n v="0"/>
    <x v="4"/>
  </r>
  <r>
    <s v="0208-BPQEJ"/>
    <x v="0"/>
    <n v="0"/>
    <s v="Yes"/>
    <s v="Yes"/>
    <n v="12"/>
    <s v="Yes"/>
    <x v="1"/>
    <x v="2"/>
    <x v="2"/>
    <x v="2"/>
    <x v="2"/>
    <x v="2"/>
    <x v="2"/>
    <x v="2"/>
    <x v="0"/>
    <s v="No"/>
    <x v="2"/>
    <n v="19.399999999999999"/>
    <n v="198.1"/>
    <x v="0"/>
    <n v="198.1"/>
    <n v="0"/>
    <x v="0"/>
  </r>
  <r>
    <s v="9435-JMLSX"/>
    <x v="1"/>
    <n v="0"/>
    <s v="Yes"/>
    <s v="No"/>
    <n v="71"/>
    <s v="Yes"/>
    <x v="1"/>
    <x v="0"/>
    <x v="1"/>
    <x v="0"/>
    <x v="1"/>
    <x v="1"/>
    <x v="1"/>
    <x v="1"/>
    <x v="2"/>
    <s v="Yes"/>
    <x v="2"/>
    <n v="86.1"/>
    <n v="6045.9"/>
    <x v="0"/>
    <n v="6045.9"/>
    <n v="0"/>
    <x v="4"/>
  </r>
  <r>
    <s v="3352-ALMCK"/>
    <x v="1"/>
    <n v="0"/>
    <s v="No"/>
    <s v="No"/>
    <n v="40"/>
    <s v="Yes"/>
    <x v="2"/>
    <x v="1"/>
    <x v="0"/>
    <x v="0"/>
    <x v="1"/>
    <x v="0"/>
    <x v="1"/>
    <x v="1"/>
    <x v="0"/>
    <s v="Yes"/>
    <x v="1"/>
    <n v="102.65"/>
    <n v="4108.1499999999996"/>
    <x v="0"/>
    <n v="4108.1499999999996"/>
    <n v="0"/>
    <x v="2"/>
  </r>
  <r>
    <s v="5312-IRCFR"/>
    <x v="0"/>
    <n v="0"/>
    <s v="Yes"/>
    <s v="Yes"/>
    <n v="64"/>
    <s v="Yes"/>
    <x v="2"/>
    <x v="1"/>
    <x v="0"/>
    <x v="0"/>
    <x v="1"/>
    <x v="0"/>
    <x v="0"/>
    <x v="1"/>
    <x v="1"/>
    <s v="Yes"/>
    <x v="0"/>
    <n v="92.85"/>
    <n v="5980.75"/>
    <x v="0"/>
    <n v="5980.75"/>
    <n v="0"/>
    <x v="4"/>
  </r>
  <r>
    <s v="5294-IMHHT"/>
    <x v="1"/>
    <n v="0"/>
    <s v="Yes"/>
    <s v="No"/>
    <n v="53"/>
    <s v="Yes"/>
    <x v="2"/>
    <x v="1"/>
    <x v="0"/>
    <x v="0"/>
    <x v="0"/>
    <x v="1"/>
    <x v="0"/>
    <x v="1"/>
    <x v="1"/>
    <s v="No"/>
    <x v="2"/>
    <n v="97.75"/>
    <n v="5043.2"/>
    <x v="0"/>
    <n v="5043.2"/>
    <n v="0"/>
    <x v="5"/>
  </r>
  <r>
    <s v="8802-UNOJF"/>
    <x v="1"/>
    <n v="1"/>
    <s v="No"/>
    <s v="No"/>
    <n v="12"/>
    <s v="Yes"/>
    <x v="1"/>
    <x v="1"/>
    <x v="0"/>
    <x v="0"/>
    <x v="1"/>
    <x v="1"/>
    <x v="0"/>
    <x v="0"/>
    <x v="0"/>
    <s v="Yes"/>
    <x v="1"/>
    <n v="83.8"/>
    <n v="1029.75"/>
    <x v="1"/>
    <n v="1029.75"/>
    <n v="1"/>
    <x v="0"/>
  </r>
  <r>
    <s v="6313-GIDIT"/>
    <x v="1"/>
    <n v="1"/>
    <s v="No"/>
    <s v="No"/>
    <n v="53"/>
    <s v="No"/>
    <x v="0"/>
    <x v="0"/>
    <x v="0"/>
    <x v="0"/>
    <x v="1"/>
    <x v="0"/>
    <x v="1"/>
    <x v="1"/>
    <x v="0"/>
    <s v="Yes"/>
    <x v="0"/>
    <n v="54.45"/>
    <n v="2854.55"/>
    <x v="1"/>
    <n v="2854.55"/>
    <n v="1"/>
    <x v="5"/>
  </r>
  <r>
    <s v="6176-YJWAS"/>
    <x v="1"/>
    <n v="0"/>
    <s v="Yes"/>
    <s v="No"/>
    <n v="72"/>
    <s v="Yes"/>
    <x v="2"/>
    <x v="1"/>
    <x v="1"/>
    <x v="0"/>
    <x v="1"/>
    <x v="0"/>
    <x v="1"/>
    <x v="0"/>
    <x v="2"/>
    <s v="Yes"/>
    <x v="3"/>
    <n v="97.95"/>
    <n v="7114.25"/>
    <x v="0"/>
    <n v="7114.25"/>
    <n v="0"/>
    <x v="4"/>
  </r>
  <r>
    <s v="5310-NOOVA"/>
    <x v="1"/>
    <n v="0"/>
    <s v="No"/>
    <s v="No"/>
    <n v="46"/>
    <s v="Yes"/>
    <x v="1"/>
    <x v="2"/>
    <x v="2"/>
    <x v="2"/>
    <x v="2"/>
    <x v="2"/>
    <x v="2"/>
    <x v="2"/>
    <x v="2"/>
    <s v="No"/>
    <x v="0"/>
    <n v="19.95"/>
    <n v="907.05"/>
    <x v="0"/>
    <n v="907.05"/>
    <n v="0"/>
    <x v="2"/>
  </r>
  <r>
    <s v="4526-EXKKN"/>
    <x v="1"/>
    <n v="0"/>
    <s v="No"/>
    <s v="No"/>
    <n v="40"/>
    <s v="Yes"/>
    <x v="2"/>
    <x v="2"/>
    <x v="2"/>
    <x v="2"/>
    <x v="2"/>
    <x v="2"/>
    <x v="2"/>
    <x v="2"/>
    <x v="2"/>
    <s v="Yes"/>
    <x v="1"/>
    <n v="24.6"/>
    <n v="973.95"/>
    <x v="0"/>
    <n v="973.95"/>
    <n v="0"/>
    <x v="2"/>
  </r>
  <r>
    <s v="5311-IHLEI"/>
    <x v="1"/>
    <n v="0"/>
    <s v="No"/>
    <s v="No"/>
    <n v="12"/>
    <s v="No"/>
    <x v="0"/>
    <x v="0"/>
    <x v="1"/>
    <x v="0"/>
    <x v="0"/>
    <x v="1"/>
    <x v="1"/>
    <x v="0"/>
    <x v="0"/>
    <s v="Yes"/>
    <x v="2"/>
    <n v="50.95"/>
    <n v="605.75"/>
    <x v="0"/>
    <n v="605.75"/>
    <n v="0"/>
    <x v="0"/>
  </r>
  <r>
    <s v="3987-KQDDU"/>
    <x v="1"/>
    <n v="0"/>
    <s v="No"/>
    <s v="No"/>
    <n v="9"/>
    <s v="Yes"/>
    <x v="1"/>
    <x v="1"/>
    <x v="1"/>
    <x v="1"/>
    <x v="0"/>
    <x v="0"/>
    <x v="0"/>
    <x v="0"/>
    <x v="0"/>
    <s v="No"/>
    <x v="0"/>
    <n v="75.599999999999994"/>
    <n v="661.55"/>
    <x v="0"/>
    <n v="661.55"/>
    <n v="0"/>
    <x v="0"/>
  </r>
  <r>
    <s v="3404-JNXAX"/>
    <x v="0"/>
    <n v="0"/>
    <s v="Yes"/>
    <s v="Yes"/>
    <n v="51"/>
    <s v="Yes"/>
    <x v="2"/>
    <x v="1"/>
    <x v="0"/>
    <x v="1"/>
    <x v="0"/>
    <x v="1"/>
    <x v="0"/>
    <x v="0"/>
    <x v="0"/>
    <s v="Yes"/>
    <x v="0"/>
    <n v="80.75"/>
    <n v="4116.8999999999996"/>
    <x v="0"/>
    <n v="4116.8999999999996"/>
    <n v="0"/>
    <x v="5"/>
  </r>
  <r>
    <s v="5131-PONJI"/>
    <x v="1"/>
    <n v="0"/>
    <s v="Yes"/>
    <s v="Yes"/>
    <n v="49"/>
    <s v="Yes"/>
    <x v="1"/>
    <x v="1"/>
    <x v="0"/>
    <x v="0"/>
    <x v="1"/>
    <x v="0"/>
    <x v="1"/>
    <x v="0"/>
    <x v="0"/>
    <s v="Yes"/>
    <x v="3"/>
    <n v="90.4"/>
    <n v="4494.6499999999996"/>
    <x v="0"/>
    <n v="4494.6499999999996"/>
    <n v="0"/>
    <x v="5"/>
  </r>
  <r>
    <s v="2845-AFFTX"/>
    <x v="1"/>
    <n v="1"/>
    <s v="Yes"/>
    <s v="No"/>
    <n v="41"/>
    <s v="Yes"/>
    <x v="2"/>
    <x v="1"/>
    <x v="0"/>
    <x v="1"/>
    <x v="1"/>
    <x v="0"/>
    <x v="1"/>
    <x v="1"/>
    <x v="0"/>
    <s v="Yes"/>
    <x v="0"/>
    <n v="99.8"/>
    <n v="4259.3"/>
    <x v="1"/>
    <n v="4259.3"/>
    <n v="1"/>
    <x v="2"/>
  </r>
  <r>
    <s v="3489-VSFRD"/>
    <x v="0"/>
    <n v="0"/>
    <s v="No"/>
    <s v="No"/>
    <n v="56"/>
    <s v="Yes"/>
    <x v="1"/>
    <x v="0"/>
    <x v="1"/>
    <x v="1"/>
    <x v="1"/>
    <x v="1"/>
    <x v="0"/>
    <x v="0"/>
    <x v="1"/>
    <s v="Yes"/>
    <x v="3"/>
    <n v="60.25"/>
    <n v="3282.75"/>
    <x v="0"/>
    <n v="3282.75"/>
    <n v="0"/>
    <x v="5"/>
  </r>
  <r>
    <s v="3345-JHUEO"/>
    <x v="1"/>
    <n v="0"/>
    <s v="No"/>
    <s v="No"/>
    <n v="4"/>
    <s v="Yes"/>
    <x v="1"/>
    <x v="2"/>
    <x v="2"/>
    <x v="2"/>
    <x v="2"/>
    <x v="2"/>
    <x v="2"/>
    <x v="2"/>
    <x v="0"/>
    <s v="Yes"/>
    <x v="0"/>
    <n v="20.2"/>
    <n v="55.7"/>
    <x v="0"/>
    <n v="55.7"/>
    <n v="0"/>
    <x v="0"/>
  </r>
  <r>
    <s v="5815-HGGHV"/>
    <x v="1"/>
    <n v="0"/>
    <s v="Yes"/>
    <s v="No"/>
    <n v="20"/>
    <s v="Yes"/>
    <x v="1"/>
    <x v="0"/>
    <x v="1"/>
    <x v="1"/>
    <x v="0"/>
    <x v="1"/>
    <x v="0"/>
    <x v="1"/>
    <x v="1"/>
    <s v="Yes"/>
    <x v="1"/>
    <n v="64.150000000000006"/>
    <n v="1274.45"/>
    <x v="0"/>
    <n v="1274.45"/>
    <n v="0"/>
    <x v="3"/>
  </r>
  <r>
    <s v="5260-UMPWX"/>
    <x v="0"/>
    <n v="0"/>
    <s v="Yes"/>
    <s v="Yes"/>
    <n v="26"/>
    <s v="Yes"/>
    <x v="1"/>
    <x v="2"/>
    <x v="2"/>
    <x v="2"/>
    <x v="2"/>
    <x v="2"/>
    <x v="2"/>
    <x v="2"/>
    <x v="0"/>
    <s v="Yes"/>
    <x v="3"/>
    <n v="20.25"/>
    <n v="493.95"/>
    <x v="0"/>
    <n v="493.95"/>
    <n v="0"/>
    <x v="1"/>
  </r>
  <r>
    <s v="2249-YPRNG"/>
    <x v="0"/>
    <n v="0"/>
    <s v="Yes"/>
    <s v="Yes"/>
    <n v="20"/>
    <s v="Yes"/>
    <x v="2"/>
    <x v="1"/>
    <x v="0"/>
    <x v="0"/>
    <x v="1"/>
    <x v="0"/>
    <x v="1"/>
    <x v="1"/>
    <x v="0"/>
    <s v="Yes"/>
    <x v="2"/>
    <n v="105.85"/>
    <n v="2239.65"/>
    <x v="1"/>
    <n v="2239.65"/>
    <n v="1"/>
    <x v="3"/>
  </r>
  <r>
    <s v="7410-YTJIK"/>
    <x v="0"/>
    <n v="0"/>
    <s v="No"/>
    <s v="No"/>
    <n v="7"/>
    <s v="Yes"/>
    <x v="2"/>
    <x v="1"/>
    <x v="0"/>
    <x v="1"/>
    <x v="0"/>
    <x v="0"/>
    <x v="0"/>
    <x v="0"/>
    <x v="0"/>
    <s v="No"/>
    <x v="1"/>
    <n v="75.45"/>
    <n v="480.75"/>
    <x v="1"/>
    <n v="480.75"/>
    <n v="1"/>
    <x v="0"/>
  </r>
  <r>
    <s v="4626-GYCZP"/>
    <x v="1"/>
    <n v="0"/>
    <s v="No"/>
    <s v="No"/>
    <n v="7"/>
    <s v="Yes"/>
    <x v="2"/>
    <x v="1"/>
    <x v="0"/>
    <x v="1"/>
    <x v="0"/>
    <x v="0"/>
    <x v="1"/>
    <x v="1"/>
    <x v="0"/>
    <s v="Yes"/>
    <x v="0"/>
    <n v="93.85"/>
    <n v="635.6"/>
    <x v="1"/>
    <n v="635.6"/>
    <n v="1"/>
    <x v="0"/>
  </r>
  <r>
    <s v="5649-RXQTV"/>
    <x v="1"/>
    <n v="0"/>
    <s v="No"/>
    <s v="No"/>
    <n v="51"/>
    <s v="Yes"/>
    <x v="1"/>
    <x v="1"/>
    <x v="0"/>
    <x v="0"/>
    <x v="1"/>
    <x v="0"/>
    <x v="1"/>
    <x v="1"/>
    <x v="0"/>
    <s v="Yes"/>
    <x v="0"/>
    <n v="99"/>
    <n v="5038.1499999999996"/>
    <x v="0"/>
    <n v="5038.1499999999996"/>
    <n v="0"/>
    <x v="5"/>
  </r>
  <r>
    <s v="2674-MIAHT"/>
    <x v="0"/>
    <n v="0"/>
    <s v="No"/>
    <s v="No"/>
    <n v="4"/>
    <s v="Yes"/>
    <x v="2"/>
    <x v="1"/>
    <x v="0"/>
    <x v="0"/>
    <x v="0"/>
    <x v="0"/>
    <x v="0"/>
    <x v="0"/>
    <x v="0"/>
    <s v="Yes"/>
    <x v="1"/>
    <n v="80.3"/>
    <n v="324.2"/>
    <x v="0"/>
    <n v="324.2"/>
    <n v="0"/>
    <x v="0"/>
  </r>
  <r>
    <s v="2576-HXMPA"/>
    <x v="0"/>
    <n v="0"/>
    <s v="No"/>
    <s v="No"/>
    <n v="1"/>
    <s v="Yes"/>
    <x v="1"/>
    <x v="2"/>
    <x v="2"/>
    <x v="2"/>
    <x v="2"/>
    <x v="2"/>
    <x v="2"/>
    <x v="2"/>
    <x v="0"/>
    <s v="No"/>
    <x v="3"/>
    <n v="19.55"/>
    <n v="19.55"/>
    <x v="0"/>
    <n v="19.55"/>
    <n v="0"/>
    <x v="0"/>
  </r>
  <r>
    <s v="7587-AOVVU"/>
    <x v="1"/>
    <n v="0"/>
    <s v="Yes"/>
    <s v="Yes"/>
    <n v="27"/>
    <s v="Yes"/>
    <x v="2"/>
    <x v="1"/>
    <x v="1"/>
    <x v="0"/>
    <x v="0"/>
    <x v="1"/>
    <x v="1"/>
    <x v="0"/>
    <x v="0"/>
    <s v="No"/>
    <x v="0"/>
    <n v="100.75"/>
    <n v="2793.55"/>
    <x v="0"/>
    <n v="2793.55"/>
    <n v="0"/>
    <x v="1"/>
  </r>
  <r>
    <s v="5590-BYNII"/>
    <x v="1"/>
    <n v="0"/>
    <s v="No"/>
    <s v="No"/>
    <n v="22"/>
    <s v="Yes"/>
    <x v="2"/>
    <x v="1"/>
    <x v="1"/>
    <x v="1"/>
    <x v="0"/>
    <x v="0"/>
    <x v="1"/>
    <x v="1"/>
    <x v="0"/>
    <s v="Yes"/>
    <x v="0"/>
    <n v="100.75"/>
    <n v="2095"/>
    <x v="1"/>
    <n v="2095"/>
    <n v="1"/>
    <x v="3"/>
  </r>
  <r>
    <s v="6898-MDLZW"/>
    <x v="1"/>
    <n v="0"/>
    <s v="No"/>
    <s v="No"/>
    <n v="12"/>
    <s v="Yes"/>
    <x v="1"/>
    <x v="0"/>
    <x v="0"/>
    <x v="0"/>
    <x v="0"/>
    <x v="1"/>
    <x v="0"/>
    <x v="0"/>
    <x v="0"/>
    <s v="Yes"/>
    <x v="1"/>
    <n v="53.75"/>
    <n v="648.65"/>
    <x v="0"/>
    <n v="648.65"/>
    <n v="0"/>
    <x v="0"/>
  </r>
  <r>
    <s v="3237-AJGEH"/>
    <x v="0"/>
    <n v="0"/>
    <s v="Yes"/>
    <s v="Yes"/>
    <n v="3"/>
    <s v="No"/>
    <x v="0"/>
    <x v="0"/>
    <x v="0"/>
    <x v="1"/>
    <x v="0"/>
    <x v="1"/>
    <x v="0"/>
    <x v="0"/>
    <x v="0"/>
    <s v="Yes"/>
    <x v="1"/>
    <n v="31"/>
    <n v="95.05"/>
    <x v="1"/>
    <n v="95.05"/>
    <n v="1"/>
    <x v="0"/>
  </r>
  <r>
    <s v="4707-YNOQA"/>
    <x v="0"/>
    <n v="0"/>
    <s v="Yes"/>
    <s v="Yes"/>
    <n v="34"/>
    <s v="Yes"/>
    <x v="2"/>
    <x v="2"/>
    <x v="2"/>
    <x v="2"/>
    <x v="2"/>
    <x v="2"/>
    <x v="2"/>
    <x v="2"/>
    <x v="1"/>
    <s v="Yes"/>
    <x v="3"/>
    <n v="25.6"/>
    <n v="917.15"/>
    <x v="0"/>
    <n v="917.15"/>
    <n v="0"/>
    <x v="1"/>
  </r>
  <r>
    <s v="9357-UJRUN"/>
    <x v="1"/>
    <n v="0"/>
    <s v="Yes"/>
    <s v="No"/>
    <n v="24"/>
    <s v="Yes"/>
    <x v="2"/>
    <x v="0"/>
    <x v="1"/>
    <x v="1"/>
    <x v="0"/>
    <x v="1"/>
    <x v="0"/>
    <x v="0"/>
    <x v="1"/>
    <s v="Yes"/>
    <x v="0"/>
    <n v="58.35"/>
    <n v="1346.9"/>
    <x v="0"/>
    <n v="1346.9"/>
    <n v="0"/>
    <x v="3"/>
  </r>
  <r>
    <s v="1591-NFNLQ"/>
    <x v="1"/>
    <n v="0"/>
    <s v="No"/>
    <s v="No"/>
    <n v="51"/>
    <s v="Yes"/>
    <x v="2"/>
    <x v="1"/>
    <x v="0"/>
    <x v="1"/>
    <x v="1"/>
    <x v="0"/>
    <x v="0"/>
    <x v="0"/>
    <x v="0"/>
    <s v="No"/>
    <x v="3"/>
    <n v="80"/>
    <n v="4242.3500000000004"/>
    <x v="1"/>
    <n v="4242.3500000000004"/>
    <n v="1"/>
    <x v="5"/>
  </r>
  <r>
    <s v="8648-PFRMP"/>
    <x v="0"/>
    <n v="1"/>
    <s v="No"/>
    <s v="No"/>
    <n v="14"/>
    <s v="No"/>
    <x v="0"/>
    <x v="0"/>
    <x v="0"/>
    <x v="1"/>
    <x v="0"/>
    <x v="0"/>
    <x v="1"/>
    <x v="1"/>
    <x v="0"/>
    <s v="Yes"/>
    <x v="0"/>
    <n v="46.35"/>
    <n v="672.7"/>
    <x v="0"/>
    <n v="672.7"/>
    <n v="0"/>
    <x v="3"/>
  </r>
  <r>
    <s v="7663-CUXZB"/>
    <x v="1"/>
    <n v="0"/>
    <s v="Yes"/>
    <s v="No"/>
    <n v="59"/>
    <s v="Yes"/>
    <x v="2"/>
    <x v="1"/>
    <x v="1"/>
    <x v="0"/>
    <x v="1"/>
    <x v="1"/>
    <x v="1"/>
    <x v="1"/>
    <x v="2"/>
    <s v="No"/>
    <x v="0"/>
    <n v="113.75"/>
    <n v="6561.25"/>
    <x v="0"/>
    <n v="6561.25"/>
    <n v="0"/>
    <x v="5"/>
  </r>
  <r>
    <s v="0258-NOKBL"/>
    <x v="1"/>
    <n v="0"/>
    <s v="No"/>
    <s v="No"/>
    <n v="3"/>
    <s v="Yes"/>
    <x v="1"/>
    <x v="1"/>
    <x v="0"/>
    <x v="0"/>
    <x v="1"/>
    <x v="0"/>
    <x v="0"/>
    <x v="1"/>
    <x v="0"/>
    <s v="No"/>
    <x v="0"/>
    <n v="90.4"/>
    <n v="268.45"/>
    <x v="0"/>
    <n v="268.45"/>
    <n v="0"/>
    <x v="0"/>
  </r>
  <r>
    <s v="1163-VIPRI"/>
    <x v="0"/>
    <n v="0"/>
    <s v="Yes"/>
    <s v="Yes"/>
    <n v="65"/>
    <s v="Yes"/>
    <x v="2"/>
    <x v="1"/>
    <x v="1"/>
    <x v="1"/>
    <x v="1"/>
    <x v="1"/>
    <x v="1"/>
    <x v="1"/>
    <x v="2"/>
    <s v="No"/>
    <x v="0"/>
    <n v="109.3"/>
    <n v="7337.55"/>
    <x v="0"/>
    <n v="7337.55"/>
    <n v="0"/>
    <x v="4"/>
  </r>
  <r>
    <s v="2815-CPTUL"/>
    <x v="1"/>
    <n v="1"/>
    <s v="No"/>
    <s v="No"/>
    <n v="5"/>
    <s v="Yes"/>
    <x v="1"/>
    <x v="1"/>
    <x v="0"/>
    <x v="1"/>
    <x v="0"/>
    <x v="0"/>
    <x v="0"/>
    <x v="0"/>
    <x v="0"/>
    <s v="Yes"/>
    <x v="1"/>
    <n v="70.25"/>
    <n v="331.9"/>
    <x v="1"/>
    <n v="331.9"/>
    <n v="1"/>
    <x v="0"/>
  </r>
  <r>
    <s v="9348-ROUAI"/>
    <x v="0"/>
    <n v="0"/>
    <s v="Yes"/>
    <s v="Yes"/>
    <n v="59"/>
    <s v="Yes"/>
    <x v="2"/>
    <x v="0"/>
    <x v="1"/>
    <x v="0"/>
    <x v="1"/>
    <x v="1"/>
    <x v="1"/>
    <x v="1"/>
    <x v="2"/>
    <s v="No"/>
    <x v="3"/>
    <n v="90.3"/>
    <n v="5194.05"/>
    <x v="0"/>
    <n v="5194.05"/>
    <n v="0"/>
    <x v="5"/>
  </r>
  <r>
    <s v="9443-JUBUO"/>
    <x v="1"/>
    <n v="0"/>
    <s v="Yes"/>
    <s v="Yes"/>
    <n v="72"/>
    <s v="No"/>
    <x v="0"/>
    <x v="0"/>
    <x v="1"/>
    <x v="0"/>
    <x v="1"/>
    <x v="1"/>
    <x v="1"/>
    <x v="1"/>
    <x v="2"/>
    <s v="Yes"/>
    <x v="3"/>
    <n v="65.25"/>
    <n v="4478.8500000000004"/>
    <x v="0"/>
    <n v="4478.8500000000004"/>
    <n v="0"/>
    <x v="4"/>
  </r>
  <r>
    <s v="0596-BQCEQ"/>
    <x v="0"/>
    <n v="0"/>
    <s v="Yes"/>
    <s v="Yes"/>
    <n v="62"/>
    <s v="Yes"/>
    <x v="1"/>
    <x v="1"/>
    <x v="0"/>
    <x v="0"/>
    <x v="1"/>
    <x v="0"/>
    <x v="1"/>
    <x v="1"/>
    <x v="0"/>
    <s v="Yes"/>
    <x v="0"/>
    <n v="100.15"/>
    <n v="6283.3"/>
    <x v="1"/>
    <n v="6283.3"/>
    <n v="1"/>
    <x v="4"/>
  </r>
  <r>
    <s v="1481-ZUWZA"/>
    <x v="1"/>
    <n v="0"/>
    <s v="No"/>
    <s v="No"/>
    <n v="28"/>
    <s v="Yes"/>
    <x v="2"/>
    <x v="1"/>
    <x v="1"/>
    <x v="0"/>
    <x v="0"/>
    <x v="0"/>
    <x v="0"/>
    <x v="1"/>
    <x v="0"/>
    <s v="Yes"/>
    <x v="3"/>
    <n v="94.5"/>
    <n v="2659.4"/>
    <x v="1"/>
    <n v="2659.4"/>
    <n v="1"/>
    <x v="1"/>
  </r>
  <r>
    <s v="3043-TYBNO"/>
    <x v="1"/>
    <n v="0"/>
    <s v="No"/>
    <s v="No"/>
    <n v="3"/>
    <s v="Yes"/>
    <x v="1"/>
    <x v="0"/>
    <x v="0"/>
    <x v="1"/>
    <x v="0"/>
    <x v="1"/>
    <x v="0"/>
    <x v="1"/>
    <x v="0"/>
    <s v="No"/>
    <x v="1"/>
    <n v="60.65"/>
    <n v="196.9"/>
    <x v="0"/>
    <n v="196.9"/>
    <n v="0"/>
    <x v="0"/>
  </r>
  <r>
    <s v="4830-FAXFM"/>
    <x v="1"/>
    <n v="0"/>
    <s v="No"/>
    <s v="Yes"/>
    <n v="19"/>
    <s v="Yes"/>
    <x v="2"/>
    <x v="2"/>
    <x v="2"/>
    <x v="2"/>
    <x v="2"/>
    <x v="2"/>
    <x v="2"/>
    <x v="2"/>
    <x v="0"/>
    <s v="Yes"/>
    <x v="3"/>
    <n v="24.1"/>
    <n v="439.2"/>
    <x v="0"/>
    <n v="439.2"/>
    <n v="0"/>
    <x v="3"/>
  </r>
  <r>
    <s v="5906-BFOZT"/>
    <x v="1"/>
    <n v="0"/>
    <s v="No"/>
    <s v="No"/>
    <n v="1"/>
    <s v="Yes"/>
    <x v="1"/>
    <x v="2"/>
    <x v="2"/>
    <x v="2"/>
    <x v="2"/>
    <x v="2"/>
    <x v="2"/>
    <x v="2"/>
    <x v="0"/>
    <s v="Yes"/>
    <x v="1"/>
    <n v="19.5"/>
    <n v="19.5"/>
    <x v="0"/>
    <n v="19.5"/>
    <n v="0"/>
    <x v="0"/>
  </r>
  <r>
    <s v="2960-NKRSO"/>
    <x v="1"/>
    <n v="0"/>
    <s v="No"/>
    <s v="No"/>
    <n v="24"/>
    <s v="Yes"/>
    <x v="1"/>
    <x v="1"/>
    <x v="0"/>
    <x v="0"/>
    <x v="1"/>
    <x v="1"/>
    <x v="0"/>
    <x v="0"/>
    <x v="0"/>
    <s v="Yes"/>
    <x v="0"/>
    <n v="85.95"/>
    <n v="2107.15"/>
    <x v="0"/>
    <n v="2107.15"/>
    <n v="0"/>
    <x v="3"/>
  </r>
  <r>
    <s v="8996-ZROXE"/>
    <x v="1"/>
    <n v="1"/>
    <s v="No"/>
    <s v="No"/>
    <n v="57"/>
    <s v="Yes"/>
    <x v="1"/>
    <x v="0"/>
    <x v="0"/>
    <x v="1"/>
    <x v="1"/>
    <x v="1"/>
    <x v="0"/>
    <x v="0"/>
    <x v="1"/>
    <s v="Yes"/>
    <x v="0"/>
    <n v="53.5"/>
    <n v="3035.8"/>
    <x v="0"/>
    <n v="3035.8"/>
    <n v="0"/>
    <x v="5"/>
  </r>
  <r>
    <s v="5598-IKHQQ"/>
    <x v="0"/>
    <n v="0"/>
    <s v="No"/>
    <s v="No"/>
    <n v="72"/>
    <s v="Yes"/>
    <x v="2"/>
    <x v="2"/>
    <x v="2"/>
    <x v="2"/>
    <x v="2"/>
    <x v="2"/>
    <x v="2"/>
    <x v="2"/>
    <x v="2"/>
    <s v="No"/>
    <x v="3"/>
    <n v="25.45"/>
    <n v="1866.45"/>
    <x v="0"/>
    <n v="1866.45"/>
    <n v="0"/>
    <x v="4"/>
  </r>
  <r>
    <s v="0397-ZXWQF"/>
    <x v="1"/>
    <n v="0"/>
    <s v="No"/>
    <s v="No"/>
    <n v="67"/>
    <s v="Yes"/>
    <x v="1"/>
    <x v="2"/>
    <x v="2"/>
    <x v="2"/>
    <x v="2"/>
    <x v="2"/>
    <x v="2"/>
    <x v="2"/>
    <x v="2"/>
    <s v="No"/>
    <x v="2"/>
    <n v="20.5"/>
    <n v="1430.95"/>
    <x v="0"/>
    <n v="1430.95"/>
    <n v="0"/>
    <x v="4"/>
  </r>
  <r>
    <s v="5266-PFRQK"/>
    <x v="1"/>
    <n v="0"/>
    <s v="Yes"/>
    <s v="Yes"/>
    <n v="52"/>
    <s v="Yes"/>
    <x v="1"/>
    <x v="2"/>
    <x v="2"/>
    <x v="2"/>
    <x v="2"/>
    <x v="2"/>
    <x v="2"/>
    <x v="2"/>
    <x v="1"/>
    <s v="Yes"/>
    <x v="3"/>
    <n v="20.85"/>
    <n v="1071.5999999999999"/>
    <x v="0"/>
    <n v="1071.5999999999999"/>
    <n v="0"/>
    <x v="5"/>
  </r>
  <r>
    <s v="4674-HGNUA"/>
    <x v="1"/>
    <n v="0"/>
    <s v="Yes"/>
    <s v="Yes"/>
    <n v="71"/>
    <s v="Yes"/>
    <x v="2"/>
    <x v="0"/>
    <x v="1"/>
    <x v="0"/>
    <x v="1"/>
    <x v="1"/>
    <x v="1"/>
    <x v="1"/>
    <x v="2"/>
    <s v="No"/>
    <x v="3"/>
    <n v="89.9"/>
    <n v="6457.15"/>
    <x v="0"/>
    <n v="6457.15"/>
    <n v="0"/>
    <x v="4"/>
  </r>
  <r>
    <s v="6765-MBQNU"/>
    <x v="0"/>
    <n v="0"/>
    <s v="Yes"/>
    <s v="No"/>
    <n v="26"/>
    <s v="Yes"/>
    <x v="2"/>
    <x v="2"/>
    <x v="2"/>
    <x v="2"/>
    <x v="2"/>
    <x v="2"/>
    <x v="2"/>
    <x v="2"/>
    <x v="1"/>
    <s v="No"/>
    <x v="1"/>
    <n v="26"/>
    <n v="684.05"/>
    <x v="0"/>
    <n v="684.05"/>
    <n v="0"/>
    <x v="1"/>
  </r>
  <r>
    <s v="9786-IJYDL"/>
    <x v="0"/>
    <n v="0"/>
    <s v="No"/>
    <s v="No"/>
    <n v="35"/>
    <s v="Yes"/>
    <x v="2"/>
    <x v="1"/>
    <x v="1"/>
    <x v="0"/>
    <x v="1"/>
    <x v="1"/>
    <x v="1"/>
    <x v="1"/>
    <x v="2"/>
    <s v="Yes"/>
    <x v="1"/>
    <n v="113.2"/>
    <n v="3914.05"/>
    <x v="0"/>
    <n v="3914.05"/>
    <n v="0"/>
    <x v="1"/>
  </r>
  <r>
    <s v="1303-SRDOK"/>
    <x v="0"/>
    <n v="0"/>
    <s v="Yes"/>
    <s v="Yes"/>
    <n v="55"/>
    <s v="Yes"/>
    <x v="1"/>
    <x v="1"/>
    <x v="0"/>
    <x v="1"/>
    <x v="0"/>
    <x v="0"/>
    <x v="0"/>
    <x v="0"/>
    <x v="2"/>
    <s v="Yes"/>
    <x v="3"/>
    <n v="69.05"/>
    <n v="3842.6"/>
    <x v="0"/>
    <n v="3842.6"/>
    <n v="0"/>
    <x v="5"/>
  </r>
  <r>
    <s v="3769-MHZNV"/>
    <x v="0"/>
    <n v="0"/>
    <s v="Yes"/>
    <s v="Yes"/>
    <n v="33"/>
    <s v="Yes"/>
    <x v="1"/>
    <x v="2"/>
    <x v="2"/>
    <x v="2"/>
    <x v="2"/>
    <x v="2"/>
    <x v="2"/>
    <x v="2"/>
    <x v="2"/>
    <s v="No"/>
    <x v="1"/>
    <n v="20.100000000000001"/>
    <n v="670.35"/>
    <x v="0"/>
    <n v="670.35"/>
    <n v="0"/>
    <x v="1"/>
  </r>
  <r>
    <s v="6295-OSINB"/>
    <x v="1"/>
    <n v="0"/>
    <s v="Yes"/>
    <s v="No"/>
    <n v="72"/>
    <s v="Yes"/>
    <x v="2"/>
    <x v="1"/>
    <x v="1"/>
    <x v="0"/>
    <x v="1"/>
    <x v="0"/>
    <x v="1"/>
    <x v="1"/>
    <x v="2"/>
    <s v="Yes"/>
    <x v="0"/>
    <n v="109.65"/>
    <n v="7880.25"/>
    <x v="0"/>
    <n v="7880.25"/>
    <n v="0"/>
    <x v="4"/>
  </r>
  <r>
    <s v="3308-MHOOC"/>
    <x v="1"/>
    <n v="0"/>
    <s v="No"/>
    <s v="Yes"/>
    <n v="1"/>
    <s v="Yes"/>
    <x v="1"/>
    <x v="2"/>
    <x v="2"/>
    <x v="2"/>
    <x v="2"/>
    <x v="2"/>
    <x v="2"/>
    <x v="2"/>
    <x v="0"/>
    <s v="Yes"/>
    <x v="1"/>
    <n v="19.2"/>
    <n v="19.2"/>
    <x v="0"/>
    <n v="19.2"/>
    <n v="0"/>
    <x v="0"/>
  </r>
  <r>
    <s v="2309-OSFEU"/>
    <x v="1"/>
    <n v="0"/>
    <s v="No"/>
    <s v="No"/>
    <n v="10"/>
    <s v="No"/>
    <x v="0"/>
    <x v="0"/>
    <x v="0"/>
    <x v="1"/>
    <x v="0"/>
    <x v="0"/>
    <x v="0"/>
    <x v="1"/>
    <x v="0"/>
    <s v="Yes"/>
    <x v="1"/>
    <n v="33.9"/>
    <n v="298.45"/>
    <x v="1"/>
    <n v="298.45"/>
    <n v="1"/>
    <x v="0"/>
  </r>
  <r>
    <s v="2207-QPJED"/>
    <x v="0"/>
    <n v="1"/>
    <s v="Yes"/>
    <s v="No"/>
    <n v="37"/>
    <s v="Yes"/>
    <x v="1"/>
    <x v="1"/>
    <x v="0"/>
    <x v="1"/>
    <x v="1"/>
    <x v="1"/>
    <x v="1"/>
    <x v="0"/>
    <x v="0"/>
    <s v="No"/>
    <x v="0"/>
    <n v="90"/>
    <n v="3371.75"/>
    <x v="0"/>
    <n v="3371.75"/>
    <n v="0"/>
    <x v="2"/>
  </r>
  <r>
    <s v="4177-JPDFU"/>
    <x v="1"/>
    <n v="0"/>
    <s v="No"/>
    <s v="No"/>
    <n v="12"/>
    <s v="No"/>
    <x v="0"/>
    <x v="0"/>
    <x v="0"/>
    <x v="0"/>
    <x v="0"/>
    <x v="1"/>
    <x v="0"/>
    <x v="0"/>
    <x v="0"/>
    <s v="No"/>
    <x v="1"/>
    <n v="34"/>
    <n v="442.45"/>
    <x v="0"/>
    <n v="442.45"/>
    <n v="0"/>
    <x v="0"/>
  </r>
  <r>
    <s v="2239-CFOUJ"/>
    <x v="1"/>
    <n v="0"/>
    <s v="Yes"/>
    <s v="Yes"/>
    <n v="1"/>
    <s v="Yes"/>
    <x v="1"/>
    <x v="2"/>
    <x v="2"/>
    <x v="2"/>
    <x v="2"/>
    <x v="2"/>
    <x v="2"/>
    <x v="2"/>
    <x v="1"/>
    <s v="No"/>
    <x v="1"/>
    <n v="20.399999999999999"/>
    <n v="20.399999999999999"/>
    <x v="0"/>
    <n v="20.399999999999999"/>
    <n v="0"/>
    <x v="0"/>
  </r>
  <r>
    <s v="8046-DNVTL"/>
    <x v="1"/>
    <n v="0"/>
    <s v="Yes"/>
    <s v="No"/>
    <n v="62"/>
    <s v="No"/>
    <x v="0"/>
    <x v="0"/>
    <x v="1"/>
    <x v="0"/>
    <x v="0"/>
    <x v="1"/>
    <x v="0"/>
    <x v="0"/>
    <x v="2"/>
    <s v="Yes"/>
    <x v="3"/>
    <n v="38.6"/>
    <n v="2345.5500000000002"/>
    <x v="0"/>
    <n v="2345.5500000000002"/>
    <n v="0"/>
    <x v="4"/>
  </r>
  <r>
    <s v="2209-XADXF"/>
    <x v="0"/>
    <n v="0"/>
    <s v="No"/>
    <s v="No"/>
    <n v="1"/>
    <s v="No"/>
    <x v="0"/>
    <x v="0"/>
    <x v="0"/>
    <x v="1"/>
    <x v="0"/>
    <x v="0"/>
    <x v="0"/>
    <x v="0"/>
    <x v="0"/>
    <s v="No"/>
    <x v="2"/>
    <n v="25.25"/>
    <n v="25.25"/>
    <x v="0"/>
    <n v="25.25"/>
    <n v="0"/>
    <x v="0"/>
  </r>
  <r>
    <s v="6620-JDYNW"/>
    <x v="0"/>
    <n v="0"/>
    <s v="No"/>
    <s v="No"/>
    <n v="18"/>
    <s v="Yes"/>
    <x v="2"/>
    <x v="0"/>
    <x v="1"/>
    <x v="1"/>
    <x v="1"/>
    <x v="0"/>
    <x v="0"/>
    <x v="0"/>
    <x v="0"/>
    <s v="Yes"/>
    <x v="1"/>
    <n v="60.6"/>
    <n v="1156.3499999999999"/>
    <x v="0"/>
    <n v="1156.3499999999999"/>
    <n v="0"/>
    <x v="3"/>
  </r>
  <r>
    <s v="1891-FZYSA"/>
    <x v="1"/>
    <n v="1"/>
    <s v="Yes"/>
    <s v="No"/>
    <n v="69"/>
    <s v="Yes"/>
    <x v="2"/>
    <x v="1"/>
    <x v="0"/>
    <x v="0"/>
    <x v="0"/>
    <x v="0"/>
    <x v="1"/>
    <x v="0"/>
    <x v="0"/>
    <s v="Yes"/>
    <x v="0"/>
    <n v="89.95"/>
    <n v="6143.15"/>
    <x v="1"/>
    <n v="6143.15"/>
    <n v="1"/>
    <x v="4"/>
  </r>
  <r>
    <s v="4770-UEZOX"/>
    <x v="1"/>
    <n v="0"/>
    <s v="No"/>
    <s v="No"/>
    <n v="2"/>
    <s v="Yes"/>
    <x v="1"/>
    <x v="1"/>
    <x v="0"/>
    <x v="0"/>
    <x v="0"/>
    <x v="0"/>
    <x v="0"/>
    <x v="0"/>
    <x v="0"/>
    <s v="Yes"/>
    <x v="0"/>
    <n v="74.75"/>
    <n v="144.80000000000001"/>
    <x v="0"/>
    <n v="144.80000000000001"/>
    <n v="0"/>
    <x v="0"/>
  </r>
  <r>
    <s v="1038-RQOST"/>
    <x v="1"/>
    <n v="0"/>
    <s v="Yes"/>
    <s v="Yes"/>
    <n v="19"/>
    <s v="Yes"/>
    <x v="1"/>
    <x v="2"/>
    <x v="2"/>
    <x v="2"/>
    <x v="2"/>
    <x v="2"/>
    <x v="2"/>
    <x v="2"/>
    <x v="0"/>
    <s v="No"/>
    <x v="1"/>
    <n v="20.6"/>
    <n v="414.95"/>
    <x v="0"/>
    <n v="414.95"/>
    <n v="0"/>
    <x v="3"/>
  </r>
  <r>
    <s v="7613-LLQFO"/>
    <x v="1"/>
    <n v="0"/>
    <s v="No"/>
    <s v="No"/>
    <n v="12"/>
    <s v="Yes"/>
    <x v="2"/>
    <x v="1"/>
    <x v="0"/>
    <x v="1"/>
    <x v="0"/>
    <x v="0"/>
    <x v="1"/>
    <x v="0"/>
    <x v="0"/>
    <s v="Yes"/>
    <x v="0"/>
    <n v="84.45"/>
    <n v="1059.55"/>
    <x v="1"/>
    <n v="1059.55"/>
    <n v="1"/>
    <x v="0"/>
  </r>
  <r>
    <s v="4568-TTZRT"/>
    <x v="1"/>
    <n v="0"/>
    <s v="No"/>
    <s v="No"/>
    <n v="9"/>
    <s v="Yes"/>
    <x v="1"/>
    <x v="2"/>
    <x v="2"/>
    <x v="2"/>
    <x v="2"/>
    <x v="2"/>
    <x v="2"/>
    <x v="2"/>
    <x v="0"/>
    <s v="No"/>
    <x v="1"/>
    <n v="20.399999999999999"/>
    <n v="181.8"/>
    <x v="0"/>
    <n v="181.8"/>
    <n v="0"/>
    <x v="0"/>
  </r>
  <r>
    <s v="9513-DXHDA"/>
    <x v="1"/>
    <n v="0"/>
    <s v="No"/>
    <s v="No"/>
    <n v="27"/>
    <s v="Yes"/>
    <x v="1"/>
    <x v="0"/>
    <x v="1"/>
    <x v="1"/>
    <x v="1"/>
    <x v="1"/>
    <x v="1"/>
    <x v="1"/>
    <x v="1"/>
    <s v="No"/>
    <x v="0"/>
    <n v="81.7"/>
    <n v="2212.5500000000002"/>
    <x v="0"/>
    <n v="2212.5500000000002"/>
    <n v="0"/>
    <x v="1"/>
  </r>
  <r>
    <s v="2640-PMGFL"/>
    <x v="1"/>
    <n v="0"/>
    <s v="No"/>
    <s v="Yes"/>
    <n v="27"/>
    <s v="Yes"/>
    <x v="2"/>
    <x v="1"/>
    <x v="0"/>
    <x v="1"/>
    <x v="0"/>
    <x v="1"/>
    <x v="0"/>
    <x v="0"/>
    <x v="0"/>
    <s v="Yes"/>
    <x v="0"/>
    <n v="79.5"/>
    <n v="2180.5500000000002"/>
    <x v="1"/>
    <n v="2180.5500000000002"/>
    <n v="1"/>
    <x v="1"/>
  </r>
  <r>
    <s v="3801-HMYNL"/>
    <x v="1"/>
    <n v="0"/>
    <s v="Yes"/>
    <s v="Yes"/>
    <n v="1"/>
    <s v="Yes"/>
    <x v="1"/>
    <x v="1"/>
    <x v="0"/>
    <x v="1"/>
    <x v="0"/>
    <x v="0"/>
    <x v="1"/>
    <x v="1"/>
    <x v="0"/>
    <s v="No"/>
    <x v="1"/>
    <n v="89.15"/>
    <n v="89.15"/>
    <x v="1"/>
    <n v="89.15"/>
    <n v="1"/>
    <x v="0"/>
  </r>
  <r>
    <s v="0516-QREYC"/>
    <x v="0"/>
    <n v="1"/>
    <s v="No"/>
    <s v="No"/>
    <n v="24"/>
    <s v="Yes"/>
    <x v="1"/>
    <x v="2"/>
    <x v="2"/>
    <x v="2"/>
    <x v="2"/>
    <x v="2"/>
    <x v="2"/>
    <x v="2"/>
    <x v="0"/>
    <s v="Yes"/>
    <x v="1"/>
    <n v="20.3"/>
    <n v="459.95"/>
    <x v="0"/>
    <n v="459.95"/>
    <n v="0"/>
    <x v="3"/>
  </r>
  <r>
    <s v="9685-WKZGT"/>
    <x v="1"/>
    <n v="1"/>
    <s v="No"/>
    <s v="No"/>
    <n v="14"/>
    <s v="Yes"/>
    <x v="2"/>
    <x v="1"/>
    <x v="0"/>
    <x v="1"/>
    <x v="0"/>
    <x v="0"/>
    <x v="0"/>
    <x v="0"/>
    <x v="0"/>
    <s v="Yes"/>
    <x v="0"/>
    <n v="74.95"/>
    <n v="1036.75"/>
    <x v="1"/>
    <n v="1036.75"/>
    <n v="1"/>
    <x v="3"/>
  </r>
  <r>
    <s v="6022-UGGSO"/>
    <x v="0"/>
    <n v="1"/>
    <s v="No"/>
    <s v="No"/>
    <n v="32"/>
    <s v="Yes"/>
    <x v="1"/>
    <x v="1"/>
    <x v="0"/>
    <x v="0"/>
    <x v="0"/>
    <x v="0"/>
    <x v="0"/>
    <x v="0"/>
    <x v="0"/>
    <s v="Yes"/>
    <x v="0"/>
    <n v="74.400000000000006"/>
    <n v="2276.9499999999998"/>
    <x v="1"/>
    <n v="2276.9499999999998"/>
    <n v="1"/>
    <x v="1"/>
  </r>
  <r>
    <s v="8084-OIVBS"/>
    <x v="0"/>
    <n v="0"/>
    <s v="No"/>
    <s v="No"/>
    <n v="11"/>
    <s v="Yes"/>
    <x v="1"/>
    <x v="2"/>
    <x v="2"/>
    <x v="2"/>
    <x v="2"/>
    <x v="2"/>
    <x v="2"/>
    <x v="2"/>
    <x v="1"/>
    <s v="No"/>
    <x v="1"/>
    <n v="20"/>
    <n v="211.95"/>
    <x v="0"/>
    <n v="211.95"/>
    <n v="0"/>
    <x v="0"/>
  </r>
  <r>
    <s v="8896-BQTTI"/>
    <x v="1"/>
    <n v="0"/>
    <s v="No"/>
    <s v="No"/>
    <n v="1"/>
    <s v="Yes"/>
    <x v="2"/>
    <x v="2"/>
    <x v="2"/>
    <x v="2"/>
    <x v="2"/>
    <x v="2"/>
    <x v="2"/>
    <x v="2"/>
    <x v="0"/>
    <s v="Yes"/>
    <x v="1"/>
    <n v="25"/>
    <n v="25"/>
    <x v="0"/>
    <n v="25"/>
    <n v="0"/>
    <x v="0"/>
  </r>
  <r>
    <s v="3865-QBWSJ"/>
    <x v="1"/>
    <n v="1"/>
    <s v="No"/>
    <s v="Yes"/>
    <n v="38"/>
    <s v="Yes"/>
    <x v="2"/>
    <x v="1"/>
    <x v="1"/>
    <x v="1"/>
    <x v="0"/>
    <x v="0"/>
    <x v="0"/>
    <x v="0"/>
    <x v="0"/>
    <s v="Yes"/>
    <x v="1"/>
    <n v="80.45"/>
    <n v="3162.65"/>
    <x v="0"/>
    <n v="3162.65"/>
    <n v="0"/>
    <x v="2"/>
  </r>
  <r>
    <s v="3352-RICWQ"/>
    <x v="0"/>
    <n v="0"/>
    <s v="Yes"/>
    <s v="Yes"/>
    <n v="9"/>
    <s v="Yes"/>
    <x v="1"/>
    <x v="2"/>
    <x v="2"/>
    <x v="2"/>
    <x v="2"/>
    <x v="2"/>
    <x v="2"/>
    <x v="2"/>
    <x v="2"/>
    <s v="No"/>
    <x v="1"/>
    <n v="19.75"/>
    <n v="210.65"/>
    <x v="0"/>
    <n v="210.65"/>
    <n v="0"/>
    <x v="0"/>
  </r>
  <r>
    <s v="2160-GPFXD"/>
    <x v="1"/>
    <n v="0"/>
    <s v="Yes"/>
    <s v="Yes"/>
    <n v="54"/>
    <s v="Yes"/>
    <x v="2"/>
    <x v="0"/>
    <x v="1"/>
    <x v="0"/>
    <x v="0"/>
    <x v="1"/>
    <x v="0"/>
    <x v="0"/>
    <x v="2"/>
    <s v="Yes"/>
    <x v="3"/>
    <n v="65.650000000000006"/>
    <n v="3566.7"/>
    <x v="0"/>
    <n v="3566.7"/>
    <n v="0"/>
    <x v="5"/>
  </r>
  <r>
    <s v="2065-MMKGR"/>
    <x v="0"/>
    <n v="0"/>
    <s v="No"/>
    <s v="No"/>
    <n v="29"/>
    <s v="Yes"/>
    <x v="2"/>
    <x v="0"/>
    <x v="0"/>
    <x v="1"/>
    <x v="0"/>
    <x v="0"/>
    <x v="1"/>
    <x v="1"/>
    <x v="1"/>
    <s v="Yes"/>
    <x v="3"/>
    <n v="71"/>
    <n v="2080.1"/>
    <x v="0"/>
    <n v="2080.1"/>
    <n v="0"/>
    <x v="1"/>
  </r>
  <r>
    <s v="5857-TYBCJ"/>
    <x v="1"/>
    <n v="1"/>
    <s v="Yes"/>
    <s v="No"/>
    <n v="44"/>
    <s v="Yes"/>
    <x v="2"/>
    <x v="1"/>
    <x v="0"/>
    <x v="1"/>
    <x v="1"/>
    <x v="0"/>
    <x v="1"/>
    <x v="0"/>
    <x v="0"/>
    <s v="Yes"/>
    <x v="0"/>
    <n v="89.2"/>
    <n v="4040.2"/>
    <x v="0"/>
    <n v="4040.2"/>
    <n v="0"/>
    <x v="2"/>
  </r>
  <r>
    <s v="1498-NHTLT"/>
    <x v="1"/>
    <n v="0"/>
    <s v="Yes"/>
    <s v="Yes"/>
    <n v="59"/>
    <s v="Yes"/>
    <x v="1"/>
    <x v="0"/>
    <x v="1"/>
    <x v="0"/>
    <x v="1"/>
    <x v="1"/>
    <x v="1"/>
    <x v="1"/>
    <x v="2"/>
    <s v="Yes"/>
    <x v="0"/>
    <n v="86.75"/>
    <n v="5186"/>
    <x v="0"/>
    <n v="5186"/>
    <n v="0"/>
    <x v="5"/>
  </r>
  <r>
    <s v="4484-CGXFK"/>
    <x v="0"/>
    <n v="0"/>
    <s v="No"/>
    <s v="No"/>
    <n v="3"/>
    <s v="Yes"/>
    <x v="1"/>
    <x v="0"/>
    <x v="0"/>
    <x v="1"/>
    <x v="0"/>
    <x v="0"/>
    <x v="0"/>
    <x v="1"/>
    <x v="0"/>
    <s v="Yes"/>
    <x v="0"/>
    <n v="55.3"/>
    <n v="196.15"/>
    <x v="1"/>
    <n v="196.15"/>
    <n v="1"/>
    <x v="0"/>
  </r>
  <r>
    <s v="1402-PTHGN"/>
    <x v="0"/>
    <n v="0"/>
    <s v="Yes"/>
    <s v="Yes"/>
    <n v="18"/>
    <s v="Yes"/>
    <x v="1"/>
    <x v="0"/>
    <x v="1"/>
    <x v="0"/>
    <x v="0"/>
    <x v="1"/>
    <x v="0"/>
    <x v="0"/>
    <x v="1"/>
    <s v="Yes"/>
    <x v="1"/>
    <n v="61.5"/>
    <n v="1087.45"/>
    <x v="0"/>
    <n v="1087.45"/>
    <n v="0"/>
    <x v="3"/>
  </r>
  <r>
    <s v="4176-RELJR"/>
    <x v="1"/>
    <n v="1"/>
    <s v="No"/>
    <s v="No"/>
    <n v="67"/>
    <s v="Yes"/>
    <x v="2"/>
    <x v="2"/>
    <x v="2"/>
    <x v="2"/>
    <x v="2"/>
    <x v="2"/>
    <x v="2"/>
    <x v="2"/>
    <x v="2"/>
    <s v="No"/>
    <x v="3"/>
    <n v="25.1"/>
    <n v="1672.15"/>
    <x v="0"/>
    <n v="1672.15"/>
    <n v="0"/>
    <x v="4"/>
  </r>
  <r>
    <s v="6214-EDAKZ"/>
    <x v="0"/>
    <n v="0"/>
    <s v="Yes"/>
    <s v="Yes"/>
    <n v="22"/>
    <s v="Yes"/>
    <x v="1"/>
    <x v="0"/>
    <x v="0"/>
    <x v="0"/>
    <x v="0"/>
    <x v="1"/>
    <x v="0"/>
    <x v="0"/>
    <x v="0"/>
    <s v="No"/>
    <x v="0"/>
    <n v="55.15"/>
    <n v="1206.05"/>
    <x v="1"/>
    <n v="1206.05"/>
    <n v="1"/>
    <x v="3"/>
  </r>
  <r>
    <s v="5199-FPUSP"/>
    <x v="1"/>
    <n v="0"/>
    <s v="No"/>
    <s v="Yes"/>
    <n v="33"/>
    <s v="No"/>
    <x v="0"/>
    <x v="0"/>
    <x v="1"/>
    <x v="1"/>
    <x v="0"/>
    <x v="1"/>
    <x v="0"/>
    <x v="0"/>
    <x v="1"/>
    <s v="No"/>
    <x v="3"/>
    <n v="34.049999999999997"/>
    <n v="1113.95"/>
    <x v="0"/>
    <n v="1113.95"/>
    <n v="0"/>
    <x v="1"/>
  </r>
  <r>
    <s v="6377-KSLXC"/>
    <x v="1"/>
    <n v="0"/>
    <s v="No"/>
    <s v="No"/>
    <n v="5"/>
    <s v="Yes"/>
    <x v="1"/>
    <x v="2"/>
    <x v="2"/>
    <x v="2"/>
    <x v="2"/>
    <x v="2"/>
    <x v="2"/>
    <x v="2"/>
    <x v="0"/>
    <s v="No"/>
    <x v="1"/>
    <n v="19.95"/>
    <n v="107.05"/>
    <x v="0"/>
    <n v="107.05"/>
    <n v="0"/>
    <x v="0"/>
  </r>
  <r>
    <s v="1796-JANOW"/>
    <x v="0"/>
    <n v="0"/>
    <s v="No"/>
    <s v="No"/>
    <n v="2"/>
    <s v="Yes"/>
    <x v="1"/>
    <x v="2"/>
    <x v="2"/>
    <x v="2"/>
    <x v="2"/>
    <x v="2"/>
    <x v="2"/>
    <x v="2"/>
    <x v="0"/>
    <s v="No"/>
    <x v="1"/>
    <n v="19.95"/>
    <n v="38.15"/>
    <x v="0"/>
    <n v="38.15"/>
    <n v="0"/>
    <x v="0"/>
  </r>
  <r>
    <s v="0238-WHBIQ"/>
    <x v="1"/>
    <n v="0"/>
    <s v="Yes"/>
    <s v="Yes"/>
    <n v="72"/>
    <s v="Yes"/>
    <x v="2"/>
    <x v="0"/>
    <x v="1"/>
    <x v="0"/>
    <x v="1"/>
    <x v="1"/>
    <x v="1"/>
    <x v="1"/>
    <x v="2"/>
    <s v="No"/>
    <x v="3"/>
    <n v="89.7"/>
    <n v="6339.3"/>
    <x v="0"/>
    <n v="6339.3"/>
    <n v="0"/>
    <x v="4"/>
  </r>
  <r>
    <s v="8735-NBLWT"/>
    <x v="1"/>
    <n v="0"/>
    <s v="No"/>
    <s v="Yes"/>
    <n v="9"/>
    <s v="Yes"/>
    <x v="1"/>
    <x v="2"/>
    <x v="2"/>
    <x v="2"/>
    <x v="2"/>
    <x v="2"/>
    <x v="2"/>
    <x v="2"/>
    <x v="0"/>
    <s v="No"/>
    <x v="1"/>
    <n v="20.399999999999999"/>
    <n v="184.1"/>
    <x v="0"/>
    <n v="184.1"/>
    <n v="0"/>
    <x v="0"/>
  </r>
  <r>
    <s v="6651-RLGGM"/>
    <x v="1"/>
    <n v="0"/>
    <s v="Yes"/>
    <s v="Yes"/>
    <n v="67"/>
    <s v="Yes"/>
    <x v="2"/>
    <x v="2"/>
    <x v="2"/>
    <x v="2"/>
    <x v="2"/>
    <x v="2"/>
    <x v="2"/>
    <x v="2"/>
    <x v="2"/>
    <s v="No"/>
    <x v="1"/>
    <n v="26.3"/>
    <n v="1688.9"/>
    <x v="0"/>
    <n v="1688.9"/>
    <n v="0"/>
    <x v="4"/>
  </r>
  <r>
    <s v="6127-ISGTU"/>
    <x v="0"/>
    <n v="0"/>
    <s v="Yes"/>
    <s v="No"/>
    <n v="16"/>
    <s v="Yes"/>
    <x v="2"/>
    <x v="1"/>
    <x v="0"/>
    <x v="1"/>
    <x v="0"/>
    <x v="0"/>
    <x v="1"/>
    <x v="0"/>
    <x v="0"/>
    <s v="Yes"/>
    <x v="0"/>
    <n v="84.95"/>
    <n v="1378.25"/>
    <x v="1"/>
    <n v="1378.25"/>
    <n v="1"/>
    <x v="3"/>
  </r>
  <r>
    <s v="1614-JBEBI"/>
    <x v="0"/>
    <n v="0"/>
    <s v="No"/>
    <s v="No"/>
    <n v="8"/>
    <s v="Yes"/>
    <x v="1"/>
    <x v="2"/>
    <x v="2"/>
    <x v="2"/>
    <x v="2"/>
    <x v="2"/>
    <x v="2"/>
    <x v="2"/>
    <x v="0"/>
    <s v="Yes"/>
    <x v="1"/>
    <n v="20.7"/>
    <n v="137.6"/>
    <x v="0"/>
    <n v="137.6"/>
    <n v="0"/>
    <x v="0"/>
  </r>
  <r>
    <s v="8740-XLHDR"/>
    <x v="1"/>
    <n v="0"/>
    <s v="No"/>
    <s v="No"/>
    <n v="5"/>
    <s v="No"/>
    <x v="0"/>
    <x v="0"/>
    <x v="1"/>
    <x v="0"/>
    <x v="1"/>
    <x v="1"/>
    <x v="0"/>
    <x v="0"/>
    <x v="0"/>
    <s v="Yes"/>
    <x v="1"/>
    <n v="43.25"/>
    <n v="219"/>
    <x v="1"/>
    <n v="219"/>
    <n v="1"/>
    <x v="0"/>
  </r>
  <r>
    <s v="1208-DNHLN"/>
    <x v="1"/>
    <n v="0"/>
    <s v="Yes"/>
    <s v="Yes"/>
    <n v="23"/>
    <s v="Yes"/>
    <x v="2"/>
    <x v="0"/>
    <x v="0"/>
    <x v="1"/>
    <x v="0"/>
    <x v="0"/>
    <x v="0"/>
    <x v="0"/>
    <x v="1"/>
    <s v="Yes"/>
    <x v="3"/>
    <n v="48.35"/>
    <n v="1067.1500000000001"/>
    <x v="1"/>
    <n v="1067.1500000000001"/>
    <n v="1"/>
    <x v="3"/>
  </r>
  <r>
    <s v="1761-AEZZR"/>
    <x v="1"/>
    <n v="0"/>
    <s v="No"/>
    <s v="No"/>
    <n v="1"/>
    <s v="Yes"/>
    <x v="1"/>
    <x v="1"/>
    <x v="0"/>
    <x v="1"/>
    <x v="0"/>
    <x v="0"/>
    <x v="1"/>
    <x v="0"/>
    <x v="0"/>
    <s v="Yes"/>
    <x v="0"/>
    <n v="79.55"/>
    <n v="79.55"/>
    <x v="1"/>
    <n v="79.55"/>
    <n v="1"/>
    <x v="0"/>
  </r>
  <r>
    <s v="3923-CSIHK"/>
    <x v="0"/>
    <n v="1"/>
    <s v="Yes"/>
    <s v="No"/>
    <n v="50"/>
    <s v="Yes"/>
    <x v="1"/>
    <x v="1"/>
    <x v="0"/>
    <x v="1"/>
    <x v="0"/>
    <x v="0"/>
    <x v="0"/>
    <x v="0"/>
    <x v="0"/>
    <s v="Yes"/>
    <x v="0"/>
    <n v="71.05"/>
    <n v="3444.85"/>
    <x v="1"/>
    <n v="3444.85"/>
    <n v="1"/>
    <x v="5"/>
  </r>
  <r>
    <s v="5696-EXCYS"/>
    <x v="1"/>
    <n v="0"/>
    <s v="No"/>
    <s v="No"/>
    <n v="17"/>
    <s v="Yes"/>
    <x v="1"/>
    <x v="2"/>
    <x v="2"/>
    <x v="2"/>
    <x v="2"/>
    <x v="2"/>
    <x v="2"/>
    <x v="2"/>
    <x v="2"/>
    <s v="No"/>
    <x v="3"/>
    <n v="19.45"/>
    <n v="369.05"/>
    <x v="0"/>
    <n v="369.05"/>
    <n v="0"/>
    <x v="3"/>
  </r>
  <r>
    <s v="5795-KTGUD"/>
    <x v="0"/>
    <n v="0"/>
    <s v="Yes"/>
    <s v="No"/>
    <n v="68"/>
    <s v="Yes"/>
    <x v="2"/>
    <x v="1"/>
    <x v="1"/>
    <x v="0"/>
    <x v="1"/>
    <x v="0"/>
    <x v="1"/>
    <x v="1"/>
    <x v="2"/>
    <s v="Yes"/>
    <x v="2"/>
    <n v="110.8"/>
    <n v="7553.6"/>
    <x v="0"/>
    <n v="7553.6"/>
    <n v="0"/>
    <x v="4"/>
  </r>
  <r>
    <s v="7120-RFMVS"/>
    <x v="1"/>
    <n v="0"/>
    <s v="No"/>
    <s v="No"/>
    <n v="1"/>
    <s v="Yes"/>
    <x v="2"/>
    <x v="1"/>
    <x v="0"/>
    <x v="1"/>
    <x v="0"/>
    <x v="0"/>
    <x v="1"/>
    <x v="0"/>
    <x v="0"/>
    <s v="No"/>
    <x v="0"/>
    <n v="84.5"/>
    <n v="84.5"/>
    <x v="1"/>
    <n v="84.5"/>
    <n v="1"/>
    <x v="0"/>
  </r>
  <r>
    <s v="7924-GJZFI"/>
    <x v="0"/>
    <n v="1"/>
    <s v="Yes"/>
    <s v="No"/>
    <n v="25"/>
    <s v="Yes"/>
    <x v="1"/>
    <x v="1"/>
    <x v="0"/>
    <x v="1"/>
    <x v="0"/>
    <x v="0"/>
    <x v="0"/>
    <x v="0"/>
    <x v="0"/>
    <s v="Yes"/>
    <x v="0"/>
    <n v="69.3"/>
    <n v="1813.1"/>
    <x v="0"/>
    <n v="1813.1"/>
    <n v="0"/>
    <x v="1"/>
  </r>
  <r>
    <s v="4702-HDRKD"/>
    <x v="1"/>
    <n v="0"/>
    <s v="No"/>
    <s v="No"/>
    <n v="67"/>
    <s v="No"/>
    <x v="0"/>
    <x v="0"/>
    <x v="1"/>
    <x v="1"/>
    <x v="1"/>
    <x v="1"/>
    <x v="1"/>
    <x v="0"/>
    <x v="1"/>
    <s v="Yes"/>
    <x v="2"/>
    <n v="49.35"/>
    <n v="3321.35"/>
    <x v="0"/>
    <n v="3321.35"/>
    <n v="0"/>
    <x v="4"/>
  </r>
  <r>
    <s v="8512-WIWYV"/>
    <x v="1"/>
    <n v="0"/>
    <s v="No"/>
    <s v="No"/>
    <n v="32"/>
    <s v="Yes"/>
    <x v="1"/>
    <x v="2"/>
    <x v="2"/>
    <x v="2"/>
    <x v="2"/>
    <x v="2"/>
    <x v="2"/>
    <x v="2"/>
    <x v="1"/>
    <s v="No"/>
    <x v="3"/>
    <n v="20.350000000000001"/>
    <n v="707.5"/>
    <x v="0"/>
    <n v="707.5"/>
    <n v="0"/>
    <x v="1"/>
  </r>
  <r>
    <s v="5897-ZYEKH"/>
    <x v="0"/>
    <n v="1"/>
    <s v="Yes"/>
    <s v="No"/>
    <n v="67"/>
    <s v="Yes"/>
    <x v="2"/>
    <x v="1"/>
    <x v="1"/>
    <x v="0"/>
    <x v="0"/>
    <x v="0"/>
    <x v="1"/>
    <x v="1"/>
    <x v="1"/>
    <s v="Yes"/>
    <x v="0"/>
    <n v="105.6"/>
    <n v="7112.15"/>
    <x v="0"/>
    <n v="7112.15"/>
    <n v="0"/>
    <x v="4"/>
  </r>
  <r>
    <s v="5456-ITGIC"/>
    <x v="1"/>
    <n v="1"/>
    <s v="Yes"/>
    <s v="No"/>
    <n v="72"/>
    <s v="No"/>
    <x v="0"/>
    <x v="0"/>
    <x v="1"/>
    <x v="0"/>
    <x v="1"/>
    <x v="1"/>
    <x v="1"/>
    <x v="1"/>
    <x v="2"/>
    <s v="Yes"/>
    <x v="3"/>
    <n v="64.45"/>
    <n v="4641.1000000000004"/>
    <x v="0"/>
    <n v="4641.1000000000004"/>
    <n v="0"/>
    <x v="4"/>
  </r>
  <r>
    <s v="7317-GGVPB"/>
    <x v="1"/>
    <n v="0"/>
    <s v="Yes"/>
    <s v="No"/>
    <n v="71"/>
    <s v="Yes"/>
    <x v="2"/>
    <x v="1"/>
    <x v="0"/>
    <x v="0"/>
    <x v="1"/>
    <x v="1"/>
    <x v="1"/>
    <x v="1"/>
    <x v="2"/>
    <s v="Yes"/>
    <x v="3"/>
    <n v="108.6"/>
    <n v="7690.9"/>
    <x v="1"/>
    <n v="7690.9"/>
    <n v="1"/>
    <x v="4"/>
  </r>
  <r>
    <s v="1406-PUQVY"/>
    <x v="1"/>
    <n v="0"/>
    <s v="No"/>
    <s v="Yes"/>
    <n v="1"/>
    <s v="Yes"/>
    <x v="1"/>
    <x v="0"/>
    <x v="0"/>
    <x v="0"/>
    <x v="0"/>
    <x v="0"/>
    <x v="0"/>
    <x v="0"/>
    <x v="0"/>
    <s v="Yes"/>
    <x v="0"/>
    <n v="49.9"/>
    <n v="49.9"/>
    <x v="0"/>
    <n v="49.9"/>
    <n v="0"/>
    <x v="0"/>
  </r>
  <r>
    <s v="1322-AGOQM"/>
    <x v="1"/>
    <n v="0"/>
    <s v="No"/>
    <s v="No"/>
    <n v="46"/>
    <s v="No"/>
    <x v="0"/>
    <x v="0"/>
    <x v="0"/>
    <x v="0"/>
    <x v="0"/>
    <x v="0"/>
    <x v="0"/>
    <x v="0"/>
    <x v="0"/>
    <s v="No"/>
    <x v="2"/>
    <n v="30.3"/>
    <n v="1380.1"/>
    <x v="1"/>
    <n v="1380.1"/>
    <n v="1"/>
    <x v="2"/>
  </r>
  <r>
    <s v="3677-IYRBF"/>
    <x v="0"/>
    <n v="1"/>
    <s v="No"/>
    <s v="No"/>
    <n v="2"/>
    <s v="No"/>
    <x v="0"/>
    <x v="0"/>
    <x v="0"/>
    <x v="1"/>
    <x v="1"/>
    <x v="0"/>
    <x v="0"/>
    <x v="0"/>
    <x v="0"/>
    <s v="Yes"/>
    <x v="0"/>
    <n v="30.4"/>
    <n v="78.650000000000006"/>
    <x v="1"/>
    <n v="78.650000000000006"/>
    <n v="1"/>
    <x v="0"/>
  </r>
  <r>
    <s v="5692-FPTAH"/>
    <x v="0"/>
    <n v="0"/>
    <s v="No"/>
    <s v="No"/>
    <n v="1"/>
    <s v="Yes"/>
    <x v="1"/>
    <x v="0"/>
    <x v="0"/>
    <x v="1"/>
    <x v="0"/>
    <x v="0"/>
    <x v="0"/>
    <x v="0"/>
    <x v="0"/>
    <s v="Yes"/>
    <x v="1"/>
    <n v="45.4"/>
    <n v="45.4"/>
    <x v="1"/>
    <n v="45.4"/>
    <n v="1"/>
    <x v="0"/>
  </r>
  <r>
    <s v="9114-AAFQH"/>
    <x v="0"/>
    <n v="0"/>
    <s v="Yes"/>
    <s v="No"/>
    <n v="48"/>
    <s v="Yes"/>
    <x v="1"/>
    <x v="0"/>
    <x v="0"/>
    <x v="0"/>
    <x v="1"/>
    <x v="0"/>
    <x v="0"/>
    <x v="1"/>
    <x v="1"/>
    <s v="Yes"/>
    <x v="0"/>
    <n v="65.650000000000006"/>
    <n v="3094.65"/>
    <x v="0"/>
    <n v="3094.65"/>
    <n v="0"/>
    <x v="2"/>
  </r>
  <r>
    <s v="8715-KKTFG"/>
    <x v="0"/>
    <n v="0"/>
    <s v="Yes"/>
    <s v="No"/>
    <n v="61"/>
    <s v="Yes"/>
    <x v="2"/>
    <x v="1"/>
    <x v="0"/>
    <x v="1"/>
    <x v="1"/>
    <x v="1"/>
    <x v="1"/>
    <x v="1"/>
    <x v="1"/>
    <s v="Yes"/>
    <x v="2"/>
    <n v="103.3"/>
    <n v="6518.35"/>
    <x v="0"/>
    <n v="6518.35"/>
    <n v="0"/>
    <x v="4"/>
  </r>
  <r>
    <s v="1550-LOAHA"/>
    <x v="0"/>
    <n v="0"/>
    <s v="Yes"/>
    <s v="No"/>
    <n v="32"/>
    <s v="Yes"/>
    <x v="1"/>
    <x v="1"/>
    <x v="0"/>
    <x v="0"/>
    <x v="0"/>
    <x v="0"/>
    <x v="0"/>
    <x v="1"/>
    <x v="0"/>
    <s v="No"/>
    <x v="2"/>
    <n v="84.15"/>
    <n v="2585.9499999999998"/>
    <x v="1"/>
    <n v="2585.9499999999998"/>
    <n v="1"/>
    <x v="1"/>
  </r>
  <r>
    <s v="1728-BQDMA"/>
    <x v="0"/>
    <n v="0"/>
    <s v="No"/>
    <s v="No"/>
    <n v="2"/>
    <s v="Yes"/>
    <x v="1"/>
    <x v="0"/>
    <x v="0"/>
    <x v="1"/>
    <x v="0"/>
    <x v="0"/>
    <x v="0"/>
    <x v="0"/>
    <x v="0"/>
    <s v="No"/>
    <x v="0"/>
    <n v="44.45"/>
    <n v="82.7"/>
    <x v="0"/>
    <n v="82.7"/>
    <n v="0"/>
    <x v="0"/>
  </r>
  <r>
    <s v="0268-QKIWO"/>
    <x v="0"/>
    <n v="0"/>
    <s v="No"/>
    <s v="No"/>
    <n v="3"/>
    <s v="Yes"/>
    <x v="1"/>
    <x v="2"/>
    <x v="2"/>
    <x v="2"/>
    <x v="2"/>
    <x v="2"/>
    <x v="2"/>
    <x v="2"/>
    <x v="0"/>
    <s v="No"/>
    <x v="0"/>
    <n v="19.75"/>
    <n v="58.85"/>
    <x v="1"/>
    <n v="58.85"/>
    <n v="1"/>
    <x v="0"/>
  </r>
  <r>
    <s v="0876-WDUUZ"/>
    <x v="0"/>
    <n v="0"/>
    <s v="No"/>
    <s v="No"/>
    <n v="5"/>
    <s v="Yes"/>
    <x v="1"/>
    <x v="1"/>
    <x v="0"/>
    <x v="1"/>
    <x v="0"/>
    <x v="1"/>
    <x v="0"/>
    <x v="1"/>
    <x v="0"/>
    <s v="Yes"/>
    <x v="3"/>
    <n v="85.4"/>
    <n v="425.9"/>
    <x v="1"/>
    <n v="425.9"/>
    <n v="1"/>
    <x v="0"/>
  </r>
  <r>
    <s v="5117-ZSMHQ"/>
    <x v="0"/>
    <n v="0"/>
    <s v="Yes"/>
    <s v="Yes"/>
    <n v="71"/>
    <s v="Yes"/>
    <x v="2"/>
    <x v="0"/>
    <x v="1"/>
    <x v="0"/>
    <x v="1"/>
    <x v="1"/>
    <x v="1"/>
    <x v="1"/>
    <x v="2"/>
    <s v="No"/>
    <x v="2"/>
    <n v="89.9"/>
    <n v="6342.7"/>
    <x v="0"/>
    <n v="6342.7"/>
    <n v="0"/>
    <x v="4"/>
  </r>
  <r>
    <s v="5151-HQRDG"/>
    <x v="1"/>
    <n v="0"/>
    <s v="Yes"/>
    <s v="No"/>
    <n v="37"/>
    <s v="Yes"/>
    <x v="2"/>
    <x v="0"/>
    <x v="1"/>
    <x v="1"/>
    <x v="0"/>
    <x v="0"/>
    <x v="0"/>
    <x v="0"/>
    <x v="0"/>
    <s v="Yes"/>
    <x v="1"/>
    <n v="55.05"/>
    <n v="2030.75"/>
    <x v="0"/>
    <n v="2030.75"/>
    <n v="0"/>
    <x v="2"/>
  </r>
  <r>
    <s v="0960-HUWBM"/>
    <x v="1"/>
    <n v="0"/>
    <s v="Yes"/>
    <s v="Yes"/>
    <n v="65"/>
    <s v="Yes"/>
    <x v="2"/>
    <x v="1"/>
    <x v="0"/>
    <x v="1"/>
    <x v="1"/>
    <x v="1"/>
    <x v="1"/>
    <x v="1"/>
    <x v="2"/>
    <s v="Yes"/>
    <x v="2"/>
    <n v="104.1"/>
    <n v="6700.05"/>
    <x v="0"/>
    <n v="6700.05"/>
    <n v="0"/>
    <x v="4"/>
  </r>
  <r>
    <s v="6465-GSRCL"/>
    <x v="0"/>
    <n v="0"/>
    <s v="No"/>
    <s v="Yes"/>
    <n v="67"/>
    <s v="Yes"/>
    <x v="2"/>
    <x v="1"/>
    <x v="0"/>
    <x v="0"/>
    <x v="0"/>
    <x v="1"/>
    <x v="1"/>
    <x v="1"/>
    <x v="1"/>
    <s v="Yes"/>
    <x v="2"/>
    <n v="106.6"/>
    <n v="7244.7"/>
    <x v="0"/>
    <n v="7244.7"/>
    <n v="0"/>
    <x v="4"/>
  </r>
  <r>
    <s v="0617-FHSGK"/>
    <x v="1"/>
    <n v="0"/>
    <s v="No"/>
    <s v="Yes"/>
    <n v="49"/>
    <s v="Yes"/>
    <x v="2"/>
    <x v="1"/>
    <x v="0"/>
    <x v="1"/>
    <x v="0"/>
    <x v="0"/>
    <x v="0"/>
    <x v="0"/>
    <x v="0"/>
    <s v="No"/>
    <x v="3"/>
    <n v="75.2"/>
    <n v="3678.3"/>
    <x v="1"/>
    <n v="3678.3"/>
    <n v="1"/>
    <x v="5"/>
  </r>
  <r>
    <s v="0263-FJTQO"/>
    <x v="1"/>
    <n v="0"/>
    <s v="Yes"/>
    <s v="Yes"/>
    <n v="50"/>
    <s v="Yes"/>
    <x v="2"/>
    <x v="0"/>
    <x v="1"/>
    <x v="1"/>
    <x v="0"/>
    <x v="1"/>
    <x v="1"/>
    <x v="0"/>
    <x v="2"/>
    <s v="Yes"/>
    <x v="3"/>
    <n v="70.5"/>
    <n v="3486.65"/>
    <x v="0"/>
    <n v="3486.65"/>
    <n v="0"/>
    <x v="5"/>
  </r>
  <r>
    <s v="7319-ZNRTR"/>
    <x v="1"/>
    <n v="0"/>
    <s v="Yes"/>
    <s v="Yes"/>
    <n v="25"/>
    <s v="Yes"/>
    <x v="1"/>
    <x v="2"/>
    <x v="2"/>
    <x v="2"/>
    <x v="2"/>
    <x v="2"/>
    <x v="2"/>
    <x v="2"/>
    <x v="1"/>
    <s v="No"/>
    <x v="0"/>
    <n v="19.600000000000001"/>
    <n v="411.15"/>
    <x v="0"/>
    <n v="411.15"/>
    <n v="0"/>
    <x v="1"/>
  </r>
  <r>
    <s v="2858-MOFSQ"/>
    <x v="0"/>
    <n v="0"/>
    <s v="No"/>
    <s v="Yes"/>
    <n v="17"/>
    <s v="Yes"/>
    <x v="2"/>
    <x v="0"/>
    <x v="0"/>
    <x v="1"/>
    <x v="1"/>
    <x v="0"/>
    <x v="0"/>
    <x v="0"/>
    <x v="1"/>
    <s v="Yes"/>
    <x v="1"/>
    <n v="55.85"/>
    <n v="937.5"/>
    <x v="1"/>
    <n v="937.5"/>
    <n v="1"/>
    <x v="3"/>
  </r>
  <r>
    <s v="7503-EPSZW"/>
    <x v="0"/>
    <n v="0"/>
    <s v="Yes"/>
    <s v="Yes"/>
    <n v="64"/>
    <s v="Yes"/>
    <x v="2"/>
    <x v="2"/>
    <x v="2"/>
    <x v="2"/>
    <x v="2"/>
    <x v="2"/>
    <x v="2"/>
    <x v="2"/>
    <x v="2"/>
    <s v="Yes"/>
    <x v="1"/>
    <n v="24.05"/>
    <n v="1559.15"/>
    <x v="0"/>
    <n v="1559.15"/>
    <n v="0"/>
    <x v="4"/>
  </r>
  <r>
    <s v="7089-XXAYG"/>
    <x v="1"/>
    <n v="0"/>
    <s v="Yes"/>
    <s v="No"/>
    <n v="25"/>
    <s v="No"/>
    <x v="0"/>
    <x v="0"/>
    <x v="0"/>
    <x v="1"/>
    <x v="1"/>
    <x v="0"/>
    <x v="1"/>
    <x v="0"/>
    <x v="1"/>
    <s v="Yes"/>
    <x v="3"/>
    <n v="38.1"/>
    <n v="970.4"/>
    <x v="0"/>
    <n v="970.4"/>
    <n v="0"/>
    <x v="1"/>
  </r>
  <r>
    <s v="8118-LSUEL"/>
    <x v="1"/>
    <n v="1"/>
    <s v="No"/>
    <s v="No"/>
    <n v="23"/>
    <s v="Yes"/>
    <x v="2"/>
    <x v="1"/>
    <x v="0"/>
    <x v="0"/>
    <x v="1"/>
    <x v="0"/>
    <x v="1"/>
    <x v="1"/>
    <x v="0"/>
    <s v="Yes"/>
    <x v="0"/>
    <n v="106.4"/>
    <n v="2483.5"/>
    <x v="1"/>
    <n v="2483.5"/>
    <n v="1"/>
    <x v="3"/>
  </r>
  <r>
    <s v="8070-AAWZP"/>
    <x v="1"/>
    <n v="1"/>
    <s v="Yes"/>
    <s v="No"/>
    <n v="24"/>
    <s v="No"/>
    <x v="0"/>
    <x v="0"/>
    <x v="0"/>
    <x v="1"/>
    <x v="1"/>
    <x v="1"/>
    <x v="0"/>
    <x v="0"/>
    <x v="0"/>
    <s v="No"/>
    <x v="1"/>
    <n v="34.25"/>
    <n v="828.2"/>
    <x v="0"/>
    <n v="828.2"/>
    <n v="0"/>
    <x v="3"/>
  </r>
  <r>
    <s v="1666-JXLKU"/>
    <x v="0"/>
    <n v="0"/>
    <s v="No"/>
    <s v="No"/>
    <n v="37"/>
    <s v="Yes"/>
    <x v="2"/>
    <x v="1"/>
    <x v="0"/>
    <x v="1"/>
    <x v="1"/>
    <x v="0"/>
    <x v="1"/>
    <x v="1"/>
    <x v="0"/>
    <s v="Yes"/>
    <x v="0"/>
    <n v="100.05"/>
    <n v="3810.55"/>
    <x v="0"/>
    <n v="3810.55"/>
    <n v="0"/>
    <x v="2"/>
  </r>
  <r>
    <s v="7855-DIWPO"/>
    <x v="0"/>
    <n v="0"/>
    <s v="No"/>
    <s v="No"/>
    <n v="21"/>
    <s v="Yes"/>
    <x v="1"/>
    <x v="1"/>
    <x v="0"/>
    <x v="1"/>
    <x v="0"/>
    <x v="0"/>
    <x v="0"/>
    <x v="0"/>
    <x v="0"/>
    <s v="Yes"/>
    <x v="0"/>
    <n v="68.650000000000006"/>
    <n v="1493.2"/>
    <x v="0"/>
    <n v="1493.2"/>
    <n v="0"/>
    <x v="3"/>
  </r>
  <r>
    <s v="5133-POWUA"/>
    <x v="1"/>
    <n v="0"/>
    <s v="No"/>
    <s v="No"/>
    <n v="1"/>
    <s v="Yes"/>
    <x v="1"/>
    <x v="0"/>
    <x v="0"/>
    <x v="1"/>
    <x v="0"/>
    <x v="0"/>
    <x v="0"/>
    <x v="0"/>
    <x v="0"/>
    <s v="Yes"/>
    <x v="1"/>
    <n v="45.8"/>
    <n v="45.8"/>
    <x v="0"/>
    <n v="45.8"/>
    <n v="0"/>
    <x v="0"/>
  </r>
  <r>
    <s v="5652-MSDEY"/>
    <x v="0"/>
    <n v="0"/>
    <s v="No"/>
    <s v="No"/>
    <n v="10"/>
    <s v="Yes"/>
    <x v="2"/>
    <x v="1"/>
    <x v="0"/>
    <x v="1"/>
    <x v="0"/>
    <x v="0"/>
    <x v="0"/>
    <x v="0"/>
    <x v="0"/>
    <s v="Yes"/>
    <x v="1"/>
    <n v="75.75"/>
    <n v="777.3"/>
    <x v="0"/>
    <n v="777.3"/>
    <n v="0"/>
    <x v="0"/>
  </r>
  <r>
    <s v="7005-CCBKV"/>
    <x v="1"/>
    <n v="0"/>
    <s v="No"/>
    <s v="No"/>
    <n v="6"/>
    <s v="Yes"/>
    <x v="1"/>
    <x v="1"/>
    <x v="0"/>
    <x v="0"/>
    <x v="0"/>
    <x v="0"/>
    <x v="0"/>
    <x v="1"/>
    <x v="0"/>
    <s v="Yes"/>
    <x v="0"/>
    <n v="84.4"/>
    <n v="556.35"/>
    <x v="1"/>
    <n v="556.35"/>
    <n v="1"/>
    <x v="0"/>
  </r>
  <r>
    <s v="1810-BOHSY"/>
    <x v="1"/>
    <n v="0"/>
    <s v="Yes"/>
    <s v="No"/>
    <n v="51"/>
    <s v="Yes"/>
    <x v="2"/>
    <x v="1"/>
    <x v="1"/>
    <x v="0"/>
    <x v="0"/>
    <x v="0"/>
    <x v="0"/>
    <x v="1"/>
    <x v="1"/>
    <s v="Yes"/>
    <x v="3"/>
    <n v="96.4"/>
    <n v="4911.05"/>
    <x v="0"/>
    <n v="4911.05"/>
    <n v="0"/>
    <x v="5"/>
  </r>
  <r>
    <s v="1784-BXEFA"/>
    <x v="0"/>
    <n v="0"/>
    <s v="No"/>
    <s v="No"/>
    <n v="10"/>
    <s v="Yes"/>
    <x v="1"/>
    <x v="2"/>
    <x v="2"/>
    <x v="2"/>
    <x v="2"/>
    <x v="2"/>
    <x v="2"/>
    <x v="2"/>
    <x v="0"/>
    <s v="Yes"/>
    <x v="1"/>
    <n v="20.55"/>
    <n v="187.35"/>
    <x v="0"/>
    <n v="187.35"/>
    <n v="0"/>
    <x v="0"/>
  </r>
  <r>
    <s v="7351-MHQVU"/>
    <x v="0"/>
    <n v="0"/>
    <s v="No"/>
    <s v="No"/>
    <n v="6"/>
    <s v="No"/>
    <x v="0"/>
    <x v="0"/>
    <x v="1"/>
    <x v="0"/>
    <x v="0"/>
    <x v="1"/>
    <x v="0"/>
    <x v="1"/>
    <x v="0"/>
    <s v="No"/>
    <x v="3"/>
    <n v="50.95"/>
    <n v="307.60000000000002"/>
    <x v="0"/>
    <n v="307.60000000000002"/>
    <n v="0"/>
    <x v="0"/>
  </r>
  <r>
    <s v="9224-VTYID"/>
    <x v="1"/>
    <n v="0"/>
    <s v="Yes"/>
    <s v="Yes"/>
    <n v="47"/>
    <s v="Yes"/>
    <x v="2"/>
    <x v="0"/>
    <x v="1"/>
    <x v="0"/>
    <x v="1"/>
    <x v="1"/>
    <x v="1"/>
    <x v="1"/>
    <x v="2"/>
    <s v="Yes"/>
    <x v="1"/>
    <n v="90.5"/>
    <n v="4318.3500000000004"/>
    <x v="0"/>
    <n v="4318.3500000000004"/>
    <n v="0"/>
    <x v="2"/>
  </r>
  <r>
    <s v="9500-IWPXQ"/>
    <x v="0"/>
    <n v="0"/>
    <s v="Yes"/>
    <s v="Yes"/>
    <n v="61"/>
    <s v="Yes"/>
    <x v="2"/>
    <x v="0"/>
    <x v="1"/>
    <x v="0"/>
    <x v="1"/>
    <x v="1"/>
    <x v="0"/>
    <x v="1"/>
    <x v="1"/>
    <s v="Yes"/>
    <x v="0"/>
    <n v="79.400000000000006"/>
    <n v="4820.55"/>
    <x v="0"/>
    <n v="4820.55"/>
    <n v="0"/>
    <x v="4"/>
  </r>
  <r>
    <s v="5762-TJXGK"/>
    <x v="0"/>
    <n v="0"/>
    <s v="No"/>
    <s v="No"/>
    <n v="52"/>
    <s v="No"/>
    <x v="0"/>
    <x v="0"/>
    <x v="1"/>
    <x v="0"/>
    <x v="1"/>
    <x v="0"/>
    <x v="1"/>
    <x v="1"/>
    <x v="2"/>
    <s v="Yes"/>
    <x v="2"/>
    <n v="58.75"/>
    <n v="3038.55"/>
    <x v="0"/>
    <n v="3038.55"/>
    <n v="0"/>
    <x v="5"/>
  </r>
  <r>
    <s v="4504-YOULA"/>
    <x v="0"/>
    <n v="0"/>
    <s v="Yes"/>
    <s v="Yes"/>
    <n v="35"/>
    <s v="Yes"/>
    <x v="2"/>
    <x v="0"/>
    <x v="1"/>
    <x v="0"/>
    <x v="0"/>
    <x v="0"/>
    <x v="0"/>
    <x v="0"/>
    <x v="0"/>
    <s v="Yes"/>
    <x v="3"/>
    <n v="59.45"/>
    <n v="2136.9"/>
    <x v="0"/>
    <n v="2136.9"/>
    <n v="0"/>
    <x v="1"/>
  </r>
  <r>
    <s v="5569-IDSEY"/>
    <x v="1"/>
    <n v="0"/>
    <s v="Yes"/>
    <s v="No"/>
    <n v="71"/>
    <s v="Yes"/>
    <x v="2"/>
    <x v="1"/>
    <x v="0"/>
    <x v="0"/>
    <x v="1"/>
    <x v="0"/>
    <x v="1"/>
    <x v="1"/>
    <x v="1"/>
    <s v="Yes"/>
    <x v="2"/>
    <n v="105.7"/>
    <n v="7472.15"/>
    <x v="0"/>
    <n v="7472.15"/>
    <n v="0"/>
    <x v="4"/>
  </r>
  <r>
    <s v="4250-FDVOU"/>
    <x v="0"/>
    <n v="0"/>
    <s v="No"/>
    <s v="No"/>
    <n v="6"/>
    <s v="Yes"/>
    <x v="1"/>
    <x v="0"/>
    <x v="1"/>
    <x v="0"/>
    <x v="0"/>
    <x v="0"/>
    <x v="0"/>
    <x v="0"/>
    <x v="0"/>
    <s v="No"/>
    <x v="0"/>
    <n v="56.25"/>
    <n v="389.1"/>
    <x v="1"/>
    <n v="389.1"/>
    <n v="1"/>
    <x v="0"/>
  </r>
  <r>
    <s v="7284-ZZLOH"/>
    <x v="1"/>
    <n v="0"/>
    <s v="Yes"/>
    <s v="No"/>
    <n v="45"/>
    <s v="Yes"/>
    <x v="1"/>
    <x v="0"/>
    <x v="1"/>
    <x v="1"/>
    <x v="1"/>
    <x v="0"/>
    <x v="0"/>
    <x v="0"/>
    <x v="2"/>
    <s v="No"/>
    <x v="3"/>
    <n v="53.3"/>
    <n v="2296.25"/>
    <x v="0"/>
    <n v="2296.25"/>
    <n v="0"/>
    <x v="2"/>
  </r>
  <r>
    <s v="5277-ZLOOR"/>
    <x v="0"/>
    <n v="1"/>
    <s v="No"/>
    <s v="No"/>
    <n v="2"/>
    <s v="Yes"/>
    <x v="2"/>
    <x v="1"/>
    <x v="0"/>
    <x v="1"/>
    <x v="0"/>
    <x v="0"/>
    <x v="1"/>
    <x v="0"/>
    <x v="0"/>
    <s v="Yes"/>
    <x v="0"/>
    <n v="85.55"/>
    <n v="187.45"/>
    <x v="1"/>
    <n v="187.45"/>
    <n v="1"/>
    <x v="0"/>
  </r>
  <r>
    <s v="2141-RRYGO"/>
    <x v="0"/>
    <n v="0"/>
    <s v="No"/>
    <s v="No"/>
    <n v="4"/>
    <s v="Yes"/>
    <x v="1"/>
    <x v="0"/>
    <x v="0"/>
    <x v="0"/>
    <x v="0"/>
    <x v="0"/>
    <x v="1"/>
    <x v="1"/>
    <x v="0"/>
    <s v="Yes"/>
    <x v="2"/>
    <n v="68.650000000000006"/>
    <n v="261.25"/>
    <x v="1"/>
    <n v="261.25"/>
    <n v="1"/>
    <x v="0"/>
  </r>
  <r>
    <s v="1777-JYQPJ"/>
    <x v="1"/>
    <n v="0"/>
    <s v="No"/>
    <s v="No"/>
    <n v="2"/>
    <s v="No"/>
    <x v="0"/>
    <x v="0"/>
    <x v="0"/>
    <x v="1"/>
    <x v="0"/>
    <x v="0"/>
    <x v="0"/>
    <x v="0"/>
    <x v="0"/>
    <s v="No"/>
    <x v="1"/>
    <n v="24.3"/>
    <n v="38.450000000000003"/>
    <x v="0"/>
    <n v="38.450000000000003"/>
    <n v="0"/>
    <x v="0"/>
  </r>
  <r>
    <s v="6376-GAHQE"/>
    <x v="1"/>
    <n v="0"/>
    <s v="No"/>
    <s v="No"/>
    <n v="4"/>
    <s v="Yes"/>
    <x v="1"/>
    <x v="1"/>
    <x v="0"/>
    <x v="1"/>
    <x v="0"/>
    <x v="0"/>
    <x v="1"/>
    <x v="0"/>
    <x v="0"/>
    <s v="No"/>
    <x v="0"/>
    <n v="77.849999999999994"/>
    <n v="299.2"/>
    <x v="1"/>
    <n v="299.2"/>
    <n v="1"/>
    <x v="0"/>
  </r>
  <r>
    <s v="3401-URHDA"/>
    <x v="1"/>
    <n v="0"/>
    <s v="No"/>
    <s v="No"/>
    <n v="51"/>
    <s v="Yes"/>
    <x v="2"/>
    <x v="0"/>
    <x v="1"/>
    <x v="1"/>
    <x v="0"/>
    <x v="1"/>
    <x v="0"/>
    <x v="0"/>
    <x v="1"/>
    <s v="No"/>
    <x v="3"/>
    <n v="59.9"/>
    <n v="3043.6"/>
    <x v="0"/>
    <n v="3043.6"/>
    <n v="0"/>
    <x v="5"/>
  </r>
  <r>
    <s v="1599-EAHXY"/>
    <x v="1"/>
    <n v="0"/>
    <s v="Yes"/>
    <s v="Yes"/>
    <n v="60"/>
    <s v="Yes"/>
    <x v="2"/>
    <x v="2"/>
    <x v="2"/>
    <x v="2"/>
    <x v="2"/>
    <x v="2"/>
    <x v="2"/>
    <x v="2"/>
    <x v="1"/>
    <s v="No"/>
    <x v="3"/>
    <n v="23.95"/>
    <n v="1506.4"/>
    <x v="0"/>
    <n v="1506.4"/>
    <n v="0"/>
    <x v="5"/>
  </r>
  <r>
    <s v="8631-XVRZL"/>
    <x v="1"/>
    <n v="0"/>
    <s v="No"/>
    <s v="No"/>
    <n v="9"/>
    <s v="Yes"/>
    <x v="1"/>
    <x v="2"/>
    <x v="2"/>
    <x v="2"/>
    <x v="2"/>
    <x v="2"/>
    <x v="2"/>
    <x v="2"/>
    <x v="1"/>
    <s v="Yes"/>
    <x v="1"/>
    <n v="20.149999999999999"/>
    <n v="163.69999999999999"/>
    <x v="0"/>
    <n v="163.69999999999999"/>
    <n v="0"/>
    <x v="0"/>
  </r>
  <r>
    <s v="5052-PNLOS"/>
    <x v="1"/>
    <n v="0"/>
    <s v="No"/>
    <s v="No"/>
    <n v="3"/>
    <s v="Yes"/>
    <x v="2"/>
    <x v="1"/>
    <x v="0"/>
    <x v="0"/>
    <x v="1"/>
    <x v="0"/>
    <x v="1"/>
    <x v="1"/>
    <x v="0"/>
    <s v="Yes"/>
    <x v="2"/>
    <n v="105.35"/>
    <n v="323.25"/>
    <x v="1"/>
    <n v="323.25"/>
    <n v="1"/>
    <x v="0"/>
  </r>
  <r>
    <s v="3853-LYGAM"/>
    <x v="1"/>
    <n v="0"/>
    <s v="No"/>
    <s v="No"/>
    <n v="17"/>
    <s v="Yes"/>
    <x v="2"/>
    <x v="1"/>
    <x v="0"/>
    <x v="1"/>
    <x v="1"/>
    <x v="1"/>
    <x v="0"/>
    <x v="1"/>
    <x v="0"/>
    <s v="Yes"/>
    <x v="2"/>
    <n v="95.65"/>
    <n v="1640"/>
    <x v="0"/>
    <n v="1640"/>
    <n v="0"/>
    <x v="3"/>
  </r>
  <r>
    <s v="6979-ZNSFF"/>
    <x v="0"/>
    <n v="0"/>
    <s v="No"/>
    <s v="No"/>
    <n v="8"/>
    <s v="Yes"/>
    <x v="2"/>
    <x v="1"/>
    <x v="0"/>
    <x v="1"/>
    <x v="0"/>
    <x v="0"/>
    <x v="1"/>
    <x v="0"/>
    <x v="0"/>
    <s v="Yes"/>
    <x v="0"/>
    <n v="87.05"/>
    <n v="762.1"/>
    <x v="1"/>
    <n v="762.1"/>
    <n v="1"/>
    <x v="0"/>
  </r>
  <r>
    <s v="5751-USDBL"/>
    <x v="1"/>
    <n v="0"/>
    <s v="Yes"/>
    <s v="Yes"/>
    <n v="46"/>
    <s v="Yes"/>
    <x v="1"/>
    <x v="0"/>
    <x v="1"/>
    <x v="1"/>
    <x v="1"/>
    <x v="1"/>
    <x v="1"/>
    <x v="1"/>
    <x v="2"/>
    <s v="No"/>
    <x v="1"/>
    <n v="81"/>
    <n v="3846.35"/>
    <x v="0"/>
    <n v="3846.35"/>
    <n v="0"/>
    <x v="2"/>
  </r>
  <r>
    <s v="5680-LQOGP"/>
    <x v="0"/>
    <n v="0"/>
    <s v="No"/>
    <s v="No"/>
    <n v="68"/>
    <s v="Yes"/>
    <x v="1"/>
    <x v="0"/>
    <x v="1"/>
    <x v="0"/>
    <x v="1"/>
    <x v="1"/>
    <x v="1"/>
    <x v="1"/>
    <x v="2"/>
    <s v="Yes"/>
    <x v="3"/>
    <n v="82.45"/>
    <n v="5646.6"/>
    <x v="0"/>
    <n v="5646.6"/>
    <n v="0"/>
    <x v="4"/>
  </r>
  <r>
    <s v="2386-LAHRK"/>
    <x v="1"/>
    <n v="0"/>
    <s v="No"/>
    <s v="No"/>
    <n v="1"/>
    <s v="Yes"/>
    <x v="1"/>
    <x v="0"/>
    <x v="0"/>
    <x v="1"/>
    <x v="0"/>
    <x v="0"/>
    <x v="1"/>
    <x v="0"/>
    <x v="0"/>
    <s v="Yes"/>
    <x v="1"/>
    <n v="53.5"/>
    <n v="53.5"/>
    <x v="1"/>
    <n v="53.5"/>
    <n v="1"/>
    <x v="0"/>
  </r>
  <r>
    <s v="8189-DUKMV"/>
    <x v="0"/>
    <n v="0"/>
    <s v="Yes"/>
    <s v="No"/>
    <n v="4"/>
    <s v="Yes"/>
    <x v="1"/>
    <x v="2"/>
    <x v="2"/>
    <x v="2"/>
    <x v="2"/>
    <x v="2"/>
    <x v="2"/>
    <x v="2"/>
    <x v="1"/>
    <s v="No"/>
    <x v="2"/>
    <n v="20.5"/>
    <n v="79.05"/>
    <x v="0"/>
    <n v="79.05"/>
    <n v="0"/>
    <x v="0"/>
  </r>
  <r>
    <s v="6032-IGALN"/>
    <x v="0"/>
    <n v="0"/>
    <s v="No"/>
    <s v="No"/>
    <n v="1"/>
    <s v="No"/>
    <x v="0"/>
    <x v="0"/>
    <x v="0"/>
    <x v="1"/>
    <x v="0"/>
    <x v="0"/>
    <x v="0"/>
    <x v="0"/>
    <x v="0"/>
    <s v="Yes"/>
    <x v="1"/>
    <n v="25.1"/>
    <n v="25.1"/>
    <x v="1"/>
    <n v="25.1"/>
    <n v="1"/>
    <x v="0"/>
  </r>
  <r>
    <s v="9931-DCEZH"/>
    <x v="1"/>
    <n v="0"/>
    <s v="No"/>
    <s v="Yes"/>
    <n v="28"/>
    <s v="Yes"/>
    <x v="1"/>
    <x v="0"/>
    <x v="0"/>
    <x v="0"/>
    <x v="0"/>
    <x v="1"/>
    <x v="0"/>
    <x v="0"/>
    <x v="1"/>
    <s v="Yes"/>
    <x v="3"/>
    <n v="54.4"/>
    <n v="1516.6"/>
    <x v="0"/>
    <n v="1516.6"/>
    <n v="0"/>
    <x v="1"/>
  </r>
  <r>
    <s v="1898-JSNDC"/>
    <x v="0"/>
    <n v="0"/>
    <s v="No"/>
    <s v="No"/>
    <n v="39"/>
    <s v="Yes"/>
    <x v="1"/>
    <x v="0"/>
    <x v="0"/>
    <x v="0"/>
    <x v="0"/>
    <x v="0"/>
    <x v="1"/>
    <x v="0"/>
    <x v="1"/>
    <s v="Yes"/>
    <x v="3"/>
    <n v="58.6"/>
    <n v="2224.5"/>
    <x v="0"/>
    <n v="2224.5"/>
    <n v="0"/>
    <x v="2"/>
  </r>
  <r>
    <s v="0315-LVCRK"/>
    <x v="1"/>
    <n v="0"/>
    <s v="No"/>
    <s v="No"/>
    <n v="11"/>
    <s v="Yes"/>
    <x v="1"/>
    <x v="1"/>
    <x v="0"/>
    <x v="1"/>
    <x v="1"/>
    <x v="0"/>
    <x v="0"/>
    <x v="1"/>
    <x v="0"/>
    <s v="No"/>
    <x v="0"/>
    <n v="84.8"/>
    <n v="888.75"/>
    <x v="0"/>
    <n v="888.75"/>
    <n v="0"/>
    <x v="0"/>
  </r>
  <r>
    <s v="3911-RSNHI"/>
    <x v="0"/>
    <n v="0"/>
    <s v="Yes"/>
    <s v="No"/>
    <n v="71"/>
    <s v="No"/>
    <x v="0"/>
    <x v="0"/>
    <x v="0"/>
    <x v="0"/>
    <x v="1"/>
    <x v="1"/>
    <x v="1"/>
    <x v="1"/>
    <x v="2"/>
    <s v="Yes"/>
    <x v="3"/>
    <n v="61.4"/>
    <n v="4310.3500000000004"/>
    <x v="0"/>
    <n v="4310.3500000000004"/>
    <n v="0"/>
    <x v="4"/>
  </r>
  <r>
    <s v="2410-CIYFZ"/>
    <x v="1"/>
    <n v="0"/>
    <s v="No"/>
    <s v="Yes"/>
    <n v="2"/>
    <s v="Yes"/>
    <x v="1"/>
    <x v="2"/>
    <x v="2"/>
    <x v="2"/>
    <x v="2"/>
    <x v="2"/>
    <x v="2"/>
    <x v="2"/>
    <x v="0"/>
    <s v="No"/>
    <x v="1"/>
    <n v="20.399999999999999"/>
    <n v="42.9"/>
    <x v="0"/>
    <n v="42.9"/>
    <n v="0"/>
    <x v="0"/>
  </r>
  <r>
    <s v="4248-HCETZ"/>
    <x v="1"/>
    <n v="1"/>
    <s v="Yes"/>
    <s v="No"/>
    <n v="30"/>
    <s v="Yes"/>
    <x v="1"/>
    <x v="1"/>
    <x v="0"/>
    <x v="0"/>
    <x v="1"/>
    <x v="0"/>
    <x v="0"/>
    <x v="0"/>
    <x v="0"/>
    <s v="Yes"/>
    <x v="1"/>
    <n v="79.650000000000006"/>
    <n v="2365.15"/>
    <x v="1"/>
    <n v="2365.15"/>
    <n v="1"/>
    <x v="1"/>
  </r>
  <r>
    <s v="5505-OVWQW"/>
    <x v="0"/>
    <n v="0"/>
    <s v="No"/>
    <s v="No"/>
    <n v="17"/>
    <s v="Yes"/>
    <x v="1"/>
    <x v="2"/>
    <x v="2"/>
    <x v="2"/>
    <x v="2"/>
    <x v="2"/>
    <x v="2"/>
    <x v="2"/>
    <x v="1"/>
    <s v="No"/>
    <x v="1"/>
    <n v="20.149999999999999"/>
    <n v="353.65"/>
    <x v="0"/>
    <n v="353.65"/>
    <n v="0"/>
    <x v="3"/>
  </r>
  <r>
    <s v="7271-AJDTL"/>
    <x v="0"/>
    <n v="0"/>
    <s v="Yes"/>
    <s v="No"/>
    <n v="55"/>
    <s v="Yes"/>
    <x v="2"/>
    <x v="1"/>
    <x v="0"/>
    <x v="0"/>
    <x v="1"/>
    <x v="0"/>
    <x v="1"/>
    <x v="0"/>
    <x v="0"/>
    <s v="Yes"/>
    <x v="3"/>
    <n v="94.45"/>
    <n v="5073.1000000000004"/>
    <x v="0"/>
    <n v="5073.1000000000004"/>
    <n v="0"/>
    <x v="5"/>
  </r>
  <r>
    <s v="1867-TJHTS"/>
    <x v="0"/>
    <n v="0"/>
    <s v="No"/>
    <s v="No"/>
    <n v="58"/>
    <s v="Yes"/>
    <x v="2"/>
    <x v="1"/>
    <x v="1"/>
    <x v="1"/>
    <x v="0"/>
    <x v="0"/>
    <x v="0"/>
    <x v="0"/>
    <x v="0"/>
    <s v="Yes"/>
    <x v="2"/>
    <n v="79.8"/>
    <n v="4526.8500000000004"/>
    <x v="0"/>
    <n v="4526.8500000000004"/>
    <n v="0"/>
    <x v="5"/>
  </r>
  <r>
    <s v="0516-WJVXC"/>
    <x v="0"/>
    <n v="0"/>
    <s v="No"/>
    <s v="No"/>
    <n v="5"/>
    <s v="Yes"/>
    <x v="1"/>
    <x v="0"/>
    <x v="1"/>
    <x v="1"/>
    <x v="0"/>
    <x v="1"/>
    <x v="0"/>
    <x v="0"/>
    <x v="0"/>
    <s v="No"/>
    <x v="0"/>
    <n v="54.2"/>
    <n v="308.25"/>
    <x v="1"/>
    <n v="308.25"/>
    <n v="1"/>
    <x v="0"/>
  </r>
  <r>
    <s v="9174-FKWZE"/>
    <x v="0"/>
    <n v="1"/>
    <s v="No"/>
    <s v="No"/>
    <n v="1"/>
    <s v="Yes"/>
    <x v="1"/>
    <x v="2"/>
    <x v="2"/>
    <x v="2"/>
    <x v="2"/>
    <x v="2"/>
    <x v="2"/>
    <x v="2"/>
    <x v="0"/>
    <s v="Yes"/>
    <x v="0"/>
    <n v="19.45"/>
    <n v="19.45"/>
    <x v="1"/>
    <n v="19.45"/>
    <n v="1"/>
    <x v="0"/>
  </r>
  <r>
    <s v="6860-YRJZP"/>
    <x v="1"/>
    <n v="1"/>
    <s v="No"/>
    <s v="No"/>
    <n v="9"/>
    <s v="Yes"/>
    <x v="2"/>
    <x v="1"/>
    <x v="0"/>
    <x v="1"/>
    <x v="0"/>
    <x v="0"/>
    <x v="0"/>
    <x v="0"/>
    <x v="0"/>
    <s v="Yes"/>
    <x v="0"/>
    <n v="74.05"/>
    <n v="678.45"/>
    <x v="0"/>
    <n v="678.45"/>
    <n v="0"/>
    <x v="0"/>
  </r>
  <r>
    <s v="4429-WYGFR"/>
    <x v="1"/>
    <n v="0"/>
    <s v="No"/>
    <s v="No"/>
    <n v="26"/>
    <s v="Yes"/>
    <x v="1"/>
    <x v="0"/>
    <x v="0"/>
    <x v="1"/>
    <x v="0"/>
    <x v="1"/>
    <x v="0"/>
    <x v="0"/>
    <x v="0"/>
    <s v="No"/>
    <x v="2"/>
    <n v="49.15"/>
    <n v="1237.3"/>
    <x v="0"/>
    <n v="1237.3"/>
    <n v="0"/>
    <x v="1"/>
  </r>
  <r>
    <s v="2817-LVCPP"/>
    <x v="0"/>
    <n v="0"/>
    <s v="No"/>
    <s v="No"/>
    <n v="50"/>
    <s v="Yes"/>
    <x v="1"/>
    <x v="2"/>
    <x v="2"/>
    <x v="2"/>
    <x v="2"/>
    <x v="2"/>
    <x v="2"/>
    <x v="2"/>
    <x v="2"/>
    <s v="No"/>
    <x v="3"/>
    <n v="19.399999999999999"/>
    <n v="1023.95"/>
    <x v="0"/>
    <n v="1023.95"/>
    <n v="0"/>
    <x v="5"/>
  </r>
  <r>
    <s v="5038-ETMLM"/>
    <x v="0"/>
    <n v="0"/>
    <s v="Yes"/>
    <s v="No"/>
    <n v="72"/>
    <s v="Yes"/>
    <x v="2"/>
    <x v="1"/>
    <x v="1"/>
    <x v="0"/>
    <x v="1"/>
    <x v="1"/>
    <x v="1"/>
    <x v="1"/>
    <x v="2"/>
    <s v="Yes"/>
    <x v="2"/>
    <n v="113.65"/>
    <n v="8182.75"/>
    <x v="0"/>
    <n v="8182.75"/>
    <n v="0"/>
    <x v="4"/>
  </r>
  <r>
    <s v="5056-FIMPT"/>
    <x v="0"/>
    <n v="0"/>
    <s v="No"/>
    <s v="Yes"/>
    <n v="43"/>
    <s v="Yes"/>
    <x v="1"/>
    <x v="1"/>
    <x v="1"/>
    <x v="0"/>
    <x v="0"/>
    <x v="1"/>
    <x v="1"/>
    <x v="1"/>
    <x v="1"/>
    <s v="Yes"/>
    <x v="3"/>
    <n v="106"/>
    <n v="4532.3"/>
    <x v="0"/>
    <n v="4532.3"/>
    <n v="0"/>
    <x v="2"/>
  </r>
  <r>
    <s v="4521-WFJAI"/>
    <x v="1"/>
    <n v="0"/>
    <s v="No"/>
    <s v="No"/>
    <n v="56"/>
    <s v="Yes"/>
    <x v="2"/>
    <x v="2"/>
    <x v="2"/>
    <x v="2"/>
    <x v="2"/>
    <x v="2"/>
    <x v="2"/>
    <x v="2"/>
    <x v="2"/>
    <s v="Yes"/>
    <x v="2"/>
    <n v="25.95"/>
    <n v="1444.05"/>
    <x v="0"/>
    <n v="1444.05"/>
    <n v="0"/>
    <x v="5"/>
  </r>
  <r>
    <s v="6569-KTMDU"/>
    <x v="0"/>
    <n v="0"/>
    <s v="No"/>
    <s v="No"/>
    <n v="1"/>
    <s v="Yes"/>
    <x v="1"/>
    <x v="2"/>
    <x v="2"/>
    <x v="2"/>
    <x v="2"/>
    <x v="2"/>
    <x v="2"/>
    <x v="2"/>
    <x v="0"/>
    <s v="No"/>
    <x v="1"/>
    <n v="19.100000000000001"/>
    <n v="19.100000000000001"/>
    <x v="0"/>
    <n v="19.100000000000001"/>
    <n v="0"/>
    <x v="0"/>
  </r>
  <r>
    <s v="8809-RIHDD"/>
    <x v="1"/>
    <n v="0"/>
    <s v="Yes"/>
    <s v="Yes"/>
    <n v="72"/>
    <s v="Yes"/>
    <x v="2"/>
    <x v="1"/>
    <x v="0"/>
    <x v="0"/>
    <x v="1"/>
    <x v="0"/>
    <x v="1"/>
    <x v="1"/>
    <x v="2"/>
    <s v="Yes"/>
    <x v="0"/>
    <n v="103.4"/>
    <n v="7372.65"/>
    <x v="1"/>
    <n v="7372.65"/>
    <n v="1"/>
    <x v="4"/>
  </r>
  <r>
    <s v="8809-XKHMD"/>
    <x v="1"/>
    <n v="0"/>
    <s v="Yes"/>
    <s v="No"/>
    <n v="72"/>
    <s v="Yes"/>
    <x v="2"/>
    <x v="1"/>
    <x v="1"/>
    <x v="0"/>
    <x v="0"/>
    <x v="1"/>
    <x v="0"/>
    <x v="1"/>
    <x v="2"/>
    <s v="Yes"/>
    <x v="2"/>
    <n v="100.55"/>
    <n v="7325.1"/>
    <x v="0"/>
    <n v="7325.1"/>
    <n v="0"/>
    <x v="4"/>
  </r>
  <r>
    <s v="0396-YCHWO"/>
    <x v="1"/>
    <n v="0"/>
    <s v="Yes"/>
    <s v="No"/>
    <n v="36"/>
    <s v="Yes"/>
    <x v="2"/>
    <x v="1"/>
    <x v="0"/>
    <x v="1"/>
    <x v="0"/>
    <x v="0"/>
    <x v="1"/>
    <x v="1"/>
    <x v="0"/>
    <s v="Yes"/>
    <x v="0"/>
    <n v="95.4"/>
    <n v="3474.2"/>
    <x v="0"/>
    <n v="3474.2"/>
    <n v="0"/>
    <x v="1"/>
  </r>
  <r>
    <s v="0867-LDTTC"/>
    <x v="1"/>
    <n v="0"/>
    <s v="No"/>
    <s v="No"/>
    <n v="5"/>
    <s v="Yes"/>
    <x v="1"/>
    <x v="0"/>
    <x v="0"/>
    <x v="1"/>
    <x v="1"/>
    <x v="1"/>
    <x v="1"/>
    <x v="1"/>
    <x v="0"/>
    <s v="No"/>
    <x v="2"/>
    <n v="75.150000000000006"/>
    <n v="392.65"/>
    <x v="0"/>
    <n v="392.65"/>
    <n v="0"/>
    <x v="0"/>
  </r>
  <r>
    <s v="4822-NGOCH"/>
    <x v="0"/>
    <n v="0"/>
    <s v="No"/>
    <s v="No"/>
    <n v="13"/>
    <s v="Yes"/>
    <x v="2"/>
    <x v="1"/>
    <x v="0"/>
    <x v="0"/>
    <x v="1"/>
    <x v="0"/>
    <x v="0"/>
    <x v="0"/>
    <x v="0"/>
    <s v="Yes"/>
    <x v="0"/>
    <n v="84.45"/>
    <n v="1058.5999999999999"/>
    <x v="1"/>
    <n v="1058.5999999999999"/>
    <n v="1"/>
    <x v="3"/>
  </r>
  <r>
    <s v="9391-DXGGG"/>
    <x v="0"/>
    <n v="1"/>
    <s v="No"/>
    <s v="No"/>
    <n v="44"/>
    <s v="Yes"/>
    <x v="1"/>
    <x v="1"/>
    <x v="0"/>
    <x v="0"/>
    <x v="1"/>
    <x v="0"/>
    <x v="0"/>
    <x v="1"/>
    <x v="1"/>
    <s v="No"/>
    <x v="3"/>
    <n v="89.15"/>
    <n v="3990.75"/>
    <x v="0"/>
    <n v="3990.75"/>
    <n v="0"/>
    <x v="2"/>
  </r>
  <r>
    <s v="9844-FELAJ"/>
    <x v="0"/>
    <n v="1"/>
    <s v="Yes"/>
    <s v="Yes"/>
    <n v="70"/>
    <s v="Yes"/>
    <x v="2"/>
    <x v="1"/>
    <x v="0"/>
    <x v="0"/>
    <x v="1"/>
    <x v="1"/>
    <x v="1"/>
    <x v="1"/>
    <x v="1"/>
    <s v="Yes"/>
    <x v="0"/>
    <n v="107.9"/>
    <n v="7475.85"/>
    <x v="0"/>
    <n v="7475.85"/>
    <n v="0"/>
    <x v="4"/>
  </r>
  <r>
    <s v="2122-SZZZD"/>
    <x v="1"/>
    <n v="0"/>
    <s v="No"/>
    <s v="No"/>
    <n v="44"/>
    <s v="Yes"/>
    <x v="1"/>
    <x v="2"/>
    <x v="2"/>
    <x v="2"/>
    <x v="2"/>
    <x v="2"/>
    <x v="2"/>
    <x v="2"/>
    <x v="1"/>
    <s v="No"/>
    <x v="3"/>
    <n v="19.5"/>
    <n v="835.5"/>
    <x v="0"/>
    <n v="835.5"/>
    <n v="0"/>
    <x v="2"/>
  </r>
  <r>
    <s v="5307-DZCVC"/>
    <x v="0"/>
    <n v="1"/>
    <s v="Yes"/>
    <s v="No"/>
    <n v="32"/>
    <s v="Yes"/>
    <x v="2"/>
    <x v="1"/>
    <x v="0"/>
    <x v="1"/>
    <x v="0"/>
    <x v="0"/>
    <x v="1"/>
    <x v="0"/>
    <x v="0"/>
    <s v="Yes"/>
    <x v="3"/>
    <n v="85.95"/>
    <n v="2628.6"/>
    <x v="1"/>
    <n v="2628.6"/>
    <n v="1"/>
    <x v="1"/>
  </r>
  <r>
    <s v="3148-AOIQT"/>
    <x v="0"/>
    <n v="0"/>
    <s v="Yes"/>
    <s v="No"/>
    <n v="69"/>
    <s v="Yes"/>
    <x v="2"/>
    <x v="2"/>
    <x v="2"/>
    <x v="2"/>
    <x v="2"/>
    <x v="2"/>
    <x v="2"/>
    <x v="2"/>
    <x v="2"/>
    <s v="Yes"/>
    <x v="3"/>
    <n v="24.95"/>
    <n v="1718.35"/>
    <x v="0"/>
    <n v="1718.35"/>
    <n v="0"/>
    <x v="4"/>
  </r>
  <r>
    <s v="8679-JOEVF"/>
    <x v="0"/>
    <n v="1"/>
    <s v="No"/>
    <s v="No"/>
    <n v="16"/>
    <s v="Yes"/>
    <x v="1"/>
    <x v="0"/>
    <x v="0"/>
    <x v="1"/>
    <x v="0"/>
    <x v="1"/>
    <x v="1"/>
    <x v="0"/>
    <x v="0"/>
    <s v="No"/>
    <x v="0"/>
    <n v="59.4"/>
    <n v="1023.9"/>
    <x v="1"/>
    <n v="1023.9"/>
    <n v="1"/>
    <x v="3"/>
  </r>
  <r>
    <s v="8395-ETZKQ"/>
    <x v="1"/>
    <n v="1"/>
    <s v="Yes"/>
    <s v="Yes"/>
    <n v="68"/>
    <s v="Yes"/>
    <x v="1"/>
    <x v="2"/>
    <x v="2"/>
    <x v="2"/>
    <x v="2"/>
    <x v="2"/>
    <x v="2"/>
    <x v="2"/>
    <x v="1"/>
    <s v="No"/>
    <x v="2"/>
    <n v="19.5"/>
    <n v="1193.55"/>
    <x v="0"/>
    <n v="1193.55"/>
    <n v="0"/>
    <x v="4"/>
  </r>
  <r>
    <s v="6692-YQHXC"/>
    <x v="1"/>
    <n v="0"/>
    <s v="No"/>
    <s v="No"/>
    <n v="16"/>
    <s v="Yes"/>
    <x v="1"/>
    <x v="1"/>
    <x v="0"/>
    <x v="1"/>
    <x v="0"/>
    <x v="0"/>
    <x v="0"/>
    <x v="0"/>
    <x v="0"/>
    <s v="Yes"/>
    <x v="3"/>
    <n v="69.95"/>
    <n v="1205.5"/>
    <x v="0"/>
    <n v="1205.5"/>
    <n v="0"/>
    <x v="3"/>
  </r>
  <r>
    <s v="3889-VWBID"/>
    <x v="1"/>
    <n v="0"/>
    <s v="Yes"/>
    <s v="Yes"/>
    <n v="68"/>
    <s v="Yes"/>
    <x v="1"/>
    <x v="0"/>
    <x v="1"/>
    <x v="0"/>
    <x v="0"/>
    <x v="1"/>
    <x v="1"/>
    <x v="1"/>
    <x v="2"/>
    <s v="No"/>
    <x v="2"/>
    <n v="82.85"/>
    <n v="5776.45"/>
    <x v="0"/>
    <n v="5776.45"/>
    <n v="0"/>
    <x v="4"/>
  </r>
  <r>
    <s v="5222-JCXZT"/>
    <x v="1"/>
    <n v="0"/>
    <s v="No"/>
    <s v="No"/>
    <n v="4"/>
    <s v="Yes"/>
    <x v="1"/>
    <x v="2"/>
    <x v="2"/>
    <x v="2"/>
    <x v="2"/>
    <x v="2"/>
    <x v="2"/>
    <x v="2"/>
    <x v="0"/>
    <s v="No"/>
    <x v="1"/>
    <n v="19"/>
    <n v="78.900000000000006"/>
    <x v="0"/>
    <n v="78.900000000000006"/>
    <n v="0"/>
    <x v="0"/>
  </r>
  <r>
    <s v="9754-CLVZW"/>
    <x v="0"/>
    <n v="0"/>
    <s v="Yes"/>
    <s v="Yes"/>
    <n v="26"/>
    <s v="No"/>
    <x v="0"/>
    <x v="0"/>
    <x v="1"/>
    <x v="0"/>
    <x v="0"/>
    <x v="1"/>
    <x v="0"/>
    <x v="0"/>
    <x v="0"/>
    <s v="No"/>
    <x v="3"/>
    <n v="38.85"/>
    <n v="1025.1500000000001"/>
    <x v="0"/>
    <n v="1025.1500000000001"/>
    <n v="0"/>
    <x v="1"/>
  </r>
  <r>
    <s v="1432-FPAXX"/>
    <x v="0"/>
    <n v="0"/>
    <s v="No"/>
    <s v="No"/>
    <n v="29"/>
    <s v="No"/>
    <x v="0"/>
    <x v="0"/>
    <x v="0"/>
    <x v="0"/>
    <x v="0"/>
    <x v="0"/>
    <x v="0"/>
    <x v="0"/>
    <x v="0"/>
    <s v="Yes"/>
    <x v="0"/>
    <n v="30.6"/>
    <n v="856.35"/>
    <x v="1"/>
    <n v="856.35"/>
    <n v="1"/>
    <x v="1"/>
  </r>
  <r>
    <s v="2739-CCZMB"/>
    <x v="1"/>
    <n v="0"/>
    <s v="No"/>
    <s v="Yes"/>
    <n v="5"/>
    <s v="Yes"/>
    <x v="1"/>
    <x v="2"/>
    <x v="2"/>
    <x v="2"/>
    <x v="2"/>
    <x v="2"/>
    <x v="2"/>
    <x v="2"/>
    <x v="0"/>
    <s v="No"/>
    <x v="3"/>
    <n v="20.350000000000001"/>
    <n v="122"/>
    <x v="0"/>
    <n v="122"/>
    <n v="0"/>
    <x v="0"/>
  </r>
  <r>
    <s v="7080-TNUWP"/>
    <x v="1"/>
    <n v="0"/>
    <s v="Yes"/>
    <s v="No"/>
    <n v="70"/>
    <s v="Yes"/>
    <x v="2"/>
    <x v="1"/>
    <x v="0"/>
    <x v="0"/>
    <x v="1"/>
    <x v="0"/>
    <x v="1"/>
    <x v="0"/>
    <x v="1"/>
    <s v="Yes"/>
    <x v="2"/>
    <n v="95"/>
    <n v="6602.9"/>
    <x v="0"/>
    <n v="6602.9"/>
    <n v="0"/>
    <x v="4"/>
  </r>
  <r>
    <s v="0496-AHOOK"/>
    <x v="1"/>
    <n v="0"/>
    <s v="Yes"/>
    <s v="No"/>
    <n v="24"/>
    <s v="Yes"/>
    <x v="1"/>
    <x v="0"/>
    <x v="1"/>
    <x v="1"/>
    <x v="0"/>
    <x v="1"/>
    <x v="1"/>
    <x v="1"/>
    <x v="1"/>
    <s v="No"/>
    <x v="2"/>
    <n v="74.400000000000006"/>
    <n v="1712.9"/>
    <x v="0"/>
    <n v="1712.9"/>
    <n v="0"/>
    <x v="3"/>
  </r>
  <r>
    <s v="8336-TAVKX"/>
    <x v="0"/>
    <n v="1"/>
    <s v="Yes"/>
    <s v="No"/>
    <n v="72"/>
    <s v="Yes"/>
    <x v="2"/>
    <x v="0"/>
    <x v="1"/>
    <x v="0"/>
    <x v="1"/>
    <x v="1"/>
    <x v="0"/>
    <x v="1"/>
    <x v="2"/>
    <s v="No"/>
    <x v="2"/>
    <n v="78.45"/>
    <n v="5682.25"/>
    <x v="0"/>
    <n v="5682.25"/>
    <n v="0"/>
    <x v="4"/>
  </r>
  <r>
    <s v="2468-SJFLM"/>
    <x v="1"/>
    <n v="0"/>
    <s v="No"/>
    <s v="No"/>
    <n v="1"/>
    <s v="Yes"/>
    <x v="1"/>
    <x v="1"/>
    <x v="0"/>
    <x v="1"/>
    <x v="0"/>
    <x v="1"/>
    <x v="0"/>
    <x v="0"/>
    <x v="0"/>
    <s v="Yes"/>
    <x v="1"/>
    <n v="74.3"/>
    <n v="74.3"/>
    <x v="0"/>
    <n v="74.3"/>
    <n v="0"/>
    <x v="0"/>
  </r>
  <r>
    <s v="3181-VTHOE"/>
    <x v="1"/>
    <n v="0"/>
    <s v="Yes"/>
    <s v="No"/>
    <n v="70"/>
    <s v="No"/>
    <x v="0"/>
    <x v="0"/>
    <x v="0"/>
    <x v="0"/>
    <x v="1"/>
    <x v="1"/>
    <x v="0"/>
    <x v="1"/>
    <x v="1"/>
    <s v="Yes"/>
    <x v="2"/>
    <n v="51.05"/>
    <n v="3635.15"/>
    <x v="0"/>
    <n v="3635.15"/>
    <n v="0"/>
    <x v="4"/>
  </r>
  <r>
    <s v="7168-HDQHG"/>
    <x v="0"/>
    <n v="0"/>
    <s v="Yes"/>
    <s v="Yes"/>
    <n v="36"/>
    <s v="Yes"/>
    <x v="1"/>
    <x v="2"/>
    <x v="2"/>
    <x v="2"/>
    <x v="2"/>
    <x v="2"/>
    <x v="2"/>
    <x v="2"/>
    <x v="0"/>
    <s v="No"/>
    <x v="2"/>
    <n v="19.2"/>
    <n v="702.9"/>
    <x v="0"/>
    <n v="702.9"/>
    <n v="0"/>
    <x v="1"/>
  </r>
  <r>
    <s v="4803-AXVYP"/>
    <x v="0"/>
    <n v="1"/>
    <s v="No"/>
    <s v="No"/>
    <n v="38"/>
    <s v="Yes"/>
    <x v="2"/>
    <x v="1"/>
    <x v="0"/>
    <x v="1"/>
    <x v="0"/>
    <x v="1"/>
    <x v="1"/>
    <x v="1"/>
    <x v="0"/>
    <s v="Yes"/>
    <x v="0"/>
    <n v="99.55"/>
    <n v="3734.25"/>
    <x v="1"/>
    <n v="3734.25"/>
    <n v="1"/>
    <x v="2"/>
  </r>
  <r>
    <s v="3884-HCSWG"/>
    <x v="0"/>
    <n v="0"/>
    <s v="No"/>
    <s v="No"/>
    <n v="17"/>
    <s v="Yes"/>
    <x v="1"/>
    <x v="1"/>
    <x v="0"/>
    <x v="1"/>
    <x v="0"/>
    <x v="0"/>
    <x v="0"/>
    <x v="0"/>
    <x v="0"/>
    <s v="Yes"/>
    <x v="0"/>
    <n v="70"/>
    <n v="1144.5"/>
    <x v="1"/>
    <n v="1144.5"/>
    <n v="1"/>
    <x v="3"/>
  </r>
  <r>
    <s v="4567-AKPIA"/>
    <x v="0"/>
    <n v="0"/>
    <s v="Yes"/>
    <s v="Yes"/>
    <n v="41"/>
    <s v="Yes"/>
    <x v="2"/>
    <x v="1"/>
    <x v="0"/>
    <x v="0"/>
    <x v="1"/>
    <x v="1"/>
    <x v="1"/>
    <x v="1"/>
    <x v="1"/>
    <s v="Yes"/>
    <x v="2"/>
    <n v="109.1"/>
    <n v="4454.25"/>
    <x v="0"/>
    <n v="4454.25"/>
    <n v="0"/>
    <x v="2"/>
  </r>
  <r>
    <s v="5077-DXTCG"/>
    <x v="0"/>
    <n v="0"/>
    <s v="No"/>
    <s v="No"/>
    <n v="1"/>
    <s v="Yes"/>
    <x v="1"/>
    <x v="0"/>
    <x v="0"/>
    <x v="1"/>
    <x v="0"/>
    <x v="0"/>
    <x v="0"/>
    <x v="0"/>
    <x v="0"/>
    <s v="Yes"/>
    <x v="0"/>
    <n v="45.3"/>
    <n v="45.3"/>
    <x v="1"/>
    <n v="45.3"/>
    <n v="1"/>
    <x v="0"/>
  </r>
  <r>
    <s v="1142-WACZW"/>
    <x v="1"/>
    <n v="0"/>
    <s v="No"/>
    <s v="No"/>
    <n v="2"/>
    <s v="No"/>
    <x v="0"/>
    <x v="0"/>
    <x v="0"/>
    <x v="1"/>
    <x v="0"/>
    <x v="1"/>
    <x v="0"/>
    <x v="0"/>
    <x v="0"/>
    <s v="No"/>
    <x v="2"/>
    <n v="29.85"/>
    <n v="75.599999999999994"/>
    <x v="1"/>
    <n v="75.599999999999994"/>
    <n v="1"/>
    <x v="0"/>
  </r>
  <r>
    <s v="7901-HXJVA"/>
    <x v="1"/>
    <n v="0"/>
    <s v="No"/>
    <s v="No"/>
    <n v="14"/>
    <s v="Yes"/>
    <x v="1"/>
    <x v="1"/>
    <x v="0"/>
    <x v="1"/>
    <x v="1"/>
    <x v="0"/>
    <x v="0"/>
    <x v="0"/>
    <x v="0"/>
    <s v="No"/>
    <x v="0"/>
    <n v="76.45"/>
    <n v="1117.55"/>
    <x v="0"/>
    <n v="1117.55"/>
    <n v="0"/>
    <x v="3"/>
  </r>
  <r>
    <s v="5649-ANRML"/>
    <x v="1"/>
    <n v="1"/>
    <s v="No"/>
    <s v="No"/>
    <n v="2"/>
    <s v="Yes"/>
    <x v="1"/>
    <x v="1"/>
    <x v="0"/>
    <x v="0"/>
    <x v="1"/>
    <x v="1"/>
    <x v="0"/>
    <x v="1"/>
    <x v="0"/>
    <s v="Yes"/>
    <x v="3"/>
    <n v="95.1"/>
    <n v="180.25"/>
    <x v="1"/>
    <n v="180.25"/>
    <n v="1"/>
    <x v="0"/>
  </r>
  <r>
    <s v="4892-VLANZ"/>
    <x v="1"/>
    <n v="0"/>
    <s v="No"/>
    <s v="No"/>
    <n v="1"/>
    <s v="Yes"/>
    <x v="1"/>
    <x v="2"/>
    <x v="2"/>
    <x v="2"/>
    <x v="2"/>
    <x v="2"/>
    <x v="2"/>
    <x v="2"/>
    <x v="0"/>
    <s v="No"/>
    <x v="1"/>
    <n v="19.8"/>
    <n v="19.8"/>
    <x v="1"/>
    <n v="19.8"/>
    <n v="1"/>
    <x v="0"/>
  </r>
  <r>
    <s v="5924-IFQTT"/>
    <x v="1"/>
    <n v="0"/>
    <s v="Yes"/>
    <s v="Yes"/>
    <n v="13"/>
    <s v="Yes"/>
    <x v="2"/>
    <x v="0"/>
    <x v="0"/>
    <x v="0"/>
    <x v="1"/>
    <x v="1"/>
    <x v="1"/>
    <x v="0"/>
    <x v="0"/>
    <s v="Yes"/>
    <x v="0"/>
    <n v="72.8"/>
    <n v="930.05"/>
    <x v="0"/>
    <n v="930.05"/>
    <n v="0"/>
    <x v="3"/>
  </r>
  <r>
    <s v="7968-QUXNS"/>
    <x v="1"/>
    <n v="0"/>
    <s v="No"/>
    <s v="No"/>
    <n v="6"/>
    <s v="Yes"/>
    <x v="1"/>
    <x v="2"/>
    <x v="2"/>
    <x v="2"/>
    <x v="2"/>
    <x v="2"/>
    <x v="2"/>
    <x v="2"/>
    <x v="0"/>
    <s v="No"/>
    <x v="1"/>
    <n v="18.95"/>
    <n v="110.15"/>
    <x v="0"/>
    <n v="110.15"/>
    <n v="0"/>
    <x v="0"/>
  </r>
  <r>
    <s v="2919-HBCJO"/>
    <x v="0"/>
    <n v="0"/>
    <s v="No"/>
    <s v="No"/>
    <n v="4"/>
    <s v="Yes"/>
    <x v="1"/>
    <x v="1"/>
    <x v="0"/>
    <x v="0"/>
    <x v="0"/>
    <x v="0"/>
    <x v="0"/>
    <x v="0"/>
    <x v="0"/>
    <s v="Yes"/>
    <x v="2"/>
    <n v="76.650000000000006"/>
    <n v="333.6"/>
    <x v="1"/>
    <n v="333.6"/>
    <n v="1"/>
    <x v="0"/>
  </r>
  <r>
    <s v="4236-XPXAV"/>
    <x v="0"/>
    <n v="0"/>
    <s v="Yes"/>
    <s v="Yes"/>
    <n v="5"/>
    <s v="Yes"/>
    <x v="1"/>
    <x v="1"/>
    <x v="0"/>
    <x v="0"/>
    <x v="0"/>
    <x v="1"/>
    <x v="1"/>
    <x v="1"/>
    <x v="0"/>
    <s v="Yes"/>
    <x v="1"/>
    <n v="99.15"/>
    <n v="465.05"/>
    <x v="1"/>
    <n v="465.05"/>
    <n v="1"/>
    <x v="0"/>
  </r>
  <r>
    <s v="8903-WMRNW"/>
    <x v="0"/>
    <n v="0"/>
    <s v="Yes"/>
    <s v="No"/>
    <n v="15"/>
    <s v="Yes"/>
    <x v="1"/>
    <x v="1"/>
    <x v="1"/>
    <x v="1"/>
    <x v="1"/>
    <x v="0"/>
    <x v="1"/>
    <x v="1"/>
    <x v="0"/>
    <s v="No"/>
    <x v="0"/>
    <n v="101.75"/>
    <n v="1669.4"/>
    <x v="0"/>
    <n v="1669.4"/>
    <n v="0"/>
    <x v="3"/>
  </r>
  <r>
    <s v="2452-SNHFZ"/>
    <x v="0"/>
    <n v="0"/>
    <s v="No"/>
    <s v="No"/>
    <n v="47"/>
    <s v="Yes"/>
    <x v="1"/>
    <x v="1"/>
    <x v="1"/>
    <x v="1"/>
    <x v="0"/>
    <x v="0"/>
    <x v="0"/>
    <x v="0"/>
    <x v="0"/>
    <s v="No"/>
    <x v="3"/>
    <n v="75.45"/>
    <n v="3545.1"/>
    <x v="0"/>
    <n v="3545.1"/>
    <n v="0"/>
    <x v="2"/>
  </r>
  <r>
    <s v="3629-WEAAM"/>
    <x v="0"/>
    <n v="0"/>
    <s v="No"/>
    <s v="No"/>
    <n v="8"/>
    <s v="Yes"/>
    <x v="1"/>
    <x v="0"/>
    <x v="0"/>
    <x v="1"/>
    <x v="1"/>
    <x v="1"/>
    <x v="0"/>
    <x v="1"/>
    <x v="0"/>
    <s v="No"/>
    <x v="1"/>
    <n v="64.099999999999994"/>
    <n v="504.05"/>
    <x v="0"/>
    <n v="504.05"/>
    <n v="0"/>
    <x v="0"/>
  </r>
  <r>
    <s v="6029-CSMJE"/>
    <x v="1"/>
    <n v="0"/>
    <s v="No"/>
    <s v="No"/>
    <n v="17"/>
    <s v="No"/>
    <x v="0"/>
    <x v="0"/>
    <x v="0"/>
    <x v="1"/>
    <x v="0"/>
    <x v="0"/>
    <x v="0"/>
    <x v="0"/>
    <x v="0"/>
    <s v="Yes"/>
    <x v="1"/>
    <n v="25.65"/>
    <n v="440.2"/>
    <x v="0"/>
    <n v="440.2"/>
    <n v="0"/>
    <x v="3"/>
  </r>
  <r>
    <s v="7993-NQLJE"/>
    <x v="1"/>
    <n v="0"/>
    <s v="Yes"/>
    <s v="Yes"/>
    <n v="15"/>
    <s v="Yes"/>
    <x v="1"/>
    <x v="1"/>
    <x v="1"/>
    <x v="1"/>
    <x v="0"/>
    <x v="0"/>
    <x v="0"/>
    <x v="0"/>
    <x v="0"/>
    <s v="No"/>
    <x v="1"/>
    <n v="75.099999999999994"/>
    <n v="1151.55"/>
    <x v="0"/>
    <n v="1151.55"/>
    <n v="0"/>
    <x v="3"/>
  </r>
  <r>
    <s v="9909-DFRJA"/>
    <x v="0"/>
    <n v="0"/>
    <s v="No"/>
    <s v="No"/>
    <n v="26"/>
    <s v="Yes"/>
    <x v="1"/>
    <x v="1"/>
    <x v="1"/>
    <x v="1"/>
    <x v="1"/>
    <x v="1"/>
    <x v="0"/>
    <x v="1"/>
    <x v="1"/>
    <s v="Yes"/>
    <x v="2"/>
    <n v="95.85"/>
    <n v="2475.35"/>
    <x v="0"/>
    <n v="2475.35"/>
    <n v="0"/>
    <x v="1"/>
  </r>
  <r>
    <s v="9099-FTUHS"/>
    <x v="0"/>
    <n v="0"/>
    <s v="No"/>
    <s v="No"/>
    <n v="23"/>
    <s v="Yes"/>
    <x v="2"/>
    <x v="0"/>
    <x v="1"/>
    <x v="1"/>
    <x v="0"/>
    <x v="0"/>
    <x v="0"/>
    <x v="0"/>
    <x v="0"/>
    <s v="No"/>
    <x v="0"/>
    <n v="54.4"/>
    <n v="1249.25"/>
    <x v="0"/>
    <n v="1249.25"/>
    <n v="0"/>
    <x v="3"/>
  </r>
  <r>
    <s v="0581-BXBUB"/>
    <x v="0"/>
    <n v="1"/>
    <s v="No"/>
    <s v="No"/>
    <n v="4"/>
    <s v="Yes"/>
    <x v="1"/>
    <x v="1"/>
    <x v="0"/>
    <x v="0"/>
    <x v="0"/>
    <x v="0"/>
    <x v="0"/>
    <x v="0"/>
    <x v="0"/>
    <s v="No"/>
    <x v="0"/>
    <n v="72.75"/>
    <n v="317.75"/>
    <x v="0"/>
    <n v="317.75"/>
    <n v="0"/>
    <x v="0"/>
  </r>
  <r>
    <s v="4962-CHQPW"/>
    <x v="1"/>
    <n v="0"/>
    <s v="No"/>
    <s v="Yes"/>
    <n v="29"/>
    <s v="Yes"/>
    <x v="1"/>
    <x v="2"/>
    <x v="2"/>
    <x v="2"/>
    <x v="2"/>
    <x v="2"/>
    <x v="2"/>
    <x v="2"/>
    <x v="1"/>
    <s v="No"/>
    <x v="1"/>
    <n v="19.850000000000001"/>
    <n v="535.04999999999995"/>
    <x v="0"/>
    <n v="535.04999999999995"/>
    <n v="0"/>
    <x v="1"/>
  </r>
  <r>
    <s v="9467-ROOLM"/>
    <x v="0"/>
    <n v="0"/>
    <s v="No"/>
    <s v="No"/>
    <n v="25"/>
    <s v="Yes"/>
    <x v="1"/>
    <x v="2"/>
    <x v="2"/>
    <x v="2"/>
    <x v="2"/>
    <x v="2"/>
    <x v="2"/>
    <x v="2"/>
    <x v="0"/>
    <s v="No"/>
    <x v="1"/>
    <n v="19.05"/>
    <n v="461.3"/>
    <x v="0"/>
    <n v="461.3"/>
    <n v="0"/>
    <x v="1"/>
  </r>
  <r>
    <s v="3030-YZADT"/>
    <x v="1"/>
    <n v="0"/>
    <s v="No"/>
    <s v="No"/>
    <n v="9"/>
    <s v="Yes"/>
    <x v="1"/>
    <x v="0"/>
    <x v="0"/>
    <x v="1"/>
    <x v="0"/>
    <x v="0"/>
    <x v="0"/>
    <x v="0"/>
    <x v="0"/>
    <s v="No"/>
    <x v="1"/>
    <n v="44.95"/>
    <n v="431"/>
    <x v="1"/>
    <n v="431"/>
    <n v="1"/>
    <x v="0"/>
  </r>
  <r>
    <s v="7410-KTVFV"/>
    <x v="1"/>
    <n v="0"/>
    <s v="Yes"/>
    <s v="No"/>
    <n v="18"/>
    <s v="Yes"/>
    <x v="1"/>
    <x v="0"/>
    <x v="0"/>
    <x v="1"/>
    <x v="1"/>
    <x v="0"/>
    <x v="0"/>
    <x v="0"/>
    <x v="0"/>
    <s v="Yes"/>
    <x v="1"/>
    <n v="49.55"/>
    <n v="878.35"/>
    <x v="1"/>
    <n v="878.35"/>
    <n v="1"/>
    <x v="3"/>
  </r>
  <r>
    <s v="5150-ITWWB"/>
    <x v="1"/>
    <n v="1"/>
    <s v="No"/>
    <s v="No"/>
    <n v="3"/>
    <s v="Yes"/>
    <x v="2"/>
    <x v="1"/>
    <x v="0"/>
    <x v="1"/>
    <x v="0"/>
    <x v="0"/>
    <x v="1"/>
    <x v="1"/>
    <x v="0"/>
    <s v="Yes"/>
    <x v="0"/>
    <n v="94.85"/>
    <n v="335.75"/>
    <x v="0"/>
    <n v="335.75"/>
    <n v="0"/>
    <x v="0"/>
  </r>
  <r>
    <s v="2253-KPMNB"/>
    <x v="0"/>
    <n v="0"/>
    <s v="Yes"/>
    <s v="Yes"/>
    <n v="69"/>
    <s v="No"/>
    <x v="0"/>
    <x v="0"/>
    <x v="1"/>
    <x v="0"/>
    <x v="1"/>
    <x v="1"/>
    <x v="0"/>
    <x v="0"/>
    <x v="2"/>
    <s v="No"/>
    <x v="2"/>
    <n v="46.25"/>
    <n v="3121.4"/>
    <x v="0"/>
    <n v="3121.4"/>
    <n v="0"/>
    <x v="4"/>
  </r>
  <r>
    <s v="1345-ZUKID"/>
    <x v="1"/>
    <n v="0"/>
    <s v="No"/>
    <s v="No"/>
    <n v="14"/>
    <s v="Yes"/>
    <x v="1"/>
    <x v="2"/>
    <x v="2"/>
    <x v="2"/>
    <x v="2"/>
    <x v="2"/>
    <x v="2"/>
    <x v="2"/>
    <x v="1"/>
    <s v="No"/>
    <x v="1"/>
    <n v="19.350000000000001"/>
    <n v="324.8"/>
    <x v="0"/>
    <n v="324.8"/>
    <n v="0"/>
    <x v="3"/>
  </r>
  <r>
    <s v="6429-SHBCB"/>
    <x v="1"/>
    <n v="0"/>
    <s v="No"/>
    <s v="No"/>
    <n v="19"/>
    <s v="Yes"/>
    <x v="2"/>
    <x v="0"/>
    <x v="0"/>
    <x v="1"/>
    <x v="0"/>
    <x v="0"/>
    <x v="1"/>
    <x v="1"/>
    <x v="0"/>
    <s v="No"/>
    <x v="1"/>
    <n v="69.599999999999994"/>
    <n v="1394.55"/>
    <x v="0"/>
    <n v="1394.55"/>
    <n v="0"/>
    <x v="3"/>
  </r>
  <r>
    <s v="9281-OFDMF"/>
    <x v="1"/>
    <n v="1"/>
    <s v="No"/>
    <s v="No"/>
    <n v="39"/>
    <s v="Yes"/>
    <x v="2"/>
    <x v="1"/>
    <x v="0"/>
    <x v="0"/>
    <x v="0"/>
    <x v="0"/>
    <x v="0"/>
    <x v="1"/>
    <x v="0"/>
    <s v="No"/>
    <x v="0"/>
    <n v="90.7"/>
    <n v="3413.25"/>
    <x v="0"/>
    <n v="3413.25"/>
    <n v="0"/>
    <x v="2"/>
  </r>
  <r>
    <s v="2603-HVKCG"/>
    <x v="1"/>
    <n v="0"/>
    <s v="No"/>
    <s v="No"/>
    <n v="31"/>
    <s v="Yes"/>
    <x v="1"/>
    <x v="1"/>
    <x v="0"/>
    <x v="0"/>
    <x v="1"/>
    <x v="0"/>
    <x v="1"/>
    <x v="1"/>
    <x v="0"/>
    <s v="Yes"/>
    <x v="0"/>
    <n v="101.4"/>
    <n v="3143.65"/>
    <x v="0"/>
    <n v="3143.65"/>
    <n v="0"/>
    <x v="1"/>
  </r>
  <r>
    <s v="1834-WULEG"/>
    <x v="1"/>
    <n v="0"/>
    <s v="Yes"/>
    <s v="Yes"/>
    <n v="24"/>
    <s v="Yes"/>
    <x v="1"/>
    <x v="2"/>
    <x v="2"/>
    <x v="2"/>
    <x v="2"/>
    <x v="2"/>
    <x v="2"/>
    <x v="2"/>
    <x v="1"/>
    <s v="No"/>
    <x v="1"/>
    <n v="20.25"/>
    <n v="439.75"/>
    <x v="0"/>
    <n v="439.75"/>
    <n v="0"/>
    <x v="3"/>
  </r>
  <r>
    <s v="9097-ZUBYC"/>
    <x v="1"/>
    <n v="0"/>
    <s v="Yes"/>
    <s v="No"/>
    <n v="14"/>
    <s v="Yes"/>
    <x v="1"/>
    <x v="0"/>
    <x v="0"/>
    <x v="1"/>
    <x v="0"/>
    <x v="1"/>
    <x v="0"/>
    <x v="0"/>
    <x v="0"/>
    <s v="No"/>
    <x v="2"/>
    <n v="48.8"/>
    <n v="664.4"/>
    <x v="0"/>
    <n v="664.4"/>
    <n v="0"/>
    <x v="3"/>
  </r>
  <r>
    <s v="5148-ORICT"/>
    <x v="0"/>
    <n v="0"/>
    <s v="Yes"/>
    <s v="No"/>
    <n v="64"/>
    <s v="Yes"/>
    <x v="1"/>
    <x v="0"/>
    <x v="1"/>
    <x v="0"/>
    <x v="1"/>
    <x v="1"/>
    <x v="0"/>
    <x v="1"/>
    <x v="2"/>
    <s v="Yes"/>
    <x v="1"/>
    <n v="74.349999999999994"/>
    <n v="4759.55"/>
    <x v="0"/>
    <n v="4759.55"/>
    <n v="0"/>
    <x v="4"/>
  </r>
  <r>
    <s v="4893-GYUJU"/>
    <x v="0"/>
    <n v="0"/>
    <s v="No"/>
    <s v="No"/>
    <n v="50"/>
    <s v="Yes"/>
    <x v="1"/>
    <x v="2"/>
    <x v="2"/>
    <x v="2"/>
    <x v="2"/>
    <x v="2"/>
    <x v="2"/>
    <x v="2"/>
    <x v="1"/>
    <s v="Yes"/>
    <x v="1"/>
    <n v="19.350000000000001"/>
    <n v="1033"/>
    <x v="0"/>
    <n v="1033"/>
    <n v="0"/>
    <x v="5"/>
  </r>
  <r>
    <s v="4578-PHJYZ"/>
    <x v="1"/>
    <n v="0"/>
    <s v="Yes"/>
    <s v="Yes"/>
    <n v="52"/>
    <s v="Yes"/>
    <x v="1"/>
    <x v="0"/>
    <x v="0"/>
    <x v="0"/>
    <x v="1"/>
    <x v="1"/>
    <x v="1"/>
    <x v="0"/>
    <x v="1"/>
    <s v="Yes"/>
    <x v="0"/>
    <n v="68.75"/>
    <n v="3482.85"/>
    <x v="0"/>
    <n v="3482.85"/>
    <n v="0"/>
    <x v="5"/>
  </r>
  <r>
    <s v="7272-QDCKA"/>
    <x v="1"/>
    <n v="0"/>
    <s v="No"/>
    <s v="No"/>
    <n v="28"/>
    <s v="Yes"/>
    <x v="2"/>
    <x v="1"/>
    <x v="0"/>
    <x v="0"/>
    <x v="0"/>
    <x v="0"/>
    <x v="1"/>
    <x v="1"/>
    <x v="1"/>
    <s v="No"/>
    <x v="0"/>
    <n v="100.2"/>
    <n v="2688.45"/>
    <x v="0"/>
    <n v="2688.45"/>
    <n v="0"/>
    <x v="1"/>
  </r>
  <r>
    <s v="8908-SLFCJ"/>
    <x v="0"/>
    <n v="0"/>
    <s v="No"/>
    <s v="No"/>
    <n v="21"/>
    <s v="Yes"/>
    <x v="1"/>
    <x v="2"/>
    <x v="2"/>
    <x v="2"/>
    <x v="2"/>
    <x v="2"/>
    <x v="2"/>
    <x v="2"/>
    <x v="2"/>
    <s v="Yes"/>
    <x v="3"/>
    <n v="20.85"/>
    <n v="435.25"/>
    <x v="0"/>
    <n v="435.25"/>
    <n v="0"/>
    <x v="3"/>
  </r>
  <r>
    <s v="8393-DLHGA"/>
    <x v="1"/>
    <n v="0"/>
    <s v="No"/>
    <s v="Yes"/>
    <n v="25"/>
    <s v="Yes"/>
    <x v="1"/>
    <x v="1"/>
    <x v="0"/>
    <x v="0"/>
    <x v="0"/>
    <x v="0"/>
    <x v="1"/>
    <x v="1"/>
    <x v="0"/>
    <s v="Yes"/>
    <x v="0"/>
    <n v="95.9"/>
    <n v="2448.75"/>
    <x v="1"/>
    <n v="2448.75"/>
    <n v="1"/>
    <x v="1"/>
  </r>
  <r>
    <s v="9766-HGEDE"/>
    <x v="0"/>
    <n v="0"/>
    <s v="Yes"/>
    <s v="No"/>
    <n v="17"/>
    <s v="Yes"/>
    <x v="1"/>
    <x v="2"/>
    <x v="2"/>
    <x v="2"/>
    <x v="2"/>
    <x v="2"/>
    <x v="2"/>
    <x v="2"/>
    <x v="1"/>
    <s v="No"/>
    <x v="1"/>
    <n v="19.350000000000001"/>
    <n v="307"/>
    <x v="0"/>
    <n v="307"/>
    <n v="0"/>
    <x v="3"/>
  </r>
  <r>
    <s v="6968-MHOMU"/>
    <x v="1"/>
    <n v="0"/>
    <s v="Yes"/>
    <s v="No"/>
    <n v="58"/>
    <s v="No"/>
    <x v="0"/>
    <x v="0"/>
    <x v="0"/>
    <x v="1"/>
    <x v="0"/>
    <x v="0"/>
    <x v="1"/>
    <x v="1"/>
    <x v="1"/>
    <s v="Yes"/>
    <x v="3"/>
    <n v="45"/>
    <n v="2689.35"/>
    <x v="0"/>
    <n v="2689.35"/>
    <n v="0"/>
    <x v="5"/>
  </r>
  <r>
    <s v="7395-IGJOS"/>
    <x v="1"/>
    <n v="1"/>
    <s v="Yes"/>
    <s v="No"/>
    <n v="17"/>
    <s v="Yes"/>
    <x v="1"/>
    <x v="1"/>
    <x v="0"/>
    <x v="1"/>
    <x v="0"/>
    <x v="0"/>
    <x v="0"/>
    <x v="1"/>
    <x v="0"/>
    <s v="No"/>
    <x v="2"/>
    <n v="81.5"/>
    <n v="1329.2"/>
    <x v="1"/>
    <n v="1329.2"/>
    <n v="1"/>
    <x v="3"/>
  </r>
  <r>
    <s v="5044-XDPYX"/>
    <x v="0"/>
    <n v="0"/>
    <s v="Yes"/>
    <s v="No"/>
    <n v="51"/>
    <s v="Yes"/>
    <x v="2"/>
    <x v="2"/>
    <x v="2"/>
    <x v="2"/>
    <x v="2"/>
    <x v="2"/>
    <x v="2"/>
    <x v="2"/>
    <x v="2"/>
    <s v="No"/>
    <x v="1"/>
    <n v="25.5"/>
    <n v="1281.25"/>
    <x v="0"/>
    <n v="1281.25"/>
    <n v="0"/>
    <x v="5"/>
  </r>
  <r>
    <s v="1814-WFGVS"/>
    <x v="1"/>
    <n v="0"/>
    <s v="Yes"/>
    <s v="Yes"/>
    <n v="72"/>
    <s v="No"/>
    <x v="0"/>
    <x v="0"/>
    <x v="1"/>
    <x v="1"/>
    <x v="1"/>
    <x v="1"/>
    <x v="1"/>
    <x v="0"/>
    <x v="2"/>
    <s v="No"/>
    <x v="1"/>
    <n v="48.9"/>
    <n v="3527"/>
    <x v="0"/>
    <n v="3527"/>
    <n v="0"/>
    <x v="4"/>
  </r>
  <r>
    <s v="2834-SPCJV"/>
    <x v="1"/>
    <n v="0"/>
    <s v="Yes"/>
    <s v="No"/>
    <n v="52"/>
    <s v="Yes"/>
    <x v="1"/>
    <x v="1"/>
    <x v="1"/>
    <x v="1"/>
    <x v="0"/>
    <x v="0"/>
    <x v="1"/>
    <x v="0"/>
    <x v="0"/>
    <s v="No"/>
    <x v="0"/>
    <n v="84.1"/>
    <n v="4348.6499999999996"/>
    <x v="1"/>
    <n v="4348.6499999999996"/>
    <n v="1"/>
    <x v="5"/>
  </r>
  <r>
    <s v="3721-WKIIL"/>
    <x v="0"/>
    <n v="0"/>
    <s v="No"/>
    <s v="No"/>
    <n v="27"/>
    <s v="Yes"/>
    <x v="1"/>
    <x v="2"/>
    <x v="2"/>
    <x v="2"/>
    <x v="2"/>
    <x v="2"/>
    <x v="2"/>
    <x v="2"/>
    <x v="2"/>
    <s v="Yes"/>
    <x v="1"/>
    <n v="19.600000000000001"/>
    <n v="561.15"/>
    <x v="0"/>
    <n v="561.15"/>
    <n v="0"/>
    <x v="1"/>
  </r>
  <r>
    <s v="6734-CKRSM"/>
    <x v="0"/>
    <n v="0"/>
    <s v="No"/>
    <s v="No"/>
    <n v="3"/>
    <s v="Yes"/>
    <x v="1"/>
    <x v="2"/>
    <x v="2"/>
    <x v="2"/>
    <x v="2"/>
    <x v="2"/>
    <x v="2"/>
    <x v="2"/>
    <x v="0"/>
    <s v="No"/>
    <x v="1"/>
    <n v="20"/>
    <n v="63.6"/>
    <x v="0"/>
    <n v="63.6"/>
    <n v="0"/>
    <x v="0"/>
  </r>
  <r>
    <s v="1265-ZFOSD"/>
    <x v="0"/>
    <n v="0"/>
    <s v="Yes"/>
    <s v="No"/>
    <n v="64"/>
    <s v="Yes"/>
    <x v="2"/>
    <x v="0"/>
    <x v="1"/>
    <x v="0"/>
    <x v="1"/>
    <x v="1"/>
    <x v="0"/>
    <x v="1"/>
    <x v="2"/>
    <s v="Yes"/>
    <x v="1"/>
    <n v="81.3"/>
    <n v="5129.3"/>
    <x v="0"/>
    <n v="5129.3"/>
    <n v="0"/>
    <x v="4"/>
  </r>
  <r>
    <s v="6568-POCUI"/>
    <x v="0"/>
    <n v="0"/>
    <s v="Yes"/>
    <s v="No"/>
    <n v="45"/>
    <s v="Yes"/>
    <x v="1"/>
    <x v="1"/>
    <x v="0"/>
    <x v="1"/>
    <x v="0"/>
    <x v="1"/>
    <x v="1"/>
    <x v="1"/>
    <x v="2"/>
    <s v="Yes"/>
    <x v="3"/>
    <n v="95.2"/>
    <n v="4285.8"/>
    <x v="0"/>
    <n v="4285.8"/>
    <n v="0"/>
    <x v="2"/>
  </r>
  <r>
    <s v="7890-VYYWG"/>
    <x v="1"/>
    <n v="1"/>
    <s v="Yes"/>
    <s v="No"/>
    <n v="3"/>
    <s v="No"/>
    <x v="0"/>
    <x v="0"/>
    <x v="0"/>
    <x v="1"/>
    <x v="0"/>
    <x v="0"/>
    <x v="1"/>
    <x v="0"/>
    <x v="0"/>
    <s v="Yes"/>
    <x v="1"/>
    <n v="36.450000000000003"/>
    <n v="93.7"/>
    <x v="1"/>
    <n v="93.7"/>
    <n v="1"/>
    <x v="0"/>
  </r>
  <r>
    <s v="5197-LQXXH"/>
    <x v="0"/>
    <n v="0"/>
    <s v="Yes"/>
    <s v="No"/>
    <n v="71"/>
    <s v="Yes"/>
    <x v="2"/>
    <x v="0"/>
    <x v="0"/>
    <x v="0"/>
    <x v="1"/>
    <x v="1"/>
    <x v="1"/>
    <x v="1"/>
    <x v="2"/>
    <s v="Yes"/>
    <x v="3"/>
    <n v="83.3"/>
    <n v="5894.5"/>
    <x v="0"/>
    <n v="5894.5"/>
    <n v="0"/>
    <x v="4"/>
  </r>
  <r>
    <s v="9907-SWKKF"/>
    <x v="0"/>
    <n v="1"/>
    <s v="No"/>
    <s v="No"/>
    <n v="1"/>
    <s v="No"/>
    <x v="0"/>
    <x v="0"/>
    <x v="0"/>
    <x v="1"/>
    <x v="0"/>
    <x v="0"/>
    <x v="0"/>
    <x v="0"/>
    <x v="0"/>
    <s v="No"/>
    <x v="1"/>
    <n v="25.05"/>
    <n v="25.05"/>
    <x v="1"/>
    <n v="25.05"/>
    <n v="1"/>
    <x v="0"/>
  </r>
  <r>
    <s v="3457-PQBYH"/>
    <x v="0"/>
    <n v="0"/>
    <s v="Yes"/>
    <s v="Yes"/>
    <n v="58"/>
    <s v="Yes"/>
    <x v="1"/>
    <x v="2"/>
    <x v="2"/>
    <x v="2"/>
    <x v="2"/>
    <x v="2"/>
    <x v="2"/>
    <x v="2"/>
    <x v="2"/>
    <s v="No"/>
    <x v="3"/>
    <n v="20.3"/>
    <n v="1160.75"/>
    <x v="0"/>
    <n v="1160.75"/>
    <n v="0"/>
    <x v="5"/>
  </r>
  <r>
    <s v="7682-AZNDK"/>
    <x v="1"/>
    <n v="0"/>
    <s v="Yes"/>
    <s v="Yes"/>
    <n v="34"/>
    <s v="Yes"/>
    <x v="1"/>
    <x v="1"/>
    <x v="0"/>
    <x v="0"/>
    <x v="1"/>
    <x v="0"/>
    <x v="1"/>
    <x v="0"/>
    <x v="0"/>
    <s v="Yes"/>
    <x v="0"/>
    <n v="89.85"/>
    <n v="3091.75"/>
    <x v="0"/>
    <n v="3091.75"/>
    <n v="0"/>
    <x v="1"/>
  </r>
  <r>
    <s v="0587-DMGBH"/>
    <x v="0"/>
    <n v="0"/>
    <s v="No"/>
    <s v="No"/>
    <n v="8"/>
    <s v="Yes"/>
    <x v="1"/>
    <x v="0"/>
    <x v="1"/>
    <x v="1"/>
    <x v="0"/>
    <x v="0"/>
    <x v="0"/>
    <x v="0"/>
    <x v="0"/>
    <s v="Yes"/>
    <x v="0"/>
    <n v="49.85"/>
    <n v="365.55"/>
    <x v="1"/>
    <n v="365.55"/>
    <n v="1"/>
    <x v="0"/>
  </r>
  <r>
    <s v="5384-ZTTWP"/>
    <x v="0"/>
    <n v="0"/>
    <s v="Yes"/>
    <s v="Yes"/>
    <n v="15"/>
    <s v="Yes"/>
    <x v="1"/>
    <x v="2"/>
    <x v="2"/>
    <x v="2"/>
    <x v="2"/>
    <x v="2"/>
    <x v="2"/>
    <x v="2"/>
    <x v="0"/>
    <s v="No"/>
    <x v="1"/>
    <n v="19.8"/>
    <n v="272.95"/>
    <x v="0"/>
    <n v="272.95"/>
    <n v="0"/>
    <x v="3"/>
  </r>
  <r>
    <s v="3745-HRPHI"/>
    <x v="1"/>
    <n v="0"/>
    <s v="Yes"/>
    <s v="Yes"/>
    <n v="66"/>
    <s v="No"/>
    <x v="0"/>
    <x v="0"/>
    <x v="0"/>
    <x v="1"/>
    <x v="1"/>
    <x v="1"/>
    <x v="1"/>
    <x v="1"/>
    <x v="2"/>
    <s v="No"/>
    <x v="2"/>
    <n v="54.65"/>
    <n v="3632"/>
    <x v="0"/>
    <n v="3632"/>
    <n v="0"/>
    <x v="4"/>
  </r>
  <r>
    <s v="7636-OWBPG"/>
    <x v="1"/>
    <n v="1"/>
    <s v="No"/>
    <s v="No"/>
    <n v="12"/>
    <s v="No"/>
    <x v="0"/>
    <x v="0"/>
    <x v="0"/>
    <x v="0"/>
    <x v="0"/>
    <x v="0"/>
    <x v="0"/>
    <x v="0"/>
    <x v="0"/>
    <s v="Yes"/>
    <x v="3"/>
    <n v="29.35"/>
    <n v="381.2"/>
    <x v="0"/>
    <n v="381.2"/>
    <n v="0"/>
    <x v="0"/>
  </r>
  <r>
    <s v="1231-YNDEK"/>
    <x v="1"/>
    <n v="0"/>
    <s v="No"/>
    <s v="No"/>
    <n v="58"/>
    <s v="Yes"/>
    <x v="1"/>
    <x v="2"/>
    <x v="2"/>
    <x v="2"/>
    <x v="2"/>
    <x v="2"/>
    <x v="2"/>
    <x v="2"/>
    <x v="2"/>
    <s v="Yes"/>
    <x v="2"/>
    <n v="19.149999999999999"/>
    <n v="1035.5"/>
    <x v="0"/>
    <n v="1035.5"/>
    <n v="0"/>
    <x v="5"/>
  </r>
  <r>
    <s v="1407-DIGZV"/>
    <x v="0"/>
    <n v="0"/>
    <s v="Yes"/>
    <s v="Yes"/>
    <n v="3"/>
    <s v="Yes"/>
    <x v="1"/>
    <x v="2"/>
    <x v="2"/>
    <x v="2"/>
    <x v="2"/>
    <x v="2"/>
    <x v="2"/>
    <x v="2"/>
    <x v="2"/>
    <s v="No"/>
    <x v="1"/>
    <n v="19.100000000000001"/>
    <n v="52"/>
    <x v="0"/>
    <n v="52"/>
    <n v="0"/>
    <x v="0"/>
  </r>
  <r>
    <s v="6397-JNZZG"/>
    <x v="0"/>
    <n v="1"/>
    <s v="Yes"/>
    <s v="No"/>
    <n v="43"/>
    <s v="No"/>
    <x v="0"/>
    <x v="0"/>
    <x v="0"/>
    <x v="0"/>
    <x v="1"/>
    <x v="0"/>
    <x v="1"/>
    <x v="1"/>
    <x v="0"/>
    <s v="No"/>
    <x v="3"/>
    <n v="55.55"/>
    <n v="2342.1999999999998"/>
    <x v="1"/>
    <n v="2342.1999999999998"/>
    <n v="1"/>
    <x v="2"/>
  </r>
  <r>
    <s v="0570-BFQHT"/>
    <x v="0"/>
    <n v="0"/>
    <s v="No"/>
    <s v="No"/>
    <n v="9"/>
    <s v="Yes"/>
    <x v="1"/>
    <x v="1"/>
    <x v="0"/>
    <x v="0"/>
    <x v="1"/>
    <x v="0"/>
    <x v="0"/>
    <x v="0"/>
    <x v="0"/>
    <s v="No"/>
    <x v="0"/>
    <n v="80.55"/>
    <n v="653.9"/>
    <x v="0"/>
    <n v="653.9"/>
    <n v="0"/>
    <x v="0"/>
  </r>
  <r>
    <s v="4393-OBCRR"/>
    <x v="0"/>
    <n v="0"/>
    <s v="No"/>
    <s v="No"/>
    <n v="3"/>
    <s v="Yes"/>
    <x v="1"/>
    <x v="2"/>
    <x v="2"/>
    <x v="2"/>
    <x v="2"/>
    <x v="2"/>
    <x v="2"/>
    <x v="2"/>
    <x v="1"/>
    <s v="No"/>
    <x v="1"/>
    <n v="20.25"/>
    <n v="71.2"/>
    <x v="0"/>
    <n v="71.2"/>
    <n v="0"/>
    <x v="0"/>
  </r>
  <r>
    <s v="3523-QRQLL"/>
    <x v="0"/>
    <n v="0"/>
    <s v="Yes"/>
    <s v="Yes"/>
    <n v="22"/>
    <s v="Yes"/>
    <x v="1"/>
    <x v="0"/>
    <x v="0"/>
    <x v="0"/>
    <x v="0"/>
    <x v="0"/>
    <x v="1"/>
    <x v="1"/>
    <x v="1"/>
    <s v="Yes"/>
    <x v="2"/>
    <n v="69.5"/>
    <n v="1498.2"/>
    <x v="1"/>
    <n v="1498.2"/>
    <n v="1"/>
    <x v="3"/>
  </r>
  <r>
    <s v="8564-LDKFL"/>
    <x v="1"/>
    <n v="0"/>
    <s v="Yes"/>
    <s v="No"/>
    <n v="40"/>
    <s v="Yes"/>
    <x v="2"/>
    <x v="1"/>
    <x v="0"/>
    <x v="0"/>
    <x v="1"/>
    <x v="0"/>
    <x v="1"/>
    <x v="1"/>
    <x v="1"/>
    <s v="Yes"/>
    <x v="2"/>
    <n v="106"/>
    <n v="4178.6499999999996"/>
    <x v="0"/>
    <n v="4178.6499999999996"/>
    <n v="0"/>
    <x v="2"/>
  </r>
  <r>
    <s v="3696-DFHHB"/>
    <x v="0"/>
    <n v="0"/>
    <s v="No"/>
    <s v="No"/>
    <n v="68"/>
    <s v="Yes"/>
    <x v="2"/>
    <x v="2"/>
    <x v="2"/>
    <x v="2"/>
    <x v="2"/>
    <x v="2"/>
    <x v="2"/>
    <x v="2"/>
    <x v="2"/>
    <s v="No"/>
    <x v="2"/>
    <n v="25.5"/>
    <n v="1821.8"/>
    <x v="0"/>
    <n v="1821.8"/>
    <n v="0"/>
    <x v="4"/>
  </r>
  <r>
    <s v="0895-DQHEW"/>
    <x v="1"/>
    <n v="0"/>
    <s v="Yes"/>
    <s v="No"/>
    <n v="54"/>
    <s v="Yes"/>
    <x v="2"/>
    <x v="1"/>
    <x v="0"/>
    <x v="0"/>
    <x v="1"/>
    <x v="0"/>
    <x v="1"/>
    <x v="1"/>
    <x v="0"/>
    <s v="Yes"/>
    <x v="0"/>
    <n v="104.3"/>
    <n v="5278.15"/>
    <x v="1"/>
    <n v="5278.15"/>
    <n v="1"/>
    <x v="5"/>
  </r>
  <r>
    <s v="4717-GHADL"/>
    <x v="0"/>
    <n v="0"/>
    <s v="No"/>
    <s v="No"/>
    <n v="50"/>
    <s v="Yes"/>
    <x v="2"/>
    <x v="0"/>
    <x v="0"/>
    <x v="0"/>
    <x v="0"/>
    <x v="1"/>
    <x v="1"/>
    <x v="1"/>
    <x v="2"/>
    <s v="Yes"/>
    <x v="1"/>
    <n v="79.599999999999994"/>
    <n v="4024.2"/>
    <x v="0"/>
    <n v="4024.2"/>
    <n v="0"/>
    <x v="5"/>
  </r>
  <r>
    <s v="5501-TVMGM"/>
    <x v="1"/>
    <n v="0"/>
    <s v="No"/>
    <s v="No"/>
    <n v="1"/>
    <s v="Yes"/>
    <x v="1"/>
    <x v="0"/>
    <x v="0"/>
    <x v="1"/>
    <x v="0"/>
    <x v="0"/>
    <x v="0"/>
    <x v="1"/>
    <x v="0"/>
    <s v="Yes"/>
    <x v="0"/>
    <n v="55.25"/>
    <n v="55.25"/>
    <x v="0"/>
    <n v="55.25"/>
    <n v="0"/>
    <x v="0"/>
  </r>
  <r>
    <s v="5879-HMFFH"/>
    <x v="0"/>
    <n v="0"/>
    <s v="Yes"/>
    <s v="No"/>
    <n v="72"/>
    <s v="Yes"/>
    <x v="2"/>
    <x v="0"/>
    <x v="1"/>
    <x v="0"/>
    <x v="1"/>
    <x v="1"/>
    <x v="1"/>
    <x v="1"/>
    <x v="2"/>
    <s v="No"/>
    <x v="2"/>
    <n v="88.05"/>
    <n v="6520.8"/>
    <x v="0"/>
    <n v="6520.8"/>
    <n v="0"/>
    <x v="4"/>
  </r>
  <r>
    <s v="6772-WFQRD"/>
    <x v="1"/>
    <n v="0"/>
    <s v="No"/>
    <s v="Yes"/>
    <n v="40"/>
    <s v="Yes"/>
    <x v="1"/>
    <x v="2"/>
    <x v="2"/>
    <x v="2"/>
    <x v="2"/>
    <x v="2"/>
    <x v="2"/>
    <x v="2"/>
    <x v="1"/>
    <s v="Yes"/>
    <x v="2"/>
    <n v="20.399999999999999"/>
    <n v="854.9"/>
    <x v="0"/>
    <n v="854.9"/>
    <n v="0"/>
    <x v="2"/>
  </r>
  <r>
    <s v="3810-DVDQQ"/>
    <x v="0"/>
    <n v="0"/>
    <s v="Yes"/>
    <s v="Yes"/>
    <n v="72"/>
    <s v="Yes"/>
    <x v="2"/>
    <x v="1"/>
    <x v="1"/>
    <x v="0"/>
    <x v="1"/>
    <x v="1"/>
    <x v="1"/>
    <x v="1"/>
    <x v="2"/>
    <s v="Yes"/>
    <x v="2"/>
    <n v="117.6"/>
    <n v="8308.9"/>
    <x v="0"/>
    <n v="8308.9"/>
    <n v="0"/>
    <x v="4"/>
  </r>
  <r>
    <s v="6972-SNKKW"/>
    <x v="0"/>
    <n v="0"/>
    <s v="No"/>
    <s v="No"/>
    <n v="6"/>
    <s v="Yes"/>
    <x v="1"/>
    <x v="2"/>
    <x v="2"/>
    <x v="2"/>
    <x v="2"/>
    <x v="2"/>
    <x v="2"/>
    <x v="2"/>
    <x v="0"/>
    <s v="No"/>
    <x v="1"/>
    <n v="20"/>
    <n v="109.2"/>
    <x v="0"/>
    <n v="109.2"/>
    <n v="0"/>
    <x v="0"/>
  </r>
  <r>
    <s v="3694-GLTJM"/>
    <x v="0"/>
    <n v="0"/>
    <s v="No"/>
    <s v="No"/>
    <n v="5"/>
    <s v="Yes"/>
    <x v="1"/>
    <x v="2"/>
    <x v="2"/>
    <x v="2"/>
    <x v="2"/>
    <x v="2"/>
    <x v="2"/>
    <x v="2"/>
    <x v="0"/>
    <s v="Yes"/>
    <x v="3"/>
    <n v="19.649999999999999"/>
    <n v="92.05"/>
    <x v="0"/>
    <n v="92.05"/>
    <n v="0"/>
    <x v="0"/>
  </r>
  <r>
    <s v="8550-XSXUQ"/>
    <x v="1"/>
    <n v="0"/>
    <s v="Yes"/>
    <s v="No"/>
    <n v="48"/>
    <s v="Yes"/>
    <x v="2"/>
    <x v="0"/>
    <x v="0"/>
    <x v="0"/>
    <x v="1"/>
    <x v="0"/>
    <x v="0"/>
    <x v="1"/>
    <x v="1"/>
    <s v="Yes"/>
    <x v="3"/>
    <n v="70.55"/>
    <n v="3420.5"/>
    <x v="0"/>
    <n v="3420.5"/>
    <n v="0"/>
    <x v="2"/>
  </r>
  <r>
    <s v="8149-RSOUN"/>
    <x v="0"/>
    <n v="0"/>
    <s v="No"/>
    <s v="No"/>
    <n v="1"/>
    <s v="Yes"/>
    <x v="2"/>
    <x v="1"/>
    <x v="0"/>
    <x v="1"/>
    <x v="0"/>
    <x v="0"/>
    <x v="1"/>
    <x v="1"/>
    <x v="0"/>
    <s v="Yes"/>
    <x v="0"/>
    <n v="93.85"/>
    <n v="93.85"/>
    <x v="1"/>
    <n v="93.85"/>
    <n v="1"/>
    <x v="0"/>
  </r>
  <r>
    <s v="9055-MOJJJ"/>
    <x v="0"/>
    <n v="0"/>
    <s v="Yes"/>
    <s v="Yes"/>
    <n v="64"/>
    <s v="Yes"/>
    <x v="1"/>
    <x v="0"/>
    <x v="1"/>
    <x v="1"/>
    <x v="0"/>
    <x v="1"/>
    <x v="1"/>
    <x v="0"/>
    <x v="1"/>
    <s v="No"/>
    <x v="1"/>
    <n v="65.8"/>
    <n v="4068"/>
    <x v="0"/>
    <n v="4068"/>
    <n v="0"/>
    <x v="4"/>
  </r>
  <r>
    <s v="4359-INNWN"/>
    <x v="0"/>
    <n v="0"/>
    <s v="No"/>
    <s v="No"/>
    <n v="17"/>
    <s v="Yes"/>
    <x v="1"/>
    <x v="2"/>
    <x v="2"/>
    <x v="2"/>
    <x v="2"/>
    <x v="2"/>
    <x v="2"/>
    <x v="2"/>
    <x v="1"/>
    <s v="No"/>
    <x v="3"/>
    <n v="20.05"/>
    <n v="337.9"/>
    <x v="0"/>
    <n v="337.9"/>
    <n v="0"/>
    <x v="3"/>
  </r>
  <r>
    <s v="0585-EGDDA"/>
    <x v="1"/>
    <n v="0"/>
    <s v="Yes"/>
    <s v="No"/>
    <n v="40"/>
    <s v="Yes"/>
    <x v="1"/>
    <x v="1"/>
    <x v="0"/>
    <x v="0"/>
    <x v="1"/>
    <x v="0"/>
    <x v="0"/>
    <x v="0"/>
    <x v="0"/>
    <s v="Yes"/>
    <x v="0"/>
    <n v="80"/>
    <n v="3168.75"/>
    <x v="0"/>
    <n v="3168.75"/>
    <n v="0"/>
    <x v="2"/>
  </r>
  <r>
    <s v="4032-RMHCI"/>
    <x v="0"/>
    <n v="0"/>
    <s v="Yes"/>
    <s v="Yes"/>
    <n v="41"/>
    <s v="No"/>
    <x v="0"/>
    <x v="0"/>
    <x v="1"/>
    <x v="1"/>
    <x v="1"/>
    <x v="0"/>
    <x v="0"/>
    <x v="0"/>
    <x v="1"/>
    <s v="No"/>
    <x v="3"/>
    <n v="35.4"/>
    <n v="1412.4"/>
    <x v="0"/>
    <n v="1412.4"/>
    <n v="0"/>
    <x v="2"/>
  </r>
  <r>
    <s v="0549-CYCQN"/>
    <x v="1"/>
    <n v="1"/>
    <s v="No"/>
    <s v="No"/>
    <n v="51"/>
    <s v="Yes"/>
    <x v="2"/>
    <x v="1"/>
    <x v="0"/>
    <x v="0"/>
    <x v="0"/>
    <x v="0"/>
    <x v="0"/>
    <x v="0"/>
    <x v="1"/>
    <s v="Yes"/>
    <x v="2"/>
    <n v="79.599999999999994"/>
    <n v="3974.7"/>
    <x v="0"/>
    <n v="3974.7"/>
    <n v="0"/>
    <x v="5"/>
  </r>
  <r>
    <s v="3481-JHUZH"/>
    <x v="1"/>
    <n v="0"/>
    <s v="Yes"/>
    <s v="No"/>
    <n v="41"/>
    <s v="Yes"/>
    <x v="2"/>
    <x v="1"/>
    <x v="0"/>
    <x v="0"/>
    <x v="0"/>
    <x v="0"/>
    <x v="0"/>
    <x v="0"/>
    <x v="0"/>
    <s v="Yes"/>
    <x v="0"/>
    <n v="80.25"/>
    <n v="3439"/>
    <x v="0"/>
    <n v="3439"/>
    <n v="0"/>
    <x v="2"/>
  </r>
  <r>
    <s v="7250-EQKIY"/>
    <x v="0"/>
    <n v="0"/>
    <s v="Yes"/>
    <s v="Yes"/>
    <n v="1"/>
    <s v="Yes"/>
    <x v="1"/>
    <x v="0"/>
    <x v="0"/>
    <x v="1"/>
    <x v="1"/>
    <x v="0"/>
    <x v="0"/>
    <x v="0"/>
    <x v="0"/>
    <s v="No"/>
    <x v="1"/>
    <n v="50.45"/>
    <n v="50.45"/>
    <x v="1"/>
    <n v="50.45"/>
    <n v="1"/>
    <x v="0"/>
  </r>
  <r>
    <s v="3594-IVHJZ"/>
    <x v="0"/>
    <n v="0"/>
    <s v="No"/>
    <s v="No"/>
    <n v="2"/>
    <s v="Yes"/>
    <x v="1"/>
    <x v="2"/>
    <x v="2"/>
    <x v="2"/>
    <x v="2"/>
    <x v="2"/>
    <x v="2"/>
    <x v="2"/>
    <x v="0"/>
    <s v="Yes"/>
    <x v="1"/>
    <n v="20.45"/>
    <n v="42.45"/>
    <x v="0"/>
    <n v="42.45"/>
    <n v="0"/>
    <x v="0"/>
  </r>
  <r>
    <s v="6869-FGJJC"/>
    <x v="1"/>
    <n v="0"/>
    <s v="No"/>
    <s v="No"/>
    <n v="68"/>
    <s v="Yes"/>
    <x v="1"/>
    <x v="1"/>
    <x v="0"/>
    <x v="0"/>
    <x v="1"/>
    <x v="0"/>
    <x v="0"/>
    <x v="0"/>
    <x v="1"/>
    <s v="No"/>
    <x v="3"/>
    <n v="79.599999999999994"/>
    <n v="5461.45"/>
    <x v="0"/>
    <n v="5461.45"/>
    <n v="0"/>
    <x v="4"/>
  </r>
  <r>
    <s v="3896-ZVNET"/>
    <x v="0"/>
    <n v="0"/>
    <s v="Yes"/>
    <s v="Yes"/>
    <n v="24"/>
    <s v="Yes"/>
    <x v="2"/>
    <x v="2"/>
    <x v="2"/>
    <x v="2"/>
    <x v="2"/>
    <x v="2"/>
    <x v="2"/>
    <x v="2"/>
    <x v="2"/>
    <s v="No"/>
    <x v="1"/>
    <n v="24.7"/>
    <n v="571.75"/>
    <x v="0"/>
    <n v="571.75"/>
    <n v="0"/>
    <x v="3"/>
  </r>
  <r>
    <s v="8205-VSLRB"/>
    <x v="1"/>
    <n v="0"/>
    <s v="Yes"/>
    <s v="No"/>
    <n v="70"/>
    <s v="Yes"/>
    <x v="2"/>
    <x v="0"/>
    <x v="1"/>
    <x v="1"/>
    <x v="1"/>
    <x v="1"/>
    <x v="0"/>
    <x v="1"/>
    <x v="2"/>
    <s v="No"/>
    <x v="3"/>
    <n v="77.3"/>
    <n v="5498.2"/>
    <x v="0"/>
    <n v="5498.2"/>
    <n v="0"/>
    <x v="4"/>
  </r>
  <r>
    <s v="5960-MVTUK"/>
    <x v="1"/>
    <n v="0"/>
    <s v="No"/>
    <s v="No"/>
    <n v="3"/>
    <s v="No"/>
    <x v="0"/>
    <x v="0"/>
    <x v="0"/>
    <x v="1"/>
    <x v="0"/>
    <x v="1"/>
    <x v="0"/>
    <x v="0"/>
    <x v="0"/>
    <s v="Yes"/>
    <x v="0"/>
    <n v="29.75"/>
    <n v="96.85"/>
    <x v="0"/>
    <n v="96.85"/>
    <n v="0"/>
    <x v="0"/>
  </r>
  <r>
    <s v="6817-WTYHE"/>
    <x v="1"/>
    <n v="0"/>
    <s v="No"/>
    <s v="No"/>
    <n v="2"/>
    <s v="Yes"/>
    <x v="1"/>
    <x v="0"/>
    <x v="0"/>
    <x v="1"/>
    <x v="0"/>
    <x v="0"/>
    <x v="0"/>
    <x v="0"/>
    <x v="0"/>
    <s v="No"/>
    <x v="2"/>
    <n v="44.9"/>
    <n v="111.05"/>
    <x v="0"/>
    <n v="111.05"/>
    <n v="0"/>
    <x v="0"/>
  </r>
  <r>
    <s v="3082-VQXNH"/>
    <x v="1"/>
    <n v="0"/>
    <s v="Yes"/>
    <s v="No"/>
    <n v="3"/>
    <s v="No"/>
    <x v="0"/>
    <x v="0"/>
    <x v="0"/>
    <x v="0"/>
    <x v="0"/>
    <x v="0"/>
    <x v="0"/>
    <x v="0"/>
    <x v="0"/>
    <s v="No"/>
    <x v="3"/>
    <n v="29.8"/>
    <n v="94.4"/>
    <x v="0"/>
    <n v="94.4"/>
    <n v="0"/>
    <x v="0"/>
  </r>
  <r>
    <s v="4013-UBXWQ"/>
    <x v="0"/>
    <n v="0"/>
    <s v="No"/>
    <s v="No"/>
    <n v="7"/>
    <s v="Yes"/>
    <x v="2"/>
    <x v="0"/>
    <x v="0"/>
    <x v="1"/>
    <x v="0"/>
    <x v="1"/>
    <x v="1"/>
    <x v="1"/>
    <x v="0"/>
    <s v="Yes"/>
    <x v="0"/>
    <n v="74.650000000000006"/>
    <n v="521.1"/>
    <x v="1"/>
    <n v="521.1"/>
    <n v="1"/>
    <x v="0"/>
  </r>
  <r>
    <s v="4931-TRZWN"/>
    <x v="0"/>
    <n v="0"/>
    <s v="No"/>
    <s v="No"/>
    <n v="13"/>
    <s v="Yes"/>
    <x v="1"/>
    <x v="0"/>
    <x v="1"/>
    <x v="1"/>
    <x v="0"/>
    <x v="0"/>
    <x v="1"/>
    <x v="1"/>
    <x v="0"/>
    <s v="Yes"/>
    <x v="0"/>
    <n v="71.95"/>
    <n v="923.85"/>
    <x v="0"/>
    <n v="923.85"/>
    <n v="0"/>
    <x v="3"/>
  </r>
  <r>
    <s v="0750-EKNGL"/>
    <x v="1"/>
    <n v="0"/>
    <s v="No"/>
    <s v="No"/>
    <n v="7"/>
    <s v="Yes"/>
    <x v="1"/>
    <x v="2"/>
    <x v="2"/>
    <x v="2"/>
    <x v="2"/>
    <x v="2"/>
    <x v="2"/>
    <x v="2"/>
    <x v="0"/>
    <s v="No"/>
    <x v="1"/>
    <n v="20.75"/>
    <n v="141.1"/>
    <x v="0"/>
    <n v="141.1"/>
    <n v="0"/>
    <x v="0"/>
  </r>
  <r>
    <s v="7669-LCRSD"/>
    <x v="1"/>
    <n v="0"/>
    <s v="Yes"/>
    <s v="Yes"/>
    <n v="12"/>
    <s v="Yes"/>
    <x v="1"/>
    <x v="0"/>
    <x v="0"/>
    <x v="1"/>
    <x v="0"/>
    <x v="0"/>
    <x v="1"/>
    <x v="0"/>
    <x v="0"/>
    <s v="Yes"/>
    <x v="1"/>
    <n v="56.3"/>
    <n v="628.65"/>
    <x v="0"/>
    <n v="628.65"/>
    <n v="0"/>
    <x v="0"/>
  </r>
  <r>
    <s v="3567-PQTSO"/>
    <x v="1"/>
    <n v="0"/>
    <s v="Yes"/>
    <s v="Yes"/>
    <n v="53"/>
    <s v="Yes"/>
    <x v="2"/>
    <x v="1"/>
    <x v="0"/>
    <x v="0"/>
    <x v="1"/>
    <x v="0"/>
    <x v="1"/>
    <x v="1"/>
    <x v="1"/>
    <s v="Yes"/>
    <x v="0"/>
    <n v="105.25"/>
    <n v="5576.3"/>
    <x v="0"/>
    <n v="5576.3"/>
    <n v="0"/>
    <x v="5"/>
  </r>
  <r>
    <s v="5519-NPHVG"/>
    <x v="0"/>
    <n v="0"/>
    <s v="No"/>
    <s v="No"/>
    <n v="12"/>
    <s v="Yes"/>
    <x v="2"/>
    <x v="1"/>
    <x v="0"/>
    <x v="1"/>
    <x v="0"/>
    <x v="0"/>
    <x v="1"/>
    <x v="1"/>
    <x v="0"/>
    <s v="Yes"/>
    <x v="0"/>
    <n v="94.2"/>
    <n v="1046.0999999999999"/>
    <x v="1"/>
    <n v="1046.0999999999999"/>
    <n v="1"/>
    <x v="0"/>
  </r>
  <r>
    <s v="8043-PNYSD"/>
    <x v="1"/>
    <n v="0"/>
    <s v="Yes"/>
    <s v="Yes"/>
    <n v="63"/>
    <s v="Yes"/>
    <x v="1"/>
    <x v="2"/>
    <x v="2"/>
    <x v="2"/>
    <x v="2"/>
    <x v="2"/>
    <x v="2"/>
    <x v="2"/>
    <x v="2"/>
    <s v="No"/>
    <x v="1"/>
    <n v="19.55"/>
    <n v="1245.5999999999999"/>
    <x v="0"/>
    <n v="1245.5999999999999"/>
    <n v="0"/>
    <x v="4"/>
  </r>
  <r>
    <s v="9938-EKRGF"/>
    <x v="0"/>
    <n v="0"/>
    <s v="No"/>
    <s v="No"/>
    <n v="15"/>
    <s v="Yes"/>
    <x v="1"/>
    <x v="0"/>
    <x v="1"/>
    <x v="0"/>
    <x v="1"/>
    <x v="1"/>
    <x v="1"/>
    <x v="1"/>
    <x v="0"/>
    <s v="No"/>
    <x v="1"/>
    <n v="84.45"/>
    <n v="1287.8499999999999"/>
    <x v="0"/>
    <n v="1287.8499999999999"/>
    <n v="0"/>
    <x v="3"/>
  </r>
  <r>
    <s v="2703-AMTUL"/>
    <x v="1"/>
    <n v="0"/>
    <s v="Yes"/>
    <s v="Yes"/>
    <n v="36"/>
    <s v="Yes"/>
    <x v="1"/>
    <x v="0"/>
    <x v="1"/>
    <x v="0"/>
    <x v="0"/>
    <x v="0"/>
    <x v="0"/>
    <x v="0"/>
    <x v="1"/>
    <s v="No"/>
    <x v="1"/>
    <n v="53.65"/>
    <n v="1939.35"/>
    <x v="0"/>
    <n v="1939.35"/>
    <n v="0"/>
    <x v="1"/>
  </r>
  <r>
    <s v="0928-JMXNP"/>
    <x v="1"/>
    <n v="1"/>
    <s v="Yes"/>
    <s v="No"/>
    <n v="4"/>
    <s v="No"/>
    <x v="0"/>
    <x v="0"/>
    <x v="0"/>
    <x v="1"/>
    <x v="1"/>
    <x v="0"/>
    <x v="0"/>
    <x v="0"/>
    <x v="0"/>
    <s v="Yes"/>
    <x v="0"/>
    <n v="29.9"/>
    <n v="118.25"/>
    <x v="0"/>
    <n v="118.25"/>
    <n v="0"/>
    <x v="0"/>
  </r>
  <r>
    <s v="8173-RXAYP"/>
    <x v="0"/>
    <n v="0"/>
    <s v="Yes"/>
    <s v="Yes"/>
    <n v="24"/>
    <s v="Yes"/>
    <x v="1"/>
    <x v="2"/>
    <x v="2"/>
    <x v="2"/>
    <x v="2"/>
    <x v="2"/>
    <x v="2"/>
    <x v="2"/>
    <x v="2"/>
    <s v="No"/>
    <x v="1"/>
    <n v="19.7"/>
    <n v="452.55"/>
    <x v="0"/>
    <n v="452.55"/>
    <n v="0"/>
    <x v="3"/>
  </r>
  <r>
    <s v="4825-XJGDM"/>
    <x v="0"/>
    <n v="0"/>
    <s v="No"/>
    <s v="No"/>
    <n v="61"/>
    <s v="No"/>
    <x v="0"/>
    <x v="0"/>
    <x v="1"/>
    <x v="0"/>
    <x v="1"/>
    <x v="1"/>
    <x v="0"/>
    <x v="0"/>
    <x v="1"/>
    <s v="No"/>
    <x v="3"/>
    <n v="43.7"/>
    <n v="2696.55"/>
    <x v="0"/>
    <n v="2696.55"/>
    <n v="0"/>
    <x v="4"/>
  </r>
  <r>
    <s v="5402-HTOTQ"/>
    <x v="1"/>
    <n v="0"/>
    <s v="No"/>
    <s v="No"/>
    <n v="16"/>
    <s v="Yes"/>
    <x v="2"/>
    <x v="0"/>
    <x v="0"/>
    <x v="0"/>
    <x v="0"/>
    <x v="0"/>
    <x v="0"/>
    <x v="0"/>
    <x v="0"/>
    <s v="No"/>
    <x v="0"/>
    <n v="55.3"/>
    <n v="875.35"/>
    <x v="0"/>
    <n v="875.35"/>
    <n v="0"/>
    <x v="3"/>
  </r>
  <r>
    <s v="6734-JDTTV"/>
    <x v="1"/>
    <n v="0"/>
    <s v="Yes"/>
    <s v="Yes"/>
    <n v="65"/>
    <s v="Yes"/>
    <x v="1"/>
    <x v="2"/>
    <x v="2"/>
    <x v="2"/>
    <x v="2"/>
    <x v="2"/>
    <x v="2"/>
    <x v="2"/>
    <x v="2"/>
    <s v="Yes"/>
    <x v="3"/>
    <n v="19.850000000000001"/>
    <n v="1267.05"/>
    <x v="0"/>
    <n v="1267.05"/>
    <n v="0"/>
    <x v="4"/>
  </r>
  <r>
    <s v="7850-THJMU"/>
    <x v="0"/>
    <n v="0"/>
    <s v="Yes"/>
    <s v="Yes"/>
    <n v="26"/>
    <s v="Yes"/>
    <x v="1"/>
    <x v="2"/>
    <x v="2"/>
    <x v="2"/>
    <x v="2"/>
    <x v="2"/>
    <x v="2"/>
    <x v="2"/>
    <x v="2"/>
    <s v="No"/>
    <x v="3"/>
    <n v="19.649999999999999"/>
    <n v="494.9"/>
    <x v="0"/>
    <n v="494.9"/>
    <n v="0"/>
    <x v="1"/>
  </r>
  <r>
    <s v="3890-RTCMS"/>
    <x v="1"/>
    <n v="0"/>
    <s v="No"/>
    <s v="No"/>
    <n v="16"/>
    <s v="Yes"/>
    <x v="1"/>
    <x v="0"/>
    <x v="0"/>
    <x v="1"/>
    <x v="0"/>
    <x v="1"/>
    <x v="0"/>
    <x v="0"/>
    <x v="0"/>
    <s v="Yes"/>
    <x v="1"/>
    <n v="49.45"/>
    <n v="799"/>
    <x v="0"/>
    <n v="799"/>
    <n v="0"/>
    <x v="3"/>
  </r>
  <r>
    <s v="8849-GYOKR"/>
    <x v="0"/>
    <n v="0"/>
    <s v="Yes"/>
    <s v="No"/>
    <n v="54"/>
    <s v="Yes"/>
    <x v="2"/>
    <x v="1"/>
    <x v="1"/>
    <x v="0"/>
    <x v="0"/>
    <x v="0"/>
    <x v="1"/>
    <x v="1"/>
    <x v="1"/>
    <s v="No"/>
    <x v="2"/>
    <n v="106.55"/>
    <n v="5763.3"/>
    <x v="1"/>
    <n v="5763.3"/>
    <n v="1"/>
    <x v="5"/>
  </r>
  <r>
    <s v="3148-BLQJT"/>
    <x v="1"/>
    <n v="0"/>
    <s v="No"/>
    <s v="No"/>
    <n v="1"/>
    <s v="Yes"/>
    <x v="1"/>
    <x v="2"/>
    <x v="2"/>
    <x v="2"/>
    <x v="2"/>
    <x v="2"/>
    <x v="2"/>
    <x v="2"/>
    <x v="0"/>
    <s v="No"/>
    <x v="1"/>
    <n v="20.100000000000001"/>
    <n v="20.100000000000001"/>
    <x v="1"/>
    <n v="20.100000000000001"/>
    <n v="1"/>
    <x v="0"/>
  </r>
  <r>
    <s v="3717-FDJFU"/>
    <x v="1"/>
    <n v="0"/>
    <s v="No"/>
    <s v="Yes"/>
    <n v="5"/>
    <s v="Yes"/>
    <x v="1"/>
    <x v="2"/>
    <x v="2"/>
    <x v="2"/>
    <x v="2"/>
    <x v="2"/>
    <x v="2"/>
    <x v="2"/>
    <x v="2"/>
    <s v="No"/>
    <x v="1"/>
    <n v="20.45"/>
    <n v="106.9"/>
    <x v="0"/>
    <n v="106.9"/>
    <n v="0"/>
    <x v="0"/>
  </r>
  <r>
    <s v="3665-JATSN"/>
    <x v="0"/>
    <n v="0"/>
    <s v="No"/>
    <s v="No"/>
    <n v="19"/>
    <s v="No"/>
    <x v="0"/>
    <x v="0"/>
    <x v="0"/>
    <x v="0"/>
    <x v="0"/>
    <x v="0"/>
    <x v="0"/>
    <x v="1"/>
    <x v="0"/>
    <s v="Yes"/>
    <x v="0"/>
    <n v="39.700000000000003"/>
    <n v="710.05"/>
    <x v="0"/>
    <n v="710.05"/>
    <n v="0"/>
    <x v="3"/>
  </r>
  <r>
    <s v="7966-YOTQW"/>
    <x v="1"/>
    <n v="0"/>
    <s v="No"/>
    <s v="No"/>
    <n v="10"/>
    <s v="Yes"/>
    <x v="2"/>
    <x v="0"/>
    <x v="1"/>
    <x v="1"/>
    <x v="0"/>
    <x v="0"/>
    <x v="0"/>
    <x v="0"/>
    <x v="0"/>
    <s v="Yes"/>
    <x v="3"/>
    <n v="54.5"/>
    <n v="568.20000000000005"/>
    <x v="0"/>
    <n v="568.20000000000005"/>
    <n v="0"/>
    <x v="0"/>
  </r>
  <r>
    <s v="0461-CVKMU"/>
    <x v="0"/>
    <n v="0"/>
    <s v="Yes"/>
    <s v="Yes"/>
    <n v="23"/>
    <s v="Yes"/>
    <x v="1"/>
    <x v="1"/>
    <x v="0"/>
    <x v="0"/>
    <x v="1"/>
    <x v="1"/>
    <x v="0"/>
    <x v="0"/>
    <x v="0"/>
    <s v="No"/>
    <x v="0"/>
    <n v="83.8"/>
    <n v="1900.25"/>
    <x v="1"/>
    <n v="1900.25"/>
    <n v="1"/>
    <x v="3"/>
  </r>
  <r>
    <s v="8806-EAGWC"/>
    <x v="1"/>
    <n v="0"/>
    <s v="No"/>
    <s v="No"/>
    <n v="3"/>
    <s v="Yes"/>
    <x v="1"/>
    <x v="0"/>
    <x v="0"/>
    <x v="1"/>
    <x v="0"/>
    <x v="0"/>
    <x v="1"/>
    <x v="0"/>
    <x v="0"/>
    <s v="No"/>
    <x v="1"/>
    <n v="55.15"/>
    <n v="159.15"/>
    <x v="1"/>
    <n v="159.15"/>
    <n v="1"/>
    <x v="0"/>
  </r>
  <r>
    <s v="8853-TZDGH"/>
    <x v="0"/>
    <n v="0"/>
    <s v="No"/>
    <s v="No"/>
    <n v="72"/>
    <s v="Yes"/>
    <x v="2"/>
    <x v="1"/>
    <x v="0"/>
    <x v="0"/>
    <x v="1"/>
    <x v="1"/>
    <x v="1"/>
    <x v="1"/>
    <x v="2"/>
    <s v="Yes"/>
    <x v="2"/>
    <n v="111.6"/>
    <n v="8012.75"/>
    <x v="0"/>
    <n v="8012.75"/>
    <n v="0"/>
    <x v="4"/>
  </r>
  <r>
    <s v="7779-LGOVN"/>
    <x v="1"/>
    <n v="1"/>
    <s v="Yes"/>
    <s v="No"/>
    <n v="10"/>
    <s v="Yes"/>
    <x v="2"/>
    <x v="1"/>
    <x v="0"/>
    <x v="1"/>
    <x v="0"/>
    <x v="0"/>
    <x v="0"/>
    <x v="1"/>
    <x v="0"/>
    <s v="Yes"/>
    <x v="0"/>
    <n v="86.65"/>
    <n v="856.65"/>
    <x v="1"/>
    <n v="856.65"/>
    <n v="1"/>
    <x v="0"/>
  </r>
  <r>
    <s v="4324-BZCKL"/>
    <x v="0"/>
    <n v="0"/>
    <s v="Yes"/>
    <s v="Yes"/>
    <n v="10"/>
    <s v="Yes"/>
    <x v="1"/>
    <x v="0"/>
    <x v="0"/>
    <x v="0"/>
    <x v="1"/>
    <x v="0"/>
    <x v="0"/>
    <x v="0"/>
    <x v="0"/>
    <s v="Yes"/>
    <x v="1"/>
    <n v="55.55"/>
    <n v="551.29999999999995"/>
    <x v="0"/>
    <n v="551.29999999999995"/>
    <n v="0"/>
    <x v="0"/>
  </r>
  <r>
    <s v="6924-TDGMT"/>
    <x v="1"/>
    <n v="0"/>
    <s v="Yes"/>
    <s v="No"/>
    <n v="11"/>
    <s v="Yes"/>
    <x v="1"/>
    <x v="2"/>
    <x v="2"/>
    <x v="2"/>
    <x v="2"/>
    <x v="2"/>
    <x v="2"/>
    <x v="2"/>
    <x v="1"/>
    <s v="Yes"/>
    <x v="1"/>
    <n v="20.55"/>
    <n v="184.95"/>
    <x v="0"/>
    <n v="184.95"/>
    <n v="0"/>
    <x v="0"/>
  </r>
  <r>
    <s v="9710-ZUSHQ"/>
    <x v="0"/>
    <n v="1"/>
    <s v="No"/>
    <s v="No"/>
    <n v="37"/>
    <s v="Yes"/>
    <x v="2"/>
    <x v="1"/>
    <x v="1"/>
    <x v="0"/>
    <x v="0"/>
    <x v="0"/>
    <x v="1"/>
    <x v="1"/>
    <x v="0"/>
    <s v="Yes"/>
    <x v="2"/>
    <n v="106.75"/>
    <n v="4056.75"/>
    <x v="1"/>
    <n v="4056.75"/>
    <n v="1"/>
    <x v="2"/>
  </r>
  <r>
    <s v="1536-YHDOE"/>
    <x v="1"/>
    <n v="0"/>
    <s v="Yes"/>
    <s v="Yes"/>
    <n v="17"/>
    <s v="Yes"/>
    <x v="2"/>
    <x v="0"/>
    <x v="1"/>
    <x v="1"/>
    <x v="0"/>
    <x v="1"/>
    <x v="0"/>
    <x v="0"/>
    <x v="1"/>
    <s v="Yes"/>
    <x v="1"/>
    <n v="62.1"/>
    <n v="1096.6500000000001"/>
    <x v="0"/>
    <n v="1096.6500000000001"/>
    <n v="0"/>
    <x v="3"/>
  </r>
  <r>
    <s v="8123-QBNAZ"/>
    <x v="0"/>
    <n v="0"/>
    <s v="Yes"/>
    <s v="Yes"/>
    <n v="36"/>
    <s v="Yes"/>
    <x v="2"/>
    <x v="1"/>
    <x v="1"/>
    <x v="1"/>
    <x v="1"/>
    <x v="0"/>
    <x v="1"/>
    <x v="1"/>
    <x v="0"/>
    <s v="Yes"/>
    <x v="3"/>
    <n v="104.5"/>
    <n v="3684.95"/>
    <x v="0"/>
    <n v="3684.95"/>
    <n v="0"/>
    <x v="1"/>
  </r>
  <r>
    <s v="3629-ZNKXA"/>
    <x v="1"/>
    <n v="1"/>
    <s v="No"/>
    <s v="No"/>
    <n v="17"/>
    <s v="Yes"/>
    <x v="1"/>
    <x v="1"/>
    <x v="0"/>
    <x v="0"/>
    <x v="1"/>
    <x v="0"/>
    <x v="1"/>
    <x v="1"/>
    <x v="0"/>
    <s v="Yes"/>
    <x v="0"/>
    <n v="101.8"/>
    <n v="1752.45"/>
    <x v="0"/>
    <n v="1752.45"/>
    <n v="0"/>
    <x v="3"/>
  </r>
  <r>
    <s v="4827-LTQRJ"/>
    <x v="0"/>
    <n v="1"/>
    <s v="Yes"/>
    <s v="Yes"/>
    <n v="66"/>
    <s v="Yes"/>
    <x v="2"/>
    <x v="1"/>
    <x v="1"/>
    <x v="0"/>
    <x v="0"/>
    <x v="1"/>
    <x v="1"/>
    <x v="1"/>
    <x v="1"/>
    <s v="Yes"/>
    <x v="3"/>
    <n v="110.6"/>
    <n v="7210.85"/>
    <x v="0"/>
    <n v="7210.85"/>
    <n v="0"/>
    <x v="4"/>
  </r>
  <r>
    <s v="7711-YIJWC"/>
    <x v="1"/>
    <n v="0"/>
    <s v="Yes"/>
    <s v="Yes"/>
    <n v="61"/>
    <s v="Yes"/>
    <x v="1"/>
    <x v="0"/>
    <x v="1"/>
    <x v="0"/>
    <x v="1"/>
    <x v="1"/>
    <x v="1"/>
    <x v="1"/>
    <x v="1"/>
    <s v="No"/>
    <x v="2"/>
    <n v="84.9"/>
    <n v="5264.5"/>
    <x v="0"/>
    <n v="5264.5"/>
    <n v="0"/>
    <x v="4"/>
  </r>
  <r>
    <s v="5482-VXSXJ"/>
    <x v="1"/>
    <n v="0"/>
    <s v="No"/>
    <s v="No"/>
    <n v="22"/>
    <s v="Yes"/>
    <x v="1"/>
    <x v="1"/>
    <x v="0"/>
    <x v="0"/>
    <x v="0"/>
    <x v="0"/>
    <x v="1"/>
    <x v="1"/>
    <x v="0"/>
    <s v="Yes"/>
    <x v="1"/>
    <n v="93.2"/>
    <n v="2157.3000000000002"/>
    <x v="0"/>
    <n v="2157.3000000000002"/>
    <n v="0"/>
    <x v="3"/>
  </r>
  <r>
    <s v="7365-BVCJH"/>
    <x v="1"/>
    <n v="0"/>
    <s v="No"/>
    <s v="No"/>
    <n v="1"/>
    <s v="No"/>
    <x v="0"/>
    <x v="0"/>
    <x v="0"/>
    <x v="1"/>
    <x v="0"/>
    <x v="0"/>
    <x v="0"/>
    <x v="0"/>
    <x v="0"/>
    <s v="Yes"/>
    <x v="0"/>
    <n v="24.4"/>
    <n v="24.4"/>
    <x v="0"/>
    <n v="24.4"/>
    <n v="0"/>
    <x v="0"/>
  </r>
  <r>
    <s v="9620-ENEJV"/>
    <x v="0"/>
    <n v="0"/>
    <s v="No"/>
    <s v="No"/>
    <n v="6"/>
    <s v="Yes"/>
    <x v="1"/>
    <x v="1"/>
    <x v="0"/>
    <x v="1"/>
    <x v="0"/>
    <x v="0"/>
    <x v="0"/>
    <x v="0"/>
    <x v="0"/>
    <s v="No"/>
    <x v="3"/>
    <n v="70.55"/>
    <n v="433.95"/>
    <x v="0"/>
    <n v="433.95"/>
    <n v="0"/>
    <x v="0"/>
  </r>
  <r>
    <s v="4183-WCSEP"/>
    <x v="1"/>
    <n v="0"/>
    <s v="No"/>
    <s v="No"/>
    <n v="31"/>
    <s v="Yes"/>
    <x v="1"/>
    <x v="1"/>
    <x v="0"/>
    <x v="0"/>
    <x v="0"/>
    <x v="1"/>
    <x v="0"/>
    <x v="0"/>
    <x v="0"/>
    <s v="Yes"/>
    <x v="0"/>
    <n v="78.45"/>
    <n v="2435.15"/>
    <x v="1"/>
    <n v="2435.15"/>
    <n v="1"/>
    <x v="1"/>
  </r>
  <r>
    <s v="2378-YIZKA"/>
    <x v="0"/>
    <n v="0"/>
    <s v="Yes"/>
    <s v="Yes"/>
    <n v="68"/>
    <s v="Yes"/>
    <x v="1"/>
    <x v="0"/>
    <x v="1"/>
    <x v="0"/>
    <x v="1"/>
    <x v="1"/>
    <x v="1"/>
    <x v="1"/>
    <x v="2"/>
    <s v="Yes"/>
    <x v="3"/>
    <n v="85"/>
    <n v="5607.75"/>
    <x v="0"/>
    <n v="5607.75"/>
    <n v="0"/>
    <x v="4"/>
  </r>
  <r>
    <s v="5498-TXHLF"/>
    <x v="0"/>
    <n v="0"/>
    <s v="Yes"/>
    <s v="Yes"/>
    <n v="34"/>
    <s v="Yes"/>
    <x v="2"/>
    <x v="1"/>
    <x v="0"/>
    <x v="1"/>
    <x v="1"/>
    <x v="0"/>
    <x v="1"/>
    <x v="0"/>
    <x v="0"/>
    <s v="No"/>
    <x v="0"/>
    <n v="87.45"/>
    <n v="2874.15"/>
    <x v="1"/>
    <n v="2874.15"/>
    <n v="1"/>
    <x v="1"/>
  </r>
  <r>
    <s v="0689-DSXGL"/>
    <x v="0"/>
    <n v="0"/>
    <s v="Yes"/>
    <s v="Yes"/>
    <n v="52"/>
    <s v="Yes"/>
    <x v="1"/>
    <x v="1"/>
    <x v="0"/>
    <x v="0"/>
    <x v="1"/>
    <x v="1"/>
    <x v="0"/>
    <x v="0"/>
    <x v="0"/>
    <s v="No"/>
    <x v="2"/>
    <n v="85.8"/>
    <n v="4433.3"/>
    <x v="0"/>
    <n v="4433.3"/>
    <n v="0"/>
    <x v="5"/>
  </r>
  <r>
    <s v="6818-DJXAA"/>
    <x v="0"/>
    <n v="0"/>
    <s v="No"/>
    <s v="Yes"/>
    <n v="10"/>
    <s v="Yes"/>
    <x v="1"/>
    <x v="1"/>
    <x v="0"/>
    <x v="1"/>
    <x v="1"/>
    <x v="1"/>
    <x v="1"/>
    <x v="0"/>
    <x v="0"/>
    <s v="Yes"/>
    <x v="0"/>
    <n v="91.1"/>
    <n v="964.35"/>
    <x v="0"/>
    <n v="964.35"/>
    <n v="0"/>
    <x v="0"/>
  </r>
  <r>
    <s v="9722-UJOJR"/>
    <x v="1"/>
    <n v="0"/>
    <s v="Yes"/>
    <s v="Yes"/>
    <n v="29"/>
    <s v="Yes"/>
    <x v="1"/>
    <x v="1"/>
    <x v="0"/>
    <x v="1"/>
    <x v="0"/>
    <x v="0"/>
    <x v="0"/>
    <x v="0"/>
    <x v="0"/>
    <s v="Yes"/>
    <x v="0"/>
    <n v="70.75"/>
    <n v="1974.8"/>
    <x v="1"/>
    <n v="1974.8"/>
    <n v="1"/>
    <x v="1"/>
  </r>
  <r>
    <s v="0464-WJTKO"/>
    <x v="0"/>
    <n v="0"/>
    <s v="Yes"/>
    <s v="Yes"/>
    <n v="72"/>
    <s v="Yes"/>
    <x v="1"/>
    <x v="2"/>
    <x v="2"/>
    <x v="2"/>
    <x v="2"/>
    <x v="2"/>
    <x v="2"/>
    <x v="2"/>
    <x v="2"/>
    <s v="No"/>
    <x v="2"/>
    <n v="20.100000000000001"/>
    <n v="1460.85"/>
    <x v="0"/>
    <n v="1460.85"/>
    <n v="0"/>
    <x v="4"/>
  </r>
  <r>
    <s v="8902-ZEOVF"/>
    <x v="1"/>
    <n v="0"/>
    <s v="Yes"/>
    <s v="Yes"/>
    <n v="47"/>
    <s v="Yes"/>
    <x v="1"/>
    <x v="2"/>
    <x v="2"/>
    <x v="2"/>
    <x v="2"/>
    <x v="2"/>
    <x v="2"/>
    <x v="2"/>
    <x v="1"/>
    <s v="No"/>
    <x v="1"/>
    <n v="20.05"/>
    <n v="951.55"/>
    <x v="0"/>
    <n v="951.55"/>
    <n v="0"/>
    <x v="2"/>
  </r>
  <r>
    <s v="6778-EICRF"/>
    <x v="1"/>
    <n v="0"/>
    <s v="Yes"/>
    <s v="Yes"/>
    <n v="24"/>
    <s v="Yes"/>
    <x v="2"/>
    <x v="0"/>
    <x v="1"/>
    <x v="1"/>
    <x v="0"/>
    <x v="0"/>
    <x v="1"/>
    <x v="1"/>
    <x v="1"/>
    <s v="No"/>
    <x v="1"/>
    <n v="74.8"/>
    <n v="1821.2"/>
    <x v="0"/>
    <n v="1821.2"/>
    <n v="0"/>
    <x v="3"/>
  </r>
  <r>
    <s v="2662-NNTDK"/>
    <x v="1"/>
    <n v="0"/>
    <s v="No"/>
    <s v="No"/>
    <n v="65"/>
    <s v="Yes"/>
    <x v="2"/>
    <x v="2"/>
    <x v="2"/>
    <x v="2"/>
    <x v="2"/>
    <x v="2"/>
    <x v="2"/>
    <x v="2"/>
    <x v="1"/>
    <s v="No"/>
    <x v="3"/>
    <n v="24.8"/>
    <n v="1600.95"/>
    <x v="0"/>
    <n v="1600.95"/>
    <n v="0"/>
    <x v="4"/>
  </r>
  <r>
    <s v="4132-KALRO"/>
    <x v="0"/>
    <n v="0"/>
    <s v="No"/>
    <s v="No"/>
    <n v="4"/>
    <s v="Yes"/>
    <x v="2"/>
    <x v="1"/>
    <x v="0"/>
    <x v="1"/>
    <x v="0"/>
    <x v="1"/>
    <x v="1"/>
    <x v="1"/>
    <x v="0"/>
    <s v="Yes"/>
    <x v="1"/>
    <n v="100.85"/>
    <n v="399.25"/>
    <x v="0"/>
    <n v="399.25"/>
    <n v="0"/>
    <x v="0"/>
  </r>
  <r>
    <s v="3902-FOIGH"/>
    <x v="1"/>
    <n v="1"/>
    <s v="Yes"/>
    <s v="No"/>
    <n v="12"/>
    <s v="Yes"/>
    <x v="2"/>
    <x v="1"/>
    <x v="0"/>
    <x v="0"/>
    <x v="0"/>
    <x v="0"/>
    <x v="1"/>
    <x v="1"/>
    <x v="0"/>
    <s v="Yes"/>
    <x v="0"/>
    <n v="101.35"/>
    <n v="1218.55"/>
    <x v="1"/>
    <n v="1218.55"/>
    <n v="1"/>
    <x v="0"/>
  </r>
  <r>
    <s v="6772-KSATR"/>
    <x v="1"/>
    <n v="0"/>
    <s v="No"/>
    <s v="No"/>
    <n v="1"/>
    <s v="Yes"/>
    <x v="2"/>
    <x v="1"/>
    <x v="1"/>
    <x v="1"/>
    <x v="0"/>
    <x v="0"/>
    <x v="0"/>
    <x v="0"/>
    <x v="0"/>
    <s v="Yes"/>
    <x v="0"/>
    <n v="81.7"/>
    <n v="81.7"/>
    <x v="1"/>
    <n v="81.7"/>
    <n v="1"/>
    <x v="0"/>
  </r>
  <r>
    <s v="7112-OPOTK"/>
    <x v="1"/>
    <n v="0"/>
    <s v="No"/>
    <s v="No"/>
    <n v="33"/>
    <s v="Yes"/>
    <x v="1"/>
    <x v="1"/>
    <x v="0"/>
    <x v="1"/>
    <x v="0"/>
    <x v="0"/>
    <x v="0"/>
    <x v="0"/>
    <x v="0"/>
    <s v="No"/>
    <x v="0"/>
    <n v="68.25"/>
    <n v="2171.15"/>
    <x v="1"/>
    <n v="2171.15"/>
    <n v="1"/>
    <x v="1"/>
  </r>
  <r>
    <s v="2874-YXVVA"/>
    <x v="0"/>
    <n v="0"/>
    <s v="No"/>
    <s v="No"/>
    <n v="34"/>
    <s v="Yes"/>
    <x v="1"/>
    <x v="1"/>
    <x v="0"/>
    <x v="0"/>
    <x v="1"/>
    <x v="1"/>
    <x v="1"/>
    <x v="1"/>
    <x v="0"/>
    <s v="Yes"/>
    <x v="0"/>
    <n v="105.1"/>
    <n v="3634.8"/>
    <x v="0"/>
    <n v="3634.8"/>
    <n v="0"/>
    <x v="1"/>
  </r>
  <r>
    <s v="1245-HARPS"/>
    <x v="0"/>
    <n v="0"/>
    <s v="Yes"/>
    <s v="No"/>
    <n v="14"/>
    <s v="Yes"/>
    <x v="1"/>
    <x v="2"/>
    <x v="2"/>
    <x v="2"/>
    <x v="2"/>
    <x v="2"/>
    <x v="2"/>
    <x v="2"/>
    <x v="2"/>
    <s v="No"/>
    <x v="1"/>
    <n v="20.399999999999999"/>
    <n v="292.39999999999998"/>
    <x v="0"/>
    <n v="292.39999999999998"/>
    <n v="0"/>
    <x v="3"/>
  </r>
  <r>
    <s v="4210-QFJMF"/>
    <x v="0"/>
    <n v="0"/>
    <s v="No"/>
    <s v="No"/>
    <n v="4"/>
    <s v="Yes"/>
    <x v="1"/>
    <x v="1"/>
    <x v="0"/>
    <x v="1"/>
    <x v="0"/>
    <x v="0"/>
    <x v="0"/>
    <x v="1"/>
    <x v="0"/>
    <s v="Yes"/>
    <x v="0"/>
    <n v="79.150000000000006"/>
    <n v="317.25"/>
    <x v="1"/>
    <n v="317.25"/>
    <n v="1"/>
    <x v="0"/>
  </r>
  <r>
    <s v="4323-ELYYB"/>
    <x v="1"/>
    <n v="0"/>
    <s v="Yes"/>
    <s v="Yes"/>
    <n v="13"/>
    <s v="Yes"/>
    <x v="1"/>
    <x v="2"/>
    <x v="2"/>
    <x v="2"/>
    <x v="2"/>
    <x v="2"/>
    <x v="2"/>
    <x v="2"/>
    <x v="1"/>
    <s v="No"/>
    <x v="1"/>
    <n v="20"/>
    <n v="218.55"/>
    <x v="0"/>
    <n v="218.55"/>
    <n v="0"/>
    <x v="3"/>
  </r>
  <r>
    <s v="4293-ETKAP"/>
    <x v="0"/>
    <n v="0"/>
    <s v="Yes"/>
    <s v="Yes"/>
    <n v="65"/>
    <s v="Yes"/>
    <x v="2"/>
    <x v="0"/>
    <x v="0"/>
    <x v="0"/>
    <x v="0"/>
    <x v="1"/>
    <x v="1"/>
    <x v="1"/>
    <x v="2"/>
    <s v="Yes"/>
    <x v="2"/>
    <n v="79.400000000000006"/>
    <n v="5071.8999999999996"/>
    <x v="0"/>
    <n v="5071.8999999999996"/>
    <n v="0"/>
    <x v="4"/>
  </r>
  <r>
    <s v="6064-PUPMC"/>
    <x v="1"/>
    <n v="0"/>
    <s v="Yes"/>
    <s v="Yes"/>
    <n v="23"/>
    <s v="Yes"/>
    <x v="1"/>
    <x v="0"/>
    <x v="1"/>
    <x v="1"/>
    <x v="0"/>
    <x v="1"/>
    <x v="0"/>
    <x v="0"/>
    <x v="1"/>
    <s v="No"/>
    <x v="3"/>
    <n v="57.2"/>
    <n v="1423.35"/>
    <x v="0"/>
    <n v="1423.35"/>
    <n v="0"/>
    <x v="3"/>
  </r>
  <r>
    <s v="6504-VBLFL"/>
    <x v="1"/>
    <n v="0"/>
    <s v="Yes"/>
    <s v="No"/>
    <n v="55"/>
    <s v="Yes"/>
    <x v="1"/>
    <x v="0"/>
    <x v="1"/>
    <x v="0"/>
    <x v="1"/>
    <x v="0"/>
    <x v="0"/>
    <x v="0"/>
    <x v="2"/>
    <s v="No"/>
    <x v="0"/>
    <n v="58.6"/>
    <n v="3068.6"/>
    <x v="0"/>
    <n v="3068.6"/>
    <n v="0"/>
    <x v="5"/>
  </r>
  <r>
    <s v="6322-PJJDJ"/>
    <x v="1"/>
    <n v="0"/>
    <s v="Yes"/>
    <s v="No"/>
    <n v="49"/>
    <s v="Yes"/>
    <x v="1"/>
    <x v="1"/>
    <x v="0"/>
    <x v="0"/>
    <x v="0"/>
    <x v="0"/>
    <x v="1"/>
    <x v="1"/>
    <x v="2"/>
    <s v="Yes"/>
    <x v="0"/>
    <n v="94.8"/>
    <n v="4690.6499999999996"/>
    <x v="0"/>
    <n v="4690.6499999999996"/>
    <n v="0"/>
    <x v="5"/>
  </r>
  <r>
    <s v="0330-BGYZE"/>
    <x v="1"/>
    <n v="0"/>
    <s v="Yes"/>
    <s v="No"/>
    <n v="60"/>
    <s v="Yes"/>
    <x v="2"/>
    <x v="1"/>
    <x v="0"/>
    <x v="0"/>
    <x v="1"/>
    <x v="0"/>
    <x v="1"/>
    <x v="1"/>
    <x v="1"/>
    <s v="No"/>
    <x v="2"/>
    <n v="102.5"/>
    <n v="6157.6"/>
    <x v="0"/>
    <n v="6157.6"/>
    <n v="0"/>
    <x v="5"/>
  </r>
  <r>
    <s v="1085-LDWAM"/>
    <x v="0"/>
    <n v="0"/>
    <s v="Yes"/>
    <s v="Yes"/>
    <n v="69"/>
    <s v="Yes"/>
    <x v="1"/>
    <x v="2"/>
    <x v="2"/>
    <x v="2"/>
    <x v="2"/>
    <x v="2"/>
    <x v="2"/>
    <x v="2"/>
    <x v="1"/>
    <s v="Yes"/>
    <x v="3"/>
    <n v="20.350000000000001"/>
    <n v="1442.65"/>
    <x v="0"/>
    <n v="1442.65"/>
    <n v="0"/>
    <x v="4"/>
  </r>
  <r>
    <s v="7586-ZATGZ"/>
    <x v="1"/>
    <n v="0"/>
    <s v="No"/>
    <s v="No"/>
    <n v="40"/>
    <s v="Yes"/>
    <x v="2"/>
    <x v="1"/>
    <x v="0"/>
    <x v="1"/>
    <x v="0"/>
    <x v="0"/>
    <x v="1"/>
    <x v="0"/>
    <x v="0"/>
    <s v="Yes"/>
    <x v="0"/>
    <n v="84.9"/>
    <n v="3369.05"/>
    <x v="0"/>
    <n v="3369.05"/>
    <n v="0"/>
    <x v="2"/>
  </r>
  <r>
    <s v="7197-VOJMM"/>
    <x v="1"/>
    <n v="0"/>
    <s v="Yes"/>
    <s v="No"/>
    <n v="67"/>
    <s v="Yes"/>
    <x v="1"/>
    <x v="0"/>
    <x v="1"/>
    <x v="0"/>
    <x v="0"/>
    <x v="1"/>
    <x v="0"/>
    <x v="1"/>
    <x v="2"/>
    <s v="Yes"/>
    <x v="3"/>
    <n v="69.2"/>
    <n v="4671.6499999999996"/>
    <x v="0"/>
    <n v="4671.6499999999996"/>
    <n v="0"/>
    <x v="4"/>
  </r>
  <r>
    <s v="3318-OSATS"/>
    <x v="1"/>
    <n v="1"/>
    <s v="No"/>
    <s v="No"/>
    <n v="35"/>
    <s v="Yes"/>
    <x v="2"/>
    <x v="1"/>
    <x v="0"/>
    <x v="1"/>
    <x v="0"/>
    <x v="0"/>
    <x v="1"/>
    <x v="1"/>
    <x v="0"/>
    <s v="Yes"/>
    <x v="0"/>
    <n v="95.45"/>
    <n v="3474.05"/>
    <x v="1"/>
    <n v="3474.05"/>
    <n v="1"/>
    <x v="1"/>
  </r>
  <r>
    <s v="5828-AVIPD"/>
    <x v="1"/>
    <n v="0"/>
    <s v="Yes"/>
    <s v="Yes"/>
    <n v="19"/>
    <s v="Yes"/>
    <x v="2"/>
    <x v="1"/>
    <x v="0"/>
    <x v="1"/>
    <x v="0"/>
    <x v="1"/>
    <x v="1"/>
    <x v="1"/>
    <x v="1"/>
    <s v="Yes"/>
    <x v="0"/>
    <n v="100.95"/>
    <n v="1875.55"/>
    <x v="1"/>
    <n v="1875.55"/>
    <n v="1"/>
    <x v="3"/>
  </r>
  <r>
    <s v="1843-TLSGD"/>
    <x v="0"/>
    <n v="0"/>
    <s v="Yes"/>
    <s v="Yes"/>
    <n v="13"/>
    <s v="Yes"/>
    <x v="1"/>
    <x v="2"/>
    <x v="2"/>
    <x v="2"/>
    <x v="2"/>
    <x v="2"/>
    <x v="2"/>
    <x v="2"/>
    <x v="2"/>
    <s v="No"/>
    <x v="1"/>
    <n v="20.85"/>
    <n v="272.35000000000002"/>
    <x v="0"/>
    <n v="272.35000000000002"/>
    <n v="0"/>
    <x v="3"/>
  </r>
  <r>
    <s v="9626-VFRGG"/>
    <x v="0"/>
    <n v="0"/>
    <s v="No"/>
    <s v="Yes"/>
    <n v="41"/>
    <s v="Yes"/>
    <x v="2"/>
    <x v="1"/>
    <x v="0"/>
    <x v="0"/>
    <x v="0"/>
    <x v="0"/>
    <x v="1"/>
    <x v="0"/>
    <x v="0"/>
    <s v="Yes"/>
    <x v="2"/>
    <n v="88.5"/>
    <n v="3645.05"/>
    <x v="0"/>
    <n v="3645.05"/>
    <n v="0"/>
    <x v="2"/>
  </r>
  <r>
    <s v="7075-BNDVQ"/>
    <x v="0"/>
    <n v="0"/>
    <s v="No"/>
    <s v="No"/>
    <n v="4"/>
    <s v="No"/>
    <x v="0"/>
    <x v="0"/>
    <x v="1"/>
    <x v="1"/>
    <x v="1"/>
    <x v="0"/>
    <x v="0"/>
    <x v="0"/>
    <x v="0"/>
    <s v="No"/>
    <x v="1"/>
    <n v="35"/>
    <n v="135.75"/>
    <x v="0"/>
    <n v="135.75"/>
    <n v="0"/>
    <x v="0"/>
  </r>
  <r>
    <s v="9143-CANJF"/>
    <x v="0"/>
    <n v="0"/>
    <s v="Yes"/>
    <s v="Yes"/>
    <n v="24"/>
    <s v="Yes"/>
    <x v="1"/>
    <x v="0"/>
    <x v="1"/>
    <x v="1"/>
    <x v="0"/>
    <x v="1"/>
    <x v="0"/>
    <x v="0"/>
    <x v="0"/>
    <s v="No"/>
    <x v="0"/>
    <n v="55.15"/>
    <n v="1319.85"/>
    <x v="0"/>
    <n v="1319.85"/>
    <n v="0"/>
    <x v="3"/>
  </r>
  <r>
    <s v="7284-BUYEC"/>
    <x v="0"/>
    <n v="0"/>
    <s v="No"/>
    <s v="No"/>
    <n v="5"/>
    <s v="No"/>
    <x v="0"/>
    <x v="0"/>
    <x v="0"/>
    <x v="0"/>
    <x v="0"/>
    <x v="0"/>
    <x v="1"/>
    <x v="1"/>
    <x v="0"/>
    <s v="Yes"/>
    <x v="3"/>
    <n v="50.95"/>
    <n v="229.4"/>
    <x v="0"/>
    <n v="229.4"/>
    <n v="0"/>
    <x v="0"/>
  </r>
  <r>
    <s v="2041-JIJCI"/>
    <x v="0"/>
    <n v="0"/>
    <s v="No"/>
    <s v="No"/>
    <n v="5"/>
    <s v="Yes"/>
    <x v="2"/>
    <x v="0"/>
    <x v="0"/>
    <x v="0"/>
    <x v="0"/>
    <x v="0"/>
    <x v="0"/>
    <x v="1"/>
    <x v="0"/>
    <s v="Yes"/>
    <x v="0"/>
    <n v="64"/>
    <n v="370.25"/>
    <x v="0"/>
    <n v="370.25"/>
    <n v="0"/>
    <x v="0"/>
  </r>
  <r>
    <s v="1086-LXKFY"/>
    <x v="0"/>
    <n v="0"/>
    <s v="Yes"/>
    <s v="Yes"/>
    <n v="1"/>
    <s v="Yes"/>
    <x v="1"/>
    <x v="1"/>
    <x v="0"/>
    <x v="1"/>
    <x v="0"/>
    <x v="0"/>
    <x v="0"/>
    <x v="0"/>
    <x v="0"/>
    <s v="Yes"/>
    <x v="1"/>
    <n v="69.099999999999994"/>
    <n v="69.099999999999994"/>
    <x v="1"/>
    <n v="69.099999999999994"/>
    <n v="1"/>
    <x v="0"/>
  </r>
  <r>
    <s v="4900-MSOMT"/>
    <x v="0"/>
    <n v="0"/>
    <s v="Yes"/>
    <s v="Yes"/>
    <n v="72"/>
    <s v="Yes"/>
    <x v="2"/>
    <x v="0"/>
    <x v="1"/>
    <x v="0"/>
    <x v="1"/>
    <x v="1"/>
    <x v="1"/>
    <x v="0"/>
    <x v="2"/>
    <s v="No"/>
    <x v="2"/>
    <n v="80.2"/>
    <n v="5714.2"/>
    <x v="0"/>
    <n v="5714.2"/>
    <n v="0"/>
    <x v="4"/>
  </r>
  <r>
    <s v="2229-VWQJH"/>
    <x v="0"/>
    <n v="0"/>
    <s v="No"/>
    <s v="No"/>
    <n v="24"/>
    <s v="Yes"/>
    <x v="1"/>
    <x v="0"/>
    <x v="0"/>
    <x v="1"/>
    <x v="1"/>
    <x v="0"/>
    <x v="0"/>
    <x v="0"/>
    <x v="0"/>
    <s v="Yes"/>
    <x v="3"/>
    <n v="49.3"/>
    <n v="1233.25"/>
    <x v="0"/>
    <n v="1233.25"/>
    <n v="0"/>
    <x v="3"/>
  </r>
  <r>
    <s v="9194-GFVOI"/>
    <x v="0"/>
    <n v="0"/>
    <s v="Yes"/>
    <s v="No"/>
    <n v="42"/>
    <s v="Yes"/>
    <x v="2"/>
    <x v="0"/>
    <x v="1"/>
    <x v="1"/>
    <x v="1"/>
    <x v="1"/>
    <x v="1"/>
    <x v="1"/>
    <x v="2"/>
    <s v="No"/>
    <x v="3"/>
    <n v="84.35"/>
    <n v="3571.6"/>
    <x v="0"/>
    <n v="3571.6"/>
    <n v="0"/>
    <x v="2"/>
  </r>
  <r>
    <s v="1336-EZFZY"/>
    <x v="0"/>
    <n v="0"/>
    <s v="No"/>
    <s v="No"/>
    <n v="4"/>
    <s v="Yes"/>
    <x v="1"/>
    <x v="2"/>
    <x v="2"/>
    <x v="2"/>
    <x v="2"/>
    <x v="2"/>
    <x v="2"/>
    <x v="2"/>
    <x v="0"/>
    <s v="No"/>
    <x v="1"/>
    <n v="20.05"/>
    <n v="83.3"/>
    <x v="0"/>
    <n v="83.3"/>
    <n v="0"/>
    <x v="0"/>
  </r>
  <r>
    <s v="4282-MSACW"/>
    <x v="1"/>
    <n v="0"/>
    <s v="No"/>
    <s v="No"/>
    <n v="68"/>
    <s v="Yes"/>
    <x v="2"/>
    <x v="1"/>
    <x v="1"/>
    <x v="0"/>
    <x v="1"/>
    <x v="1"/>
    <x v="1"/>
    <x v="1"/>
    <x v="1"/>
    <s v="Yes"/>
    <x v="3"/>
    <n v="117.2"/>
    <n v="8035.95"/>
    <x v="0"/>
    <n v="8035.95"/>
    <n v="0"/>
    <x v="4"/>
  </r>
  <r>
    <s v="1403-LKLIK"/>
    <x v="0"/>
    <n v="0"/>
    <s v="Yes"/>
    <s v="Yes"/>
    <n v="33"/>
    <s v="Yes"/>
    <x v="1"/>
    <x v="2"/>
    <x v="2"/>
    <x v="2"/>
    <x v="2"/>
    <x v="2"/>
    <x v="2"/>
    <x v="2"/>
    <x v="1"/>
    <s v="No"/>
    <x v="1"/>
    <n v="20.100000000000001"/>
    <n v="579.4"/>
    <x v="0"/>
    <n v="579.4"/>
    <n v="0"/>
    <x v="1"/>
  </r>
  <r>
    <s v="2636-ALXXZ"/>
    <x v="0"/>
    <n v="1"/>
    <s v="No"/>
    <s v="No"/>
    <n v="1"/>
    <s v="Yes"/>
    <x v="1"/>
    <x v="1"/>
    <x v="0"/>
    <x v="1"/>
    <x v="0"/>
    <x v="0"/>
    <x v="0"/>
    <x v="0"/>
    <x v="0"/>
    <s v="Yes"/>
    <x v="0"/>
    <n v="69.599999999999994"/>
    <n v="69.599999999999994"/>
    <x v="1"/>
    <n v="69.599999999999994"/>
    <n v="1"/>
    <x v="0"/>
  </r>
  <r>
    <s v="7774-OJSXI"/>
    <x v="1"/>
    <n v="0"/>
    <s v="No"/>
    <s v="No"/>
    <n v="31"/>
    <s v="Yes"/>
    <x v="2"/>
    <x v="1"/>
    <x v="0"/>
    <x v="0"/>
    <x v="1"/>
    <x v="0"/>
    <x v="1"/>
    <x v="1"/>
    <x v="1"/>
    <s v="Yes"/>
    <x v="0"/>
    <n v="103.45"/>
    <n v="3066.45"/>
    <x v="1"/>
    <n v="3066.45"/>
    <n v="1"/>
    <x v="1"/>
  </r>
  <r>
    <s v="7786-WBJYI"/>
    <x v="0"/>
    <n v="0"/>
    <s v="No"/>
    <s v="No"/>
    <n v="4"/>
    <s v="Yes"/>
    <x v="2"/>
    <x v="1"/>
    <x v="0"/>
    <x v="0"/>
    <x v="0"/>
    <x v="0"/>
    <x v="0"/>
    <x v="0"/>
    <x v="0"/>
    <s v="No"/>
    <x v="2"/>
    <n v="77.95"/>
    <n v="305.55"/>
    <x v="1"/>
    <n v="305.55"/>
    <n v="1"/>
    <x v="0"/>
  </r>
  <r>
    <s v="0136-IFMYD"/>
    <x v="1"/>
    <n v="1"/>
    <s v="Yes"/>
    <s v="No"/>
    <n v="69"/>
    <s v="Yes"/>
    <x v="2"/>
    <x v="1"/>
    <x v="0"/>
    <x v="0"/>
    <x v="1"/>
    <x v="1"/>
    <x v="1"/>
    <x v="1"/>
    <x v="2"/>
    <s v="Yes"/>
    <x v="0"/>
    <n v="109.95"/>
    <n v="7634.25"/>
    <x v="0"/>
    <n v="7634.25"/>
    <n v="0"/>
    <x v="4"/>
  </r>
  <r>
    <s v="5144-TVGLP"/>
    <x v="1"/>
    <n v="1"/>
    <s v="No"/>
    <s v="No"/>
    <n v="38"/>
    <s v="Yes"/>
    <x v="2"/>
    <x v="1"/>
    <x v="0"/>
    <x v="1"/>
    <x v="0"/>
    <x v="0"/>
    <x v="1"/>
    <x v="1"/>
    <x v="0"/>
    <s v="No"/>
    <x v="0"/>
    <n v="94.75"/>
    <n v="3653"/>
    <x v="0"/>
    <n v="3653"/>
    <n v="0"/>
    <x v="2"/>
  </r>
  <r>
    <s v="9643-AVVWI"/>
    <x v="0"/>
    <n v="0"/>
    <s v="Yes"/>
    <s v="Yes"/>
    <n v="3"/>
    <s v="Yes"/>
    <x v="1"/>
    <x v="1"/>
    <x v="0"/>
    <x v="0"/>
    <x v="0"/>
    <x v="1"/>
    <x v="0"/>
    <x v="0"/>
    <x v="0"/>
    <s v="Yes"/>
    <x v="0"/>
    <n v="80"/>
    <n v="241.3"/>
    <x v="0"/>
    <n v="241.3"/>
    <n v="0"/>
    <x v="0"/>
  </r>
  <r>
    <s v="0253-ZTEOB"/>
    <x v="0"/>
    <n v="0"/>
    <s v="Yes"/>
    <s v="Yes"/>
    <n v="48"/>
    <s v="Yes"/>
    <x v="2"/>
    <x v="0"/>
    <x v="0"/>
    <x v="0"/>
    <x v="0"/>
    <x v="1"/>
    <x v="1"/>
    <x v="1"/>
    <x v="2"/>
    <s v="No"/>
    <x v="0"/>
    <n v="79.650000000000006"/>
    <n v="3870.3"/>
    <x v="0"/>
    <n v="3870.3"/>
    <n v="0"/>
    <x v="2"/>
  </r>
  <r>
    <s v="2706-QZIHY"/>
    <x v="0"/>
    <n v="0"/>
    <s v="Yes"/>
    <s v="No"/>
    <n v="15"/>
    <s v="Yes"/>
    <x v="2"/>
    <x v="2"/>
    <x v="2"/>
    <x v="2"/>
    <x v="2"/>
    <x v="2"/>
    <x v="2"/>
    <x v="2"/>
    <x v="2"/>
    <s v="No"/>
    <x v="1"/>
    <n v="25.2"/>
    <n v="387.9"/>
    <x v="0"/>
    <n v="387.9"/>
    <n v="0"/>
    <x v="3"/>
  </r>
  <r>
    <s v="6061-PQHMK"/>
    <x v="0"/>
    <n v="0"/>
    <s v="No"/>
    <s v="No"/>
    <n v="25"/>
    <s v="Yes"/>
    <x v="1"/>
    <x v="2"/>
    <x v="2"/>
    <x v="2"/>
    <x v="2"/>
    <x v="2"/>
    <x v="2"/>
    <x v="2"/>
    <x v="1"/>
    <s v="No"/>
    <x v="3"/>
    <n v="19.899999999999999"/>
    <n v="527.5"/>
    <x v="0"/>
    <n v="527.5"/>
    <n v="0"/>
    <x v="1"/>
  </r>
  <r>
    <s v="9885-CSMWE"/>
    <x v="0"/>
    <n v="1"/>
    <s v="No"/>
    <s v="No"/>
    <n v="1"/>
    <s v="Yes"/>
    <x v="1"/>
    <x v="1"/>
    <x v="0"/>
    <x v="1"/>
    <x v="0"/>
    <x v="0"/>
    <x v="1"/>
    <x v="0"/>
    <x v="0"/>
    <s v="No"/>
    <x v="0"/>
    <n v="78.45"/>
    <n v="78.45"/>
    <x v="1"/>
    <n v="78.45"/>
    <n v="1"/>
    <x v="0"/>
  </r>
  <r>
    <s v="6137-MFAJN"/>
    <x v="0"/>
    <n v="0"/>
    <s v="No"/>
    <s v="No"/>
    <n v="48"/>
    <s v="No"/>
    <x v="0"/>
    <x v="0"/>
    <x v="1"/>
    <x v="0"/>
    <x v="0"/>
    <x v="0"/>
    <x v="1"/>
    <x v="0"/>
    <x v="0"/>
    <s v="Yes"/>
    <x v="0"/>
    <n v="44.8"/>
    <n v="2104.5500000000002"/>
    <x v="0"/>
    <n v="2104.5500000000002"/>
    <n v="0"/>
    <x v="2"/>
  </r>
  <r>
    <s v="9122-UMROB"/>
    <x v="1"/>
    <n v="0"/>
    <s v="No"/>
    <s v="No"/>
    <n v="1"/>
    <s v="Yes"/>
    <x v="1"/>
    <x v="2"/>
    <x v="2"/>
    <x v="2"/>
    <x v="2"/>
    <x v="2"/>
    <x v="2"/>
    <x v="2"/>
    <x v="0"/>
    <s v="No"/>
    <x v="1"/>
    <n v="20.3"/>
    <n v="20.3"/>
    <x v="0"/>
    <n v="20.3"/>
    <n v="0"/>
    <x v="0"/>
  </r>
  <r>
    <s v="4232-JGKIY"/>
    <x v="1"/>
    <n v="0"/>
    <s v="No"/>
    <s v="No"/>
    <n v="1"/>
    <s v="Yes"/>
    <x v="1"/>
    <x v="2"/>
    <x v="2"/>
    <x v="2"/>
    <x v="2"/>
    <x v="2"/>
    <x v="2"/>
    <x v="2"/>
    <x v="0"/>
    <s v="No"/>
    <x v="0"/>
    <n v="19.2"/>
    <n v="19.2"/>
    <x v="0"/>
    <n v="19.2"/>
    <n v="0"/>
    <x v="0"/>
  </r>
  <r>
    <s v="2402-TAIRZ"/>
    <x v="0"/>
    <n v="0"/>
    <s v="No"/>
    <s v="No"/>
    <n v="37"/>
    <s v="Yes"/>
    <x v="1"/>
    <x v="1"/>
    <x v="0"/>
    <x v="0"/>
    <x v="1"/>
    <x v="0"/>
    <x v="0"/>
    <x v="0"/>
    <x v="1"/>
    <s v="No"/>
    <x v="0"/>
    <n v="80.05"/>
    <n v="3019.1"/>
    <x v="0"/>
    <n v="3019.1"/>
    <n v="0"/>
    <x v="2"/>
  </r>
  <r>
    <s v="9659-ZTWSM"/>
    <x v="1"/>
    <n v="1"/>
    <s v="Yes"/>
    <s v="No"/>
    <n v="66"/>
    <s v="Yes"/>
    <x v="2"/>
    <x v="1"/>
    <x v="0"/>
    <x v="0"/>
    <x v="1"/>
    <x v="1"/>
    <x v="1"/>
    <x v="1"/>
    <x v="1"/>
    <s v="Yes"/>
    <x v="2"/>
    <n v="107.35"/>
    <n v="7051.95"/>
    <x v="0"/>
    <n v="7051.95"/>
    <n v="0"/>
    <x v="4"/>
  </r>
  <r>
    <s v="9139-TWBAS"/>
    <x v="0"/>
    <n v="0"/>
    <s v="Yes"/>
    <s v="No"/>
    <n v="26"/>
    <s v="No"/>
    <x v="0"/>
    <x v="0"/>
    <x v="1"/>
    <x v="0"/>
    <x v="1"/>
    <x v="0"/>
    <x v="1"/>
    <x v="0"/>
    <x v="1"/>
    <s v="No"/>
    <x v="2"/>
    <n v="47.85"/>
    <n v="1190.5"/>
    <x v="0"/>
    <n v="1190.5"/>
    <n v="0"/>
    <x v="1"/>
  </r>
  <r>
    <s v="6685-GBWJZ"/>
    <x v="1"/>
    <n v="0"/>
    <s v="Yes"/>
    <s v="No"/>
    <n v="63"/>
    <s v="Yes"/>
    <x v="1"/>
    <x v="0"/>
    <x v="1"/>
    <x v="0"/>
    <x v="0"/>
    <x v="1"/>
    <x v="1"/>
    <x v="0"/>
    <x v="1"/>
    <s v="No"/>
    <x v="3"/>
    <n v="70.8"/>
    <n v="4448.8"/>
    <x v="0"/>
    <n v="4448.8"/>
    <n v="0"/>
    <x v="4"/>
  </r>
  <r>
    <s v="5016-ETTFF"/>
    <x v="1"/>
    <n v="0"/>
    <s v="No"/>
    <s v="No"/>
    <n v="10"/>
    <s v="No"/>
    <x v="0"/>
    <x v="0"/>
    <x v="0"/>
    <x v="1"/>
    <x v="1"/>
    <x v="0"/>
    <x v="0"/>
    <x v="0"/>
    <x v="0"/>
    <s v="No"/>
    <x v="1"/>
    <n v="29.5"/>
    <n v="255.25"/>
    <x v="1"/>
    <n v="255.25"/>
    <n v="1"/>
    <x v="0"/>
  </r>
  <r>
    <s v="3866-MDTUB"/>
    <x v="0"/>
    <n v="0"/>
    <s v="No"/>
    <s v="No"/>
    <n v="2"/>
    <s v="Yes"/>
    <x v="1"/>
    <x v="0"/>
    <x v="1"/>
    <x v="1"/>
    <x v="0"/>
    <x v="0"/>
    <x v="1"/>
    <x v="1"/>
    <x v="0"/>
    <s v="Yes"/>
    <x v="0"/>
    <n v="70.75"/>
    <n v="146.9"/>
    <x v="1"/>
    <n v="146.9"/>
    <n v="1"/>
    <x v="0"/>
  </r>
  <r>
    <s v="2195-VVRJF"/>
    <x v="1"/>
    <n v="1"/>
    <s v="Yes"/>
    <s v="No"/>
    <n v="18"/>
    <s v="Yes"/>
    <x v="1"/>
    <x v="0"/>
    <x v="1"/>
    <x v="1"/>
    <x v="0"/>
    <x v="0"/>
    <x v="0"/>
    <x v="1"/>
    <x v="0"/>
    <s v="Yes"/>
    <x v="3"/>
    <n v="59.1"/>
    <n v="1011.05"/>
    <x v="0"/>
    <n v="1011.05"/>
    <n v="0"/>
    <x v="3"/>
  </r>
  <r>
    <s v="3913-RDSJZ"/>
    <x v="0"/>
    <n v="0"/>
    <s v="Yes"/>
    <s v="No"/>
    <n v="64"/>
    <s v="Yes"/>
    <x v="2"/>
    <x v="2"/>
    <x v="2"/>
    <x v="2"/>
    <x v="2"/>
    <x v="2"/>
    <x v="2"/>
    <x v="2"/>
    <x v="2"/>
    <s v="No"/>
    <x v="1"/>
    <n v="25.55"/>
    <n v="1714.95"/>
    <x v="0"/>
    <n v="1714.95"/>
    <n v="0"/>
    <x v="4"/>
  </r>
  <r>
    <s v="8058-JMEQO"/>
    <x v="0"/>
    <n v="1"/>
    <s v="No"/>
    <s v="No"/>
    <n v="9"/>
    <s v="Yes"/>
    <x v="2"/>
    <x v="1"/>
    <x v="0"/>
    <x v="1"/>
    <x v="0"/>
    <x v="0"/>
    <x v="0"/>
    <x v="1"/>
    <x v="0"/>
    <s v="Yes"/>
    <x v="0"/>
    <n v="84.45"/>
    <n v="762.5"/>
    <x v="1"/>
    <n v="762.5"/>
    <n v="1"/>
    <x v="0"/>
  </r>
  <r>
    <s v="4203-QGNZA"/>
    <x v="0"/>
    <n v="0"/>
    <s v="No"/>
    <s v="Yes"/>
    <n v="28"/>
    <s v="Yes"/>
    <x v="1"/>
    <x v="2"/>
    <x v="2"/>
    <x v="2"/>
    <x v="2"/>
    <x v="2"/>
    <x v="2"/>
    <x v="2"/>
    <x v="0"/>
    <s v="No"/>
    <x v="1"/>
    <n v="20.25"/>
    <n v="535.35"/>
    <x v="0"/>
    <n v="535.35"/>
    <n v="0"/>
    <x v="1"/>
  </r>
  <r>
    <s v="5043-TRZWM"/>
    <x v="0"/>
    <n v="0"/>
    <s v="No"/>
    <s v="No"/>
    <n v="1"/>
    <s v="Yes"/>
    <x v="1"/>
    <x v="1"/>
    <x v="0"/>
    <x v="1"/>
    <x v="1"/>
    <x v="0"/>
    <x v="0"/>
    <x v="0"/>
    <x v="0"/>
    <s v="No"/>
    <x v="0"/>
    <n v="75.55"/>
    <n v="75.55"/>
    <x v="0"/>
    <n v="75.55"/>
    <n v="0"/>
    <x v="0"/>
  </r>
  <r>
    <s v="0697-ZMSWS"/>
    <x v="1"/>
    <n v="0"/>
    <s v="No"/>
    <s v="No"/>
    <n v="4"/>
    <s v="Yes"/>
    <x v="2"/>
    <x v="1"/>
    <x v="0"/>
    <x v="1"/>
    <x v="0"/>
    <x v="0"/>
    <x v="0"/>
    <x v="1"/>
    <x v="0"/>
    <s v="Yes"/>
    <x v="0"/>
    <n v="85.65"/>
    <n v="338.9"/>
    <x v="1"/>
    <n v="338.9"/>
    <n v="1"/>
    <x v="0"/>
  </r>
  <r>
    <s v="7657-DYEPJ"/>
    <x v="1"/>
    <n v="1"/>
    <s v="No"/>
    <s v="No"/>
    <n v="38"/>
    <s v="Yes"/>
    <x v="1"/>
    <x v="0"/>
    <x v="0"/>
    <x v="0"/>
    <x v="1"/>
    <x v="1"/>
    <x v="1"/>
    <x v="0"/>
    <x v="1"/>
    <s v="Yes"/>
    <x v="3"/>
    <n v="70.150000000000006"/>
    <n v="2497.35"/>
    <x v="1"/>
    <n v="2497.35"/>
    <n v="1"/>
    <x v="2"/>
  </r>
  <r>
    <s v="9494-BDNNC"/>
    <x v="1"/>
    <n v="0"/>
    <s v="Yes"/>
    <s v="No"/>
    <n v="66"/>
    <s v="Yes"/>
    <x v="2"/>
    <x v="1"/>
    <x v="0"/>
    <x v="0"/>
    <x v="1"/>
    <x v="0"/>
    <x v="0"/>
    <x v="1"/>
    <x v="1"/>
    <s v="No"/>
    <x v="0"/>
    <n v="95.3"/>
    <n v="6273.4"/>
    <x v="0"/>
    <n v="6273.4"/>
    <n v="0"/>
    <x v="4"/>
  </r>
  <r>
    <s v="1640-PLFMP"/>
    <x v="0"/>
    <n v="0"/>
    <s v="No"/>
    <s v="No"/>
    <n v="1"/>
    <s v="Yes"/>
    <x v="1"/>
    <x v="1"/>
    <x v="0"/>
    <x v="1"/>
    <x v="0"/>
    <x v="0"/>
    <x v="0"/>
    <x v="0"/>
    <x v="0"/>
    <s v="Yes"/>
    <x v="0"/>
    <n v="70.25"/>
    <n v="70.25"/>
    <x v="0"/>
    <n v="70.25"/>
    <n v="0"/>
    <x v="0"/>
  </r>
  <r>
    <s v="5366-OBVMR"/>
    <x v="0"/>
    <n v="0"/>
    <s v="Yes"/>
    <s v="No"/>
    <n v="18"/>
    <s v="Yes"/>
    <x v="1"/>
    <x v="0"/>
    <x v="0"/>
    <x v="1"/>
    <x v="0"/>
    <x v="1"/>
    <x v="0"/>
    <x v="0"/>
    <x v="0"/>
    <s v="Yes"/>
    <x v="1"/>
    <n v="50.3"/>
    <n v="908.75"/>
    <x v="0"/>
    <n v="908.75"/>
    <n v="0"/>
    <x v="3"/>
  </r>
  <r>
    <s v="8276-MQBYC"/>
    <x v="1"/>
    <n v="1"/>
    <s v="No"/>
    <s v="No"/>
    <n v="51"/>
    <s v="Yes"/>
    <x v="2"/>
    <x v="1"/>
    <x v="0"/>
    <x v="1"/>
    <x v="1"/>
    <x v="0"/>
    <x v="1"/>
    <x v="1"/>
    <x v="0"/>
    <s v="Yes"/>
    <x v="0"/>
    <n v="97.8"/>
    <n v="4913.3"/>
    <x v="1"/>
    <n v="4913.3"/>
    <n v="1"/>
    <x v="5"/>
  </r>
  <r>
    <s v="7644-OMVMY"/>
    <x v="1"/>
    <n v="0"/>
    <s v="Yes"/>
    <s v="Yes"/>
    <n v="0"/>
    <s v="Yes"/>
    <x v="1"/>
    <x v="2"/>
    <x v="2"/>
    <x v="2"/>
    <x v="2"/>
    <x v="2"/>
    <x v="2"/>
    <x v="2"/>
    <x v="2"/>
    <s v="No"/>
    <x v="1"/>
    <n v="19.850000000000001"/>
    <s v=" "/>
    <x v="0"/>
    <s v=""/>
    <n v="0"/>
    <x v="0"/>
  </r>
  <r>
    <s v="7593-XFKDI"/>
    <x v="1"/>
    <n v="0"/>
    <s v="No"/>
    <s v="No"/>
    <n v="1"/>
    <s v="Yes"/>
    <x v="1"/>
    <x v="0"/>
    <x v="0"/>
    <x v="1"/>
    <x v="0"/>
    <x v="0"/>
    <x v="0"/>
    <x v="0"/>
    <x v="0"/>
    <s v="No"/>
    <x v="1"/>
    <n v="46.3"/>
    <n v="46.3"/>
    <x v="1"/>
    <n v="46.3"/>
    <n v="1"/>
    <x v="0"/>
  </r>
  <r>
    <s v="4573-JKNAE"/>
    <x v="1"/>
    <n v="0"/>
    <s v="No"/>
    <s v="Yes"/>
    <n v="12"/>
    <s v="Yes"/>
    <x v="1"/>
    <x v="2"/>
    <x v="2"/>
    <x v="2"/>
    <x v="2"/>
    <x v="2"/>
    <x v="2"/>
    <x v="2"/>
    <x v="2"/>
    <s v="No"/>
    <x v="2"/>
    <n v="19.350000000000001"/>
    <n v="212.3"/>
    <x v="0"/>
    <n v="212.3"/>
    <n v="0"/>
    <x v="0"/>
  </r>
  <r>
    <s v="0337-CNPZE"/>
    <x v="0"/>
    <n v="0"/>
    <s v="No"/>
    <s v="No"/>
    <n v="41"/>
    <s v="Yes"/>
    <x v="2"/>
    <x v="1"/>
    <x v="0"/>
    <x v="0"/>
    <x v="1"/>
    <x v="0"/>
    <x v="1"/>
    <x v="1"/>
    <x v="0"/>
    <s v="Yes"/>
    <x v="0"/>
    <n v="106.3"/>
    <n v="4443.45"/>
    <x v="1"/>
    <n v="4443.45"/>
    <n v="1"/>
    <x v="2"/>
  </r>
  <r>
    <s v="9817-APLHW"/>
    <x v="1"/>
    <n v="0"/>
    <s v="No"/>
    <s v="No"/>
    <n v="12"/>
    <s v="Yes"/>
    <x v="2"/>
    <x v="2"/>
    <x v="2"/>
    <x v="2"/>
    <x v="2"/>
    <x v="2"/>
    <x v="2"/>
    <x v="2"/>
    <x v="0"/>
    <s v="No"/>
    <x v="0"/>
    <n v="25"/>
    <n v="316.2"/>
    <x v="0"/>
    <n v="316.2"/>
    <n v="0"/>
    <x v="0"/>
  </r>
  <r>
    <s v="8380-MQINP"/>
    <x v="0"/>
    <n v="0"/>
    <s v="Yes"/>
    <s v="Yes"/>
    <n v="55"/>
    <s v="Yes"/>
    <x v="1"/>
    <x v="2"/>
    <x v="2"/>
    <x v="2"/>
    <x v="2"/>
    <x v="2"/>
    <x v="2"/>
    <x v="2"/>
    <x v="2"/>
    <s v="No"/>
    <x v="1"/>
    <n v="20.3"/>
    <n v="1079.05"/>
    <x v="0"/>
    <n v="1079.05"/>
    <n v="0"/>
    <x v="5"/>
  </r>
  <r>
    <s v="0840-DFEZH"/>
    <x v="0"/>
    <n v="0"/>
    <s v="No"/>
    <s v="No"/>
    <n v="7"/>
    <s v="Yes"/>
    <x v="2"/>
    <x v="1"/>
    <x v="0"/>
    <x v="1"/>
    <x v="0"/>
    <x v="0"/>
    <x v="0"/>
    <x v="0"/>
    <x v="0"/>
    <s v="Yes"/>
    <x v="0"/>
    <n v="75.349999999999994"/>
    <n v="564.65"/>
    <x v="0"/>
    <n v="564.65"/>
    <n v="0"/>
    <x v="0"/>
  </r>
  <r>
    <s v="1513-XNPPH"/>
    <x v="0"/>
    <n v="0"/>
    <s v="No"/>
    <s v="No"/>
    <n v="12"/>
    <s v="Yes"/>
    <x v="1"/>
    <x v="1"/>
    <x v="0"/>
    <x v="1"/>
    <x v="1"/>
    <x v="1"/>
    <x v="0"/>
    <x v="1"/>
    <x v="0"/>
    <s v="Yes"/>
    <x v="0"/>
    <n v="89.4"/>
    <n v="1095.6500000000001"/>
    <x v="1"/>
    <n v="1095.6500000000001"/>
    <n v="1"/>
    <x v="0"/>
  </r>
  <r>
    <s v="8690-ZVLCL"/>
    <x v="0"/>
    <n v="0"/>
    <s v="Yes"/>
    <s v="Yes"/>
    <n v="68"/>
    <s v="Yes"/>
    <x v="2"/>
    <x v="0"/>
    <x v="1"/>
    <x v="0"/>
    <x v="1"/>
    <x v="1"/>
    <x v="1"/>
    <x v="1"/>
    <x v="2"/>
    <s v="No"/>
    <x v="3"/>
    <n v="88"/>
    <n v="6161.9"/>
    <x v="0"/>
    <n v="6161.9"/>
    <n v="0"/>
    <x v="4"/>
  </r>
  <r>
    <s v="6015-VVHHE"/>
    <x v="0"/>
    <n v="1"/>
    <s v="No"/>
    <s v="No"/>
    <n v="5"/>
    <s v="Yes"/>
    <x v="2"/>
    <x v="1"/>
    <x v="0"/>
    <x v="1"/>
    <x v="0"/>
    <x v="0"/>
    <x v="1"/>
    <x v="0"/>
    <x v="0"/>
    <s v="Yes"/>
    <x v="3"/>
    <n v="83.15"/>
    <n v="446.05"/>
    <x v="1"/>
    <n v="446.05"/>
    <n v="1"/>
    <x v="0"/>
  </r>
  <r>
    <s v="1125-SNVCK"/>
    <x v="0"/>
    <n v="1"/>
    <s v="No"/>
    <s v="No"/>
    <n v="49"/>
    <s v="Yes"/>
    <x v="1"/>
    <x v="0"/>
    <x v="0"/>
    <x v="1"/>
    <x v="0"/>
    <x v="0"/>
    <x v="0"/>
    <x v="0"/>
    <x v="0"/>
    <s v="No"/>
    <x v="1"/>
    <n v="43.8"/>
    <n v="2106.0500000000002"/>
    <x v="0"/>
    <n v="2106.0500000000002"/>
    <n v="0"/>
    <x v="5"/>
  </r>
  <r>
    <s v="0384-LPITE"/>
    <x v="1"/>
    <n v="0"/>
    <s v="No"/>
    <s v="No"/>
    <n v="40"/>
    <s v="No"/>
    <x v="0"/>
    <x v="0"/>
    <x v="1"/>
    <x v="0"/>
    <x v="1"/>
    <x v="0"/>
    <x v="1"/>
    <x v="1"/>
    <x v="1"/>
    <s v="No"/>
    <x v="3"/>
    <n v="62.05"/>
    <n v="2511.5500000000002"/>
    <x v="0"/>
    <n v="2511.5500000000002"/>
    <n v="0"/>
    <x v="2"/>
  </r>
  <r>
    <s v="4616-EWBNJ"/>
    <x v="0"/>
    <n v="0"/>
    <s v="No"/>
    <s v="No"/>
    <n v="16"/>
    <s v="Yes"/>
    <x v="1"/>
    <x v="2"/>
    <x v="2"/>
    <x v="2"/>
    <x v="2"/>
    <x v="2"/>
    <x v="2"/>
    <x v="2"/>
    <x v="1"/>
    <s v="No"/>
    <x v="2"/>
    <n v="20.100000000000001"/>
    <n v="318.60000000000002"/>
    <x v="0"/>
    <n v="318.60000000000002"/>
    <n v="0"/>
    <x v="3"/>
  </r>
  <r>
    <s v="6347-DCUIK"/>
    <x v="1"/>
    <n v="0"/>
    <s v="No"/>
    <s v="No"/>
    <n v="10"/>
    <s v="Yes"/>
    <x v="2"/>
    <x v="1"/>
    <x v="0"/>
    <x v="1"/>
    <x v="0"/>
    <x v="0"/>
    <x v="0"/>
    <x v="0"/>
    <x v="0"/>
    <s v="Yes"/>
    <x v="1"/>
    <n v="74.150000000000006"/>
    <n v="811.8"/>
    <x v="1"/>
    <n v="811.8"/>
    <n v="1"/>
    <x v="0"/>
  </r>
  <r>
    <s v="1335-HQMKX"/>
    <x v="0"/>
    <n v="0"/>
    <s v="Yes"/>
    <s v="No"/>
    <n v="72"/>
    <s v="Yes"/>
    <x v="2"/>
    <x v="1"/>
    <x v="0"/>
    <x v="0"/>
    <x v="1"/>
    <x v="0"/>
    <x v="1"/>
    <x v="1"/>
    <x v="1"/>
    <s v="Yes"/>
    <x v="0"/>
    <n v="101.35"/>
    <n v="7323.15"/>
    <x v="0"/>
    <n v="7323.15"/>
    <n v="0"/>
    <x v="4"/>
  </r>
  <r>
    <s v="2545-EBUPK"/>
    <x v="0"/>
    <n v="1"/>
    <s v="No"/>
    <s v="No"/>
    <n v="2"/>
    <s v="Yes"/>
    <x v="2"/>
    <x v="1"/>
    <x v="0"/>
    <x v="1"/>
    <x v="0"/>
    <x v="0"/>
    <x v="0"/>
    <x v="1"/>
    <x v="0"/>
    <s v="Yes"/>
    <x v="0"/>
    <n v="84.05"/>
    <n v="186.05"/>
    <x v="0"/>
    <n v="186.05"/>
    <n v="0"/>
    <x v="0"/>
  </r>
  <r>
    <s v="6923-AQONU"/>
    <x v="1"/>
    <n v="0"/>
    <s v="Yes"/>
    <s v="Yes"/>
    <n v="23"/>
    <s v="Yes"/>
    <x v="1"/>
    <x v="2"/>
    <x v="2"/>
    <x v="2"/>
    <x v="2"/>
    <x v="2"/>
    <x v="2"/>
    <x v="2"/>
    <x v="2"/>
    <s v="No"/>
    <x v="1"/>
    <n v="20.9"/>
    <n v="454"/>
    <x v="0"/>
    <n v="454"/>
    <n v="0"/>
    <x v="3"/>
  </r>
  <r>
    <s v="2172-EJXVF"/>
    <x v="0"/>
    <n v="1"/>
    <s v="No"/>
    <s v="No"/>
    <n v="71"/>
    <s v="Yes"/>
    <x v="2"/>
    <x v="1"/>
    <x v="0"/>
    <x v="0"/>
    <x v="1"/>
    <x v="0"/>
    <x v="1"/>
    <x v="1"/>
    <x v="1"/>
    <s v="Yes"/>
    <x v="0"/>
    <n v="105.9"/>
    <n v="7521.95"/>
    <x v="0"/>
    <n v="7521.95"/>
    <n v="0"/>
    <x v="4"/>
  </r>
  <r>
    <s v="0897-FEGMU"/>
    <x v="0"/>
    <n v="0"/>
    <s v="Yes"/>
    <s v="No"/>
    <n v="11"/>
    <s v="Yes"/>
    <x v="2"/>
    <x v="1"/>
    <x v="0"/>
    <x v="1"/>
    <x v="1"/>
    <x v="0"/>
    <x v="1"/>
    <x v="1"/>
    <x v="0"/>
    <s v="Yes"/>
    <x v="0"/>
    <n v="99.5"/>
    <n v="1056.95"/>
    <x v="1"/>
    <n v="1056.95"/>
    <n v="1"/>
    <x v="0"/>
  </r>
  <r>
    <s v="7663-RGWBC"/>
    <x v="1"/>
    <n v="0"/>
    <s v="No"/>
    <s v="No"/>
    <n v="1"/>
    <s v="Yes"/>
    <x v="1"/>
    <x v="0"/>
    <x v="0"/>
    <x v="1"/>
    <x v="0"/>
    <x v="0"/>
    <x v="0"/>
    <x v="0"/>
    <x v="0"/>
    <s v="Yes"/>
    <x v="1"/>
    <n v="44.15"/>
    <n v="44.15"/>
    <x v="1"/>
    <n v="44.15"/>
    <n v="1"/>
    <x v="0"/>
  </r>
  <r>
    <s v="1120-BMWUB"/>
    <x v="0"/>
    <n v="0"/>
    <s v="No"/>
    <s v="No"/>
    <n v="16"/>
    <s v="Yes"/>
    <x v="1"/>
    <x v="0"/>
    <x v="0"/>
    <x v="0"/>
    <x v="0"/>
    <x v="1"/>
    <x v="0"/>
    <x v="0"/>
    <x v="0"/>
    <s v="Yes"/>
    <x v="1"/>
    <n v="53.9"/>
    <n v="834.15"/>
    <x v="1"/>
    <n v="834.15"/>
    <n v="1"/>
    <x v="3"/>
  </r>
  <r>
    <s v="9124-LHCJQ"/>
    <x v="0"/>
    <n v="0"/>
    <s v="No"/>
    <s v="No"/>
    <n v="1"/>
    <s v="Yes"/>
    <x v="2"/>
    <x v="1"/>
    <x v="0"/>
    <x v="1"/>
    <x v="0"/>
    <x v="0"/>
    <x v="0"/>
    <x v="1"/>
    <x v="0"/>
    <s v="Yes"/>
    <x v="1"/>
    <n v="85.45"/>
    <n v="85.45"/>
    <x v="1"/>
    <n v="85.45"/>
    <n v="1"/>
    <x v="0"/>
  </r>
  <r>
    <s v="4536-PLEQY"/>
    <x v="1"/>
    <n v="0"/>
    <s v="Yes"/>
    <s v="No"/>
    <n v="12"/>
    <s v="Yes"/>
    <x v="1"/>
    <x v="1"/>
    <x v="0"/>
    <x v="0"/>
    <x v="0"/>
    <x v="0"/>
    <x v="0"/>
    <x v="1"/>
    <x v="0"/>
    <s v="Yes"/>
    <x v="3"/>
    <n v="85.05"/>
    <n v="999.8"/>
    <x v="0"/>
    <n v="999.8"/>
    <n v="0"/>
    <x v="0"/>
  </r>
  <r>
    <s v="7029-IJEJK"/>
    <x v="0"/>
    <n v="0"/>
    <s v="No"/>
    <s v="No"/>
    <n v="54"/>
    <s v="No"/>
    <x v="0"/>
    <x v="0"/>
    <x v="1"/>
    <x v="1"/>
    <x v="0"/>
    <x v="1"/>
    <x v="0"/>
    <x v="1"/>
    <x v="1"/>
    <s v="No"/>
    <x v="2"/>
    <n v="44.1"/>
    <n v="2369.6999999999998"/>
    <x v="0"/>
    <n v="2369.6999999999998"/>
    <n v="0"/>
    <x v="5"/>
  </r>
  <r>
    <s v="8871-JLMHM"/>
    <x v="0"/>
    <n v="0"/>
    <s v="Yes"/>
    <s v="No"/>
    <n v="68"/>
    <s v="Yes"/>
    <x v="2"/>
    <x v="1"/>
    <x v="0"/>
    <x v="0"/>
    <x v="1"/>
    <x v="1"/>
    <x v="0"/>
    <x v="0"/>
    <x v="2"/>
    <s v="No"/>
    <x v="3"/>
    <n v="90.2"/>
    <n v="6297.65"/>
    <x v="0"/>
    <n v="6297.65"/>
    <n v="0"/>
    <x v="4"/>
  </r>
  <r>
    <s v="2235-ZGKPT"/>
    <x v="0"/>
    <n v="0"/>
    <s v="Yes"/>
    <s v="Yes"/>
    <n v="4"/>
    <s v="Yes"/>
    <x v="2"/>
    <x v="0"/>
    <x v="0"/>
    <x v="1"/>
    <x v="0"/>
    <x v="0"/>
    <x v="0"/>
    <x v="0"/>
    <x v="0"/>
    <s v="No"/>
    <x v="1"/>
    <n v="50.85"/>
    <n v="239.55"/>
    <x v="1"/>
    <n v="239.55"/>
    <n v="1"/>
    <x v="0"/>
  </r>
  <r>
    <s v="3891-PUQOD"/>
    <x v="0"/>
    <n v="0"/>
    <s v="No"/>
    <s v="Yes"/>
    <n v="1"/>
    <s v="Yes"/>
    <x v="1"/>
    <x v="0"/>
    <x v="0"/>
    <x v="1"/>
    <x v="1"/>
    <x v="0"/>
    <x v="0"/>
    <x v="1"/>
    <x v="0"/>
    <s v="No"/>
    <x v="0"/>
    <n v="59.2"/>
    <n v="59.2"/>
    <x v="1"/>
    <n v="59.2"/>
    <n v="1"/>
    <x v="0"/>
  </r>
  <r>
    <s v="5447-VYTKW"/>
    <x v="1"/>
    <n v="0"/>
    <s v="No"/>
    <s v="No"/>
    <n v="27"/>
    <s v="Yes"/>
    <x v="1"/>
    <x v="0"/>
    <x v="1"/>
    <x v="1"/>
    <x v="0"/>
    <x v="1"/>
    <x v="0"/>
    <x v="0"/>
    <x v="0"/>
    <s v="No"/>
    <x v="1"/>
    <n v="53.45"/>
    <n v="1461.45"/>
    <x v="0"/>
    <n v="1461.45"/>
    <n v="0"/>
    <x v="1"/>
  </r>
  <r>
    <s v="3623-FQBOX"/>
    <x v="1"/>
    <n v="0"/>
    <s v="No"/>
    <s v="No"/>
    <n v="21"/>
    <s v="Yes"/>
    <x v="1"/>
    <x v="2"/>
    <x v="2"/>
    <x v="2"/>
    <x v="2"/>
    <x v="2"/>
    <x v="2"/>
    <x v="2"/>
    <x v="0"/>
    <s v="Yes"/>
    <x v="1"/>
    <n v="19.95"/>
    <n v="416.4"/>
    <x v="0"/>
    <n v="416.4"/>
    <n v="0"/>
    <x v="3"/>
  </r>
  <r>
    <s v="0689-NKYLF"/>
    <x v="1"/>
    <n v="0"/>
    <s v="No"/>
    <s v="No"/>
    <n v="13"/>
    <s v="Yes"/>
    <x v="1"/>
    <x v="1"/>
    <x v="0"/>
    <x v="1"/>
    <x v="1"/>
    <x v="0"/>
    <x v="1"/>
    <x v="0"/>
    <x v="0"/>
    <s v="Yes"/>
    <x v="0"/>
    <n v="83.2"/>
    <n v="1060.5999999999999"/>
    <x v="1"/>
    <n v="1060.5999999999999"/>
    <n v="1"/>
    <x v="3"/>
  </r>
  <r>
    <s v="8659-HDIYE"/>
    <x v="0"/>
    <n v="1"/>
    <s v="No"/>
    <s v="No"/>
    <n v="64"/>
    <s v="Yes"/>
    <x v="2"/>
    <x v="0"/>
    <x v="0"/>
    <x v="0"/>
    <x v="1"/>
    <x v="1"/>
    <x v="0"/>
    <x v="1"/>
    <x v="0"/>
    <s v="No"/>
    <x v="3"/>
    <n v="74.650000000000006"/>
    <n v="4869.3500000000004"/>
    <x v="0"/>
    <n v="4869.3500000000004"/>
    <n v="0"/>
    <x v="4"/>
  </r>
  <r>
    <s v="3658-KIBGF"/>
    <x v="0"/>
    <n v="0"/>
    <s v="No"/>
    <s v="No"/>
    <n v="1"/>
    <s v="Yes"/>
    <x v="1"/>
    <x v="0"/>
    <x v="1"/>
    <x v="0"/>
    <x v="0"/>
    <x v="0"/>
    <x v="0"/>
    <x v="0"/>
    <x v="0"/>
    <s v="Yes"/>
    <x v="0"/>
    <n v="54.9"/>
    <n v="54.9"/>
    <x v="1"/>
    <n v="54.9"/>
    <n v="1"/>
    <x v="0"/>
  </r>
  <r>
    <s v="3474-BAFSJ"/>
    <x v="1"/>
    <n v="0"/>
    <s v="Yes"/>
    <s v="No"/>
    <n v="57"/>
    <s v="No"/>
    <x v="0"/>
    <x v="0"/>
    <x v="0"/>
    <x v="0"/>
    <x v="1"/>
    <x v="1"/>
    <x v="1"/>
    <x v="1"/>
    <x v="2"/>
    <s v="Yes"/>
    <x v="2"/>
    <n v="57.5"/>
    <n v="3265.95"/>
    <x v="0"/>
    <n v="3265.95"/>
    <n v="0"/>
    <x v="5"/>
  </r>
  <r>
    <s v="5519-YLDGW"/>
    <x v="0"/>
    <n v="0"/>
    <s v="Yes"/>
    <s v="No"/>
    <n v="21"/>
    <s v="Yes"/>
    <x v="2"/>
    <x v="1"/>
    <x v="1"/>
    <x v="1"/>
    <x v="1"/>
    <x v="0"/>
    <x v="1"/>
    <x v="1"/>
    <x v="0"/>
    <s v="Yes"/>
    <x v="0"/>
    <n v="103.9"/>
    <n v="2254.1999999999998"/>
    <x v="1"/>
    <n v="2254.1999999999998"/>
    <n v="1"/>
    <x v="3"/>
  </r>
  <r>
    <s v="3865-ZFZIB"/>
    <x v="1"/>
    <n v="0"/>
    <s v="No"/>
    <s v="No"/>
    <n v="19"/>
    <s v="Yes"/>
    <x v="1"/>
    <x v="2"/>
    <x v="2"/>
    <x v="2"/>
    <x v="2"/>
    <x v="2"/>
    <x v="2"/>
    <x v="2"/>
    <x v="2"/>
    <s v="No"/>
    <x v="1"/>
    <n v="19.649999999999999"/>
    <n v="358.15"/>
    <x v="0"/>
    <n v="358.15"/>
    <n v="0"/>
    <x v="3"/>
  </r>
  <r>
    <s v="1855-AGAWH"/>
    <x v="1"/>
    <n v="0"/>
    <s v="Yes"/>
    <s v="No"/>
    <n v="31"/>
    <s v="Yes"/>
    <x v="1"/>
    <x v="1"/>
    <x v="0"/>
    <x v="1"/>
    <x v="1"/>
    <x v="0"/>
    <x v="1"/>
    <x v="1"/>
    <x v="1"/>
    <s v="Yes"/>
    <x v="0"/>
    <n v="93.8"/>
    <n v="2939.8"/>
    <x v="0"/>
    <n v="2939.8"/>
    <n v="0"/>
    <x v="1"/>
  </r>
  <r>
    <s v="7109-CQYUZ"/>
    <x v="1"/>
    <n v="0"/>
    <s v="No"/>
    <s v="No"/>
    <n v="52"/>
    <s v="Yes"/>
    <x v="2"/>
    <x v="0"/>
    <x v="1"/>
    <x v="0"/>
    <x v="1"/>
    <x v="1"/>
    <x v="1"/>
    <x v="1"/>
    <x v="2"/>
    <s v="Yes"/>
    <x v="1"/>
    <n v="89.25"/>
    <n v="4652.3999999999996"/>
    <x v="0"/>
    <n v="4652.3999999999996"/>
    <n v="0"/>
    <x v="5"/>
  </r>
  <r>
    <s v="1370-GGAWX"/>
    <x v="0"/>
    <n v="0"/>
    <s v="No"/>
    <s v="No"/>
    <n v="46"/>
    <s v="Yes"/>
    <x v="2"/>
    <x v="1"/>
    <x v="0"/>
    <x v="0"/>
    <x v="1"/>
    <x v="0"/>
    <x v="0"/>
    <x v="1"/>
    <x v="1"/>
    <s v="Yes"/>
    <x v="0"/>
    <n v="94.15"/>
    <n v="4408.45"/>
    <x v="0"/>
    <n v="4408.45"/>
    <n v="0"/>
    <x v="2"/>
  </r>
  <r>
    <s v="4680-KUTAJ"/>
    <x v="0"/>
    <n v="1"/>
    <s v="No"/>
    <s v="No"/>
    <n v="11"/>
    <s v="Yes"/>
    <x v="2"/>
    <x v="0"/>
    <x v="1"/>
    <x v="1"/>
    <x v="0"/>
    <x v="0"/>
    <x v="0"/>
    <x v="0"/>
    <x v="0"/>
    <s v="Yes"/>
    <x v="0"/>
    <n v="55.6"/>
    <n v="580.79999999999995"/>
    <x v="0"/>
    <n v="580.79999999999995"/>
    <n v="0"/>
    <x v="0"/>
  </r>
  <r>
    <s v="5307-UVGNB"/>
    <x v="0"/>
    <n v="0"/>
    <s v="Yes"/>
    <s v="Yes"/>
    <n v="53"/>
    <s v="No"/>
    <x v="0"/>
    <x v="0"/>
    <x v="1"/>
    <x v="0"/>
    <x v="1"/>
    <x v="0"/>
    <x v="0"/>
    <x v="1"/>
    <x v="0"/>
    <s v="Yes"/>
    <x v="2"/>
    <n v="48.7"/>
    <n v="2495.1999999999998"/>
    <x v="0"/>
    <n v="2495.1999999999998"/>
    <n v="0"/>
    <x v="5"/>
  </r>
  <r>
    <s v="4946-EDSEW"/>
    <x v="0"/>
    <n v="0"/>
    <s v="Yes"/>
    <s v="Yes"/>
    <n v="11"/>
    <s v="Yes"/>
    <x v="1"/>
    <x v="2"/>
    <x v="2"/>
    <x v="2"/>
    <x v="2"/>
    <x v="2"/>
    <x v="2"/>
    <x v="2"/>
    <x v="0"/>
    <s v="Yes"/>
    <x v="1"/>
    <n v="19.25"/>
    <n v="180.3"/>
    <x v="1"/>
    <n v="180.3"/>
    <n v="1"/>
    <x v="0"/>
  </r>
  <r>
    <s v="2883-ILGWO"/>
    <x v="1"/>
    <n v="1"/>
    <s v="No"/>
    <s v="No"/>
    <n v="57"/>
    <s v="Yes"/>
    <x v="2"/>
    <x v="1"/>
    <x v="0"/>
    <x v="0"/>
    <x v="0"/>
    <x v="1"/>
    <x v="1"/>
    <x v="1"/>
    <x v="0"/>
    <s v="Yes"/>
    <x v="2"/>
    <n v="104.9"/>
    <n v="5913.95"/>
    <x v="0"/>
    <n v="5913.95"/>
    <n v="0"/>
    <x v="5"/>
  </r>
  <r>
    <s v="2516-VQRRV"/>
    <x v="0"/>
    <n v="1"/>
    <s v="No"/>
    <s v="No"/>
    <n v="2"/>
    <s v="Yes"/>
    <x v="2"/>
    <x v="1"/>
    <x v="0"/>
    <x v="1"/>
    <x v="0"/>
    <x v="0"/>
    <x v="0"/>
    <x v="0"/>
    <x v="0"/>
    <s v="Yes"/>
    <x v="1"/>
    <n v="75.45"/>
    <n v="158.4"/>
    <x v="1"/>
    <n v="158.4"/>
    <n v="1"/>
    <x v="0"/>
  </r>
  <r>
    <s v="7580-UGXNC"/>
    <x v="0"/>
    <n v="1"/>
    <s v="No"/>
    <s v="No"/>
    <n v="2"/>
    <s v="Yes"/>
    <x v="1"/>
    <x v="0"/>
    <x v="1"/>
    <x v="0"/>
    <x v="0"/>
    <x v="0"/>
    <x v="0"/>
    <x v="0"/>
    <x v="0"/>
    <s v="No"/>
    <x v="1"/>
    <n v="54.85"/>
    <n v="104.2"/>
    <x v="1"/>
    <n v="104.2"/>
    <n v="1"/>
    <x v="0"/>
  </r>
  <r>
    <s v="3642-BYHDO"/>
    <x v="0"/>
    <n v="0"/>
    <s v="Yes"/>
    <s v="Yes"/>
    <n v="71"/>
    <s v="Yes"/>
    <x v="1"/>
    <x v="2"/>
    <x v="2"/>
    <x v="2"/>
    <x v="2"/>
    <x v="2"/>
    <x v="2"/>
    <x v="2"/>
    <x v="2"/>
    <s v="No"/>
    <x v="2"/>
    <n v="19.899999999999999"/>
    <n v="1389.35"/>
    <x v="0"/>
    <n v="1389.35"/>
    <n v="0"/>
    <x v="4"/>
  </r>
  <r>
    <s v="9629-NHXFW"/>
    <x v="0"/>
    <n v="0"/>
    <s v="Yes"/>
    <s v="Yes"/>
    <n v="1"/>
    <s v="Yes"/>
    <x v="1"/>
    <x v="2"/>
    <x v="2"/>
    <x v="2"/>
    <x v="2"/>
    <x v="2"/>
    <x v="2"/>
    <x v="2"/>
    <x v="0"/>
    <s v="Yes"/>
    <x v="1"/>
    <n v="19.399999999999999"/>
    <n v="19.399999999999999"/>
    <x v="0"/>
    <n v="19.399999999999999"/>
    <n v="0"/>
    <x v="0"/>
  </r>
  <r>
    <s v="2696-RZVZW"/>
    <x v="1"/>
    <n v="0"/>
    <s v="Yes"/>
    <s v="No"/>
    <n v="68"/>
    <s v="Yes"/>
    <x v="2"/>
    <x v="2"/>
    <x v="2"/>
    <x v="2"/>
    <x v="2"/>
    <x v="2"/>
    <x v="2"/>
    <x v="2"/>
    <x v="2"/>
    <s v="No"/>
    <x v="3"/>
    <n v="25.05"/>
    <n v="1629.2"/>
    <x v="0"/>
    <n v="1629.2"/>
    <n v="0"/>
    <x v="4"/>
  </r>
  <r>
    <s v="5766-FTRTS"/>
    <x v="1"/>
    <n v="0"/>
    <s v="Yes"/>
    <s v="No"/>
    <n v="72"/>
    <s v="Yes"/>
    <x v="1"/>
    <x v="0"/>
    <x v="1"/>
    <x v="0"/>
    <x v="1"/>
    <x v="1"/>
    <x v="1"/>
    <x v="1"/>
    <x v="2"/>
    <s v="No"/>
    <x v="1"/>
    <n v="84.45"/>
    <n v="6033.1"/>
    <x v="0"/>
    <n v="6033.1"/>
    <n v="0"/>
    <x v="4"/>
  </r>
  <r>
    <s v="0396-HUJBP"/>
    <x v="0"/>
    <n v="0"/>
    <s v="No"/>
    <s v="No"/>
    <n v="2"/>
    <s v="Yes"/>
    <x v="1"/>
    <x v="2"/>
    <x v="2"/>
    <x v="2"/>
    <x v="2"/>
    <x v="2"/>
    <x v="2"/>
    <x v="2"/>
    <x v="0"/>
    <s v="No"/>
    <x v="1"/>
    <n v="19.3"/>
    <n v="44.4"/>
    <x v="0"/>
    <n v="44.4"/>
    <n v="0"/>
    <x v="0"/>
  </r>
  <r>
    <s v="5178-LMXOP"/>
    <x v="1"/>
    <n v="1"/>
    <s v="Yes"/>
    <s v="No"/>
    <n v="1"/>
    <s v="Yes"/>
    <x v="2"/>
    <x v="1"/>
    <x v="0"/>
    <x v="1"/>
    <x v="0"/>
    <x v="0"/>
    <x v="1"/>
    <x v="1"/>
    <x v="0"/>
    <s v="Yes"/>
    <x v="0"/>
    <n v="95.1"/>
    <n v="95.1"/>
    <x v="1"/>
    <n v="95.1"/>
    <n v="1"/>
    <x v="0"/>
  </r>
  <r>
    <s v="8879-ZKJOF"/>
    <x v="0"/>
    <n v="0"/>
    <s v="No"/>
    <s v="No"/>
    <n v="41"/>
    <s v="Yes"/>
    <x v="1"/>
    <x v="0"/>
    <x v="1"/>
    <x v="1"/>
    <x v="1"/>
    <x v="1"/>
    <x v="1"/>
    <x v="1"/>
    <x v="1"/>
    <s v="Yes"/>
    <x v="2"/>
    <n v="79.849999999999994"/>
    <n v="3320.75"/>
    <x v="0"/>
    <n v="3320.75"/>
    <n v="0"/>
    <x v="2"/>
  </r>
  <r>
    <s v="6285-FTQBF"/>
    <x v="1"/>
    <n v="0"/>
    <s v="Yes"/>
    <s v="Yes"/>
    <n v="72"/>
    <s v="Yes"/>
    <x v="2"/>
    <x v="2"/>
    <x v="2"/>
    <x v="2"/>
    <x v="2"/>
    <x v="2"/>
    <x v="2"/>
    <x v="2"/>
    <x v="2"/>
    <s v="No"/>
    <x v="3"/>
    <n v="25.55"/>
    <n v="1867.7"/>
    <x v="0"/>
    <n v="1867.7"/>
    <n v="0"/>
    <x v="4"/>
  </r>
  <r>
    <s v="8185-UPYBR"/>
    <x v="1"/>
    <n v="0"/>
    <s v="Yes"/>
    <s v="No"/>
    <n v="6"/>
    <s v="Yes"/>
    <x v="2"/>
    <x v="1"/>
    <x v="0"/>
    <x v="1"/>
    <x v="0"/>
    <x v="0"/>
    <x v="0"/>
    <x v="0"/>
    <x v="0"/>
    <s v="Yes"/>
    <x v="0"/>
    <n v="75.5"/>
    <n v="438"/>
    <x v="1"/>
    <n v="438"/>
    <n v="1"/>
    <x v="0"/>
  </r>
  <r>
    <s v="4585-HETAI"/>
    <x v="0"/>
    <n v="0"/>
    <s v="Yes"/>
    <s v="Yes"/>
    <n v="4"/>
    <s v="Yes"/>
    <x v="1"/>
    <x v="1"/>
    <x v="0"/>
    <x v="1"/>
    <x v="1"/>
    <x v="0"/>
    <x v="0"/>
    <x v="0"/>
    <x v="0"/>
    <s v="Yes"/>
    <x v="0"/>
    <n v="73.75"/>
    <n v="325.45"/>
    <x v="1"/>
    <n v="325.45"/>
    <n v="1"/>
    <x v="0"/>
  </r>
  <r>
    <s v="7526-BEZQB"/>
    <x v="1"/>
    <n v="0"/>
    <s v="No"/>
    <s v="No"/>
    <n v="12"/>
    <s v="Yes"/>
    <x v="2"/>
    <x v="1"/>
    <x v="0"/>
    <x v="1"/>
    <x v="0"/>
    <x v="0"/>
    <x v="1"/>
    <x v="1"/>
    <x v="0"/>
    <s v="Yes"/>
    <x v="0"/>
    <n v="96.05"/>
    <n v="1148.0999999999999"/>
    <x v="1"/>
    <n v="1148.0999999999999"/>
    <n v="1"/>
    <x v="0"/>
  </r>
  <r>
    <s v="1474-JUWSM"/>
    <x v="0"/>
    <n v="0"/>
    <s v="Yes"/>
    <s v="No"/>
    <n v="58"/>
    <s v="Yes"/>
    <x v="2"/>
    <x v="0"/>
    <x v="1"/>
    <x v="1"/>
    <x v="0"/>
    <x v="1"/>
    <x v="0"/>
    <x v="1"/>
    <x v="1"/>
    <s v="Yes"/>
    <x v="0"/>
    <n v="68.400000000000006"/>
    <n v="3972.25"/>
    <x v="0"/>
    <n v="3972.25"/>
    <n v="0"/>
    <x v="5"/>
  </r>
  <r>
    <s v="3530-CRZSB"/>
    <x v="0"/>
    <n v="0"/>
    <s v="No"/>
    <s v="No"/>
    <n v="7"/>
    <s v="Yes"/>
    <x v="1"/>
    <x v="2"/>
    <x v="2"/>
    <x v="2"/>
    <x v="2"/>
    <x v="2"/>
    <x v="2"/>
    <x v="2"/>
    <x v="0"/>
    <s v="No"/>
    <x v="1"/>
    <n v="20.65"/>
    <n v="155.9"/>
    <x v="0"/>
    <n v="155.9"/>
    <n v="0"/>
    <x v="0"/>
  </r>
  <r>
    <s v="8498-XXGWA"/>
    <x v="0"/>
    <n v="0"/>
    <s v="Yes"/>
    <s v="No"/>
    <n v="65"/>
    <s v="Yes"/>
    <x v="1"/>
    <x v="0"/>
    <x v="1"/>
    <x v="1"/>
    <x v="1"/>
    <x v="0"/>
    <x v="0"/>
    <x v="0"/>
    <x v="0"/>
    <s v="Yes"/>
    <x v="1"/>
    <n v="55.15"/>
    <n v="3673.15"/>
    <x v="0"/>
    <n v="3673.15"/>
    <n v="0"/>
    <x v="4"/>
  </r>
  <r>
    <s v="9617-INGJY"/>
    <x v="1"/>
    <n v="0"/>
    <s v="No"/>
    <s v="No"/>
    <n v="1"/>
    <s v="Yes"/>
    <x v="1"/>
    <x v="1"/>
    <x v="0"/>
    <x v="1"/>
    <x v="0"/>
    <x v="0"/>
    <x v="0"/>
    <x v="0"/>
    <x v="0"/>
    <s v="Yes"/>
    <x v="1"/>
    <n v="70.599999999999994"/>
    <n v="70.599999999999994"/>
    <x v="0"/>
    <n v="70.599999999999994"/>
    <n v="0"/>
    <x v="0"/>
  </r>
  <r>
    <s v="0621-TSSMU"/>
    <x v="1"/>
    <n v="0"/>
    <s v="Yes"/>
    <s v="No"/>
    <n v="56"/>
    <s v="Yes"/>
    <x v="1"/>
    <x v="2"/>
    <x v="2"/>
    <x v="2"/>
    <x v="2"/>
    <x v="2"/>
    <x v="2"/>
    <x v="2"/>
    <x v="1"/>
    <s v="No"/>
    <x v="3"/>
    <n v="19.95"/>
    <n v="1126.75"/>
    <x v="0"/>
    <n v="1126.75"/>
    <n v="0"/>
    <x v="5"/>
  </r>
  <r>
    <s v="7234-KMNRQ"/>
    <x v="1"/>
    <n v="0"/>
    <s v="No"/>
    <s v="No"/>
    <n v="4"/>
    <s v="Yes"/>
    <x v="1"/>
    <x v="2"/>
    <x v="2"/>
    <x v="2"/>
    <x v="2"/>
    <x v="2"/>
    <x v="2"/>
    <x v="2"/>
    <x v="0"/>
    <s v="No"/>
    <x v="1"/>
    <n v="19"/>
    <n v="73.45"/>
    <x v="0"/>
    <n v="73.45"/>
    <n v="0"/>
    <x v="0"/>
  </r>
  <r>
    <s v="7636-PEPNS"/>
    <x v="0"/>
    <n v="0"/>
    <s v="Yes"/>
    <s v="Yes"/>
    <n v="58"/>
    <s v="Yes"/>
    <x v="1"/>
    <x v="0"/>
    <x v="0"/>
    <x v="1"/>
    <x v="0"/>
    <x v="0"/>
    <x v="0"/>
    <x v="0"/>
    <x v="1"/>
    <s v="Yes"/>
    <x v="1"/>
    <n v="44.1"/>
    <n v="2413.0500000000002"/>
    <x v="0"/>
    <n v="2413.0500000000002"/>
    <n v="0"/>
    <x v="5"/>
  </r>
  <r>
    <s v="4683-WYDOU"/>
    <x v="1"/>
    <n v="0"/>
    <s v="Yes"/>
    <s v="No"/>
    <n v="62"/>
    <s v="Yes"/>
    <x v="2"/>
    <x v="1"/>
    <x v="0"/>
    <x v="1"/>
    <x v="1"/>
    <x v="1"/>
    <x v="1"/>
    <x v="1"/>
    <x v="2"/>
    <s v="Yes"/>
    <x v="2"/>
    <n v="107.6"/>
    <n v="6912.7"/>
    <x v="0"/>
    <n v="6912.7"/>
    <n v="0"/>
    <x v="4"/>
  </r>
  <r>
    <s v="9052-DHNKM"/>
    <x v="1"/>
    <n v="0"/>
    <s v="No"/>
    <s v="No"/>
    <n v="26"/>
    <s v="Yes"/>
    <x v="2"/>
    <x v="0"/>
    <x v="1"/>
    <x v="0"/>
    <x v="0"/>
    <x v="0"/>
    <x v="0"/>
    <x v="0"/>
    <x v="1"/>
    <s v="No"/>
    <x v="0"/>
    <n v="61.55"/>
    <n v="1581.95"/>
    <x v="0"/>
    <n v="1581.95"/>
    <n v="0"/>
    <x v="1"/>
  </r>
  <r>
    <s v="6794-HKIAJ"/>
    <x v="1"/>
    <n v="0"/>
    <s v="No"/>
    <s v="No"/>
    <n v="62"/>
    <s v="Yes"/>
    <x v="2"/>
    <x v="1"/>
    <x v="1"/>
    <x v="0"/>
    <x v="1"/>
    <x v="0"/>
    <x v="0"/>
    <x v="0"/>
    <x v="0"/>
    <s v="No"/>
    <x v="2"/>
    <n v="90.7"/>
    <n v="5586.45"/>
    <x v="0"/>
    <n v="5586.45"/>
    <n v="0"/>
    <x v="4"/>
  </r>
  <r>
    <s v="5578-NKCXI"/>
    <x v="0"/>
    <n v="0"/>
    <s v="Yes"/>
    <s v="Yes"/>
    <n v="58"/>
    <s v="Yes"/>
    <x v="1"/>
    <x v="1"/>
    <x v="1"/>
    <x v="0"/>
    <x v="0"/>
    <x v="0"/>
    <x v="1"/>
    <x v="1"/>
    <x v="1"/>
    <s v="No"/>
    <x v="3"/>
    <n v="99.25"/>
    <n v="5846.65"/>
    <x v="0"/>
    <n v="5846.65"/>
    <n v="0"/>
    <x v="5"/>
  </r>
  <r>
    <s v="1642-HMARX"/>
    <x v="0"/>
    <n v="0"/>
    <s v="Yes"/>
    <s v="No"/>
    <n v="68"/>
    <s v="Yes"/>
    <x v="2"/>
    <x v="0"/>
    <x v="1"/>
    <x v="0"/>
    <x v="1"/>
    <x v="1"/>
    <x v="1"/>
    <x v="1"/>
    <x v="2"/>
    <s v="Yes"/>
    <x v="0"/>
    <n v="91.7"/>
    <n v="6424.7"/>
    <x v="0"/>
    <n v="6424.7"/>
    <n v="0"/>
    <x v="4"/>
  </r>
  <r>
    <s v="3096-WPXBT"/>
    <x v="0"/>
    <n v="0"/>
    <s v="Yes"/>
    <s v="Yes"/>
    <n v="61"/>
    <s v="Yes"/>
    <x v="2"/>
    <x v="1"/>
    <x v="1"/>
    <x v="0"/>
    <x v="1"/>
    <x v="0"/>
    <x v="0"/>
    <x v="1"/>
    <x v="1"/>
    <s v="Yes"/>
    <x v="3"/>
    <n v="100.7"/>
    <n v="6018.65"/>
    <x v="0"/>
    <n v="6018.65"/>
    <n v="0"/>
    <x v="4"/>
  </r>
  <r>
    <s v="8434-PNQZX"/>
    <x v="0"/>
    <n v="0"/>
    <s v="No"/>
    <s v="No"/>
    <n v="42"/>
    <s v="Yes"/>
    <x v="2"/>
    <x v="0"/>
    <x v="0"/>
    <x v="1"/>
    <x v="1"/>
    <x v="1"/>
    <x v="1"/>
    <x v="1"/>
    <x v="2"/>
    <s v="Yes"/>
    <x v="3"/>
    <n v="78.45"/>
    <n v="3373.4"/>
    <x v="0"/>
    <n v="3373.4"/>
    <n v="0"/>
    <x v="2"/>
  </r>
  <r>
    <s v="5950-AAAGJ"/>
    <x v="1"/>
    <n v="0"/>
    <s v="No"/>
    <s v="No"/>
    <n v="18"/>
    <s v="Yes"/>
    <x v="2"/>
    <x v="1"/>
    <x v="0"/>
    <x v="1"/>
    <x v="0"/>
    <x v="0"/>
    <x v="1"/>
    <x v="0"/>
    <x v="0"/>
    <s v="No"/>
    <x v="2"/>
    <n v="84.3"/>
    <n v="1537.9"/>
    <x v="0"/>
    <n v="1537.9"/>
    <n v="0"/>
    <x v="3"/>
  </r>
  <r>
    <s v="4299-OPXEJ"/>
    <x v="0"/>
    <n v="0"/>
    <s v="No"/>
    <s v="No"/>
    <n v="56"/>
    <s v="Yes"/>
    <x v="1"/>
    <x v="2"/>
    <x v="2"/>
    <x v="2"/>
    <x v="2"/>
    <x v="2"/>
    <x v="2"/>
    <x v="2"/>
    <x v="2"/>
    <s v="Yes"/>
    <x v="2"/>
    <n v="19.55"/>
    <n v="1080.55"/>
    <x v="0"/>
    <n v="1080.55"/>
    <n v="0"/>
    <x v="5"/>
  </r>
  <r>
    <s v="4951-UKAAQ"/>
    <x v="0"/>
    <n v="0"/>
    <s v="No"/>
    <s v="No"/>
    <n v="4"/>
    <s v="Yes"/>
    <x v="2"/>
    <x v="1"/>
    <x v="0"/>
    <x v="0"/>
    <x v="0"/>
    <x v="0"/>
    <x v="0"/>
    <x v="1"/>
    <x v="0"/>
    <s v="Yes"/>
    <x v="0"/>
    <n v="88.95"/>
    <n v="355.2"/>
    <x v="1"/>
    <n v="355.2"/>
    <n v="1"/>
    <x v="0"/>
  </r>
  <r>
    <s v="9618-LFJRU"/>
    <x v="0"/>
    <n v="0"/>
    <s v="No"/>
    <s v="No"/>
    <n v="4"/>
    <s v="Yes"/>
    <x v="1"/>
    <x v="2"/>
    <x v="2"/>
    <x v="2"/>
    <x v="2"/>
    <x v="2"/>
    <x v="2"/>
    <x v="2"/>
    <x v="0"/>
    <s v="No"/>
    <x v="3"/>
    <n v="20.45"/>
    <n v="82.85"/>
    <x v="0"/>
    <n v="82.85"/>
    <n v="0"/>
    <x v="0"/>
  </r>
  <r>
    <s v="6693-DJWTY"/>
    <x v="0"/>
    <n v="0"/>
    <s v="No"/>
    <s v="Yes"/>
    <n v="35"/>
    <s v="Yes"/>
    <x v="1"/>
    <x v="0"/>
    <x v="1"/>
    <x v="0"/>
    <x v="0"/>
    <x v="0"/>
    <x v="0"/>
    <x v="0"/>
    <x v="1"/>
    <s v="No"/>
    <x v="3"/>
    <n v="55.6"/>
    <n v="2016.45"/>
    <x v="0"/>
    <n v="2016.45"/>
    <n v="0"/>
    <x v="1"/>
  </r>
  <r>
    <s v="0744-GKNGE"/>
    <x v="0"/>
    <n v="0"/>
    <s v="Yes"/>
    <s v="Yes"/>
    <n v="64"/>
    <s v="Yes"/>
    <x v="2"/>
    <x v="1"/>
    <x v="1"/>
    <x v="1"/>
    <x v="0"/>
    <x v="1"/>
    <x v="0"/>
    <x v="0"/>
    <x v="0"/>
    <s v="Yes"/>
    <x v="2"/>
    <n v="86.8"/>
    <n v="5327.25"/>
    <x v="0"/>
    <n v="5327.25"/>
    <n v="0"/>
    <x v="4"/>
  </r>
  <r>
    <s v="6447-EGDIV"/>
    <x v="0"/>
    <n v="0"/>
    <s v="No"/>
    <s v="No"/>
    <n v="31"/>
    <s v="Yes"/>
    <x v="1"/>
    <x v="2"/>
    <x v="2"/>
    <x v="2"/>
    <x v="2"/>
    <x v="2"/>
    <x v="2"/>
    <x v="2"/>
    <x v="1"/>
    <s v="No"/>
    <x v="1"/>
    <n v="20.95"/>
    <n v="683.25"/>
    <x v="0"/>
    <n v="683.25"/>
    <n v="0"/>
    <x v="1"/>
  </r>
  <r>
    <s v="1167-OYZJF"/>
    <x v="0"/>
    <n v="1"/>
    <s v="Yes"/>
    <s v="No"/>
    <n v="67"/>
    <s v="Yes"/>
    <x v="1"/>
    <x v="2"/>
    <x v="2"/>
    <x v="2"/>
    <x v="2"/>
    <x v="2"/>
    <x v="2"/>
    <x v="2"/>
    <x v="2"/>
    <s v="Yes"/>
    <x v="2"/>
    <n v="20.05"/>
    <n v="1263.05"/>
    <x v="0"/>
    <n v="1263.05"/>
    <n v="0"/>
    <x v="4"/>
  </r>
  <r>
    <s v="2108-YKQTY"/>
    <x v="0"/>
    <n v="0"/>
    <s v="No"/>
    <s v="No"/>
    <n v="4"/>
    <s v="Yes"/>
    <x v="1"/>
    <x v="0"/>
    <x v="0"/>
    <x v="0"/>
    <x v="0"/>
    <x v="0"/>
    <x v="0"/>
    <x v="0"/>
    <x v="0"/>
    <s v="No"/>
    <x v="3"/>
    <n v="50.7"/>
    <n v="151.30000000000001"/>
    <x v="1"/>
    <n v="151.30000000000001"/>
    <n v="1"/>
    <x v="0"/>
  </r>
  <r>
    <s v="4806-DXQCE"/>
    <x v="0"/>
    <n v="1"/>
    <s v="Yes"/>
    <s v="No"/>
    <n v="70"/>
    <s v="Yes"/>
    <x v="2"/>
    <x v="1"/>
    <x v="1"/>
    <x v="0"/>
    <x v="1"/>
    <x v="1"/>
    <x v="1"/>
    <x v="1"/>
    <x v="2"/>
    <s v="Yes"/>
    <x v="0"/>
    <n v="113.65"/>
    <n v="7714.65"/>
    <x v="0"/>
    <n v="7714.65"/>
    <n v="0"/>
    <x v="4"/>
  </r>
  <r>
    <s v="4918-QLLIW"/>
    <x v="1"/>
    <n v="0"/>
    <s v="No"/>
    <s v="No"/>
    <n v="3"/>
    <s v="Yes"/>
    <x v="1"/>
    <x v="0"/>
    <x v="0"/>
    <x v="1"/>
    <x v="0"/>
    <x v="0"/>
    <x v="1"/>
    <x v="0"/>
    <x v="0"/>
    <s v="No"/>
    <x v="3"/>
    <n v="53.4"/>
    <n v="188.7"/>
    <x v="1"/>
    <n v="188.7"/>
    <n v="1"/>
    <x v="0"/>
  </r>
  <r>
    <s v="7056-IMHCC"/>
    <x v="1"/>
    <n v="1"/>
    <s v="Yes"/>
    <s v="No"/>
    <n v="53"/>
    <s v="Yes"/>
    <x v="2"/>
    <x v="1"/>
    <x v="0"/>
    <x v="0"/>
    <x v="0"/>
    <x v="0"/>
    <x v="1"/>
    <x v="1"/>
    <x v="0"/>
    <s v="Yes"/>
    <x v="0"/>
    <n v="101.9"/>
    <n v="5549.4"/>
    <x v="1"/>
    <n v="5549.4"/>
    <n v="1"/>
    <x v="5"/>
  </r>
  <r>
    <s v="4854-SSLTN"/>
    <x v="1"/>
    <n v="0"/>
    <s v="Yes"/>
    <s v="Yes"/>
    <n v="2"/>
    <s v="Yes"/>
    <x v="1"/>
    <x v="0"/>
    <x v="1"/>
    <x v="0"/>
    <x v="0"/>
    <x v="1"/>
    <x v="0"/>
    <x v="0"/>
    <x v="2"/>
    <s v="No"/>
    <x v="1"/>
    <n v="59.5"/>
    <n v="130.5"/>
    <x v="0"/>
    <n v="130.5"/>
    <n v="0"/>
    <x v="0"/>
  </r>
  <r>
    <s v="5294-DMSFH"/>
    <x v="0"/>
    <n v="0"/>
    <s v="Yes"/>
    <s v="Yes"/>
    <n v="29"/>
    <s v="Yes"/>
    <x v="1"/>
    <x v="1"/>
    <x v="0"/>
    <x v="1"/>
    <x v="0"/>
    <x v="0"/>
    <x v="1"/>
    <x v="1"/>
    <x v="0"/>
    <s v="Yes"/>
    <x v="3"/>
    <n v="87.8"/>
    <n v="2621.75"/>
    <x v="0"/>
    <n v="2621.75"/>
    <n v="0"/>
    <x v="1"/>
  </r>
  <r>
    <s v="4837-PZTIC"/>
    <x v="0"/>
    <n v="0"/>
    <s v="No"/>
    <s v="No"/>
    <n v="47"/>
    <s v="No"/>
    <x v="0"/>
    <x v="0"/>
    <x v="1"/>
    <x v="1"/>
    <x v="1"/>
    <x v="1"/>
    <x v="0"/>
    <x v="0"/>
    <x v="2"/>
    <s v="No"/>
    <x v="1"/>
    <n v="41.9"/>
    <n v="1875.25"/>
    <x v="0"/>
    <n v="1875.25"/>
    <n v="0"/>
    <x v="2"/>
  </r>
  <r>
    <s v="1625-JAIIY"/>
    <x v="0"/>
    <n v="0"/>
    <s v="Yes"/>
    <s v="Yes"/>
    <n v="68"/>
    <s v="Yes"/>
    <x v="2"/>
    <x v="1"/>
    <x v="0"/>
    <x v="1"/>
    <x v="0"/>
    <x v="0"/>
    <x v="1"/>
    <x v="0"/>
    <x v="1"/>
    <s v="Yes"/>
    <x v="0"/>
    <n v="83"/>
    <n v="5685.8"/>
    <x v="1"/>
    <n v="5685.8"/>
    <n v="1"/>
    <x v="4"/>
  </r>
  <r>
    <s v="0603-OLQDC"/>
    <x v="1"/>
    <n v="0"/>
    <s v="No"/>
    <s v="Yes"/>
    <n v="12"/>
    <s v="Yes"/>
    <x v="1"/>
    <x v="0"/>
    <x v="1"/>
    <x v="1"/>
    <x v="0"/>
    <x v="0"/>
    <x v="1"/>
    <x v="1"/>
    <x v="0"/>
    <s v="Yes"/>
    <x v="1"/>
    <n v="69.849999999999994"/>
    <n v="837.5"/>
    <x v="0"/>
    <n v="837.5"/>
    <n v="0"/>
    <x v="0"/>
  </r>
  <r>
    <s v="3272-VUHPV"/>
    <x v="0"/>
    <n v="0"/>
    <s v="Yes"/>
    <s v="Yes"/>
    <n v="8"/>
    <s v="Yes"/>
    <x v="1"/>
    <x v="0"/>
    <x v="0"/>
    <x v="0"/>
    <x v="0"/>
    <x v="1"/>
    <x v="0"/>
    <x v="0"/>
    <x v="0"/>
    <s v="No"/>
    <x v="2"/>
    <n v="56.3"/>
    <n v="401.5"/>
    <x v="0"/>
    <n v="401.5"/>
    <n v="0"/>
    <x v="0"/>
  </r>
  <r>
    <s v="4176-FXYBO"/>
    <x v="1"/>
    <n v="0"/>
    <s v="Yes"/>
    <s v="No"/>
    <n v="54"/>
    <s v="Yes"/>
    <x v="2"/>
    <x v="1"/>
    <x v="1"/>
    <x v="0"/>
    <x v="1"/>
    <x v="0"/>
    <x v="1"/>
    <x v="1"/>
    <x v="0"/>
    <s v="No"/>
    <x v="0"/>
    <n v="109.55"/>
    <n v="6118.95"/>
    <x v="0"/>
    <n v="6118.95"/>
    <n v="0"/>
    <x v="5"/>
  </r>
  <r>
    <s v="1063-DHQJF"/>
    <x v="1"/>
    <n v="0"/>
    <s v="Yes"/>
    <s v="Yes"/>
    <n v="69"/>
    <s v="Yes"/>
    <x v="1"/>
    <x v="1"/>
    <x v="0"/>
    <x v="0"/>
    <x v="0"/>
    <x v="1"/>
    <x v="1"/>
    <x v="0"/>
    <x v="2"/>
    <s v="Yes"/>
    <x v="1"/>
    <n v="92.15"/>
    <n v="6480.9"/>
    <x v="0"/>
    <n v="6480.9"/>
    <n v="0"/>
    <x v="4"/>
  </r>
  <r>
    <s v="8663-UPDGF"/>
    <x v="0"/>
    <n v="0"/>
    <s v="No"/>
    <s v="No"/>
    <n v="26"/>
    <s v="Yes"/>
    <x v="2"/>
    <x v="0"/>
    <x v="1"/>
    <x v="0"/>
    <x v="0"/>
    <x v="0"/>
    <x v="1"/>
    <x v="0"/>
    <x v="0"/>
    <s v="Yes"/>
    <x v="2"/>
    <n v="69.5"/>
    <n v="1800.05"/>
    <x v="0"/>
    <n v="1800.05"/>
    <n v="0"/>
    <x v="1"/>
  </r>
  <r>
    <s v="6719-FGEDO"/>
    <x v="0"/>
    <n v="0"/>
    <s v="Yes"/>
    <s v="No"/>
    <n v="72"/>
    <s v="Yes"/>
    <x v="2"/>
    <x v="1"/>
    <x v="1"/>
    <x v="0"/>
    <x v="1"/>
    <x v="1"/>
    <x v="0"/>
    <x v="0"/>
    <x v="2"/>
    <s v="Yes"/>
    <x v="2"/>
    <n v="97"/>
    <n v="7104.2"/>
    <x v="0"/>
    <n v="7104.2"/>
    <n v="0"/>
    <x v="4"/>
  </r>
  <r>
    <s v="1837-YQUCE"/>
    <x v="0"/>
    <n v="0"/>
    <s v="No"/>
    <s v="No"/>
    <n v="70"/>
    <s v="No"/>
    <x v="0"/>
    <x v="0"/>
    <x v="1"/>
    <x v="1"/>
    <x v="1"/>
    <x v="1"/>
    <x v="1"/>
    <x v="1"/>
    <x v="2"/>
    <s v="Yes"/>
    <x v="2"/>
    <n v="58.35"/>
    <n v="4214.25"/>
    <x v="0"/>
    <n v="4214.25"/>
    <n v="0"/>
    <x v="4"/>
  </r>
  <r>
    <s v="2947-DOMLJ"/>
    <x v="1"/>
    <n v="0"/>
    <s v="No"/>
    <s v="Yes"/>
    <n v="1"/>
    <s v="Yes"/>
    <x v="1"/>
    <x v="0"/>
    <x v="1"/>
    <x v="1"/>
    <x v="0"/>
    <x v="0"/>
    <x v="0"/>
    <x v="0"/>
    <x v="0"/>
    <s v="No"/>
    <x v="1"/>
    <n v="50.6"/>
    <n v="50.6"/>
    <x v="1"/>
    <n v="50.6"/>
    <n v="1"/>
    <x v="0"/>
  </r>
  <r>
    <s v="4112-LUEIZ"/>
    <x v="1"/>
    <n v="0"/>
    <s v="No"/>
    <s v="No"/>
    <n v="10"/>
    <s v="Yes"/>
    <x v="1"/>
    <x v="1"/>
    <x v="0"/>
    <x v="1"/>
    <x v="0"/>
    <x v="0"/>
    <x v="1"/>
    <x v="1"/>
    <x v="0"/>
    <s v="Yes"/>
    <x v="0"/>
    <n v="89.5"/>
    <n v="863.1"/>
    <x v="1"/>
    <n v="863.1"/>
    <n v="1"/>
    <x v="0"/>
  </r>
  <r>
    <s v="0369-ZGOVK"/>
    <x v="0"/>
    <n v="0"/>
    <s v="Yes"/>
    <s v="Yes"/>
    <n v="28"/>
    <s v="Yes"/>
    <x v="1"/>
    <x v="1"/>
    <x v="0"/>
    <x v="1"/>
    <x v="0"/>
    <x v="0"/>
    <x v="0"/>
    <x v="0"/>
    <x v="1"/>
    <s v="Yes"/>
    <x v="2"/>
    <n v="70.400000000000006"/>
    <n v="1992.2"/>
    <x v="0"/>
    <n v="1992.2"/>
    <n v="0"/>
    <x v="1"/>
  </r>
  <r>
    <s v="4510-HIMLV"/>
    <x v="1"/>
    <n v="0"/>
    <s v="No"/>
    <s v="No"/>
    <n v="1"/>
    <s v="Yes"/>
    <x v="1"/>
    <x v="1"/>
    <x v="0"/>
    <x v="1"/>
    <x v="0"/>
    <x v="0"/>
    <x v="0"/>
    <x v="0"/>
    <x v="0"/>
    <s v="Yes"/>
    <x v="0"/>
    <n v="69.8"/>
    <n v="69.8"/>
    <x v="1"/>
    <n v="69.8"/>
    <n v="1"/>
    <x v="0"/>
  </r>
  <r>
    <s v="9919-KNPOO"/>
    <x v="0"/>
    <n v="0"/>
    <s v="Yes"/>
    <s v="No"/>
    <n v="21"/>
    <s v="Yes"/>
    <x v="2"/>
    <x v="1"/>
    <x v="0"/>
    <x v="1"/>
    <x v="0"/>
    <x v="0"/>
    <x v="1"/>
    <x v="1"/>
    <x v="0"/>
    <s v="Yes"/>
    <x v="0"/>
    <n v="94.3"/>
    <n v="1948.35"/>
    <x v="0"/>
    <n v="1948.35"/>
    <n v="0"/>
    <x v="3"/>
  </r>
  <r>
    <s v="8749-JMNKX"/>
    <x v="1"/>
    <n v="1"/>
    <s v="Yes"/>
    <s v="No"/>
    <n v="51"/>
    <s v="Yes"/>
    <x v="2"/>
    <x v="1"/>
    <x v="1"/>
    <x v="1"/>
    <x v="1"/>
    <x v="0"/>
    <x v="1"/>
    <x v="0"/>
    <x v="0"/>
    <s v="Yes"/>
    <x v="2"/>
    <n v="93.8"/>
    <n v="4750.95"/>
    <x v="1"/>
    <n v="4750.95"/>
    <n v="1"/>
    <x v="5"/>
  </r>
  <r>
    <s v="7872-BAAZR"/>
    <x v="0"/>
    <n v="0"/>
    <s v="Yes"/>
    <s v="Yes"/>
    <n v="53"/>
    <s v="Yes"/>
    <x v="1"/>
    <x v="2"/>
    <x v="2"/>
    <x v="2"/>
    <x v="2"/>
    <x v="2"/>
    <x v="2"/>
    <x v="2"/>
    <x v="1"/>
    <s v="No"/>
    <x v="2"/>
    <n v="19.55"/>
    <n v="1007.9"/>
    <x v="0"/>
    <n v="1007.9"/>
    <n v="0"/>
    <x v="5"/>
  </r>
  <r>
    <s v="9391-LMANN"/>
    <x v="1"/>
    <n v="0"/>
    <s v="No"/>
    <s v="Yes"/>
    <n v="53"/>
    <s v="Yes"/>
    <x v="1"/>
    <x v="1"/>
    <x v="1"/>
    <x v="0"/>
    <x v="1"/>
    <x v="0"/>
    <x v="0"/>
    <x v="1"/>
    <x v="1"/>
    <s v="No"/>
    <x v="0"/>
    <n v="95.95"/>
    <n v="5036.8999999999996"/>
    <x v="0"/>
    <n v="5036.8999999999996"/>
    <n v="0"/>
    <x v="5"/>
  </r>
  <r>
    <s v="2430-USGXP"/>
    <x v="1"/>
    <n v="0"/>
    <s v="Yes"/>
    <s v="No"/>
    <n v="24"/>
    <s v="Yes"/>
    <x v="2"/>
    <x v="1"/>
    <x v="0"/>
    <x v="1"/>
    <x v="1"/>
    <x v="0"/>
    <x v="1"/>
    <x v="1"/>
    <x v="0"/>
    <s v="Yes"/>
    <x v="0"/>
    <n v="101.05"/>
    <n v="2391.8000000000002"/>
    <x v="1"/>
    <n v="2391.8000000000002"/>
    <n v="1"/>
    <x v="3"/>
  </r>
  <r>
    <s v="8174-TBVCF"/>
    <x v="0"/>
    <n v="0"/>
    <s v="Yes"/>
    <s v="No"/>
    <n v="70"/>
    <s v="Yes"/>
    <x v="2"/>
    <x v="0"/>
    <x v="1"/>
    <x v="0"/>
    <x v="1"/>
    <x v="1"/>
    <x v="1"/>
    <x v="1"/>
    <x v="2"/>
    <s v="Yes"/>
    <x v="3"/>
    <n v="94.8"/>
    <n v="6859.05"/>
    <x v="0"/>
    <n v="6859.05"/>
    <n v="0"/>
    <x v="4"/>
  </r>
  <r>
    <s v="1698-XFZCI"/>
    <x v="1"/>
    <n v="0"/>
    <s v="No"/>
    <s v="No"/>
    <n v="61"/>
    <s v="Yes"/>
    <x v="2"/>
    <x v="1"/>
    <x v="1"/>
    <x v="0"/>
    <x v="1"/>
    <x v="0"/>
    <x v="1"/>
    <x v="1"/>
    <x v="1"/>
    <s v="Yes"/>
    <x v="0"/>
    <n v="107.75"/>
    <n v="6521.9"/>
    <x v="0"/>
    <n v="6521.9"/>
    <n v="0"/>
    <x v="4"/>
  </r>
  <r>
    <s v="1877-HKBQX"/>
    <x v="0"/>
    <n v="0"/>
    <s v="No"/>
    <s v="No"/>
    <n v="11"/>
    <s v="Yes"/>
    <x v="1"/>
    <x v="0"/>
    <x v="1"/>
    <x v="1"/>
    <x v="0"/>
    <x v="1"/>
    <x v="0"/>
    <x v="0"/>
    <x v="1"/>
    <s v="Yes"/>
    <x v="1"/>
    <n v="54.6"/>
    <n v="617.85"/>
    <x v="0"/>
    <n v="617.85"/>
    <n v="0"/>
    <x v="0"/>
  </r>
  <r>
    <s v="4450-DLLMH"/>
    <x v="1"/>
    <n v="0"/>
    <s v="No"/>
    <s v="No"/>
    <n v="2"/>
    <s v="Yes"/>
    <x v="1"/>
    <x v="1"/>
    <x v="0"/>
    <x v="1"/>
    <x v="0"/>
    <x v="0"/>
    <x v="0"/>
    <x v="0"/>
    <x v="0"/>
    <s v="Yes"/>
    <x v="3"/>
    <n v="71.3"/>
    <n v="157.75"/>
    <x v="0"/>
    <n v="157.75"/>
    <n v="0"/>
    <x v="0"/>
  </r>
  <r>
    <s v="0428-AXXLJ"/>
    <x v="1"/>
    <n v="0"/>
    <s v="No"/>
    <s v="No"/>
    <n v="25"/>
    <s v="Yes"/>
    <x v="1"/>
    <x v="2"/>
    <x v="2"/>
    <x v="2"/>
    <x v="2"/>
    <x v="2"/>
    <x v="2"/>
    <x v="2"/>
    <x v="1"/>
    <s v="Yes"/>
    <x v="2"/>
    <n v="19.5"/>
    <n v="516.29999999999995"/>
    <x v="0"/>
    <n v="516.29999999999995"/>
    <n v="0"/>
    <x v="1"/>
  </r>
  <r>
    <s v="2746-DIJLO"/>
    <x v="0"/>
    <n v="0"/>
    <s v="No"/>
    <s v="No"/>
    <n v="41"/>
    <s v="Yes"/>
    <x v="2"/>
    <x v="0"/>
    <x v="0"/>
    <x v="0"/>
    <x v="0"/>
    <x v="0"/>
    <x v="0"/>
    <x v="0"/>
    <x v="1"/>
    <s v="Yes"/>
    <x v="3"/>
    <n v="56.3"/>
    <n v="2364"/>
    <x v="0"/>
    <n v="2364"/>
    <n v="0"/>
    <x v="2"/>
  </r>
  <r>
    <s v="5955-ERIHD"/>
    <x v="1"/>
    <n v="0"/>
    <s v="Yes"/>
    <s v="No"/>
    <n v="18"/>
    <s v="Yes"/>
    <x v="2"/>
    <x v="1"/>
    <x v="0"/>
    <x v="1"/>
    <x v="0"/>
    <x v="0"/>
    <x v="1"/>
    <x v="1"/>
    <x v="0"/>
    <s v="Yes"/>
    <x v="0"/>
    <n v="94.7"/>
    <n v="1687.95"/>
    <x v="1"/>
    <n v="1687.95"/>
    <n v="1"/>
    <x v="3"/>
  </r>
  <r>
    <s v="0917-EZOLA"/>
    <x v="1"/>
    <n v="1"/>
    <s v="Yes"/>
    <s v="No"/>
    <n v="72"/>
    <s v="Yes"/>
    <x v="2"/>
    <x v="1"/>
    <x v="0"/>
    <x v="0"/>
    <x v="1"/>
    <x v="0"/>
    <x v="1"/>
    <x v="1"/>
    <x v="2"/>
    <s v="Yes"/>
    <x v="2"/>
    <n v="104.15"/>
    <n v="7689.95"/>
    <x v="1"/>
    <n v="7689.95"/>
    <n v="1"/>
    <x v="4"/>
  </r>
  <r>
    <s v="3508-VLHCZ"/>
    <x v="0"/>
    <n v="0"/>
    <s v="Yes"/>
    <s v="Yes"/>
    <n v="71"/>
    <s v="Yes"/>
    <x v="2"/>
    <x v="0"/>
    <x v="1"/>
    <x v="0"/>
    <x v="1"/>
    <x v="1"/>
    <x v="1"/>
    <x v="1"/>
    <x v="2"/>
    <s v="Yes"/>
    <x v="3"/>
    <n v="90.55"/>
    <n v="6239.05"/>
    <x v="0"/>
    <n v="6239.05"/>
    <n v="0"/>
    <x v="4"/>
  </r>
  <r>
    <s v="4086-ATNFV"/>
    <x v="0"/>
    <n v="0"/>
    <s v="Yes"/>
    <s v="Yes"/>
    <n v="34"/>
    <s v="Yes"/>
    <x v="1"/>
    <x v="0"/>
    <x v="1"/>
    <x v="0"/>
    <x v="1"/>
    <x v="0"/>
    <x v="0"/>
    <x v="0"/>
    <x v="1"/>
    <s v="Yes"/>
    <x v="1"/>
    <n v="60.8"/>
    <n v="2042.05"/>
    <x v="0"/>
    <n v="2042.05"/>
    <n v="0"/>
    <x v="1"/>
  </r>
  <r>
    <s v="0468-YRPXN"/>
    <x v="1"/>
    <n v="0"/>
    <s v="No"/>
    <s v="No"/>
    <n v="29"/>
    <s v="Yes"/>
    <x v="1"/>
    <x v="1"/>
    <x v="0"/>
    <x v="1"/>
    <x v="1"/>
    <x v="1"/>
    <x v="1"/>
    <x v="1"/>
    <x v="0"/>
    <s v="Yes"/>
    <x v="3"/>
    <n v="98.8"/>
    <n v="2807.1"/>
    <x v="0"/>
    <n v="2807.1"/>
    <n v="0"/>
    <x v="1"/>
  </r>
  <r>
    <s v="5996-NRVXR"/>
    <x v="1"/>
    <n v="1"/>
    <s v="Yes"/>
    <s v="No"/>
    <n v="40"/>
    <s v="Yes"/>
    <x v="1"/>
    <x v="1"/>
    <x v="1"/>
    <x v="0"/>
    <x v="1"/>
    <x v="1"/>
    <x v="1"/>
    <x v="0"/>
    <x v="1"/>
    <s v="Yes"/>
    <x v="3"/>
    <n v="98.15"/>
    <n v="4116.8"/>
    <x v="0"/>
    <n v="4116.8"/>
    <n v="0"/>
    <x v="2"/>
  </r>
  <r>
    <s v="3739-YBWAB"/>
    <x v="1"/>
    <n v="0"/>
    <s v="Yes"/>
    <s v="No"/>
    <n v="36"/>
    <s v="No"/>
    <x v="0"/>
    <x v="0"/>
    <x v="1"/>
    <x v="1"/>
    <x v="1"/>
    <x v="0"/>
    <x v="0"/>
    <x v="0"/>
    <x v="1"/>
    <s v="No"/>
    <x v="1"/>
    <n v="35.35"/>
    <n v="1317.95"/>
    <x v="0"/>
    <n v="1317.95"/>
    <n v="0"/>
    <x v="1"/>
  </r>
  <r>
    <s v="7047-FWEYA"/>
    <x v="0"/>
    <n v="0"/>
    <s v="Yes"/>
    <s v="No"/>
    <n v="46"/>
    <s v="Yes"/>
    <x v="2"/>
    <x v="1"/>
    <x v="0"/>
    <x v="0"/>
    <x v="0"/>
    <x v="1"/>
    <x v="1"/>
    <x v="1"/>
    <x v="1"/>
    <s v="Yes"/>
    <x v="0"/>
    <n v="103.15"/>
    <n v="4594.6499999999996"/>
    <x v="0"/>
    <n v="4594.6499999999996"/>
    <n v="0"/>
    <x v="2"/>
  </r>
  <r>
    <s v="2000-MPKCA"/>
    <x v="0"/>
    <n v="0"/>
    <s v="No"/>
    <s v="No"/>
    <n v="58"/>
    <s v="Yes"/>
    <x v="2"/>
    <x v="1"/>
    <x v="1"/>
    <x v="0"/>
    <x v="1"/>
    <x v="0"/>
    <x v="1"/>
    <x v="1"/>
    <x v="1"/>
    <s v="Yes"/>
    <x v="0"/>
    <n v="107.75"/>
    <n v="6332.75"/>
    <x v="0"/>
    <n v="6332.75"/>
    <n v="0"/>
    <x v="5"/>
  </r>
  <r>
    <s v="9762-YAQAA"/>
    <x v="1"/>
    <n v="0"/>
    <s v="No"/>
    <s v="No"/>
    <n v="39"/>
    <s v="Yes"/>
    <x v="2"/>
    <x v="1"/>
    <x v="0"/>
    <x v="0"/>
    <x v="0"/>
    <x v="0"/>
    <x v="0"/>
    <x v="0"/>
    <x v="1"/>
    <s v="No"/>
    <x v="3"/>
    <n v="81.400000000000006"/>
    <n v="3213.75"/>
    <x v="0"/>
    <n v="3213.75"/>
    <n v="0"/>
    <x v="2"/>
  </r>
  <r>
    <s v="5949-EBSQK"/>
    <x v="1"/>
    <n v="0"/>
    <s v="Yes"/>
    <s v="Yes"/>
    <n v="4"/>
    <s v="Yes"/>
    <x v="1"/>
    <x v="0"/>
    <x v="0"/>
    <x v="1"/>
    <x v="0"/>
    <x v="1"/>
    <x v="0"/>
    <x v="1"/>
    <x v="0"/>
    <s v="No"/>
    <x v="3"/>
    <n v="61.45"/>
    <n v="229.55"/>
    <x v="1"/>
    <n v="229.55"/>
    <n v="1"/>
    <x v="0"/>
  </r>
  <r>
    <s v="5473-KHBPS"/>
    <x v="0"/>
    <n v="0"/>
    <s v="Yes"/>
    <s v="Yes"/>
    <n v="52"/>
    <s v="Yes"/>
    <x v="2"/>
    <x v="1"/>
    <x v="0"/>
    <x v="0"/>
    <x v="1"/>
    <x v="0"/>
    <x v="1"/>
    <x v="0"/>
    <x v="1"/>
    <s v="Yes"/>
    <x v="3"/>
    <n v="95.7"/>
    <n v="4976.1499999999996"/>
    <x v="0"/>
    <n v="4976.1499999999996"/>
    <n v="0"/>
    <x v="5"/>
  </r>
  <r>
    <s v="0100-DUVFC"/>
    <x v="1"/>
    <n v="1"/>
    <s v="Yes"/>
    <s v="No"/>
    <n v="70"/>
    <s v="Yes"/>
    <x v="2"/>
    <x v="1"/>
    <x v="0"/>
    <x v="0"/>
    <x v="1"/>
    <x v="0"/>
    <x v="1"/>
    <x v="1"/>
    <x v="1"/>
    <s v="Yes"/>
    <x v="0"/>
    <n v="104.8"/>
    <n v="7308.95"/>
    <x v="0"/>
    <n v="7308.95"/>
    <n v="0"/>
    <x v="4"/>
  </r>
  <r>
    <s v="5397-TUPSH"/>
    <x v="1"/>
    <n v="1"/>
    <s v="Yes"/>
    <s v="No"/>
    <n v="65"/>
    <s v="Yes"/>
    <x v="1"/>
    <x v="1"/>
    <x v="0"/>
    <x v="1"/>
    <x v="0"/>
    <x v="0"/>
    <x v="0"/>
    <x v="0"/>
    <x v="1"/>
    <s v="Yes"/>
    <x v="2"/>
    <n v="70.95"/>
    <n v="4555.2"/>
    <x v="0"/>
    <n v="4555.2"/>
    <n v="0"/>
    <x v="4"/>
  </r>
  <r>
    <s v="8950-MTZNV"/>
    <x v="1"/>
    <n v="0"/>
    <s v="No"/>
    <s v="No"/>
    <n v="1"/>
    <s v="Yes"/>
    <x v="1"/>
    <x v="0"/>
    <x v="0"/>
    <x v="1"/>
    <x v="0"/>
    <x v="0"/>
    <x v="0"/>
    <x v="0"/>
    <x v="0"/>
    <s v="Yes"/>
    <x v="1"/>
    <n v="44.95"/>
    <n v="44.95"/>
    <x v="0"/>
    <n v="44.95"/>
    <n v="0"/>
    <x v="0"/>
  </r>
  <r>
    <s v="0326-VDYXE"/>
    <x v="0"/>
    <n v="0"/>
    <s v="Yes"/>
    <s v="No"/>
    <n v="70"/>
    <s v="Yes"/>
    <x v="2"/>
    <x v="1"/>
    <x v="0"/>
    <x v="1"/>
    <x v="1"/>
    <x v="0"/>
    <x v="1"/>
    <x v="1"/>
    <x v="1"/>
    <s v="Yes"/>
    <x v="0"/>
    <n v="97.65"/>
    <n v="6982.5"/>
    <x v="0"/>
    <n v="6982.5"/>
    <n v="0"/>
    <x v="4"/>
  </r>
  <r>
    <s v="6773-LQTVT"/>
    <x v="0"/>
    <n v="1"/>
    <s v="Yes"/>
    <s v="Yes"/>
    <n v="29"/>
    <s v="No"/>
    <x v="0"/>
    <x v="0"/>
    <x v="0"/>
    <x v="0"/>
    <x v="1"/>
    <x v="0"/>
    <x v="0"/>
    <x v="0"/>
    <x v="0"/>
    <s v="Yes"/>
    <x v="1"/>
    <n v="35.65"/>
    <n v="1025.1500000000001"/>
    <x v="0"/>
    <n v="1025.1500000000001"/>
    <n v="0"/>
    <x v="1"/>
  </r>
  <r>
    <s v="7274-RTAPZ"/>
    <x v="1"/>
    <n v="0"/>
    <s v="No"/>
    <s v="No"/>
    <n v="1"/>
    <s v="Yes"/>
    <x v="1"/>
    <x v="1"/>
    <x v="0"/>
    <x v="1"/>
    <x v="0"/>
    <x v="0"/>
    <x v="1"/>
    <x v="1"/>
    <x v="0"/>
    <s v="Yes"/>
    <x v="0"/>
    <n v="90.55"/>
    <n v="90.55"/>
    <x v="1"/>
    <n v="90.55"/>
    <n v="1"/>
    <x v="0"/>
  </r>
  <r>
    <s v="0436-TWFFZ"/>
    <x v="0"/>
    <n v="0"/>
    <s v="No"/>
    <s v="No"/>
    <n v="67"/>
    <s v="Yes"/>
    <x v="2"/>
    <x v="0"/>
    <x v="1"/>
    <x v="1"/>
    <x v="1"/>
    <x v="1"/>
    <x v="1"/>
    <x v="1"/>
    <x v="2"/>
    <s v="Yes"/>
    <x v="1"/>
    <n v="85.25"/>
    <n v="5714.2"/>
    <x v="0"/>
    <n v="5714.2"/>
    <n v="0"/>
    <x v="4"/>
  </r>
  <r>
    <s v="8566-YPRGL"/>
    <x v="0"/>
    <n v="0"/>
    <s v="No"/>
    <s v="No"/>
    <n v="1"/>
    <s v="Yes"/>
    <x v="1"/>
    <x v="2"/>
    <x v="2"/>
    <x v="2"/>
    <x v="2"/>
    <x v="2"/>
    <x v="2"/>
    <x v="2"/>
    <x v="0"/>
    <s v="Yes"/>
    <x v="1"/>
    <n v="19.5"/>
    <n v="19.5"/>
    <x v="0"/>
    <n v="19.5"/>
    <n v="0"/>
    <x v="0"/>
  </r>
  <r>
    <s v="0311-UNPFF"/>
    <x v="0"/>
    <n v="0"/>
    <s v="No"/>
    <s v="No"/>
    <n v="26"/>
    <s v="Yes"/>
    <x v="1"/>
    <x v="1"/>
    <x v="0"/>
    <x v="1"/>
    <x v="0"/>
    <x v="0"/>
    <x v="1"/>
    <x v="1"/>
    <x v="0"/>
    <s v="Yes"/>
    <x v="2"/>
    <n v="88.8"/>
    <n v="2274.35"/>
    <x v="1"/>
    <n v="2274.35"/>
    <n v="1"/>
    <x v="1"/>
  </r>
  <r>
    <s v="6609-MXJHJ"/>
    <x v="0"/>
    <n v="0"/>
    <s v="Yes"/>
    <s v="Yes"/>
    <n v="30"/>
    <s v="Yes"/>
    <x v="2"/>
    <x v="2"/>
    <x v="2"/>
    <x v="2"/>
    <x v="2"/>
    <x v="2"/>
    <x v="2"/>
    <x v="2"/>
    <x v="2"/>
    <s v="Yes"/>
    <x v="1"/>
    <n v="25.1"/>
    <n v="789.55"/>
    <x v="0"/>
    <n v="789.55"/>
    <n v="0"/>
    <x v="1"/>
  </r>
  <r>
    <s v="2669-OIDSD"/>
    <x v="0"/>
    <n v="0"/>
    <s v="Yes"/>
    <s v="No"/>
    <n v="48"/>
    <s v="Yes"/>
    <x v="1"/>
    <x v="1"/>
    <x v="0"/>
    <x v="1"/>
    <x v="1"/>
    <x v="1"/>
    <x v="1"/>
    <x v="1"/>
    <x v="0"/>
    <s v="Yes"/>
    <x v="3"/>
    <n v="100.05"/>
    <n v="4834"/>
    <x v="0"/>
    <n v="4834"/>
    <n v="0"/>
    <x v="2"/>
  </r>
  <r>
    <s v="8400-WZICQ"/>
    <x v="0"/>
    <n v="0"/>
    <s v="Yes"/>
    <s v="Yes"/>
    <n v="55"/>
    <s v="Yes"/>
    <x v="1"/>
    <x v="0"/>
    <x v="1"/>
    <x v="0"/>
    <x v="0"/>
    <x v="0"/>
    <x v="0"/>
    <x v="0"/>
    <x v="0"/>
    <s v="No"/>
    <x v="0"/>
    <n v="55.7"/>
    <n v="3131.8"/>
    <x v="0"/>
    <n v="3131.8"/>
    <n v="0"/>
    <x v="5"/>
  </r>
  <r>
    <s v="3834-XUIFC"/>
    <x v="1"/>
    <n v="0"/>
    <s v="No"/>
    <s v="No"/>
    <n v="7"/>
    <s v="Yes"/>
    <x v="2"/>
    <x v="1"/>
    <x v="0"/>
    <x v="1"/>
    <x v="0"/>
    <x v="0"/>
    <x v="0"/>
    <x v="1"/>
    <x v="0"/>
    <s v="Yes"/>
    <x v="1"/>
    <n v="85.2"/>
    <n v="602.54999999999995"/>
    <x v="1"/>
    <n v="602.54999999999995"/>
    <n v="1"/>
    <x v="0"/>
  </r>
  <r>
    <s v="9576-SYUHJ"/>
    <x v="1"/>
    <n v="0"/>
    <s v="No"/>
    <s v="No"/>
    <n v="37"/>
    <s v="Yes"/>
    <x v="2"/>
    <x v="1"/>
    <x v="1"/>
    <x v="1"/>
    <x v="0"/>
    <x v="0"/>
    <x v="1"/>
    <x v="0"/>
    <x v="0"/>
    <s v="Yes"/>
    <x v="0"/>
    <n v="91.15"/>
    <n v="3369.25"/>
    <x v="0"/>
    <n v="3369.25"/>
    <n v="0"/>
    <x v="2"/>
  </r>
  <r>
    <s v="0410-IPFTY"/>
    <x v="0"/>
    <n v="0"/>
    <s v="Yes"/>
    <s v="No"/>
    <n v="31"/>
    <s v="Yes"/>
    <x v="1"/>
    <x v="1"/>
    <x v="0"/>
    <x v="0"/>
    <x v="0"/>
    <x v="0"/>
    <x v="0"/>
    <x v="1"/>
    <x v="0"/>
    <s v="Yes"/>
    <x v="2"/>
    <n v="83.85"/>
    <n v="2674.15"/>
    <x v="0"/>
    <n v="2674.15"/>
    <n v="0"/>
    <x v="1"/>
  </r>
  <r>
    <s v="2831-EBWRN"/>
    <x v="1"/>
    <n v="0"/>
    <s v="No"/>
    <s v="No"/>
    <n v="4"/>
    <s v="Yes"/>
    <x v="1"/>
    <x v="0"/>
    <x v="0"/>
    <x v="1"/>
    <x v="0"/>
    <x v="0"/>
    <x v="0"/>
    <x v="0"/>
    <x v="0"/>
    <s v="Yes"/>
    <x v="0"/>
    <n v="45.9"/>
    <n v="199.75"/>
    <x v="0"/>
    <n v="199.75"/>
    <n v="0"/>
    <x v="0"/>
  </r>
  <r>
    <s v="9430-NKQLY"/>
    <x v="1"/>
    <n v="0"/>
    <s v="Yes"/>
    <s v="Yes"/>
    <n v="72"/>
    <s v="Yes"/>
    <x v="2"/>
    <x v="2"/>
    <x v="2"/>
    <x v="2"/>
    <x v="2"/>
    <x v="2"/>
    <x v="2"/>
    <x v="2"/>
    <x v="2"/>
    <s v="Yes"/>
    <x v="3"/>
    <n v="25.1"/>
    <n v="1790.8"/>
    <x v="0"/>
    <n v="1790.8"/>
    <n v="0"/>
    <x v="4"/>
  </r>
  <r>
    <s v="8414-MYSHR"/>
    <x v="1"/>
    <n v="1"/>
    <s v="No"/>
    <s v="No"/>
    <n v="5"/>
    <s v="Yes"/>
    <x v="1"/>
    <x v="1"/>
    <x v="0"/>
    <x v="1"/>
    <x v="0"/>
    <x v="0"/>
    <x v="1"/>
    <x v="1"/>
    <x v="0"/>
    <s v="Yes"/>
    <x v="0"/>
    <n v="91.4"/>
    <n v="449.75"/>
    <x v="1"/>
    <n v="449.75"/>
    <n v="1"/>
    <x v="0"/>
  </r>
  <r>
    <s v="0247-SLUJI"/>
    <x v="1"/>
    <n v="0"/>
    <s v="Yes"/>
    <s v="Yes"/>
    <n v="1"/>
    <s v="Yes"/>
    <x v="1"/>
    <x v="2"/>
    <x v="2"/>
    <x v="2"/>
    <x v="2"/>
    <x v="2"/>
    <x v="2"/>
    <x v="2"/>
    <x v="0"/>
    <s v="No"/>
    <x v="1"/>
    <n v="19.7"/>
    <n v="19.7"/>
    <x v="0"/>
    <n v="19.7"/>
    <n v="0"/>
    <x v="0"/>
  </r>
  <r>
    <s v="9402-ORRAH"/>
    <x v="0"/>
    <n v="1"/>
    <s v="No"/>
    <s v="No"/>
    <n v="15"/>
    <s v="Yes"/>
    <x v="1"/>
    <x v="1"/>
    <x v="0"/>
    <x v="1"/>
    <x v="0"/>
    <x v="0"/>
    <x v="1"/>
    <x v="1"/>
    <x v="0"/>
    <s v="Yes"/>
    <x v="0"/>
    <n v="91.5"/>
    <n v="1400.3"/>
    <x v="0"/>
    <n v="1400.3"/>
    <n v="0"/>
    <x v="3"/>
  </r>
  <r>
    <s v="6483-OATDN"/>
    <x v="1"/>
    <n v="0"/>
    <s v="Yes"/>
    <s v="Yes"/>
    <n v="8"/>
    <s v="Yes"/>
    <x v="1"/>
    <x v="0"/>
    <x v="1"/>
    <x v="1"/>
    <x v="0"/>
    <x v="0"/>
    <x v="0"/>
    <x v="0"/>
    <x v="0"/>
    <s v="Yes"/>
    <x v="3"/>
    <n v="51.3"/>
    <n v="411.6"/>
    <x v="0"/>
    <n v="411.6"/>
    <n v="0"/>
    <x v="0"/>
  </r>
  <r>
    <s v="1293-HHSHJ"/>
    <x v="0"/>
    <n v="0"/>
    <s v="No"/>
    <s v="No"/>
    <n v="35"/>
    <s v="Yes"/>
    <x v="1"/>
    <x v="2"/>
    <x v="2"/>
    <x v="2"/>
    <x v="2"/>
    <x v="2"/>
    <x v="2"/>
    <x v="2"/>
    <x v="1"/>
    <s v="No"/>
    <x v="1"/>
    <n v="21.1"/>
    <n v="741"/>
    <x v="0"/>
    <n v="741"/>
    <n v="0"/>
    <x v="1"/>
  </r>
  <r>
    <s v="4840-ORQXB"/>
    <x v="0"/>
    <n v="1"/>
    <s v="No"/>
    <s v="No"/>
    <n v="56"/>
    <s v="Yes"/>
    <x v="2"/>
    <x v="1"/>
    <x v="0"/>
    <x v="0"/>
    <x v="1"/>
    <x v="0"/>
    <x v="1"/>
    <x v="1"/>
    <x v="0"/>
    <s v="No"/>
    <x v="0"/>
    <n v="104.75"/>
    <n v="5841.35"/>
    <x v="0"/>
    <n v="5841.35"/>
    <n v="0"/>
    <x v="5"/>
  </r>
  <r>
    <s v="7599-FKVXZ"/>
    <x v="1"/>
    <n v="0"/>
    <s v="Yes"/>
    <s v="No"/>
    <n v="42"/>
    <s v="Yes"/>
    <x v="2"/>
    <x v="1"/>
    <x v="0"/>
    <x v="1"/>
    <x v="1"/>
    <x v="1"/>
    <x v="1"/>
    <x v="1"/>
    <x v="0"/>
    <s v="Yes"/>
    <x v="2"/>
    <n v="106.15"/>
    <n v="4512.7"/>
    <x v="1"/>
    <n v="4512.7"/>
    <n v="1"/>
    <x v="2"/>
  </r>
  <r>
    <s v="3982-DQLUS"/>
    <x v="1"/>
    <n v="1"/>
    <s v="Yes"/>
    <s v="Yes"/>
    <n v="65"/>
    <s v="Yes"/>
    <x v="2"/>
    <x v="1"/>
    <x v="1"/>
    <x v="0"/>
    <x v="0"/>
    <x v="0"/>
    <x v="0"/>
    <x v="0"/>
    <x v="0"/>
    <s v="Yes"/>
    <x v="0"/>
    <n v="85.75"/>
    <n v="5688.45"/>
    <x v="0"/>
    <n v="5688.45"/>
    <n v="0"/>
    <x v="4"/>
  </r>
  <r>
    <s v="8610-ZIKJJ"/>
    <x v="0"/>
    <n v="0"/>
    <s v="Yes"/>
    <s v="Yes"/>
    <n v="2"/>
    <s v="Yes"/>
    <x v="1"/>
    <x v="2"/>
    <x v="2"/>
    <x v="2"/>
    <x v="2"/>
    <x v="2"/>
    <x v="2"/>
    <x v="2"/>
    <x v="1"/>
    <s v="No"/>
    <x v="1"/>
    <n v="20.3"/>
    <n v="31.9"/>
    <x v="0"/>
    <n v="31.9"/>
    <n v="0"/>
    <x v="0"/>
  </r>
  <r>
    <s v="3756-VNWDH"/>
    <x v="1"/>
    <n v="1"/>
    <s v="Yes"/>
    <s v="No"/>
    <n v="65"/>
    <s v="Yes"/>
    <x v="2"/>
    <x v="1"/>
    <x v="1"/>
    <x v="1"/>
    <x v="0"/>
    <x v="0"/>
    <x v="1"/>
    <x v="1"/>
    <x v="1"/>
    <s v="Yes"/>
    <x v="0"/>
    <n v="100.75"/>
    <n v="6674.65"/>
    <x v="0"/>
    <n v="6674.65"/>
    <n v="0"/>
    <x v="4"/>
  </r>
  <r>
    <s v="7801-KICAO"/>
    <x v="0"/>
    <n v="0"/>
    <s v="No"/>
    <s v="No"/>
    <n v="18"/>
    <s v="Yes"/>
    <x v="2"/>
    <x v="1"/>
    <x v="0"/>
    <x v="1"/>
    <x v="0"/>
    <x v="0"/>
    <x v="0"/>
    <x v="0"/>
    <x v="0"/>
    <s v="Yes"/>
    <x v="0"/>
    <n v="74.150000000000006"/>
    <n v="1345.75"/>
    <x v="0"/>
    <n v="1345.75"/>
    <n v="0"/>
    <x v="3"/>
  </r>
  <r>
    <s v="7673-LPRNY"/>
    <x v="0"/>
    <n v="0"/>
    <s v="No"/>
    <s v="No"/>
    <n v="23"/>
    <s v="Yes"/>
    <x v="2"/>
    <x v="0"/>
    <x v="1"/>
    <x v="1"/>
    <x v="1"/>
    <x v="0"/>
    <x v="1"/>
    <x v="1"/>
    <x v="1"/>
    <s v="Yes"/>
    <x v="0"/>
    <n v="78.55"/>
    <n v="1843.05"/>
    <x v="0"/>
    <n v="1843.05"/>
    <n v="0"/>
    <x v="3"/>
  </r>
  <r>
    <s v="8229-TNIQA"/>
    <x v="0"/>
    <n v="0"/>
    <s v="No"/>
    <s v="No"/>
    <n v="4"/>
    <s v="Yes"/>
    <x v="1"/>
    <x v="0"/>
    <x v="0"/>
    <x v="1"/>
    <x v="0"/>
    <x v="0"/>
    <x v="0"/>
    <x v="0"/>
    <x v="0"/>
    <s v="Yes"/>
    <x v="1"/>
    <n v="45.3"/>
    <n v="196.95"/>
    <x v="1"/>
    <n v="196.95"/>
    <n v="1"/>
    <x v="0"/>
  </r>
  <r>
    <s v="6060-QBMGV"/>
    <x v="1"/>
    <n v="0"/>
    <s v="Yes"/>
    <s v="No"/>
    <n v="70"/>
    <s v="Yes"/>
    <x v="1"/>
    <x v="2"/>
    <x v="2"/>
    <x v="2"/>
    <x v="2"/>
    <x v="2"/>
    <x v="2"/>
    <x v="2"/>
    <x v="2"/>
    <s v="No"/>
    <x v="3"/>
    <n v="19.850000000000001"/>
    <n v="1433.8"/>
    <x v="0"/>
    <n v="1433.8"/>
    <n v="0"/>
    <x v="4"/>
  </r>
  <r>
    <s v="7339-POGZN"/>
    <x v="0"/>
    <n v="0"/>
    <s v="No"/>
    <s v="No"/>
    <n v="4"/>
    <s v="Yes"/>
    <x v="2"/>
    <x v="0"/>
    <x v="0"/>
    <x v="1"/>
    <x v="0"/>
    <x v="0"/>
    <x v="0"/>
    <x v="0"/>
    <x v="0"/>
    <s v="No"/>
    <x v="0"/>
    <n v="50.7"/>
    <n v="214.55"/>
    <x v="0"/>
    <n v="214.55"/>
    <n v="0"/>
    <x v="0"/>
  </r>
  <r>
    <s v="2828-SLQPF"/>
    <x v="1"/>
    <n v="0"/>
    <s v="No"/>
    <s v="No"/>
    <n v="19"/>
    <s v="Yes"/>
    <x v="1"/>
    <x v="0"/>
    <x v="0"/>
    <x v="1"/>
    <x v="0"/>
    <x v="0"/>
    <x v="0"/>
    <x v="0"/>
    <x v="0"/>
    <s v="Yes"/>
    <x v="2"/>
    <n v="45"/>
    <n v="865.85"/>
    <x v="0"/>
    <n v="865.85"/>
    <n v="0"/>
    <x v="3"/>
  </r>
  <r>
    <s v="4465-VDKIQ"/>
    <x v="0"/>
    <n v="0"/>
    <s v="No"/>
    <s v="No"/>
    <n v="18"/>
    <s v="Yes"/>
    <x v="1"/>
    <x v="1"/>
    <x v="0"/>
    <x v="0"/>
    <x v="1"/>
    <x v="0"/>
    <x v="0"/>
    <x v="0"/>
    <x v="0"/>
    <s v="No"/>
    <x v="0"/>
    <n v="77.8"/>
    <n v="1358.6"/>
    <x v="0"/>
    <n v="1358.6"/>
    <n v="0"/>
    <x v="3"/>
  </r>
  <r>
    <s v="2921-XWDJH"/>
    <x v="0"/>
    <n v="1"/>
    <s v="Yes"/>
    <s v="No"/>
    <n v="38"/>
    <s v="Yes"/>
    <x v="1"/>
    <x v="1"/>
    <x v="1"/>
    <x v="1"/>
    <x v="0"/>
    <x v="0"/>
    <x v="0"/>
    <x v="1"/>
    <x v="0"/>
    <s v="Yes"/>
    <x v="0"/>
    <n v="83.45"/>
    <n v="3147.15"/>
    <x v="0"/>
    <n v="3147.15"/>
    <n v="0"/>
    <x v="2"/>
  </r>
  <r>
    <s v="6221-AVQYL"/>
    <x v="1"/>
    <n v="0"/>
    <s v="No"/>
    <s v="No"/>
    <n v="2"/>
    <s v="Yes"/>
    <x v="2"/>
    <x v="1"/>
    <x v="0"/>
    <x v="1"/>
    <x v="0"/>
    <x v="0"/>
    <x v="0"/>
    <x v="0"/>
    <x v="0"/>
    <s v="Yes"/>
    <x v="3"/>
    <n v="73.25"/>
    <n v="131.05000000000001"/>
    <x v="1"/>
    <n v="131.05000000000001"/>
    <n v="1"/>
    <x v="0"/>
  </r>
  <r>
    <s v="2558-BUOZZ"/>
    <x v="1"/>
    <n v="0"/>
    <s v="No"/>
    <s v="No"/>
    <n v="47"/>
    <s v="Yes"/>
    <x v="2"/>
    <x v="1"/>
    <x v="1"/>
    <x v="0"/>
    <x v="0"/>
    <x v="0"/>
    <x v="1"/>
    <x v="0"/>
    <x v="1"/>
    <s v="No"/>
    <x v="2"/>
    <n v="94.8"/>
    <n v="4535.8500000000004"/>
    <x v="0"/>
    <n v="4535.8500000000004"/>
    <n v="0"/>
    <x v="2"/>
  </r>
  <r>
    <s v="9257-AZMTZ"/>
    <x v="0"/>
    <n v="0"/>
    <s v="Yes"/>
    <s v="Yes"/>
    <n v="52"/>
    <s v="Yes"/>
    <x v="1"/>
    <x v="2"/>
    <x v="2"/>
    <x v="2"/>
    <x v="2"/>
    <x v="2"/>
    <x v="2"/>
    <x v="2"/>
    <x v="2"/>
    <s v="No"/>
    <x v="2"/>
    <n v="20.100000000000001"/>
    <n v="1078.75"/>
    <x v="0"/>
    <n v="1078.75"/>
    <n v="0"/>
    <x v="5"/>
  </r>
  <r>
    <s v="0003-MKNFE"/>
    <x v="1"/>
    <n v="0"/>
    <s v="No"/>
    <s v="No"/>
    <n v="9"/>
    <s v="Yes"/>
    <x v="2"/>
    <x v="0"/>
    <x v="0"/>
    <x v="1"/>
    <x v="0"/>
    <x v="0"/>
    <x v="0"/>
    <x v="1"/>
    <x v="0"/>
    <s v="No"/>
    <x v="1"/>
    <n v="59.9"/>
    <n v="542.4"/>
    <x v="0"/>
    <n v="542.4"/>
    <n v="0"/>
    <x v="0"/>
  </r>
  <r>
    <s v="0975-UYDTX"/>
    <x v="0"/>
    <n v="0"/>
    <s v="Yes"/>
    <s v="No"/>
    <n v="26"/>
    <s v="Yes"/>
    <x v="2"/>
    <x v="0"/>
    <x v="1"/>
    <x v="0"/>
    <x v="1"/>
    <x v="1"/>
    <x v="1"/>
    <x v="1"/>
    <x v="1"/>
    <s v="Yes"/>
    <x v="3"/>
    <n v="90.1"/>
    <n v="2312.5500000000002"/>
    <x v="0"/>
    <n v="2312.5500000000002"/>
    <n v="0"/>
    <x v="1"/>
  </r>
  <r>
    <s v="7743-EXURX"/>
    <x v="1"/>
    <n v="0"/>
    <s v="Yes"/>
    <s v="Yes"/>
    <n v="8"/>
    <s v="Yes"/>
    <x v="1"/>
    <x v="0"/>
    <x v="0"/>
    <x v="1"/>
    <x v="1"/>
    <x v="0"/>
    <x v="0"/>
    <x v="0"/>
    <x v="0"/>
    <s v="Yes"/>
    <x v="0"/>
    <n v="51.05"/>
    <n v="415.05"/>
    <x v="1"/>
    <n v="415.05"/>
    <n v="1"/>
    <x v="0"/>
  </r>
  <r>
    <s v="4682-BLBUC"/>
    <x v="1"/>
    <n v="0"/>
    <s v="Yes"/>
    <s v="No"/>
    <n v="44"/>
    <s v="Yes"/>
    <x v="1"/>
    <x v="0"/>
    <x v="0"/>
    <x v="0"/>
    <x v="1"/>
    <x v="1"/>
    <x v="1"/>
    <x v="0"/>
    <x v="1"/>
    <s v="Yes"/>
    <x v="0"/>
    <n v="70.95"/>
    <n v="3250.45"/>
    <x v="0"/>
    <n v="3250.45"/>
    <n v="0"/>
    <x v="2"/>
  </r>
  <r>
    <s v="0975-VOOVL"/>
    <x v="0"/>
    <n v="0"/>
    <s v="No"/>
    <s v="No"/>
    <n v="3"/>
    <s v="No"/>
    <x v="0"/>
    <x v="0"/>
    <x v="0"/>
    <x v="0"/>
    <x v="0"/>
    <x v="0"/>
    <x v="0"/>
    <x v="0"/>
    <x v="0"/>
    <s v="No"/>
    <x v="1"/>
    <n v="29.2"/>
    <n v="98.5"/>
    <x v="0"/>
    <n v="98.5"/>
    <n v="0"/>
    <x v="0"/>
  </r>
  <r>
    <s v="5968-VXZLG"/>
    <x v="1"/>
    <n v="0"/>
    <s v="No"/>
    <s v="No"/>
    <n v="2"/>
    <s v="Yes"/>
    <x v="1"/>
    <x v="0"/>
    <x v="0"/>
    <x v="1"/>
    <x v="0"/>
    <x v="0"/>
    <x v="0"/>
    <x v="0"/>
    <x v="0"/>
    <s v="Yes"/>
    <x v="2"/>
    <n v="46.6"/>
    <n v="87.9"/>
    <x v="0"/>
    <n v="87.9"/>
    <n v="0"/>
    <x v="0"/>
  </r>
  <r>
    <s v="5569-KGJHX"/>
    <x v="0"/>
    <n v="0"/>
    <s v="Yes"/>
    <s v="Yes"/>
    <n v="9"/>
    <s v="Yes"/>
    <x v="2"/>
    <x v="1"/>
    <x v="0"/>
    <x v="1"/>
    <x v="0"/>
    <x v="0"/>
    <x v="1"/>
    <x v="0"/>
    <x v="0"/>
    <s v="Yes"/>
    <x v="2"/>
    <n v="85.35"/>
    <n v="754.65"/>
    <x v="1"/>
    <n v="754.65"/>
    <n v="1"/>
    <x v="0"/>
  </r>
  <r>
    <s v="4988-IQIGL"/>
    <x v="1"/>
    <n v="1"/>
    <s v="No"/>
    <s v="No"/>
    <n v="1"/>
    <s v="Yes"/>
    <x v="2"/>
    <x v="1"/>
    <x v="0"/>
    <x v="1"/>
    <x v="0"/>
    <x v="0"/>
    <x v="0"/>
    <x v="0"/>
    <x v="0"/>
    <s v="Yes"/>
    <x v="0"/>
    <n v="75.349999999999994"/>
    <n v="75.349999999999994"/>
    <x v="1"/>
    <n v="75.349999999999994"/>
    <n v="1"/>
    <x v="0"/>
  </r>
  <r>
    <s v="5201-FRKKS"/>
    <x v="1"/>
    <n v="0"/>
    <s v="No"/>
    <s v="No"/>
    <n v="25"/>
    <s v="Yes"/>
    <x v="1"/>
    <x v="1"/>
    <x v="1"/>
    <x v="1"/>
    <x v="0"/>
    <x v="0"/>
    <x v="0"/>
    <x v="0"/>
    <x v="0"/>
    <s v="No"/>
    <x v="2"/>
    <n v="74.3"/>
    <n v="1952.25"/>
    <x v="0"/>
    <n v="1952.25"/>
    <n v="0"/>
    <x v="1"/>
  </r>
  <r>
    <s v="9799-CAYJJ"/>
    <x v="0"/>
    <n v="1"/>
    <s v="Yes"/>
    <s v="No"/>
    <n v="2"/>
    <s v="Yes"/>
    <x v="1"/>
    <x v="1"/>
    <x v="0"/>
    <x v="1"/>
    <x v="0"/>
    <x v="0"/>
    <x v="0"/>
    <x v="0"/>
    <x v="0"/>
    <s v="Yes"/>
    <x v="0"/>
    <n v="69.3"/>
    <n v="153.80000000000001"/>
    <x v="0"/>
    <n v="153.80000000000001"/>
    <n v="0"/>
    <x v="0"/>
  </r>
  <r>
    <s v="7730-IUTDZ"/>
    <x v="1"/>
    <n v="0"/>
    <s v="No"/>
    <s v="No"/>
    <n v="43"/>
    <s v="Yes"/>
    <x v="1"/>
    <x v="1"/>
    <x v="1"/>
    <x v="1"/>
    <x v="0"/>
    <x v="0"/>
    <x v="0"/>
    <x v="0"/>
    <x v="0"/>
    <s v="Yes"/>
    <x v="0"/>
    <n v="75.2"/>
    <n v="3198.6"/>
    <x v="1"/>
    <n v="3198.6"/>
    <n v="1"/>
    <x v="2"/>
  </r>
  <r>
    <s v="0426-TIRNE"/>
    <x v="0"/>
    <n v="0"/>
    <s v="No"/>
    <s v="No"/>
    <n v="1"/>
    <s v="Yes"/>
    <x v="1"/>
    <x v="2"/>
    <x v="2"/>
    <x v="2"/>
    <x v="2"/>
    <x v="2"/>
    <x v="2"/>
    <x v="2"/>
    <x v="0"/>
    <s v="No"/>
    <x v="1"/>
    <n v="20.9"/>
    <n v="20.9"/>
    <x v="1"/>
    <n v="20.9"/>
    <n v="1"/>
    <x v="0"/>
  </r>
  <r>
    <s v="5443-SCMKX"/>
    <x v="0"/>
    <n v="0"/>
    <s v="Yes"/>
    <s v="No"/>
    <n v="58"/>
    <s v="Yes"/>
    <x v="2"/>
    <x v="1"/>
    <x v="0"/>
    <x v="0"/>
    <x v="1"/>
    <x v="0"/>
    <x v="0"/>
    <x v="1"/>
    <x v="1"/>
    <s v="Yes"/>
    <x v="0"/>
    <n v="94.3"/>
    <n v="5610.15"/>
    <x v="0"/>
    <n v="5610.15"/>
    <n v="0"/>
    <x v="5"/>
  </r>
  <r>
    <s v="8295-KMENE"/>
    <x v="0"/>
    <n v="0"/>
    <s v="Yes"/>
    <s v="Yes"/>
    <n v="59"/>
    <s v="Yes"/>
    <x v="2"/>
    <x v="0"/>
    <x v="1"/>
    <x v="1"/>
    <x v="1"/>
    <x v="1"/>
    <x v="1"/>
    <x v="0"/>
    <x v="2"/>
    <s v="Yes"/>
    <x v="1"/>
    <n v="76.45"/>
    <n v="4519.5"/>
    <x v="0"/>
    <n v="4519.5"/>
    <n v="0"/>
    <x v="5"/>
  </r>
  <r>
    <s v="6738-ISCBM"/>
    <x v="1"/>
    <n v="0"/>
    <s v="No"/>
    <s v="No"/>
    <n v="44"/>
    <s v="No"/>
    <x v="0"/>
    <x v="0"/>
    <x v="1"/>
    <x v="1"/>
    <x v="1"/>
    <x v="0"/>
    <x v="1"/>
    <x v="1"/>
    <x v="1"/>
    <s v="Yes"/>
    <x v="0"/>
    <n v="54"/>
    <n v="2440.25"/>
    <x v="0"/>
    <n v="2440.25"/>
    <n v="0"/>
    <x v="2"/>
  </r>
  <r>
    <s v="9821-BESNZ"/>
    <x v="1"/>
    <n v="0"/>
    <s v="No"/>
    <s v="No"/>
    <n v="66"/>
    <s v="Yes"/>
    <x v="2"/>
    <x v="1"/>
    <x v="0"/>
    <x v="0"/>
    <x v="0"/>
    <x v="1"/>
    <x v="1"/>
    <x v="1"/>
    <x v="1"/>
    <s v="Yes"/>
    <x v="0"/>
    <n v="104.25"/>
    <n v="6860.6"/>
    <x v="0"/>
    <n v="6860.6"/>
    <n v="0"/>
    <x v="4"/>
  </r>
  <r>
    <s v="3678-MNGZX"/>
    <x v="1"/>
    <n v="0"/>
    <s v="Yes"/>
    <s v="Yes"/>
    <n v="68"/>
    <s v="Yes"/>
    <x v="1"/>
    <x v="2"/>
    <x v="2"/>
    <x v="2"/>
    <x v="2"/>
    <x v="2"/>
    <x v="2"/>
    <x v="2"/>
    <x v="2"/>
    <s v="No"/>
    <x v="2"/>
    <n v="19.95"/>
    <n v="1377.7"/>
    <x v="0"/>
    <n v="1377.7"/>
    <n v="0"/>
    <x v="4"/>
  </r>
  <r>
    <s v="1335-NTIUC"/>
    <x v="1"/>
    <n v="0"/>
    <s v="No"/>
    <s v="No"/>
    <n v="9"/>
    <s v="No"/>
    <x v="0"/>
    <x v="0"/>
    <x v="0"/>
    <x v="1"/>
    <x v="0"/>
    <x v="0"/>
    <x v="0"/>
    <x v="0"/>
    <x v="0"/>
    <s v="Yes"/>
    <x v="0"/>
    <n v="24.95"/>
    <n v="190.25"/>
    <x v="0"/>
    <n v="190.25"/>
    <n v="0"/>
    <x v="0"/>
  </r>
  <r>
    <s v="2916-BQZLN"/>
    <x v="1"/>
    <n v="0"/>
    <s v="No"/>
    <s v="No"/>
    <n v="19"/>
    <s v="Yes"/>
    <x v="2"/>
    <x v="1"/>
    <x v="1"/>
    <x v="1"/>
    <x v="1"/>
    <x v="0"/>
    <x v="0"/>
    <x v="0"/>
    <x v="0"/>
    <s v="Yes"/>
    <x v="0"/>
    <n v="84.75"/>
    <n v="1651.95"/>
    <x v="0"/>
    <n v="1651.95"/>
    <n v="0"/>
    <x v="3"/>
  </r>
  <r>
    <s v="4558-CGYCZ"/>
    <x v="1"/>
    <n v="0"/>
    <s v="No"/>
    <s v="No"/>
    <n v="4"/>
    <s v="Yes"/>
    <x v="1"/>
    <x v="2"/>
    <x v="2"/>
    <x v="2"/>
    <x v="2"/>
    <x v="2"/>
    <x v="2"/>
    <x v="2"/>
    <x v="0"/>
    <s v="No"/>
    <x v="1"/>
    <n v="19.75"/>
    <n v="78.3"/>
    <x v="0"/>
    <n v="78.3"/>
    <n v="0"/>
    <x v="0"/>
  </r>
  <r>
    <s v="2368-GAKKQ"/>
    <x v="0"/>
    <n v="0"/>
    <s v="No"/>
    <s v="No"/>
    <n v="70"/>
    <s v="Yes"/>
    <x v="2"/>
    <x v="1"/>
    <x v="1"/>
    <x v="0"/>
    <x v="1"/>
    <x v="1"/>
    <x v="1"/>
    <x v="1"/>
    <x v="2"/>
    <s v="Yes"/>
    <x v="2"/>
    <n v="113.65"/>
    <n v="7939.25"/>
    <x v="0"/>
    <n v="7939.25"/>
    <n v="0"/>
    <x v="4"/>
  </r>
  <r>
    <s v="8710-YGLWG"/>
    <x v="1"/>
    <n v="0"/>
    <s v="No"/>
    <s v="No"/>
    <n v="1"/>
    <s v="Yes"/>
    <x v="1"/>
    <x v="0"/>
    <x v="0"/>
    <x v="1"/>
    <x v="0"/>
    <x v="0"/>
    <x v="0"/>
    <x v="0"/>
    <x v="0"/>
    <s v="Yes"/>
    <x v="1"/>
    <n v="44.9"/>
    <n v="44.9"/>
    <x v="0"/>
    <n v="44.9"/>
    <n v="0"/>
    <x v="0"/>
  </r>
  <r>
    <s v="3199-XGZCY"/>
    <x v="0"/>
    <n v="0"/>
    <s v="No"/>
    <s v="No"/>
    <n v="8"/>
    <s v="Yes"/>
    <x v="2"/>
    <x v="1"/>
    <x v="0"/>
    <x v="1"/>
    <x v="0"/>
    <x v="0"/>
    <x v="0"/>
    <x v="0"/>
    <x v="0"/>
    <s v="Yes"/>
    <x v="0"/>
    <n v="75.25"/>
    <n v="576.70000000000005"/>
    <x v="0"/>
    <n v="576.70000000000005"/>
    <n v="0"/>
    <x v="0"/>
  </r>
  <r>
    <s v="3785-KTYSH"/>
    <x v="1"/>
    <n v="0"/>
    <s v="No"/>
    <s v="No"/>
    <n v="53"/>
    <s v="Yes"/>
    <x v="2"/>
    <x v="2"/>
    <x v="2"/>
    <x v="2"/>
    <x v="2"/>
    <x v="2"/>
    <x v="2"/>
    <x v="2"/>
    <x v="2"/>
    <s v="No"/>
    <x v="1"/>
    <n v="24.6"/>
    <n v="1279"/>
    <x v="0"/>
    <n v="1279"/>
    <n v="0"/>
    <x v="5"/>
  </r>
  <r>
    <s v="6814-ZPWFQ"/>
    <x v="1"/>
    <n v="1"/>
    <s v="No"/>
    <s v="No"/>
    <n v="51"/>
    <s v="Yes"/>
    <x v="2"/>
    <x v="2"/>
    <x v="2"/>
    <x v="2"/>
    <x v="2"/>
    <x v="2"/>
    <x v="2"/>
    <x v="2"/>
    <x v="1"/>
    <s v="No"/>
    <x v="2"/>
    <n v="25"/>
    <n v="1260.7"/>
    <x v="0"/>
    <n v="1260.7"/>
    <n v="0"/>
    <x v="5"/>
  </r>
  <r>
    <s v="4063-EIKNQ"/>
    <x v="1"/>
    <n v="0"/>
    <s v="Yes"/>
    <s v="Yes"/>
    <n v="11"/>
    <s v="Yes"/>
    <x v="1"/>
    <x v="2"/>
    <x v="2"/>
    <x v="2"/>
    <x v="2"/>
    <x v="2"/>
    <x v="2"/>
    <x v="2"/>
    <x v="0"/>
    <s v="No"/>
    <x v="2"/>
    <n v="20.95"/>
    <n v="267.35000000000002"/>
    <x v="0"/>
    <n v="267.35000000000002"/>
    <n v="0"/>
    <x v="0"/>
  </r>
  <r>
    <s v="6993-YCOBK"/>
    <x v="1"/>
    <n v="0"/>
    <s v="Yes"/>
    <s v="Yes"/>
    <n v="60"/>
    <s v="Yes"/>
    <x v="2"/>
    <x v="1"/>
    <x v="1"/>
    <x v="1"/>
    <x v="1"/>
    <x v="1"/>
    <x v="1"/>
    <x v="1"/>
    <x v="2"/>
    <s v="Yes"/>
    <x v="0"/>
    <n v="110.6"/>
    <n v="6586.85"/>
    <x v="0"/>
    <n v="6586.85"/>
    <n v="0"/>
    <x v="5"/>
  </r>
  <r>
    <s v="5206-HPJKM"/>
    <x v="1"/>
    <n v="0"/>
    <s v="No"/>
    <s v="No"/>
    <n v="17"/>
    <s v="Yes"/>
    <x v="1"/>
    <x v="0"/>
    <x v="1"/>
    <x v="0"/>
    <x v="0"/>
    <x v="0"/>
    <x v="0"/>
    <x v="0"/>
    <x v="0"/>
    <s v="Yes"/>
    <x v="3"/>
    <n v="55.5"/>
    <n v="934.15"/>
    <x v="0"/>
    <n v="934.15"/>
    <n v="0"/>
    <x v="3"/>
  </r>
  <r>
    <s v="7587-RZNME"/>
    <x v="1"/>
    <n v="0"/>
    <s v="No"/>
    <s v="No"/>
    <n v="3"/>
    <s v="Yes"/>
    <x v="1"/>
    <x v="0"/>
    <x v="0"/>
    <x v="1"/>
    <x v="0"/>
    <x v="0"/>
    <x v="0"/>
    <x v="0"/>
    <x v="0"/>
    <s v="Yes"/>
    <x v="0"/>
    <n v="43.3"/>
    <n v="123.65"/>
    <x v="1"/>
    <n v="123.65"/>
    <n v="1"/>
    <x v="0"/>
  </r>
  <r>
    <s v="0748-RDGGM"/>
    <x v="1"/>
    <n v="0"/>
    <s v="Yes"/>
    <s v="No"/>
    <n v="70"/>
    <s v="Yes"/>
    <x v="1"/>
    <x v="1"/>
    <x v="1"/>
    <x v="0"/>
    <x v="1"/>
    <x v="1"/>
    <x v="1"/>
    <x v="1"/>
    <x v="1"/>
    <s v="Yes"/>
    <x v="2"/>
    <n v="109.5"/>
    <n v="7534.65"/>
    <x v="1"/>
    <n v="7534.65"/>
    <n v="1"/>
    <x v="4"/>
  </r>
  <r>
    <s v="8393-JMVMB"/>
    <x v="1"/>
    <n v="0"/>
    <s v="No"/>
    <s v="No"/>
    <n v="1"/>
    <s v="Yes"/>
    <x v="1"/>
    <x v="2"/>
    <x v="2"/>
    <x v="2"/>
    <x v="2"/>
    <x v="2"/>
    <x v="2"/>
    <x v="2"/>
    <x v="0"/>
    <s v="No"/>
    <x v="1"/>
    <n v="19.45"/>
    <n v="19.45"/>
    <x v="0"/>
    <n v="19.45"/>
    <n v="0"/>
    <x v="0"/>
  </r>
  <r>
    <s v="5019-GQVCR"/>
    <x v="1"/>
    <n v="1"/>
    <s v="No"/>
    <s v="No"/>
    <n v="43"/>
    <s v="Yes"/>
    <x v="2"/>
    <x v="1"/>
    <x v="0"/>
    <x v="1"/>
    <x v="0"/>
    <x v="0"/>
    <x v="1"/>
    <x v="0"/>
    <x v="0"/>
    <s v="Yes"/>
    <x v="0"/>
    <n v="84.85"/>
    <n v="3645.6"/>
    <x v="0"/>
    <n v="3645.6"/>
    <n v="0"/>
    <x v="2"/>
  </r>
  <r>
    <s v="6036-TTFYU"/>
    <x v="0"/>
    <n v="0"/>
    <s v="Yes"/>
    <s v="No"/>
    <n v="16"/>
    <s v="Yes"/>
    <x v="1"/>
    <x v="2"/>
    <x v="2"/>
    <x v="2"/>
    <x v="2"/>
    <x v="2"/>
    <x v="2"/>
    <x v="2"/>
    <x v="0"/>
    <s v="No"/>
    <x v="1"/>
    <n v="19.600000000000001"/>
    <n v="314.45"/>
    <x v="0"/>
    <n v="314.45"/>
    <n v="0"/>
    <x v="3"/>
  </r>
  <r>
    <s v="2550-AEVRU"/>
    <x v="0"/>
    <n v="0"/>
    <s v="Yes"/>
    <s v="Yes"/>
    <n v="57"/>
    <s v="Yes"/>
    <x v="1"/>
    <x v="0"/>
    <x v="1"/>
    <x v="0"/>
    <x v="0"/>
    <x v="0"/>
    <x v="0"/>
    <x v="0"/>
    <x v="1"/>
    <s v="No"/>
    <x v="0"/>
    <n v="53.45"/>
    <n v="3053"/>
    <x v="0"/>
    <n v="3053"/>
    <n v="0"/>
    <x v="5"/>
  </r>
  <r>
    <s v="0969-RGKCU"/>
    <x v="1"/>
    <n v="0"/>
    <s v="Yes"/>
    <s v="Yes"/>
    <n v="37"/>
    <s v="Yes"/>
    <x v="1"/>
    <x v="2"/>
    <x v="2"/>
    <x v="2"/>
    <x v="2"/>
    <x v="2"/>
    <x v="2"/>
    <x v="2"/>
    <x v="1"/>
    <s v="No"/>
    <x v="3"/>
    <n v="19.8"/>
    <n v="677.05"/>
    <x v="0"/>
    <n v="677.05"/>
    <n v="0"/>
    <x v="2"/>
  </r>
  <r>
    <s v="0378-CJKPV"/>
    <x v="0"/>
    <n v="0"/>
    <s v="Yes"/>
    <s v="No"/>
    <n v="72"/>
    <s v="Yes"/>
    <x v="2"/>
    <x v="1"/>
    <x v="1"/>
    <x v="0"/>
    <x v="1"/>
    <x v="1"/>
    <x v="1"/>
    <x v="1"/>
    <x v="2"/>
    <s v="No"/>
    <x v="3"/>
    <n v="112.1"/>
    <n v="7965.95"/>
    <x v="0"/>
    <n v="7965.95"/>
    <n v="0"/>
    <x v="4"/>
  </r>
  <r>
    <s v="4706-AXVKM"/>
    <x v="0"/>
    <n v="1"/>
    <s v="No"/>
    <s v="No"/>
    <n v="11"/>
    <s v="Yes"/>
    <x v="2"/>
    <x v="1"/>
    <x v="0"/>
    <x v="1"/>
    <x v="0"/>
    <x v="0"/>
    <x v="0"/>
    <x v="1"/>
    <x v="0"/>
    <s v="Yes"/>
    <x v="3"/>
    <n v="84.8"/>
    <n v="906.85"/>
    <x v="1"/>
    <n v="906.85"/>
    <n v="1"/>
    <x v="0"/>
  </r>
  <r>
    <s v="5889-JTMUL"/>
    <x v="0"/>
    <n v="1"/>
    <s v="Yes"/>
    <s v="No"/>
    <n v="50"/>
    <s v="Yes"/>
    <x v="2"/>
    <x v="1"/>
    <x v="0"/>
    <x v="0"/>
    <x v="1"/>
    <x v="0"/>
    <x v="1"/>
    <x v="0"/>
    <x v="0"/>
    <s v="Yes"/>
    <x v="0"/>
    <n v="95.05"/>
    <n v="4888.7"/>
    <x v="1"/>
    <n v="4888.7"/>
    <n v="1"/>
    <x v="5"/>
  </r>
  <r>
    <s v="9026-RNUJS"/>
    <x v="1"/>
    <n v="1"/>
    <s v="No"/>
    <s v="No"/>
    <n v="5"/>
    <s v="Yes"/>
    <x v="1"/>
    <x v="0"/>
    <x v="0"/>
    <x v="1"/>
    <x v="1"/>
    <x v="0"/>
    <x v="0"/>
    <x v="0"/>
    <x v="0"/>
    <s v="No"/>
    <x v="0"/>
    <n v="50.35"/>
    <n v="237.25"/>
    <x v="1"/>
    <n v="237.25"/>
    <n v="1"/>
    <x v="0"/>
  </r>
  <r>
    <s v="3746-EUBYR"/>
    <x v="1"/>
    <n v="0"/>
    <s v="Yes"/>
    <s v="No"/>
    <n v="1"/>
    <s v="Yes"/>
    <x v="2"/>
    <x v="1"/>
    <x v="0"/>
    <x v="1"/>
    <x v="0"/>
    <x v="0"/>
    <x v="0"/>
    <x v="0"/>
    <x v="0"/>
    <s v="Yes"/>
    <x v="2"/>
    <n v="74.599999999999994"/>
    <n v="74.599999999999994"/>
    <x v="1"/>
    <n v="74.599999999999994"/>
    <n v="1"/>
    <x v="0"/>
  </r>
  <r>
    <s v="2332-EFBJY"/>
    <x v="1"/>
    <n v="0"/>
    <s v="No"/>
    <s v="No"/>
    <n v="16"/>
    <s v="Yes"/>
    <x v="1"/>
    <x v="2"/>
    <x v="2"/>
    <x v="2"/>
    <x v="2"/>
    <x v="2"/>
    <x v="2"/>
    <x v="2"/>
    <x v="0"/>
    <s v="Yes"/>
    <x v="1"/>
    <n v="19.7"/>
    <n v="342.4"/>
    <x v="1"/>
    <n v="342.4"/>
    <n v="1"/>
    <x v="3"/>
  </r>
  <r>
    <s v="2880-FPNAE"/>
    <x v="1"/>
    <n v="1"/>
    <s v="Yes"/>
    <s v="No"/>
    <n v="2"/>
    <s v="Yes"/>
    <x v="1"/>
    <x v="1"/>
    <x v="0"/>
    <x v="1"/>
    <x v="1"/>
    <x v="0"/>
    <x v="0"/>
    <x v="0"/>
    <x v="0"/>
    <s v="Yes"/>
    <x v="0"/>
    <n v="74.2"/>
    <n v="140.1"/>
    <x v="0"/>
    <n v="140.1"/>
    <n v="0"/>
    <x v="0"/>
  </r>
  <r>
    <s v="1703-MGIAB"/>
    <x v="0"/>
    <n v="0"/>
    <s v="No"/>
    <s v="No"/>
    <n v="17"/>
    <s v="Yes"/>
    <x v="2"/>
    <x v="0"/>
    <x v="0"/>
    <x v="1"/>
    <x v="1"/>
    <x v="1"/>
    <x v="1"/>
    <x v="0"/>
    <x v="0"/>
    <s v="Yes"/>
    <x v="1"/>
    <n v="69"/>
    <n v="1108"/>
    <x v="0"/>
    <n v="1108"/>
    <n v="0"/>
    <x v="3"/>
  </r>
  <r>
    <s v="4311-QTTAI"/>
    <x v="0"/>
    <n v="0"/>
    <s v="No"/>
    <s v="No"/>
    <n v="16"/>
    <s v="Yes"/>
    <x v="1"/>
    <x v="2"/>
    <x v="2"/>
    <x v="2"/>
    <x v="2"/>
    <x v="2"/>
    <x v="2"/>
    <x v="2"/>
    <x v="1"/>
    <s v="No"/>
    <x v="3"/>
    <n v="19.350000000000001"/>
    <n v="295.55"/>
    <x v="0"/>
    <n v="295.55"/>
    <n v="0"/>
    <x v="3"/>
  </r>
  <r>
    <s v="9474-PHLYD"/>
    <x v="0"/>
    <n v="0"/>
    <s v="No"/>
    <s v="No"/>
    <n v="15"/>
    <s v="Yes"/>
    <x v="1"/>
    <x v="0"/>
    <x v="0"/>
    <x v="1"/>
    <x v="1"/>
    <x v="0"/>
    <x v="0"/>
    <x v="1"/>
    <x v="0"/>
    <s v="Yes"/>
    <x v="0"/>
    <n v="59.45"/>
    <n v="892.65"/>
    <x v="1"/>
    <n v="892.65"/>
    <n v="1"/>
    <x v="3"/>
  </r>
  <r>
    <s v="4318-RAJVY"/>
    <x v="0"/>
    <n v="0"/>
    <s v="No"/>
    <s v="No"/>
    <n v="10"/>
    <s v="Yes"/>
    <x v="1"/>
    <x v="2"/>
    <x v="2"/>
    <x v="2"/>
    <x v="2"/>
    <x v="2"/>
    <x v="2"/>
    <x v="2"/>
    <x v="1"/>
    <s v="Yes"/>
    <x v="1"/>
    <n v="19.8"/>
    <n v="198.25"/>
    <x v="0"/>
    <n v="198.25"/>
    <n v="0"/>
    <x v="0"/>
  </r>
  <r>
    <s v="2165-VOEGB"/>
    <x v="0"/>
    <n v="0"/>
    <s v="No"/>
    <s v="Yes"/>
    <n v="46"/>
    <s v="Yes"/>
    <x v="1"/>
    <x v="1"/>
    <x v="1"/>
    <x v="0"/>
    <x v="0"/>
    <x v="1"/>
    <x v="1"/>
    <x v="1"/>
    <x v="1"/>
    <s v="Yes"/>
    <x v="2"/>
    <n v="105.2"/>
    <n v="4822.8500000000004"/>
    <x v="1"/>
    <n v="4822.8500000000004"/>
    <n v="1"/>
    <x v="2"/>
  </r>
  <r>
    <s v="3612-YUNGG"/>
    <x v="1"/>
    <n v="0"/>
    <s v="Yes"/>
    <s v="Yes"/>
    <n v="64"/>
    <s v="Yes"/>
    <x v="2"/>
    <x v="1"/>
    <x v="0"/>
    <x v="0"/>
    <x v="1"/>
    <x v="1"/>
    <x v="1"/>
    <x v="1"/>
    <x v="2"/>
    <s v="Yes"/>
    <x v="3"/>
    <n v="109.2"/>
    <n v="6741.15"/>
    <x v="0"/>
    <n v="6741.15"/>
    <n v="0"/>
    <x v="4"/>
  </r>
  <r>
    <s v="2254-DLXRI"/>
    <x v="0"/>
    <n v="0"/>
    <s v="No"/>
    <s v="No"/>
    <n v="1"/>
    <s v="Yes"/>
    <x v="2"/>
    <x v="1"/>
    <x v="0"/>
    <x v="0"/>
    <x v="0"/>
    <x v="0"/>
    <x v="0"/>
    <x v="0"/>
    <x v="0"/>
    <s v="Yes"/>
    <x v="1"/>
    <n v="79.150000000000006"/>
    <n v="79.150000000000006"/>
    <x v="0"/>
    <n v="79.150000000000006"/>
    <n v="0"/>
    <x v="0"/>
  </r>
  <r>
    <s v="5062-CJJKH"/>
    <x v="1"/>
    <n v="0"/>
    <s v="Yes"/>
    <s v="Yes"/>
    <n v="25"/>
    <s v="Yes"/>
    <x v="1"/>
    <x v="0"/>
    <x v="0"/>
    <x v="0"/>
    <x v="1"/>
    <x v="0"/>
    <x v="0"/>
    <x v="0"/>
    <x v="1"/>
    <s v="No"/>
    <x v="1"/>
    <n v="53.65"/>
    <n v="1355.45"/>
    <x v="0"/>
    <n v="1355.45"/>
    <n v="0"/>
    <x v="1"/>
  </r>
  <r>
    <s v="9028-LIHRP"/>
    <x v="1"/>
    <n v="0"/>
    <s v="Yes"/>
    <s v="Yes"/>
    <n v="71"/>
    <s v="Yes"/>
    <x v="1"/>
    <x v="1"/>
    <x v="1"/>
    <x v="0"/>
    <x v="1"/>
    <x v="1"/>
    <x v="1"/>
    <x v="0"/>
    <x v="2"/>
    <s v="No"/>
    <x v="3"/>
    <n v="100.2"/>
    <n v="7209"/>
    <x v="0"/>
    <n v="7209"/>
    <n v="0"/>
    <x v="4"/>
  </r>
  <r>
    <s v="2219-MVUSO"/>
    <x v="1"/>
    <n v="0"/>
    <s v="No"/>
    <s v="No"/>
    <n v="8"/>
    <s v="Yes"/>
    <x v="1"/>
    <x v="0"/>
    <x v="0"/>
    <x v="1"/>
    <x v="0"/>
    <x v="0"/>
    <x v="0"/>
    <x v="0"/>
    <x v="0"/>
    <s v="Yes"/>
    <x v="1"/>
    <n v="45.15"/>
    <n v="438.4"/>
    <x v="1"/>
    <n v="438.4"/>
    <n v="1"/>
    <x v="0"/>
  </r>
  <r>
    <s v="1053-MXTTK"/>
    <x v="0"/>
    <n v="0"/>
    <s v="Yes"/>
    <s v="Yes"/>
    <n v="72"/>
    <s v="Yes"/>
    <x v="1"/>
    <x v="1"/>
    <x v="1"/>
    <x v="0"/>
    <x v="1"/>
    <x v="1"/>
    <x v="1"/>
    <x v="1"/>
    <x v="2"/>
    <s v="Yes"/>
    <x v="2"/>
    <n v="108.65"/>
    <n v="7726.35"/>
    <x v="0"/>
    <n v="7726.35"/>
    <n v="0"/>
    <x v="4"/>
  </r>
  <r>
    <s v="1530-ZTDOZ"/>
    <x v="0"/>
    <n v="0"/>
    <s v="Yes"/>
    <s v="No"/>
    <n v="49"/>
    <s v="No"/>
    <x v="0"/>
    <x v="0"/>
    <x v="1"/>
    <x v="1"/>
    <x v="0"/>
    <x v="0"/>
    <x v="1"/>
    <x v="0"/>
    <x v="0"/>
    <s v="No"/>
    <x v="2"/>
    <n v="40.65"/>
    <n v="2070.75"/>
    <x v="0"/>
    <n v="2070.75"/>
    <n v="0"/>
    <x v="5"/>
  </r>
  <r>
    <s v="1301-LOPVR"/>
    <x v="1"/>
    <n v="0"/>
    <s v="Yes"/>
    <s v="Yes"/>
    <n v="29"/>
    <s v="No"/>
    <x v="0"/>
    <x v="0"/>
    <x v="1"/>
    <x v="0"/>
    <x v="1"/>
    <x v="1"/>
    <x v="0"/>
    <x v="1"/>
    <x v="1"/>
    <s v="Yes"/>
    <x v="3"/>
    <n v="55.35"/>
    <n v="1636.95"/>
    <x v="0"/>
    <n v="1636.95"/>
    <n v="0"/>
    <x v="1"/>
  </r>
  <r>
    <s v="0853-TWRVK"/>
    <x v="1"/>
    <n v="0"/>
    <s v="Yes"/>
    <s v="No"/>
    <n v="72"/>
    <s v="Yes"/>
    <x v="2"/>
    <x v="1"/>
    <x v="1"/>
    <x v="0"/>
    <x v="1"/>
    <x v="1"/>
    <x v="0"/>
    <x v="1"/>
    <x v="2"/>
    <s v="No"/>
    <x v="2"/>
    <n v="105.6"/>
    <n v="7581.5"/>
    <x v="0"/>
    <n v="7581.5"/>
    <n v="0"/>
    <x v="4"/>
  </r>
  <r>
    <s v="8914-RBTSB"/>
    <x v="1"/>
    <n v="0"/>
    <s v="Yes"/>
    <s v="No"/>
    <n v="31"/>
    <s v="Yes"/>
    <x v="2"/>
    <x v="1"/>
    <x v="0"/>
    <x v="0"/>
    <x v="1"/>
    <x v="0"/>
    <x v="1"/>
    <x v="0"/>
    <x v="0"/>
    <s v="No"/>
    <x v="0"/>
    <n v="93.8"/>
    <n v="3019.5"/>
    <x v="1"/>
    <n v="3019.5"/>
    <n v="1"/>
    <x v="1"/>
  </r>
  <r>
    <s v="6212-ATMLK"/>
    <x v="0"/>
    <n v="0"/>
    <s v="No"/>
    <s v="No"/>
    <n v="50"/>
    <s v="Yes"/>
    <x v="2"/>
    <x v="1"/>
    <x v="0"/>
    <x v="1"/>
    <x v="0"/>
    <x v="0"/>
    <x v="1"/>
    <x v="1"/>
    <x v="0"/>
    <s v="Yes"/>
    <x v="0"/>
    <n v="95.7"/>
    <n v="4729.75"/>
    <x v="0"/>
    <n v="4729.75"/>
    <n v="0"/>
    <x v="5"/>
  </r>
  <r>
    <s v="8200-LGKSR"/>
    <x v="1"/>
    <n v="0"/>
    <s v="Yes"/>
    <s v="No"/>
    <n v="71"/>
    <s v="Yes"/>
    <x v="2"/>
    <x v="0"/>
    <x v="1"/>
    <x v="1"/>
    <x v="1"/>
    <x v="1"/>
    <x v="1"/>
    <x v="1"/>
    <x v="2"/>
    <s v="No"/>
    <x v="0"/>
    <n v="83.2"/>
    <n v="6126.1"/>
    <x v="0"/>
    <n v="6126.1"/>
    <n v="0"/>
    <x v="4"/>
  </r>
  <r>
    <s v="1568-BEKZM"/>
    <x v="1"/>
    <n v="1"/>
    <s v="Yes"/>
    <s v="No"/>
    <n v="70"/>
    <s v="Yes"/>
    <x v="2"/>
    <x v="0"/>
    <x v="1"/>
    <x v="0"/>
    <x v="1"/>
    <x v="1"/>
    <x v="1"/>
    <x v="1"/>
    <x v="2"/>
    <s v="No"/>
    <x v="3"/>
    <n v="90.05"/>
    <n v="6333.4"/>
    <x v="0"/>
    <n v="6333.4"/>
    <n v="0"/>
    <x v="4"/>
  </r>
  <r>
    <s v="0670-ANMUU"/>
    <x v="1"/>
    <n v="0"/>
    <s v="No"/>
    <s v="No"/>
    <n v="71"/>
    <s v="Yes"/>
    <x v="2"/>
    <x v="1"/>
    <x v="1"/>
    <x v="1"/>
    <x v="0"/>
    <x v="1"/>
    <x v="0"/>
    <x v="1"/>
    <x v="1"/>
    <s v="No"/>
    <x v="3"/>
    <n v="97.65"/>
    <n v="6687.85"/>
    <x v="0"/>
    <n v="6687.85"/>
    <n v="0"/>
    <x v="4"/>
  </r>
  <r>
    <s v="6897-RWMUB"/>
    <x v="1"/>
    <n v="0"/>
    <s v="Yes"/>
    <s v="Yes"/>
    <n v="61"/>
    <s v="Yes"/>
    <x v="1"/>
    <x v="0"/>
    <x v="1"/>
    <x v="0"/>
    <x v="1"/>
    <x v="1"/>
    <x v="0"/>
    <x v="0"/>
    <x v="2"/>
    <s v="Yes"/>
    <x v="2"/>
    <n v="68.05"/>
    <n v="4158.25"/>
    <x v="0"/>
    <n v="4158.25"/>
    <n v="0"/>
    <x v="4"/>
  </r>
  <r>
    <s v="0963-ZBDRN"/>
    <x v="1"/>
    <n v="0"/>
    <s v="No"/>
    <s v="No"/>
    <n v="32"/>
    <s v="Yes"/>
    <x v="1"/>
    <x v="1"/>
    <x v="0"/>
    <x v="1"/>
    <x v="0"/>
    <x v="1"/>
    <x v="1"/>
    <x v="1"/>
    <x v="0"/>
    <s v="Yes"/>
    <x v="0"/>
    <n v="96.2"/>
    <n v="3183.4"/>
    <x v="1"/>
    <n v="3183.4"/>
    <n v="1"/>
    <x v="1"/>
  </r>
  <r>
    <s v="7594-RQHXR"/>
    <x v="0"/>
    <n v="0"/>
    <s v="No"/>
    <s v="Yes"/>
    <n v="1"/>
    <s v="Yes"/>
    <x v="1"/>
    <x v="1"/>
    <x v="0"/>
    <x v="1"/>
    <x v="0"/>
    <x v="0"/>
    <x v="0"/>
    <x v="1"/>
    <x v="0"/>
    <s v="Yes"/>
    <x v="0"/>
    <n v="79.599999999999994"/>
    <n v="79.599999999999994"/>
    <x v="1"/>
    <n v="79.599999999999994"/>
    <n v="1"/>
    <x v="0"/>
  </r>
  <r>
    <s v="6999-CHVCF"/>
    <x v="1"/>
    <n v="0"/>
    <s v="No"/>
    <s v="No"/>
    <n v="68"/>
    <s v="Yes"/>
    <x v="2"/>
    <x v="1"/>
    <x v="1"/>
    <x v="0"/>
    <x v="1"/>
    <x v="0"/>
    <x v="0"/>
    <x v="1"/>
    <x v="2"/>
    <s v="Yes"/>
    <x v="2"/>
    <n v="102.1"/>
    <n v="7149.35"/>
    <x v="0"/>
    <n v="7149.35"/>
    <n v="0"/>
    <x v="4"/>
  </r>
  <r>
    <s v="6134-KWTBV"/>
    <x v="1"/>
    <n v="0"/>
    <s v="No"/>
    <s v="No"/>
    <n v="62"/>
    <s v="Yes"/>
    <x v="2"/>
    <x v="2"/>
    <x v="2"/>
    <x v="2"/>
    <x v="2"/>
    <x v="2"/>
    <x v="2"/>
    <x v="2"/>
    <x v="2"/>
    <s v="No"/>
    <x v="2"/>
    <n v="23.4"/>
    <n v="1429.65"/>
    <x v="0"/>
    <n v="1429.65"/>
    <n v="0"/>
    <x v="4"/>
  </r>
  <r>
    <s v="1077-HUUJM"/>
    <x v="0"/>
    <n v="0"/>
    <s v="No"/>
    <s v="Yes"/>
    <n v="7"/>
    <s v="Yes"/>
    <x v="1"/>
    <x v="1"/>
    <x v="0"/>
    <x v="1"/>
    <x v="0"/>
    <x v="0"/>
    <x v="0"/>
    <x v="0"/>
    <x v="0"/>
    <s v="Yes"/>
    <x v="0"/>
    <n v="71.05"/>
    <n v="472.65"/>
    <x v="0"/>
    <n v="472.65"/>
    <n v="0"/>
    <x v="0"/>
  </r>
  <r>
    <s v="6331-EWIEB"/>
    <x v="1"/>
    <n v="0"/>
    <s v="No"/>
    <s v="No"/>
    <n v="20"/>
    <s v="Yes"/>
    <x v="2"/>
    <x v="1"/>
    <x v="0"/>
    <x v="1"/>
    <x v="0"/>
    <x v="0"/>
    <x v="1"/>
    <x v="0"/>
    <x v="0"/>
    <s v="Yes"/>
    <x v="0"/>
    <n v="85.25"/>
    <n v="1734.5"/>
    <x v="1"/>
    <n v="1734.5"/>
    <n v="1"/>
    <x v="3"/>
  </r>
  <r>
    <s v="0895-LNKRC"/>
    <x v="1"/>
    <n v="0"/>
    <s v="Yes"/>
    <s v="Yes"/>
    <n v="6"/>
    <s v="Yes"/>
    <x v="1"/>
    <x v="2"/>
    <x v="2"/>
    <x v="2"/>
    <x v="2"/>
    <x v="2"/>
    <x v="2"/>
    <x v="2"/>
    <x v="1"/>
    <s v="No"/>
    <x v="1"/>
    <n v="19.45"/>
    <n v="113.5"/>
    <x v="0"/>
    <n v="113.5"/>
    <n v="0"/>
    <x v="0"/>
  </r>
  <r>
    <s v="2045-BMBTJ"/>
    <x v="0"/>
    <n v="1"/>
    <s v="No"/>
    <s v="No"/>
    <n v="33"/>
    <s v="No"/>
    <x v="0"/>
    <x v="0"/>
    <x v="1"/>
    <x v="0"/>
    <x v="1"/>
    <x v="0"/>
    <x v="1"/>
    <x v="1"/>
    <x v="0"/>
    <s v="Yes"/>
    <x v="2"/>
    <n v="59.45"/>
    <n v="1884.65"/>
    <x v="0"/>
    <n v="1884.65"/>
    <n v="0"/>
    <x v="1"/>
  </r>
  <r>
    <s v="8417-GSODA"/>
    <x v="1"/>
    <n v="0"/>
    <s v="Yes"/>
    <s v="Yes"/>
    <n v="28"/>
    <s v="Yes"/>
    <x v="2"/>
    <x v="1"/>
    <x v="0"/>
    <x v="1"/>
    <x v="0"/>
    <x v="0"/>
    <x v="1"/>
    <x v="1"/>
    <x v="1"/>
    <s v="No"/>
    <x v="2"/>
    <n v="92.2"/>
    <n v="2568.15"/>
    <x v="0"/>
    <n v="2568.15"/>
    <n v="0"/>
    <x v="1"/>
  </r>
  <r>
    <s v="5171-EPLKN"/>
    <x v="1"/>
    <n v="0"/>
    <s v="No"/>
    <s v="No"/>
    <n v="27"/>
    <s v="Yes"/>
    <x v="1"/>
    <x v="2"/>
    <x v="2"/>
    <x v="2"/>
    <x v="2"/>
    <x v="2"/>
    <x v="2"/>
    <x v="2"/>
    <x v="2"/>
    <s v="No"/>
    <x v="3"/>
    <n v="19.850000000000001"/>
    <n v="470"/>
    <x v="0"/>
    <n v="470"/>
    <n v="0"/>
    <x v="1"/>
  </r>
  <r>
    <s v="4452-QIIEB"/>
    <x v="1"/>
    <n v="0"/>
    <s v="No"/>
    <s v="No"/>
    <n v="7"/>
    <s v="Yes"/>
    <x v="1"/>
    <x v="0"/>
    <x v="0"/>
    <x v="1"/>
    <x v="0"/>
    <x v="0"/>
    <x v="0"/>
    <x v="0"/>
    <x v="0"/>
    <s v="No"/>
    <x v="1"/>
    <n v="43.9"/>
    <n v="278.39999999999998"/>
    <x v="0"/>
    <n v="278.39999999999998"/>
    <n v="0"/>
    <x v="0"/>
  </r>
  <r>
    <s v="5998-VVEJY"/>
    <x v="1"/>
    <n v="0"/>
    <s v="No"/>
    <s v="No"/>
    <n v="26"/>
    <s v="Yes"/>
    <x v="2"/>
    <x v="1"/>
    <x v="0"/>
    <x v="1"/>
    <x v="0"/>
    <x v="1"/>
    <x v="0"/>
    <x v="0"/>
    <x v="0"/>
    <s v="Yes"/>
    <x v="0"/>
    <n v="80.5"/>
    <n v="2088.8000000000002"/>
    <x v="1"/>
    <n v="2088.8000000000002"/>
    <n v="1"/>
    <x v="1"/>
  </r>
  <r>
    <s v="1624-NALOJ"/>
    <x v="1"/>
    <n v="1"/>
    <s v="No"/>
    <s v="No"/>
    <n v="5"/>
    <s v="Yes"/>
    <x v="2"/>
    <x v="1"/>
    <x v="0"/>
    <x v="0"/>
    <x v="0"/>
    <x v="0"/>
    <x v="0"/>
    <x v="1"/>
    <x v="0"/>
    <s v="Yes"/>
    <x v="0"/>
    <n v="89.8"/>
    <n v="502.6"/>
    <x v="1"/>
    <n v="502.6"/>
    <n v="1"/>
    <x v="0"/>
  </r>
  <r>
    <s v="6741-EGCBI"/>
    <x v="1"/>
    <n v="1"/>
    <s v="No"/>
    <s v="No"/>
    <n v="30"/>
    <s v="Yes"/>
    <x v="2"/>
    <x v="1"/>
    <x v="1"/>
    <x v="1"/>
    <x v="0"/>
    <x v="0"/>
    <x v="0"/>
    <x v="1"/>
    <x v="0"/>
    <s v="Yes"/>
    <x v="3"/>
    <n v="90.5"/>
    <n v="2595.85"/>
    <x v="0"/>
    <n v="2595.85"/>
    <n v="0"/>
    <x v="1"/>
  </r>
  <r>
    <s v="7820-ZYGNY"/>
    <x v="1"/>
    <n v="0"/>
    <s v="No"/>
    <s v="No"/>
    <n v="63"/>
    <s v="Yes"/>
    <x v="2"/>
    <x v="1"/>
    <x v="0"/>
    <x v="0"/>
    <x v="0"/>
    <x v="0"/>
    <x v="0"/>
    <x v="1"/>
    <x v="1"/>
    <s v="No"/>
    <x v="3"/>
    <n v="90.45"/>
    <n v="5825.5"/>
    <x v="0"/>
    <n v="5825.5"/>
    <n v="0"/>
    <x v="4"/>
  </r>
  <r>
    <s v="4317-VTEOA"/>
    <x v="1"/>
    <n v="0"/>
    <s v="No"/>
    <s v="No"/>
    <n v="1"/>
    <s v="Yes"/>
    <x v="1"/>
    <x v="0"/>
    <x v="0"/>
    <x v="0"/>
    <x v="0"/>
    <x v="0"/>
    <x v="0"/>
    <x v="0"/>
    <x v="0"/>
    <s v="Yes"/>
    <x v="0"/>
    <n v="50.75"/>
    <n v="50.75"/>
    <x v="1"/>
    <n v="50.75"/>
    <n v="1"/>
    <x v="0"/>
  </r>
  <r>
    <s v="9677-AVKED"/>
    <x v="0"/>
    <n v="0"/>
    <s v="No"/>
    <s v="Yes"/>
    <n v="53"/>
    <s v="Yes"/>
    <x v="2"/>
    <x v="0"/>
    <x v="0"/>
    <x v="0"/>
    <x v="1"/>
    <x v="1"/>
    <x v="1"/>
    <x v="1"/>
    <x v="1"/>
    <s v="Yes"/>
    <x v="0"/>
    <n v="84.6"/>
    <n v="4449.75"/>
    <x v="0"/>
    <n v="4449.75"/>
    <n v="0"/>
    <x v="5"/>
  </r>
  <r>
    <s v="1670-SVOWZ"/>
    <x v="0"/>
    <n v="0"/>
    <s v="Yes"/>
    <s v="Yes"/>
    <n v="14"/>
    <s v="Yes"/>
    <x v="1"/>
    <x v="1"/>
    <x v="0"/>
    <x v="0"/>
    <x v="0"/>
    <x v="1"/>
    <x v="0"/>
    <x v="1"/>
    <x v="0"/>
    <s v="Yes"/>
    <x v="3"/>
    <n v="89.65"/>
    <n v="1208.3499999999999"/>
    <x v="1"/>
    <n v="1208.3499999999999"/>
    <n v="1"/>
    <x v="3"/>
  </r>
  <r>
    <s v="2227-JRSJX"/>
    <x v="0"/>
    <n v="0"/>
    <s v="No"/>
    <s v="No"/>
    <n v="21"/>
    <s v="Yes"/>
    <x v="1"/>
    <x v="1"/>
    <x v="0"/>
    <x v="0"/>
    <x v="0"/>
    <x v="1"/>
    <x v="1"/>
    <x v="1"/>
    <x v="0"/>
    <s v="Yes"/>
    <x v="2"/>
    <n v="99.15"/>
    <n v="1956.4"/>
    <x v="0"/>
    <n v="1956.4"/>
    <n v="0"/>
    <x v="3"/>
  </r>
  <r>
    <s v="9847-HNVGP"/>
    <x v="1"/>
    <n v="0"/>
    <s v="No"/>
    <s v="No"/>
    <n v="17"/>
    <s v="Yes"/>
    <x v="1"/>
    <x v="2"/>
    <x v="2"/>
    <x v="2"/>
    <x v="2"/>
    <x v="2"/>
    <x v="2"/>
    <x v="2"/>
    <x v="1"/>
    <s v="No"/>
    <x v="1"/>
    <n v="19.95"/>
    <n v="310.60000000000002"/>
    <x v="0"/>
    <n v="310.60000000000002"/>
    <n v="0"/>
    <x v="3"/>
  </r>
  <r>
    <s v="6696-YDAYZ"/>
    <x v="1"/>
    <n v="0"/>
    <s v="Yes"/>
    <s v="Yes"/>
    <n v="16"/>
    <s v="Yes"/>
    <x v="1"/>
    <x v="2"/>
    <x v="2"/>
    <x v="2"/>
    <x v="2"/>
    <x v="2"/>
    <x v="2"/>
    <x v="2"/>
    <x v="2"/>
    <s v="No"/>
    <x v="1"/>
    <n v="20.5"/>
    <n v="290.55"/>
    <x v="0"/>
    <n v="290.55"/>
    <n v="0"/>
    <x v="3"/>
  </r>
  <r>
    <s v="8980-WQFWL"/>
    <x v="0"/>
    <n v="0"/>
    <s v="No"/>
    <s v="No"/>
    <n v="35"/>
    <s v="Yes"/>
    <x v="1"/>
    <x v="0"/>
    <x v="0"/>
    <x v="1"/>
    <x v="1"/>
    <x v="0"/>
    <x v="0"/>
    <x v="1"/>
    <x v="0"/>
    <s v="Yes"/>
    <x v="0"/>
    <n v="62.1"/>
    <n v="2096.1"/>
    <x v="0"/>
    <n v="2096.1"/>
    <n v="0"/>
    <x v="1"/>
  </r>
  <r>
    <s v="1730-ZMAME"/>
    <x v="0"/>
    <n v="1"/>
    <s v="No"/>
    <s v="No"/>
    <n v="32"/>
    <s v="Yes"/>
    <x v="1"/>
    <x v="1"/>
    <x v="0"/>
    <x v="1"/>
    <x v="0"/>
    <x v="0"/>
    <x v="0"/>
    <x v="1"/>
    <x v="0"/>
    <s v="Yes"/>
    <x v="0"/>
    <n v="79.5"/>
    <n v="2665"/>
    <x v="0"/>
    <n v="2665"/>
    <n v="0"/>
    <x v="1"/>
  </r>
  <r>
    <s v="6506-EYCNH"/>
    <x v="0"/>
    <n v="0"/>
    <s v="Yes"/>
    <s v="Yes"/>
    <n v="28"/>
    <s v="Yes"/>
    <x v="1"/>
    <x v="2"/>
    <x v="2"/>
    <x v="2"/>
    <x v="2"/>
    <x v="2"/>
    <x v="2"/>
    <x v="2"/>
    <x v="0"/>
    <s v="Yes"/>
    <x v="2"/>
    <n v="19.55"/>
    <n v="543.79999999999995"/>
    <x v="0"/>
    <n v="543.79999999999995"/>
    <n v="0"/>
    <x v="1"/>
  </r>
  <r>
    <s v="4634-JLRJT"/>
    <x v="0"/>
    <n v="0"/>
    <s v="No"/>
    <s v="No"/>
    <n v="1"/>
    <s v="Yes"/>
    <x v="1"/>
    <x v="2"/>
    <x v="2"/>
    <x v="2"/>
    <x v="2"/>
    <x v="2"/>
    <x v="2"/>
    <x v="2"/>
    <x v="0"/>
    <s v="Yes"/>
    <x v="1"/>
    <n v="20.350000000000001"/>
    <n v="20.350000000000001"/>
    <x v="0"/>
    <n v="20.350000000000001"/>
    <n v="0"/>
    <x v="0"/>
  </r>
  <r>
    <s v="9501-UKKNL"/>
    <x v="1"/>
    <n v="0"/>
    <s v="No"/>
    <s v="No"/>
    <n v="59"/>
    <s v="No"/>
    <x v="0"/>
    <x v="0"/>
    <x v="0"/>
    <x v="1"/>
    <x v="0"/>
    <x v="1"/>
    <x v="1"/>
    <x v="1"/>
    <x v="0"/>
    <s v="Yes"/>
    <x v="0"/>
    <n v="51.7"/>
    <n v="3005.8"/>
    <x v="0"/>
    <n v="3005.8"/>
    <n v="0"/>
    <x v="5"/>
  </r>
  <r>
    <s v="2560-QTSBS"/>
    <x v="0"/>
    <n v="0"/>
    <s v="Yes"/>
    <s v="Yes"/>
    <n v="72"/>
    <s v="Yes"/>
    <x v="2"/>
    <x v="2"/>
    <x v="2"/>
    <x v="2"/>
    <x v="2"/>
    <x v="2"/>
    <x v="2"/>
    <x v="2"/>
    <x v="1"/>
    <s v="Yes"/>
    <x v="2"/>
    <n v="23.3"/>
    <n v="1623.15"/>
    <x v="0"/>
    <n v="1623.15"/>
    <n v="0"/>
    <x v="4"/>
  </r>
  <r>
    <s v="7541-YLXCL"/>
    <x v="1"/>
    <n v="0"/>
    <s v="No"/>
    <s v="No"/>
    <n v="36"/>
    <s v="Yes"/>
    <x v="1"/>
    <x v="0"/>
    <x v="0"/>
    <x v="0"/>
    <x v="0"/>
    <x v="1"/>
    <x v="0"/>
    <x v="1"/>
    <x v="1"/>
    <s v="Yes"/>
    <x v="1"/>
    <n v="65.400000000000006"/>
    <n v="2498.4"/>
    <x v="1"/>
    <n v="2498.4"/>
    <n v="1"/>
    <x v="1"/>
  </r>
  <r>
    <s v="4795-WRNVT"/>
    <x v="0"/>
    <n v="0"/>
    <s v="No"/>
    <s v="No"/>
    <n v="40"/>
    <s v="Yes"/>
    <x v="1"/>
    <x v="0"/>
    <x v="1"/>
    <x v="0"/>
    <x v="0"/>
    <x v="0"/>
    <x v="1"/>
    <x v="0"/>
    <x v="0"/>
    <s v="No"/>
    <x v="1"/>
    <n v="65.099999999999994"/>
    <n v="2586"/>
    <x v="0"/>
    <n v="2586"/>
    <n v="0"/>
    <x v="2"/>
  </r>
  <r>
    <s v="6080-TCMYC"/>
    <x v="1"/>
    <n v="0"/>
    <s v="Yes"/>
    <s v="Yes"/>
    <n v="40"/>
    <s v="Yes"/>
    <x v="2"/>
    <x v="1"/>
    <x v="0"/>
    <x v="1"/>
    <x v="1"/>
    <x v="0"/>
    <x v="0"/>
    <x v="0"/>
    <x v="0"/>
    <s v="Yes"/>
    <x v="0"/>
    <n v="81.2"/>
    <n v="3292.3"/>
    <x v="0"/>
    <n v="3292.3"/>
    <n v="0"/>
    <x v="2"/>
  </r>
  <r>
    <s v="0260-ZDLGK"/>
    <x v="0"/>
    <n v="0"/>
    <s v="No"/>
    <s v="Yes"/>
    <n v="9"/>
    <s v="Yes"/>
    <x v="1"/>
    <x v="0"/>
    <x v="0"/>
    <x v="1"/>
    <x v="1"/>
    <x v="1"/>
    <x v="1"/>
    <x v="1"/>
    <x v="0"/>
    <s v="Yes"/>
    <x v="1"/>
    <n v="72.900000000000006"/>
    <n v="651.4"/>
    <x v="1"/>
    <n v="651.4"/>
    <n v="1"/>
    <x v="0"/>
  </r>
  <r>
    <s v="7860-UXCRM"/>
    <x v="1"/>
    <n v="0"/>
    <s v="Yes"/>
    <s v="Yes"/>
    <n v="63"/>
    <s v="Yes"/>
    <x v="1"/>
    <x v="0"/>
    <x v="1"/>
    <x v="0"/>
    <x v="1"/>
    <x v="1"/>
    <x v="1"/>
    <x v="0"/>
    <x v="2"/>
    <s v="No"/>
    <x v="3"/>
    <n v="74.5"/>
    <n v="4674.55"/>
    <x v="0"/>
    <n v="4674.55"/>
    <n v="0"/>
    <x v="4"/>
  </r>
  <r>
    <s v="6357-JJPQT"/>
    <x v="0"/>
    <n v="0"/>
    <s v="No"/>
    <s v="No"/>
    <n v="3"/>
    <s v="Yes"/>
    <x v="1"/>
    <x v="1"/>
    <x v="0"/>
    <x v="1"/>
    <x v="0"/>
    <x v="0"/>
    <x v="1"/>
    <x v="0"/>
    <x v="0"/>
    <s v="Yes"/>
    <x v="0"/>
    <n v="80.5"/>
    <n v="232.35"/>
    <x v="0"/>
    <n v="232.35"/>
    <n v="0"/>
    <x v="0"/>
  </r>
  <r>
    <s v="2292-XQWSV"/>
    <x v="1"/>
    <n v="0"/>
    <s v="Yes"/>
    <s v="Yes"/>
    <n v="40"/>
    <s v="No"/>
    <x v="0"/>
    <x v="0"/>
    <x v="0"/>
    <x v="0"/>
    <x v="1"/>
    <x v="1"/>
    <x v="1"/>
    <x v="1"/>
    <x v="1"/>
    <s v="No"/>
    <x v="1"/>
    <n v="60.3"/>
    <n v="2448.5"/>
    <x v="0"/>
    <n v="2448.5"/>
    <n v="0"/>
    <x v="2"/>
  </r>
  <r>
    <s v="9552-TGUZV"/>
    <x v="1"/>
    <n v="0"/>
    <s v="Yes"/>
    <s v="No"/>
    <n v="8"/>
    <s v="Yes"/>
    <x v="1"/>
    <x v="1"/>
    <x v="1"/>
    <x v="1"/>
    <x v="0"/>
    <x v="0"/>
    <x v="0"/>
    <x v="0"/>
    <x v="0"/>
    <s v="Yes"/>
    <x v="1"/>
    <n v="75"/>
    <n v="658.1"/>
    <x v="0"/>
    <n v="658.1"/>
    <n v="0"/>
    <x v="0"/>
  </r>
  <r>
    <s v="5913-INRQV"/>
    <x v="1"/>
    <n v="1"/>
    <s v="Yes"/>
    <s v="No"/>
    <n v="34"/>
    <s v="Yes"/>
    <x v="1"/>
    <x v="1"/>
    <x v="1"/>
    <x v="1"/>
    <x v="0"/>
    <x v="1"/>
    <x v="1"/>
    <x v="0"/>
    <x v="1"/>
    <s v="No"/>
    <x v="1"/>
    <n v="90.15"/>
    <n v="3128.8"/>
    <x v="0"/>
    <n v="3128.8"/>
    <n v="0"/>
    <x v="1"/>
  </r>
  <r>
    <s v="8722-NGNBH"/>
    <x v="1"/>
    <n v="0"/>
    <s v="No"/>
    <s v="No"/>
    <n v="5"/>
    <s v="No"/>
    <x v="0"/>
    <x v="0"/>
    <x v="1"/>
    <x v="1"/>
    <x v="1"/>
    <x v="1"/>
    <x v="0"/>
    <x v="0"/>
    <x v="0"/>
    <s v="No"/>
    <x v="1"/>
    <n v="40"/>
    <n v="223.45"/>
    <x v="1"/>
    <n v="223.45"/>
    <n v="1"/>
    <x v="0"/>
  </r>
  <r>
    <s v="6210-KBBPI"/>
    <x v="1"/>
    <n v="1"/>
    <s v="No"/>
    <s v="No"/>
    <n v="9"/>
    <s v="Yes"/>
    <x v="2"/>
    <x v="1"/>
    <x v="0"/>
    <x v="0"/>
    <x v="0"/>
    <x v="0"/>
    <x v="1"/>
    <x v="1"/>
    <x v="0"/>
    <s v="Yes"/>
    <x v="3"/>
    <n v="99.45"/>
    <n v="919.4"/>
    <x v="1"/>
    <n v="919.4"/>
    <n v="1"/>
    <x v="0"/>
  </r>
  <r>
    <s v="9643-YBLUR"/>
    <x v="1"/>
    <n v="0"/>
    <s v="Yes"/>
    <s v="No"/>
    <n v="9"/>
    <s v="Yes"/>
    <x v="2"/>
    <x v="0"/>
    <x v="0"/>
    <x v="0"/>
    <x v="1"/>
    <x v="0"/>
    <x v="0"/>
    <x v="1"/>
    <x v="0"/>
    <s v="Yes"/>
    <x v="3"/>
    <n v="69.05"/>
    <n v="653.95000000000005"/>
    <x v="0"/>
    <n v="653.95000000000005"/>
    <n v="0"/>
    <x v="0"/>
  </r>
  <r>
    <s v="8734-FNWVH"/>
    <x v="1"/>
    <n v="0"/>
    <s v="Yes"/>
    <s v="Yes"/>
    <n v="31"/>
    <s v="Yes"/>
    <x v="2"/>
    <x v="0"/>
    <x v="0"/>
    <x v="1"/>
    <x v="0"/>
    <x v="0"/>
    <x v="0"/>
    <x v="1"/>
    <x v="0"/>
    <s v="No"/>
    <x v="2"/>
    <n v="59.7"/>
    <n v="1825.5"/>
    <x v="0"/>
    <n v="1825.5"/>
    <n v="0"/>
    <x v="1"/>
  </r>
  <r>
    <s v="9447-YPTBX"/>
    <x v="0"/>
    <n v="0"/>
    <s v="Yes"/>
    <s v="No"/>
    <n v="50"/>
    <s v="Yes"/>
    <x v="1"/>
    <x v="2"/>
    <x v="2"/>
    <x v="2"/>
    <x v="2"/>
    <x v="2"/>
    <x v="2"/>
    <x v="2"/>
    <x v="1"/>
    <s v="Yes"/>
    <x v="2"/>
    <n v="19.850000000000001"/>
    <n v="943.1"/>
    <x v="0"/>
    <n v="943.1"/>
    <n v="0"/>
    <x v="5"/>
  </r>
  <r>
    <s v="0133-BMFZO"/>
    <x v="0"/>
    <n v="0"/>
    <s v="No"/>
    <s v="No"/>
    <n v="2"/>
    <s v="Yes"/>
    <x v="1"/>
    <x v="1"/>
    <x v="1"/>
    <x v="0"/>
    <x v="0"/>
    <x v="1"/>
    <x v="0"/>
    <x v="0"/>
    <x v="0"/>
    <s v="Yes"/>
    <x v="0"/>
    <n v="86.25"/>
    <n v="181.65"/>
    <x v="1"/>
    <n v="181.65"/>
    <n v="1"/>
    <x v="0"/>
  </r>
  <r>
    <s v="6128-CZOMY"/>
    <x v="0"/>
    <n v="0"/>
    <s v="No"/>
    <s v="No"/>
    <n v="1"/>
    <s v="Yes"/>
    <x v="1"/>
    <x v="0"/>
    <x v="0"/>
    <x v="1"/>
    <x v="0"/>
    <x v="0"/>
    <x v="0"/>
    <x v="0"/>
    <x v="0"/>
    <s v="Yes"/>
    <x v="0"/>
    <n v="45.65"/>
    <n v="45.65"/>
    <x v="1"/>
    <n v="45.65"/>
    <n v="1"/>
    <x v="0"/>
  </r>
  <r>
    <s v="9540-JYROE"/>
    <x v="1"/>
    <n v="0"/>
    <s v="No"/>
    <s v="No"/>
    <n v="8"/>
    <s v="Yes"/>
    <x v="1"/>
    <x v="1"/>
    <x v="0"/>
    <x v="1"/>
    <x v="0"/>
    <x v="0"/>
    <x v="0"/>
    <x v="0"/>
    <x v="0"/>
    <s v="Yes"/>
    <x v="1"/>
    <n v="70.099999999999994"/>
    <n v="551.35"/>
    <x v="1"/>
    <n v="551.35"/>
    <n v="1"/>
    <x v="0"/>
  </r>
  <r>
    <s v="9026-LHEVG"/>
    <x v="0"/>
    <n v="0"/>
    <s v="No"/>
    <s v="No"/>
    <n v="9"/>
    <s v="No"/>
    <x v="0"/>
    <x v="0"/>
    <x v="0"/>
    <x v="0"/>
    <x v="0"/>
    <x v="0"/>
    <x v="0"/>
    <x v="1"/>
    <x v="0"/>
    <s v="No"/>
    <x v="0"/>
    <n v="40.75"/>
    <n v="359.4"/>
    <x v="0"/>
    <n v="359.4"/>
    <n v="0"/>
    <x v="0"/>
  </r>
  <r>
    <s v="2260-USTRB"/>
    <x v="0"/>
    <n v="1"/>
    <s v="No"/>
    <s v="No"/>
    <n v="2"/>
    <s v="Yes"/>
    <x v="1"/>
    <x v="1"/>
    <x v="0"/>
    <x v="1"/>
    <x v="0"/>
    <x v="0"/>
    <x v="0"/>
    <x v="0"/>
    <x v="0"/>
    <s v="Yes"/>
    <x v="2"/>
    <n v="70.2"/>
    <n v="115.95"/>
    <x v="1"/>
    <n v="115.95"/>
    <n v="1"/>
    <x v="0"/>
  </r>
  <r>
    <s v="3656-TKRVZ"/>
    <x v="0"/>
    <n v="0"/>
    <s v="No"/>
    <s v="No"/>
    <n v="3"/>
    <s v="Yes"/>
    <x v="1"/>
    <x v="0"/>
    <x v="1"/>
    <x v="0"/>
    <x v="0"/>
    <x v="0"/>
    <x v="0"/>
    <x v="0"/>
    <x v="0"/>
    <s v="No"/>
    <x v="0"/>
    <n v="55.35"/>
    <n v="165.2"/>
    <x v="1"/>
    <n v="165.2"/>
    <n v="1"/>
    <x v="0"/>
  </r>
  <r>
    <s v="7011-CVEUC"/>
    <x v="1"/>
    <n v="0"/>
    <s v="Yes"/>
    <s v="No"/>
    <n v="25"/>
    <s v="Yes"/>
    <x v="1"/>
    <x v="1"/>
    <x v="0"/>
    <x v="1"/>
    <x v="0"/>
    <x v="1"/>
    <x v="1"/>
    <x v="1"/>
    <x v="0"/>
    <s v="Yes"/>
    <x v="3"/>
    <n v="95.7"/>
    <n v="2338.35"/>
    <x v="0"/>
    <n v="2338.35"/>
    <n v="0"/>
    <x v="1"/>
  </r>
  <r>
    <s v="6185-TASNN"/>
    <x v="1"/>
    <n v="1"/>
    <s v="No"/>
    <s v="No"/>
    <n v="1"/>
    <s v="Yes"/>
    <x v="1"/>
    <x v="0"/>
    <x v="0"/>
    <x v="1"/>
    <x v="0"/>
    <x v="0"/>
    <x v="0"/>
    <x v="0"/>
    <x v="0"/>
    <s v="No"/>
    <x v="0"/>
    <n v="46.3"/>
    <n v="46.3"/>
    <x v="0"/>
    <n v="46.3"/>
    <n v="0"/>
    <x v="0"/>
  </r>
  <r>
    <s v="7925-PNRGI"/>
    <x v="0"/>
    <n v="0"/>
    <s v="Yes"/>
    <s v="Yes"/>
    <n v="45"/>
    <s v="Yes"/>
    <x v="2"/>
    <x v="0"/>
    <x v="1"/>
    <x v="0"/>
    <x v="1"/>
    <x v="1"/>
    <x v="1"/>
    <x v="0"/>
    <x v="0"/>
    <s v="No"/>
    <x v="1"/>
    <n v="81.3"/>
    <n v="3541.1"/>
    <x v="0"/>
    <n v="3541.1"/>
    <n v="0"/>
    <x v="2"/>
  </r>
  <r>
    <s v="8623-TMRBY"/>
    <x v="1"/>
    <n v="1"/>
    <s v="Yes"/>
    <s v="Yes"/>
    <n v="51"/>
    <s v="Yes"/>
    <x v="2"/>
    <x v="1"/>
    <x v="0"/>
    <x v="0"/>
    <x v="1"/>
    <x v="0"/>
    <x v="0"/>
    <x v="0"/>
    <x v="0"/>
    <s v="Yes"/>
    <x v="0"/>
    <n v="84.2"/>
    <n v="4146.05"/>
    <x v="1"/>
    <n v="4146.05"/>
    <n v="1"/>
    <x v="5"/>
  </r>
  <r>
    <s v="1552-CZCLL"/>
    <x v="0"/>
    <n v="0"/>
    <s v="Yes"/>
    <s v="Yes"/>
    <n v="55"/>
    <s v="Yes"/>
    <x v="1"/>
    <x v="2"/>
    <x v="2"/>
    <x v="2"/>
    <x v="2"/>
    <x v="2"/>
    <x v="2"/>
    <x v="2"/>
    <x v="0"/>
    <s v="No"/>
    <x v="3"/>
    <n v="20"/>
    <n v="1087.25"/>
    <x v="0"/>
    <n v="1087.25"/>
    <n v="0"/>
    <x v="5"/>
  </r>
  <r>
    <s v="3038-PQIUY"/>
    <x v="0"/>
    <n v="0"/>
    <s v="No"/>
    <s v="No"/>
    <n v="38"/>
    <s v="Yes"/>
    <x v="2"/>
    <x v="0"/>
    <x v="1"/>
    <x v="0"/>
    <x v="1"/>
    <x v="0"/>
    <x v="0"/>
    <x v="0"/>
    <x v="0"/>
    <s v="Yes"/>
    <x v="2"/>
    <n v="66.150000000000006"/>
    <n v="2522.4"/>
    <x v="0"/>
    <n v="2522.4"/>
    <n v="0"/>
    <x v="2"/>
  </r>
  <r>
    <s v="1501-SGHBW"/>
    <x v="1"/>
    <n v="0"/>
    <s v="No"/>
    <s v="No"/>
    <n v="2"/>
    <s v="Yes"/>
    <x v="1"/>
    <x v="0"/>
    <x v="0"/>
    <x v="1"/>
    <x v="0"/>
    <x v="0"/>
    <x v="0"/>
    <x v="0"/>
    <x v="0"/>
    <s v="No"/>
    <x v="1"/>
    <n v="45.85"/>
    <n v="81"/>
    <x v="1"/>
    <n v="81"/>
    <n v="1"/>
    <x v="0"/>
  </r>
  <r>
    <s v="9313-CDOGY"/>
    <x v="1"/>
    <n v="0"/>
    <s v="Yes"/>
    <s v="Yes"/>
    <n v="38"/>
    <s v="Yes"/>
    <x v="1"/>
    <x v="2"/>
    <x v="2"/>
    <x v="2"/>
    <x v="2"/>
    <x v="2"/>
    <x v="2"/>
    <x v="2"/>
    <x v="0"/>
    <s v="No"/>
    <x v="0"/>
    <n v="19.600000000000001"/>
    <n v="717.3"/>
    <x v="0"/>
    <n v="717.3"/>
    <n v="0"/>
    <x v="2"/>
  </r>
  <r>
    <s v="8148-BPLZQ"/>
    <x v="1"/>
    <n v="0"/>
    <s v="No"/>
    <s v="No"/>
    <n v="34"/>
    <s v="Yes"/>
    <x v="1"/>
    <x v="0"/>
    <x v="0"/>
    <x v="0"/>
    <x v="0"/>
    <x v="0"/>
    <x v="0"/>
    <x v="0"/>
    <x v="0"/>
    <s v="Yes"/>
    <x v="0"/>
    <n v="49.8"/>
    <n v="1734.2"/>
    <x v="0"/>
    <n v="1734.2"/>
    <n v="0"/>
    <x v="1"/>
  </r>
  <r>
    <s v="2623-DRYAM"/>
    <x v="0"/>
    <n v="0"/>
    <s v="Yes"/>
    <s v="No"/>
    <n v="70"/>
    <s v="Yes"/>
    <x v="2"/>
    <x v="1"/>
    <x v="0"/>
    <x v="1"/>
    <x v="1"/>
    <x v="0"/>
    <x v="1"/>
    <x v="1"/>
    <x v="1"/>
    <s v="Yes"/>
    <x v="0"/>
    <n v="101.75"/>
    <n v="7069.3"/>
    <x v="0"/>
    <n v="7069.3"/>
    <n v="0"/>
    <x v="4"/>
  </r>
  <r>
    <s v="9987-LUTYD"/>
    <x v="0"/>
    <n v="0"/>
    <s v="No"/>
    <s v="No"/>
    <n v="13"/>
    <s v="Yes"/>
    <x v="1"/>
    <x v="0"/>
    <x v="1"/>
    <x v="1"/>
    <x v="0"/>
    <x v="1"/>
    <x v="0"/>
    <x v="0"/>
    <x v="1"/>
    <s v="No"/>
    <x v="1"/>
    <n v="55.15"/>
    <n v="742.9"/>
    <x v="0"/>
    <n v="742.9"/>
    <n v="0"/>
    <x v="3"/>
  </r>
  <r>
    <s v="3208-YPIOE"/>
    <x v="1"/>
    <n v="0"/>
    <s v="No"/>
    <s v="No"/>
    <n v="39"/>
    <s v="Yes"/>
    <x v="2"/>
    <x v="1"/>
    <x v="0"/>
    <x v="1"/>
    <x v="0"/>
    <x v="0"/>
    <x v="0"/>
    <x v="0"/>
    <x v="0"/>
    <s v="No"/>
    <x v="0"/>
    <n v="75.25"/>
    <n v="3017.65"/>
    <x v="1"/>
    <n v="3017.65"/>
    <n v="1"/>
    <x v="2"/>
  </r>
  <r>
    <s v="4488-KQFDT"/>
    <x v="0"/>
    <n v="0"/>
    <s v="No"/>
    <s v="No"/>
    <n v="61"/>
    <s v="Yes"/>
    <x v="2"/>
    <x v="1"/>
    <x v="0"/>
    <x v="0"/>
    <x v="1"/>
    <x v="0"/>
    <x v="1"/>
    <x v="1"/>
    <x v="1"/>
    <s v="Yes"/>
    <x v="0"/>
    <n v="103.95"/>
    <n v="6423"/>
    <x v="0"/>
    <n v="6423"/>
    <n v="0"/>
    <x v="4"/>
  </r>
  <r>
    <s v="2612-RANWT"/>
    <x v="0"/>
    <n v="0"/>
    <s v="No"/>
    <s v="No"/>
    <n v="12"/>
    <s v="Yes"/>
    <x v="2"/>
    <x v="1"/>
    <x v="0"/>
    <x v="1"/>
    <x v="1"/>
    <x v="0"/>
    <x v="1"/>
    <x v="1"/>
    <x v="0"/>
    <s v="Yes"/>
    <x v="2"/>
    <n v="100.15"/>
    <n v="1164.3"/>
    <x v="1"/>
    <n v="1164.3"/>
    <n v="1"/>
    <x v="0"/>
  </r>
  <r>
    <s v="5693-PIPCS"/>
    <x v="1"/>
    <n v="0"/>
    <s v="No"/>
    <s v="No"/>
    <n v="41"/>
    <s v="Yes"/>
    <x v="1"/>
    <x v="1"/>
    <x v="0"/>
    <x v="0"/>
    <x v="0"/>
    <x v="1"/>
    <x v="1"/>
    <x v="1"/>
    <x v="2"/>
    <s v="Yes"/>
    <x v="3"/>
    <n v="99.65"/>
    <n v="4220.3500000000004"/>
    <x v="0"/>
    <n v="4220.3500000000004"/>
    <n v="0"/>
    <x v="2"/>
  </r>
  <r>
    <s v="0491-KAPQG"/>
    <x v="1"/>
    <n v="0"/>
    <s v="No"/>
    <s v="No"/>
    <n v="21"/>
    <s v="Yes"/>
    <x v="2"/>
    <x v="1"/>
    <x v="0"/>
    <x v="1"/>
    <x v="0"/>
    <x v="0"/>
    <x v="0"/>
    <x v="0"/>
    <x v="0"/>
    <s v="Yes"/>
    <x v="0"/>
    <n v="73.7"/>
    <n v="1558.7"/>
    <x v="0"/>
    <n v="1558.7"/>
    <n v="0"/>
    <x v="3"/>
  </r>
  <r>
    <s v="1925-LFCZZ"/>
    <x v="1"/>
    <n v="1"/>
    <s v="No"/>
    <s v="No"/>
    <n v="55"/>
    <s v="No"/>
    <x v="0"/>
    <x v="0"/>
    <x v="0"/>
    <x v="1"/>
    <x v="1"/>
    <x v="0"/>
    <x v="1"/>
    <x v="1"/>
    <x v="1"/>
    <s v="Yes"/>
    <x v="2"/>
    <n v="50.05"/>
    <n v="2743.45"/>
    <x v="0"/>
    <n v="2743.45"/>
    <n v="0"/>
    <x v="5"/>
  </r>
  <r>
    <s v="8039-EQPIM"/>
    <x v="1"/>
    <n v="0"/>
    <s v="Yes"/>
    <s v="No"/>
    <n v="69"/>
    <s v="No"/>
    <x v="0"/>
    <x v="0"/>
    <x v="1"/>
    <x v="1"/>
    <x v="1"/>
    <x v="1"/>
    <x v="1"/>
    <x v="1"/>
    <x v="2"/>
    <s v="No"/>
    <x v="2"/>
    <n v="60.25"/>
    <n v="4055.5"/>
    <x v="0"/>
    <n v="4055.5"/>
    <n v="0"/>
    <x v="4"/>
  </r>
  <r>
    <s v="6900-PXRMS"/>
    <x v="1"/>
    <n v="1"/>
    <s v="Yes"/>
    <s v="Yes"/>
    <n v="26"/>
    <s v="Yes"/>
    <x v="2"/>
    <x v="1"/>
    <x v="0"/>
    <x v="0"/>
    <x v="1"/>
    <x v="0"/>
    <x v="1"/>
    <x v="1"/>
    <x v="0"/>
    <s v="No"/>
    <x v="0"/>
    <n v="105.75"/>
    <n v="2710.25"/>
    <x v="1"/>
    <n v="2710.25"/>
    <n v="1"/>
    <x v="1"/>
  </r>
  <r>
    <s v="8707-RMEZH"/>
    <x v="0"/>
    <n v="1"/>
    <s v="Yes"/>
    <s v="No"/>
    <n v="69"/>
    <s v="Yes"/>
    <x v="1"/>
    <x v="1"/>
    <x v="1"/>
    <x v="0"/>
    <x v="0"/>
    <x v="0"/>
    <x v="0"/>
    <x v="1"/>
    <x v="1"/>
    <s v="No"/>
    <x v="3"/>
    <n v="87.3"/>
    <n v="6055.55"/>
    <x v="0"/>
    <n v="6055.55"/>
    <n v="0"/>
    <x v="4"/>
  </r>
  <r>
    <s v="3346-BRMIS"/>
    <x v="0"/>
    <n v="1"/>
    <s v="Yes"/>
    <s v="No"/>
    <n v="18"/>
    <s v="No"/>
    <x v="0"/>
    <x v="0"/>
    <x v="0"/>
    <x v="1"/>
    <x v="1"/>
    <x v="0"/>
    <x v="1"/>
    <x v="1"/>
    <x v="0"/>
    <s v="Yes"/>
    <x v="0"/>
    <n v="48.35"/>
    <n v="810.7"/>
    <x v="1"/>
    <n v="810.7"/>
    <n v="1"/>
    <x v="3"/>
  </r>
  <r>
    <s v="3209-ZPKFI"/>
    <x v="1"/>
    <n v="0"/>
    <s v="Yes"/>
    <s v="Yes"/>
    <n v="47"/>
    <s v="Yes"/>
    <x v="2"/>
    <x v="0"/>
    <x v="0"/>
    <x v="0"/>
    <x v="0"/>
    <x v="0"/>
    <x v="0"/>
    <x v="0"/>
    <x v="0"/>
    <s v="No"/>
    <x v="0"/>
    <n v="54.25"/>
    <n v="2538.1999999999998"/>
    <x v="0"/>
    <n v="2538.1999999999998"/>
    <n v="0"/>
    <x v="2"/>
  </r>
  <r>
    <s v="6479-VDGRK"/>
    <x v="0"/>
    <n v="0"/>
    <s v="Yes"/>
    <s v="Yes"/>
    <n v="72"/>
    <s v="Yes"/>
    <x v="1"/>
    <x v="0"/>
    <x v="1"/>
    <x v="0"/>
    <x v="1"/>
    <x v="1"/>
    <x v="1"/>
    <x v="1"/>
    <x v="2"/>
    <s v="No"/>
    <x v="2"/>
    <n v="85.3"/>
    <n v="6129.2"/>
    <x v="0"/>
    <n v="6129.2"/>
    <n v="0"/>
    <x v="4"/>
  </r>
  <r>
    <s v="9373-WSLOY"/>
    <x v="1"/>
    <n v="1"/>
    <s v="Yes"/>
    <s v="No"/>
    <n v="33"/>
    <s v="No"/>
    <x v="0"/>
    <x v="0"/>
    <x v="0"/>
    <x v="0"/>
    <x v="1"/>
    <x v="1"/>
    <x v="1"/>
    <x v="0"/>
    <x v="0"/>
    <s v="Yes"/>
    <x v="0"/>
    <n v="50"/>
    <n v="1750.85"/>
    <x v="0"/>
    <n v="1750.85"/>
    <n v="0"/>
    <x v="1"/>
  </r>
  <r>
    <s v="2933-FILNV"/>
    <x v="0"/>
    <n v="0"/>
    <s v="Yes"/>
    <s v="Yes"/>
    <n v="2"/>
    <s v="No"/>
    <x v="0"/>
    <x v="0"/>
    <x v="0"/>
    <x v="1"/>
    <x v="0"/>
    <x v="0"/>
    <x v="0"/>
    <x v="0"/>
    <x v="0"/>
    <s v="Yes"/>
    <x v="1"/>
    <n v="24.4"/>
    <n v="36.549999999999997"/>
    <x v="1"/>
    <n v="36.549999999999997"/>
    <n v="1"/>
    <x v="0"/>
  </r>
  <r>
    <s v="3569-JFODW"/>
    <x v="0"/>
    <n v="0"/>
    <s v="Yes"/>
    <s v="Yes"/>
    <n v="72"/>
    <s v="Yes"/>
    <x v="2"/>
    <x v="0"/>
    <x v="1"/>
    <x v="0"/>
    <x v="1"/>
    <x v="1"/>
    <x v="1"/>
    <x v="1"/>
    <x v="2"/>
    <s v="No"/>
    <x v="3"/>
    <n v="90.95"/>
    <n v="6652.45"/>
    <x v="0"/>
    <n v="6652.45"/>
    <n v="0"/>
    <x v="4"/>
  </r>
  <r>
    <s v="9819-FBNSV"/>
    <x v="1"/>
    <n v="1"/>
    <s v="Yes"/>
    <s v="No"/>
    <n v="37"/>
    <s v="Yes"/>
    <x v="1"/>
    <x v="1"/>
    <x v="0"/>
    <x v="1"/>
    <x v="0"/>
    <x v="0"/>
    <x v="0"/>
    <x v="0"/>
    <x v="0"/>
    <s v="Yes"/>
    <x v="2"/>
    <n v="72.25"/>
    <n v="2575.4499999999998"/>
    <x v="0"/>
    <n v="2575.4499999999998"/>
    <n v="0"/>
    <x v="2"/>
  </r>
  <r>
    <s v="9544-PYPSJ"/>
    <x v="0"/>
    <n v="1"/>
    <s v="Yes"/>
    <s v="Yes"/>
    <n v="62"/>
    <s v="Yes"/>
    <x v="2"/>
    <x v="1"/>
    <x v="0"/>
    <x v="0"/>
    <x v="1"/>
    <x v="0"/>
    <x v="0"/>
    <x v="1"/>
    <x v="0"/>
    <s v="Yes"/>
    <x v="3"/>
    <n v="96.1"/>
    <n v="6019.35"/>
    <x v="0"/>
    <n v="6019.35"/>
    <n v="0"/>
    <x v="4"/>
  </r>
  <r>
    <s v="1591-XWLGB"/>
    <x v="0"/>
    <n v="0"/>
    <s v="Yes"/>
    <s v="No"/>
    <n v="71"/>
    <s v="Yes"/>
    <x v="1"/>
    <x v="2"/>
    <x v="2"/>
    <x v="2"/>
    <x v="2"/>
    <x v="2"/>
    <x v="2"/>
    <x v="2"/>
    <x v="2"/>
    <s v="No"/>
    <x v="3"/>
    <n v="19.850000000000001"/>
    <n v="1379.6"/>
    <x v="0"/>
    <n v="1379.6"/>
    <n v="0"/>
    <x v="4"/>
  </r>
  <r>
    <s v="0396-UKGAI"/>
    <x v="1"/>
    <n v="0"/>
    <s v="No"/>
    <s v="Yes"/>
    <n v="23"/>
    <s v="Yes"/>
    <x v="1"/>
    <x v="0"/>
    <x v="0"/>
    <x v="0"/>
    <x v="0"/>
    <x v="1"/>
    <x v="0"/>
    <x v="0"/>
    <x v="0"/>
    <s v="Yes"/>
    <x v="2"/>
    <n v="55.3"/>
    <n v="1284.2"/>
    <x v="0"/>
    <n v="1284.2"/>
    <n v="0"/>
    <x v="3"/>
  </r>
  <r>
    <s v="3243-ZHOHY"/>
    <x v="0"/>
    <n v="0"/>
    <s v="No"/>
    <s v="No"/>
    <n v="16"/>
    <s v="Yes"/>
    <x v="1"/>
    <x v="2"/>
    <x v="2"/>
    <x v="2"/>
    <x v="2"/>
    <x v="2"/>
    <x v="2"/>
    <x v="2"/>
    <x v="1"/>
    <s v="No"/>
    <x v="1"/>
    <n v="20.100000000000001"/>
    <n v="296.14999999999998"/>
    <x v="0"/>
    <n v="296.14999999999998"/>
    <n v="0"/>
    <x v="3"/>
  </r>
  <r>
    <s v="5186-EJEGL"/>
    <x v="1"/>
    <n v="0"/>
    <s v="No"/>
    <s v="No"/>
    <n v="9"/>
    <s v="Yes"/>
    <x v="1"/>
    <x v="0"/>
    <x v="1"/>
    <x v="1"/>
    <x v="1"/>
    <x v="1"/>
    <x v="1"/>
    <x v="0"/>
    <x v="0"/>
    <s v="Yes"/>
    <x v="1"/>
    <n v="69.5"/>
    <n v="653.25"/>
    <x v="0"/>
    <n v="653.25"/>
    <n v="0"/>
    <x v="0"/>
  </r>
  <r>
    <s v="7527-QNRUS"/>
    <x v="1"/>
    <n v="0"/>
    <s v="Yes"/>
    <s v="Yes"/>
    <n v="17"/>
    <s v="Yes"/>
    <x v="2"/>
    <x v="2"/>
    <x v="2"/>
    <x v="2"/>
    <x v="2"/>
    <x v="2"/>
    <x v="2"/>
    <x v="2"/>
    <x v="2"/>
    <s v="Yes"/>
    <x v="1"/>
    <n v="25.15"/>
    <n v="412.6"/>
    <x v="0"/>
    <n v="412.6"/>
    <n v="0"/>
    <x v="3"/>
  </r>
  <r>
    <s v="9986-BONCE"/>
    <x v="0"/>
    <n v="0"/>
    <s v="No"/>
    <s v="No"/>
    <n v="4"/>
    <s v="Yes"/>
    <x v="1"/>
    <x v="2"/>
    <x v="2"/>
    <x v="2"/>
    <x v="2"/>
    <x v="2"/>
    <x v="2"/>
    <x v="2"/>
    <x v="0"/>
    <s v="No"/>
    <x v="2"/>
    <n v="20.95"/>
    <n v="85.5"/>
    <x v="1"/>
    <n v="85.5"/>
    <n v="1"/>
    <x v="0"/>
  </r>
  <r>
    <s v="2722-JMONI"/>
    <x v="0"/>
    <n v="1"/>
    <s v="Yes"/>
    <s v="No"/>
    <n v="1"/>
    <s v="Yes"/>
    <x v="1"/>
    <x v="0"/>
    <x v="1"/>
    <x v="1"/>
    <x v="0"/>
    <x v="0"/>
    <x v="0"/>
    <x v="0"/>
    <x v="0"/>
    <s v="Yes"/>
    <x v="0"/>
    <n v="49.55"/>
    <n v="49.55"/>
    <x v="1"/>
    <n v="49.55"/>
    <n v="1"/>
    <x v="0"/>
  </r>
  <r>
    <s v="2203-GHNWN"/>
    <x v="0"/>
    <n v="0"/>
    <s v="Yes"/>
    <s v="No"/>
    <n v="24"/>
    <s v="Yes"/>
    <x v="2"/>
    <x v="1"/>
    <x v="0"/>
    <x v="1"/>
    <x v="1"/>
    <x v="0"/>
    <x v="0"/>
    <x v="0"/>
    <x v="0"/>
    <s v="Yes"/>
    <x v="1"/>
    <n v="79.650000000000006"/>
    <n v="1928.7"/>
    <x v="0"/>
    <n v="1928.7"/>
    <n v="0"/>
    <x v="3"/>
  </r>
  <r>
    <s v="3878-AVSOQ"/>
    <x v="0"/>
    <n v="1"/>
    <s v="No"/>
    <s v="No"/>
    <n v="1"/>
    <s v="Yes"/>
    <x v="1"/>
    <x v="1"/>
    <x v="0"/>
    <x v="1"/>
    <x v="0"/>
    <x v="0"/>
    <x v="0"/>
    <x v="0"/>
    <x v="0"/>
    <s v="Yes"/>
    <x v="0"/>
    <n v="71.25"/>
    <n v="71.25"/>
    <x v="0"/>
    <n v="71.25"/>
    <n v="0"/>
    <x v="0"/>
  </r>
  <r>
    <s v="3258-SYSWS"/>
    <x v="1"/>
    <n v="1"/>
    <s v="No"/>
    <s v="No"/>
    <n v="72"/>
    <s v="Yes"/>
    <x v="2"/>
    <x v="1"/>
    <x v="1"/>
    <x v="0"/>
    <x v="1"/>
    <x v="1"/>
    <x v="1"/>
    <x v="1"/>
    <x v="2"/>
    <s v="No"/>
    <x v="2"/>
    <n v="113.8"/>
    <n v="7845.8"/>
    <x v="0"/>
    <n v="7845.8"/>
    <n v="0"/>
    <x v="4"/>
  </r>
  <r>
    <s v="5296-PSYVW"/>
    <x v="0"/>
    <n v="0"/>
    <s v="Yes"/>
    <s v="No"/>
    <n v="72"/>
    <s v="Yes"/>
    <x v="2"/>
    <x v="2"/>
    <x v="2"/>
    <x v="2"/>
    <x v="2"/>
    <x v="2"/>
    <x v="2"/>
    <x v="2"/>
    <x v="2"/>
    <s v="No"/>
    <x v="0"/>
    <n v="24.55"/>
    <n v="1750.7"/>
    <x v="0"/>
    <n v="1750.7"/>
    <n v="0"/>
    <x v="4"/>
  </r>
  <r>
    <s v="6319-QSUSR"/>
    <x v="0"/>
    <n v="0"/>
    <s v="No"/>
    <s v="Yes"/>
    <n v="11"/>
    <s v="Yes"/>
    <x v="1"/>
    <x v="2"/>
    <x v="2"/>
    <x v="2"/>
    <x v="2"/>
    <x v="2"/>
    <x v="2"/>
    <x v="2"/>
    <x v="0"/>
    <s v="No"/>
    <x v="3"/>
    <n v="19.7"/>
    <n v="216.2"/>
    <x v="0"/>
    <n v="216.2"/>
    <n v="0"/>
    <x v="0"/>
  </r>
  <r>
    <s v="4083-EUGRJ"/>
    <x v="1"/>
    <n v="0"/>
    <s v="No"/>
    <s v="No"/>
    <n v="9"/>
    <s v="Yes"/>
    <x v="1"/>
    <x v="2"/>
    <x v="2"/>
    <x v="2"/>
    <x v="2"/>
    <x v="2"/>
    <x v="2"/>
    <x v="2"/>
    <x v="0"/>
    <s v="No"/>
    <x v="1"/>
    <n v="20.25"/>
    <n v="178.5"/>
    <x v="1"/>
    <n v="178.5"/>
    <n v="1"/>
    <x v="0"/>
  </r>
  <r>
    <s v="7579-OOPEC"/>
    <x v="0"/>
    <n v="1"/>
    <s v="Yes"/>
    <s v="No"/>
    <n v="2"/>
    <s v="Yes"/>
    <x v="1"/>
    <x v="0"/>
    <x v="0"/>
    <x v="0"/>
    <x v="0"/>
    <x v="0"/>
    <x v="0"/>
    <x v="0"/>
    <x v="0"/>
    <s v="No"/>
    <x v="3"/>
    <n v="50.15"/>
    <n v="115.1"/>
    <x v="1"/>
    <n v="115.1"/>
    <n v="1"/>
    <x v="0"/>
  </r>
  <r>
    <s v="0512-FLFDW"/>
    <x v="0"/>
    <n v="1"/>
    <s v="Yes"/>
    <s v="No"/>
    <n v="60"/>
    <s v="Yes"/>
    <x v="2"/>
    <x v="1"/>
    <x v="0"/>
    <x v="1"/>
    <x v="1"/>
    <x v="0"/>
    <x v="1"/>
    <x v="1"/>
    <x v="1"/>
    <s v="Yes"/>
    <x v="3"/>
    <n v="100.5"/>
    <n v="6029"/>
    <x v="0"/>
    <n v="6029"/>
    <n v="0"/>
    <x v="5"/>
  </r>
  <r>
    <s v="1771-OADNZ"/>
    <x v="1"/>
    <n v="1"/>
    <s v="Yes"/>
    <s v="No"/>
    <n v="29"/>
    <s v="Yes"/>
    <x v="2"/>
    <x v="1"/>
    <x v="0"/>
    <x v="0"/>
    <x v="1"/>
    <x v="0"/>
    <x v="0"/>
    <x v="1"/>
    <x v="0"/>
    <s v="Yes"/>
    <x v="0"/>
    <n v="95.9"/>
    <n v="2745.2"/>
    <x v="1"/>
    <n v="2745.2"/>
    <n v="1"/>
    <x v="1"/>
  </r>
  <r>
    <s v="0487-CRLZF"/>
    <x v="0"/>
    <n v="0"/>
    <s v="No"/>
    <s v="No"/>
    <n v="49"/>
    <s v="Yes"/>
    <x v="1"/>
    <x v="0"/>
    <x v="0"/>
    <x v="1"/>
    <x v="1"/>
    <x v="1"/>
    <x v="1"/>
    <x v="1"/>
    <x v="2"/>
    <s v="Yes"/>
    <x v="2"/>
    <n v="74.45"/>
    <n v="3721.9"/>
    <x v="0"/>
    <n v="3721.9"/>
    <n v="0"/>
    <x v="5"/>
  </r>
  <r>
    <s v="2107-FBPTK"/>
    <x v="0"/>
    <n v="1"/>
    <s v="No"/>
    <s v="No"/>
    <n v="30"/>
    <s v="Yes"/>
    <x v="2"/>
    <x v="1"/>
    <x v="0"/>
    <x v="0"/>
    <x v="1"/>
    <x v="0"/>
    <x v="1"/>
    <x v="1"/>
    <x v="0"/>
    <s v="Yes"/>
    <x v="0"/>
    <n v="104.1"/>
    <n v="3121.1"/>
    <x v="0"/>
    <n v="3121.1"/>
    <n v="0"/>
    <x v="1"/>
  </r>
  <r>
    <s v="9451-WLYRI"/>
    <x v="0"/>
    <n v="0"/>
    <s v="Yes"/>
    <s v="No"/>
    <n v="53"/>
    <s v="Yes"/>
    <x v="1"/>
    <x v="2"/>
    <x v="2"/>
    <x v="2"/>
    <x v="2"/>
    <x v="2"/>
    <x v="2"/>
    <x v="2"/>
    <x v="1"/>
    <s v="No"/>
    <x v="3"/>
    <n v="19.05"/>
    <n v="990.45"/>
    <x v="0"/>
    <n v="990.45"/>
    <n v="0"/>
    <x v="5"/>
  </r>
  <r>
    <s v="8219-VYBVI"/>
    <x v="1"/>
    <n v="0"/>
    <s v="No"/>
    <s v="Yes"/>
    <n v="39"/>
    <s v="Yes"/>
    <x v="2"/>
    <x v="2"/>
    <x v="2"/>
    <x v="2"/>
    <x v="2"/>
    <x v="2"/>
    <x v="2"/>
    <x v="2"/>
    <x v="2"/>
    <s v="No"/>
    <x v="1"/>
    <n v="25"/>
    <n v="1004.35"/>
    <x v="0"/>
    <n v="1004.35"/>
    <n v="0"/>
    <x v="2"/>
  </r>
  <r>
    <s v="1991-VOPLL"/>
    <x v="0"/>
    <n v="0"/>
    <s v="No"/>
    <s v="No"/>
    <n v="9"/>
    <s v="Yes"/>
    <x v="1"/>
    <x v="2"/>
    <x v="2"/>
    <x v="2"/>
    <x v="2"/>
    <x v="2"/>
    <x v="2"/>
    <x v="2"/>
    <x v="0"/>
    <s v="No"/>
    <x v="1"/>
    <n v="19.05"/>
    <n v="157.65"/>
    <x v="0"/>
    <n v="157.65"/>
    <n v="0"/>
    <x v="0"/>
  </r>
  <r>
    <s v="9738-QLWTP"/>
    <x v="1"/>
    <n v="0"/>
    <s v="No"/>
    <s v="No"/>
    <n v="39"/>
    <s v="Yes"/>
    <x v="1"/>
    <x v="1"/>
    <x v="0"/>
    <x v="1"/>
    <x v="1"/>
    <x v="1"/>
    <x v="0"/>
    <x v="0"/>
    <x v="1"/>
    <s v="No"/>
    <x v="0"/>
    <n v="81.900000000000006"/>
    <n v="3219.75"/>
    <x v="0"/>
    <n v="3219.75"/>
    <n v="0"/>
    <x v="2"/>
  </r>
  <r>
    <s v="1016-DJTSV"/>
    <x v="1"/>
    <n v="1"/>
    <s v="No"/>
    <s v="No"/>
    <n v="8"/>
    <s v="Yes"/>
    <x v="1"/>
    <x v="1"/>
    <x v="0"/>
    <x v="1"/>
    <x v="0"/>
    <x v="0"/>
    <x v="0"/>
    <x v="0"/>
    <x v="0"/>
    <s v="Yes"/>
    <x v="0"/>
    <n v="69.7"/>
    <n v="572.85"/>
    <x v="0"/>
    <n v="572.85"/>
    <n v="0"/>
    <x v="0"/>
  </r>
  <r>
    <s v="9419-IPPBE"/>
    <x v="0"/>
    <n v="0"/>
    <s v="Yes"/>
    <s v="Yes"/>
    <n v="51"/>
    <s v="Yes"/>
    <x v="2"/>
    <x v="1"/>
    <x v="0"/>
    <x v="1"/>
    <x v="1"/>
    <x v="0"/>
    <x v="0"/>
    <x v="1"/>
    <x v="1"/>
    <s v="Yes"/>
    <x v="0"/>
    <n v="90.15"/>
    <n v="4554.8500000000004"/>
    <x v="0"/>
    <n v="4554.8500000000004"/>
    <n v="0"/>
    <x v="5"/>
  </r>
  <r>
    <s v="0174-QRVVY"/>
    <x v="1"/>
    <n v="0"/>
    <s v="Yes"/>
    <s v="Yes"/>
    <n v="71"/>
    <s v="Yes"/>
    <x v="2"/>
    <x v="2"/>
    <x v="2"/>
    <x v="2"/>
    <x v="2"/>
    <x v="2"/>
    <x v="2"/>
    <x v="2"/>
    <x v="2"/>
    <s v="No"/>
    <x v="3"/>
    <n v="25.35"/>
    <n v="1847.55"/>
    <x v="0"/>
    <n v="1847.55"/>
    <n v="0"/>
    <x v="4"/>
  </r>
  <r>
    <s v="5699-BNCAS"/>
    <x v="1"/>
    <n v="1"/>
    <s v="No"/>
    <s v="No"/>
    <n v="71"/>
    <s v="Yes"/>
    <x v="2"/>
    <x v="2"/>
    <x v="2"/>
    <x v="2"/>
    <x v="2"/>
    <x v="2"/>
    <x v="2"/>
    <x v="2"/>
    <x v="2"/>
    <s v="Yes"/>
    <x v="1"/>
    <n v="24.65"/>
    <n v="1766.75"/>
    <x v="0"/>
    <n v="1766.75"/>
    <n v="0"/>
    <x v="4"/>
  </r>
  <r>
    <s v="2900-PHPLN"/>
    <x v="0"/>
    <n v="1"/>
    <s v="Yes"/>
    <s v="No"/>
    <n v="70"/>
    <s v="Yes"/>
    <x v="1"/>
    <x v="2"/>
    <x v="2"/>
    <x v="2"/>
    <x v="2"/>
    <x v="2"/>
    <x v="2"/>
    <x v="2"/>
    <x v="2"/>
    <s v="Yes"/>
    <x v="3"/>
    <n v="19.55"/>
    <n v="1462.05"/>
    <x v="0"/>
    <n v="1462.05"/>
    <n v="0"/>
    <x v="4"/>
  </r>
  <r>
    <s v="0612-RTZZA"/>
    <x v="0"/>
    <n v="1"/>
    <s v="No"/>
    <s v="No"/>
    <n v="1"/>
    <s v="No"/>
    <x v="0"/>
    <x v="0"/>
    <x v="0"/>
    <x v="1"/>
    <x v="0"/>
    <x v="0"/>
    <x v="0"/>
    <x v="0"/>
    <x v="0"/>
    <s v="No"/>
    <x v="0"/>
    <n v="25.25"/>
    <n v="25.25"/>
    <x v="1"/>
    <n v="25.25"/>
    <n v="1"/>
    <x v="0"/>
  </r>
  <r>
    <s v="8106-GWQOK"/>
    <x v="1"/>
    <n v="0"/>
    <s v="Yes"/>
    <s v="No"/>
    <n v="38"/>
    <s v="No"/>
    <x v="0"/>
    <x v="0"/>
    <x v="1"/>
    <x v="0"/>
    <x v="0"/>
    <x v="1"/>
    <x v="1"/>
    <x v="1"/>
    <x v="2"/>
    <s v="Yes"/>
    <x v="2"/>
    <n v="60"/>
    <n v="2193.1999999999998"/>
    <x v="0"/>
    <n v="2193.1999999999998"/>
    <n v="0"/>
    <x v="2"/>
  </r>
  <r>
    <s v="8751-EDEKA"/>
    <x v="0"/>
    <n v="0"/>
    <s v="Yes"/>
    <s v="No"/>
    <n v="28"/>
    <s v="Yes"/>
    <x v="1"/>
    <x v="1"/>
    <x v="0"/>
    <x v="0"/>
    <x v="1"/>
    <x v="0"/>
    <x v="0"/>
    <x v="1"/>
    <x v="0"/>
    <s v="No"/>
    <x v="3"/>
    <n v="89.9"/>
    <n v="2433.5"/>
    <x v="0"/>
    <n v="2433.5"/>
    <n v="0"/>
    <x v="1"/>
  </r>
  <r>
    <s v="6878-GGDWG"/>
    <x v="0"/>
    <n v="0"/>
    <s v="Yes"/>
    <s v="No"/>
    <n v="32"/>
    <s v="Yes"/>
    <x v="1"/>
    <x v="2"/>
    <x v="2"/>
    <x v="2"/>
    <x v="2"/>
    <x v="2"/>
    <x v="2"/>
    <x v="2"/>
    <x v="0"/>
    <s v="No"/>
    <x v="2"/>
    <n v="19.399999999999999"/>
    <n v="641.15"/>
    <x v="0"/>
    <n v="641.15"/>
    <n v="0"/>
    <x v="1"/>
  </r>
  <r>
    <s v="4039-PIMHX"/>
    <x v="1"/>
    <n v="1"/>
    <s v="Yes"/>
    <s v="No"/>
    <n v="49"/>
    <s v="Yes"/>
    <x v="1"/>
    <x v="0"/>
    <x v="0"/>
    <x v="0"/>
    <x v="0"/>
    <x v="0"/>
    <x v="0"/>
    <x v="0"/>
    <x v="2"/>
    <s v="No"/>
    <x v="1"/>
    <n v="49.8"/>
    <n v="2398.4"/>
    <x v="0"/>
    <n v="2398.4"/>
    <n v="0"/>
    <x v="5"/>
  </r>
  <r>
    <s v="8450-LUGUK"/>
    <x v="0"/>
    <n v="0"/>
    <s v="Yes"/>
    <s v="Yes"/>
    <n v="37"/>
    <s v="Yes"/>
    <x v="2"/>
    <x v="2"/>
    <x v="2"/>
    <x v="2"/>
    <x v="2"/>
    <x v="2"/>
    <x v="2"/>
    <x v="2"/>
    <x v="2"/>
    <s v="Yes"/>
    <x v="2"/>
    <n v="24.1"/>
    <n v="861.85"/>
    <x v="0"/>
    <n v="861.85"/>
    <n v="0"/>
    <x v="2"/>
  </r>
  <r>
    <s v="3604-WLABM"/>
    <x v="0"/>
    <n v="0"/>
    <s v="No"/>
    <s v="No"/>
    <n v="10"/>
    <s v="Yes"/>
    <x v="1"/>
    <x v="0"/>
    <x v="0"/>
    <x v="1"/>
    <x v="1"/>
    <x v="1"/>
    <x v="0"/>
    <x v="0"/>
    <x v="0"/>
    <s v="No"/>
    <x v="0"/>
    <n v="54.25"/>
    <n v="583"/>
    <x v="0"/>
    <n v="583"/>
    <n v="0"/>
    <x v="0"/>
  </r>
  <r>
    <s v="0795-GMVQO"/>
    <x v="1"/>
    <n v="0"/>
    <s v="Yes"/>
    <s v="No"/>
    <n v="67"/>
    <s v="Yes"/>
    <x v="2"/>
    <x v="1"/>
    <x v="1"/>
    <x v="0"/>
    <x v="1"/>
    <x v="0"/>
    <x v="1"/>
    <x v="1"/>
    <x v="1"/>
    <s v="No"/>
    <x v="3"/>
    <n v="109.9"/>
    <n v="7332.4"/>
    <x v="0"/>
    <n v="7332.4"/>
    <n v="0"/>
    <x v="4"/>
  </r>
  <r>
    <s v="2259-OUUSZ"/>
    <x v="1"/>
    <n v="0"/>
    <s v="No"/>
    <s v="No"/>
    <n v="7"/>
    <s v="No"/>
    <x v="0"/>
    <x v="0"/>
    <x v="0"/>
    <x v="1"/>
    <x v="1"/>
    <x v="1"/>
    <x v="0"/>
    <x v="0"/>
    <x v="1"/>
    <s v="Yes"/>
    <x v="3"/>
    <n v="35.5"/>
    <n v="249.55"/>
    <x v="0"/>
    <n v="249.55"/>
    <n v="0"/>
    <x v="0"/>
  </r>
  <r>
    <s v="1142-IHLOO"/>
    <x v="0"/>
    <n v="0"/>
    <s v="No"/>
    <s v="No"/>
    <n v="51"/>
    <s v="Yes"/>
    <x v="1"/>
    <x v="1"/>
    <x v="0"/>
    <x v="1"/>
    <x v="0"/>
    <x v="0"/>
    <x v="1"/>
    <x v="1"/>
    <x v="1"/>
    <s v="No"/>
    <x v="3"/>
    <n v="87.55"/>
    <n v="4475.8999999999996"/>
    <x v="0"/>
    <n v="4475.8999999999996"/>
    <n v="0"/>
    <x v="5"/>
  </r>
  <r>
    <s v="6410-LEFEN"/>
    <x v="0"/>
    <n v="0"/>
    <s v="No"/>
    <s v="No"/>
    <n v="9"/>
    <s v="Yes"/>
    <x v="1"/>
    <x v="0"/>
    <x v="0"/>
    <x v="1"/>
    <x v="0"/>
    <x v="0"/>
    <x v="0"/>
    <x v="0"/>
    <x v="0"/>
    <s v="No"/>
    <x v="0"/>
    <n v="45.15"/>
    <n v="416.45"/>
    <x v="1"/>
    <n v="416.45"/>
    <n v="1"/>
    <x v="0"/>
  </r>
  <r>
    <s v="4633-MKHYU"/>
    <x v="0"/>
    <n v="0"/>
    <s v="No"/>
    <s v="No"/>
    <n v="9"/>
    <s v="Yes"/>
    <x v="1"/>
    <x v="1"/>
    <x v="0"/>
    <x v="1"/>
    <x v="0"/>
    <x v="0"/>
    <x v="1"/>
    <x v="1"/>
    <x v="0"/>
    <s v="Yes"/>
    <x v="1"/>
    <n v="88.4"/>
    <n v="788.6"/>
    <x v="0"/>
    <n v="788.6"/>
    <n v="0"/>
    <x v="0"/>
  </r>
  <r>
    <s v="6257-RJOHI"/>
    <x v="1"/>
    <n v="0"/>
    <s v="No"/>
    <s v="No"/>
    <n v="4"/>
    <s v="Yes"/>
    <x v="1"/>
    <x v="0"/>
    <x v="0"/>
    <x v="1"/>
    <x v="0"/>
    <x v="1"/>
    <x v="0"/>
    <x v="0"/>
    <x v="0"/>
    <s v="Yes"/>
    <x v="1"/>
    <n v="50.8"/>
    <n v="202.3"/>
    <x v="0"/>
    <n v="202.3"/>
    <n v="0"/>
    <x v="0"/>
  </r>
  <r>
    <s v="1545-JFUML"/>
    <x v="1"/>
    <n v="0"/>
    <s v="Yes"/>
    <s v="No"/>
    <n v="71"/>
    <s v="Yes"/>
    <x v="2"/>
    <x v="1"/>
    <x v="1"/>
    <x v="0"/>
    <x v="1"/>
    <x v="0"/>
    <x v="1"/>
    <x v="0"/>
    <x v="2"/>
    <s v="Yes"/>
    <x v="0"/>
    <n v="99"/>
    <n v="6994.6"/>
    <x v="0"/>
    <n v="6994.6"/>
    <n v="0"/>
    <x v="4"/>
  </r>
  <r>
    <s v="3194-ORPIK"/>
    <x v="0"/>
    <n v="0"/>
    <s v="Yes"/>
    <s v="Yes"/>
    <n v="50"/>
    <s v="Yes"/>
    <x v="2"/>
    <x v="1"/>
    <x v="0"/>
    <x v="1"/>
    <x v="0"/>
    <x v="0"/>
    <x v="1"/>
    <x v="0"/>
    <x v="0"/>
    <s v="Yes"/>
    <x v="2"/>
    <n v="84.4"/>
    <n v="4116.1499999999996"/>
    <x v="1"/>
    <n v="4116.1499999999996"/>
    <n v="1"/>
    <x v="5"/>
  </r>
  <r>
    <s v="7826-VVKWT"/>
    <x v="0"/>
    <n v="1"/>
    <s v="Yes"/>
    <s v="Yes"/>
    <n v="24"/>
    <s v="Yes"/>
    <x v="1"/>
    <x v="1"/>
    <x v="0"/>
    <x v="1"/>
    <x v="1"/>
    <x v="0"/>
    <x v="1"/>
    <x v="1"/>
    <x v="2"/>
    <s v="Yes"/>
    <x v="0"/>
    <n v="96.55"/>
    <n v="2263.4499999999998"/>
    <x v="0"/>
    <n v="2263.4499999999998"/>
    <n v="0"/>
    <x v="3"/>
  </r>
  <r>
    <s v="1353-GHZOS"/>
    <x v="1"/>
    <n v="0"/>
    <s v="Yes"/>
    <s v="No"/>
    <n v="22"/>
    <s v="Yes"/>
    <x v="1"/>
    <x v="0"/>
    <x v="1"/>
    <x v="1"/>
    <x v="0"/>
    <x v="0"/>
    <x v="1"/>
    <x v="0"/>
    <x v="1"/>
    <s v="Yes"/>
    <x v="2"/>
    <n v="59.75"/>
    <n v="1374.35"/>
    <x v="0"/>
    <n v="1374.35"/>
    <n v="0"/>
    <x v="3"/>
  </r>
  <r>
    <s v="2587-EKXTS"/>
    <x v="1"/>
    <n v="0"/>
    <s v="No"/>
    <s v="No"/>
    <n v="44"/>
    <s v="Yes"/>
    <x v="2"/>
    <x v="1"/>
    <x v="1"/>
    <x v="0"/>
    <x v="1"/>
    <x v="0"/>
    <x v="1"/>
    <x v="1"/>
    <x v="0"/>
    <s v="Yes"/>
    <x v="0"/>
    <n v="111.5"/>
    <n v="4915.1499999999996"/>
    <x v="0"/>
    <n v="4915.1499999999996"/>
    <n v="0"/>
    <x v="2"/>
  </r>
  <r>
    <s v="5442-BXVND"/>
    <x v="0"/>
    <n v="0"/>
    <s v="Yes"/>
    <s v="Yes"/>
    <n v="33"/>
    <s v="Yes"/>
    <x v="2"/>
    <x v="2"/>
    <x v="2"/>
    <x v="2"/>
    <x v="2"/>
    <x v="2"/>
    <x v="2"/>
    <x v="2"/>
    <x v="0"/>
    <s v="No"/>
    <x v="2"/>
    <n v="24.25"/>
    <n v="838.5"/>
    <x v="0"/>
    <n v="838.5"/>
    <n v="0"/>
    <x v="1"/>
  </r>
  <r>
    <s v="8816-VXNZD"/>
    <x v="0"/>
    <n v="0"/>
    <s v="No"/>
    <s v="No"/>
    <n v="1"/>
    <s v="Yes"/>
    <x v="2"/>
    <x v="1"/>
    <x v="0"/>
    <x v="1"/>
    <x v="0"/>
    <x v="0"/>
    <x v="0"/>
    <x v="0"/>
    <x v="0"/>
    <s v="Yes"/>
    <x v="0"/>
    <n v="75.099999999999994"/>
    <n v="75.099999999999994"/>
    <x v="1"/>
    <n v="75.099999999999994"/>
    <n v="1"/>
    <x v="0"/>
  </r>
  <r>
    <s v="9378-FXTIZ"/>
    <x v="0"/>
    <n v="0"/>
    <s v="Yes"/>
    <s v="No"/>
    <n v="54"/>
    <s v="Yes"/>
    <x v="2"/>
    <x v="0"/>
    <x v="0"/>
    <x v="1"/>
    <x v="0"/>
    <x v="0"/>
    <x v="1"/>
    <x v="1"/>
    <x v="1"/>
    <s v="Yes"/>
    <x v="3"/>
    <n v="70.150000000000006"/>
    <n v="3715.65"/>
    <x v="1"/>
    <n v="3715.65"/>
    <n v="1"/>
    <x v="5"/>
  </r>
  <r>
    <s v="1723-HKXJQ"/>
    <x v="1"/>
    <n v="0"/>
    <s v="No"/>
    <s v="No"/>
    <n v="42"/>
    <s v="Yes"/>
    <x v="2"/>
    <x v="1"/>
    <x v="0"/>
    <x v="0"/>
    <x v="0"/>
    <x v="0"/>
    <x v="1"/>
    <x v="1"/>
    <x v="0"/>
    <s v="Yes"/>
    <x v="0"/>
    <n v="101.75"/>
    <n v="4273.45"/>
    <x v="1"/>
    <n v="4273.45"/>
    <n v="1"/>
    <x v="2"/>
  </r>
  <r>
    <s v="7825-GKXMW"/>
    <x v="0"/>
    <n v="0"/>
    <s v="No"/>
    <s v="No"/>
    <n v="1"/>
    <s v="Yes"/>
    <x v="1"/>
    <x v="0"/>
    <x v="0"/>
    <x v="1"/>
    <x v="0"/>
    <x v="0"/>
    <x v="0"/>
    <x v="0"/>
    <x v="0"/>
    <s v="No"/>
    <x v="0"/>
    <n v="45.8"/>
    <n v="45.8"/>
    <x v="1"/>
    <n v="45.8"/>
    <n v="1"/>
    <x v="0"/>
  </r>
  <r>
    <s v="9753-OYLBX"/>
    <x v="0"/>
    <n v="0"/>
    <s v="No"/>
    <s v="No"/>
    <n v="1"/>
    <s v="Yes"/>
    <x v="1"/>
    <x v="2"/>
    <x v="2"/>
    <x v="2"/>
    <x v="2"/>
    <x v="2"/>
    <x v="2"/>
    <x v="2"/>
    <x v="0"/>
    <s v="No"/>
    <x v="1"/>
    <n v="20.5"/>
    <n v="20.5"/>
    <x v="0"/>
    <n v="20.5"/>
    <n v="0"/>
    <x v="0"/>
  </r>
  <r>
    <s v="2364-UFROM"/>
    <x v="1"/>
    <n v="0"/>
    <s v="No"/>
    <s v="No"/>
    <n v="30"/>
    <s v="Yes"/>
    <x v="1"/>
    <x v="0"/>
    <x v="1"/>
    <x v="0"/>
    <x v="0"/>
    <x v="1"/>
    <x v="1"/>
    <x v="0"/>
    <x v="1"/>
    <s v="No"/>
    <x v="0"/>
    <n v="70.400000000000006"/>
    <n v="2044.75"/>
    <x v="0"/>
    <n v="2044.75"/>
    <n v="0"/>
    <x v="1"/>
  </r>
  <r>
    <s v="6656-JWRQX"/>
    <x v="0"/>
    <n v="0"/>
    <s v="No"/>
    <s v="No"/>
    <n v="1"/>
    <s v="No"/>
    <x v="0"/>
    <x v="0"/>
    <x v="0"/>
    <x v="1"/>
    <x v="0"/>
    <x v="1"/>
    <x v="0"/>
    <x v="0"/>
    <x v="0"/>
    <s v="No"/>
    <x v="1"/>
    <n v="30.55"/>
    <n v="30.55"/>
    <x v="0"/>
    <n v="30.55"/>
    <n v="0"/>
    <x v="0"/>
  </r>
  <r>
    <s v="6473-ULUHT"/>
    <x v="1"/>
    <n v="0"/>
    <s v="Yes"/>
    <s v="Yes"/>
    <n v="16"/>
    <s v="Yes"/>
    <x v="2"/>
    <x v="0"/>
    <x v="1"/>
    <x v="0"/>
    <x v="0"/>
    <x v="1"/>
    <x v="1"/>
    <x v="1"/>
    <x v="0"/>
    <s v="No"/>
    <x v="0"/>
    <n v="84.9"/>
    <n v="1398.25"/>
    <x v="0"/>
    <n v="1398.25"/>
    <n v="0"/>
    <x v="3"/>
  </r>
  <r>
    <s v="1240-KNSEZ"/>
    <x v="1"/>
    <n v="0"/>
    <s v="No"/>
    <s v="No"/>
    <n v="1"/>
    <s v="Yes"/>
    <x v="1"/>
    <x v="2"/>
    <x v="2"/>
    <x v="2"/>
    <x v="2"/>
    <x v="2"/>
    <x v="2"/>
    <x v="2"/>
    <x v="0"/>
    <s v="Yes"/>
    <x v="1"/>
    <n v="20.100000000000001"/>
    <n v="20.100000000000001"/>
    <x v="1"/>
    <n v="20.100000000000001"/>
    <n v="1"/>
    <x v="0"/>
  </r>
  <r>
    <s v="0836-SEYLU"/>
    <x v="1"/>
    <n v="0"/>
    <s v="Yes"/>
    <s v="No"/>
    <n v="9"/>
    <s v="No"/>
    <x v="0"/>
    <x v="0"/>
    <x v="0"/>
    <x v="1"/>
    <x v="0"/>
    <x v="1"/>
    <x v="1"/>
    <x v="0"/>
    <x v="0"/>
    <s v="No"/>
    <x v="1"/>
    <n v="40.65"/>
    <n v="328.95"/>
    <x v="1"/>
    <n v="328.95"/>
    <n v="1"/>
    <x v="0"/>
  </r>
  <r>
    <s v="4433-JCGCG"/>
    <x v="1"/>
    <n v="1"/>
    <s v="Yes"/>
    <s v="No"/>
    <n v="46"/>
    <s v="Yes"/>
    <x v="2"/>
    <x v="1"/>
    <x v="0"/>
    <x v="1"/>
    <x v="1"/>
    <x v="0"/>
    <x v="1"/>
    <x v="1"/>
    <x v="0"/>
    <s v="Yes"/>
    <x v="0"/>
    <n v="101"/>
    <n v="4680.05"/>
    <x v="1"/>
    <n v="4680.05"/>
    <n v="1"/>
    <x v="2"/>
  </r>
  <r>
    <s v="3716-BDVDB"/>
    <x v="1"/>
    <n v="0"/>
    <s v="No"/>
    <s v="No"/>
    <n v="1"/>
    <s v="Yes"/>
    <x v="1"/>
    <x v="1"/>
    <x v="0"/>
    <x v="1"/>
    <x v="0"/>
    <x v="0"/>
    <x v="0"/>
    <x v="0"/>
    <x v="0"/>
    <s v="Yes"/>
    <x v="0"/>
    <n v="69.099999999999994"/>
    <n v="69.099999999999994"/>
    <x v="1"/>
    <n v="69.099999999999994"/>
    <n v="1"/>
    <x v="0"/>
  </r>
  <r>
    <s v="7688-AWMDX"/>
    <x v="1"/>
    <n v="0"/>
    <s v="Yes"/>
    <s v="No"/>
    <n v="71"/>
    <s v="Yes"/>
    <x v="1"/>
    <x v="0"/>
    <x v="1"/>
    <x v="1"/>
    <x v="0"/>
    <x v="1"/>
    <x v="0"/>
    <x v="0"/>
    <x v="2"/>
    <s v="No"/>
    <x v="2"/>
    <n v="54.5"/>
    <n v="3778.2"/>
    <x v="0"/>
    <n v="3778.2"/>
    <n v="0"/>
    <x v="4"/>
  </r>
  <r>
    <s v="2842-BCQGE"/>
    <x v="1"/>
    <n v="0"/>
    <s v="No"/>
    <s v="No"/>
    <n v="43"/>
    <s v="Yes"/>
    <x v="2"/>
    <x v="1"/>
    <x v="0"/>
    <x v="1"/>
    <x v="0"/>
    <x v="0"/>
    <x v="0"/>
    <x v="0"/>
    <x v="0"/>
    <s v="Yes"/>
    <x v="3"/>
    <n v="75.349999999999994"/>
    <n v="3161.4"/>
    <x v="0"/>
    <n v="3161.4"/>
    <n v="0"/>
    <x v="2"/>
  </r>
  <r>
    <s v="7244-QWYHG"/>
    <x v="1"/>
    <n v="0"/>
    <s v="Yes"/>
    <s v="No"/>
    <n v="50"/>
    <s v="No"/>
    <x v="0"/>
    <x v="0"/>
    <x v="1"/>
    <x v="1"/>
    <x v="0"/>
    <x v="1"/>
    <x v="1"/>
    <x v="0"/>
    <x v="1"/>
    <s v="Yes"/>
    <x v="2"/>
    <n v="44.45"/>
    <n v="2188.4499999999998"/>
    <x v="0"/>
    <n v="2188.4499999999998"/>
    <n v="0"/>
    <x v="5"/>
  </r>
  <r>
    <s v="5899-MQZZL"/>
    <x v="0"/>
    <n v="0"/>
    <s v="No"/>
    <s v="No"/>
    <n v="13"/>
    <s v="Yes"/>
    <x v="2"/>
    <x v="1"/>
    <x v="0"/>
    <x v="1"/>
    <x v="0"/>
    <x v="0"/>
    <x v="0"/>
    <x v="0"/>
    <x v="0"/>
    <s v="Yes"/>
    <x v="1"/>
    <n v="75"/>
    <n v="999.45"/>
    <x v="1"/>
    <n v="999.45"/>
    <n v="1"/>
    <x v="3"/>
  </r>
  <r>
    <s v="6849-OYAMU"/>
    <x v="1"/>
    <n v="0"/>
    <s v="Yes"/>
    <s v="Yes"/>
    <n v="19"/>
    <s v="Yes"/>
    <x v="1"/>
    <x v="1"/>
    <x v="0"/>
    <x v="0"/>
    <x v="0"/>
    <x v="1"/>
    <x v="1"/>
    <x v="1"/>
    <x v="1"/>
    <s v="No"/>
    <x v="2"/>
    <n v="100"/>
    <n v="1888.65"/>
    <x v="1"/>
    <n v="1888.65"/>
    <n v="1"/>
    <x v="3"/>
  </r>
  <r>
    <s v="5312-UXESG"/>
    <x v="0"/>
    <n v="0"/>
    <s v="No"/>
    <s v="No"/>
    <n v="41"/>
    <s v="Yes"/>
    <x v="2"/>
    <x v="1"/>
    <x v="0"/>
    <x v="1"/>
    <x v="1"/>
    <x v="0"/>
    <x v="1"/>
    <x v="1"/>
    <x v="0"/>
    <s v="No"/>
    <x v="2"/>
    <n v="98.05"/>
    <n v="3990.6"/>
    <x v="0"/>
    <n v="3990.6"/>
    <n v="0"/>
    <x v="2"/>
  </r>
  <r>
    <s v="9488-HGMJH"/>
    <x v="0"/>
    <n v="1"/>
    <s v="No"/>
    <s v="No"/>
    <n v="1"/>
    <s v="Yes"/>
    <x v="1"/>
    <x v="1"/>
    <x v="0"/>
    <x v="1"/>
    <x v="0"/>
    <x v="0"/>
    <x v="0"/>
    <x v="0"/>
    <x v="0"/>
    <s v="Yes"/>
    <x v="0"/>
    <n v="71.150000000000006"/>
    <n v="71.150000000000006"/>
    <x v="1"/>
    <n v="71.150000000000006"/>
    <n v="1"/>
    <x v="0"/>
  </r>
  <r>
    <s v="6038-GCYEC"/>
    <x v="0"/>
    <n v="0"/>
    <s v="No"/>
    <s v="No"/>
    <n v="24"/>
    <s v="No"/>
    <x v="0"/>
    <x v="0"/>
    <x v="0"/>
    <x v="0"/>
    <x v="1"/>
    <x v="0"/>
    <x v="1"/>
    <x v="1"/>
    <x v="0"/>
    <s v="Yes"/>
    <x v="3"/>
    <n v="54.15"/>
    <n v="1240.25"/>
    <x v="1"/>
    <n v="1240.25"/>
    <n v="1"/>
    <x v="3"/>
  </r>
  <r>
    <s v="2150-WLKUW"/>
    <x v="0"/>
    <n v="0"/>
    <s v="Yes"/>
    <s v="No"/>
    <n v="40"/>
    <s v="Yes"/>
    <x v="2"/>
    <x v="0"/>
    <x v="0"/>
    <x v="0"/>
    <x v="0"/>
    <x v="0"/>
    <x v="1"/>
    <x v="0"/>
    <x v="1"/>
    <s v="No"/>
    <x v="2"/>
    <n v="63.9"/>
    <n v="2635"/>
    <x v="0"/>
    <n v="2635"/>
    <n v="0"/>
    <x v="2"/>
  </r>
  <r>
    <s v="7159-FVYPK"/>
    <x v="0"/>
    <n v="0"/>
    <s v="Yes"/>
    <s v="Yes"/>
    <n v="3"/>
    <s v="Yes"/>
    <x v="2"/>
    <x v="0"/>
    <x v="0"/>
    <x v="0"/>
    <x v="1"/>
    <x v="0"/>
    <x v="1"/>
    <x v="0"/>
    <x v="0"/>
    <s v="Yes"/>
    <x v="2"/>
    <n v="69.150000000000006"/>
    <n v="235"/>
    <x v="0"/>
    <n v="235"/>
    <n v="0"/>
    <x v="0"/>
  </r>
  <r>
    <s v="7032-LMBHI"/>
    <x v="0"/>
    <n v="0"/>
    <s v="No"/>
    <s v="No"/>
    <n v="37"/>
    <s v="Yes"/>
    <x v="2"/>
    <x v="0"/>
    <x v="1"/>
    <x v="1"/>
    <x v="0"/>
    <x v="0"/>
    <x v="1"/>
    <x v="0"/>
    <x v="1"/>
    <s v="No"/>
    <x v="2"/>
    <n v="64.650000000000006"/>
    <n v="2347.85"/>
    <x v="0"/>
    <n v="2347.85"/>
    <n v="0"/>
    <x v="2"/>
  </r>
  <r>
    <s v="1150-WFARN"/>
    <x v="0"/>
    <n v="0"/>
    <s v="Yes"/>
    <s v="Yes"/>
    <n v="67"/>
    <s v="Yes"/>
    <x v="2"/>
    <x v="1"/>
    <x v="1"/>
    <x v="1"/>
    <x v="1"/>
    <x v="1"/>
    <x v="1"/>
    <x v="1"/>
    <x v="2"/>
    <s v="Yes"/>
    <x v="3"/>
    <n v="108.75"/>
    <n v="7156.2"/>
    <x v="1"/>
    <n v="7156.2"/>
    <n v="1"/>
    <x v="4"/>
  </r>
  <r>
    <s v="6088-BXMRG"/>
    <x v="0"/>
    <n v="0"/>
    <s v="Yes"/>
    <s v="Yes"/>
    <n v="32"/>
    <s v="Yes"/>
    <x v="2"/>
    <x v="1"/>
    <x v="0"/>
    <x v="0"/>
    <x v="0"/>
    <x v="0"/>
    <x v="1"/>
    <x v="1"/>
    <x v="0"/>
    <s v="Yes"/>
    <x v="0"/>
    <n v="98.85"/>
    <n v="3089.6"/>
    <x v="0"/>
    <n v="3089.6"/>
    <n v="0"/>
    <x v="1"/>
  </r>
  <r>
    <s v="3144-AUDBS"/>
    <x v="0"/>
    <n v="0"/>
    <s v="Yes"/>
    <s v="No"/>
    <n v="6"/>
    <s v="Yes"/>
    <x v="1"/>
    <x v="0"/>
    <x v="0"/>
    <x v="1"/>
    <x v="0"/>
    <x v="1"/>
    <x v="0"/>
    <x v="0"/>
    <x v="0"/>
    <s v="Yes"/>
    <x v="0"/>
    <n v="49.15"/>
    <n v="270.8"/>
    <x v="1"/>
    <n v="270.8"/>
    <n v="1"/>
    <x v="0"/>
  </r>
  <r>
    <s v="4821-SJHJV"/>
    <x v="0"/>
    <n v="0"/>
    <s v="Yes"/>
    <s v="Yes"/>
    <n v="32"/>
    <s v="Yes"/>
    <x v="2"/>
    <x v="1"/>
    <x v="1"/>
    <x v="1"/>
    <x v="0"/>
    <x v="0"/>
    <x v="1"/>
    <x v="0"/>
    <x v="0"/>
    <s v="No"/>
    <x v="0"/>
    <n v="89.6"/>
    <n v="2901.8"/>
    <x v="0"/>
    <n v="2901.8"/>
    <n v="0"/>
    <x v="1"/>
  </r>
  <r>
    <s v="7346-MEDWM"/>
    <x v="0"/>
    <n v="0"/>
    <s v="No"/>
    <s v="No"/>
    <n v="59"/>
    <s v="Yes"/>
    <x v="2"/>
    <x v="1"/>
    <x v="0"/>
    <x v="0"/>
    <x v="1"/>
    <x v="0"/>
    <x v="0"/>
    <x v="0"/>
    <x v="0"/>
    <s v="Yes"/>
    <x v="0"/>
    <n v="83.25"/>
    <n v="4949.1000000000004"/>
    <x v="0"/>
    <n v="4949.1000000000004"/>
    <n v="0"/>
    <x v="5"/>
  </r>
  <r>
    <s v="1137-DGOWI"/>
    <x v="0"/>
    <n v="0"/>
    <s v="Yes"/>
    <s v="No"/>
    <n v="30"/>
    <s v="Yes"/>
    <x v="1"/>
    <x v="0"/>
    <x v="0"/>
    <x v="0"/>
    <x v="1"/>
    <x v="1"/>
    <x v="0"/>
    <x v="1"/>
    <x v="1"/>
    <s v="No"/>
    <x v="2"/>
    <n v="70.25"/>
    <n v="2198.9"/>
    <x v="0"/>
    <n v="2198.9"/>
    <n v="0"/>
    <x v="1"/>
  </r>
  <r>
    <s v="5616-PRTNT"/>
    <x v="1"/>
    <n v="0"/>
    <s v="No"/>
    <s v="Yes"/>
    <n v="20"/>
    <s v="Yes"/>
    <x v="1"/>
    <x v="2"/>
    <x v="2"/>
    <x v="2"/>
    <x v="2"/>
    <x v="2"/>
    <x v="2"/>
    <x v="2"/>
    <x v="0"/>
    <s v="Yes"/>
    <x v="0"/>
    <n v="19.399999999999999"/>
    <n v="374.5"/>
    <x v="1"/>
    <n v="374.5"/>
    <n v="1"/>
    <x v="3"/>
  </r>
  <r>
    <s v="3812-LRZIR"/>
    <x v="0"/>
    <n v="0"/>
    <s v="Yes"/>
    <s v="Yes"/>
    <n v="27"/>
    <s v="Yes"/>
    <x v="2"/>
    <x v="2"/>
    <x v="2"/>
    <x v="2"/>
    <x v="2"/>
    <x v="2"/>
    <x v="2"/>
    <x v="2"/>
    <x v="2"/>
    <s v="No"/>
    <x v="0"/>
    <n v="24.5"/>
    <n v="761.95"/>
    <x v="0"/>
    <n v="761.95"/>
    <n v="0"/>
    <x v="1"/>
  </r>
  <r>
    <s v="4818-QIUFN"/>
    <x v="0"/>
    <n v="1"/>
    <s v="No"/>
    <s v="No"/>
    <n v="20"/>
    <s v="Yes"/>
    <x v="2"/>
    <x v="1"/>
    <x v="1"/>
    <x v="1"/>
    <x v="0"/>
    <x v="0"/>
    <x v="0"/>
    <x v="0"/>
    <x v="0"/>
    <s v="Yes"/>
    <x v="0"/>
    <n v="79.150000000000006"/>
    <n v="1520.9"/>
    <x v="1"/>
    <n v="1520.9"/>
    <n v="1"/>
    <x v="3"/>
  </r>
  <r>
    <s v="9483-GCPWE"/>
    <x v="1"/>
    <n v="0"/>
    <s v="No"/>
    <s v="Yes"/>
    <n v="9"/>
    <s v="Yes"/>
    <x v="1"/>
    <x v="2"/>
    <x v="2"/>
    <x v="2"/>
    <x v="2"/>
    <x v="2"/>
    <x v="2"/>
    <x v="2"/>
    <x v="1"/>
    <s v="No"/>
    <x v="1"/>
    <n v="20.100000000000001"/>
    <n v="190.25"/>
    <x v="0"/>
    <n v="190.25"/>
    <n v="0"/>
    <x v="0"/>
  </r>
  <r>
    <s v="4227-OJHAL"/>
    <x v="0"/>
    <n v="0"/>
    <s v="Yes"/>
    <s v="Yes"/>
    <n v="68"/>
    <s v="Yes"/>
    <x v="2"/>
    <x v="0"/>
    <x v="1"/>
    <x v="0"/>
    <x v="1"/>
    <x v="0"/>
    <x v="1"/>
    <x v="0"/>
    <x v="1"/>
    <s v="Yes"/>
    <x v="3"/>
    <n v="73"/>
    <n v="5163"/>
    <x v="0"/>
    <n v="5163"/>
    <n v="0"/>
    <x v="4"/>
  </r>
  <r>
    <s v="9220-CXRSC"/>
    <x v="0"/>
    <n v="0"/>
    <s v="Yes"/>
    <s v="Yes"/>
    <n v="69"/>
    <s v="Yes"/>
    <x v="2"/>
    <x v="0"/>
    <x v="1"/>
    <x v="1"/>
    <x v="0"/>
    <x v="1"/>
    <x v="0"/>
    <x v="0"/>
    <x v="2"/>
    <s v="No"/>
    <x v="3"/>
    <n v="61.4"/>
    <n v="4059.85"/>
    <x v="0"/>
    <n v="4059.85"/>
    <n v="0"/>
    <x v="4"/>
  </r>
  <r>
    <s v="4993-JCRGJ"/>
    <x v="1"/>
    <n v="0"/>
    <s v="No"/>
    <s v="No"/>
    <n v="26"/>
    <s v="Yes"/>
    <x v="2"/>
    <x v="1"/>
    <x v="0"/>
    <x v="1"/>
    <x v="1"/>
    <x v="1"/>
    <x v="0"/>
    <x v="0"/>
    <x v="0"/>
    <s v="Yes"/>
    <x v="1"/>
    <n v="84.3"/>
    <n v="2281.6"/>
    <x v="0"/>
    <n v="2281.6"/>
    <n v="0"/>
    <x v="1"/>
  </r>
  <r>
    <s v="9537-JALFH"/>
    <x v="1"/>
    <n v="0"/>
    <s v="Yes"/>
    <s v="Yes"/>
    <n v="69"/>
    <s v="Yes"/>
    <x v="1"/>
    <x v="2"/>
    <x v="2"/>
    <x v="2"/>
    <x v="2"/>
    <x v="2"/>
    <x v="2"/>
    <x v="2"/>
    <x v="2"/>
    <s v="No"/>
    <x v="2"/>
    <n v="19.899999999999999"/>
    <n v="1356.7"/>
    <x v="0"/>
    <n v="1356.7"/>
    <n v="0"/>
    <x v="4"/>
  </r>
  <r>
    <s v="6698-OXETB"/>
    <x v="1"/>
    <n v="0"/>
    <s v="No"/>
    <s v="No"/>
    <n v="11"/>
    <s v="Yes"/>
    <x v="1"/>
    <x v="2"/>
    <x v="2"/>
    <x v="2"/>
    <x v="2"/>
    <x v="2"/>
    <x v="2"/>
    <x v="2"/>
    <x v="2"/>
    <s v="No"/>
    <x v="1"/>
    <n v="20.399999999999999"/>
    <n v="231.45"/>
    <x v="0"/>
    <n v="231.45"/>
    <n v="0"/>
    <x v="0"/>
  </r>
  <r>
    <s v="2103-ZRXFN"/>
    <x v="1"/>
    <n v="0"/>
    <s v="No"/>
    <s v="No"/>
    <n v="1"/>
    <s v="Yes"/>
    <x v="2"/>
    <x v="0"/>
    <x v="0"/>
    <x v="1"/>
    <x v="0"/>
    <x v="0"/>
    <x v="0"/>
    <x v="0"/>
    <x v="0"/>
    <s v="No"/>
    <x v="1"/>
    <n v="50.75"/>
    <n v="50.75"/>
    <x v="0"/>
    <n v="50.75"/>
    <n v="0"/>
    <x v="0"/>
  </r>
  <r>
    <s v="3724-BSCVH"/>
    <x v="1"/>
    <n v="0"/>
    <s v="Yes"/>
    <s v="Yes"/>
    <n v="10"/>
    <s v="Yes"/>
    <x v="1"/>
    <x v="2"/>
    <x v="2"/>
    <x v="2"/>
    <x v="2"/>
    <x v="2"/>
    <x v="2"/>
    <x v="2"/>
    <x v="1"/>
    <s v="No"/>
    <x v="1"/>
    <n v="20.45"/>
    <n v="242.4"/>
    <x v="0"/>
    <n v="242.4"/>
    <n v="0"/>
    <x v="0"/>
  </r>
  <r>
    <s v="4877-TSOFF"/>
    <x v="0"/>
    <n v="0"/>
    <s v="Yes"/>
    <s v="Yes"/>
    <n v="55"/>
    <s v="Yes"/>
    <x v="2"/>
    <x v="0"/>
    <x v="1"/>
    <x v="0"/>
    <x v="0"/>
    <x v="1"/>
    <x v="0"/>
    <x v="1"/>
    <x v="1"/>
    <s v="Yes"/>
    <x v="2"/>
    <n v="75.75"/>
    <n v="4264.25"/>
    <x v="0"/>
    <n v="4264.25"/>
    <n v="0"/>
    <x v="5"/>
  </r>
  <r>
    <s v="9209-NWPGU"/>
    <x v="1"/>
    <n v="0"/>
    <s v="No"/>
    <s v="No"/>
    <n v="44"/>
    <s v="Yes"/>
    <x v="1"/>
    <x v="0"/>
    <x v="1"/>
    <x v="1"/>
    <x v="0"/>
    <x v="1"/>
    <x v="1"/>
    <x v="0"/>
    <x v="1"/>
    <s v="No"/>
    <x v="0"/>
    <n v="65.400000000000006"/>
    <n v="2774.55"/>
    <x v="0"/>
    <n v="2774.55"/>
    <n v="0"/>
    <x v="2"/>
  </r>
  <r>
    <s v="6961-VCPMC"/>
    <x v="1"/>
    <n v="1"/>
    <s v="Yes"/>
    <s v="No"/>
    <n v="46"/>
    <s v="Yes"/>
    <x v="1"/>
    <x v="1"/>
    <x v="0"/>
    <x v="1"/>
    <x v="0"/>
    <x v="0"/>
    <x v="0"/>
    <x v="1"/>
    <x v="0"/>
    <s v="Yes"/>
    <x v="0"/>
    <n v="80.400000000000006"/>
    <n v="3605.2"/>
    <x v="1"/>
    <n v="3605.2"/>
    <n v="1"/>
    <x v="2"/>
  </r>
  <r>
    <s v="7306-YDSOI"/>
    <x v="1"/>
    <n v="0"/>
    <s v="Yes"/>
    <s v="Yes"/>
    <n v="69"/>
    <s v="Yes"/>
    <x v="1"/>
    <x v="0"/>
    <x v="1"/>
    <x v="0"/>
    <x v="1"/>
    <x v="0"/>
    <x v="0"/>
    <x v="0"/>
    <x v="2"/>
    <s v="Yes"/>
    <x v="2"/>
    <n v="59.75"/>
    <n v="4069.9"/>
    <x v="0"/>
    <n v="4069.9"/>
    <n v="0"/>
    <x v="4"/>
  </r>
  <r>
    <s v="5288-AHOUP"/>
    <x v="1"/>
    <n v="1"/>
    <s v="No"/>
    <s v="No"/>
    <n v="11"/>
    <s v="Yes"/>
    <x v="1"/>
    <x v="1"/>
    <x v="0"/>
    <x v="1"/>
    <x v="0"/>
    <x v="0"/>
    <x v="0"/>
    <x v="1"/>
    <x v="0"/>
    <s v="Yes"/>
    <x v="0"/>
    <n v="78.5"/>
    <n v="874.2"/>
    <x v="0"/>
    <n v="874.2"/>
    <n v="0"/>
    <x v="0"/>
  </r>
  <r>
    <s v="6688-UZPWD"/>
    <x v="0"/>
    <n v="0"/>
    <s v="Yes"/>
    <s v="No"/>
    <n v="11"/>
    <s v="Yes"/>
    <x v="2"/>
    <x v="1"/>
    <x v="0"/>
    <x v="0"/>
    <x v="0"/>
    <x v="0"/>
    <x v="1"/>
    <x v="1"/>
    <x v="0"/>
    <s v="Yes"/>
    <x v="0"/>
    <n v="102"/>
    <n v="1145.3499999999999"/>
    <x v="1"/>
    <n v="1145.3499999999999"/>
    <n v="1"/>
    <x v="0"/>
  </r>
  <r>
    <s v="0655-YDGFJ"/>
    <x v="1"/>
    <n v="0"/>
    <s v="No"/>
    <s v="No"/>
    <n v="29"/>
    <s v="Yes"/>
    <x v="1"/>
    <x v="0"/>
    <x v="0"/>
    <x v="1"/>
    <x v="1"/>
    <x v="0"/>
    <x v="0"/>
    <x v="0"/>
    <x v="0"/>
    <s v="No"/>
    <x v="2"/>
    <n v="48.95"/>
    <n v="1323.7"/>
    <x v="0"/>
    <n v="1323.7"/>
    <n v="0"/>
    <x v="1"/>
  </r>
  <r>
    <s v="8468-EHYJA"/>
    <x v="0"/>
    <n v="0"/>
    <s v="Yes"/>
    <s v="No"/>
    <n v="57"/>
    <s v="Yes"/>
    <x v="2"/>
    <x v="1"/>
    <x v="1"/>
    <x v="1"/>
    <x v="0"/>
    <x v="0"/>
    <x v="1"/>
    <x v="1"/>
    <x v="0"/>
    <s v="Yes"/>
    <x v="0"/>
    <n v="99.65"/>
    <n v="5497.05"/>
    <x v="0"/>
    <n v="5497.05"/>
    <n v="0"/>
    <x v="5"/>
  </r>
  <r>
    <s v="6823-SIDFQ"/>
    <x v="1"/>
    <n v="0"/>
    <s v="No"/>
    <s v="No"/>
    <n v="28"/>
    <s v="Yes"/>
    <x v="1"/>
    <x v="2"/>
    <x v="2"/>
    <x v="2"/>
    <x v="2"/>
    <x v="2"/>
    <x v="2"/>
    <x v="2"/>
    <x v="1"/>
    <s v="No"/>
    <x v="3"/>
    <n v="18.25"/>
    <n v="534.70000000000005"/>
    <x v="0"/>
    <n v="534.70000000000005"/>
    <n v="0"/>
    <x v="1"/>
  </r>
  <r>
    <s v="1097-FSPVW"/>
    <x v="0"/>
    <n v="0"/>
    <s v="No"/>
    <s v="No"/>
    <n v="42"/>
    <s v="Yes"/>
    <x v="1"/>
    <x v="0"/>
    <x v="1"/>
    <x v="1"/>
    <x v="1"/>
    <x v="0"/>
    <x v="0"/>
    <x v="0"/>
    <x v="0"/>
    <s v="No"/>
    <x v="3"/>
    <n v="54.55"/>
    <n v="2455.0500000000002"/>
    <x v="0"/>
    <n v="2455.0500000000002"/>
    <n v="0"/>
    <x v="2"/>
  </r>
  <r>
    <s v="2839-RFSQE"/>
    <x v="0"/>
    <n v="0"/>
    <s v="No"/>
    <s v="No"/>
    <n v="2"/>
    <s v="Yes"/>
    <x v="1"/>
    <x v="2"/>
    <x v="2"/>
    <x v="2"/>
    <x v="2"/>
    <x v="2"/>
    <x v="2"/>
    <x v="2"/>
    <x v="0"/>
    <s v="No"/>
    <x v="1"/>
    <n v="20.65"/>
    <n v="38.700000000000003"/>
    <x v="1"/>
    <n v="38.700000000000003"/>
    <n v="1"/>
    <x v="0"/>
  </r>
  <r>
    <s v="8328-SKJNO"/>
    <x v="1"/>
    <n v="0"/>
    <s v="No"/>
    <s v="Yes"/>
    <n v="23"/>
    <s v="No"/>
    <x v="0"/>
    <x v="0"/>
    <x v="1"/>
    <x v="0"/>
    <x v="0"/>
    <x v="1"/>
    <x v="0"/>
    <x v="0"/>
    <x v="1"/>
    <s v="No"/>
    <x v="2"/>
    <n v="40.65"/>
    <n v="947.4"/>
    <x v="0"/>
    <n v="947.4"/>
    <n v="0"/>
    <x v="3"/>
  </r>
  <r>
    <s v="7010-ZMVBF"/>
    <x v="0"/>
    <n v="0"/>
    <s v="Yes"/>
    <s v="Yes"/>
    <n v="18"/>
    <s v="Yes"/>
    <x v="1"/>
    <x v="2"/>
    <x v="2"/>
    <x v="2"/>
    <x v="2"/>
    <x v="2"/>
    <x v="2"/>
    <x v="2"/>
    <x v="0"/>
    <s v="No"/>
    <x v="1"/>
    <n v="20.45"/>
    <n v="357"/>
    <x v="0"/>
    <n v="357"/>
    <n v="0"/>
    <x v="3"/>
  </r>
  <r>
    <s v="5201-CBWYG"/>
    <x v="1"/>
    <n v="0"/>
    <s v="Yes"/>
    <s v="Yes"/>
    <n v="62"/>
    <s v="Yes"/>
    <x v="2"/>
    <x v="2"/>
    <x v="2"/>
    <x v="2"/>
    <x v="2"/>
    <x v="2"/>
    <x v="2"/>
    <x v="2"/>
    <x v="1"/>
    <s v="No"/>
    <x v="2"/>
    <n v="24.8"/>
    <n v="1476.25"/>
    <x v="0"/>
    <n v="1476.25"/>
    <n v="0"/>
    <x v="4"/>
  </r>
  <r>
    <s v="0968-GSIKN"/>
    <x v="0"/>
    <n v="0"/>
    <s v="No"/>
    <s v="No"/>
    <n v="1"/>
    <s v="Yes"/>
    <x v="1"/>
    <x v="1"/>
    <x v="0"/>
    <x v="1"/>
    <x v="0"/>
    <x v="0"/>
    <x v="0"/>
    <x v="0"/>
    <x v="0"/>
    <s v="Yes"/>
    <x v="1"/>
    <n v="70.8"/>
    <n v="70.8"/>
    <x v="1"/>
    <n v="70.8"/>
    <n v="1"/>
    <x v="0"/>
  </r>
  <r>
    <s v="1965-DDBWU"/>
    <x v="1"/>
    <n v="0"/>
    <s v="No"/>
    <s v="No"/>
    <n v="16"/>
    <s v="Yes"/>
    <x v="2"/>
    <x v="1"/>
    <x v="0"/>
    <x v="1"/>
    <x v="0"/>
    <x v="1"/>
    <x v="0"/>
    <x v="1"/>
    <x v="0"/>
    <s v="Yes"/>
    <x v="3"/>
    <n v="89.05"/>
    <n v="1448.6"/>
    <x v="1"/>
    <n v="1448.6"/>
    <n v="1"/>
    <x v="3"/>
  </r>
  <r>
    <s v="9057-SIHCH"/>
    <x v="0"/>
    <n v="0"/>
    <s v="No"/>
    <s v="No"/>
    <n v="3"/>
    <s v="Yes"/>
    <x v="2"/>
    <x v="1"/>
    <x v="0"/>
    <x v="1"/>
    <x v="0"/>
    <x v="0"/>
    <x v="1"/>
    <x v="1"/>
    <x v="0"/>
    <s v="Yes"/>
    <x v="0"/>
    <n v="96.6"/>
    <n v="291.89999999999998"/>
    <x v="1"/>
    <n v="291.89999999999998"/>
    <n v="1"/>
    <x v="0"/>
  </r>
  <r>
    <s v="6352-GIGGQ"/>
    <x v="1"/>
    <n v="0"/>
    <s v="No"/>
    <s v="No"/>
    <n v="67"/>
    <s v="Yes"/>
    <x v="2"/>
    <x v="0"/>
    <x v="1"/>
    <x v="0"/>
    <x v="1"/>
    <x v="1"/>
    <x v="1"/>
    <x v="1"/>
    <x v="1"/>
    <s v="Yes"/>
    <x v="2"/>
    <n v="88.8"/>
    <n v="5903.15"/>
    <x v="0"/>
    <n v="5903.15"/>
    <n v="0"/>
    <x v="4"/>
  </r>
  <r>
    <s v="3635-QQRQD"/>
    <x v="1"/>
    <n v="0"/>
    <s v="No"/>
    <s v="No"/>
    <n v="62"/>
    <s v="Yes"/>
    <x v="1"/>
    <x v="2"/>
    <x v="2"/>
    <x v="2"/>
    <x v="2"/>
    <x v="2"/>
    <x v="2"/>
    <x v="2"/>
    <x v="2"/>
    <s v="Yes"/>
    <x v="3"/>
    <n v="20.05"/>
    <n v="1201.6500000000001"/>
    <x v="0"/>
    <n v="1201.6500000000001"/>
    <n v="0"/>
    <x v="4"/>
  </r>
  <r>
    <s v="6771-XWBDM"/>
    <x v="0"/>
    <n v="0"/>
    <s v="Yes"/>
    <s v="No"/>
    <n v="57"/>
    <s v="Yes"/>
    <x v="2"/>
    <x v="1"/>
    <x v="0"/>
    <x v="0"/>
    <x v="1"/>
    <x v="0"/>
    <x v="1"/>
    <x v="1"/>
    <x v="0"/>
    <s v="Yes"/>
    <x v="3"/>
    <n v="104.5"/>
    <n v="5921.35"/>
    <x v="1"/>
    <n v="5921.35"/>
    <n v="1"/>
    <x v="5"/>
  </r>
  <r>
    <s v="2897-DOVND"/>
    <x v="1"/>
    <n v="0"/>
    <s v="No"/>
    <s v="No"/>
    <n v="2"/>
    <s v="Yes"/>
    <x v="1"/>
    <x v="1"/>
    <x v="0"/>
    <x v="1"/>
    <x v="0"/>
    <x v="0"/>
    <x v="0"/>
    <x v="0"/>
    <x v="0"/>
    <s v="Yes"/>
    <x v="0"/>
    <n v="69.8"/>
    <n v="146.65"/>
    <x v="0"/>
    <n v="146.65"/>
    <n v="0"/>
    <x v="0"/>
  </r>
  <r>
    <s v="3082-YVEKW"/>
    <x v="0"/>
    <n v="0"/>
    <s v="Yes"/>
    <s v="Yes"/>
    <n v="23"/>
    <s v="Yes"/>
    <x v="2"/>
    <x v="0"/>
    <x v="1"/>
    <x v="1"/>
    <x v="1"/>
    <x v="1"/>
    <x v="1"/>
    <x v="0"/>
    <x v="2"/>
    <s v="Yes"/>
    <x v="2"/>
    <n v="77.150000000000006"/>
    <n v="1759.4"/>
    <x v="0"/>
    <n v="1759.4"/>
    <n v="0"/>
    <x v="3"/>
  </r>
  <r>
    <s v="0191-EQUUH"/>
    <x v="0"/>
    <n v="0"/>
    <s v="No"/>
    <s v="Yes"/>
    <n v="25"/>
    <s v="No"/>
    <x v="0"/>
    <x v="0"/>
    <x v="1"/>
    <x v="1"/>
    <x v="0"/>
    <x v="1"/>
    <x v="0"/>
    <x v="0"/>
    <x v="2"/>
    <s v="No"/>
    <x v="2"/>
    <n v="35.049999999999997"/>
    <n v="844.45"/>
    <x v="0"/>
    <n v="844.45"/>
    <n v="0"/>
    <x v="1"/>
  </r>
  <r>
    <s v="7134-HBPBS"/>
    <x v="0"/>
    <n v="1"/>
    <s v="No"/>
    <s v="No"/>
    <n v="72"/>
    <s v="Yes"/>
    <x v="2"/>
    <x v="1"/>
    <x v="0"/>
    <x v="0"/>
    <x v="1"/>
    <x v="1"/>
    <x v="1"/>
    <x v="1"/>
    <x v="2"/>
    <s v="Yes"/>
    <x v="2"/>
    <n v="108.1"/>
    <n v="7774.05"/>
    <x v="0"/>
    <n v="7774.05"/>
    <n v="0"/>
    <x v="4"/>
  </r>
  <r>
    <s v="3489-HHPFY"/>
    <x v="0"/>
    <n v="0"/>
    <s v="Yes"/>
    <s v="No"/>
    <n v="2"/>
    <s v="Yes"/>
    <x v="2"/>
    <x v="1"/>
    <x v="0"/>
    <x v="1"/>
    <x v="0"/>
    <x v="0"/>
    <x v="1"/>
    <x v="0"/>
    <x v="0"/>
    <s v="Yes"/>
    <x v="0"/>
    <n v="84.05"/>
    <n v="134.05000000000001"/>
    <x v="0"/>
    <n v="134.05000000000001"/>
    <n v="0"/>
    <x v="0"/>
  </r>
  <r>
    <s v="2926-JEJJC"/>
    <x v="0"/>
    <n v="0"/>
    <s v="No"/>
    <s v="No"/>
    <n v="8"/>
    <s v="Yes"/>
    <x v="1"/>
    <x v="2"/>
    <x v="2"/>
    <x v="2"/>
    <x v="2"/>
    <x v="2"/>
    <x v="2"/>
    <x v="2"/>
    <x v="1"/>
    <s v="Yes"/>
    <x v="2"/>
    <n v="20.2"/>
    <n v="140.94999999999999"/>
    <x v="0"/>
    <n v="140.94999999999999"/>
    <n v="0"/>
    <x v="0"/>
  </r>
  <r>
    <s v="8601-QACRS"/>
    <x v="0"/>
    <n v="0"/>
    <s v="No"/>
    <s v="No"/>
    <n v="5"/>
    <s v="Yes"/>
    <x v="2"/>
    <x v="0"/>
    <x v="0"/>
    <x v="1"/>
    <x v="0"/>
    <x v="0"/>
    <x v="0"/>
    <x v="0"/>
    <x v="0"/>
    <s v="Yes"/>
    <x v="1"/>
    <n v="50.6"/>
    <n v="249.95"/>
    <x v="1"/>
    <n v="249.95"/>
    <n v="1"/>
    <x v="0"/>
  </r>
  <r>
    <s v="4950-BDEUX"/>
    <x v="1"/>
    <n v="0"/>
    <s v="No"/>
    <s v="No"/>
    <n v="35"/>
    <s v="No"/>
    <x v="0"/>
    <x v="0"/>
    <x v="0"/>
    <x v="1"/>
    <x v="1"/>
    <x v="0"/>
    <x v="1"/>
    <x v="1"/>
    <x v="0"/>
    <s v="No"/>
    <x v="0"/>
    <n v="49.2"/>
    <n v="1701.65"/>
    <x v="0"/>
    <n v="1701.65"/>
    <n v="0"/>
    <x v="1"/>
  </r>
  <r>
    <s v="5789-LDFXO"/>
    <x v="1"/>
    <n v="0"/>
    <s v="No"/>
    <s v="No"/>
    <n v="24"/>
    <s v="Yes"/>
    <x v="2"/>
    <x v="2"/>
    <x v="2"/>
    <x v="2"/>
    <x v="2"/>
    <x v="2"/>
    <x v="2"/>
    <x v="2"/>
    <x v="1"/>
    <s v="No"/>
    <x v="0"/>
    <n v="24.6"/>
    <n v="592.65"/>
    <x v="0"/>
    <n v="592.65"/>
    <n v="0"/>
    <x v="3"/>
  </r>
  <r>
    <s v="0508-OOLTO"/>
    <x v="0"/>
    <n v="0"/>
    <s v="Yes"/>
    <s v="Yes"/>
    <n v="2"/>
    <s v="Yes"/>
    <x v="1"/>
    <x v="1"/>
    <x v="0"/>
    <x v="1"/>
    <x v="0"/>
    <x v="0"/>
    <x v="0"/>
    <x v="0"/>
    <x v="0"/>
    <s v="Yes"/>
    <x v="0"/>
    <n v="71.650000000000006"/>
    <n v="135.75"/>
    <x v="0"/>
    <n v="135.75"/>
    <n v="0"/>
    <x v="0"/>
  </r>
  <r>
    <s v="2984-TBYKU"/>
    <x v="1"/>
    <n v="0"/>
    <s v="Yes"/>
    <s v="Yes"/>
    <n v="72"/>
    <s v="Yes"/>
    <x v="2"/>
    <x v="1"/>
    <x v="1"/>
    <x v="0"/>
    <x v="1"/>
    <x v="1"/>
    <x v="0"/>
    <x v="1"/>
    <x v="2"/>
    <s v="Yes"/>
    <x v="3"/>
    <n v="104.9"/>
    <n v="7732.65"/>
    <x v="0"/>
    <n v="7732.65"/>
    <n v="0"/>
    <x v="4"/>
  </r>
  <r>
    <s v="9822-WMWVG"/>
    <x v="0"/>
    <n v="0"/>
    <s v="No"/>
    <s v="No"/>
    <n v="41"/>
    <s v="Yes"/>
    <x v="2"/>
    <x v="1"/>
    <x v="1"/>
    <x v="0"/>
    <x v="1"/>
    <x v="1"/>
    <x v="1"/>
    <x v="0"/>
    <x v="0"/>
    <s v="Yes"/>
    <x v="0"/>
    <n v="106.5"/>
    <n v="4282.3999999999996"/>
    <x v="0"/>
    <n v="4282.3999999999996"/>
    <n v="0"/>
    <x v="2"/>
  </r>
  <r>
    <s v="2391-SOORI"/>
    <x v="1"/>
    <n v="0"/>
    <s v="No"/>
    <s v="Yes"/>
    <n v="4"/>
    <s v="Yes"/>
    <x v="1"/>
    <x v="0"/>
    <x v="1"/>
    <x v="1"/>
    <x v="0"/>
    <x v="0"/>
    <x v="0"/>
    <x v="0"/>
    <x v="0"/>
    <s v="No"/>
    <x v="0"/>
    <n v="49.35"/>
    <n v="219.65"/>
    <x v="1"/>
    <n v="219.65"/>
    <n v="1"/>
    <x v="0"/>
  </r>
  <r>
    <s v="9040-KZVWO"/>
    <x v="1"/>
    <n v="0"/>
    <s v="No"/>
    <s v="No"/>
    <n v="26"/>
    <s v="Yes"/>
    <x v="1"/>
    <x v="1"/>
    <x v="0"/>
    <x v="0"/>
    <x v="0"/>
    <x v="0"/>
    <x v="0"/>
    <x v="0"/>
    <x v="1"/>
    <s v="No"/>
    <x v="2"/>
    <n v="75.5"/>
    <n v="2018.1"/>
    <x v="0"/>
    <n v="2018.1"/>
    <n v="0"/>
    <x v="1"/>
  </r>
  <r>
    <s v="2645-QTLMB"/>
    <x v="1"/>
    <n v="0"/>
    <s v="No"/>
    <s v="No"/>
    <n v="7"/>
    <s v="Yes"/>
    <x v="1"/>
    <x v="1"/>
    <x v="0"/>
    <x v="0"/>
    <x v="0"/>
    <x v="0"/>
    <x v="1"/>
    <x v="1"/>
    <x v="0"/>
    <s v="Yes"/>
    <x v="0"/>
    <n v="94.25"/>
    <n v="669"/>
    <x v="1"/>
    <n v="669"/>
    <n v="1"/>
    <x v="0"/>
  </r>
  <r>
    <s v="4806-HIPDW"/>
    <x v="0"/>
    <n v="0"/>
    <s v="Yes"/>
    <s v="No"/>
    <n v="1"/>
    <s v="Yes"/>
    <x v="1"/>
    <x v="1"/>
    <x v="0"/>
    <x v="1"/>
    <x v="0"/>
    <x v="0"/>
    <x v="0"/>
    <x v="0"/>
    <x v="0"/>
    <s v="Yes"/>
    <x v="0"/>
    <n v="68.95"/>
    <n v="68.95"/>
    <x v="1"/>
    <n v="68.95"/>
    <n v="1"/>
    <x v="0"/>
  </r>
  <r>
    <s v="1548-ARAGG"/>
    <x v="0"/>
    <n v="0"/>
    <s v="Yes"/>
    <s v="Yes"/>
    <n v="4"/>
    <s v="Yes"/>
    <x v="2"/>
    <x v="0"/>
    <x v="0"/>
    <x v="0"/>
    <x v="0"/>
    <x v="1"/>
    <x v="0"/>
    <x v="0"/>
    <x v="0"/>
    <s v="Yes"/>
    <x v="1"/>
    <n v="58.5"/>
    <n v="224.85"/>
    <x v="0"/>
    <n v="224.85"/>
    <n v="0"/>
    <x v="0"/>
  </r>
  <r>
    <s v="6339-RZCBJ"/>
    <x v="1"/>
    <n v="0"/>
    <s v="No"/>
    <s v="No"/>
    <n v="48"/>
    <s v="Yes"/>
    <x v="1"/>
    <x v="0"/>
    <x v="0"/>
    <x v="0"/>
    <x v="1"/>
    <x v="1"/>
    <x v="1"/>
    <x v="1"/>
    <x v="2"/>
    <s v="No"/>
    <x v="3"/>
    <n v="78.900000000000006"/>
    <n v="3771.5"/>
    <x v="0"/>
    <n v="3771.5"/>
    <n v="0"/>
    <x v="2"/>
  </r>
  <r>
    <s v="4424-TKOPW"/>
    <x v="1"/>
    <n v="1"/>
    <s v="No"/>
    <s v="No"/>
    <n v="2"/>
    <s v="Yes"/>
    <x v="2"/>
    <x v="1"/>
    <x v="0"/>
    <x v="1"/>
    <x v="0"/>
    <x v="0"/>
    <x v="1"/>
    <x v="1"/>
    <x v="0"/>
    <s v="Yes"/>
    <x v="0"/>
    <n v="93.85"/>
    <n v="196.75"/>
    <x v="1"/>
    <n v="196.75"/>
    <n v="1"/>
    <x v="0"/>
  </r>
  <r>
    <s v="4415-WNGVR"/>
    <x v="0"/>
    <n v="1"/>
    <s v="Yes"/>
    <s v="No"/>
    <n v="12"/>
    <s v="Yes"/>
    <x v="1"/>
    <x v="0"/>
    <x v="1"/>
    <x v="1"/>
    <x v="1"/>
    <x v="1"/>
    <x v="1"/>
    <x v="1"/>
    <x v="1"/>
    <s v="Yes"/>
    <x v="0"/>
    <n v="79.2"/>
    <n v="943.85"/>
    <x v="0"/>
    <n v="943.85"/>
    <n v="0"/>
    <x v="0"/>
  </r>
  <r>
    <s v="2522-AHJXR"/>
    <x v="1"/>
    <n v="0"/>
    <s v="Yes"/>
    <s v="No"/>
    <n v="60"/>
    <s v="Yes"/>
    <x v="2"/>
    <x v="1"/>
    <x v="1"/>
    <x v="1"/>
    <x v="1"/>
    <x v="1"/>
    <x v="1"/>
    <x v="1"/>
    <x v="0"/>
    <s v="Yes"/>
    <x v="2"/>
    <n v="109.45"/>
    <n v="6572.85"/>
    <x v="0"/>
    <n v="6572.85"/>
    <n v="0"/>
    <x v="5"/>
  </r>
  <r>
    <s v="0412-UCCNP"/>
    <x v="1"/>
    <n v="0"/>
    <s v="No"/>
    <s v="No"/>
    <n v="55"/>
    <s v="Yes"/>
    <x v="1"/>
    <x v="0"/>
    <x v="1"/>
    <x v="1"/>
    <x v="1"/>
    <x v="1"/>
    <x v="0"/>
    <x v="0"/>
    <x v="2"/>
    <s v="Yes"/>
    <x v="0"/>
    <n v="59.2"/>
    <n v="3175.85"/>
    <x v="0"/>
    <n v="3175.85"/>
    <n v="0"/>
    <x v="5"/>
  </r>
  <r>
    <s v="1816-FLZDK"/>
    <x v="1"/>
    <n v="0"/>
    <s v="No"/>
    <s v="No"/>
    <n v="1"/>
    <s v="No"/>
    <x v="0"/>
    <x v="0"/>
    <x v="0"/>
    <x v="1"/>
    <x v="0"/>
    <x v="1"/>
    <x v="0"/>
    <x v="0"/>
    <x v="0"/>
    <s v="No"/>
    <x v="1"/>
    <n v="29.15"/>
    <n v="29.15"/>
    <x v="0"/>
    <n v="29.15"/>
    <n v="0"/>
    <x v="0"/>
  </r>
  <r>
    <s v="7096-UCLNH"/>
    <x v="1"/>
    <n v="0"/>
    <s v="No"/>
    <s v="No"/>
    <n v="1"/>
    <s v="Yes"/>
    <x v="1"/>
    <x v="2"/>
    <x v="2"/>
    <x v="2"/>
    <x v="2"/>
    <x v="2"/>
    <x v="2"/>
    <x v="2"/>
    <x v="0"/>
    <s v="No"/>
    <x v="1"/>
    <n v="20.05"/>
    <n v="20.05"/>
    <x v="0"/>
    <n v="20.05"/>
    <n v="0"/>
    <x v="0"/>
  </r>
  <r>
    <s v="8443-ZRDBZ"/>
    <x v="1"/>
    <n v="0"/>
    <s v="No"/>
    <s v="No"/>
    <n v="4"/>
    <s v="Yes"/>
    <x v="2"/>
    <x v="1"/>
    <x v="0"/>
    <x v="1"/>
    <x v="0"/>
    <x v="0"/>
    <x v="0"/>
    <x v="0"/>
    <x v="0"/>
    <s v="Yes"/>
    <x v="0"/>
    <n v="76.05"/>
    <n v="318.89999999999998"/>
    <x v="1"/>
    <n v="318.89999999999998"/>
    <n v="1"/>
    <x v="0"/>
  </r>
  <r>
    <s v="9136-ALYBR"/>
    <x v="1"/>
    <n v="0"/>
    <s v="No"/>
    <s v="No"/>
    <n v="1"/>
    <s v="No"/>
    <x v="0"/>
    <x v="0"/>
    <x v="0"/>
    <x v="1"/>
    <x v="0"/>
    <x v="0"/>
    <x v="0"/>
    <x v="0"/>
    <x v="0"/>
    <s v="Yes"/>
    <x v="1"/>
    <n v="24.45"/>
    <n v="24.45"/>
    <x v="1"/>
    <n v="24.45"/>
    <n v="1"/>
    <x v="0"/>
  </r>
  <r>
    <s v="4615-PIVVU"/>
    <x v="0"/>
    <n v="0"/>
    <s v="No"/>
    <s v="No"/>
    <n v="42"/>
    <s v="Yes"/>
    <x v="1"/>
    <x v="0"/>
    <x v="0"/>
    <x v="1"/>
    <x v="1"/>
    <x v="1"/>
    <x v="0"/>
    <x v="1"/>
    <x v="2"/>
    <s v="No"/>
    <x v="3"/>
    <n v="66.5"/>
    <n v="2762.75"/>
    <x v="0"/>
    <n v="2762.75"/>
    <n v="0"/>
    <x v="2"/>
  </r>
  <r>
    <s v="8885-QSQBX"/>
    <x v="0"/>
    <n v="0"/>
    <s v="No"/>
    <s v="No"/>
    <n v="1"/>
    <s v="Yes"/>
    <x v="1"/>
    <x v="0"/>
    <x v="1"/>
    <x v="1"/>
    <x v="0"/>
    <x v="0"/>
    <x v="0"/>
    <x v="0"/>
    <x v="0"/>
    <s v="No"/>
    <x v="2"/>
    <n v="49.55"/>
    <n v="49.55"/>
    <x v="0"/>
    <n v="49.55"/>
    <n v="0"/>
    <x v="0"/>
  </r>
  <r>
    <s v="7479-NITWS"/>
    <x v="1"/>
    <n v="0"/>
    <s v="No"/>
    <s v="No"/>
    <n v="7"/>
    <s v="Yes"/>
    <x v="2"/>
    <x v="1"/>
    <x v="0"/>
    <x v="1"/>
    <x v="1"/>
    <x v="0"/>
    <x v="1"/>
    <x v="0"/>
    <x v="0"/>
    <s v="Yes"/>
    <x v="3"/>
    <n v="89.35"/>
    <n v="631.85"/>
    <x v="1"/>
    <n v="631.85"/>
    <n v="1"/>
    <x v="0"/>
  </r>
  <r>
    <s v="8617-ENBDS"/>
    <x v="1"/>
    <n v="0"/>
    <s v="No"/>
    <s v="No"/>
    <n v="3"/>
    <s v="Yes"/>
    <x v="1"/>
    <x v="1"/>
    <x v="0"/>
    <x v="1"/>
    <x v="1"/>
    <x v="0"/>
    <x v="0"/>
    <x v="0"/>
    <x v="0"/>
    <s v="Yes"/>
    <x v="3"/>
    <n v="73.599999999999994"/>
    <n v="232.5"/>
    <x v="0"/>
    <n v="232.5"/>
    <n v="0"/>
    <x v="0"/>
  </r>
  <r>
    <s v="9385-NXKDA"/>
    <x v="0"/>
    <n v="0"/>
    <s v="Yes"/>
    <s v="No"/>
    <n v="72"/>
    <s v="Yes"/>
    <x v="2"/>
    <x v="0"/>
    <x v="1"/>
    <x v="0"/>
    <x v="1"/>
    <x v="0"/>
    <x v="1"/>
    <x v="1"/>
    <x v="2"/>
    <s v="Yes"/>
    <x v="3"/>
    <n v="82.65"/>
    <n v="5919.35"/>
    <x v="0"/>
    <n v="5919.35"/>
    <n v="0"/>
    <x v="4"/>
  </r>
  <r>
    <s v="0430-IHCDJ"/>
    <x v="1"/>
    <n v="0"/>
    <s v="No"/>
    <s v="No"/>
    <n v="15"/>
    <s v="Yes"/>
    <x v="2"/>
    <x v="0"/>
    <x v="0"/>
    <x v="1"/>
    <x v="0"/>
    <x v="0"/>
    <x v="0"/>
    <x v="0"/>
    <x v="0"/>
    <s v="Yes"/>
    <x v="0"/>
    <n v="49"/>
    <n v="749.25"/>
    <x v="0"/>
    <n v="749.25"/>
    <n v="0"/>
    <x v="3"/>
  </r>
  <r>
    <s v="2959-MJHIC"/>
    <x v="1"/>
    <n v="0"/>
    <s v="Yes"/>
    <s v="No"/>
    <n v="4"/>
    <s v="Yes"/>
    <x v="1"/>
    <x v="1"/>
    <x v="0"/>
    <x v="1"/>
    <x v="0"/>
    <x v="0"/>
    <x v="1"/>
    <x v="0"/>
    <x v="0"/>
    <s v="Yes"/>
    <x v="0"/>
    <n v="80.349999999999994"/>
    <n v="307.39999999999998"/>
    <x v="1"/>
    <n v="307.39999999999998"/>
    <n v="1"/>
    <x v="0"/>
  </r>
  <r>
    <s v="6674-KVJHG"/>
    <x v="0"/>
    <n v="0"/>
    <s v="No"/>
    <s v="No"/>
    <n v="11"/>
    <s v="Yes"/>
    <x v="2"/>
    <x v="2"/>
    <x v="2"/>
    <x v="2"/>
    <x v="2"/>
    <x v="2"/>
    <x v="2"/>
    <x v="2"/>
    <x v="1"/>
    <s v="No"/>
    <x v="0"/>
    <n v="25.2"/>
    <n v="245.15"/>
    <x v="0"/>
    <n v="245.15"/>
    <n v="0"/>
    <x v="0"/>
  </r>
  <r>
    <s v="1814-DKOLC"/>
    <x v="0"/>
    <n v="0"/>
    <s v="No"/>
    <s v="No"/>
    <n v="5"/>
    <s v="Yes"/>
    <x v="2"/>
    <x v="2"/>
    <x v="2"/>
    <x v="2"/>
    <x v="2"/>
    <x v="2"/>
    <x v="2"/>
    <x v="2"/>
    <x v="0"/>
    <s v="No"/>
    <x v="1"/>
    <n v="25.45"/>
    <n v="134.75"/>
    <x v="0"/>
    <n v="134.75"/>
    <n v="0"/>
    <x v="0"/>
  </r>
  <r>
    <s v="4201-JMNGR"/>
    <x v="0"/>
    <n v="1"/>
    <s v="No"/>
    <s v="No"/>
    <n v="1"/>
    <s v="Yes"/>
    <x v="1"/>
    <x v="0"/>
    <x v="1"/>
    <x v="1"/>
    <x v="1"/>
    <x v="0"/>
    <x v="0"/>
    <x v="0"/>
    <x v="0"/>
    <s v="Yes"/>
    <x v="0"/>
    <n v="55.8"/>
    <n v="55.8"/>
    <x v="1"/>
    <n v="55.8"/>
    <n v="1"/>
    <x v="0"/>
  </r>
  <r>
    <s v="9351-HXDMR"/>
    <x v="1"/>
    <n v="0"/>
    <s v="Yes"/>
    <s v="No"/>
    <n v="72"/>
    <s v="Yes"/>
    <x v="2"/>
    <x v="1"/>
    <x v="1"/>
    <x v="1"/>
    <x v="1"/>
    <x v="1"/>
    <x v="1"/>
    <x v="1"/>
    <x v="2"/>
    <s v="Yes"/>
    <x v="3"/>
    <n v="110.9"/>
    <n v="8240.85"/>
    <x v="0"/>
    <n v="8240.85"/>
    <n v="0"/>
    <x v="4"/>
  </r>
  <r>
    <s v="3537-HPKQT"/>
    <x v="0"/>
    <n v="0"/>
    <s v="Yes"/>
    <s v="No"/>
    <n v="55"/>
    <s v="Yes"/>
    <x v="2"/>
    <x v="1"/>
    <x v="0"/>
    <x v="0"/>
    <x v="0"/>
    <x v="0"/>
    <x v="0"/>
    <x v="0"/>
    <x v="0"/>
    <s v="Yes"/>
    <x v="3"/>
    <n v="77.75"/>
    <n v="4266.3999999999996"/>
    <x v="0"/>
    <n v="4266.3999999999996"/>
    <n v="0"/>
    <x v="5"/>
  </r>
  <r>
    <s v="2129-ALKBS"/>
    <x v="0"/>
    <n v="0"/>
    <s v="Yes"/>
    <s v="Yes"/>
    <n v="40"/>
    <s v="Yes"/>
    <x v="2"/>
    <x v="2"/>
    <x v="2"/>
    <x v="2"/>
    <x v="2"/>
    <x v="2"/>
    <x v="2"/>
    <x v="2"/>
    <x v="0"/>
    <s v="Yes"/>
    <x v="0"/>
    <n v="26.2"/>
    <n v="1077.5"/>
    <x v="0"/>
    <n v="1077.5"/>
    <n v="0"/>
    <x v="2"/>
  </r>
  <r>
    <s v="5821-MMEIL"/>
    <x v="0"/>
    <n v="0"/>
    <s v="Yes"/>
    <s v="No"/>
    <n v="57"/>
    <s v="Yes"/>
    <x v="1"/>
    <x v="2"/>
    <x v="2"/>
    <x v="2"/>
    <x v="2"/>
    <x v="2"/>
    <x v="2"/>
    <x v="2"/>
    <x v="2"/>
    <s v="No"/>
    <x v="2"/>
    <n v="19.899999999999999"/>
    <n v="1115.5999999999999"/>
    <x v="0"/>
    <n v="1115.5999999999999"/>
    <n v="0"/>
    <x v="5"/>
  </r>
  <r>
    <s v="5960-WPXQM"/>
    <x v="1"/>
    <n v="0"/>
    <s v="No"/>
    <s v="No"/>
    <n v="1"/>
    <s v="Yes"/>
    <x v="1"/>
    <x v="1"/>
    <x v="0"/>
    <x v="1"/>
    <x v="0"/>
    <x v="0"/>
    <x v="1"/>
    <x v="0"/>
    <x v="0"/>
    <s v="Yes"/>
    <x v="0"/>
    <n v="79.05"/>
    <n v="79.05"/>
    <x v="1"/>
    <n v="79.05"/>
    <n v="1"/>
    <x v="0"/>
  </r>
  <r>
    <s v="0684-AOSIH"/>
    <x v="1"/>
    <n v="0"/>
    <s v="Yes"/>
    <s v="No"/>
    <n v="1"/>
    <s v="Yes"/>
    <x v="1"/>
    <x v="1"/>
    <x v="1"/>
    <x v="1"/>
    <x v="0"/>
    <x v="0"/>
    <x v="1"/>
    <x v="1"/>
    <x v="0"/>
    <s v="Yes"/>
    <x v="0"/>
    <n v="95"/>
    <n v="95"/>
    <x v="1"/>
    <n v="95"/>
    <n v="1"/>
    <x v="0"/>
  </r>
  <r>
    <s v="8260-NGFNY"/>
    <x v="0"/>
    <n v="0"/>
    <s v="No"/>
    <s v="No"/>
    <n v="1"/>
    <s v="No"/>
    <x v="0"/>
    <x v="0"/>
    <x v="0"/>
    <x v="1"/>
    <x v="0"/>
    <x v="0"/>
    <x v="0"/>
    <x v="0"/>
    <x v="0"/>
    <s v="No"/>
    <x v="1"/>
    <n v="25.2"/>
    <n v="25.2"/>
    <x v="1"/>
    <n v="25.2"/>
    <n v="1"/>
    <x v="0"/>
  </r>
  <r>
    <s v="1309-XGFSN"/>
    <x v="1"/>
    <n v="1"/>
    <s v="Yes"/>
    <s v="Yes"/>
    <n v="52"/>
    <s v="Yes"/>
    <x v="2"/>
    <x v="0"/>
    <x v="0"/>
    <x v="0"/>
    <x v="1"/>
    <x v="0"/>
    <x v="1"/>
    <x v="1"/>
    <x v="1"/>
    <s v="Yes"/>
    <x v="0"/>
    <n v="80.849999999999994"/>
    <n v="4079.55"/>
    <x v="0"/>
    <n v="4079.55"/>
    <n v="0"/>
    <x v="5"/>
  </r>
  <r>
    <s v="1866-RZZQS"/>
    <x v="1"/>
    <n v="1"/>
    <s v="No"/>
    <s v="No"/>
    <n v="41"/>
    <s v="Yes"/>
    <x v="2"/>
    <x v="1"/>
    <x v="0"/>
    <x v="1"/>
    <x v="1"/>
    <x v="0"/>
    <x v="1"/>
    <x v="1"/>
    <x v="0"/>
    <s v="Yes"/>
    <x v="0"/>
    <n v="98.4"/>
    <n v="4187.75"/>
    <x v="1"/>
    <n v="4187.75"/>
    <n v="1"/>
    <x v="2"/>
  </r>
  <r>
    <s v="6968-URWQU"/>
    <x v="1"/>
    <n v="0"/>
    <s v="Yes"/>
    <s v="No"/>
    <n v="43"/>
    <s v="Yes"/>
    <x v="1"/>
    <x v="0"/>
    <x v="0"/>
    <x v="1"/>
    <x v="0"/>
    <x v="0"/>
    <x v="1"/>
    <x v="0"/>
    <x v="1"/>
    <s v="Yes"/>
    <x v="1"/>
    <n v="56.35"/>
    <n v="2391.15"/>
    <x v="0"/>
    <n v="2391.15"/>
    <n v="0"/>
    <x v="2"/>
  </r>
  <r>
    <s v="4742-TXUEX"/>
    <x v="0"/>
    <n v="0"/>
    <s v="Yes"/>
    <s v="Yes"/>
    <n v="47"/>
    <s v="Yes"/>
    <x v="1"/>
    <x v="2"/>
    <x v="2"/>
    <x v="2"/>
    <x v="2"/>
    <x v="2"/>
    <x v="2"/>
    <x v="2"/>
    <x v="2"/>
    <s v="No"/>
    <x v="2"/>
    <n v="19.3"/>
    <n v="890.5"/>
    <x v="0"/>
    <n v="890.5"/>
    <n v="0"/>
    <x v="2"/>
  </r>
  <r>
    <s v="9631-XEYKE"/>
    <x v="1"/>
    <n v="0"/>
    <s v="No"/>
    <s v="No"/>
    <n v="3"/>
    <s v="Yes"/>
    <x v="2"/>
    <x v="0"/>
    <x v="0"/>
    <x v="1"/>
    <x v="0"/>
    <x v="0"/>
    <x v="0"/>
    <x v="0"/>
    <x v="0"/>
    <s v="No"/>
    <x v="2"/>
    <n v="50.4"/>
    <n v="137.25"/>
    <x v="0"/>
    <n v="137.25"/>
    <n v="0"/>
    <x v="0"/>
  </r>
  <r>
    <s v="8631-NBHFZ"/>
    <x v="1"/>
    <n v="1"/>
    <s v="Yes"/>
    <s v="Yes"/>
    <n v="66"/>
    <s v="Yes"/>
    <x v="2"/>
    <x v="0"/>
    <x v="1"/>
    <x v="0"/>
    <x v="1"/>
    <x v="1"/>
    <x v="1"/>
    <x v="0"/>
    <x v="2"/>
    <s v="No"/>
    <x v="3"/>
    <n v="79.400000000000006"/>
    <n v="5154.6000000000004"/>
    <x v="1"/>
    <n v="5154.6000000000004"/>
    <n v="1"/>
    <x v="4"/>
  </r>
  <r>
    <s v="1335-MXCSE"/>
    <x v="1"/>
    <n v="0"/>
    <s v="Yes"/>
    <s v="Yes"/>
    <n v="55"/>
    <s v="Yes"/>
    <x v="1"/>
    <x v="0"/>
    <x v="0"/>
    <x v="1"/>
    <x v="1"/>
    <x v="1"/>
    <x v="0"/>
    <x v="0"/>
    <x v="2"/>
    <s v="Yes"/>
    <x v="3"/>
    <n v="55.25"/>
    <n v="3119.9"/>
    <x v="0"/>
    <n v="3119.9"/>
    <n v="0"/>
    <x v="5"/>
  </r>
  <r>
    <s v="8873-TMKGR"/>
    <x v="1"/>
    <n v="0"/>
    <s v="No"/>
    <s v="No"/>
    <n v="29"/>
    <s v="Yes"/>
    <x v="1"/>
    <x v="2"/>
    <x v="2"/>
    <x v="2"/>
    <x v="2"/>
    <x v="2"/>
    <x v="2"/>
    <x v="2"/>
    <x v="1"/>
    <s v="No"/>
    <x v="1"/>
    <n v="19.100000000000001"/>
    <n v="529.5"/>
    <x v="0"/>
    <n v="529.5"/>
    <n v="0"/>
    <x v="1"/>
  </r>
  <r>
    <s v="8800-JOOCF"/>
    <x v="0"/>
    <n v="0"/>
    <s v="No"/>
    <s v="Yes"/>
    <n v="12"/>
    <s v="Yes"/>
    <x v="2"/>
    <x v="1"/>
    <x v="0"/>
    <x v="1"/>
    <x v="0"/>
    <x v="0"/>
    <x v="1"/>
    <x v="0"/>
    <x v="0"/>
    <s v="Yes"/>
    <x v="0"/>
    <n v="84.05"/>
    <n v="966.55"/>
    <x v="0"/>
    <n v="966.55"/>
    <n v="0"/>
    <x v="0"/>
  </r>
  <r>
    <s v="1469-LBJQJ"/>
    <x v="0"/>
    <n v="0"/>
    <s v="Yes"/>
    <s v="No"/>
    <n v="66"/>
    <s v="Yes"/>
    <x v="2"/>
    <x v="1"/>
    <x v="0"/>
    <x v="0"/>
    <x v="1"/>
    <x v="0"/>
    <x v="1"/>
    <x v="1"/>
    <x v="0"/>
    <s v="Yes"/>
    <x v="0"/>
    <n v="105.2"/>
    <n v="6936.85"/>
    <x v="0"/>
    <n v="6936.85"/>
    <n v="0"/>
    <x v="4"/>
  </r>
  <r>
    <s v="4958-XCBDQ"/>
    <x v="1"/>
    <n v="1"/>
    <s v="No"/>
    <s v="No"/>
    <n v="35"/>
    <s v="Yes"/>
    <x v="2"/>
    <x v="1"/>
    <x v="0"/>
    <x v="1"/>
    <x v="1"/>
    <x v="0"/>
    <x v="1"/>
    <x v="1"/>
    <x v="0"/>
    <s v="Yes"/>
    <x v="0"/>
    <n v="101.4"/>
    <n v="3496.3"/>
    <x v="1"/>
    <n v="3496.3"/>
    <n v="1"/>
    <x v="1"/>
  </r>
  <r>
    <s v="8337-UPOAQ"/>
    <x v="1"/>
    <n v="1"/>
    <s v="Yes"/>
    <s v="No"/>
    <n v="10"/>
    <s v="Yes"/>
    <x v="2"/>
    <x v="1"/>
    <x v="0"/>
    <x v="1"/>
    <x v="1"/>
    <x v="0"/>
    <x v="0"/>
    <x v="1"/>
    <x v="0"/>
    <s v="Yes"/>
    <x v="0"/>
    <n v="89.8"/>
    <n v="914.3"/>
    <x v="1"/>
    <n v="914.3"/>
    <n v="1"/>
    <x v="0"/>
  </r>
  <r>
    <s v="0064-YIJGF"/>
    <x v="1"/>
    <n v="0"/>
    <s v="Yes"/>
    <s v="Yes"/>
    <n v="27"/>
    <s v="Yes"/>
    <x v="2"/>
    <x v="1"/>
    <x v="0"/>
    <x v="1"/>
    <x v="0"/>
    <x v="0"/>
    <x v="0"/>
    <x v="0"/>
    <x v="0"/>
    <s v="Yes"/>
    <x v="2"/>
    <n v="75.75"/>
    <n v="1929"/>
    <x v="0"/>
    <n v="1929"/>
    <n v="0"/>
    <x v="1"/>
  </r>
  <r>
    <s v="2386-OWURY"/>
    <x v="0"/>
    <n v="0"/>
    <s v="No"/>
    <s v="No"/>
    <n v="58"/>
    <s v="Yes"/>
    <x v="1"/>
    <x v="1"/>
    <x v="0"/>
    <x v="1"/>
    <x v="0"/>
    <x v="1"/>
    <x v="1"/>
    <x v="1"/>
    <x v="0"/>
    <s v="Yes"/>
    <x v="0"/>
    <n v="95.3"/>
    <n v="5817.7"/>
    <x v="0"/>
    <n v="5817.7"/>
    <n v="0"/>
    <x v="5"/>
  </r>
  <r>
    <s v="1725-IQNIY"/>
    <x v="1"/>
    <n v="0"/>
    <s v="Yes"/>
    <s v="No"/>
    <n v="54"/>
    <s v="Yes"/>
    <x v="1"/>
    <x v="1"/>
    <x v="1"/>
    <x v="0"/>
    <x v="1"/>
    <x v="1"/>
    <x v="1"/>
    <x v="1"/>
    <x v="2"/>
    <s v="No"/>
    <x v="2"/>
    <n v="109.75"/>
    <n v="6110.2"/>
    <x v="1"/>
    <n v="6110.2"/>
    <n v="1"/>
    <x v="5"/>
  </r>
  <r>
    <s v="0310-VQXAM"/>
    <x v="1"/>
    <n v="0"/>
    <s v="No"/>
    <s v="No"/>
    <n v="9"/>
    <s v="Yes"/>
    <x v="1"/>
    <x v="2"/>
    <x v="2"/>
    <x v="2"/>
    <x v="2"/>
    <x v="2"/>
    <x v="2"/>
    <x v="2"/>
    <x v="0"/>
    <s v="No"/>
    <x v="1"/>
    <n v="19.850000000000001"/>
    <n v="178.8"/>
    <x v="0"/>
    <n v="178.8"/>
    <n v="0"/>
    <x v="0"/>
  </r>
  <r>
    <s v="6598-RFFVI"/>
    <x v="1"/>
    <n v="0"/>
    <s v="No"/>
    <s v="No"/>
    <n v="2"/>
    <s v="Yes"/>
    <x v="1"/>
    <x v="2"/>
    <x v="2"/>
    <x v="2"/>
    <x v="2"/>
    <x v="2"/>
    <x v="2"/>
    <x v="2"/>
    <x v="1"/>
    <s v="No"/>
    <x v="3"/>
    <n v="19.3"/>
    <n v="28.3"/>
    <x v="1"/>
    <n v="28.3"/>
    <n v="1"/>
    <x v="0"/>
  </r>
  <r>
    <s v="3453-RTHJQ"/>
    <x v="1"/>
    <n v="0"/>
    <s v="No"/>
    <s v="No"/>
    <n v="6"/>
    <s v="Yes"/>
    <x v="1"/>
    <x v="1"/>
    <x v="0"/>
    <x v="1"/>
    <x v="0"/>
    <x v="0"/>
    <x v="0"/>
    <x v="0"/>
    <x v="0"/>
    <s v="Yes"/>
    <x v="0"/>
    <n v="69.099999999999994"/>
    <n v="435"/>
    <x v="0"/>
    <n v="435"/>
    <n v="0"/>
    <x v="0"/>
  </r>
  <r>
    <s v="6712-OAWRH"/>
    <x v="0"/>
    <n v="1"/>
    <s v="No"/>
    <s v="No"/>
    <n v="26"/>
    <s v="Yes"/>
    <x v="1"/>
    <x v="1"/>
    <x v="0"/>
    <x v="1"/>
    <x v="0"/>
    <x v="0"/>
    <x v="1"/>
    <x v="1"/>
    <x v="0"/>
    <s v="Yes"/>
    <x v="0"/>
    <n v="91.25"/>
    <n v="2351.8000000000002"/>
    <x v="1"/>
    <n v="2351.8000000000002"/>
    <n v="1"/>
    <x v="1"/>
  </r>
  <r>
    <s v="6278-FEPBZ"/>
    <x v="0"/>
    <n v="0"/>
    <s v="No"/>
    <s v="No"/>
    <n v="9"/>
    <s v="Yes"/>
    <x v="1"/>
    <x v="2"/>
    <x v="2"/>
    <x v="2"/>
    <x v="2"/>
    <x v="2"/>
    <x v="2"/>
    <x v="2"/>
    <x v="0"/>
    <s v="No"/>
    <x v="1"/>
    <n v="20.25"/>
    <n v="186.15"/>
    <x v="0"/>
    <n v="186.15"/>
    <n v="0"/>
    <x v="0"/>
  </r>
  <r>
    <s v="4280-DLSHD"/>
    <x v="1"/>
    <n v="0"/>
    <s v="Yes"/>
    <s v="No"/>
    <n v="8"/>
    <s v="Yes"/>
    <x v="1"/>
    <x v="0"/>
    <x v="0"/>
    <x v="0"/>
    <x v="1"/>
    <x v="0"/>
    <x v="0"/>
    <x v="0"/>
    <x v="0"/>
    <s v="Yes"/>
    <x v="1"/>
    <n v="54.75"/>
    <n v="445.85"/>
    <x v="0"/>
    <n v="445.85"/>
    <n v="0"/>
    <x v="0"/>
  </r>
  <r>
    <s v="1508-DFXCU"/>
    <x v="1"/>
    <n v="0"/>
    <s v="No"/>
    <s v="No"/>
    <n v="12"/>
    <s v="Yes"/>
    <x v="1"/>
    <x v="1"/>
    <x v="0"/>
    <x v="1"/>
    <x v="0"/>
    <x v="0"/>
    <x v="1"/>
    <x v="0"/>
    <x v="0"/>
    <s v="Yes"/>
    <x v="0"/>
    <n v="81.45"/>
    <n v="912"/>
    <x v="0"/>
    <n v="912"/>
    <n v="0"/>
    <x v="0"/>
  </r>
  <r>
    <s v="8614-VGMMV"/>
    <x v="0"/>
    <n v="0"/>
    <s v="No"/>
    <s v="No"/>
    <n v="15"/>
    <s v="Yes"/>
    <x v="2"/>
    <x v="0"/>
    <x v="0"/>
    <x v="1"/>
    <x v="0"/>
    <x v="0"/>
    <x v="0"/>
    <x v="0"/>
    <x v="0"/>
    <s v="Yes"/>
    <x v="0"/>
    <n v="49.1"/>
    <n v="679.55"/>
    <x v="1"/>
    <n v="679.55"/>
    <n v="1"/>
    <x v="3"/>
  </r>
  <r>
    <s v="7868-BGSZA"/>
    <x v="1"/>
    <n v="0"/>
    <s v="Yes"/>
    <s v="No"/>
    <n v="43"/>
    <s v="Yes"/>
    <x v="2"/>
    <x v="0"/>
    <x v="1"/>
    <x v="1"/>
    <x v="1"/>
    <x v="0"/>
    <x v="1"/>
    <x v="1"/>
    <x v="1"/>
    <s v="Yes"/>
    <x v="0"/>
    <n v="80.2"/>
    <n v="3581.6"/>
    <x v="0"/>
    <n v="3581.6"/>
    <n v="0"/>
    <x v="2"/>
  </r>
  <r>
    <s v="2800-QQUSO"/>
    <x v="1"/>
    <n v="0"/>
    <s v="No"/>
    <s v="No"/>
    <n v="42"/>
    <s v="Yes"/>
    <x v="2"/>
    <x v="1"/>
    <x v="0"/>
    <x v="1"/>
    <x v="0"/>
    <x v="1"/>
    <x v="1"/>
    <x v="1"/>
    <x v="0"/>
    <s v="Yes"/>
    <x v="0"/>
    <n v="100.3"/>
    <n v="4222.95"/>
    <x v="0"/>
    <n v="4222.95"/>
    <n v="0"/>
    <x v="2"/>
  </r>
  <r>
    <s v="2930-UOTMB"/>
    <x v="0"/>
    <n v="0"/>
    <s v="No"/>
    <s v="No"/>
    <n v="31"/>
    <s v="Yes"/>
    <x v="2"/>
    <x v="0"/>
    <x v="1"/>
    <x v="1"/>
    <x v="1"/>
    <x v="1"/>
    <x v="0"/>
    <x v="0"/>
    <x v="0"/>
    <s v="No"/>
    <x v="3"/>
    <n v="65.25"/>
    <n v="1994.3"/>
    <x v="1"/>
    <n v="1994.3"/>
    <n v="1"/>
    <x v="1"/>
  </r>
  <r>
    <s v="7973-DZRKH"/>
    <x v="0"/>
    <n v="0"/>
    <s v="No"/>
    <s v="Yes"/>
    <n v="66"/>
    <s v="Yes"/>
    <x v="2"/>
    <x v="1"/>
    <x v="1"/>
    <x v="1"/>
    <x v="1"/>
    <x v="1"/>
    <x v="0"/>
    <x v="0"/>
    <x v="2"/>
    <s v="Yes"/>
    <x v="3"/>
    <n v="90.95"/>
    <n v="5930.05"/>
    <x v="0"/>
    <n v="5930.05"/>
    <n v="0"/>
    <x v="4"/>
  </r>
  <r>
    <s v="5914-DVBWJ"/>
    <x v="0"/>
    <n v="1"/>
    <s v="No"/>
    <s v="No"/>
    <n v="18"/>
    <s v="Yes"/>
    <x v="2"/>
    <x v="1"/>
    <x v="0"/>
    <x v="0"/>
    <x v="0"/>
    <x v="1"/>
    <x v="0"/>
    <x v="0"/>
    <x v="0"/>
    <s v="Yes"/>
    <x v="0"/>
    <n v="85.45"/>
    <n v="1505.85"/>
    <x v="1"/>
    <n v="1505.85"/>
    <n v="1"/>
    <x v="3"/>
  </r>
  <r>
    <s v="7698-YFGEZ"/>
    <x v="1"/>
    <n v="0"/>
    <s v="No"/>
    <s v="No"/>
    <n v="1"/>
    <s v="Yes"/>
    <x v="1"/>
    <x v="2"/>
    <x v="2"/>
    <x v="2"/>
    <x v="2"/>
    <x v="2"/>
    <x v="2"/>
    <x v="2"/>
    <x v="0"/>
    <s v="No"/>
    <x v="1"/>
    <n v="20"/>
    <n v="20"/>
    <x v="0"/>
    <n v="20"/>
    <n v="0"/>
    <x v="0"/>
  </r>
  <r>
    <s v="2533-QVMSK"/>
    <x v="1"/>
    <n v="0"/>
    <s v="Yes"/>
    <s v="No"/>
    <n v="61"/>
    <s v="Yes"/>
    <x v="2"/>
    <x v="1"/>
    <x v="0"/>
    <x v="0"/>
    <x v="0"/>
    <x v="1"/>
    <x v="1"/>
    <x v="0"/>
    <x v="2"/>
    <s v="Yes"/>
    <x v="0"/>
    <n v="94.1"/>
    <n v="5638.3"/>
    <x v="1"/>
    <n v="5638.3"/>
    <n v="1"/>
    <x v="4"/>
  </r>
  <r>
    <s v="9773-PEQBZ"/>
    <x v="1"/>
    <n v="0"/>
    <s v="No"/>
    <s v="No"/>
    <n v="10"/>
    <s v="Yes"/>
    <x v="2"/>
    <x v="1"/>
    <x v="0"/>
    <x v="0"/>
    <x v="0"/>
    <x v="0"/>
    <x v="0"/>
    <x v="0"/>
    <x v="0"/>
    <s v="No"/>
    <x v="0"/>
    <n v="79.849999999999994"/>
    <n v="797.25"/>
    <x v="0"/>
    <n v="797.25"/>
    <n v="0"/>
    <x v="0"/>
  </r>
  <r>
    <s v="8644-XLFBW"/>
    <x v="1"/>
    <n v="1"/>
    <s v="No"/>
    <s v="No"/>
    <n v="1"/>
    <s v="Yes"/>
    <x v="1"/>
    <x v="1"/>
    <x v="0"/>
    <x v="1"/>
    <x v="0"/>
    <x v="0"/>
    <x v="0"/>
    <x v="0"/>
    <x v="0"/>
    <s v="Yes"/>
    <x v="0"/>
    <n v="71.650000000000006"/>
    <n v="71.650000000000006"/>
    <x v="1"/>
    <n v="71.650000000000006"/>
    <n v="1"/>
    <x v="0"/>
  </r>
  <r>
    <s v="0650-BWOZN"/>
    <x v="0"/>
    <n v="1"/>
    <s v="No"/>
    <s v="No"/>
    <n v="18"/>
    <s v="Yes"/>
    <x v="1"/>
    <x v="1"/>
    <x v="0"/>
    <x v="0"/>
    <x v="0"/>
    <x v="0"/>
    <x v="0"/>
    <x v="0"/>
    <x v="0"/>
    <s v="Yes"/>
    <x v="0"/>
    <n v="73.55"/>
    <n v="1359.45"/>
    <x v="0"/>
    <n v="1359.45"/>
    <n v="0"/>
    <x v="3"/>
  </r>
  <r>
    <s v="8625-AZYZY"/>
    <x v="1"/>
    <n v="0"/>
    <s v="Yes"/>
    <s v="No"/>
    <n v="24"/>
    <s v="Yes"/>
    <x v="2"/>
    <x v="1"/>
    <x v="0"/>
    <x v="0"/>
    <x v="1"/>
    <x v="0"/>
    <x v="1"/>
    <x v="1"/>
    <x v="0"/>
    <s v="Yes"/>
    <x v="0"/>
    <n v="104.65"/>
    <n v="2542.4499999999998"/>
    <x v="1"/>
    <n v="2542.4499999999998"/>
    <n v="1"/>
    <x v="3"/>
  </r>
  <r>
    <s v="7785-RDVIG"/>
    <x v="0"/>
    <n v="0"/>
    <s v="Yes"/>
    <s v="Yes"/>
    <n v="3"/>
    <s v="Yes"/>
    <x v="1"/>
    <x v="2"/>
    <x v="2"/>
    <x v="2"/>
    <x v="2"/>
    <x v="2"/>
    <x v="2"/>
    <x v="2"/>
    <x v="0"/>
    <s v="No"/>
    <x v="1"/>
    <n v="19.3"/>
    <n v="54.7"/>
    <x v="0"/>
    <n v="54.7"/>
    <n v="0"/>
    <x v="0"/>
  </r>
  <r>
    <s v="9602-WCXPI"/>
    <x v="1"/>
    <n v="0"/>
    <s v="No"/>
    <s v="No"/>
    <n v="50"/>
    <s v="Yes"/>
    <x v="1"/>
    <x v="2"/>
    <x v="2"/>
    <x v="2"/>
    <x v="2"/>
    <x v="2"/>
    <x v="2"/>
    <x v="2"/>
    <x v="1"/>
    <s v="No"/>
    <x v="3"/>
    <n v="20.149999999999999"/>
    <n v="989.05"/>
    <x v="0"/>
    <n v="989.05"/>
    <n v="0"/>
    <x v="5"/>
  </r>
  <r>
    <s v="2903-YYTBW"/>
    <x v="1"/>
    <n v="0"/>
    <s v="Yes"/>
    <s v="Yes"/>
    <n v="1"/>
    <s v="Yes"/>
    <x v="1"/>
    <x v="0"/>
    <x v="0"/>
    <x v="1"/>
    <x v="0"/>
    <x v="0"/>
    <x v="0"/>
    <x v="0"/>
    <x v="0"/>
    <s v="No"/>
    <x v="0"/>
    <n v="44.55"/>
    <n v="44.55"/>
    <x v="0"/>
    <n v="44.55"/>
    <n v="0"/>
    <x v="0"/>
  </r>
  <r>
    <s v="3620-MWJNE"/>
    <x v="1"/>
    <n v="0"/>
    <s v="No"/>
    <s v="No"/>
    <n v="2"/>
    <s v="Yes"/>
    <x v="1"/>
    <x v="0"/>
    <x v="1"/>
    <x v="1"/>
    <x v="0"/>
    <x v="1"/>
    <x v="0"/>
    <x v="0"/>
    <x v="0"/>
    <s v="Yes"/>
    <x v="1"/>
    <n v="54.45"/>
    <n v="87.3"/>
    <x v="0"/>
    <n v="87.3"/>
    <n v="0"/>
    <x v="0"/>
  </r>
  <r>
    <s v="8573-JGCZW"/>
    <x v="1"/>
    <n v="0"/>
    <s v="No"/>
    <s v="No"/>
    <n v="17"/>
    <s v="Yes"/>
    <x v="1"/>
    <x v="2"/>
    <x v="2"/>
    <x v="2"/>
    <x v="2"/>
    <x v="2"/>
    <x v="2"/>
    <x v="2"/>
    <x v="1"/>
    <s v="Yes"/>
    <x v="2"/>
    <n v="19.649999999999999"/>
    <n v="351.55"/>
    <x v="0"/>
    <n v="351.55"/>
    <n v="0"/>
    <x v="3"/>
  </r>
  <r>
    <s v="6837-HAEVO"/>
    <x v="1"/>
    <n v="0"/>
    <s v="Yes"/>
    <s v="Yes"/>
    <n v="69"/>
    <s v="Yes"/>
    <x v="2"/>
    <x v="1"/>
    <x v="0"/>
    <x v="0"/>
    <x v="1"/>
    <x v="0"/>
    <x v="1"/>
    <x v="1"/>
    <x v="2"/>
    <s v="Yes"/>
    <x v="0"/>
    <n v="105"/>
    <n v="7297.75"/>
    <x v="0"/>
    <n v="7297.75"/>
    <n v="0"/>
    <x v="4"/>
  </r>
  <r>
    <s v="6701-YVNQG"/>
    <x v="1"/>
    <n v="0"/>
    <s v="Yes"/>
    <s v="No"/>
    <n v="72"/>
    <s v="Yes"/>
    <x v="2"/>
    <x v="0"/>
    <x v="1"/>
    <x v="0"/>
    <x v="1"/>
    <x v="1"/>
    <x v="1"/>
    <x v="1"/>
    <x v="2"/>
    <s v="Yes"/>
    <x v="3"/>
    <n v="88.7"/>
    <n v="6301.7"/>
    <x v="0"/>
    <n v="6301.7"/>
    <n v="0"/>
    <x v="4"/>
  </r>
  <r>
    <s v="9306-CPCBC"/>
    <x v="0"/>
    <n v="0"/>
    <s v="No"/>
    <s v="No"/>
    <n v="3"/>
    <s v="Yes"/>
    <x v="2"/>
    <x v="1"/>
    <x v="0"/>
    <x v="1"/>
    <x v="0"/>
    <x v="0"/>
    <x v="0"/>
    <x v="0"/>
    <x v="0"/>
    <s v="Yes"/>
    <x v="0"/>
    <n v="74.25"/>
    <n v="210.3"/>
    <x v="1"/>
    <n v="210.3"/>
    <n v="1"/>
    <x v="0"/>
  </r>
  <r>
    <s v="4304-XUMGI"/>
    <x v="1"/>
    <n v="1"/>
    <s v="Yes"/>
    <s v="Yes"/>
    <n v="50"/>
    <s v="Yes"/>
    <x v="2"/>
    <x v="0"/>
    <x v="1"/>
    <x v="0"/>
    <x v="1"/>
    <x v="0"/>
    <x v="0"/>
    <x v="1"/>
    <x v="2"/>
    <s v="Yes"/>
    <x v="2"/>
    <n v="75.150000000000006"/>
    <n v="3822.45"/>
    <x v="0"/>
    <n v="3822.45"/>
    <n v="0"/>
    <x v="5"/>
  </r>
  <r>
    <s v="9504-YAZWB"/>
    <x v="0"/>
    <n v="0"/>
    <s v="No"/>
    <s v="No"/>
    <n v="53"/>
    <s v="Yes"/>
    <x v="1"/>
    <x v="2"/>
    <x v="2"/>
    <x v="2"/>
    <x v="2"/>
    <x v="2"/>
    <x v="2"/>
    <x v="2"/>
    <x v="2"/>
    <s v="No"/>
    <x v="1"/>
    <n v="20.25"/>
    <n v="1048.45"/>
    <x v="0"/>
    <n v="1048.45"/>
    <n v="0"/>
    <x v="5"/>
  </r>
  <r>
    <s v="8819-ZBYNA"/>
    <x v="0"/>
    <n v="0"/>
    <s v="Yes"/>
    <s v="No"/>
    <n v="58"/>
    <s v="Yes"/>
    <x v="2"/>
    <x v="1"/>
    <x v="1"/>
    <x v="0"/>
    <x v="0"/>
    <x v="1"/>
    <x v="1"/>
    <x v="1"/>
    <x v="2"/>
    <s v="Yes"/>
    <x v="3"/>
    <n v="109.1"/>
    <n v="6393.65"/>
    <x v="0"/>
    <n v="6393.65"/>
    <n v="0"/>
    <x v="5"/>
  </r>
  <r>
    <s v="6174-NRBTZ"/>
    <x v="1"/>
    <n v="0"/>
    <s v="No"/>
    <s v="No"/>
    <n v="46"/>
    <s v="No"/>
    <x v="0"/>
    <x v="0"/>
    <x v="1"/>
    <x v="1"/>
    <x v="0"/>
    <x v="0"/>
    <x v="0"/>
    <x v="0"/>
    <x v="1"/>
    <s v="Yes"/>
    <x v="2"/>
    <n v="30.75"/>
    <n v="1489.3"/>
    <x v="0"/>
    <n v="1489.3"/>
    <n v="0"/>
    <x v="2"/>
  </r>
  <r>
    <s v="9481-IEBZY"/>
    <x v="1"/>
    <n v="1"/>
    <s v="Yes"/>
    <s v="No"/>
    <n v="72"/>
    <s v="Yes"/>
    <x v="2"/>
    <x v="1"/>
    <x v="1"/>
    <x v="0"/>
    <x v="1"/>
    <x v="1"/>
    <x v="1"/>
    <x v="1"/>
    <x v="0"/>
    <s v="Yes"/>
    <x v="3"/>
    <n v="112.9"/>
    <n v="8061.5"/>
    <x v="0"/>
    <n v="8061.5"/>
    <n v="0"/>
    <x v="4"/>
  </r>
  <r>
    <s v="1833-VGRUM"/>
    <x v="0"/>
    <n v="1"/>
    <s v="No"/>
    <s v="No"/>
    <n v="1"/>
    <s v="Yes"/>
    <x v="2"/>
    <x v="1"/>
    <x v="0"/>
    <x v="1"/>
    <x v="0"/>
    <x v="0"/>
    <x v="0"/>
    <x v="0"/>
    <x v="0"/>
    <s v="Yes"/>
    <x v="0"/>
    <n v="74.2"/>
    <n v="74.2"/>
    <x v="1"/>
    <n v="74.2"/>
    <n v="1"/>
    <x v="0"/>
  </r>
  <r>
    <s v="6137-NICCO"/>
    <x v="0"/>
    <n v="0"/>
    <s v="Yes"/>
    <s v="Yes"/>
    <n v="6"/>
    <s v="Yes"/>
    <x v="2"/>
    <x v="1"/>
    <x v="0"/>
    <x v="0"/>
    <x v="1"/>
    <x v="0"/>
    <x v="1"/>
    <x v="0"/>
    <x v="0"/>
    <s v="Yes"/>
    <x v="1"/>
    <n v="94.05"/>
    <n v="518.75"/>
    <x v="0"/>
    <n v="518.75"/>
    <n v="0"/>
    <x v="0"/>
  </r>
  <r>
    <s v="9065-ZCPQX"/>
    <x v="1"/>
    <n v="0"/>
    <s v="Yes"/>
    <s v="No"/>
    <n v="72"/>
    <s v="Yes"/>
    <x v="2"/>
    <x v="0"/>
    <x v="1"/>
    <x v="0"/>
    <x v="1"/>
    <x v="1"/>
    <x v="0"/>
    <x v="1"/>
    <x v="2"/>
    <s v="No"/>
    <x v="2"/>
    <n v="78.849999999999994"/>
    <n v="5763.15"/>
    <x v="0"/>
    <n v="5763.15"/>
    <n v="0"/>
    <x v="4"/>
  </r>
  <r>
    <s v="6402-EJMWF"/>
    <x v="1"/>
    <n v="0"/>
    <s v="No"/>
    <s v="No"/>
    <n v="4"/>
    <s v="Yes"/>
    <x v="1"/>
    <x v="0"/>
    <x v="0"/>
    <x v="1"/>
    <x v="0"/>
    <x v="0"/>
    <x v="0"/>
    <x v="1"/>
    <x v="0"/>
    <s v="Yes"/>
    <x v="1"/>
    <n v="55.3"/>
    <n v="238.5"/>
    <x v="0"/>
    <n v="238.5"/>
    <n v="0"/>
    <x v="0"/>
  </r>
  <r>
    <s v="3620-EHIMZ"/>
    <x v="0"/>
    <n v="0"/>
    <s v="Yes"/>
    <s v="Yes"/>
    <n v="52"/>
    <s v="Yes"/>
    <x v="1"/>
    <x v="2"/>
    <x v="2"/>
    <x v="2"/>
    <x v="2"/>
    <x v="2"/>
    <x v="2"/>
    <x v="2"/>
    <x v="2"/>
    <s v="No"/>
    <x v="1"/>
    <n v="19.350000000000001"/>
    <n v="1031.7"/>
    <x v="0"/>
    <n v="1031.7"/>
    <n v="0"/>
    <x v="5"/>
  </r>
  <r>
    <s v="3213-VVOLG"/>
    <x v="1"/>
    <n v="0"/>
    <s v="Yes"/>
    <s v="Yes"/>
    <n v="0"/>
    <s v="Yes"/>
    <x v="2"/>
    <x v="2"/>
    <x v="2"/>
    <x v="2"/>
    <x v="2"/>
    <x v="2"/>
    <x v="2"/>
    <x v="2"/>
    <x v="2"/>
    <s v="No"/>
    <x v="1"/>
    <n v="25.35"/>
    <s v=" "/>
    <x v="0"/>
    <s v=""/>
    <n v="0"/>
    <x v="0"/>
  </r>
  <r>
    <s v="6870-ECSHE"/>
    <x v="0"/>
    <n v="0"/>
    <s v="No"/>
    <s v="No"/>
    <n v="2"/>
    <s v="Yes"/>
    <x v="1"/>
    <x v="2"/>
    <x v="2"/>
    <x v="2"/>
    <x v="2"/>
    <x v="2"/>
    <x v="2"/>
    <x v="2"/>
    <x v="1"/>
    <s v="No"/>
    <x v="1"/>
    <n v="20.45"/>
    <n v="34.799999999999997"/>
    <x v="0"/>
    <n v="34.799999999999997"/>
    <n v="0"/>
    <x v="0"/>
  </r>
  <r>
    <s v="8747-UDCOI"/>
    <x v="0"/>
    <n v="0"/>
    <s v="Yes"/>
    <s v="No"/>
    <n v="65"/>
    <s v="Yes"/>
    <x v="1"/>
    <x v="2"/>
    <x v="2"/>
    <x v="2"/>
    <x v="2"/>
    <x v="2"/>
    <x v="2"/>
    <x v="2"/>
    <x v="2"/>
    <s v="No"/>
    <x v="2"/>
    <n v="19.350000000000001"/>
    <n v="1319.95"/>
    <x v="0"/>
    <n v="1319.95"/>
    <n v="0"/>
    <x v="4"/>
  </r>
  <r>
    <s v="8374-XGEJJ"/>
    <x v="1"/>
    <n v="1"/>
    <s v="Yes"/>
    <s v="No"/>
    <n v="43"/>
    <s v="Yes"/>
    <x v="2"/>
    <x v="1"/>
    <x v="0"/>
    <x v="0"/>
    <x v="0"/>
    <x v="0"/>
    <x v="1"/>
    <x v="1"/>
    <x v="0"/>
    <s v="Yes"/>
    <x v="0"/>
    <n v="101"/>
    <n v="4388.3999999999996"/>
    <x v="1"/>
    <n v="4388.3999999999996"/>
    <n v="1"/>
    <x v="2"/>
  </r>
  <r>
    <s v="2656-TABEH"/>
    <x v="1"/>
    <n v="0"/>
    <s v="Yes"/>
    <s v="No"/>
    <n v="4"/>
    <s v="Yes"/>
    <x v="2"/>
    <x v="1"/>
    <x v="0"/>
    <x v="0"/>
    <x v="0"/>
    <x v="0"/>
    <x v="1"/>
    <x v="1"/>
    <x v="0"/>
    <s v="Yes"/>
    <x v="0"/>
    <n v="100.2"/>
    <n v="420.2"/>
    <x v="1"/>
    <n v="420.2"/>
    <n v="1"/>
    <x v="0"/>
  </r>
  <r>
    <s v="6946-LMSQS"/>
    <x v="1"/>
    <n v="1"/>
    <s v="Yes"/>
    <s v="No"/>
    <n v="25"/>
    <s v="Yes"/>
    <x v="2"/>
    <x v="1"/>
    <x v="1"/>
    <x v="1"/>
    <x v="0"/>
    <x v="0"/>
    <x v="0"/>
    <x v="1"/>
    <x v="1"/>
    <s v="Yes"/>
    <x v="0"/>
    <n v="89.05"/>
    <n v="2177.4499999999998"/>
    <x v="1"/>
    <n v="2177.4499999999998"/>
    <n v="1"/>
    <x v="1"/>
  </r>
  <r>
    <s v="4626-OZDTJ"/>
    <x v="0"/>
    <n v="0"/>
    <s v="Yes"/>
    <s v="No"/>
    <n v="51"/>
    <s v="Yes"/>
    <x v="2"/>
    <x v="0"/>
    <x v="0"/>
    <x v="0"/>
    <x v="0"/>
    <x v="1"/>
    <x v="1"/>
    <x v="1"/>
    <x v="1"/>
    <s v="Yes"/>
    <x v="3"/>
    <n v="78.650000000000006"/>
    <n v="3950.85"/>
    <x v="0"/>
    <n v="3950.85"/>
    <n v="0"/>
    <x v="5"/>
  </r>
  <r>
    <s v="9169-BSVIN"/>
    <x v="1"/>
    <n v="0"/>
    <s v="No"/>
    <s v="No"/>
    <n v="12"/>
    <s v="Yes"/>
    <x v="2"/>
    <x v="0"/>
    <x v="0"/>
    <x v="1"/>
    <x v="1"/>
    <x v="0"/>
    <x v="1"/>
    <x v="1"/>
    <x v="0"/>
    <s v="No"/>
    <x v="2"/>
    <n v="74.75"/>
    <n v="827.05"/>
    <x v="0"/>
    <n v="827.05"/>
    <n v="0"/>
    <x v="0"/>
  </r>
  <r>
    <s v="2325-ZUSFD"/>
    <x v="0"/>
    <n v="0"/>
    <s v="Yes"/>
    <s v="Yes"/>
    <n v="57"/>
    <s v="Yes"/>
    <x v="1"/>
    <x v="0"/>
    <x v="1"/>
    <x v="1"/>
    <x v="0"/>
    <x v="0"/>
    <x v="1"/>
    <x v="1"/>
    <x v="1"/>
    <s v="Yes"/>
    <x v="2"/>
    <n v="70.099999999999994"/>
    <n v="3913.3"/>
    <x v="1"/>
    <n v="3913.3"/>
    <n v="1"/>
    <x v="5"/>
  </r>
  <r>
    <s v="8194-PEEBY"/>
    <x v="0"/>
    <n v="0"/>
    <s v="Yes"/>
    <s v="Yes"/>
    <n v="24"/>
    <s v="Yes"/>
    <x v="1"/>
    <x v="2"/>
    <x v="2"/>
    <x v="2"/>
    <x v="2"/>
    <x v="2"/>
    <x v="2"/>
    <x v="2"/>
    <x v="1"/>
    <s v="No"/>
    <x v="1"/>
    <n v="19.899999999999999"/>
    <n v="533.5"/>
    <x v="0"/>
    <n v="533.5"/>
    <n v="0"/>
    <x v="3"/>
  </r>
  <r>
    <s v="6872-HXFNF"/>
    <x v="0"/>
    <n v="0"/>
    <s v="Yes"/>
    <s v="No"/>
    <n v="64"/>
    <s v="Yes"/>
    <x v="2"/>
    <x v="0"/>
    <x v="0"/>
    <x v="1"/>
    <x v="1"/>
    <x v="1"/>
    <x v="0"/>
    <x v="0"/>
    <x v="1"/>
    <s v="No"/>
    <x v="2"/>
    <n v="58.35"/>
    <n v="3756.45"/>
    <x v="0"/>
    <n v="3756.45"/>
    <n v="0"/>
    <x v="4"/>
  </r>
  <r>
    <s v="3932-CMDTD"/>
    <x v="0"/>
    <n v="0"/>
    <s v="No"/>
    <s v="No"/>
    <n v="4"/>
    <s v="Yes"/>
    <x v="1"/>
    <x v="1"/>
    <x v="0"/>
    <x v="0"/>
    <x v="1"/>
    <x v="1"/>
    <x v="1"/>
    <x v="1"/>
    <x v="1"/>
    <s v="Yes"/>
    <x v="0"/>
    <n v="105.65"/>
    <n v="443.9"/>
    <x v="1"/>
    <n v="443.9"/>
    <n v="1"/>
    <x v="0"/>
  </r>
  <r>
    <s v="7714-YXSMB"/>
    <x v="0"/>
    <n v="0"/>
    <s v="No"/>
    <s v="No"/>
    <n v="26"/>
    <s v="Yes"/>
    <x v="2"/>
    <x v="1"/>
    <x v="0"/>
    <x v="1"/>
    <x v="1"/>
    <x v="0"/>
    <x v="1"/>
    <x v="1"/>
    <x v="0"/>
    <s v="Yes"/>
    <x v="2"/>
    <n v="100.5"/>
    <n v="2599.9499999999998"/>
    <x v="0"/>
    <n v="2599.9499999999998"/>
    <n v="0"/>
    <x v="1"/>
  </r>
  <r>
    <s v="8387-UGUSU"/>
    <x v="0"/>
    <n v="0"/>
    <s v="Yes"/>
    <s v="Yes"/>
    <n v="15"/>
    <s v="Yes"/>
    <x v="1"/>
    <x v="2"/>
    <x v="2"/>
    <x v="2"/>
    <x v="2"/>
    <x v="2"/>
    <x v="2"/>
    <x v="2"/>
    <x v="0"/>
    <s v="No"/>
    <x v="1"/>
    <n v="20.05"/>
    <n v="284.3"/>
    <x v="0"/>
    <n v="284.3"/>
    <n v="0"/>
    <x v="3"/>
  </r>
  <r>
    <s v="1080-BWSYE"/>
    <x v="1"/>
    <n v="1"/>
    <s v="Yes"/>
    <s v="No"/>
    <n v="64"/>
    <s v="Yes"/>
    <x v="2"/>
    <x v="2"/>
    <x v="2"/>
    <x v="2"/>
    <x v="2"/>
    <x v="2"/>
    <x v="2"/>
    <x v="2"/>
    <x v="2"/>
    <s v="No"/>
    <x v="3"/>
    <n v="25.65"/>
    <n v="1740.8"/>
    <x v="0"/>
    <n v="1740.8"/>
    <n v="0"/>
    <x v="4"/>
  </r>
  <r>
    <s v="4039-HEUNW"/>
    <x v="1"/>
    <n v="1"/>
    <s v="Yes"/>
    <s v="No"/>
    <n v="36"/>
    <s v="Yes"/>
    <x v="2"/>
    <x v="1"/>
    <x v="0"/>
    <x v="0"/>
    <x v="0"/>
    <x v="0"/>
    <x v="1"/>
    <x v="1"/>
    <x v="0"/>
    <s v="Yes"/>
    <x v="0"/>
    <n v="96.5"/>
    <n v="3436.1"/>
    <x v="1"/>
    <n v="3436.1"/>
    <n v="1"/>
    <x v="1"/>
  </r>
  <r>
    <s v="1194-HVAIF"/>
    <x v="0"/>
    <n v="0"/>
    <s v="Yes"/>
    <s v="No"/>
    <n v="27"/>
    <s v="Yes"/>
    <x v="2"/>
    <x v="1"/>
    <x v="0"/>
    <x v="1"/>
    <x v="0"/>
    <x v="0"/>
    <x v="1"/>
    <x v="1"/>
    <x v="0"/>
    <s v="No"/>
    <x v="3"/>
    <n v="95"/>
    <n v="2462.5500000000002"/>
    <x v="0"/>
    <n v="2462.5500000000002"/>
    <n v="0"/>
    <x v="1"/>
  </r>
  <r>
    <s v="0812-WUPTB"/>
    <x v="1"/>
    <n v="1"/>
    <s v="Yes"/>
    <s v="No"/>
    <n v="1"/>
    <s v="Yes"/>
    <x v="1"/>
    <x v="1"/>
    <x v="0"/>
    <x v="1"/>
    <x v="0"/>
    <x v="0"/>
    <x v="0"/>
    <x v="0"/>
    <x v="0"/>
    <s v="No"/>
    <x v="1"/>
    <n v="70.849999999999994"/>
    <n v="70.849999999999994"/>
    <x v="1"/>
    <n v="70.849999999999994"/>
    <n v="1"/>
    <x v="0"/>
  </r>
  <r>
    <s v="3594-UVONA"/>
    <x v="0"/>
    <n v="0"/>
    <s v="No"/>
    <s v="No"/>
    <n v="35"/>
    <s v="Yes"/>
    <x v="2"/>
    <x v="0"/>
    <x v="1"/>
    <x v="1"/>
    <x v="1"/>
    <x v="1"/>
    <x v="1"/>
    <x v="1"/>
    <x v="1"/>
    <s v="Yes"/>
    <x v="3"/>
    <n v="85.95"/>
    <n v="3110.1"/>
    <x v="1"/>
    <n v="3110.1"/>
    <n v="1"/>
    <x v="1"/>
  </r>
  <r>
    <s v="0004-TLHLJ"/>
    <x v="1"/>
    <n v="0"/>
    <s v="No"/>
    <s v="No"/>
    <n v="4"/>
    <s v="Yes"/>
    <x v="1"/>
    <x v="1"/>
    <x v="0"/>
    <x v="1"/>
    <x v="1"/>
    <x v="0"/>
    <x v="0"/>
    <x v="0"/>
    <x v="0"/>
    <s v="Yes"/>
    <x v="0"/>
    <n v="73.900000000000006"/>
    <n v="280.85000000000002"/>
    <x v="1"/>
    <n v="280.85000000000002"/>
    <n v="1"/>
    <x v="0"/>
  </r>
  <r>
    <s v="1767-TGTKO"/>
    <x v="0"/>
    <n v="0"/>
    <s v="Yes"/>
    <s v="Yes"/>
    <n v="8"/>
    <s v="Yes"/>
    <x v="1"/>
    <x v="0"/>
    <x v="0"/>
    <x v="1"/>
    <x v="0"/>
    <x v="0"/>
    <x v="0"/>
    <x v="0"/>
    <x v="0"/>
    <s v="Yes"/>
    <x v="0"/>
    <n v="45.45"/>
    <n v="411.75"/>
    <x v="0"/>
    <n v="411.75"/>
    <n v="0"/>
    <x v="0"/>
  </r>
  <r>
    <s v="8439-LTUGF"/>
    <x v="1"/>
    <n v="0"/>
    <s v="No"/>
    <s v="No"/>
    <n v="10"/>
    <s v="Yes"/>
    <x v="1"/>
    <x v="2"/>
    <x v="2"/>
    <x v="2"/>
    <x v="2"/>
    <x v="2"/>
    <x v="2"/>
    <x v="2"/>
    <x v="0"/>
    <s v="Yes"/>
    <x v="3"/>
    <n v="20"/>
    <n v="198.6"/>
    <x v="0"/>
    <n v="198.6"/>
    <n v="0"/>
    <x v="0"/>
  </r>
  <r>
    <s v="8805-JNRAZ"/>
    <x v="0"/>
    <n v="0"/>
    <s v="No"/>
    <s v="No"/>
    <n v="2"/>
    <s v="Yes"/>
    <x v="1"/>
    <x v="0"/>
    <x v="0"/>
    <x v="0"/>
    <x v="0"/>
    <x v="0"/>
    <x v="0"/>
    <x v="0"/>
    <x v="0"/>
    <s v="No"/>
    <x v="1"/>
    <n v="49.2"/>
    <n v="103.7"/>
    <x v="0"/>
    <n v="103.7"/>
    <n v="0"/>
    <x v="0"/>
  </r>
  <r>
    <s v="5089-IFSDP"/>
    <x v="0"/>
    <n v="0"/>
    <s v="Yes"/>
    <s v="No"/>
    <n v="58"/>
    <s v="Yes"/>
    <x v="2"/>
    <x v="1"/>
    <x v="1"/>
    <x v="0"/>
    <x v="1"/>
    <x v="0"/>
    <x v="1"/>
    <x v="1"/>
    <x v="2"/>
    <s v="Yes"/>
    <x v="2"/>
    <n v="109.45"/>
    <n v="6144.55"/>
    <x v="1"/>
    <n v="6144.55"/>
    <n v="1"/>
    <x v="5"/>
  </r>
  <r>
    <s v="6418-HNFED"/>
    <x v="1"/>
    <n v="0"/>
    <s v="Yes"/>
    <s v="No"/>
    <n v="51"/>
    <s v="Yes"/>
    <x v="1"/>
    <x v="0"/>
    <x v="1"/>
    <x v="0"/>
    <x v="1"/>
    <x v="1"/>
    <x v="1"/>
    <x v="1"/>
    <x v="2"/>
    <s v="Yes"/>
    <x v="3"/>
    <n v="83.25"/>
    <n v="4089.45"/>
    <x v="0"/>
    <n v="4089.45"/>
    <n v="0"/>
    <x v="5"/>
  </r>
  <r>
    <s v="0206-OYVOC"/>
    <x v="0"/>
    <n v="0"/>
    <s v="Yes"/>
    <s v="Yes"/>
    <n v="46"/>
    <s v="Yes"/>
    <x v="1"/>
    <x v="2"/>
    <x v="2"/>
    <x v="2"/>
    <x v="2"/>
    <x v="2"/>
    <x v="2"/>
    <x v="2"/>
    <x v="2"/>
    <s v="Yes"/>
    <x v="1"/>
    <n v="19.25"/>
    <n v="864.2"/>
    <x v="0"/>
    <n v="864.2"/>
    <n v="0"/>
    <x v="2"/>
  </r>
  <r>
    <s v="7291-CDTMJ"/>
    <x v="1"/>
    <n v="0"/>
    <s v="No"/>
    <s v="No"/>
    <n v="1"/>
    <s v="Yes"/>
    <x v="1"/>
    <x v="2"/>
    <x v="2"/>
    <x v="2"/>
    <x v="2"/>
    <x v="2"/>
    <x v="2"/>
    <x v="2"/>
    <x v="0"/>
    <s v="Yes"/>
    <x v="2"/>
    <n v="19.649999999999999"/>
    <n v="19.649999999999999"/>
    <x v="0"/>
    <n v="19.649999999999999"/>
    <n v="0"/>
    <x v="0"/>
  </r>
  <r>
    <s v="7128-GGCNO"/>
    <x v="1"/>
    <n v="0"/>
    <s v="No"/>
    <s v="No"/>
    <n v="46"/>
    <s v="Yes"/>
    <x v="2"/>
    <x v="1"/>
    <x v="0"/>
    <x v="1"/>
    <x v="0"/>
    <x v="0"/>
    <x v="0"/>
    <x v="0"/>
    <x v="0"/>
    <s v="No"/>
    <x v="2"/>
    <n v="72.8"/>
    <n v="3249.4"/>
    <x v="0"/>
    <n v="3249.4"/>
    <n v="0"/>
    <x v="2"/>
  </r>
  <r>
    <s v="0237-YFUTL"/>
    <x v="0"/>
    <n v="0"/>
    <s v="Yes"/>
    <s v="No"/>
    <n v="50"/>
    <s v="Yes"/>
    <x v="2"/>
    <x v="1"/>
    <x v="1"/>
    <x v="0"/>
    <x v="0"/>
    <x v="1"/>
    <x v="1"/>
    <x v="1"/>
    <x v="0"/>
    <s v="Yes"/>
    <x v="2"/>
    <n v="109.65"/>
    <n v="5405.8"/>
    <x v="0"/>
    <n v="5405.8"/>
    <n v="0"/>
    <x v="5"/>
  </r>
  <r>
    <s v="7691-KGKGP"/>
    <x v="1"/>
    <n v="0"/>
    <s v="Yes"/>
    <s v="Yes"/>
    <n v="53"/>
    <s v="Yes"/>
    <x v="1"/>
    <x v="0"/>
    <x v="0"/>
    <x v="0"/>
    <x v="0"/>
    <x v="1"/>
    <x v="1"/>
    <x v="0"/>
    <x v="0"/>
    <s v="No"/>
    <x v="3"/>
    <n v="65"/>
    <n v="3363.8"/>
    <x v="0"/>
    <n v="3363.8"/>
    <n v="0"/>
    <x v="5"/>
  </r>
  <r>
    <s v="6710-HSJRD"/>
    <x v="1"/>
    <n v="0"/>
    <s v="Yes"/>
    <s v="No"/>
    <n v="61"/>
    <s v="Yes"/>
    <x v="2"/>
    <x v="1"/>
    <x v="0"/>
    <x v="0"/>
    <x v="1"/>
    <x v="1"/>
    <x v="1"/>
    <x v="1"/>
    <x v="0"/>
    <s v="Yes"/>
    <x v="0"/>
    <n v="114.1"/>
    <n v="7132.15"/>
    <x v="0"/>
    <n v="7132.15"/>
    <n v="0"/>
    <x v="4"/>
  </r>
  <r>
    <s v="3675-EQOZA"/>
    <x v="1"/>
    <n v="0"/>
    <s v="No"/>
    <s v="No"/>
    <n v="5"/>
    <s v="Yes"/>
    <x v="1"/>
    <x v="2"/>
    <x v="2"/>
    <x v="2"/>
    <x v="2"/>
    <x v="2"/>
    <x v="2"/>
    <x v="2"/>
    <x v="0"/>
    <s v="No"/>
    <x v="2"/>
    <n v="20.65"/>
    <n v="93.55"/>
    <x v="0"/>
    <n v="93.55"/>
    <n v="0"/>
    <x v="0"/>
  </r>
  <r>
    <s v="0840-DCNZE"/>
    <x v="1"/>
    <n v="0"/>
    <s v="No"/>
    <s v="No"/>
    <n v="47"/>
    <s v="Yes"/>
    <x v="1"/>
    <x v="0"/>
    <x v="1"/>
    <x v="0"/>
    <x v="1"/>
    <x v="1"/>
    <x v="1"/>
    <x v="1"/>
    <x v="1"/>
    <s v="Yes"/>
    <x v="2"/>
    <n v="86.95"/>
    <n v="4138.8999999999996"/>
    <x v="0"/>
    <n v="4138.8999999999996"/>
    <n v="0"/>
    <x v="2"/>
  </r>
  <r>
    <s v="1732-FEKLD"/>
    <x v="0"/>
    <n v="0"/>
    <s v="No"/>
    <s v="No"/>
    <n v="54"/>
    <s v="Yes"/>
    <x v="2"/>
    <x v="1"/>
    <x v="0"/>
    <x v="0"/>
    <x v="1"/>
    <x v="0"/>
    <x v="1"/>
    <x v="0"/>
    <x v="1"/>
    <s v="Yes"/>
    <x v="2"/>
    <n v="94.75"/>
    <n v="5121.75"/>
    <x v="0"/>
    <n v="5121.75"/>
    <n v="0"/>
    <x v="5"/>
  </r>
  <r>
    <s v="9862-KJTYK"/>
    <x v="1"/>
    <n v="0"/>
    <s v="No"/>
    <s v="Yes"/>
    <n v="19"/>
    <s v="No"/>
    <x v="0"/>
    <x v="0"/>
    <x v="0"/>
    <x v="1"/>
    <x v="0"/>
    <x v="0"/>
    <x v="0"/>
    <x v="0"/>
    <x v="0"/>
    <s v="Yes"/>
    <x v="3"/>
    <n v="25.35"/>
    <n v="566.1"/>
    <x v="0"/>
    <n v="566.1"/>
    <n v="0"/>
    <x v="3"/>
  </r>
  <r>
    <s v="0479-HMSWA"/>
    <x v="0"/>
    <n v="0"/>
    <s v="No"/>
    <s v="Yes"/>
    <n v="26"/>
    <s v="Yes"/>
    <x v="1"/>
    <x v="1"/>
    <x v="0"/>
    <x v="0"/>
    <x v="1"/>
    <x v="1"/>
    <x v="1"/>
    <x v="1"/>
    <x v="2"/>
    <s v="Yes"/>
    <x v="0"/>
    <n v="105.45"/>
    <n v="2715.3"/>
    <x v="0"/>
    <n v="2715.3"/>
    <n v="0"/>
    <x v="1"/>
  </r>
  <r>
    <s v="5854-KSRBJ"/>
    <x v="1"/>
    <n v="0"/>
    <s v="Yes"/>
    <s v="Yes"/>
    <n v="70"/>
    <s v="Yes"/>
    <x v="2"/>
    <x v="2"/>
    <x v="2"/>
    <x v="2"/>
    <x v="2"/>
    <x v="2"/>
    <x v="2"/>
    <x v="2"/>
    <x v="2"/>
    <s v="No"/>
    <x v="1"/>
    <n v="25.4"/>
    <n v="1782.05"/>
    <x v="0"/>
    <n v="1782.05"/>
    <n v="0"/>
    <x v="4"/>
  </r>
  <r>
    <s v="0365-BZUWY"/>
    <x v="1"/>
    <n v="0"/>
    <s v="Yes"/>
    <s v="No"/>
    <n v="17"/>
    <s v="Yes"/>
    <x v="2"/>
    <x v="1"/>
    <x v="0"/>
    <x v="0"/>
    <x v="1"/>
    <x v="0"/>
    <x v="1"/>
    <x v="1"/>
    <x v="0"/>
    <s v="Yes"/>
    <x v="0"/>
    <n v="102.55"/>
    <n v="1742.5"/>
    <x v="0"/>
    <n v="1742.5"/>
    <n v="0"/>
    <x v="3"/>
  </r>
  <r>
    <s v="4817-VYYWS"/>
    <x v="0"/>
    <n v="0"/>
    <s v="No"/>
    <s v="No"/>
    <n v="30"/>
    <s v="Yes"/>
    <x v="2"/>
    <x v="1"/>
    <x v="0"/>
    <x v="0"/>
    <x v="0"/>
    <x v="0"/>
    <x v="1"/>
    <x v="1"/>
    <x v="0"/>
    <s v="Yes"/>
    <x v="0"/>
    <n v="100.2"/>
    <n v="2983.8"/>
    <x v="1"/>
    <n v="2983.8"/>
    <n v="1"/>
    <x v="1"/>
  </r>
  <r>
    <s v="5701-SVCWR"/>
    <x v="0"/>
    <n v="0"/>
    <s v="No"/>
    <s v="Yes"/>
    <n v="1"/>
    <s v="Yes"/>
    <x v="2"/>
    <x v="2"/>
    <x v="2"/>
    <x v="2"/>
    <x v="2"/>
    <x v="2"/>
    <x v="2"/>
    <x v="2"/>
    <x v="0"/>
    <s v="No"/>
    <x v="1"/>
    <n v="24"/>
    <n v="24"/>
    <x v="0"/>
    <n v="24"/>
    <n v="0"/>
    <x v="0"/>
  </r>
  <r>
    <s v="3129-AAQOU"/>
    <x v="0"/>
    <n v="0"/>
    <s v="Yes"/>
    <s v="Yes"/>
    <n v="19"/>
    <s v="Yes"/>
    <x v="2"/>
    <x v="2"/>
    <x v="2"/>
    <x v="2"/>
    <x v="2"/>
    <x v="2"/>
    <x v="2"/>
    <x v="2"/>
    <x v="2"/>
    <s v="No"/>
    <x v="1"/>
    <n v="25.6"/>
    <n v="485.9"/>
    <x v="0"/>
    <n v="485.9"/>
    <n v="0"/>
    <x v="3"/>
  </r>
  <r>
    <s v="4922-CVPDX"/>
    <x v="0"/>
    <n v="0"/>
    <s v="Yes"/>
    <s v="No"/>
    <n v="26"/>
    <s v="Yes"/>
    <x v="1"/>
    <x v="0"/>
    <x v="0"/>
    <x v="0"/>
    <x v="1"/>
    <x v="0"/>
    <x v="1"/>
    <x v="1"/>
    <x v="2"/>
    <s v="Yes"/>
    <x v="3"/>
    <n v="73.5"/>
    <n v="1905.7"/>
    <x v="0"/>
    <n v="1905.7"/>
    <n v="0"/>
    <x v="1"/>
  </r>
  <r>
    <s v="1396-QWFBJ"/>
    <x v="0"/>
    <n v="0"/>
    <s v="Yes"/>
    <s v="Yes"/>
    <n v="21"/>
    <s v="Yes"/>
    <x v="1"/>
    <x v="1"/>
    <x v="0"/>
    <x v="0"/>
    <x v="0"/>
    <x v="0"/>
    <x v="0"/>
    <x v="0"/>
    <x v="0"/>
    <s v="Yes"/>
    <x v="2"/>
    <n v="74.05"/>
    <n v="1565.7"/>
    <x v="1"/>
    <n v="1565.7"/>
    <n v="1"/>
    <x v="3"/>
  </r>
  <r>
    <s v="1357-BIJKI"/>
    <x v="1"/>
    <n v="0"/>
    <s v="Yes"/>
    <s v="No"/>
    <n v="50"/>
    <s v="Yes"/>
    <x v="2"/>
    <x v="1"/>
    <x v="0"/>
    <x v="0"/>
    <x v="0"/>
    <x v="0"/>
    <x v="1"/>
    <x v="1"/>
    <x v="1"/>
    <s v="Yes"/>
    <x v="0"/>
    <n v="98.25"/>
    <n v="4858.7"/>
    <x v="0"/>
    <n v="4858.7"/>
    <n v="0"/>
    <x v="5"/>
  </r>
  <r>
    <s v="1099-BTKWT"/>
    <x v="0"/>
    <n v="0"/>
    <s v="Yes"/>
    <s v="No"/>
    <n v="68"/>
    <s v="No"/>
    <x v="0"/>
    <x v="0"/>
    <x v="1"/>
    <x v="1"/>
    <x v="1"/>
    <x v="0"/>
    <x v="1"/>
    <x v="1"/>
    <x v="1"/>
    <s v="Yes"/>
    <x v="0"/>
    <n v="54.4"/>
    <n v="3723.65"/>
    <x v="0"/>
    <n v="3723.65"/>
    <n v="0"/>
    <x v="4"/>
  </r>
  <r>
    <s v="5299-SJCZT"/>
    <x v="1"/>
    <n v="0"/>
    <s v="No"/>
    <s v="No"/>
    <n v="3"/>
    <s v="Yes"/>
    <x v="2"/>
    <x v="1"/>
    <x v="0"/>
    <x v="1"/>
    <x v="1"/>
    <x v="0"/>
    <x v="1"/>
    <x v="1"/>
    <x v="0"/>
    <s v="Yes"/>
    <x v="2"/>
    <n v="101.55"/>
    <n v="298.35000000000002"/>
    <x v="1"/>
    <n v="298.35000000000002"/>
    <n v="1"/>
    <x v="0"/>
  </r>
  <r>
    <s v="2018-PZKMU"/>
    <x v="1"/>
    <n v="0"/>
    <s v="Yes"/>
    <s v="Yes"/>
    <n v="9"/>
    <s v="Yes"/>
    <x v="1"/>
    <x v="1"/>
    <x v="0"/>
    <x v="1"/>
    <x v="1"/>
    <x v="1"/>
    <x v="1"/>
    <x v="1"/>
    <x v="0"/>
    <s v="No"/>
    <x v="0"/>
    <n v="103.1"/>
    <n v="970.45"/>
    <x v="0"/>
    <n v="970.45"/>
    <n v="0"/>
    <x v="0"/>
  </r>
  <r>
    <s v="7340-KEFQE"/>
    <x v="0"/>
    <n v="0"/>
    <s v="Yes"/>
    <s v="Yes"/>
    <n v="51"/>
    <s v="No"/>
    <x v="0"/>
    <x v="0"/>
    <x v="1"/>
    <x v="1"/>
    <x v="0"/>
    <x v="1"/>
    <x v="0"/>
    <x v="0"/>
    <x v="2"/>
    <s v="No"/>
    <x v="2"/>
    <n v="34.200000000000003"/>
    <n v="1782"/>
    <x v="0"/>
    <n v="1782"/>
    <n v="0"/>
    <x v="5"/>
  </r>
  <r>
    <s v="4570-QHXHL"/>
    <x v="0"/>
    <n v="0"/>
    <s v="No"/>
    <s v="No"/>
    <n v="9"/>
    <s v="Yes"/>
    <x v="1"/>
    <x v="0"/>
    <x v="0"/>
    <x v="1"/>
    <x v="0"/>
    <x v="0"/>
    <x v="0"/>
    <x v="0"/>
    <x v="0"/>
    <s v="Yes"/>
    <x v="0"/>
    <n v="43.75"/>
    <n v="405.7"/>
    <x v="0"/>
    <n v="405.7"/>
    <n v="0"/>
    <x v="0"/>
  </r>
  <r>
    <s v="2403-BCASL"/>
    <x v="1"/>
    <n v="1"/>
    <s v="Yes"/>
    <s v="Yes"/>
    <n v="41"/>
    <s v="Yes"/>
    <x v="2"/>
    <x v="1"/>
    <x v="0"/>
    <x v="0"/>
    <x v="1"/>
    <x v="1"/>
    <x v="1"/>
    <x v="1"/>
    <x v="1"/>
    <s v="Yes"/>
    <x v="0"/>
    <n v="111.95"/>
    <n v="4534.8999999999996"/>
    <x v="1"/>
    <n v="4534.8999999999996"/>
    <n v="1"/>
    <x v="2"/>
  </r>
  <r>
    <s v="7392-YYPYJ"/>
    <x v="1"/>
    <n v="0"/>
    <s v="No"/>
    <s v="No"/>
    <n v="22"/>
    <s v="Yes"/>
    <x v="2"/>
    <x v="1"/>
    <x v="0"/>
    <x v="0"/>
    <x v="0"/>
    <x v="0"/>
    <x v="1"/>
    <x v="1"/>
    <x v="0"/>
    <s v="Yes"/>
    <x v="0"/>
    <n v="100.65"/>
    <n v="2415.9499999999998"/>
    <x v="0"/>
    <n v="2415.9499999999998"/>
    <n v="0"/>
    <x v="3"/>
  </r>
  <r>
    <s v="2898-LSJGD"/>
    <x v="0"/>
    <n v="0"/>
    <s v="Yes"/>
    <s v="Yes"/>
    <n v="21"/>
    <s v="No"/>
    <x v="0"/>
    <x v="0"/>
    <x v="1"/>
    <x v="1"/>
    <x v="1"/>
    <x v="0"/>
    <x v="1"/>
    <x v="1"/>
    <x v="1"/>
    <s v="Yes"/>
    <x v="0"/>
    <n v="55.95"/>
    <n v="1157.05"/>
    <x v="1"/>
    <n v="1157.05"/>
    <n v="1"/>
    <x v="3"/>
  </r>
  <r>
    <s v="2223-GDSHL"/>
    <x v="1"/>
    <n v="0"/>
    <s v="Yes"/>
    <s v="Yes"/>
    <n v="71"/>
    <s v="Yes"/>
    <x v="2"/>
    <x v="1"/>
    <x v="1"/>
    <x v="0"/>
    <x v="1"/>
    <x v="1"/>
    <x v="1"/>
    <x v="1"/>
    <x v="2"/>
    <s v="Yes"/>
    <x v="2"/>
    <n v="116.05"/>
    <n v="8297.5"/>
    <x v="0"/>
    <n v="8297.5"/>
    <n v="0"/>
    <x v="4"/>
  </r>
  <r>
    <s v="7359-PTSXY"/>
    <x v="1"/>
    <n v="0"/>
    <s v="No"/>
    <s v="No"/>
    <n v="1"/>
    <s v="Yes"/>
    <x v="1"/>
    <x v="0"/>
    <x v="0"/>
    <x v="1"/>
    <x v="0"/>
    <x v="0"/>
    <x v="0"/>
    <x v="0"/>
    <x v="0"/>
    <s v="No"/>
    <x v="0"/>
    <n v="45.75"/>
    <n v="45.75"/>
    <x v="1"/>
    <n v="45.75"/>
    <n v="1"/>
    <x v="0"/>
  </r>
  <r>
    <s v="9470-RTWDV"/>
    <x v="1"/>
    <n v="0"/>
    <s v="Yes"/>
    <s v="Yes"/>
    <n v="26"/>
    <s v="Yes"/>
    <x v="2"/>
    <x v="0"/>
    <x v="0"/>
    <x v="1"/>
    <x v="1"/>
    <x v="1"/>
    <x v="1"/>
    <x v="1"/>
    <x v="1"/>
    <s v="Yes"/>
    <x v="3"/>
    <n v="82"/>
    <n v="2083.1"/>
    <x v="0"/>
    <n v="2083.1"/>
    <n v="0"/>
    <x v="1"/>
  </r>
  <r>
    <s v="2176-OSJUV"/>
    <x v="1"/>
    <n v="0"/>
    <s v="Yes"/>
    <s v="No"/>
    <n v="71"/>
    <s v="Yes"/>
    <x v="2"/>
    <x v="0"/>
    <x v="1"/>
    <x v="0"/>
    <x v="0"/>
    <x v="1"/>
    <x v="0"/>
    <x v="0"/>
    <x v="2"/>
    <s v="No"/>
    <x v="2"/>
    <n v="65.150000000000006"/>
    <n v="4681.75"/>
    <x v="0"/>
    <n v="4681.75"/>
    <n v="0"/>
    <x v="4"/>
  </r>
  <r>
    <s v="9348-YVOMK"/>
    <x v="1"/>
    <n v="0"/>
    <s v="No"/>
    <s v="No"/>
    <n v="4"/>
    <s v="Yes"/>
    <x v="1"/>
    <x v="0"/>
    <x v="0"/>
    <x v="1"/>
    <x v="0"/>
    <x v="0"/>
    <x v="0"/>
    <x v="0"/>
    <x v="0"/>
    <s v="Yes"/>
    <x v="3"/>
    <n v="44.8"/>
    <n v="176.2"/>
    <x v="0"/>
    <n v="176.2"/>
    <n v="0"/>
    <x v="0"/>
  </r>
  <r>
    <s v="8104-OSKWT"/>
    <x v="0"/>
    <n v="0"/>
    <s v="No"/>
    <s v="No"/>
    <n v="12"/>
    <s v="Yes"/>
    <x v="2"/>
    <x v="1"/>
    <x v="1"/>
    <x v="1"/>
    <x v="0"/>
    <x v="0"/>
    <x v="0"/>
    <x v="0"/>
    <x v="0"/>
    <s v="Yes"/>
    <x v="0"/>
    <n v="79.8"/>
    <n v="1001.2"/>
    <x v="0"/>
    <n v="1001.2"/>
    <n v="0"/>
    <x v="0"/>
  </r>
  <r>
    <s v="4521-YEEHE"/>
    <x v="0"/>
    <n v="0"/>
    <s v="Yes"/>
    <s v="No"/>
    <n v="18"/>
    <s v="Yes"/>
    <x v="2"/>
    <x v="1"/>
    <x v="0"/>
    <x v="1"/>
    <x v="0"/>
    <x v="1"/>
    <x v="1"/>
    <x v="0"/>
    <x v="0"/>
    <s v="Yes"/>
    <x v="0"/>
    <n v="88.85"/>
    <n v="1594.75"/>
    <x v="0"/>
    <n v="1594.75"/>
    <n v="0"/>
    <x v="3"/>
  </r>
  <r>
    <s v="4090-KPJIP"/>
    <x v="0"/>
    <n v="0"/>
    <s v="No"/>
    <s v="No"/>
    <n v="3"/>
    <s v="Yes"/>
    <x v="2"/>
    <x v="1"/>
    <x v="0"/>
    <x v="1"/>
    <x v="0"/>
    <x v="0"/>
    <x v="0"/>
    <x v="0"/>
    <x v="0"/>
    <s v="Yes"/>
    <x v="0"/>
    <n v="74.95"/>
    <n v="212.4"/>
    <x v="0"/>
    <n v="212.4"/>
    <n v="0"/>
    <x v="0"/>
  </r>
  <r>
    <s v="3786-WOVKF"/>
    <x v="0"/>
    <n v="1"/>
    <s v="Yes"/>
    <s v="No"/>
    <n v="72"/>
    <s v="Yes"/>
    <x v="2"/>
    <x v="1"/>
    <x v="1"/>
    <x v="0"/>
    <x v="0"/>
    <x v="0"/>
    <x v="1"/>
    <x v="1"/>
    <x v="1"/>
    <s v="Yes"/>
    <x v="2"/>
    <n v="106.85"/>
    <n v="7677.4"/>
    <x v="0"/>
    <n v="7677.4"/>
    <n v="0"/>
    <x v="4"/>
  </r>
  <r>
    <s v="4503-BDXBD"/>
    <x v="1"/>
    <n v="0"/>
    <s v="No"/>
    <s v="No"/>
    <n v="11"/>
    <s v="Yes"/>
    <x v="1"/>
    <x v="1"/>
    <x v="0"/>
    <x v="0"/>
    <x v="0"/>
    <x v="0"/>
    <x v="0"/>
    <x v="0"/>
    <x v="0"/>
    <s v="No"/>
    <x v="0"/>
    <n v="74.95"/>
    <n v="815.5"/>
    <x v="1"/>
    <n v="815.5"/>
    <n v="1"/>
    <x v="0"/>
  </r>
  <r>
    <s v="6086-ESGRL"/>
    <x v="0"/>
    <n v="0"/>
    <s v="No"/>
    <s v="No"/>
    <n v="1"/>
    <s v="Yes"/>
    <x v="1"/>
    <x v="1"/>
    <x v="0"/>
    <x v="1"/>
    <x v="0"/>
    <x v="0"/>
    <x v="0"/>
    <x v="1"/>
    <x v="0"/>
    <s v="No"/>
    <x v="3"/>
    <n v="80.150000000000006"/>
    <n v="80.150000000000006"/>
    <x v="1"/>
    <n v="80.150000000000006"/>
    <n v="1"/>
    <x v="0"/>
  </r>
  <r>
    <s v="2592-HODOV"/>
    <x v="1"/>
    <n v="0"/>
    <s v="No"/>
    <s v="No"/>
    <n v="13"/>
    <s v="Yes"/>
    <x v="1"/>
    <x v="2"/>
    <x v="2"/>
    <x v="2"/>
    <x v="2"/>
    <x v="2"/>
    <x v="2"/>
    <x v="2"/>
    <x v="1"/>
    <s v="No"/>
    <x v="3"/>
    <n v="19.3"/>
    <n v="259.64999999999998"/>
    <x v="0"/>
    <n v="259.64999999999998"/>
    <n v="0"/>
    <x v="3"/>
  </r>
  <r>
    <s v="3886-CERTZ"/>
    <x v="0"/>
    <n v="0"/>
    <s v="Yes"/>
    <s v="No"/>
    <n v="72"/>
    <s v="Yes"/>
    <x v="2"/>
    <x v="1"/>
    <x v="0"/>
    <x v="0"/>
    <x v="1"/>
    <x v="1"/>
    <x v="1"/>
    <x v="1"/>
    <x v="1"/>
    <s v="Yes"/>
    <x v="0"/>
    <n v="109.25"/>
    <n v="8109.8"/>
    <x v="1"/>
    <n v="8109.8"/>
    <n v="1"/>
    <x v="4"/>
  </r>
  <r>
    <s v="7995-ZHHNZ"/>
    <x v="1"/>
    <n v="0"/>
    <s v="Yes"/>
    <s v="No"/>
    <n v="42"/>
    <s v="Yes"/>
    <x v="2"/>
    <x v="0"/>
    <x v="1"/>
    <x v="1"/>
    <x v="0"/>
    <x v="0"/>
    <x v="0"/>
    <x v="0"/>
    <x v="1"/>
    <s v="No"/>
    <x v="3"/>
    <n v="56.1"/>
    <n v="2386.85"/>
    <x v="0"/>
    <n v="2386.85"/>
    <n v="0"/>
    <x v="2"/>
  </r>
  <r>
    <s v="3824-RHKVR"/>
    <x v="0"/>
    <n v="0"/>
    <s v="No"/>
    <s v="No"/>
    <n v="17"/>
    <s v="Yes"/>
    <x v="1"/>
    <x v="2"/>
    <x v="2"/>
    <x v="2"/>
    <x v="2"/>
    <x v="2"/>
    <x v="2"/>
    <x v="2"/>
    <x v="0"/>
    <s v="No"/>
    <x v="3"/>
    <n v="19.7"/>
    <n v="340.35"/>
    <x v="0"/>
    <n v="340.35"/>
    <n v="0"/>
    <x v="3"/>
  </r>
  <r>
    <s v="5816-SCGFC"/>
    <x v="0"/>
    <n v="1"/>
    <s v="No"/>
    <s v="No"/>
    <n v="7"/>
    <s v="Yes"/>
    <x v="1"/>
    <x v="0"/>
    <x v="0"/>
    <x v="0"/>
    <x v="0"/>
    <x v="0"/>
    <x v="0"/>
    <x v="0"/>
    <x v="0"/>
    <s v="Yes"/>
    <x v="1"/>
    <n v="51.3"/>
    <n v="419.35"/>
    <x v="0"/>
    <n v="419.35"/>
    <n v="0"/>
    <x v="0"/>
  </r>
  <r>
    <s v="5989-AXPUC"/>
    <x v="0"/>
    <n v="0"/>
    <s v="Yes"/>
    <s v="No"/>
    <n v="68"/>
    <s v="Yes"/>
    <x v="2"/>
    <x v="1"/>
    <x v="1"/>
    <x v="0"/>
    <x v="1"/>
    <x v="1"/>
    <x v="1"/>
    <x v="1"/>
    <x v="2"/>
    <s v="No"/>
    <x v="1"/>
    <n v="118.6"/>
    <n v="7990.05"/>
    <x v="0"/>
    <n v="7990.05"/>
    <n v="0"/>
    <x v="4"/>
  </r>
  <r>
    <s v="4979-HPRFL"/>
    <x v="1"/>
    <n v="0"/>
    <s v="Yes"/>
    <s v="Yes"/>
    <n v="56"/>
    <s v="Yes"/>
    <x v="2"/>
    <x v="2"/>
    <x v="2"/>
    <x v="2"/>
    <x v="2"/>
    <x v="2"/>
    <x v="2"/>
    <x v="2"/>
    <x v="2"/>
    <s v="No"/>
    <x v="2"/>
    <n v="24.15"/>
    <n v="1402.25"/>
    <x v="0"/>
    <n v="1402.25"/>
    <n v="0"/>
    <x v="5"/>
  </r>
  <r>
    <s v="8590-OHDIW"/>
    <x v="0"/>
    <n v="0"/>
    <s v="Yes"/>
    <s v="Yes"/>
    <n v="38"/>
    <s v="Yes"/>
    <x v="1"/>
    <x v="2"/>
    <x v="2"/>
    <x v="2"/>
    <x v="2"/>
    <x v="2"/>
    <x v="2"/>
    <x v="2"/>
    <x v="1"/>
    <s v="No"/>
    <x v="1"/>
    <n v="20.3"/>
    <n v="749.35"/>
    <x v="0"/>
    <n v="749.35"/>
    <n v="0"/>
    <x v="2"/>
  </r>
  <r>
    <s v="8015-IHCGW"/>
    <x v="0"/>
    <n v="0"/>
    <s v="Yes"/>
    <s v="Yes"/>
    <n v="72"/>
    <s v="Yes"/>
    <x v="2"/>
    <x v="1"/>
    <x v="1"/>
    <x v="0"/>
    <x v="1"/>
    <x v="1"/>
    <x v="1"/>
    <x v="1"/>
    <x v="2"/>
    <s v="Yes"/>
    <x v="0"/>
    <n v="115.5"/>
    <n v="8425.15"/>
    <x v="0"/>
    <n v="8425.15"/>
    <n v="0"/>
    <x v="4"/>
  </r>
  <r>
    <s v="2332-TODQS"/>
    <x v="0"/>
    <n v="0"/>
    <s v="No"/>
    <s v="No"/>
    <n v="48"/>
    <s v="Yes"/>
    <x v="2"/>
    <x v="2"/>
    <x v="2"/>
    <x v="2"/>
    <x v="2"/>
    <x v="2"/>
    <x v="2"/>
    <x v="2"/>
    <x v="1"/>
    <s v="No"/>
    <x v="3"/>
    <n v="25.05"/>
    <n v="1171.5"/>
    <x v="0"/>
    <n v="1171.5"/>
    <n v="0"/>
    <x v="2"/>
  </r>
  <r>
    <s v="9278-VZKCD"/>
    <x v="0"/>
    <n v="1"/>
    <s v="Yes"/>
    <s v="No"/>
    <n v="52"/>
    <s v="Yes"/>
    <x v="2"/>
    <x v="1"/>
    <x v="1"/>
    <x v="0"/>
    <x v="1"/>
    <x v="0"/>
    <x v="1"/>
    <x v="1"/>
    <x v="0"/>
    <s v="Yes"/>
    <x v="0"/>
    <n v="109.1"/>
    <n v="5647.95"/>
    <x v="0"/>
    <n v="5647.95"/>
    <n v="0"/>
    <x v="5"/>
  </r>
  <r>
    <s v="8008-OTEZX"/>
    <x v="0"/>
    <n v="0"/>
    <s v="Yes"/>
    <s v="Yes"/>
    <n v="35"/>
    <s v="Yes"/>
    <x v="1"/>
    <x v="2"/>
    <x v="2"/>
    <x v="2"/>
    <x v="2"/>
    <x v="2"/>
    <x v="2"/>
    <x v="2"/>
    <x v="1"/>
    <s v="No"/>
    <x v="1"/>
    <n v="19.649999999999999"/>
    <n v="708.8"/>
    <x v="0"/>
    <n v="708.8"/>
    <n v="0"/>
    <x v="1"/>
  </r>
  <r>
    <s v="2773-OVBPK"/>
    <x v="1"/>
    <n v="0"/>
    <s v="Yes"/>
    <s v="No"/>
    <n v="67"/>
    <s v="Yes"/>
    <x v="2"/>
    <x v="1"/>
    <x v="0"/>
    <x v="0"/>
    <x v="1"/>
    <x v="1"/>
    <x v="1"/>
    <x v="1"/>
    <x v="2"/>
    <s v="Yes"/>
    <x v="2"/>
    <n v="111.3"/>
    <n v="7567.2"/>
    <x v="0"/>
    <n v="7567.2"/>
    <n v="0"/>
    <x v="4"/>
  </r>
  <r>
    <s v="5999-LCXAO"/>
    <x v="0"/>
    <n v="0"/>
    <s v="No"/>
    <s v="No"/>
    <n v="1"/>
    <s v="No"/>
    <x v="0"/>
    <x v="0"/>
    <x v="1"/>
    <x v="1"/>
    <x v="0"/>
    <x v="0"/>
    <x v="0"/>
    <x v="0"/>
    <x v="0"/>
    <s v="No"/>
    <x v="1"/>
    <n v="29.9"/>
    <n v="29.9"/>
    <x v="0"/>
    <n v="29.9"/>
    <n v="0"/>
    <x v="0"/>
  </r>
  <r>
    <s v="5206-XZZQI"/>
    <x v="1"/>
    <n v="0"/>
    <s v="No"/>
    <s v="No"/>
    <n v="53"/>
    <s v="Yes"/>
    <x v="1"/>
    <x v="1"/>
    <x v="0"/>
    <x v="0"/>
    <x v="0"/>
    <x v="1"/>
    <x v="0"/>
    <x v="0"/>
    <x v="0"/>
    <s v="Yes"/>
    <x v="1"/>
    <n v="80.599999999999994"/>
    <n v="4348.1000000000004"/>
    <x v="0"/>
    <n v="4348.1000000000004"/>
    <n v="0"/>
    <x v="5"/>
  </r>
  <r>
    <s v="4803-LBYPN"/>
    <x v="1"/>
    <n v="0"/>
    <s v="Yes"/>
    <s v="Yes"/>
    <n v="34"/>
    <s v="Yes"/>
    <x v="1"/>
    <x v="2"/>
    <x v="2"/>
    <x v="2"/>
    <x v="2"/>
    <x v="2"/>
    <x v="2"/>
    <x v="2"/>
    <x v="0"/>
    <s v="No"/>
    <x v="1"/>
    <n v="20.8"/>
    <n v="635.9"/>
    <x v="0"/>
    <n v="635.9"/>
    <n v="0"/>
    <x v="1"/>
  </r>
  <r>
    <s v="5759-RCVCB"/>
    <x v="0"/>
    <n v="0"/>
    <s v="No"/>
    <s v="No"/>
    <n v="3"/>
    <s v="No"/>
    <x v="0"/>
    <x v="0"/>
    <x v="0"/>
    <x v="1"/>
    <x v="0"/>
    <x v="0"/>
    <x v="1"/>
    <x v="0"/>
    <x v="0"/>
    <s v="No"/>
    <x v="3"/>
    <n v="35.200000000000003"/>
    <n v="108.95"/>
    <x v="1"/>
    <n v="108.95"/>
    <n v="1"/>
    <x v="0"/>
  </r>
  <r>
    <s v="6372-RFVNS"/>
    <x v="0"/>
    <n v="0"/>
    <s v="Yes"/>
    <s v="No"/>
    <n v="1"/>
    <s v="Yes"/>
    <x v="1"/>
    <x v="1"/>
    <x v="0"/>
    <x v="1"/>
    <x v="0"/>
    <x v="0"/>
    <x v="1"/>
    <x v="0"/>
    <x v="0"/>
    <s v="No"/>
    <x v="0"/>
    <n v="78.8"/>
    <n v="78.8"/>
    <x v="1"/>
    <n v="78.8"/>
    <n v="1"/>
    <x v="0"/>
  </r>
  <r>
    <s v="2139-FQHLM"/>
    <x v="1"/>
    <n v="0"/>
    <s v="No"/>
    <s v="No"/>
    <n v="19"/>
    <s v="Yes"/>
    <x v="1"/>
    <x v="1"/>
    <x v="0"/>
    <x v="1"/>
    <x v="1"/>
    <x v="1"/>
    <x v="1"/>
    <x v="0"/>
    <x v="0"/>
    <s v="No"/>
    <x v="1"/>
    <n v="89.95"/>
    <n v="1682.4"/>
    <x v="0"/>
    <n v="1682.4"/>
    <n v="0"/>
    <x v="3"/>
  </r>
  <r>
    <s v="8261-GWDBQ"/>
    <x v="0"/>
    <n v="1"/>
    <s v="Yes"/>
    <s v="No"/>
    <n v="60"/>
    <s v="Yes"/>
    <x v="2"/>
    <x v="1"/>
    <x v="1"/>
    <x v="0"/>
    <x v="1"/>
    <x v="1"/>
    <x v="1"/>
    <x v="1"/>
    <x v="2"/>
    <s v="Yes"/>
    <x v="2"/>
    <n v="116.05"/>
    <n v="6925.9"/>
    <x v="0"/>
    <n v="6925.9"/>
    <n v="0"/>
    <x v="5"/>
  </r>
  <r>
    <s v="1093-YSWCA"/>
    <x v="1"/>
    <n v="0"/>
    <s v="No"/>
    <s v="No"/>
    <n v="11"/>
    <s v="Yes"/>
    <x v="1"/>
    <x v="2"/>
    <x v="2"/>
    <x v="2"/>
    <x v="2"/>
    <x v="2"/>
    <x v="2"/>
    <x v="2"/>
    <x v="2"/>
    <s v="No"/>
    <x v="3"/>
    <n v="19.55"/>
    <n v="223.15"/>
    <x v="0"/>
    <n v="223.15"/>
    <n v="0"/>
    <x v="0"/>
  </r>
  <r>
    <s v="8938-UMKPI"/>
    <x v="0"/>
    <n v="0"/>
    <s v="No"/>
    <s v="No"/>
    <n v="47"/>
    <s v="Yes"/>
    <x v="2"/>
    <x v="1"/>
    <x v="0"/>
    <x v="0"/>
    <x v="1"/>
    <x v="0"/>
    <x v="1"/>
    <x v="1"/>
    <x v="0"/>
    <s v="Yes"/>
    <x v="0"/>
    <n v="106.4"/>
    <n v="5127.95"/>
    <x v="1"/>
    <n v="5127.95"/>
    <n v="1"/>
    <x v="2"/>
  </r>
  <r>
    <s v="0991-BRRFB"/>
    <x v="1"/>
    <n v="0"/>
    <s v="No"/>
    <s v="No"/>
    <n v="18"/>
    <s v="Yes"/>
    <x v="1"/>
    <x v="0"/>
    <x v="1"/>
    <x v="1"/>
    <x v="0"/>
    <x v="0"/>
    <x v="0"/>
    <x v="0"/>
    <x v="0"/>
    <s v="No"/>
    <x v="0"/>
    <n v="49.4"/>
    <n v="874.8"/>
    <x v="1"/>
    <n v="874.8"/>
    <n v="1"/>
    <x v="3"/>
  </r>
  <r>
    <s v="3882-IYOIJ"/>
    <x v="0"/>
    <n v="0"/>
    <s v="Yes"/>
    <s v="Yes"/>
    <n v="60"/>
    <s v="Yes"/>
    <x v="2"/>
    <x v="1"/>
    <x v="1"/>
    <x v="0"/>
    <x v="1"/>
    <x v="1"/>
    <x v="1"/>
    <x v="1"/>
    <x v="2"/>
    <s v="No"/>
    <x v="3"/>
    <n v="115.25"/>
    <n v="6758.45"/>
    <x v="0"/>
    <n v="6758.45"/>
    <n v="0"/>
    <x v="5"/>
  </r>
  <r>
    <s v="8749-TZYEC"/>
    <x v="1"/>
    <n v="0"/>
    <s v="Yes"/>
    <s v="No"/>
    <n v="72"/>
    <s v="Yes"/>
    <x v="2"/>
    <x v="2"/>
    <x v="2"/>
    <x v="2"/>
    <x v="2"/>
    <x v="2"/>
    <x v="2"/>
    <x v="2"/>
    <x v="2"/>
    <s v="No"/>
    <x v="3"/>
    <n v="24.8"/>
    <n v="1874.3"/>
    <x v="0"/>
    <n v="1874.3"/>
    <n v="0"/>
    <x v="4"/>
  </r>
  <r>
    <s v="1755-FZQEC"/>
    <x v="1"/>
    <n v="0"/>
    <s v="No"/>
    <s v="No"/>
    <n v="39"/>
    <s v="Yes"/>
    <x v="1"/>
    <x v="2"/>
    <x v="2"/>
    <x v="2"/>
    <x v="2"/>
    <x v="2"/>
    <x v="2"/>
    <x v="2"/>
    <x v="1"/>
    <s v="No"/>
    <x v="1"/>
    <n v="19.899999999999999"/>
    <n v="791.15"/>
    <x v="0"/>
    <n v="791.15"/>
    <n v="0"/>
    <x v="2"/>
  </r>
  <r>
    <s v="3115-JPJDD"/>
    <x v="0"/>
    <n v="0"/>
    <s v="Yes"/>
    <s v="No"/>
    <n v="59"/>
    <s v="Yes"/>
    <x v="1"/>
    <x v="1"/>
    <x v="1"/>
    <x v="1"/>
    <x v="1"/>
    <x v="0"/>
    <x v="0"/>
    <x v="0"/>
    <x v="1"/>
    <s v="Yes"/>
    <x v="3"/>
    <n v="81.25"/>
    <n v="4639.45"/>
    <x v="0"/>
    <n v="4639.45"/>
    <n v="0"/>
    <x v="5"/>
  </r>
  <r>
    <s v="5600-KTXFM"/>
    <x v="1"/>
    <n v="0"/>
    <s v="Yes"/>
    <s v="Yes"/>
    <n v="2"/>
    <s v="Yes"/>
    <x v="1"/>
    <x v="1"/>
    <x v="0"/>
    <x v="1"/>
    <x v="0"/>
    <x v="0"/>
    <x v="0"/>
    <x v="0"/>
    <x v="0"/>
    <s v="No"/>
    <x v="1"/>
    <n v="69.95"/>
    <n v="143.9"/>
    <x v="0"/>
    <n v="143.9"/>
    <n v="0"/>
    <x v="0"/>
  </r>
  <r>
    <s v="3871-IKPYH"/>
    <x v="1"/>
    <n v="1"/>
    <s v="No"/>
    <s v="No"/>
    <n v="1"/>
    <s v="Yes"/>
    <x v="1"/>
    <x v="1"/>
    <x v="0"/>
    <x v="1"/>
    <x v="0"/>
    <x v="0"/>
    <x v="0"/>
    <x v="0"/>
    <x v="0"/>
    <s v="No"/>
    <x v="0"/>
    <n v="69.099999999999994"/>
    <n v="69.099999999999994"/>
    <x v="1"/>
    <n v="69.099999999999994"/>
    <n v="1"/>
    <x v="0"/>
  </r>
  <r>
    <s v="6319-IEJWJ"/>
    <x v="1"/>
    <n v="0"/>
    <s v="Yes"/>
    <s v="Yes"/>
    <n v="20"/>
    <s v="Yes"/>
    <x v="1"/>
    <x v="1"/>
    <x v="0"/>
    <x v="1"/>
    <x v="0"/>
    <x v="0"/>
    <x v="1"/>
    <x v="1"/>
    <x v="0"/>
    <s v="Yes"/>
    <x v="0"/>
    <n v="90.2"/>
    <n v="1776.55"/>
    <x v="1"/>
    <n v="1776.55"/>
    <n v="1"/>
    <x v="3"/>
  </r>
  <r>
    <s v="9025-AOMKI"/>
    <x v="0"/>
    <n v="0"/>
    <s v="No"/>
    <s v="No"/>
    <n v="6"/>
    <s v="Yes"/>
    <x v="2"/>
    <x v="1"/>
    <x v="0"/>
    <x v="1"/>
    <x v="0"/>
    <x v="0"/>
    <x v="1"/>
    <x v="1"/>
    <x v="0"/>
    <s v="Yes"/>
    <x v="2"/>
    <n v="93.55"/>
    <n v="536.4"/>
    <x v="1"/>
    <n v="536.4"/>
    <n v="1"/>
    <x v="0"/>
  </r>
  <r>
    <s v="6339-TBELP"/>
    <x v="1"/>
    <n v="0"/>
    <s v="No"/>
    <s v="No"/>
    <n v="71"/>
    <s v="Yes"/>
    <x v="2"/>
    <x v="1"/>
    <x v="0"/>
    <x v="1"/>
    <x v="1"/>
    <x v="1"/>
    <x v="0"/>
    <x v="0"/>
    <x v="2"/>
    <s v="Yes"/>
    <x v="3"/>
    <n v="86.4"/>
    <n v="6172"/>
    <x v="0"/>
    <n v="6172"/>
    <n v="0"/>
    <x v="4"/>
  </r>
  <r>
    <s v="7964-YESJC"/>
    <x v="0"/>
    <n v="0"/>
    <s v="Yes"/>
    <s v="No"/>
    <n v="24"/>
    <s v="Yes"/>
    <x v="2"/>
    <x v="0"/>
    <x v="1"/>
    <x v="0"/>
    <x v="1"/>
    <x v="0"/>
    <x v="0"/>
    <x v="0"/>
    <x v="0"/>
    <s v="No"/>
    <x v="1"/>
    <n v="66.3"/>
    <n v="1559.45"/>
    <x v="0"/>
    <n v="1559.45"/>
    <n v="0"/>
    <x v="3"/>
  </r>
  <r>
    <s v="6173-GOLSU"/>
    <x v="1"/>
    <n v="1"/>
    <s v="Yes"/>
    <s v="No"/>
    <n v="67"/>
    <s v="Yes"/>
    <x v="2"/>
    <x v="1"/>
    <x v="0"/>
    <x v="1"/>
    <x v="0"/>
    <x v="0"/>
    <x v="1"/>
    <x v="1"/>
    <x v="0"/>
    <s v="Yes"/>
    <x v="3"/>
    <n v="94.65"/>
    <n v="6079"/>
    <x v="0"/>
    <n v="6079"/>
    <n v="0"/>
    <x v="4"/>
  </r>
  <r>
    <s v="5275-SQEIZ"/>
    <x v="1"/>
    <n v="0"/>
    <s v="No"/>
    <s v="No"/>
    <n v="1"/>
    <s v="Yes"/>
    <x v="1"/>
    <x v="1"/>
    <x v="0"/>
    <x v="1"/>
    <x v="0"/>
    <x v="0"/>
    <x v="0"/>
    <x v="1"/>
    <x v="0"/>
    <s v="Yes"/>
    <x v="1"/>
    <n v="80.849999999999994"/>
    <n v="80.849999999999994"/>
    <x v="1"/>
    <n v="80.849999999999994"/>
    <n v="1"/>
    <x v="0"/>
  </r>
  <r>
    <s v="7716-YTYHG"/>
    <x v="0"/>
    <n v="0"/>
    <s v="Yes"/>
    <s v="Yes"/>
    <n v="48"/>
    <s v="Yes"/>
    <x v="2"/>
    <x v="1"/>
    <x v="0"/>
    <x v="1"/>
    <x v="0"/>
    <x v="0"/>
    <x v="0"/>
    <x v="1"/>
    <x v="1"/>
    <s v="Yes"/>
    <x v="1"/>
    <n v="82.05"/>
    <n v="4029.95"/>
    <x v="1"/>
    <n v="4029.95"/>
    <n v="1"/>
    <x v="2"/>
  </r>
  <r>
    <s v="9938-ZREHM"/>
    <x v="0"/>
    <n v="0"/>
    <s v="Yes"/>
    <s v="No"/>
    <n v="37"/>
    <s v="Yes"/>
    <x v="2"/>
    <x v="0"/>
    <x v="0"/>
    <x v="0"/>
    <x v="0"/>
    <x v="1"/>
    <x v="0"/>
    <x v="1"/>
    <x v="1"/>
    <s v="No"/>
    <x v="1"/>
    <n v="72.099999999999994"/>
    <n v="2658.4"/>
    <x v="0"/>
    <n v="2658.4"/>
    <n v="0"/>
    <x v="2"/>
  </r>
  <r>
    <s v="7950-XWOVN"/>
    <x v="1"/>
    <n v="0"/>
    <s v="No"/>
    <s v="No"/>
    <n v="11"/>
    <s v="No"/>
    <x v="0"/>
    <x v="0"/>
    <x v="0"/>
    <x v="0"/>
    <x v="1"/>
    <x v="0"/>
    <x v="0"/>
    <x v="0"/>
    <x v="0"/>
    <s v="No"/>
    <x v="1"/>
    <n v="34.700000000000003"/>
    <n v="383.55"/>
    <x v="0"/>
    <n v="383.55"/>
    <n v="0"/>
    <x v="0"/>
  </r>
  <r>
    <s v="4390-KYULV"/>
    <x v="1"/>
    <n v="0"/>
    <s v="Yes"/>
    <s v="No"/>
    <n v="3"/>
    <s v="Yes"/>
    <x v="1"/>
    <x v="2"/>
    <x v="2"/>
    <x v="2"/>
    <x v="2"/>
    <x v="2"/>
    <x v="2"/>
    <x v="2"/>
    <x v="0"/>
    <s v="Yes"/>
    <x v="3"/>
    <n v="20.55"/>
    <n v="51.15"/>
    <x v="1"/>
    <n v="51.15"/>
    <n v="1"/>
    <x v="0"/>
  </r>
  <r>
    <s v="4647-MUZON"/>
    <x v="0"/>
    <n v="0"/>
    <s v="Yes"/>
    <s v="No"/>
    <n v="18"/>
    <s v="Yes"/>
    <x v="1"/>
    <x v="1"/>
    <x v="0"/>
    <x v="1"/>
    <x v="1"/>
    <x v="0"/>
    <x v="1"/>
    <x v="1"/>
    <x v="0"/>
    <s v="Yes"/>
    <x v="3"/>
    <n v="95.95"/>
    <n v="1745.5"/>
    <x v="0"/>
    <n v="1745.5"/>
    <n v="0"/>
    <x v="3"/>
  </r>
  <r>
    <s v="9702-AIUJO"/>
    <x v="1"/>
    <n v="0"/>
    <s v="Yes"/>
    <s v="Yes"/>
    <n v="50"/>
    <s v="Yes"/>
    <x v="1"/>
    <x v="0"/>
    <x v="0"/>
    <x v="1"/>
    <x v="0"/>
    <x v="0"/>
    <x v="0"/>
    <x v="0"/>
    <x v="1"/>
    <s v="Yes"/>
    <x v="2"/>
    <n v="44.8"/>
    <n v="2230.85"/>
    <x v="0"/>
    <n v="2230.85"/>
    <n v="0"/>
    <x v="5"/>
  </r>
  <r>
    <s v="8849-PRIQJ"/>
    <x v="0"/>
    <n v="0"/>
    <s v="Yes"/>
    <s v="Yes"/>
    <n v="67"/>
    <s v="Yes"/>
    <x v="2"/>
    <x v="1"/>
    <x v="1"/>
    <x v="1"/>
    <x v="1"/>
    <x v="1"/>
    <x v="1"/>
    <x v="1"/>
    <x v="1"/>
    <s v="Yes"/>
    <x v="0"/>
    <n v="109.4"/>
    <n v="7281.6"/>
    <x v="0"/>
    <n v="7281.6"/>
    <n v="0"/>
    <x v="4"/>
  </r>
  <r>
    <s v="8851-RAGOV"/>
    <x v="0"/>
    <n v="0"/>
    <s v="Yes"/>
    <s v="No"/>
    <n v="25"/>
    <s v="Yes"/>
    <x v="1"/>
    <x v="0"/>
    <x v="1"/>
    <x v="0"/>
    <x v="0"/>
    <x v="1"/>
    <x v="0"/>
    <x v="1"/>
    <x v="0"/>
    <s v="Yes"/>
    <x v="1"/>
    <n v="71.05"/>
    <n v="1837.7"/>
    <x v="0"/>
    <n v="1837.7"/>
    <n v="0"/>
    <x v="1"/>
  </r>
  <r>
    <s v="1304-NECVQ"/>
    <x v="0"/>
    <n v="1"/>
    <s v="No"/>
    <s v="No"/>
    <n v="2"/>
    <s v="Yes"/>
    <x v="2"/>
    <x v="1"/>
    <x v="0"/>
    <x v="1"/>
    <x v="1"/>
    <x v="0"/>
    <x v="0"/>
    <x v="0"/>
    <x v="0"/>
    <s v="Yes"/>
    <x v="0"/>
    <n v="78.55"/>
    <n v="149.55000000000001"/>
    <x v="1"/>
    <n v="149.55000000000001"/>
    <n v="1"/>
    <x v="0"/>
  </r>
  <r>
    <s v="5396-IZEPB"/>
    <x v="1"/>
    <n v="0"/>
    <s v="No"/>
    <s v="No"/>
    <n v="9"/>
    <s v="Yes"/>
    <x v="1"/>
    <x v="2"/>
    <x v="2"/>
    <x v="2"/>
    <x v="2"/>
    <x v="2"/>
    <x v="2"/>
    <x v="2"/>
    <x v="0"/>
    <s v="No"/>
    <x v="3"/>
    <n v="19.7"/>
    <n v="180.7"/>
    <x v="0"/>
    <n v="180.7"/>
    <n v="0"/>
    <x v="0"/>
  </r>
  <r>
    <s v="1729-VLAZJ"/>
    <x v="0"/>
    <n v="0"/>
    <s v="No"/>
    <s v="Yes"/>
    <n v="10"/>
    <s v="No"/>
    <x v="0"/>
    <x v="0"/>
    <x v="1"/>
    <x v="0"/>
    <x v="0"/>
    <x v="1"/>
    <x v="0"/>
    <x v="0"/>
    <x v="1"/>
    <s v="No"/>
    <x v="1"/>
    <n v="40.25"/>
    <n v="411.45"/>
    <x v="0"/>
    <n v="411.45"/>
    <n v="0"/>
    <x v="0"/>
  </r>
  <r>
    <s v="8285-ABVLB"/>
    <x v="0"/>
    <n v="0"/>
    <s v="Yes"/>
    <s v="No"/>
    <n v="70"/>
    <s v="Yes"/>
    <x v="1"/>
    <x v="2"/>
    <x v="2"/>
    <x v="2"/>
    <x v="2"/>
    <x v="2"/>
    <x v="2"/>
    <x v="2"/>
    <x v="2"/>
    <s v="No"/>
    <x v="3"/>
    <n v="19.850000000000001"/>
    <n v="1328.35"/>
    <x v="0"/>
    <n v="1328.35"/>
    <n v="0"/>
    <x v="4"/>
  </r>
  <r>
    <s v="0701-TJSEF"/>
    <x v="1"/>
    <n v="0"/>
    <s v="No"/>
    <s v="No"/>
    <n v="9"/>
    <s v="Yes"/>
    <x v="1"/>
    <x v="0"/>
    <x v="1"/>
    <x v="1"/>
    <x v="1"/>
    <x v="1"/>
    <x v="0"/>
    <x v="1"/>
    <x v="0"/>
    <s v="Yes"/>
    <x v="2"/>
    <n v="68.25"/>
    <n v="576.95000000000005"/>
    <x v="0"/>
    <n v="576.95000000000005"/>
    <n v="0"/>
    <x v="0"/>
  </r>
  <r>
    <s v="5712-VBOXD"/>
    <x v="0"/>
    <n v="0"/>
    <s v="No"/>
    <s v="No"/>
    <n v="4"/>
    <s v="Yes"/>
    <x v="1"/>
    <x v="2"/>
    <x v="2"/>
    <x v="2"/>
    <x v="2"/>
    <x v="2"/>
    <x v="2"/>
    <x v="2"/>
    <x v="0"/>
    <s v="Yes"/>
    <x v="3"/>
    <n v="20.149999999999999"/>
    <n v="68.45"/>
    <x v="0"/>
    <n v="68.45"/>
    <n v="0"/>
    <x v="0"/>
  </r>
  <r>
    <s v="6629-LADHQ"/>
    <x v="0"/>
    <n v="0"/>
    <s v="No"/>
    <s v="No"/>
    <n v="2"/>
    <s v="Yes"/>
    <x v="1"/>
    <x v="0"/>
    <x v="1"/>
    <x v="1"/>
    <x v="0"/>
    <x v="0"/>
    <x v="0"/>
    <x v="0"/>
    <x v="0"/>
    <s v="No"/>
    <x v="1"/>
    <n v="50.95"/>
    <n v="123.05"/>
    <x v="0"/>
    <n v="123.05"/>
    <n v="0"/>
    <x v="0"/>
  </r>
  <r>
    <s v="8945-GRKHX"/>
    <x v="0"/>
    <n v="0"/>
    <s v="No"/>
    <s v="Yes"/>
    <n v="1"/>
    <s v="Yes"/>
    <x v="1"/>
    <x v="1"/>
    <x v="0"/>
    <x v="1"/>
    <x v="0"/>
    <x v="0"/>
    <x v="0"/>
    <x v="1"/>
    <x v="0"/>
    <s v="No"/>
    <x v="0"/>
    <n v="78.650000000000006"/>
    <n v="78.650000000000006"/>
    <x v="1"/>
    <n v="78.650000000000006"/>
    <n v="1"/>
    <x v="0"/>
  </r>
  <r>
    <s v="1559-DTODC"/>
    <x v="1"/>
    <n v="0"/>
    <s v="No"/>
    <s v="No"/>
    <n v="19"/>
    <s v="No"/>
    <x v="0"/>
    <x v="0"/>
    <x v="0"/>
    <x v="1"/>
    <x v="0"/>
    <x v="0"/>
    <x v="0"/>
    <x v="0"/>
    <x v="0"/>
    <s v="Yes"/>
    <x v="2"/>
    <n v="25.15"/>
    <n v="468.35"/>
    <x v="0"/>
    <n v="468.35"/>
    <n v="0"/>
    <x v="3"/>
  </r>
  <r>
    <s v="4797-MIWUM"/>
    <x v="1"/>
    <n v="0"/>
    <s v="Yes"/>
    <s v="Yes"/>
    <n v="7"/>
    <s v="Yes"/>
    <x v="1"/>
    <x v="2"/>
    <x v="2"/>
    <x v="2"/>
    <x v="2"/>
    <x v="2"/>
    <x v="2"/>
    <x v="2"/>
    <x v="0"/>
    <s v="Yes"/>
    <x v="2"/>
    <n v="20.25"/>
    <n v="174.7"/>
    <x v="0"/>
    <n v="174.7"/>
    <n v="0"/>
    <x v="0"/>
  </r>
  <r>
    <s v="6959-UWKHF"/>
    <x v="1"/>
    <n v="0"/>
    <s v="No"/>
    <s v="No"/>
    <n v="1"/>
    <s v="Yes"/>
    <x v="1"/>
    <x v="0"/>
    <x v="0"/>
    <x v="1"/>
    <x v="0"/>
    <x v="0"/>
    <x v="0"/>
    <x v="0"/>
    <x v="0"/>
    <s v="Yes"/>
    <x v="0"/>
    <n v="42.9"/>
    <n v="42.9"/>
    <x v="1"/>
    <n v="42.9"/>
    <n v="1"/>
    <x v="0"/>
  </r>
  <r>
    <s v="8720-RQSBJ"/>
    <x v="1"/>
    <n v="1"/>
    <s v="No"/>
    <s v="No"/>
    <n v="1"/>
    <s v="Yes"/>
    <x v="1"/>
    <x v="0"/>
    <x v="0"/>
    <x v="1"/>
    <x v="0"/>
    <x v="0"/>
    <x v="0"/>
    <x v="0"/>
    <x v="0"/>
    <s v="No"/>
    <x v="0"/>
    <n v="44"/>
    <n v="44"/>
    <x v="0"/>
    <n v="44"/>
    <n v="0"/>
    <x v="0"/>
  </r>
  <r>
    <s v="4537-CIBHB"/>
    <x v="0"/>
    <n v="0"/>
    <s v="Yes"/>
    <s v="Yes"/>
    <n v="9"/>
    <s v="Yes"/>
    <x v="1"/>
    <x v="2"/>
    <x v="2"/>
    <x v="2"/>
    <x v="2"/>
    <x v="2"/>
    <x v="2"/>
    <x v="2"/>
    <x v="1"/>
    <s v="No"/>
    <x v="1"/>
    <n v="20.25"/>
    <n v="172.35"/>
    <x v="0"/>
    <n v="172.35"/>
    <n v="0"/>
    <x v="0"/>
  </r>
  <r>
    <s v="3815-SLMEF"/>
    <x v="0"/>
    <n v="0"/>
    <s v="No"/>
    <s v="No"/>
    <n v="3"/>
    <s v="No"/>
    <x v="0"/>
    <x v="0"/>
    <x v="1"/>
    <x v="1"/>
    <x v="0"/>
    <x v="1"/>
    <x v="0"/>
    <x v="0"/>
    <x v="0"/>
    <s v="No"/>
    <x v="1"/>
    <n v="34.25"/>
    <n v="139.35"/>
    <x v="1"/>
    <n v="139.35"/>
    <n v="1"/>
    <x v="0"/>
  </r>
  <r>
    <s v="5154-VEKBL"/>
    <x v="0"/>
    <n v="0"/>
    <s v="No"/>
    <s v="No"/>
    <n v="9"/>
    <s v="No"/>
    <x v="0"/>
    <x v="0"/>
    <x v="1"/>
    <x v="1"/>
    <x v="1"/>
    <x v="1"/>
    <x v="1"/>
    <x v="1"/>
    <x v="0"/>
    <s v="No"/>
    <x v="1"/>
    <n v="58.5"/>
    <n v="539.85"/>
    <x v="1"/>
    <n v="539.85"/>
    <n v="1"/>
    <x v="0"/>
  </r>
  <r>
    <s v="4324-AHJKS"/>
    <x v="0"/>
    <n v="0"/>
    <s v="No"/>
    <s v="No"/>
    <n v="5"/>
    <s v="Yes"/>
    <x v="1"/>
    <x v="0"/>
    <x v="1"/>
    <x v="1"/>
    <x v="1"/>
    <x v="0"/>
    <x v="0"/>
    <x v="0"/>
    <x v="0"/>
    <s v="No"/>
    <x v="3"/>
    <n v="55.8"/>
    <n v="300.39999999999998"/>
    <x v="0"/>
    <n v="300.39999999999998"/>
    <n v="0"/>
    <x v="0"/>
  </r>
  <r>
    <s v="4355-CVPVS"/>
    <x v="0"/>
    <n v="0"/>
    <s v="Yes"/>
    <s v="Yes"/>
    <n v="56"/>
    <s v="Yes"/>
    <x v="1"/>
    <x v="1"/>
    <x v="0"/>
    <x v="1"/>
    <x v="0"/>
    <x v="0"/>
    <x v="1"/>
    <x v="1"/>
    <x v="1"/>
    <s v="No"/>
    <x v="2"/>
    <n v="88.9"/>
    <n v="4968"/>
    <x v="0"/>
    <n v="4968"/>
    <n v="0"/>
    <x v="5"/>
  </r>
  <r>
    <s v="4495-LHSSK"/>
    <x v="0"/>
    <n v="0"/>
    <s v="No"/>
    <s v="Yes"/>
    <n v="18"/>
    <s v="Yes"/>
    <x v="2"/>
    <x v="0"/>
    <x v="1"/>
    <x v="1"/>
    <x v="0"/>
    <x v="0"/>
    <x v="0"/>
    <x v="0"/>
    <x v="0"/>
    <s v="No"/>
    <x v="1"/>
    <n v="57.65"/>
    <n v="992.7"/>
    <x v="0"/>
    <n v="992.7"/>
    <n v="0"/>
    <x v="3"/>
  </r>
  <r>
    <s v="5655-JSMZM"/>
    <x v="1"/>
    <n v="1"/>
    <s v="No"/>
    <s v="No"/>
    <n v="49"/>
    <s v="Yes"/>
    <x v="2"/>
    <x v="1"/>
    <x v="0"/>
    <x v="1"/>
    <x v="0"/>
    <x v="0"/>
    <x v="1"/>
    <x v="1"/>
    <x v="0"/>
    <s v="Yes"/>
    <x v="0"/>
    <n v="96.2"/>
    <n v="4718.25"/>
    <x v="1"/>
    <n v="4718.25"/>
    <n v="1"/>
    <x v="5"/>
  </r>
  <r>
    <s v="5915-ANOEI"/>
    <x v="1"/>
    <n v="0"/>
    <s v="Yes"/>
    <s v="No"/>
    <n v="70"/>
    <s v="Yes"/>
    <x v="2"/>
    <x v="0"/>
    <x v="1"/>
    <x v="0"/>
    <x v="1"/>
    <x v="1"/>
    <x v="1"/>
    <x v="0"/>
    <x v="2"/>
    <s v="No"/>
    <x v="1"/>
    <n v="79.150000000000006"/>
    <n v="5536.5"/>
    <x v="0"/>
    <n v="5536.5"/>
    <n v="0"/>
    <x v="4"/>
  </r>
  <r>
    <s v="9861-PDSZP"/>
    <x v="0"/>
    <n v="0"/>
    <s v="No"/>
    <s v="No"/>
    <n v="72"/>
    <s v="Yes"/>
    <x v="2"/>
    <x v="1"/>
    <x v="0"/>
    <x v="0"/>
    <x v="1"/>
    <x v="1"/>
    <x v="1"/>
    <x v="1"/>
    <x v="2"/>
    <s v="Yes"/>
    <x v="3"/>
    <n v="108.05"/>
    <n v="7806.6"/>
    <x v="0"/>
    <n v="7806.6"/>
    <n v="0"/>
    <x v="4"/>
  </r>
  <r>
    <s v="4505-EXZHB"/>
    <x v="0"/>
    <n v="1"/>
    <s v="No"/>
    <s v="No"/>
    <n v="6"/>
    <s v="Yes"/>
    <x v="1"/>
    <x v="1"/>
    <x v="0"/>
    <x v="1"/>
    <x v="1"/>
    <x v="0"/>
    <x v="0"/>
    <x v="0"/>
    <x v="0"/>
    <s v="No"/>
    <x v="0"/>
    <n v="74.400000000000006"/>
    <n v="434.1"/>
    <x v="1"/>
    <n v="434.1"/>
    <n v="1"/>
    <x v="0"/>
  </r>
  <r>
    <s v="7225-CBZPL"/>
    <x v="1"/>
    <n v="1"/>
    <s v="Yes"/>
    <s v="No"/>
    <n v="17"/>
    <s v="Yes"/>
    <x v="2"/>
    <x v="1"/>
    <x v="0"/>
    <x v="1"/>
    <x v="0"/>
    <x v="0"/>
    <x v="1"/>
    <x v="1"/>
    <x v="0"/>
    <s v="Yes"/>
    <x v="0"/>
    <n v="94.8"/>
    <n v="1563.9"/>
    <x v="0"/>
    <n v="1563.9"/>
    <n v="0"/>
    <x v="3"/>
  </r>
  <r>
    <s v="6704-UTUKK"/>
    <x v="1"/>
    <n v="0"/>
    <s v="Yes"/>
    <s v="No"/>
    <n v="29"/>
    <s v="No"/>
    <x v="0"/>
    <x v="0"/>
    <x v="0"/>
    <x v="1"/>
    <x v="0"/>
    <x v="0"/>
    <x v="1"/>
    <x v="1"/>
    <x v="0"/>
    <s v="Yes"/>
    <x v="0"/>
    <n v="45.9"/>
    <n v="1332.4"/>
    <x v="0"/>
    <n v="1332.4"/>
    <n v="0"/>
    <x v="1"/>
  </r>
  <r>
    <s v="4587-VVTOX"/>
    <x v="0"/>
    <n v="0"/>
    <s v="Yes"/>
    <s v="No"/>
    <n v="6"/>
    <s v="Yes"/>
    <x v="2"/>
    <x v="1"/>
    <x v="0"/>
    <x v="0"/>
    <x v="1"/>
    <x v="0"/>
    <x v="1"/>
    <x v="1"/>
    <x v="0"/>
    <s v="Yes"/>
    <x v="0"/>
    <n v="105.3"/>
    <n v="545.20000000000005"/>
    <x v="1"/>
    <n v="545.20000000000005"/>
    <n v="1"/>
    <x v="0"/>
  </r>
  <r>
    <s v="2019-HDCZY"/>
    <x v="1"/>
    <n v="0"/>
    <s v="Yes"/>
    <s v="No"/>
    <n v="63"/>
    <s v="Yes"/>
    <x v="2"/>
    <x v="1"/>
    <x v="0"/>
    <x v="1"/>
    <x v="1"/>
    <x v="0"/>
    <x v="1"/>
    <x v="1"/>
    <x v="2"/>
    <s v="No"/>
    <x v="0"/>
    <n v="102.6"/>
    <n v="6296.75"/>
    <x v="0"/>
    <n v="6296.75"/>
    <n v="0"/>
    <x v="4"/>
  </r>
  <r>
    <s v="4652-NNHNY"/>
    <x v="1"/>
    <n v="0"/>
    <s v="Yes"/>
    <s v="No"/>
    <n v="16"/>
    <s v="Yes"/>
    <x v="2"/>
    <x v="1"/>
    <x v="0"/>
    <x v="1"/>
    <x v="0"/>
    <x v="0"/>
    <x v="0"/>
    <x v="0"/>
    <x v="0"/>
    <s v="Yes"/>
    <x v="2"/>
    <n v="73.849999999999994"/>
    <n v="1284.2"/>
    <x v="1"/>
    <n v="1284.2"/>
    <n v="1"/>
    <x v="3"/>
  </r>
  <r>
    <s v="8788-DOXSU"/>
    <x v="1"/>
    <n v="0"/>
    <s v="No"/>
    <s v="No"/>
    <n v="59"/>
    <s v="Yes"/>
    <x v="1"/>
    <x v="0"/>
    <x v="0"/>
    <x v="1"/>
    <x v="1"/>
    <x v="0"/>
    <x v="0"/>
    <x v="1"/>
    <x v="1"/>
    <s v="Yes"/>
    <x v="2"/>
    <n v="61.35"/>
    <n v="3645.5"/>
    <x v="0"/>
    <n v="3645.5"/>
    <n v="0"/>
    <x v="5"/>
  </r>
  <r>
    <s v="7404-JLKQG"/>
    <x v="0"/>
    <n v="0"/>
    <s v="No"/>
    <s v="No"/>
    <n v="3"/>
    <s v="Yes"/>
    <x v="1"/>
    <x v="0"/>
    <x v="0"/>
    <x v="1"/>
    <x v="1"/>
    <x v="0"/>
    <x v="1"/>
    <x v="0"/>
    <x v="0"/>
    <s v="No"/>
    <x v="0"/>
    <n v="57.55"/>
    <n v="161.44999999999999"/>
    <x v="0"/>
    <n v="161.44999999999999"/>
    <n v="0"/>
    <x v="0"/>
  </r>
  <r>
    <s v="7421-ZLUPA"/>
    <x v="0"/>
    <n v="0"/>
    <s v="No"/>
    <s v="No"/>
    <n v="8"/>
    <s v="No"/>
    <x v="0"/>
    <x v="0"/>
    <x v="0"/>
    <x v="0"/>
    <x v="0"/>
    <x v="0"/>
    <x v="0"/>
    <x v="0"/>
    <x v="0"/>
    <s v="Yes"/>
    <x v="1"/>
    <n v="29.25"/>
    <n v="226.95"/>
    <x v="0"/>
    <n v="226.95"/>
    <n v="0"/>
    <x v="0"/>
  </r>
  <r>
    <s v="8972-HJWNV"/>
    <x v="0"/>
    <n v="1"/>
    <s v="Yes"/>
    <s v="No"/>
    <n v="7"/>
    <s v="Yes"/>
    <x v="2"/>
    <x v="1"/>
    <x v="0"/>
    <x v="1"/>
    <x v="0"/>
    <x v="0"/>
    <x v="0"/>
    <x v="1"/>
    <x v="0"/>
    <s v="Yes"/>
    <x v="0"/>
    <n v="84.55"/>
    <n v="646.85"/>
    <x v="1"/>
    <n v="646.85"/>
    <n v="1"/>
    <x v="0"/>
  </r>
  <r>
    <s v="3274-NSDWE"/>
    <x v="0"/>
    <n v="0"/>
    <s v="No"/>
    <s v="No"/>
    <n v="68"/>
    <s v="Yes"/>
    <x v="1"/>
    <x v="2"/>
    <x v="2"/>
    <x v="2"/>
    <x v="2"/>
    <x v="2"/>
    <x v="2"/>
    <x v="2"/>
    <x v="2"/>
    <s v="No"/>
    <x v="3"/>
    <n v="19.600000000000001"/>
    <n v="1441.65"/>
    <x v="0"/>
    <n v="1441.65"/>
    <n v="0"/>
    <x v="4"/>
  </r>
  <r>
    <s v="2632-IVXVF"/>
    <x v="0"/>
    <n v="0"/>
    <s v="Yes"/>
    <s v="Yes"/>
    <n v="68"/>
    <s v="Yes"/>
    <x v="2"/>
    <x v="1"/>
    <x v="1"/>
    <x v="1"/>
    <x v="1"/>
    <x v="1"/>
    <x v="1"/>
    <x v="1"/>
    <x v="2"/>
    <s v="No"/>
    <x v="3"/>
    <n v="111.75"/>
    <n v="7511.3"/>
    <x v="0"/>
    <n v="7511.3"/>
    <n v="0"/>
    <x v="4"/>
  </r>
  <r>
    <s v="3692-JHONH"/>
    <x v="0"/>
    <n v="1"/>
    <s v="Yes"/>
    <s v="No"/>
    <n v="52"/>
    <s v="Yes"/>
    <x v="2"/>
    <x v="1"/>
    <x v="0"/>
    <x v="0"/>
    <x v="1"/>
    <x v="0"/>
    <x v="1"/>
    <x v="1"/>
    <x v="1"/>
    <s v="Yes"/>
    <x v="0"/>
    <n v="106.5"/>
    <n v="5621.85"/>
    <x v="0"/>
    <n v="5621.85"/>
    <n v="0"/>
    <x v="5"/>
  </r>
  <r>
    <s v="8915-NNTRC"/>
    <x v="1"/>
    <n v="0"/>
    <s v="Yes"/>
    <s v="Yes"/>
    <n v="72"/>
    <s v="Yes"/>
    <x v="2"/>
    <x v="1"/>
    <x v="1"/>
    <x v="0"/>
    <x v="0"/>
    <x v="1"/>
    <x v="1"/>
    <x v="1"/>
    <x v="2"/>
    <s v="Yes"/>
    <x v="3"/>
    <n v="107.7"/>
    <n v="7919.8"/>
    <x v="0"/>
    <n v="7919.8"/>
    <n v="0"/>
    <x v="4"/>
  </r>
  <r>
    <s v="5914-GXMDA"/>
    <x v="0"/>
    <n v="0"/>
    <s v="Yes"/>
    <s v="No"/>
    <n v="32"/>
    <s v="Yes"/>
    <x v="1"/>
    <x v="2"/>
    <x v="2"/>
    <x v="2"/>
    <x v="2"/>
    <x v="2"/>
    <x v="2"/>
    <x v="2"/>
    <x v="1"/>
    <s v="No"/>
    <x v="1"/>
    <n v="19.3"/>
    <n v="593.20000000000005"/>
    <x v="0"/>
    <n v="593.20000000000005"/>
    <n v="0"/>
    <x v="1"/>
  </r>
  <r>
    <s v="7463-IFMQU"/>
    <x v="0"/>
    <n v="0"/>
    <s v="Yes"/>
    <s v="No"/>
    <n v="72"/>
    <s v="Yes"/>
    <x v="1"/>
    <x v="2"/>
    <x v="2"/>
    <x v="2"/>
    <x v="2"/>
    <x v="2"/>
    <x v="2"/>
    <x v="2"/>
    <x v="2"/>
    <s v="No"/>
    <x v="2"/>
    <n v="20.05"/>
    <n v="1423.65"/>
    <x v="0"/>
    <n v="1423.65"/>
    <n v="0"/>
    <x v="4"/>
  </r>
  <r>
    <s v="2920-RNCEZ"/>
    <x v="1"/>
    <n v="0"/>
    <s v="Yes"/>
    <s v="Yes"/>
    <n v="1"/>
    <s v="Yes"/>
    <x v="1"/>
    <x v="1"/>
    <x v="0"/>
    <x v="1"/>
    <x v="0"/>
    <x v="0"/>
    <x v="0"/>
    <x v="0"/>
    <x v="0"/>
    <s v="Yes"/>
    <x v="3"/>
    <n v="69.95"/>
    <n v="69.95"/>
    <x v="0"/>
    <n v="69.95"/>
    <n v="0"/>
    <x v="0"/>
  </r>
  <r>
    <s v="2541-YGPKE"/>
    <x v="1"/>
    <n v="0"/>
    <s v="Yes"/>
    <s v="Yes"/>
    <n v="42"/>
    <s v="Yes"/>
    <x v="1"/>
    <x v="0"/>
    <x v="1"/>
    <x v="1"/>
    <x v="0"/>
    <x v="1"/>
    <x v="0"/>
    <x v="1"/>
    <x v="1"/>
    <s v="No"/>
    <x v="3"/>
    <n v="63.7"/>
    <n v="2763.35"/>
    <x v="0"/>
    <n v="2763.35"/>
    <n v="0"/>
    <x v="2"/>
  </r>
  <r>
    <s v="8515-OCTJS"/>
    <x v="0"/>
    <n v="0"/>
    <s v="No"/>
    <s v="No"/>
    <n v="25"/>
    <s v="Yes"/>
    <x v="2"/>
    <x v="2"/>
    <x v="2"/>
    <x v="2"/>
    <x v="2"/>
    <x v="2"/>
    <x v="2"/>
    <x v="2"/>
    <x v="2"/>
    <s v="No"/>
    <x v="3"/>
    <n v="24.75"/>
    <n v="692.1"/>
    <x v="1"/>
    <n v="692.1"/>
    <n v="1"/>
    <x v="1"/>
  </r>
  <r>
    <s v="5382-TEMLV"/>
    <x v="1"/>
    <n v="0"/>
    <s v="No"/>
    <s v="No"/>
    <n v="45"/>
    <s v="Yes"/>
    <x v="1"/>
    <x v="0"/>
    <x v="1"/>
    <x v="1"/>
    <x v="0"/>
    <x v="0"/>
    <x v="0"/>
    <x v="0"/>
    <x v="0"/>
    <s v="Yes"/>
    <x v="2"/>
    <n v="50.9"/>
    <n v="2298.5500000000002"/>
    <x v="0"/>
    <n v="2298.5500000000002"/>
    <n v="0"/>
    <x v="2"/>
  </r>
  <r>
    <s v="3441-CGZJH"/>
    <x v="0"/>
    <n v="0"/>
    <s v="Yes"/>
    <s v="Yes"/>
    <n v="43"/>
    <s v="No"/>
    <x v="0"/>
    <x v="0"/>
    <x v="1"/>
    <x v="1"/>
    <x v="1"/>
    <x v="1"/>
    <x v="1"/>
    <x v="1"/>
    <x v="1"/>
    <s v="Yes"/>
    <x v="3"/>
    <n v="60.4"/>
    <n v="2640.55"/>
    <x v="0"/>
    <n v="2640.55"/>
    <n v="0"/>
    <x v="2"/>
  </r>
  <r>
    <s v="9592-ERDKV"/>
    <x v="1"/>
    <n v="0"/>
    <s v="Yes"/>
    <s v="No"/>
    <n v="37"/>
    <s v="Yes"/>
    <x v="2"/>
    <x v="0"/>
    <x v="1"/>
    <x v="1"/>
    <x v="1"/>
    <x v="0"/>
    <x v="1"/>
    <x v="1"/>
    <x v="1"/>
    <s v="No"/>
    <x v="1"/>
    <n v="79.25"/>
    <n v="2911.8"/>
    <x v="0"/>
    <n v="2911.8"/>
    <n v="0"/>
    <x v="2"/>
  </r>
  <r>
    <s v="2860-RANUS"/>
    <x v="0"/>
    <n v="1"/>
    <s v="No"/>
    <s v="No"/>
    <n v="20"/>
    <s v="Yes"/>
    <x v="2"/>
    <x v="1"/>
    <x v="0"/>
    <x v="1"/>
    <x v="0"/>
    <x v="0"/>
    <x v="0"/>
    <x v="1"/>
    <x v="0"/>
    <s v="Yes"/>
    <x v="3"/>
    <n v="85.8"/>
    <n v="1727.5"/>
    <x v="1"/>
    <n v="1727.5"/>
    <n v="1"/>
    <x v="3"/>
  </r>
  <r>
    <s v="5261-QSHQM"/>
    <x v="0"/>
    <n v="0"/>
    <s v="No"/>
    <s v="No"/>
    <n v="4"/>
    <s v="No"/>
    <x v="0"/>
    <x v="0"/>
    <x v="0"/>
    <x v="1"/>
    <x v="0"/>
    <x v="0"/>
    <x v="0"/>
    <x v="0"/>
    <x v="0"/>
    <s v="Yes"/>
    <x v="0"/>
    <n v="24.45"/>
    <n v="86.6"/>
    <x v="1"/>
    <n v="86.6"/>
    <n v="1"/>
    <x v="0"/>
  </r>
  <r>
    <s v="4778-IZARL"/>
    <x v="1"/>
    <n v="0"/>
    <s v="Yes"/>
    <s v="No"/>
    <n v="63"/>
    <s v="Yes"/>
    <x v="1"/>
    <x v="1"/>
    <x v="1"/>
    <x v="0"/>
    <x v="1"/>
    <x v="1"/>
    <x v="1"/>
    <x v="1"/>
    <x v="2"/>
    <s v="Yes"/>
    <x v="3"/>
    <n v="110.1"/>
    <n v="6705.7"/>
    <x v="0"/>
    <n v="6705.7"/>
    <n v="0"/>
    <x v="4"/>
  </r>
  <r>
    <s v="0432-CAJZV"/>
    <x v="1"/>
    <n v="0"/>
    <s v="No"/>
    <s v="No"/>
    <n v="3"/>
    <s v="Yes"/>
    <x v="1"/>
    <x v="1"/>
    <x v="0"/>
    <x v="1"/>
    <x v="0"/>
    <x v="0"/>
    <x v="1"/>
    <x v="1"/>
    <x v="0"/>
    <s v="No"/>
    <x v="1"/>
    <n v="90.7"/>
    <n v="237.65"/>
    <x v="0"/>
    <n v="237.65"/>
    <n v="0"/>
    <x v="0"/>
  </r>
  <r>
    <s v="7008-LZVOZ"/>
    <x v="1"/>
    <n v="0"/>
    <s v="Yes"/>
    <s v="Yes"/>
    <n v="66"/>
    <s v="Yes"/>
    <x v="2"/>
    <x v="2"/>
    <x v="2"/>
    <x v="2"/>
    <x v="2"/>
    <x v="2"/>
    <x v="2"/>
    <x v="2"/>
    <x v="2"/>
    <s v="Yes"/>
    <x v="3"/>
    <n v="25.3"/>
    <n v="1672.35"/>
    <x v="0"/>
    <n v="1672.35"/>
    <n v="0"/>
    <x v="4"/>
  </r>
  <r>
    <s v="8868-WOZGU"/>
    <x v="1"/>
    <n v="0"/>
    <s v="No"/>
    <s v="No"/>
    <n v="28"/>
    <s v="Yes"/>
    <x v="2"/>
    <x v="1"/>
    <x v="0"/>
    <x v="0"/>
    <x v="1"/>
    <x v="0"/>
    <x v="1"/>
    <x v="1"/>
    <x v="0"/>
    <s v="Yes"/>
    <x v="0"/>
    <n v="105.7"/>
    <n v="2979.5"/>
    <x v="1"/>
    <n v="2979.5"/>
    <n v="1"/>
    <x v="1"/>
  </r>
  <r>
    <s v="1200-TUZHR"/>
    <x v="0"/>
    <n v="1"/>
    <s v="No"/>
    <s v="No"/>
    <n v="8"/>
    <s v="Yes"/>
    <x v="2"/>
    <x v="1"/>
    <x v="0"/>
    <x v="1"/>
    <x v="0"/>
    <x v="0"/>
    <x v="0"/>
    <x v="1"/>
    <x v="0"/>
    <s v="No"/>
    <x v="0"/>
    <n v="85.2"/>
    <n v="695.75"/>
    <x v="0"/>
    <n v="695.75"/>
    <n v="0"/>
    <x v="0"/>
  </r>
  <r>
    <s v="9365-CSLBQ"/>
    <x v="1"/>
    <n v="0"/>
    <s v="No"/>
    <s v="Yes"/>
    <n v="71"/>
    <s v="Yes"/>
    <x v="2"/>
    <x v="2"/>
    <x v="2"/>
    <x v="2"/>
    <x v="2"/>
    <x v="2"/>
    <x v="2"/>
    <x v="2"/>
    <x v="2"/>
    <s v="No"/>
    <x v="1"/>
    <n v="24.35"/>
    <n v="1654.6"/>
    <x v="0"/>
    <n v="1654.6"/>
    <n v="0"/>
    <x v="4"/>
  </r>
  <r>
    <s v="1334-FJSVR"/>
    <x v="1"/>
    <n v="0"/>
    <s v="No"/>
    <s v="No"/>
    <n v="1"/>
    <s v="No"/>
    <x v="0"/>
    <x v="0"/>
    <x v="0"/>
    <x v="1"/>
    <x v="0"/>
    <x v="0"/>
    <x v="0"/>
    <x v="0"/>
    <x v="0"/>
    <s v="Yes"/>
    <x v="0"/>
    <n v="24.25"/>
    <n v="24.25"/>
    <x v="1"/>
    <n v="24.25"/>
    <n v="1"/>
    <x v="0"/>
  </r>
  <r>
    <s v="5884-FBCTL"/>
    <x v="0"/>
    <n v="0"/>
    <s v="Yes"/>
    <s v="Yes"/>
    <n v="72"/>
    <s v="Yes"/>
    <x v="2"/>
    <x v="2"/>
    <x v="2"/>
    <x v="2"/>
    <x v="2"/>
    <x v="2"/>
    <x v="2"/>
    <x v="2"/>
    <x v="2"/>
    <s v="No"/>
    <x v="2"/>
    <n v="25.1"/>
    <n v="1857.85"/>
    <x v="0"/>
    <n v="1857.85"/>
    <n v="0"/>
    <x v="4"/>
  </r>
  <r>
    <s v="7130-CTCUS"/>
    <x v="1"/>
    <n v="1"/>
    <s v="Yes"/>
    <s v="No"/>
    <n v="16"/>
    <s v="Yes"/>
    <x v="1"/>
    <x v="0"/>
    <x v="1"/>
    <x v="0"/>
    <x v="0"/>
    <x v="0"/>
    <x v="0"/>
    <x v="0"/>
    <x v="0"/>
    <s v="Yes"/>
    <x v="2"/>
    <n v="54.55"/>
    <n v="825.1"/>
    <x v="0"/>
    <n v="825.1"/>
    <n v="0"/>
    <x v="3"/>
  </r>
  <r>
    <s v="6242-FEGFD"/>
    <x v="1"/>
    <n v="0"/>
    <s v="Yes"/>
    <s v="No"/>
    <n v="66"/>
    <s v="Yes"/>
    <x v="2"/>
    <x v="1"/>
    <x v="1"/>
    <x v="0"/>
    <x v="1"/>
    <x v="1"/>
    <x v="0"/>
    <x v="0"/>
    <x v="2"/>
    <s v="No"/>
    <x v="1"/>
    <n v="96.6"/>
    <n v="6424.25"/>
    <x v="0"/>
    <n v="6424.25"/>
    <n v="0"/>
    <x v="4"/>
  </r>
  <r>
    <s v="7625-XCQRH"/>
    <x v="0"/>
    <n v="0"/>
    <s v="No"/>
    <s v="No"/>
    <n v="11"/>
    <s v="Yes"/>
    <x v="2"/>
    <x v="1"/>
    <x v="0"/>
    <x v="1"/>
    <x v="0"/>
    <x v="0"/>
    <x v="0"/>
    <x v="0"/>
    <x v="0"/>
    <s v="Yes"/>
    <x v="0"/>
    <n v="76.5"/>
    <n v="837.95"/>
    <x v="1"/>
    <n v="837.95"/>
    <n v="1"/>
    <x v="0"/>
  </r>
  <r>
    <s v="6194-HBGQN"/>
    <x v="1"/>
    <n v="0"/>
    <s v="No"/>
    <s v="No"/>
    <n v="51"/>
    <s v="Yes"/>
    <x v="2"/>
    <x v="0"/>
    <x v="1"/>
    <x v="0"/>
    <x v="1"/>
    <x v="1"/>
    <x v="1"/>
    <x v="0"/>
    <x v="1"/>
    <s v="Yes"/>
    <x v="3"/>
    <n v="81.150000000000006"/>
    <n v="4126.2"/>
    <x v="0"/>
    <n v="4126.2"/>
    <n v="0"/>
    <x v="5"/>
  </r>
  <r>
    <s v="7634-WSWDB"/>
    <x v="0"/>
    <n v="0"/>
    <s v="No"/>
    <s v="Yes"/>
    <n v="8"/>
    <s v="No"/>
    <x v="0"/>
    <x v="0"/>
    <x v="1"/>
    <x v="1"/>
    <x v="0"/>
    <x v="0"/>
    <x v="0"/>
    <x v="1"/>
    <x v="0"/>
    <s v="Yes"/>
    <x v="0"/>
    <n v="38.5"/>
    <n v="330.8"/>
    <x v="0"/>
    <n v="330.8"/>
    <n v="0"/>
    <x v="0"/>
  </r>
  <r>
    <s v="6986-IXNDM"/>
    <x v="1"/>
    <n v="0"/>
    <s v="No"/>
    <s v="No"/>
    <n v="14"/>
    <s v="Yes"/>
    <x v="1"/>
    <x v="1"/>
    <x v="0"/>
    <x v="1"/>
    <x v="0"/>
    <x v="0"/>
    <x v="1"/>
    <x v="1"/>
    <x v="0"/>
    <s v="Yes"/>
    <x v="0"/>
    <n v="92.9"/>
    <n v="1337.45"/>
    <x v="0"/>
    <n v="1337.45"/>
    <n v="0"/>
    <x v="3"/>
  </r>
  <r>
    <s v="1731-TVIUK"/>
    <x v="0"/>
    <n v="0"/>
    <s v="No"/>
    <s v="No"/>
    <n v="4"/>
    <s v="Yes"/>
    <x v="2"/>
    <x v="1"/>
    <x v="0"/>
    <x v="0"/>
    <x v="0"/>
    <x v="1"/>
    <x v="0"/>
    <x v="1"/>
    <x v="0"/>
    <s v="Yes"/>
    <x v="0"/>
    <n v="93.5"/>
    <n v="362.2"/>
    <x v="1"/>
    <n v="362.2"/>
    <n v="1"/>
    <x v="0"/>
  </r>
  <r>
    <s v="2987-BJXIK"/>
    <x v="0"/>
    <n v="0"/>
    <s v="No"/>
    <s v="No"/>
    <n v="70"/>
    <s v="Yes"/>
    <x v="2"/>
    <x v="0"/>
    <x v="1"/>
    <x v="0"/>
    <x v="1"/>
    <x v="0"/>
    <x v="1"/>
    <x v="1"/>
    <x v="2"/>
    <s v="No"/>
    <x v="1"/>
    <n v="84.7"/>
    <n v="5991.05"/>
    <x v="0"/>
    <n v="5991.05"/>
    <n v="0"/>
    <x v="4"/>
  </r>
  <r>
    <s v="9769-TSBZE"/>
    <x v="0"/>
    <n v="0"/>
    <s v="No"/>
    <s v="Yes"/>
    <n v="70"/>
    <s v="Yes"/>
    <x v="2"/>
    <x v="0"/>
    <x v="1"/>
    <x v="0"/>
    <x v="0"/>
    <x v="1"/>
    <x v="0"/>
    <x v="0"/>
    <x v="2"/>
    <s v="No"/>
    <x v="0"/>
    <n v="66"/>
    <n v="4891.5"/>
    <x v="0"/>
    <n v="4891.5"/>
    <n v="0"/>
    <x v="4"/>
  </r>
  <r>
    <s v="0406-BPDVR"/>
    <x v="0"/>
    <n v="1"/>
    <s v="Yes"/>
    <s v="No"/>
    <n v="54"/>
    <s v="Yes"/>
    <x v="2"/>
    <x v="1"/>
    <x v="0"/>
    <x v="0"/>
    <x v="0"/>
    <x v="0"/>
    <x v="1"/>
    <x v="1"/>
    <x v="1"/>
    <s v="Yes"/>
    <x v="3"/>
    <n v="101.5"/>
    <n v="5373.1"/>
    <x v="1"/>
    <n v="5373.1"/>
    <n v="1"/>
    <x v="5"/>
  </r>
  <r>
    <s v="0618-XWMSS"/>
    <x v="1"/>
    <n v="0"/>
    <s v="No"/>
    <s v="Yes"/>
    <n v="28"/>
    <s v="Yes"/>
    <x v="1"/>
    <x v="1"/>
    <x v="1"/>
    <x v="1"/>
    <x v="0"/>
    <x v="0"/>
    <x v="0"/>
    <x v="0"/>
    <x v="0"/>
    <s v="Yes"/>
    <x v="2"/>
    <n v="74.900000000000006"/>
    <n v="2068.5500000000002"/>
    <x v="1"/>
    <n v="2068.5500000000002"/>
    <n v="1"/>
    <x v="1"/>
  </r>
  <r>
    <s v="1395-WSWXR"/>
    <x v="1"/>
    <n v="0"/>
    <s v="No"/>
    <s v="No"/>
    <n v="24"/>
    <s v="Yes"/>
    <x v="1"/>
    <x v="2"/>
    <x v="2"/>
    <x v="2"/>
    <x v="2"/>
    <x v="2"/>
    <x v="2"/>
    <x v="2"/>
    <x v="2"/>
    <s v="No"/>
    <x v="1"/>
    <n v="20.75"/>
    <n v="487.05"/>
    <x v="0"/>
    <n v="487.05"/>
    <n v="0"/>
    <x v="3"/>
  </r>
  <r>
    <s v="6023-GSSXW"/>
    <x v="0"/>
    <n v="0"/>
    <s v="Yes"/>
    <s v="No"/>
    <n v="69"/>
    <s v="Yes"/>
    <x v="1"/>
    <x v="0"/>
    <x v="0"/>
    <x v="0"/>
    <x v="0"/>
    <x v="0"/>
    <x v="0"/>
    <x v="1"/>
    <x v="2"/>
    <s v="Yes"/>
    <x v="3"/>
    <n v="61.45"/>
    <n v="4131.2"/>
    <x v="0"/>
    <n v="4131.2"/>
    <n v="0"/>
    <x v="4"/>
  </r>
  <r>
    <s v="6752-APNJL"/>
    <x v="1"/>
    <n v="0"/>
    <s v="Yes"/>
    <s v="Yes"/>
    <n v="42"/>
    <s v="Yes"/>
    <x v="1"/>
    <x v="0"/>
    <x v="1"/>
    <x v="0"/>
    <x v="0"/>
    <x v="0"/>
    <x v="0"/>
    <x v="0"/>
    <x v="0"/>
    <s v="No"/>
    <x v="1"/>
    <n v="54.5"/>
    <n v="2301.15"/>
    <x v="0"/>
    <n v="2301.15"/>
    <n v="0"/>
    <x v="2"/>
  </r>
  <r>
    <s v="5276-KQWHG"/>
    <x v="0"/>
    <n v="1"/>
    <s v="No"/>
    <s v="No"/>
    <n v="2"/>
    <s v="Yes"/>
    <x v="1"/>
    <x v="1"/>
    <x v="0"/>
    <x v="1"/>
    <x v="0"/>
    <x v="0"/>
    <x v="0"/>
    <x v="0"/>
    <x v="0"/>
    <s v="Yes"/>
    <x v="0"/>
    <n v="69.599999999999994"/>
    <n v="131.65"/>
    <x v="1"/>
    <n v="131.65"/>
    <n v="1"/>
    <x v="0"/>
  </r>
  <r>
    <s v="0420-HLGXF"/>
    <x v="0"/>
    <n v="1"/>
    <s v="No"/>
    <s v="No"/>
    <n v="39"/>
    <s v="Yes"/>
    <x v="2"/>
    <x v="1"/>
    <x v="0"/>
    <x v="1"/>
    <x v="1"/>
    <x v="0"/>
    <x v="1"/>
    <x v="1"/>
    <x v="0"/>
    <s v="Yes"/>
    <x v="0"/>
    <n v="99.75"/>
    <n v="4036"/>
    <x v="0"/>
    <n v="4036"/>
    <n v="0"/>
    <x v="2"/>
  </r>
  <r>
    <s v="7446-KQISO"/>
    <x v="1"/>
    <n v="0"/>
    <s v="Yes"/>
    <s v="Yes"/>
    <n v="45"/>
    <s v="Yes"/>
    <x v="2"/>
    <x v="1"/>
    <x v="0"/>
    <x v="0"/>
    <x v="1"/>
    <x v="1"/>
    <x v="1"/>
    <x v="1"/>
    <x v="2"/>
    <s v="Yes"/>
    <x v="2"/>
    <n v="109.75"/>
    <n v="4900.6499999999996"/>
    <x v="0"/>
    <n v="4900.6499999999996"/>
    <n v="0"/>
    <x v="2"/>
  </r>
  <r>
    <s v="9823-EALYC"/>
    <x v="1"/>
    <n v="0"/>
    <s v="Yes"/>
    <s v="Yes"/>
    <n v="72"/>
    <s v="Yes"/>
    <x v="2"/>
    <x v="0"/>
    <x v="1"/>
    <x v="0"/>
    <x v="1"/>
    <x v="1"/>
    <x v="1"/>
    <x v="0"/>
    <x v="2"/>
    <s v="Yes"/>
    <x v="2"/>
    <n v="80.849999999999994"/>
    <n v="5727.45"/>
    <x v="0"/>
    <n v="5727.45"/>
    <n v="0"/>
    <x v="4"/>
  </r>
  <r>
    <s v="0582-AVCLN"/>
    <x v="0"/>
    <n v="0"/>
    <s v="No"/>
    <s v="No"/>
    <n v="38"/>
    <s v="Yes"/>
    <x v="1"/>
    <x v="2"/>
    <x v="2"/>
    <x v="2"/>
    <x v="2"/>
    <x v="2"/>
    <x v="2"/>
    <x v="2"/>
    <x v="2"/>
    <s v="No"/>
    <x v="1"/>
    <n v="20.3"/>
    <n v="743.05"/>
    <x v="0"/>
    <n v="743.05"/>
    <n v="0"/>
    <x v="2"/>
  </r>
  <r>
    <s v="5803-NQJZO"/>
    <x v="1"/>
    <n v="0"/>
    <s v="Yes"/>
    <s v="No"/>
    <n v="72"/>
    <s v="Yes"/>
    <x v="2"/>
    <x v="0"/>
    <x v="1"/>
    <x v="0"/>
    <x v="1"/>
    <x v="1"/>
    <x v="0"/>
    <x v="0"/>
    <x v="2"/>
    <s v="Yes"/>
    <x v="2"/>
    <n v="67.8"/>
    <n v="4804.6499999999996"/>
    <x v="0"/>
    <n v="4804.6499999999996"/>
    <n v="0"/>
    <x v="4"/>
  </r>
  <r>
    <s v="2565-JSLRY"/>
    <x v="1"/>
    <n v="0"/>
    <s v="No"/>
    <s v="No"/>
    <n v="1"/>
    <s v="Yes"/>
    <x v="2"/>
    <x v="2"/>
    <x v="2"/>
    <x v="2"/>
    <x v="2"/>
    <x v="2"/>
    <x v="2"/>
    <x v="2"/>
    <x v="0"/>
    <s v="Yes"/>
    <x v="1"/>
    <n v="24.05"/>
    <n v="24.05"/>
    <x v="1"/>
    <n v="24.05"/>
    <n v="1"/>
    <x v="0"/>
  </r>
  <r>
    <s v="2607-DHDAK"/>
    <x v="1"/>
    <n v="0"/>
    <s v="Yes"/>
    <s v="Yes"/>
    <n v="72"/>
    <s v="Yes"/>
    <x v="1"/>
    <x v="2"/>
    <x v="2"/>
    <x v="2"/>
    <x v="2"/>
    <x v="2"/>
    <x v="2"/>
    <x v="2"/>
    <x v="2"/>
    <s v="Yes"/>
    <x v="3"/>
    <n v="19.8"/>
    <n v="1414.65"/>
    <x v="0"/>
    <n v="1414.65"/>
    <n v="0"/>
    <x v="4"/>
  </r>
  <r>
    <s v="1073-XXCZD"/>
    <x v="1"/>
    <n v="0"/>
    <s v="Yes"/>
    <s v="No"/>
    <n v="55"/>
    <s v="Yes"/>
    <x v="2"/>
    <x v="2"/>
    <x v="2"/>
    <x v="2"/>
    <x v="2"/>
    <x v="2"/>
    <x v="2"/>
    <x v="2"/>
    <x v="2"/>
    <s v="No"/>
    <x v="2"/>
    <n v="25.7"/>
    <n v="1443.65"/>
    <x v="0"/>
    <n v="1443.65"/>
    <n v="0"/>
    <x v="5"/>
  </r>
  <r>
    <s v="0743-HRVFF"/>
    <x v="0"/>
    <n v="0"/>
    <s v="Yes"/>
    <s v="Yes"/>
    <n v="51"/>
    <s v="No"/>
    <x v="0"/>
    <x v="0"/>
    <x v="0"/>
    <x v="1"/>
    <x v="1"/>
    <x v="1"/>
    <x v="1"/>
    <x v="1"/>
    <x v="1"/>
    <s v="Yes"/>
    <x v="0"/>
    <n v="56.15"/>
    <n v="2898.95"/>
    <x v="0"/>
    <n v="2898.95"/>
    <n v="0"/>
    <x v="5"/>
  </r>
  <r>
    <s v="4006-HKYHO"/>
    <x v="1"/>
    <n v="0"/>
    <s v="No"/>
    <s v="No"/>
    <n v="63"/>
    <s v="Yes"/>
    <x v="1"/>
    <x v="0"/>
    <x v="1"/>
    <x v="0"/>
    <x v="1"/>
    <x v="1"/>
    <x v="1"/>
    <x v="1"/>
    <x v="2"/>
    <s v="Yes"/>
    <x v="2"/>
    <n v="86.7"/>
    <n v="5309.5"/>
    <x v="0"/>
    <n v="5309.5"/>
    <n v="0"/>
    <x v="4"/>
  </r>
  <r>
    <s v="3727-JEZTU"/>
    <x v="0"/>
    <n v="0"/>
    <s v="No"/>
    <s v="No"/>
    <n v="1"/>
    <s v="Yes"/>
    <x v="1"/>
    <x v="2"/>
    <x v="2"/>
    <x v="2"/>
    <x v="2"/>
    <x v="2"/>
    <x v="2"/>
    <x v="2"/>
    <x v="0"/>
    <s v="No"/>
    <x v="1"/>
    <n v="20.399999999999999"/>
    <n v="20.399999999999999"/>
    <x v="0"/>
    <n v="20.399999999999999"/>
    <n v="0"/>
    <x v="0"/>
  </r>
  <r>
    <s v="8143-ETQTI"/>
    <x v="0"/>
    <n v="0"/>
    <s v="Yes"/>
    <s v="Yes"/>
    <n v="23"/>
    <s v="Yes"/>
    <x v="1"/>
    <x v="2"/>
    <x v="2"/>
    <x v="2"/>
    <x v="2"/>
    <x v="2"/>
    <x v="2"/>
    <x v="2"/>
    <x v="2"/>
    <s v="Yes"/>
    <x v="1"/>
    <n v="19.649999999999999"/>
    <n v="451.55"/>
    <x v="0"/>
    <n v="451.55"/>
    <n v="0"/>
    <x v="3"/>
  </r>
  <r>
    <s v="6689-KXGBO"/>
    <x v="0"/>
    <n v="0"/>
    <s v="No"/>
    <s v="No"/>
    <n v="1"/>
    <s v="Yes"/>
    <x v="1"/>
    <x v="0"/>
    <x v="0"/>
    <x v="0"/>
    <x v="0"/>
    <x v="0"/>
    <x v="0"/>
    <x v="0"/>
    <x v="0"/>
    <s v="No"/>
    <x v="0"/>
    <n v="50.55"/>
    <n v="50.55"/>
    <x v="1"/>
    <n v="50.55"/>
    <n v="1"/>
    <x v="0"/>
  </r>
  <r>
    <s v="9667-TKTVZ"/>
    <x v="0"/>
    <n v="0"/>
    <s v="No"/>
    <s v="No"/>
    <n v="2"/>
    <s v="Yes"/>
    <x v="2"/>
    <x v="0"/>
    <x v="0"/>
    <x v="1"/>
    <x v="0"/>
    <x v="1"/>
    <x v="0"/>
    <x v="0"/>
    <x v="0"/>
    <s v="Yes"/>
    <x v="1"/>
    <n v="54.35"/>
    <n v="117.05"/>
    <x v="0"/>
    <n v="117.05"/>
    <n v="0"/>
    <x v="0"/>
  </r>
  <r>
    <s v="3657-COGMW"/>
    <x v="0"/>
    <n v="1"/>
    <s v="No"/>
    <s v="No"/>
    <n v="52"/>
    <s v="Yes"/>
    <x v="2"/>
    <x v="1"/>
    <x v="1"/>
    <x v="0"/>
    <x v="1"/>
    <x v="0"/>
    <x v="1"/>
    <x v="1"/>
    <x v="0"/>
    <s v="No"/>
    <x v="3"/>
    <n v="108.1"/>
    <n v="5839.3"/>
    <x v="0"/>
    <n v="5839.3"/>
    <n v="0"/>
    <x v="5"/>
  </r>
  <r>
    <s v="8570-KLJYJ"/>
    <x v="0"/>
    <n v="0"/>
    <s v="No"/>
    <s v="No"/>
    <n v="36"/>
    <s v="Yes"/>
    <x v="2"/>
    <x v="0"/>
    <x v="1"/>
    <x v="1"/>
    <x v="0"/>
    <x v="0"/>
    <x v="0"/>
    <x v="0"/>
    <x v="1"/>
    <s v="No"/>
    <x v="1"/>
    <n v="54.45"/>
    <n v="1893.5"/>
    <x v="0"/>
    <n v="1893.5"/>
    <n v="0"/>
    <x v="1"/>
  </r>
  <r>
    <s v="7754-IXRMC"/>
    <x v="0"/>
    <n v="0"/>
    <s v="No"/>
    <s v="No"/>
    <n v="1"/>
    <s v="Yes"/>
    <x v="1"/>
    <x v="0"/>
    <x v="0"/>
    <x v="1"/>
    <x v="0"/>
    <x v="0"/>
    <x v="0"/>
    <x v="0"/>
    <x v="0"/>
    <s v="No"/>
    <x v="1"/>
    <n v="45.35"/>
    <n v="45.35"/>
    <x v="0"/>
    <n v="45.35"/>
    <n v="0"/>
    <x v="0"/>
  </r>
  <r>
    <s v="9473-CBZOP"/>
    <x v="0"/>
    <n v="0"/>
    <s v="No"/>
    <s v="No"/>
    <n v="28"/>
    <s v="Yes"/>
    <x v="2"/>
    <x v="0"/>
    <x v="1"/>
    <x v="1"/>
    <x v="1"/>
    <x v="0"/>
    <x v="0"/>
    <x v="0"/>
    <x v="1"/>
    <s v="No"/>
    <x v="1"/>
    <n v="59"/>
    <n v="1654.45"/>
    <x v="0"/>
    <n v="1654.45"/>
    <n v="0"/>
    <x v="1"/>
  </r>
  <r>
    <s v="2969-WGHQO"/>
    <x v="0"/>
    <n v="0"/>
    <s v="Yes"/>
    <s v="Yes"/>
    <n v="7"/>
    <s v="Yes"/>
    <x v="1"/>
    <x v="0"/>
    <x v="1"/>
    <x v="0"/>
    <x v="1"/>
    <x v="0"/>
    <x v="1"/>
    <x v="0"/>
    <x v="1"/>
    <s v="No"/>
    <x v="0"/>
    <n v="69.45"/>
    <n v="477.05"/>
    <x v="0"/>
    <n v="477.05"/>
    <n v="0"/>
    <x v="0"/>
  </r>
  <r>
    <s v="6615-NGGZJ"/>
    <x v="1"/>
    <n v="0"/>
    <s v="No"/>
    <s v="No"/>
    <n v="14"/>
    <s v="Yes"/>
    <x v="2"/>
    <x v="1"/>
    <x v="0"/>
    <x v="0"/>
    <x v="0"/>
    <x v="0"/>
    <x v="1"/>
    <x v="1"/>
    <x v="0"/>
    <s v="Yes"/>
    <x v="0"/>
    <n v="100.55"/>
    <n v="1415.55"/>
    <x v="1"/>
    <n v="1415.55"/>
    <n v="1"/>
    <x v="3"/>
  </r>
  <r>
    <s v="4334-HOWRP"/>
    <x v="1"/>
    <n v="1"/>
    <s v="Yes"/>
    <s v="No"/>
    <n v="72"/>
    <s v="No"/>
    <x v="0"/>
    <x v="0"/>
    <x v="1"/>
    <x v="0"/>
    <x v="1"/>
    <x v="1"/>
    <x v="1"/>
    <x v="1"/>
    <x v="2"/>
    <s v="Yes"/>
    <x v="3"/>
    <n v="64.95"/>
    <n v="4546"/>
    <x v="0"/>
    <n v="4546"/>
    <n v="0"/>
    <x v="4"/>
  </r>
  <r>
    <s v="4255-DDUOU"/>
    <x v="0"/>
    <n v="0"/>
    <s v="Yes"/>
    <s v="Yes"/>
    <n v="1"/>
    <s v="Yes"/>
    <x v="1"/>
    <x v="2"/>
    <x v="2"/>
    <x v="2"/>
    <x v="2"/>
    <x v="2"/>
    <x v="2"/>
    <x v="2"/>
    <x v="0"/>
    <s v="Yes"/>
    <x v="1"/>
    <n v="20.5"/>
    <n v="20.5"/>
    <x v="1"/>
    <n v="20.5"/>
    <n v="1"/>
    <x v="0"/>
  </r>
  <r>
    <s v="5863-OOKCL"/>
    <x v="0"/>
    <n v="0"/>
    <s v="No"/>
    <s v="No"/>
    <n v="10"/>
    <s v="Yes"/>
    <x v="1"/>
    <x v="2"/>
    <x v="2"/>
    <x v="2"/>
    <x v="2"/>
    <x v="2"/>
    <x v="2"/>
    <x v="2"/>
    <x v="0"/>
    <s v="No"/>
    <x v="1"/>
    <n v="18.850000000000001"/>
    <n v="163.19999999999999"/>
    <x v="0"/>
    <n v="163.19999999999999"/>
    <n v="0"/>
    <x v="0"/>
  </r>
  <r>
    <s v="1686-STUHN"/>
    <x v="1"/>
    <n v="0"/>
    <s v="No"/>
    <s v="No"/>
    <n v="42"/>
    <s v="Yes"/>
    <x v="1"/>
    <x v="2"/>
    <x v="2"/>
    <x v="2"/>
    <x v="2"/>
    <x v="2"/>
    <x v="2"/>
    <x v="2"/>
    <x v="1"/>
    <s v="No"/>
    <x v="2"/>
    <n v="19.8"/>
    <n v="849.9"/>
    <x v="0"/>
    <n v="849.9"/>
    <n v="0"/>
    <x v="2"/>
  </r>
  <r>
    <s v="1329-VHWNP"/>
    <x v="0"/>
    <n v="0"/>
    <s v="No"/>
    <s v="No"/>
    <n v="7"/>
    <s v="No"/>
    <x v="0"/>
    <x v="0"/>
    <x v="0"/>
    <x v="1"/>
    <x v="0"/>
    <x v="0"/>
    <x v="0"/>
    <x v="0"/>
    <x v="0"/>
    <s v="No"/>
    <x v="2"/>
    <n v="25.05"/>
    <n v="189.95"/>
    <x v="0"/>
    <n v="189.95"/>
    <n v="0"/>
    <x v="0"/>
  </r>
  <r>
    <s v="2984-MIIZL"/>
    <x v="1"/>
    <n v="0"/>
    <s v="No"/>
    <s v="No"/>
    <n v="4"/>
    <s v="Yes"/>
    <x v="1"/>
    <x v="1"/>
    <x v="0"/>
    <x v="1"/>
    <x v="1"/>
    <x v="0"/>
    <x v="0"/>
    <x v="0"/>
    <x v="0"/>
    <s v="Yes"/>
    <x v="2"/>
    <n v="74.8"/>
    <n v="321.89999999999998"/>
    <x v="1"/>
    <n v="321.89999999999998"/>
    <n v="1"/>
    <x v="0"/>
  </r>
  <r>
    <s v="0266-GMEAO"/>
    <x v="1"/>
    <n v="0"/>
    <s v="Yes"/>
    <s v="Yes"/>
    <n v="72"/>
    <s v="Yes"/>
    <x v="2"/>
    <x v="1"/>
    <x v="1"/>
    <x v="0"/>
    <x v="1"/>
    <x v="1"/>
    <x v="1"/>
    <x v="1"/>
    <x v="2"/>
    <s v="Yes"/>
    <x v="3"/>
    <n v="114.3"/>
    <n v="8058.55"/>
    <x v="0"/>
    <n v="8058.55"/>
    <n v="0"/>
    <x v="4"/>
  </r>
  <r>
    <s v="5590-YRFJT"/>
    <x v="0"/>
    <n v="0"/>
    <s v="Yes"/>
    <s v="No"/>
    <n v="20"/>
    <s v="No"/>
    <x v="0"/>
    <x v="0"/>
    <x v="0"/>
    <x v="1"/>
    <x v="0"/>
    <x v="0"/>
    <x v="0"/>
    <x v="0"/>
    <x v="0"/>
    <s v="Yes"/>
    <x v="0"/>
    <n v="24.45"/>
    <n v="482.8"/>
    <x v="1"/>
    <n v="482.8"/>
    <n v="1"/>
    <x v="3"/>
  </r>
  <r>
    <s v="5574-NXZIU"/>
    <x v="1"/>
    <n v="0"/>
    <s v="No"/>
    <s v="No"/>
    <n v="63"/>
    <s v="Yes"/>
    <x v="1"/>
    <x v="1"/>
    <x v="1"/>
    <x v="0"/>
    <x v="1"/>
    <x v="1"/>
    <x v="1"/>
    <x v="1"/>
    <x v="2"/>
    <s v="No"/>
    <x v="3"/>
    <n v="109.2"/>
    <n v="7049.75"/>
    <x v="0"/>
    <n v="7049.75"/>
    <n v="0"/>
    <x v="4"/>
  </r>
  <r>
    <s v="0019-GFNTW"/>
    <x v="0"/>
    <n v="0"/>
    <s v="No"/>
    <s v="No"/>
    <n v="56"/>
    <s v="No"/>
    <x v="0"/>
    <x v="0"/>
    <x v="1"/>
    <x v="0"/>
    <x v="1"/>
    <x v="1"/>
    <x v="0"/>
    <x v="0"/>
    <x v="2"/>
    <s v="No"/>
    <x v="2"/>
    <n v="45.05"/>
    <n v="2560.1"/>
    <x v="0"/>
    <n v="2560.1"/>
    <n v="0"/>
    <x v="5"/>
  </r>
  <r>
    <s v="4256-ZWTZI"/>
    <x v="0"/>
    <n v="0"/>
    <s v="No"/>
    <s v="Yes"/>
    <n v="5"/>
    <s v="Yes"/>
    <x v="1"/>
    <x v="0"/>
    <x v="0"/>
    <x v="1"/>
    <x v="0"/>
    <x v="1"/>
    <x v="0"/>
    <x v="0"/>
    <x v="0"/>
    <s v="Yes"/>
    <x v="1"/>
    <n v="51"/>
    <n v="286.8"/>
    <x v="0"/>
    <n v="286.8"/>
    <n v="0"/>
    <x v="0"/>
  </r>
  <r>
    <s v="8309-PPCED"/>
    <x v="0"/>
    <n v="0"/>
    <s v="Yes"/>
    <s v="No"/>
    <n v="72"/>
    <s v="Yes"/>
    <x v="2"/>
    <x v="1"/>
    <x v="0"/>
    <x v="0"/>
    <x v="1"/>
    <x v="1"/>
    <x v="1"/>
    <x v="1"/>
    <x v="2"/>
    <s v="Yes"/>
    <x v="2"/>
    <n v="110.45"/>
    <n v="7982.5"/>
    <x v="0"/>
    <n v="7982.5"/>
    <n v="0"/>
    <x v="4"/>
  </r>
  <r>
    <s v="4098-NAUKP"/>
    <x v="1"/>
    <n v="1"/>
    <s v="Yes"/>
    <s v="Yes"/>
    <n v="68"/>
    <s v="Yes"/>
    <x v="2"/>
    <x v="1"/>
    <x v="0"/>
    <x v="0"/>
    <x v="1"/>
    <x v="0"/>
    <x v="0"/>
    <x v="0"/>
    <x v="0"/>
    <s v="Yes"/>
    <x v="0"/>
    <n v="84.65"/>
    <n v="5683.6"/>
    <x v="0"/>
    <n v="5683.6"/>
    <n v="0"/>
    <x v="4"/>
  </r>
  <r>
    <s v="5196-WPYOW"/>
    <x v="1"/>
    <n v="0"/>
    <s v="Yes"/>
    <s v="Yes"/>
    <n v="67"/>
    <s v="Yes"/>
    <x v="1"/>
    <x v="0"/>
    <x v="1"/>
    <x v="0"/>
    <x v="0"/>
    <x v="1"/>
    <x v="0"/>
    <x v="0"/>
    <x v="1"/>
    <s v="No"/>
    <x v="1"/>
    <n v="60.05"/>
    <n v="3994.05"/>
    <x v="0"/>
    <n v="3994.05"/>
    <n v="0"/>
    <x v="4"/>
  </r>
  <r>
    <s v="4608-LCIMN"/>
    <x v="1"/>
    <n v="0"/>
    <s v="Yes"/>
    <s v="Yes"/>
    <n v="8"/>
    <s v="Yes"/>
    <x v="1"/>
    <x v="0"/>
    <x v="0"/>
    <x v="1"/>
    <x v="0"/>
    <x v="0"/>
    <x v="0"/>
    <x v="0"/>
    <x v="0"/>
    <s v="No"/>
    <x v="2"/>
    <n v="44.65"/>
    <n v="369.15"/>
    <x v="0"/>
    <n v="369.15"/>
    <n v="0"/>
    <x v="0"/>
  </r>
  <r>
    <s v="1485-YDHMM"/>
    <x v="1"/>
    <n v="0"/>
    <s v="Yes"/>
    <s v="Yes"/>
    <n v="52"/>
    <s v="Yes"/>
    <x v="2"/>
    <x v="1"/>
    <x v="0"/>
    <x v="0"/>
    <x v="0"/>
    <x v="1"/>
    <x v="0"/>
    <x v="1"/>
    <x v="0"/>
    <s v="Yes"/>
    <x v="2"/>
    <n v="93.25"/>
    <n v="4631.7"/>
    <x v="0"/>
    <n v="4631.7"/>
    <n v="0"/>
    <x v="5"/>
  </r>
  <r>
    <s v="4054-CUMIA"/>
    <x v="0"/>
    <n v="0"/>
    <s v="Yes"/>
    <s v="Yes"/>
    <n v="18"/>
    <s v="Yes"/>
    <x v="1"/>
    <x v="2"/>
    <x v="2"/>
    <x v="2"/>
    <x v="2"/>
    <x v="2"/>
    <x v="2"/>
    <x v="2"/>
    <x v="0"/>
    <s v="Yes"/>
    <x v="1"/>
    <n v="20.25"/>
    <n v="401.95"/>
    <x v="0"/>
    <n v="401.95"/>
    <n v="0"/>
    <x v="3"/>
  </r>
  <r>
    <s v="0603-TPMIB"/>
    <x v="0"/>
    <n v="0"/>
    <s v="Yes"/>
    <s v="Yes"/>
    <n v="59"/>
    <s v="Yes"/>
    <x v="2"/>
    <x v="2"/>
    <x v="2"/>
    <x v="2"/>
    <x v="2"/>
    <x v="2"/>
    <x v="2"/>
    <x v="2"/>
    <x v="2"/>
    <s v="No"/>
    <x v="1"/>
    <n v="25.45"/>
    <n v="1534.05"/>
    <x v="0"/>
    <n v="1534.05"/>
    <n v="0"/>
    <x v="5"/>
  </r>
  <r>
    <s v="2525-GVKQU"/>
    <x v="0"/>
    <n v="0"/>
    <s v="No"/>
    <s v="No"/>
    <n v="60"/>
    <s v="Yes"/>
    <x v="1"/>
    <x v="2"/>
    <x v="2"/>
    <x v="2"/>
    <x v="2"/>
    <x v="2"/>
    <x v="2"/>
    <x v="2"/>
    <x v="2"/>
    <s v="No"/>
    <x v="1"/>
    <n v="20.6"/>
    <n v="1093"/>
    <x v="0"/>
    <n v="1093"/>
    <n v="0"/>
    <x v="5"/>
  </r>
  <r>
    <s v="8161-QYMTT"/>
    <x v="1"/>
    <n v="0"/>
    <s v="No"/>
    <s v="No"/>
    <n v="7"/>
    <s v="Yes"/>
    <x v="2"/>
    <x v="1"/>
    <x v="0"/>
    <x v="1"/>
    <x v="0"/>
    <x v="0"/>
    <x v="1"/>
    <x v="1"/>
    <x v="0"/>
    <s v="Yes"/>
    <x v="0"/>
    <n v="94.1"/>
    <n v="701.3"/>
    <x v="0"/>
    <n v="701.3"/>
    <n v="0"/>
    <x v="0"/>
  </r>
  <r>
    <s v="9581-GVBXT"/>
    <x v="1"/>
    <n v="0"/>
    <s v="Yes"/>
    <s v="Yes"/>
    <n v="59"/>
    <s v="No"/>
    <x v="0"/>
    <x v="0"/>
    <x v="1"/>
    <x v="1"/>
    <x v="1"/>
    <x v="0"/>
    <x v="0"/>
    <x v="0"/>
    <x v="1"/>
    <s v="No"/>
    <x v="1"/>
    <n v="34.799999999999997"/>
    <n v="1980.3"/>
    <x v="0"/>
    <n v="1980.3"/>
    <n v="0"/>
    <x v="5"/>
  </r>
  <r>
    <s v="5862-BRIXZ"/>
    <x v="1"/>
    <n v="0"/>
    <s v="No"/>
    <s v="No"/>
    <n v="46"/>
    <s v="No"/>
    <x v="0"/>
    <x v="0"/>
    <x v="1"/>
    <x v="1"/>
    <x v="1"/>
    <x v="1"/>
    <x v="1"/>
    <x v="1"/>
    <x v="2"/>
    <s v="Yes"/>
    <x v="2"/>
    <n v="60.75"/>
    <n v="2893.4"/>
    <x v="0"/>
    <n v="2893.4"/>
    <n v="0"/>
    <x v="2"/>
  </r>
  <r>
    <s v="5404-GGUKR"/>
    <x v="1"/>
    <n v="0"/>
    <s v="No"/>
    <s v="No"/>
    <n v="5"/>
    <s v="Yes"/>
    <x v="1"/>
    <x v="0"/>
    <x v="0"/>
    <x v="0"/>
    <x v="0"/>
    <x v="0"/>
    <x v="0"/>
    <x v="0"/>
    <x v="0"/>
    <s v="Yes"/>
    <x v="0"/>
    <n v="51.35"/>
    <n v="262.3"/>
    <x v="0"/>
    <n v="262.3"/>
    <n v="0"/>
    <x v="0"/>
  </r>
  <r>
    <s v="3308-JSGML"/>
    <x v="1"/>
    <n v="1"/>
    <s v="Yes"/>
    <s v="No"/>
    <n v="59"/>
    <s v="No"/>
    <x v="0"/>
    <x v="0"/>
    <x v="1"/>
    <x v="1"/>
    <x v="1"/>
    <x v="1"/>
    <x v="1"/>
    <x v="1"/>
    <x v="2"/>
    <s v="Yes"/>
    <x v="3"/>
    <n v="64.05"/>
    <n v="3886.85"/>
    <x v="0"/>
    <n v="3886.85"/>
    <n v="0"/>
    <x v="5"/>
  </r>
  <r>
    <s v="2126-GSEGL"/>
    <x v="0"/>
    <n v="0"/>
    <s v="Yes"/>
    <s v="No"/>
    <n v="70"/>
    <s v="Yes"/>
    <x v="2"/>
    <x v="0"/>
    <x v="0"/>
    <x v="0"/>
    <x v="1"/>
    <x v="1"/>
    <x v="1"/>
    <x v="1"/>
    <x v="2"/>
    <s v="Yes"/>
    <x v="2"/>
    <n v="84.8"/>
    <n v="5917.55"/>
    <x v="0"/>
    <n v="5917.55"/>
    <n v="0"/>
    <x v="4"/>
  </r>
  <r>
    <s v="3677-TNKIO"/>
    <x v="0"/>
    <n v="0"/>
    <s v="No"/>
    <s v="No"/>
    <n v="14"/>
    <s v="Yes"/>
    <x v="1"/>
    <x v="1"/>
    <x v="0"/>
    <x v="1"/>
    <x v="0"/>
    <x v="0"/>
    <x v="0"/>
    <x v="0"/>
    <x v="0"/>
    <s v="Yes"/>
    <x v="3"/>
    <n v="71"/>
    <n v="914"/>
    <x v="1"/>
    <n v="914"/>
    <n v="1"/>
    <x v="3"/>
  </r>
  <r>
    <s v="0440-QEXBZ"/>
    <x v="0"/>
    <n v="0"/>
    <s v="No"/>
    <s v="No"/>
    <n v="44"/>
    <s v="Yes"/>
    <x v="2"/>
    <x v="0"/>
    <x v="0"/>
    <x v="1"/>
    <x v="0"/>
    <x v="0"/>
    <x v="0"/>
    <x v="0"/>
    <x v="0"/>
    <s v="Yes"/>
    <x v="1"/>
    <n v="50.15"/>
    <n v="2139.1"/>
    <x v="0"/>
    <n v="2139.1"/>
    <n v="0"/>
    <x v="2"/>
  </r>
  <r>
    <s v="2434-EEVDB"/>
    <x v="0"/>
    <n v="0"/>
    <s v="Yes"/>
    <s v="No"/>
    <n v="64"/>
    <s v="Yes"/>
    <x v="2"/>
    <x v="1"/>
    <x v="1"/>
    <x v="1"/>
    <x v="1"/>
    <x v="0"/>
    <x v="1"/>
    <x v="0"/>
    <x v="2"/>
    <s v="Yes"/>
    <x v="3"/>
    <n v="94.6"/>
    <n v="5948.7"/>
    <x v="0"/>
    <n v="5948.7"/>
    <n v="0"/>
    <x v="4"/>
  </r>
  <r>
    <s v="6762-QVYJO"/>
    <x v="0"/>
    <n v="0"/>
    <s v="Yes"/>
    <s v="Yes"/>
    <n v="58"/>
    <s v="No"/>
    <x v="0"/>
    <x v="0"/>
    <x v="1"/>
    <x v="1"/>
    <x v="1"/>
    <x v="1"/>
    <x v="1"/>
    <x v="1"/>
    <x v="2"/>
    <s v="No"/>
    <x v="1"/>
    <n v="59.75"/>
    <n v="3624.35"/>
    <x v="0"/>
    <n v="3624.35"/>
    <n v="0"/>
    <x v="5"/>
  </r>
  <r>
    <s v="6199-IWKGC"/>
    <x v="0"/>
    <n v="1"/>
    <s v="Yes"/>
    <s v="No"/>
    <n v="46"/>
    <s v="Yes"/>
    <x v="2"/>
    <x v="1"/>
    <x v="0"/>
    <x v="1"/>
    <x v="0"/>
    <x v="1"/>
    <x v="1"/>
    <x v="1"/>
    <x v="1"/>
    <s v="No"/>
    <x v="0"/>
    <n v="100.25"/>
    <n v="4753.8500000000004"/>
    <x v="0"/>
    <n v="4753.8500000000004"/>
    <n v="0"/>
    <x v="2"/>
  </r>
  <r>
    <s v="2675-DHUTR"/>
    <x v="1"/>
    <n v="1"/>
    <s v="Yes"/>
    <s v="No"/>
    <n v="58"/>
    <s v="Yes"/>
    <x v="2"/>
    <x v="1"/>
    <x v="0"/>
    <x v="0"/>
    <x v="0"/>
    <x v="0"/>
    <x v="1"/>
    <x v="1"/>
    <x v="0"/>
    <s v="Yes"/>
    <x v="0"/>
    <n v="98.9"/>
    <n v="5780.7"/>
    <x v="0"/>
    <n v="5780.7"/>
    <n v="0"/>
    <x v="5"/>
  </r>
  <r>
    <s v="8152-VETUR"/>
    <x v="0"/>
    <n v="0"/>
    <s v="Yes"/>
    <s v="No"/>
    <n v="72"/>
    <s v="Yes"/>
    <x v="2"/>
    <x v="1"/>
    <x v="0"/>
    <x v="0"/>
    <x v="0"/>
    <x v="0"/>
    <x v="1"/>
    <x v="1"/>
    <x v="2"/>
    <s v="Yes"/>
    <x v="3"/>
    <n v="97.7"/>
    <n v="6869.7"/>
    <x v="0"/>
    <n v="6869.7"/>
    <n v="0"/>
    <x v="4"/>
  </r>
  <r>
    <s v="9667-EQRXU"/>
    <x v="0"/>
    <n v="1"/>
    <s v="No"/>
    <s v="No"/>
    <n v="30"/>
    <s v="No"/>
    <x v="0"/>
    <x v="0"/>
    <x v="0"/>
    <x v="1"/>
    <x v="1"/>
    <x v="0"/>
    <x v="1"/>
    <x v="0"/>
    <x v="0"/>
    <s v="Yes"/>
    <x v="0"/>
    <n v="40.299999999999997"/>
    <n v="1172.95"/>
    <x v="1"/>
    <n v="1172.95"/>
    <n v="1"/>
    <x v="1"/>
  </r>
  <r>
    <s v="7446-YPODE"/>
    <x v="1"/>
    <n v="1"/>
    <s v="No"/>
    <s v="No"/>
    <n v="11"/>
    <s v="Yes"/>
    <x v="2"/>
    <x v="0"/>
    <x v="1"/>
    <x v="0"/>
    <x v="0"/>
    <x v="0"/>
    <x v="0"/>
    <x v="0"/>
    <x v="0"/>
    <s v="No"/>
    <x v="2"/>
    <n v="60.25"/>
    <n v="662.95"/>
    <x v="0"/>
    <n v="662.95"/>
    <n v="0"/>
    <x v="0"/>
  </r>
  <r>
    <s v="9522-BNTHX"/>
    <x v="0"/>
    <n v="1"/>
    <s v="No"/>
    <s v="No"/>
    <n v="34"/>
    <s v="No"/>
    <x v="0"/>
    <x v="0"/>
    <x v="0"/>
    <x v="0"/>
    <x v="1"/>
    <x v="0"/>
    <x v="1"/>
    <x v="1"/>
    <x v="0"/>
    <s v="Yes"/>
    <x v="0"/>
    <n v="56.25"/>
    <n v="1765.95"/>
    <x v="0"/>
    <n v="1765.95"/>
    <n v="0"/>
    <x v="1"/>
  </r>
  <r>
    <s v="4676-WLUHT"/>
    <x v="1"/>
    <n v="0"/>
    <s v="No"/>
    <s v="No"/>
    <n v="54"/>
    <s v="No"/>
    <x v="0"/>
    <x v="0"/>
    <x v="1"/>
    <x v="0"/>
    <x v="0"/>
    <x v="0"/>
    <x v="0"/>
    <x v="1"/>
    <x v="2"/>
    <s v="No"/>
    <x v="2"/>
    <n v="46.2"/>
    <n v="2431.9499999999998"/>
    <x v="0"/>
    <n v="2431.9499999999998"/>
    <n v="0"/>
    <x v="5"/>
  </r>
  <r>
    <s v="3329-WDIOK"/>
    <x v="0"/>
    <n v="0"/>
    <s v="No"/>
    <s v="No"/>
    <n v="3"/>
    <s v="No"/>
    <x v="0"/>
    <x v="0"/>
    <x v="0"/>
    <x v="0"/>
    <x v="0"/>
    <x v="0"/>
    <x v="1"/>
    <x v="1"/>
    <x v="0"/>
    <s v="Yes"/>
    <x v="0"/>
    <n v="50.6"/>
    <n v="155.35"/>
    <x v="1"/>
    <n v="155.35"/>
    <n v="1"/>
    <x v="0"/>
  </r>
  <r>
    <s v="7980-MHFLQ"/>
    <x v="0"/>
    <n v="0"/>
    <s v="Yes"/>
    <s v="Yes"/>
    <n v="72"/>
    <s v="Yes"/>
    <x v="2"/>
    <x v="2"/>
    <x v="2"/>
    <x v="2"/>
    <x v="2"/>
    <x v="2"/>
    <x v="2"/>
    <x v="2"/>
    <x v="2"/>
    <s v="No"/>
    <x v="1"/>
    <n v="24.9"/>
    <n v="1859.2"/>
    <x v="0"/>
    <n v="1859.2"/>
    <n v="0"/>
    <x v="4"/>
  </r>
  <r>
    <s v="2873-ZLIWT"/>
    <x v="0"/>
    <n v="0"/>
    <s v="Yes"/>
    <s v="Yes"/>
    <n v="40"/>
    <s v="Yes"/>
    <x v="2"/>
    <x v="1"/>
    <x v="0"/>
    <x v="1"/>
    <x v="1"/>
    <x v="1"/>
    <x v="0"/>
    <x v="0"/>
    <x v="0"/>
    <s v="Yes"/>
    <x v="0"/>
    <n v="84.85"/>
    <n v="3303.05"/>
    <x v="1"/>
    <n v="3303.05"/>
    <n v="1"/>
    <x v="2"/>
  </r>
  <r>
    <s v="3415-TAILE"/>
    <x v="0"/>
    <n v="0"/>
    <s v="Yes"/>
    <s v="Yes"/>
    <n v="2"/>
    <s v="Yes"/>
    <x v="1"/>
    <x v="0"/>
    <x v="0"/>
    <x v="1"/>
    <x v="0"/>
    <x v="0"/>
    <x v="1"/>
    <x v="1"/>
    <x v="0"/>
    <s v="No"/>
    <x v="1"/>
    <n v="65.7"/>
    <n v="134.35"/>
    <x v="1"/>
    <n v="134.35"/>
    <n v="1"/>
    <x v="0"/>
  </r>
  <r>
    <s v="0757-WCUUZ"/>
    <x v="1"/>
    <n v="0"/>
    <s v="Yes"/>
    <s v="Yes"/>
    <n v="54"/>
    <s v="Yes"/>
    <x v="2"/>
    <x v="0"/>
    <x v="0"/>
    <x v="1"/>
    <x v="1"/>
    <x v="0"/>
    <x v="0"/>
    <x v="1"/>
    <x v="2"/>
    <s v="No"/>
    <x v="3"/>
    <n v="63.35"/>
    <n v="3409.1"/>
    <x v="0"/>
    <n v="3409.1"/>
    <n v="0"/>
    <x v="5"/>
  </r>
  <r>
    <s v="1629-DQQVB"/>
    <x v="0"/>
    <n v="0"/>
    <s v="No"/>
    <s v="No"/>
    <n v="14"/>
    <s v="Yes"/>
    <x v="1"/>
    <x v="0"/>
    <x v="1"/>
    <x v="1"/>
    <x v="0"/>
    <x v="0"/>
    <x v="0"/>
    <x v="0"/>
    <x v="0"/>
    <s v="No"/>
    <x v="2"/>
    <n v="50.1"/>
    <n v="709.5"/>
    <x v="0"/>
    <n v="709.5"/>
    <n v="0"/>
    <x v="3"/>
  </r>
  <r>
    <s v="1915-IOFGU"/>
    <x v="0"/>
    <n v="0"/>
    <s v="No"/>
    <s v="No"/>
    <n v="1"/>
    <s v="Yes"/>
    <x v="1"/>
    <x v="1"/>
    <x v="0"/>
    <x v="1"/>
    <x v="0"/>
    <x v="0"/>
    <x v="0"/>
    <x v="0"/>
    <x v="0"/>
    <s v="No"/>
    <x v="0"/>
    <n v="70.5"/>
    <n v="70.5"/>
    <x v="1"/>
    <n v="70.5"/>
    <n v="1"/>
    <x v="0"/>
  </r>
  <r>
    <s v="3045-XETSH"/>
    <x v="0"/>
    <n v="0"/>
    <s v="No"/>
    <s v="No"/>
    <n v="10"/>
    <s v="Yes"/>
    <x v="2"/>
    <x v="1"/>
    <x v="0"/>
    <x v="0"/>
    <x v="1"/>
    <x v="0"/>
    <x v="0"/>
    <x v="1"/>
    <x v="0"/>
    <s v="Yes"/>
    <x v="0"/>
    <n v="94.85"/>
    <n v="953.45"/>
    <x v="1"/>
    <n v="953.45"/>
    <n v="1"/>
    <x v="0"/>
  </r>
  <r>
    <s v="0374-AACSZ"/>
    <x v="0"/>
    <n v="0"/>
    <s v="No"/>
    <s v="No"/>
    <n v="1"/>
    <s v="Yes"/>
    <x v="1"/>
    <x v="0"/>
    <x v="1"/>
    <x v="1"/>
    <x v="0"/>
    <x v="0"/>
    <x v="0"/>
    <x v="0"/>
    <x v="0"/>
    <s v="No"/>
    <x v="0"/>
    <n v="50.15"/>
    <n v="50.15"/>
    <x v="0"/>
    <n v="50.15"/>
    <n v="0"/>
    <x v="0"/>
  </r>
  <r>
    <s v="7239-HZZCX"/>
    <x v="1"/>
    <n v="0"/>
    <s v="No"/>
    <s v="No"/>
    <n v="1"/>
    <s v="Yes"/>
    <x v="1"/>
    <x v="2"/>
    <x v="2"/>
    <x v="2"/>
    <x v="2"/>
    <x v="2"/>
    <x v="2"/>
    <x v="2"/>
    <x v="0"/>
    <s v="No"/>
    <x v="1"/>
    <n v="19.75"/>
    <n v="19.75"/>
    <x v="1"/>
    <n v="19.75"/>
    <n v="1"/>
    <x v="0"/>
  </r>
  <r>
    <s v="4872-VXRIL"/>
    <x v="1"/>
    <n v="0"/>
    <s v="No"/>
    <s v="No"/>
    <n v="56"/>
    <s v="Yes"/>
    <x v="2"/>
    <x v="0"/>
    <x v="1"/>
    <x v="0"/>
    <x v="0"/>
    <x v="1"/>
    <x v="0"/>
    <x v="0"/>
    <x v="1"/>
    <s v="Yes"/>
    <x v="2"/>
    <n v="64.650000000000006"/>
    <n v="3665.55"/>
    <x v="0"/>
    <n v="3665.55"/>
    <n v="0"/>
    <x v="5"/>
  </r>
  <r>
    <s v="9140-CZQZZ"/>
    <x v="0"/>
    <n v="0"/>
    <s v="Yes"/>
    <s v="No"/>
    <n v="68"/>
    <s v="Yes"/>
    <x v="1"/>
    <x v="0"/>
    <x v="1"/>
    <x v="0"/>
    <x v="0"/>
    <x v="1"/>
    <x v="1"/>
    <x v="1"/>
    <x v="2"/>
    <s v="Yes"/>
    <x v="2"/>
    <n v="79.599999999999994"/>
    <n v="5515.8"/>
    <x v="0"/>
    <n v="5515.8"/>
    <n v="0"/>
    <x v="4"/>
  </r>
  <r>
    <s v="3423-HHXAO"/>
    <x v="0"/>
    <n v="0"/>
    <s v="Yes"/>
    <s v="Yes"/>
    <n v="14"/>
    <s v="Yes"/>
    <x v="1"/>
    <x v="2"/>
    <x v="2"/>
    <x v="2"/>
    <x v="2"/>
    <x v="2"/>
    <x v="2"/>
    <x v="2"/>
    <x v="1"/>
    <s v="Yes"/>
    <x v="1"/>
    <n v="19.5"/>
    <n v="272"/>
    <x v="0"/>
    <n v="272"/>
    <n v="0"/>
    <x v="3"/>
  </r>
  <r>
    <s v="9938-TKDGL"/>
    <x v="1"/>
    <n v="0"/>
    <s v="Yes"/>
    <s v="Yes"/>
    <n v="68"/>
    <s v="Yes"/>
    <x v="1"/>
    <x v="1"/>
    <x v="1"/>
    <x v="1"/>
    <x v="0"/>
    <x v="1"/>
    <x v="1"/>
    <x v="1"/>
    <x v="2"/>
    <s v="Yes"/>
    <x v="0"/>
    <n v="99.55"/>
    <n v="6668"/>
    <x v="0"/>
    <n v="6668"/>
    <n v="0"/>
    <x v="4"/>
  </r>
  <r>
    <s v="0531-ZZJWQ"/>
    <x v="1"/>
    <n v="1"/>
    <s v="Yes"/>
    <s v="No"/>
    <n v="55"/>
    <s v="Yes"/>
    <x v="2"/>
    <x v="1"/>
    <x v="0"/>
    <x v="1"/>
    <x v="0"/>
    <x v="0"/>
    <x v="0"/>
    <x v="0"/>
    <x v="0"/>
    <s v="Yes"/>
    <x v="0"/>
    <n v="74"/>
    <n v="4052.4"/>
    <x v="0"/>
    <n v="4052.4"/>
    <n v="0"/>
    <x v="5"/>
  </r>
  <r>
    <s v="6537-QLGEX"/>
    <x v="0"/>
    <n v="0"/>
    <s v="No"/>
    <s v="No"/>
    <n v="16"/>
    <s v="No"/>
    <x v="0"/>
    <x v="0"/>
    <x v="1"/>
    <x v="1"/>
    <x v="0"/>
    <x v="0"/>
    <x v="1"/>
    <x v="0"/>
    <x v="0"/>
    <s v="Yes"/>
    <x v="0"/>
    <n v="38.9"/>
    <n v="664.4"/>
    <x v="0"/>
    <n v="664.4"/>
    <n v="0"/>
    <x v="3"/>
  </r>
  <r>
    <s v="2688-BHGOG"/>
    <x v="1"/>
    <n v="1"/>
    <s v="No"/>
    <s v="No"/>
    <n v="9"/>
    <s v="Yes"/>
    <x v="1"/>
    <x v="1"/>
    <x v="0"/>
    <x v="1"/>
    <x v="0"/>
    <x v="0"/>
    <x v="0"/>
    <x v="1"/>
    <x v="0"/>
    <s v="Yes"/>
    <x v="0"/>
    <n v="79.55"/>
    <n v="718.55"/>
    <x v="0"/>
    <n v="718.55"/>
    <n v="0"/>
    <x v="0"/>
  </r>
  <r>
    <s v="7683-CBDKJ"/>
    <x v="1"/>
    <n v="0"/>
    <s v="Yes"/>
    <s v="Yes"/>
    <n v="14"/>
    <s v="Yes"/>
    <x v="1"/>
    <x v="0"/>
    <x v="1"/>
    <x v="0"/>
    <x v="0"/>
    <x v="0"/>
    <x v="1"/>
    <x v="0"/>
    <x v="0"/>
    <s v="Yes"/>
    <x v="0"/>
    <n v="65.45"/>
    <n v="937.6"/>
    <x v="1"/>
    <n v="937.6"/>
    <n v="1"/>
    <x v="3"/>
  </r>
  <r>
    <s v="0946-CLJTI"/>
    <x v="1"/>
    <n v="1"/>
    <s v="Yes"/>
    <s v="No"/>
    <n v="58"/>
    <s v="Yes"/>
    <x v="2"/>
    <x v="1"/>
    <x v="0"/>
    <x v="1"/>
    <x v="1"/>
    <x v="0"/>
    <x v="1"/>
    <x v="1"/>
    <x v="0"/>
    <s v="Yes"/>
    <x v="0"/>
    <n v="98.7"/>
    <n v="5812.6"/>
    <x v="1"/>
    <n v="5812.6"/>
    <n v="1"/>
    <x v="5"/>
  </r>
  <r>
    <s v="3160-TYXLT"/>
    <x v="1"/>
    <n v="0"/>
    <s v="No"/>
    <s v="No"/>
    <n v="53"/>
    <s v="No"/>
    <x v="0"/>
    <x v="0"/>
    <x v="1"/>
    <x v="0"/>
    <x v="0"/>
    <x v="0"/>
    <x v="0"/>
    <x v="1"/>
    <x v="0"/>
    <s v="Yes"/>
    <x v="2"/>
    <n v="46.3"/>
    <n v="2546.85"/>
    <x v="0"/>
    <n v="2546.85"/>
    <n v="0"/>
    <x v="5"/>
  </r>
  <r>
    <s v="1325-USMEC"/>
    <x v="1"/>
    <n v="0"/>
    <s v="Yes"/>
    <s v="No"/>
    <n v="70"/>
    <s v="Yes"/>
    <x v="2"/>
    <x v="1"/>
    <x v="1"/>
    <x v="0"/>
    <x v="1"/>
    <x v="0"/>
    <x v="1"/>
    <x v="0"/>
    <x v="2"/>
    <s v="Yes"/>
    <x v="3"/>
    <n v="99.35"/>
    <n v="6944.5"/>
    <x v="0"/>
    <n v="6944.5"/>
    <n v="0"/>
    <x v="4"/>
  </r>
  <r>
    <s v="0916-QOFDP"/>
    <x v="0"/>
    <n v="1"/>
    <s v="Yes"/>
    <s v="Yes"/>
    <n v="14"/>
    <s v="Yes"/>
    <x v="2"/>
    <x v="1"/>
    <x v="0"/>
    <x v="1"/>
    <x v="0"/>
    <x v="0"/>
    <x v="1"/>
    <x v="1"/>
    <x v="0"/>
    <s v="Yes"/>
    <x v="0"/>
    <n v="95.8"/>
    <n v="1346.3"/>
    <x v="0"/>
    <n v="1346.3"/>
    <n v="0"/>
    <x v="3"/>
  </r>
  <r>
    <s v="0628-CNQRM"/>
    <x v="1"/>
    <n v="0"/>
    <s v="Yes"/>
    <s v="Yes"/>
    <n v="22"/>
    <s v="Yes"/>
    <x v="1"/>
    <x v="0"/>
    <x v="1"/>
    <x v="1"/>
    <x v="1"/>
    <x v="1"/>
    <x v="1"/>
    <x v="0"/>
    <x v="1"/>
    <s v="Yes"/>
    <x v="2"/>
    <n v="67.5"/>
    <n v="1544.05"/>
    <x v="1"/>
    <n v="1544.05"/>
    <n v="1"/>
    <x v="3"/>
  </r>
  <r>
    <s v="5606-AMZBO"/>
    <x v="0"/>
    <n v="0"/>
    <s v="Yes"/>
    <s v="No"/>
    <n v="10"/>
    <s v="Yes"/>
    <x v="2"/>
    <x v="1"/>
    <x v="1"/>
    <x v="1"/>
    <x v="0"/>
    <x v="0"/>
    <x v="0"/>
    <x v="0"/>
    <x v="0"/>
    <s v="Yes"/>
    <x v="3"/>
    <n v="78.150000000000006"/>
    <n v="765.15"/>
    <x v="0"/>
    <n v="765.15"/>
    <n v="0"/>
    <x v="0"/>
  </r>
  <r>
    <s v="6199-IPCAO"/>
    <x v="0"/>
    <n v="0"/>
    <s v="Yes"/>
    <s v="Yes"/>
    <n v="29"/>
    <s v="Yes"/>
    <x v="2"/>
    <x v="2"/>
    <x v="2"/>
    <x v="2"/>
    <x v="2"/>
    <x v="2"/>
    <x v="2"/>
    <x v="2"/>
    <x v="2"/>
    <s v="No"/>
    <x v="1"/>
    <n v="26.1"/>
    <n v="692.55"/>
    <x v="0"/>
    <n v="692.55"/>
    <n v="0"/>
    <x v="1"/>
  </r>
  <r>
    <s v="7665-TOALD"/>
    <x v="0"/>
    <n v="0"/>
    <s v="No"/>
    <s v="No"/>
    <n v="1"/>
    <s v="Yes"/>
    <x v="1"/>
    <x v="1"/>
    <x v="0"/>
    <x v="1"/>
    <x v="0"/>
    <x v="0"/>
    <x v="0"/>
    <x v="0"/>
    <x v="0"/>
    <s v="Yes"/>
    <x v="0"/>
    <n v="69.599999999999994"/>
    <n v="69.599999999999994"/>
    <x v="1"/>
    <n v="69.599999999999994"/>
    <n v="1"/>
    <x v="0"/>
  </r>
  <r>
    <s v="0112-QWPNC"/>
    <x v="1"/>
    <n v="0"/>
    <s v="Yes"/>
    <s v="No"/>
    <n v="49"/>
    <s v="Yes"/>
    <x v="2"/>
    <x v="0"/>
    <x v="1"/>
    <x v="1"/>
    <x v="1"/>
    <x v="1"/>
    <x v="1"/>
    <x v="1"/>
    <x v="1"/>
    <s v="No"/>
    <x v="0"/>
    <n v="84.35"/>
    <n v="4059.35"/>
    <x v="1"/>
    <n v="4059.35"/>
    <n v="1"/>
    <x v="5"/>
  </r>
  <r>
    <s v="0324-BRPCJ"/>
    <x v="0"/>
    <n v="1"/>
    <s v="Yes"/>
    <s v="No"/>
    <n v="68"/>
    <s v="Yes"/>
    <x v="2"/>
    <x v="1"/>
    <x v="0"/>
    <x v="0"/>
    <x v="0"/>
    <x v="0"/>
    <x v="1"/>
    <x v="1"/>
    <x v="0"/>
    <s v="Yes"/>
    <x v="0"/>
    <n v="100.2"/>
    <n v="6851.65"/>
    <x v="1"/>
    <n v="6851.65"/>
    <n v="1"/>
    <x v="4"/>
  </r>
  <r>
    <s v="2777-PHDEI"/>
    <x v="0"/>
    <n v="0"/>
    <s v="No"/>
    <s v="No"/>
    <n v="1"/>
    <s v="Yes"/>
    <x v="1"/>
    <x v="1"/>
    <x v="0"/>
    <x v="1"/>
    <x v="0"/>
    <x v="0"/>
    <x v="1"/>
    <x v="0"/>
    <x v="0"/>
    <s v="No"/>
    <x v="0"/>
    <n v="78.05"/>
    <n v="78.05"/>
    <x v="1"/>
    <n v="78.05"/>
    <n v="1"/>
    <x v="0"/>
  </r>
  <r>
    <s v="5640-CAXOA"/>
    <x v="0"/>
    <n v="0"/>
    <s v="No"/>
    <s v="No"/>
    <n v="30"/>
    <s v="No"/>
    <x v="0"/>
    <x v="0"/>
    <x v="0"/>
    <x v="1"/>
    <x v="0"/>
    <x v="1"/>
    <x v="0"/>
    <x v="1"/>
    <x v="1"/>
    <s v="Yes"/>
    <x v="3"/>
    <n v="40.35"/>
    <n v="1187.05"/>
    <x v="0"/>
    <n v="1187.05"/>
    <n v="0"/>
    <x v="1"/>
  </r>
  <r>
    <s v="2235-EZAIK"/>
    <x v="0"/>
    <n v="0"/>
    <s v="Yes"/>
    <s v="No"/>
    <n v="72"/>
    <s v="Yes"/>
    <x v="2"/>
    <x v="0"/>
    <x v="1"/>
    <x v="0"/>
    <x v="1"/>
    <x v="1"/>
    <x v="1"/>
    <x v="0"/>
    <x v="2"/>
    <s v="No"/>
    <x v="3"/>
    <n v="79.2"/>
    <n v="5401.9"/>
    <x v="0"/>
    <n v="5401.9"/>
    <n v="0"/>
    <x v="4"/>
  </r>
  <r>
    <s v="3847-BAERP"/>
    <x v="0"/>
    <n v="0"/>
    <s v="No"/>
    <s v="No"/>
    <n v="10"/>
    <s v="Yes"/>
    <x v="1"/>
    <x v="2"/>
    <x v="2"/>
    <x v="2"/>
    <x v="2"/>
    <x v="2"/>
    <x v="2"/>
    <x v="2"/>
    <x v="0"/>
    <s v="Yes"/>
    <x v="1"/>
    <n v="20.9"/>
    <n v="247"/>
    <x v="0"/>
    <n v="247"/>
    <n v="0"/>
    <x v="0"/>
  </r>
  <r>
    <s v="1196-AMORA"/>
    <x v="1"/>
    <n v="0"/>
    <s v="No"/>
    <s v="No"/>
    <n v="7"/>
    <s v="Yes"/>
    <x v="2"/>
    <x v="1"/>
    <x v="0"/>
    <x v="1"/>
    <x v="0"/>
    <x v="0"/>
    <x v="0"/>
    <x v="0"/>
    <x v="0"/>
    <s v="No"/>
    <x v="0"/>
    <n v="73.599999999999994"/>
    <n v="520"/>
    <x v="1"/>
    <n v="520"/>
    <n v="1"/>
    <x v="0"/>
  </r>
  <r>
    <s v="4282-YMKNA"/>
    <x v="0"/>
    <n v="0"/>
    <s v="No"/>
    <s v="No"/>
    <n v="9"/>
    <s v="Yes"/>
    <x v="2"/>
    <x v="1"/>
    <x v="0"/>
    <x v="1"/>
    <x v="0"/>
    <x v="0"/>
    <x v="0"/>
    <x v="0"/>
    <x v="0"/>
    <s v="Yes"/>
    <x v="0"/>
    <n v="74.75"/>
    <n v="706.6"/>
    <x v="1"/>
    <n v="706.6"/>
    <n v="1"/>
    <x v="0"/>
  </r>
  <r>
    <s v="1453-RZFON"/>
    <x v="0"/>
    <n v="0"/>
    <s v="No"/>
    <s v="Yes"/>
    <n v="1"/>
    <s v="Yes"/>
    <x v="1"/>
    <x v="0"/>
    <x v="1"/>
    <x v="1"/>
    <x v="0"/>
    <x v="0"/>
    <x v="0"/>
    <x v="0"/>
    <x v="0"/>
    <s v="No"/>
    <x v="1"/>
    <n v="49.9"/>
    <n v="49.9"/>
    <x v="0"/>
    <n v="49.9"/>
    <n v="0"/>
    <x v="0"/>
  </r>
  <r>
    <s v="8263-OKETD"/>
    <x v="0"/>
    <n v="0"/>
    <s v="No"/>
    <s v="No"/>
    <n v="20"/>
    <s v="Yes"/>
    <x v="2"/>
    <x v="0"/>
    <x v="0"/>
    <x v="0"/>
    <x v="0"/>
    <x v="1"/>
    <x v="0"/>
    <x v="1"/>
    <x v="0"/>
    <s v="Yes"/>
    <x v="3"/>
    <n v="68.900000000000006"/>
    <n v="1370.35"/>
    <x v="0"/>
    <n v="1370.35"/>
    <n v="0"/>
    <x v="3"/>
  </r>
  <r>
    <s v="0670-KDOMA"/>
    <x v="0"/>
    <n v="0"/>
    <s v="No"/>
    <s v="No"/>
    <n v="1"/>
    <s v="Yes"/>
    <x v="1"/>
    <x v="2"/>
    <x v="2"/>
    <x v="2"/>
    <x v="2"/>
    <x v="2"/>
    <x v="2"/>
    <x v="2"/>
    <x v="0"/>
    <s v="Yes"/>
    <x v="1"/>
    <n v="20.25"/>
    <n v="20.25"/>
    <x v="0"/>
    <n v="20.25"/>
    <n v="0"/>
    <x v="0"/>
  </r>
  <r>
    <s v="2476-YGEFM"/>
    <x v="0"/>
    <n v="0"/>
    <s v="No"/>
    <s v="No"/>
    <n v="29"/>
    <s v="Yes"/>
    <x v="2"/>
    <x v="1"/>
    <x v="0"/>
    <x v="1"/>
    <x v="0"/>
    <x v="0"/>
    <x v="0"/>
    <x v="0"/>
    <x v="0"/>
    <s v="Yes"/>
    <x v="3"/>
    <n v="76"/>
    <n v="2215.25"/>
    <x v="0"/>
    <n v="2215.25"/>
    <n v="0"/>
    <x v="1"/>
  </r>
  <r>
    <s v="8687-BAFGU"/>
    <x v="1"/>
    <n v="0"/>
    <s v="No"/>
    <s v="No"/>
    <n v="1"/>
    <s v="Yes"/>
    <x v="1"/>
    <x v="1"/>
    <x v="0"/>
    <x v="1"/>
    <x v="0"/>
    <x v="1"/>
    <x v="0"/>
    <x v="0"/>
    <x v="0"/>
    <s v="No"/>
    <x v="0"/>
    <n v="74"/>
    <n v="74"/>
    <x v="0"/>
    <n v="74"/>
    <n v="0"/>
    <x v="0"/>
  </r>
  <r>
    <s v="0641-EVBOJ"/>
    <x v="1"/>
    <n v="0"/>
    <s v="No"/>
    <s v="No"/>
    <n v="3"/>
    <s v="Yes"/>
    <x v="1"/>
    <x v="1"/>
    <x v="1"/>
    <x v="1"/>
    <x v="0"/>
    <x v="1"/>
    <x v="0"/>
    <x v="0"/>
    <x v="0"/>
    <s v="Yes"/>
    <x v="1"/>
    <n v="82.3"/>
    <n v="214.4"/>
    <x v="0"/>
    <n v="214.4"/>
    <n v="0"/>
    <x v="0"/>
  </r>
  <r>
    <s v="0829-XXPLX"/>
    <x v="0"/>
    <n v="0"/>
    <s v="No"/>
    <s v="No"/>
    <n v="20"/>
    <s v="Yes"/>
    <x v="1"/>
    <x v="1"/>
    <x v="1"/>
    <x v="1"/>
    <x v="1"/>
    <x v="0"/>
    <x v="1"/>
    <x v="0"/>
    <x v="0"/>
    <s v="Yes"/>
    <x v="2"/>
    <n v="89.4"/>
    <n v="1871.15"/>
    <x v="0"/>
    <n v="1871.15"/>
    <n v="0"/>
    <x v="3"/>
  </r>
  <r>
    <s v="9974-JFBHQ"/>
    <x v="1"/>
    <n v="0"/>
    <s v="No"/>
    <s v="Yes"/>
    <n v="64"/>
    <s v="Yes"/>
    <x v="1"/>
    <x v="1"/>
    <x v="0"/>
    <x v="0"/>
    <x v="0"/>
    <x v="1"/>
    <x v="1"/>
    <x v="1"/>
    <x v="0"/>
    <s v="Yes"/>
    <x v="3"/>
    <n v="99.15"/>
    <n v="6171.2"/>
    <x v="0"/>
    <n v="6171.2"/>
    <n v="0"/>
    <x v="4"/>
  </r>
  <r>
    <s v="5356-RHIPP"/>
    <x v="1"/>
    <n v="0"/>
    <s v="No"/>
    <s v="No"/>
    <n v="1"/>
    <s v="Yes"/>
    <x v="1"/>
    <x v="2"/>
    <x v="2"/>
    <x v="2"/>
    <x v="2"/>
    <x v="2"/>
    <x v="2"/>
    <x v="2"/>
    <x v="0"/>
    <s v="Yes"/>
    <x v="1"/>
    <n v="20.2"/>
    <n v="20.2"/>
    <x v="1"/>
    <n v="20.2"/>
    <n v="1"/>
    <x v="0"/>
  </r>
  <r>
    <s v="6624-JDRDS"/>
    <x v="0"/>
    <n v="0"/>
    <s v="No"/>
    <s v="No"/>
    <n v="6"/>
    <s v="No"/>
    <x v="0"/>
    <x v="0"/>
    <x v="1"/>
    <x v="1"/>
    <x v="0"/>
    <x v="0"/>
    <x v="0"/>
    <x v="0"/>
    <x v="0"/>
    <s v="No"/>
    <x v="2"/>
    <n v="29.45"/>
    <n v="161.44999999999999"/>
    <x v="0"/>
    <n v="161.44999999999999"/>
    <n v="0"/>
    <x v="0"/>
  </r>
  <r>
    <s v="0608-JDVEC"/>
    <x v="1"/>
    <n v="0"/>
    <s v="Yes"/>
    <s v="No"/>
    <n v="50"/>
    <s v="Yes"/>
    <x v="1"/>
    <x v="2"/>
    <x v="2"/>
    <x v="2"/>
    <x v="2"/>
    <x v="2"/>
    <x v="2"/>
    <x v="2"/>
    <x v="2"/>
    <s v="No"/>
    <x v="0"/>
    <n v="19.8"/>
    <n v="1013.2"/>
    <x v="0"/>
    <n v="1013.2"/>
    <n v="0"/>
    <x v="5"/>
  </r>
  <r>
    <s v="9780-FKVVF"/>
    <x v="1"/>
    <n v="0"/>
    <s v="No"/>
    <s v="No"/>
    <n v="6"/>
    <s v="Yes"/>
    <x v="1"/>
    <x v="0"/>
    <x v="1"/>
    <x v="1"/>
    <x v="0"/>
    <x v="0"/>
    <x v="0"/>
    <x v="1"/>
    <x v="0"/>
    <s v="Yes"/>
    <x v="2"/>
    <n v="59.15"/>
    <n v="336.7"/>
    <x v="0"/>
    <n v="336.7"/>
    <n v="0"/>
    <x v="0"/>
  </r>
  <r>
    <s v="1919-RTPQD"/>
    <x v="1"/>
    <n v="0"/>
    <s v="Yes"/>
    <s v="Yes"/>
    <n v="7"/>
    <s v="Yes"/>
    <x v="1"/>
    <x v="0"/>
    <x v="0"/>
    <x v="1"/>
    <x v="0"/>
    <x v="0"/>
    <x v="0"/>
    <x v="0"/>
    <x v="0"/>
    <s v="No"/>
    <x v="0"/>
    <n v="44.75"/>
    <n v="333.65"/>
    <x v="0"/>
    <n v="333.65"/>
    <n v="0"/>
    <x v="0"/>
  </r>
  <r>
    <s v="5214-NLTIT"/>
    <x v="1"/>
    <n v="0"/>
    <s v="Yes"/>
    <s v="Yes"/>
    <n v="72"/>
    <s v="Yes"/>
    <x v="2"/>
    <x v="1"/>
    <x v="0"/>
    <x v="1"/>
    <x v="1"/>
    <x v="0"/>
    <x v="0"/>
    <x v="1"/>
    <x v="2"/>
    <s v="Yes"/>
    <x v="3"/>
    <n v="90.8"/>
    <n v="6511.8"/>
    <x v="0"/>
    <n v="6511.8"/>
    <n v="0"/>
    <x v="4"/>
  </r>
  <r>
    <s v="3345-PBBFH"/>
    <x v="1"/>
    <n v="0"/>
    <s v="Yes"/>
    <s v="No"/>
    <n v="8"/>
    <s v="Yes"/>
    <x v="1"/>
    <x v="0"/>
    <x v="0"/>
    <x v="0"/>
    <x v="0"/>
    <x v="0"/>
    <x v="0"/>
    <x v="0"/>
    <x v="0"/>
    <s v="Yes"/>
    <x v="2"/>
    <n v="49.55"/>
    <n v="393.45"/>
    <x v="0"/>
    <n v="393.45"/>
    <n v="0"/>
    <x v="0"/>
  </r>
  <r>
    <s v="5055-BRMNE"/>
    <x v="0"/>
    <n v="0"/>
    <s v="Yes"/>
    <s v="Yes"/>
    <n v="67"/>
    <s v="Yes"/>
    <x v="2"/>
    <x v="1"/>
    <x v="1"/>
    <x v="1"/>
    <x v="0"/>
    <x v="1"/>
    <x v="1"/>
    <x v="1"/>
    <x v="2"/>
    <s v="No"/>
    <x v="3"/>
    <n v="106.7"/>
    <n v="7009.5"/>
    <x v="0"/>
    <n v="7009.5"/>
    <n v="0"/>
    <x v="4"/>
  </r>
  <r>
    <s v="9189-JWSHV"/>
    <x v="0"/>
    <n v="1"/>
    <s v="Yes"/>
    <s v="No"/>
    <n v="24"/>
    <s v="Yes"/>
    <x v="2"/>
    <x v="1"/>
    <x v="0"/>
    <x v="1"/>
    <x v="0"/>
    <x v="0"/>
    <x v="1"/>
    <x v="1"/>
    <x v="0"/>
    <s v="Yes"/>
    <x v="0"/>
    <n v="93.55"/>
    <n v="2264.0500000000002"/>
    <x v="1"/>
    <n v="2264.0500000000002"/>
    <n v="1"/>
    <x v="3"/>
  </r>
  <r>
    <s v="2190-PHBHR"/>
    <x v="0"/>
    <n v="0"/>
    <s v="Yes"/>
    <s v="No"/>
    <n v="72"/>
    <s v="Yes"/>
    <x v="2"/>
    <x v="1"/>
    <x v="1"/>
    <x v="0"/>
    <x v="0"/>
    <x v="0"/>
    <x v="0"/>
    <x v="1"/>
    <x v="2"/>
    <s v="Yes"/>
    <x v="3"/>
    <n v="94.45"/>
    <n v="6921.7"/>
    <x v="0"/>
    <n v="6921.7"/>
    <n v="0"/>
    <x v="4"/>
  </r>
  <r>
    <s v="2650-GYRYL"/>
    <x v="1"/>
    <n v="0"/>
    <s v="Yes"/>
    <s v="Yes"/>
    <n v="33"/>
    <s v="Yes"/>
    <x v="1"/>
    <x v="2"/>
    <x v="2"/>
    <x v="2"/>
    <x v="2"/>
    <x v="2"/>
    <x v="2"/>
    <x v="2"/>
    <x v="1"/>
    <s v="Yes"/>
    <x v="2"/>
    <n v="19.45"/>
    <n v="600.25"/>
    <x v="0"/>
    <n v="600.25"/>
    <n v="0"/>
    <x v="1"/>
  </r>
  <r>
    <s v="0746-JTRFU"/>
    <x v="1"/>
    <n v="0"/>
    <s v="No"/>
    <s v="No"/>
    <n v="2"/>
    <s v="No"/>
    <x v="0"/>
    <x v="0"/>
    <x v="0"/>
    <x v="1"/>
    <x v="0"/>
    <x v="0"/>
    <x v="0"/>
    <x v="0"/>
    <x v="0"/>
    <s v="Yes"/>
    <x v="0"/>
    <n v="25.05"/>
    <n v="56.35"/>
    <x v="1"/>
    <n v="56.35"/>
    <n v="1"/>
    <x v="0"/>
  </r>
  <r>
    <s v="5208-FVQKB"/>
    <x v="1"/>
    <n v="0"/>
    <s v="Yes"/>
    <s v="No"/>
    <n v="70"/>
    <s v="Yes"/>
    <x v="1"/>
    <x v="0"/>
    <x v="1"/>
    <x v="0"/>
    <x v="0"/>
    <x v="1"/>
    <x v="0"/>
    <x v="1"/>
    <x v="2"/>
    <s v="No"/>
    <x v="1"/>
    <n v="67.95"/>
    <n v="4664.1499999999996"/>
    <x v="0"/>
    <n v="4664.1499999999996"/>
    <n v="0"/>
    <x v="4"/>
  </r>
  <r>
    <s v="7184-LRUUR"/>
    <x v="0"/>
    <n v="0"/>
    <s v="No"/>
    <s v="No"/>
    <n v="22"/>
    <s v="Yes"/>
    <x v="1"/>
    <x v="0"/>
    <x v="0"/>
    <x v="0"/>
    <x v="1"/>
    <x v="0"/>
    <x v="1"/>
    <x v="0"/>
    <x v="1"/>
    <s v="No"/>
    <x v="2"/>
    <n v="65.25"/>
    <n v="1441.8"/>
    <x v="0"/>
    <n v="1441.8"/>
    <n v="0"/>
    <x v="3"/>
  </r>
  <r>
    <s v="6627-CFOSN"/>
    <x v="0"/>
    <n v="0"/>
    <s v="No"/>
    <s v="No"/>
    <n v="59"/>
    <s v="Yes"/>
    <x v="2"/>
    <x v="1"/>
    <x v="1"/>
    <x v="0"/>
    <x v="1"/>
    <x v="0"/>
    <x v="0"/>
    <x v="1"/>
    <x v="0"/>
    <s v="Yes"/>
    <x v="2"/>
    <n v="99.45"/>
    <n v="5623.7"/>
    <x v="0"/>
    <n v="5623.7"/>
    <n v="0"/>
    <x v="5"/>
  </r>
  <r>
    <s v="3982-JGSFD"/>
    <x v="1"/>
    <n v="0"/>
    <s v="No"/>
    <s v="No"/>
    <n v="36"/>
    <s v="Yes"/>
    <x v="1"/>
    <x v="2"/>
    <x v="2"/>
    <x v="2"/>
    <x v="2"/>
    <x v="2"/>
    <x v="2"/>
    <x v="2"/>
    <x v="1"/>
    <s v="Yes"/>
    <x v="3"/>
    <n v="20.350000000000001"/>
    <n v="695.85"/>
    <x v="0"/>
    <n v="695.85"/>
    <n v="0"/>
    <x v="1"/>
  </r>
  <r>
    <s v="1574-DYCWE"/>
    <x v="0"/>
    <n v="0"/>
    <s v="Yes"/>
    <s v="Yes"/>
    <n v="51"/>
    <s v="Yes"/>
    <x v="1"/>
    <x v="2"/>
    <x v="2"/>
    <x v="2"/>
    <x v="2"/>
    <x v="2"/>
    <x v="2"/>
    <x v="2"/>
    <x v="2"/>
    <s v="No"/>
    <x v="1"/>
    <n v="19.95"/>
    <n v="1028.75"/>
    <x v="0"/>
    <n v="1028.75"/>
    <n v="0"/>
    <x v="5"/>
  </r>
  <r>
    <s v="7247-XOZPB"/>
    <x v="1"/>
    <n v="0"/>
    <s v="Yes"/>
    <s v="No"/>
    <n v="53"/>
    <s v="Yes"/>
    <x v="2"/>
    <x v="0"/>
    <x v="1"/>
    <x v="1"/>
    <x v="1"/>
    <x v="1"/>
    <x v="1"/>
    <x v="0"/>
    <x v="1"/>
    <s v="No"/>
    <x v="2"/>
    <n v="77.400000000000006"/>
    <n v="4155.95"/>
    <x v="0"/>
    <n v="4155.95"/>
    <n v="0"/>
    <x v="5"/>
  </r>
  <r>
    <s v="2466-FCCPT"/>
    <x v="0"/>
    <n v="0"/>
    <s v="Yes"/>
    <s v="Yes"/>
    <n v="20"/>
    <s v="Yes"/>
    <x v="1"/>
    <x v="2"/>
    <x v="2"/>
    <x v="2"/>
    <x v="2"/>
    <x v="2"/>
    <x v="2"/>
    <x v="2"/>
    <x v="1"/>
    <s v="No"/>
    <x v="2"/>
    <n v="19.7"/>
    <n v="395.6"/>
    <x v="0"/>
    <n v="395.6"/>
    <n v="0"/>
    <x v="3"/>
  </r>
  <r>
    <s v="6211-WWLTF"/>
    <x v="1"/>
    <n v="0"/>
    <s v="Yes"/>
    <s v="No"/>
    <n v="63"/>
    <s v="Yes"/>
    <x v="1"/>
    <x v="1"/>
    <x v="1"/>
    <x v="1"/>
    <x v="1"/>
    <x v="0"/>
    <x v="1"/>
    <x v="1"/>
    <x v="2"/>
    <s v="No"/>
    <x v="3"/>
    <n v="99.7"/>
    <n v="6330.4"/>
    <x v="0"/>
    <n v="6330.4"/>
    <n v="0"/>
    <x v="4"/>
  </r>
  <r>
    <s v="4826-TZEVA"/>
    <x v="0"/>
    <n v="0"/>
    <s v="No"/>
    <s v="No"/>
    <n v="40"/>
    <s v="Yes"/>
    <x v="1"/>
    <x v="1"/>
    <x v="0"/>
    <x v="0"/>
    <x v="0"/>
    <x v="0"/>
    <x v="0"/>
    <x v="0"/>
    <x v="0"/>
    <s v="No"/>
    <x v="3"/>
    <n v="74.8"/>
    <n v="2971.7"/>
    <x v="0"/>
    <n v="2971.7"/>
    <n v="0"/>
    <x v="2"/>
  </r>
  <r>
    <s v="6016-NXBNJ"/>
    <x v="1"/>
    <n v="0"/>
    <s v="No"/>
    <s v="No"/>
    <n v="35"/>
    <s v="Yes"/>
    <x v="1"/>
    <x v="2"/>
    <x v="2"/>
    <x v="2"/>
    <x v="2"/>
    <x v="2"/>
    <x v="2"/>
    <x v="2"/>
    <x v="1"/>
    <s v="Yes"/>
    <x v="1"/>
    <n v="19.149999999999999"/>
    <n v="638"/>
    <x v="0"/>
    <n v="638"/>
    <n v="0"/>
    <x v="1"/>
  </r>
  <r>
    <s v="9138-EFSMO"/>
    <x v="1"/>
    <n v="0"/>
    <s v="Yes"/>
    <s v="Yes"/>
    <n v="26"/>
    <s v="Yes"/>
    <x v="1"/>
    <x v="1"/>
    <x v="0"/>
    <x v="1"/>
    <x v="0"/>
    <x v="0"/>
    <x v="0"/>
    <x v="1"/>
    <x v="1"/>
    <s v="No"/>
    <x v="2"/>
    <n v="78.95"/>
    <n v="2034.25"/>
    <x v="0"/>
    <n v="2034.25"/>
    <n v="0"/>
    <x v="1"/>
  </r>
  <r>
    <s v="0576-WNXXC"/>
    <x v="1"/>
    <n v="1"/>
    <s v="Yes"/>
    <s v="No"/>
    <n v="27"/>
    <s v="Yes"/>
    <x v="2"/>
    <x v="1"/>
    <x v="0"/>
    <x v="0"/>
    <x v="1"/>
    <x v="0"/>
    <x v="0"/>
    <x v="1"/>
    <x v="0"/>
    <s v="Yes"/>
    <x v="0"/>
    <n v="95.55"/>
    <n v="2510.1999999999998"/>
    <x v="1"/>
    <n v="2510.1999999999998"/>
    <n v="1"/>
    <x v="1"/>
  </r>
  <r>
    <s v="4632-XJMEX"/>
    <x v="1"/>
    <n v="0"/>
    <s v="No"/>
    <s v="Yes"/>
    <n v="53"/>
    <s v="Yes"/>
    <x v="1"/>
    <x v="0"/>
    <x v="1"/>
    <x v="0"/>
    <x v="0"/>
    <x v="1"/>
    <x v="0"/>
    <x v="0"/>
    <x v="1"/>
    <s v="No"/>
    <x v="3"/>
    <n v="62.85"/>
    <n v="3419.5"/>
    <x v="0"/>
    <n v="3419.5"/>
    <n v="0"/>
    <x v="5"/>
  </r>
  <r>
    <s v="8910-LEDAG"/>
    <x v="1"/>
    <n v="1"/>
    <s v="Yes"/>
    <s v="No"/>
    <n v="34"/>
    <s v="Yes"/>
    <x v="1"/>
    <x v="1"/>
    <x v="0"/>
    <x v="1"/>
    <x v="0"/>
    <x v="0"/>
    <x v="0"/>
    <x v="0"/>
    <x v="0"/>
    <s v="No"/>
    <x v="3"/>
    <n v="71.55"/>
    <n v="2427.35"/>
    <x v="0"/>
    <n v="2427.35"/>
    <n v="0"/>
    <x v="1"/>
  </r>
  <r>
    <s v="3452-GWUIN"/>
    <x v="0"/>
    <n v="1"/>
    <s v="Yes"/>
    <s v="No"/>
    <n v="19"/>
    <s v="Yes"/>
    <x v="2"/>
    <x v="1"/>
    <x v="0"/>
    <x v="1"/>
    <x v="0"/>
    <x v="0"/>
    <x v="1"/>
    <x v="1"/>
    <x v="0"/>
    <s v="Yes"/>
    <x v="0"/>
    <n v="94.95"/>
    <n v="1760.25"/>
    <x v="0"/>
    <n v="1760.25"/>
    <n v="0"/>
    <x v="3"/>
  </r>
  <r>
    <s v="2716-GFZOR"/>
    <x v="1"/>
    <n v="0"/>
    <s v="Yes"/>
    <s v="No"/>
    <n v="43"/>
    <s v="Yes"/>
    <x v="1"/>
    <x v="1"/>
    <x v="1"/>
    <x v="0"/>
    <x v="1"/>
    <x v="0"/>
    <x v="0"/>
    <x v="0"/>
    <x v="0"/>
    <s v="Yes"/>
    <x v="3"/>
    <n v="86.1"/>
    <n v="3551.65"/>
    <x v="0"/>
    <n v="3551.65"/>
    <n v="0"/>
    <x v="2"/>
  </r>
  <r>
    <s v="3724-UCSHY"/>
    <x v="1"/>
    <n v="0"/>
    <s v="Yes"/>
    <s v="Yes"/>
    <n v="6"/>
    <s v="Yes"/>
    <x v="1"/>
    <x v="2"/>
    <x v="2"/>
    <x v="2"/>
    <x v="2"/>
    <x v="2"/>
    <x v="2"/>
    <x v="2"/>
    <x v="0"/>
    <s v="No"/>
    <x v="1"/>
    <n v="19.55"/>
    <n v="122.9"/>
    <x v="0"/>
    <n v="122.9"/>
    <n v="0"/>
    <x v="0"/>
  </r>
  <r>
    <s v="8626-XHBIE"/>
    <x v="1"/>
    <n v="0"/>
    <s v="No"/>
    <s v="Yes"/>
    <n v="56"/>
    <s v="Yes"/>
    <x v="2"/>
    <x v="2"/>
    <x v="2"/>
    <x v="2"/>
    <x v="2"/>
    <x v="2"/>
    <x v="2"/>
    <x v="2"/>
    <x v="2"/>
    <s v="Yes"/>
    <x v="1"/>
    <n v="24.8"/>
    <n v="1424.2"/>
    <x v="0"/>
    <n v="1424.2"/>
    <n v="0"/>
    <x v="5"/>
  </r>
  <r>
    <s v="4628-CTTLA"/>
    <x v="1"/>
    <n v="0"/>
    <s v="No"/>
    <s v="No"/>
    <n v="57"/>
    <s v="No"/>
    <x v="0"/>
    <x v="0"/>
    <x v="0"/>
    <x v="0"/>
    <x v="0"/>
    <x v="0"/>
    <x v="1"/>
    <x v="0"/>
    <x v="0"/>
    <s v="Yes"/>
    <x v="0"/>
    <n v="39.299999999999997"/>
    <n v="2111.4499999999998"/>
    <x v="1"/>
    <n v="2111.4499999999998"/>
    <n v="1"/>
    <x v="5"/>
  </r>
  <r>
    <s v="3192-LNKRK"/>
    <x v="1"/>
    <n v="0"/>
    <s v="Yes"/>
    <s v="Yes"/>
    <n v="34"/>
    <s v="Yes"/>
    <x v="1"/>
    <x v="1"/>
    <x v="0"/>
    <x v="1"/>
    <x v="1"/>
    <x v="0"/>
    <x v="1"/>
    <x v="0"/>
    <x v="0"/>
    <s v="Yes"/>
    <x v="1"/>
    <n v="84.05"/>
    <n v="2909.95"/>
    <x v="0"/>
    <n v="2909.95"/>
    <n v="0"/>
    <x v="1"/>
  </r>
  <r>
    <s v="4439-YRNVD"/>
    <x v="0"/>
    <n v="0"/>
    <s v="No"/>
    <s v="No"/>
    <n v="10"/>
    <s v="No"/>
    <x v="0"/>
    <x v="0"/>
    <x v="0"/>
    <x v="0"/>
    <x v="0"/>
    <x v="1"/>
    <x v="0"/>
    <x v="0"/>
    <x v="0"/>
    <s v="No"/>
    <x v="0"/>
    <n v="36.25"/>
    <n v="374"/>
    <x v="0"/>
    <n v="374"/>
    <n v="0"/>
    <x v="0"/>
  </r>
  <r>
    <s v="2876-VBBBL"/>
    <x v="0"/>
    <n v="0"/>
    <s v="No"/>
    <s v="No"/>
    <n v="1"/>
    <s v="Yes"/>
    <x v="1"/>
    <x v="2"/>
    <x v="2"/>
    <x v="2"/>
    <x v="2"/>
    <x v="2"/>
    <x v="2"/>
    <x v="2"/>
    <x v="0"/>
    <s v="Yes"/>
    <x v="1"/>
    <n v="20.25"/>
    <n v="20.25"/>
    <x v="1"/>
    <n v="20.25"/>
    <n v="1"/>
    <x v="0"/>
  </r>
  <r>
    <s v="6834-NXDCA"/>
    <x v="0"/>
    <n v="0"/>
    <s v="No"/>
    <s v="No"/>
    <n v="13"/>
    <s v="No"/>
    <x v="0"/>
    <x v="0"/>
    <x v="0"/>
    <x v="1"/>
    <x v="0"/>
    <x v="0"/>
    <x v="0"/>
    <x v="0"/>
    <x v="0"/>
    <s v="Yes"/>
    <x v="0"/>
    <n v="23.9"/>
    <n v="300.8"/>
    <x v="1"/>
    <n v="300.8"/>
    <n v="1"/>
    <x v="3"/>
  </r>
  <r>
    <s v="2208-UGTGR"/>
    <x v="1"/>
    <n v="0"/>
    <s v="No"/>
    <s v="No"/>
    <n v="56"/>
    <s v="Yes"/>
    <x v="2"/>
    <x v="1"/>
    <x v="0"/>
    <x v="0"/>
    <x v="0"/>
    <x v="0"/>
    <x v="1"/>
    <x v="1"/>
    <x v="0"/>
    <s v="No"/>
    <x v="0"/>
    <n v="98.6"/>
    <n v="5581.05"/>
    <x v="0"/>
    <n v="5581.05"/>
    <n v="0"/>
    <x v="5"/>
  </r>
  <r>
    <s v="3005-TYFRD"/>
    <x v="0"/>
    <n v="0"/>
    <s v="Yes"/>
    <s v="No"/>
    <n v="55"/>
    <s v="Yes"/>
    <x v="2"/>
    <x v="1"/>
    <x v="0"/>
    <x v="0"/>
    <x v="1"/>
    <x v="0"/>
    <x v="1"/>
    <x v="1"/>
    <x v="0"/>
    <s v="Yes"/>
    <x v="3"/>
    <n v="103.65"/>
    <n v="5676.65"/>
    <x v="0"/>
    <n v="5676.65"/>
    <n v="0"/>
    <x v="5"/>
  </r>
  <r>
    <s v="8670-MEFCP"/>
    <x v="0"/>
    <n v="0"/>
    <s v="Yes"/>
    <s v="Yes"/>
    <n v="36"/>
    <s v="Yes"/>
    <x v="2"/>
    <x v="0"/>
    <x v="1"/>
    <x v="0"/>
    <x v="1"/>
    <x v="1"/>
    <x v="1"/>
    <x v="1"/>
    <x v="2"/>
    <s v="Yes"/>
    <x v="3"/>
    <n v="92.9"/>
    <n v="3379.25"/>
    <x v="0"/>
    <n v="3379.25"/>
    <n v="0"/>
    <x v="1"/>
  </r>
  <r>
    <s v="3079-BCHLN"/>
    <x v="1"/>
    <n v="0"/>
    <s v="Yes"/>
    <s v="No"/>
    <n v="47"/>
    <s v="Yes"/>
    <x v="1"/>
    <x v="2"/>
    <x v="2"/>
    <x v="2"/>
    <x v="2"/>
    <x v="2"/>
    <x v="2"/>
    <x v="2"/>
    <x v="1"/>
    <s v="No"/>
    <x v="2"/>
    <n v="19.899999999999999"/>
    <n v="942.95"/>
    <x v="0"/>
    <n v="942.95"/>
    <n v="0"/>
    <x v="2"/>
  </r>
  <r>
    <s v="7777-UNYHB"/>
    <x v="0"/>
    <n v="0"/>
    <s v="Yes"/>
    <s v="Yes"/>
    <n v="12"/>
    <s v="Yes"/>
    <x v="1"/>
    <x v="2"/>
    <x v="2"/>
    <x v="2"/>
    <x v="2"/>
    <x v="2"/>
    <x v="2"/>
    <x v="2"/>
    <x v="0"/>
    <s v="Yes"/>
    <x v="3"/>
    <n v="20.100000000000001"/>
    <n v="232.4"/>
    <x v="0"/>
    <n v="232.4"/>
    <n v="0"/>
    <x v="0"/>
  </r>
  <r>
    <s v="5597-GLBUC"/>
    <x v="0"/>
    <n v="0"/>
    <s v="No"/>
    <s v="No"/>
    <n v="1"/>
    <s v="Yes"/>
    <x v="1"/>
    <x v="1"/>
    <x v="0"/>
    <x v="1"/>
    <x v="1"/>
    <x v="0"/>
    <x v="1"/>
    <x v="0"/>
    <x v="0"/>
    <s v="Yes"/>
    <x v="0"/>
    <n v="85.45"/>
    <n v="85.45"/>
    <x v="1"/>
    <n v="85.45"/>
    <n v="1"/>
    <x v="0"/>
  </r>
  <r>
    <s v="7278-CKDNC"/>
    <x v="1"/>
    <n v="1"/>
    <s v="No"/>
    <s v="No"/>
    <n v="24"/>
    <s v="Yes"/>
    <x v="2"/>
    <x v="1"/>
    <x v="0"/>
    <x v="0"/>
    <x v="0"/>
    <x v="0"/>
    <x v="0"/>
    <x v="0"/>
    <x v="0"/>
    <s v="Yes"/>
    <x v="0"/>
    <n v="80.5"/>
    <n v="2088.4499999999998"/>
    <x v="0"/>
    <n v="2088.4499999999998"/>
    <n v="0"/>
    <x v="3"/>
  </r>
  <r>
    <s v="2748-MYRVK"/>
    <x v="0"/>
    <n v="0"/>
    <s v="No"/>
    <s v="No"/>
    <n v="63"/>
    <s v="Yes"/>
    <x v="2"/>
    <x v="1"/>
    <x v="0"/>
    <x v="0"/>
    <x v="0"/>
    <x v="0"/>
    <x v="1"/>
    <x v="1"/>
    <x v="1"/>
    <s v="No"/>
    <x v="2"/>
    <n v="99.9"/>
    <n v="6137"/>
    <x v="1"/>
    <n v="6137"/>
    <n v="1"/>
    <x v="4"/>
  </r>
  <r>
    <s v="8450-UYIBU"/>
    <x v="0"/>
    <n v="1"/>
    <s v="No"/>
    <s v="No"/>
    <n v="35"/>
    <s v="No"/>
    <x v="0"/>
    <x v="0"/>
    <x v="0"/>
    <x v="1"/>
    <x v="1"/>
    <x v="0"/>
    <x v="1"/>
    <x v="0"/>
    <x v="0"/>
    <s v="Yes"/>
    <x v="0"/>
    <n v="39.85"/>
    <n v="1434.6"/>
    <x v="0"/>
    <n v="1434.6"/>
    <n v="0"/>
    <x v="1"/>
  </r>
  <r>
    <s v="2969-VAPYH"/>
    <x v="0"/>
    <n v="0"/>
    <s v="No"/>
    <s v="No"/>
    <n v="67"/>
    <s v="Yes"/>
    <x v="1"/>
    <x v="0"/>
    <x v="1"/>
    <x v="0"/>
    <x v="0"/>
    <x v="1"/>
    <x v="0"/>
    <x v="0"/>
    <x v="1"/>
    <s v="No"/>
    <x v="3"/>
    <n v="60.5"/>
    <n v="3870"/>
    <x v="0"/>
    <n v="3870"/>
    <n v="0"/>
    <x v="4"/>
  </r>
  <r>
    <s v="4822-YCXMX"/>
    <x v="1"/>
    <n v="0"/>
    <s v="No"/>
    <s v="No"/>
    <n v="25"/>
    <s v="Yes"/>
    <x v="2"/>
    <x v="1"/>
    <x v="0"/>
    <x v="1"/>
    <x v="0"/>
    <x v="0"/>
    <x v="0"/>
    <x v="1"/>
    <x v="0"/>
    <s v="Yes"/>
    <x v="0"/>
    <n v="84.8"/>
    <n v="2043.45"/>
    <x v="1"/>
    <n v="2043.45"/>
    <n v="1"/>
    <x v="1"/>
  </r>
  <r>
    <s v="7181-OQCUT"/>
    <x v="1"/>
    <n v="0"/>
    <s v="No"/>
    <s v="No"/>
    <n v="21"/>
    <s v="Yes"/>
    <x v="2"/>
    <x v="1"/>
    <x v="1"/>
    <x v="1"/>
    <x v="1"/>
    <x v="0"/>
    <x v="1"/>
    <x v="1"/>
    <x v="0"/>
    <s v="No"/>
    <x v="1"/>
    <n v="103.85"/>
    <n v="2215"/>
    <x v="0"/>
    <n v="2215"/>
    <n v="0"/>
    <x v="3"/>
  </r>
  <r>
    <s v="8474-UMLNT"/>
    <x v="0"/>
    <n v="0"/>
    <s v="No"/>
    <s v="No"/>
    <n v="13"/>
    <s v="Yes"/>
    <x v="1"/>
    <x v="0"/>
    <x v="1"/>
    <x v="0"/>
    <x v="0"/>
    <x v="1"/>
    <x v="0"/>
    <x v="1"/>
    <x v="0"/>
    <s v="No"/>
    <x v="2"/>
    <n v="67.8"/>
    <n v="842.25"/>
    <x v="0"/>
    <n v="842.25"/>
    <n v="0"/>
    <x v="3"/>
  </r>
  <r>
    <s v="9821-POOTN"/>
    <x v="1"/>
    <n v="0"/>
    <s v="Yes"/>
    <s v="No"/>
    <n v="35"/>
    <s v="Yes"/>
    <x v="2"/>
    <x v="1"/>
    <x v="0"/>
    <x v="1"/>
    <x v="0"/>
    <x v="0"/>
    <x v="0"/>
    <x v="0"/>
    <x v="0"/>
    <s v="Yes"/>
    <x v="0"/>
    <n v="75.2"/>
    <n v="2576.1999999999998"/>
    <x v="1"/>
    <n v="2576.1999999999998"/>
    <n v="1"/>
    <x v="1"/>
  </r>
  <r>
    <s v="3836-FZSDJ"/>
    <x v="1"/>
    <n v="1"/>
    <s v="Yes"/>
    <s v="No"/>
    <n v="71"/>
    <s v="Yes"/>
    <x v="2"/>
    <x v="2"/>
    <x v="2"/>
    <x v="2"/>
    <x v="2"/>
    <x v="2"/>
    <x v="2"/>
    <x v="2"/>
    <x v="2"/>
    <s v="No"/>
    <x v="2"/>
    <n v="24.85"/>
    <n v="1901"/>
    <x v="0"/>
    <n v="1901"/>
    <n v="0"/>
    <x v="4"/>
  </r>
  <r>
    <s v="9142-XMYJH"/>
    <x v="0"/>
    <n v="0"/>
    <s v="No"/>
    <s v="No"/>
    <n v="29"/>
    <s v="Yes"/>
    <x v="1"/>
    <x v="2"/>
    <x v="2"/>
    <x v="2"/>
    <x v="2"/>
    <x v="2"/>
    <x v="2"/>
    <x v="2"/>
    <x v="0"/>
    <s v="No"/>
    <x v="3"/>
    <n v="19.350000000000001"/>
    <n v="601.6"/>
    <x v="0"/>
    <n v="601.6"/>
    <n v="0"/>
    <x v="1"/>
  </r>
  <r>
    <s v="6559-ILWKJ"/>
    <x v="1"/>
    <n v="0"/>
    <s v="Yes"/>
    <s v="No"/>
    <n v="71"/>
    <s v="No"/>
    <x v="0"/>
    <x v="0"/>
    <x v="0"/>
    <x v="0"/>
    <x v="0"/>
    <x v="0"/>
    <x v="1"/>
    <x v="1"/>
    <x v="2"/>
    <s v="No"/>
    <x v="0"/>
    <n v="49.35"/>
    <n v="3515.25"/>
    <x v="1"/>
    <n v="3515.25"/>
    <n v="1"/>
    <x v="4"/>
  </r>
  <r>
    <s v="0187-QSXOE"/>
    <x v="1"/>
    <n v="1"/>
    <s v="Yes"/>
    <s v="No"/>
    <n v="7"/>
    <s v="Yes"/>
    <x v="1"/>
    <x v="1"/>
    <x v="0"/>
    <x v="1"/>
    <x v="0"/>
    <x v="0"/>
    <x v="1"/>
    <x v="1"/>
    <x v="0"/>
    <s v="Yes"/>
    <x v="0"/>
    <n v="89"/>
    <n v="605.45000000000005"/>
    <x v="0"/>
    <n v="605.45000000000005"/>
    <n v="0"/>
    <x v="0"/>
  </r>
  <r>
    <s v="7733-UDMTP"/>
    <x v="0"/>
    <n v="1"/>
    <s v="No"/>
    <s v="No"/>
    <n v="57"/>
    <s v="No"/>
    <x v="0"/>
    <x v="0"/>
    <x v="0"/>
    <x v="0"/>
    <x v="1"/>
    <x v="0"/>
    <x v="1"/>
    <x v="1"/>
    <x v="0"/>
    <s v="Yes"/>
    <x v="0"/>
    <n v="55"/>
    <n v="3094.05"/>
    <x v="0"/>
    <n v="3094.05"/>
    <n v="0"/>
    <x v="5"/>
  </r>
  <r>
    <s v="2649-HWLYB"/>
    <x v="1"/>
    <n v="0"/>
    <s v="Yes"/>
    <s v="No"/>
    <n v="65"/>
    <s v="Yes"/>
    <x v="2"/>
    <x v="0"/>
    <x v="1"/>
    <x v="1"/>
    <x v="1"/>
    <x v="1"/>
    <x v="0"/>
    <x v="1"/>
    <x v="2"/>
    <s v="No"/>
    <x v="2"/>
    <n v="76.150000000000006"/>
    <n v="4929.55"/>
    <x v="0"/>
    <n v="4929.55"/>
    <n v="0"/>
    <x v="4"/>
  </r>
  <r>
    <s v="5214-CHIWJ"/>
    <x v="1"/>
    <n v="0"/>
    <s v="No"/>
    <s v="No"/>
    <n v="27"/>
    <s v="Yes"/>
    <x v="1"/>
    <x v="2"/>
    <x v="2"/>
    <x v="2"/>
    <x v="2"/>
    <x v="2"/>
    <x v="2"/>
    <x v="2"/>
    <x v="1"/>
    <s v="No"/>
    <x v="1"/>
    <n v="20.3"/>
    <n v="595.04999999999995"/>
    <x v="0"/>
    <n v="595.04999999999995"/>
    <n v="0"/>
    <x v="1"/>
  </r>
  <r>
    <s v="4229-CZMLL"/>
    <x v="1"/>
    <n v="0"/>
    <s v="No"/>
    <s v="No"/>
    <n v="6"/>
    <s v="Yes"/>
    <x v="2"/>
    <x v="1"/>
    <x v="0"/>
    <x v="1"/>
    <x v="0"/>
    <x v="0"/>
    <x v="0"/>
    <x v="0"/>
    <x v="0"/>
    <s v="Yes"/>
    <x v="0"/>
    <n v="74.900000000000006"/>
    <n v="469.8"/>
    <x v="1"/>
    <n v="469.8"/>
    <n v="1"/>
    <x v="0"/>
  </r>
  <r>
    <s v="6904-JLBGY"/>
    <x v="0"/>
    <n v="1"/>
    <s v="No"/>
    <s v="No"/>
    <n v="72"/>
    <s v="Yes"/>
    <x v="2"/>
    <x v="1"/>
    <x v="1"/>
    <x v="0"/>
    <x v="1"/>
    <x v="1"/>
    <x v="1"/>
    <x v="1"/>
    <x v="2"/>
    <s v="Yes"/>
    <x v="3"/>
    <n v="117.35"/>
    <n v="8436.25"/>
    <x v="0"/>
    <n v="8436.25"/>
    <n v="0"/>
    <x v="4"/>
  </r>
  <r>
    <s v="2465-BLLEU"/>
    <x v="1"/>
    <n v="0"/>
    <s v="No"/>
    <s v="No"/>
    <n v="1"/>
    <s v="Yes"/>
    <x v="1"/>
    <x v="2"/>
    <x v="2"/>
    <x v="2"/>
    <x v="2"/>
    <x v="2"/>
    <x v="2"/>
    <x v="2"/>
    <x v="0"/>
    <s v="Yes"/>
    <x v="1"/>
    <n v="19.75"/>
    <n v="19.75"/>
    <x v="0"/>
    <n v="19.75"/>
    <n v="0"/>
    <x v="0"/>
  </r>
  <r>
    <s v="1685-VAYJF"/>
    <x v="1"/>
    <n v="0"/>
    <s v="No"/>
    <s v="No"/>
    <n v="11"/>
    <s v="Yes"/>
    <x v="1"/>
    <x v="0"/>
    <x v="0"/>
    <x v="1"/>
    <x v="0"/>
    <x v="0"/>
    <x v="0"/>
    <x v="0"/>
    <x v="0"/>
    <s v="No"/>
    <x v="3"/>
    <n v="45.2"/>
    <n v="492"/>
    <x v="0"/>
    <n v="492"/>
    <n v="0"/>
    <x v="0"/>
  </r>
  <r>
    <s v="8874-EJNSR"/>
    <x v="1"/>
    <n v="0"/>
    <s v="Yes"/>
    <s v="Yes"/>
    <n v="39"/>
    <s v="Yes"/>
    <x v="2"/>
    <x v="2"/>
    <x v="2"/>
    <x v="2"/>
    <x v="2"/>
    <x v="2"/>
    <x v="2"/>
    <x v="2"/>
    <x v="2"/>
    <s v="No"/>
    <x v="1"/>
    <n v="25.2"/>
    <n v="987.95"/>
    <x v="0"/>
    <n v="987.95"/>
    <n v="0"/>
    <x v="2"/>
  </r>
  <r>
    <s v="6917-YACBP"/>
    <x v="0"/>
    <n v="1"/>
    <s v="No"/>
    <s v="No"/>
    <n v="59"/>
    <s v="Yes"/>
    <x v="2"/>
    <x v="1"/>
    <x v="1"/>
    <x v="0"/>
    <x v="1"/>
    <x v="0"/>
    <x v="0"/>
    <x v="0"/>
    <x v="0"/>
    <s v="Yes"/>
    <x v="0"/>
    <n v="89.75"/>
    <n v="5496.9"/>
    <x v="0"/>
    <n v="5496.9"/>
    <n v="0"/>
    <x v="5"/>
  </r>
  <r>
    <s v="5049-MUBWG"/>
    <x v="1"/>
    <n v="0"/>
    <s v="No"/>
    <s v="No"/>
    <n v="26"/>
    <s v="Yes"/>
    <x v="1"/>
    <x v="0"/>
    <x v="1"/>
    <x v="1"/>
    <x v="0"/>
    <x v="1"/>
    <x v="1"/>
    <x v="1"/>
    <x v="1"/>
    <s v="No"/>
    <x v="2"/>
    <n v="75"/>
    <n v="1908.35"/>
    <x v="0"/>
    <n v="1908.35"/>
    <n v="0"/>
    <x v="1"/>
  </r>
  <r>
    <s v="4223-WOZCM"/>
    <x v="1"/>
    <n v="1"/>
    <s v="No"/>
    <s v="No"/>
    <n v="2"/>
    <s v="Yes"/>
    <x v="1"/>
    <x v="0"/>
    <x v="0"/>
    <x v="1"/>
    <x v="1"/>
    <x v="0"/>
    <x v="0"/>
    <x v="0"/>
    <x v="0"/>
    <s v="No"/>
    <x v="1"/>
    <n v="49.95"/>
    <n v="107.1"/>
    <x v="0"/>
    <n v="107.1"/>
    <n v="0"/>
    <x v="0"/>
  </r>
  <r>
    <s v="0769-MURVM"/>
    <x v="0"/>
    <n v="0"/>
    <s v="Yes"/>
    <s v="Yes"/>
    <n v="72"/>
    <s v="No"/>
    <x v="0"/>
    <x v="0"/>
    <x v="1"/>
    <x v="0"/>
    <x v="1"/>
    <x v="1"/>
    <x v="1"/>
    <x v="1"/>
    <x v="2"/>
    <s v="No"/>
    <x v="2"/>
    <n v="65.7"/>
    <n v="4575.3500000000004"/>
    <x v="0"/>
    <n v="4575.3500000000004"/>
    <n v="0"/>
    <x v="4"/>
  </r>
  <r>
    <s v="9253-VIFJQ"/>
    <x v="1"/>
    <n v="0"/>
    <s v="Yes"/>
    <s v="No"/>
    <n v="65"/>
    <s v="Yes"/>
    <x v="2"/>
    <x v="0"/>
    <x v="1"/>
    <x v="0"/>
    <x v="1"/>
    <x v="0"/>
    <x v="0"/>
    <x v="0"/>
    <x v="1"/>
    <s v="No"/>
    <x v="3"/>
    <n v="67.05"/>
    <n v="4309.55"/>
    <x v="0"/>
    <n v="4309.55"/>
    <n v="0"/>
    <x v="4"/>
  </r>
  <r>
    <s v="7030-FZTFM"/>
    <x v="1"/>
    <n v="0"/>
    <s v="Yes"/>
    <s v="Yes"/>
    <n v="72"/>
    <s v="Yes"/>
    <x v="2"/>
    <x v="1"/>
    <x v="0"/>
    <x v="0"/>
    <x v="1"/>
    <x v="1"/>
    <x v="1"/>
    <x v="1"/>
    <x v="2"/>
    <s v="No"/>
    <x v="3"/>
    <n v="110.9"/>
    <n v="7922.75"/>
    <x v="0"/>
    <n v="7922.75"/>
    <n v="0"/>
    <x v="4"/>
  </r>
  <r>
    <s v="9741-YLNTD"/>
    <x v="1"/>
    <n v="0"/>
    <s v="No"/>
    <s v="No"/>
    <n v="6"/>
    <s v="Yes"/>
    <x v="2"/>
    <x v="1"/>
    <x v="0"/>
    <x v="1"/>
    <x v="0"/>
    <x v="1"/>
    <x v="0"/>
    <x v="1"/>
    <x v="0"/>
    <s v="Yes"/>
    <x v="2"/>
    <n v="87.95"/>
    <n v="522.35"/>
    <x v="0"/>
    <n v="522.35"/>
    <n v="0"/>
    <x v="0"/>
  </r>
  <r>
    <s v="5917-RYRMG"/>
    <x v="1"/>
    <n v="1"/>
    <s v="No"/>
    <s v="No"/>
    <n v="32"/>
    <s v="Yes"/>
    <x v="1"/>
    <x v="2"/>
    <x v="2"/>
    <x v="2"/>
    <x v="2"/>
    <x v="2"/>
    <x v="2"/>
    <x v="2"/>
    <x v="1"/>
    <s v="No"/>
    <x v="3"/>
    <n v="19.8"/>
    <n v="587.70000000000005"/>
    <x v="0"/>
    <n v="587.70000000000005"/>
    <n v="0"/>
    <x v="1"/>
  </r>
  <r>
    <s v="5120-ZBLAI"/>
    <x v="0"/>
    <n v="0"/>
    <s v="Yes"/>
    <s v="No"/>
    <n v="50"/>
    <s v="Yes"/>
    <x v="2"/>
    <x v="0"/>
    <x v="0"/>
    <x v="1"/>
    <x v="1"/>
    <x v="0"/>
    <x v="1"/>
    <x v="1"/>
    <x v="1"/>
    <s v="No"/>
    <x v="2"/>
    <n v="75.7"/>
    <n v="3876.2"/>
    <x v="0"/>
    <n v="3876.2"/>
    <n v="0"/>
    <x v="5"/>
  </r>
  <r>
    <s v="1194-BHJYC"/>
    <x v="1"/>
    <n v="0"/>
    <s v="Yes"/>
    <s v="No"/>
    <n v="61"/>
    <s v="No"/>
    <x v="0"/>
    <x v="0"/>
    <x v="1"/>
    <x v="1"/>
    <x v="1"/>
    <x v="1"/>
    <x v="1"/>
    <x v="1"/>
    <x v="2"/>
    <s v="Yes"/>
    <x v="1"/>
    <n v="62.15"/>
    <n v="3778.85"/>
    <x v="0"/>
    <n v="3778.85"/>
    <n v="0"/>
    <x v="4"/>
  </r>
  <r>
    <s v="3663-MITLP"/>
    <x v="0"/>
    <n v="0"/>
    <s v="No"/>
    <s v="No"/>
    <n v="15"/>
    <s v="Yes"/>
    <x v="1"/>
    <x v="1"/>
    <x v="0"/>
    <x v="0"/>
    <x v="1"/>
    <x v="0"/>
    <x v="1"/>
    <x v="1"/>
    <x v="0"/>
    <s v="Yes"/>
    <x v="0"/>
    <n v="101.25"/>
    <n v="1457.25"/>
    <x v="1"/>
    <n v="1457.25"/>
    <n v="1"/>
    <x v="3"/>
  </r>
  <r>
    <s v="0906-QVPMS"/>
    <x v="1"/>
    <n v="0"/>
    <s v="Yes"/>
    <s v="No"/>
    <n v="72"/>
    <s v="Yes"/>
    <x v="2"/>
    <x v="1"/>
    <x v="1"/>
    <x v="0"/>
    <x v="1"/>
    <x v="1"/>
    <x v="1"/>
    <x v="1"/>
    <x v="2"/>
    <s v="No"/>
    <x v="2"/>
    <n v="115.15"/>
    <n v="8349.4500000000007"/>
    <x v="0"/>
    <n v="8349.4500000000007"/>
    <n v="0"/>
    <x v="4"/>
  </r>
  <r>
    <s v="9025-ZRPVR"/>
    <x v="1"/>
    <n v="0"/>
    <s v="No"/>
    <s v="No"/>
    <n v="9"/>
    <s v="Yes"/>
    <x v="1"/>
    <x v="2"/>
    <x v="2"/>
    <x v="2"/>
    <x v="2"/>
    <x v="2"/>
    <x v="2"/>
    <x v="2"/>
    <x v="0"/>
    <s v="Yes"/>
    <x v="1"/>
    <n v="18.95"/>
    <n v="185.6"/>
    <x v="1"/>
    <n v="185.6"/>
    <n v="1"/>
    <x v="0"/>
  </r>
  <r>
    <s v="1905-OEILC"/>
    <x v="0"/>
    <n v="0"/>
    <s v="No"/>
    <s v="No"/>
    <n v="1"/>
    <s v="Yes"/>
    <x v="1"/>
    <x v="2"/>
    <x v="2"/>
    <x v="2"/>
    <x v="2"/>
    <x v="2"/>
    <x v="2"/>
    <x v="2"/>
    <x v="0"/>
    <s v="No"/>
    <x v="1"/>
    <n v="19.5"/>
    <n v="19.5"/>
    <x v="0"/>
    <n v="19.5"/>
    <n v="0"/>
    <x v="0"/>
  </r>
  <r>
    <s v="7858-GTZSP"/>
    <x v="0"/>
    <n v="0"/>
    <s v="No"/>
    <s v="No"/>
    <n v="12"/>
    <s v="Yes"/>
    <x v="2"/>
    <x v="1"/>
    <x v="0"/>
    <x v="1"/>
    <x v="0"/>
    <x v="0"/>
    <x v="0"/>
    <x v="1"/>
    <x v="0"/>
    <s v="Yes"/>
    <x v="0"/>
    <n v="86.55"/>
    <n v="1066.9000000000001"/>
    <x v="0"/>
    <n v="1066.9000000000001"/>
    <n v="0"/>
    <x v="0"/>
  </r>
  <r>
    <s v="3285-UCQVC"/>
    <x v="0"/>
    <n v="0"/>
    <s v="No"/>
    <s v="No"/>
    <n v="37"/>
    <s v="No"/>
    <x v="0"/>
    <x v="0"/>
    <x v="0"/>
    <x v="1"/>
    <x v="0"/>
    <x v="1"/>
    <x v="0"/>
    <x v="0"/>
    <x v="0"/>
    <s v="No"/>
    <x v="3"/>
    <n v="28.6"/>
    <n v="973.55"/>
    <x v="1"/>
    <n v="973.55"/>
    <n v="1"/>
    <x v="2"/>
  </r>
  <r>
    <s v="6248-BSHKG"/>
    <x v="1"/>
    <n v="0"/>
    <s v="Yes"/>
    <s v="Yes"/>
    <n v="61"/>
    <s v="Yes"/>
    <x v="1"/>
    <x v="2"/>
    <x v="2"/>
    <x v="2"/>
    <x v="2"/>
    <x v="2"/>
    <x v="2"/>
    <x v="2"/>
    <x v="1"/>
    <s v="No"/>
    <x v="1"/>
    <n v="20.399999999999999"/>
    <n v="1226.45"/>
    <x v="0"/>
    <n v="1226.45"/>
    <n v="0"/>
    <x v="4"/>
  </r>
  <r>
    <s v="4685-TFLLS"/>
    <x v="1"/>
    <n v="0"/>
    <s v="Yes"/>
    <s v="Yes"/>
    <n v="18"/>
    <s v="Yes"/>
    <x v="1"/>
    <x v="2"/>
    <x v="2"/>
    <x v="2"/>
    <x v="2"/>
    <x v="2"/>
    <x v="2"/>
    <x v="2"/>
    <x v="1"/>
    <s v="No"/>
    <x v="2"/>
    <n v="19.8"/>
    <n v="342.3"/>
    <x v="0"/>
    <n v="342.3"/>
    <n v="0"/>
    <x v="3"/>
  </r>
  <r>
    <s v="3470-BTGQO"/>
    <x v="1"/>
    <n v="0"/>
    <s v="No"/>
    <s v="Yes"/>
    <n v="21"/>
    <s v="Yes"/>
    <x v="1"/>
    <x v="0"/>
    <x v="0"/>
    <x v="1"/>
    <x v="0"/>
    <x v="0"/>
    <x v="0"/>
    <x v="0"/>
    <x v="0"/>
    <s v="No"/>
    <x v="1"/>
    <n v="45.65"/>
    <n v="985.05"/>
    <x v="0"/>
    <n v="985.05"/>
    <n v="0"/>
    <x v="3"/>
  </r>
  <r>
    <s v="1209-VFFOC"/>
    <x v="1"/>
    <n v="0"/>
    <s v="Yes"/>
    <s v="Yes"/>
    <n v="68"/>
    <s v="No"/>
    <x v="0"/>
    <x v="0"/>
    <x v="1"/>
    <x v="0"/>
    <x v="1"/>
    <x v="1"/>
    <x v="0"/>
    <x v="1"/>
    <x v="2"/>
    <s v="Yes"/>
    <x v="1"/>
    <n v="56.4"/>
    <n v="3948.45"/>
    <x v="0"/>
    <n v="3948.45"/>
    <n v="0"/>
    <x v="4"/>
  </r>
  <r>
    <s v="8224-DWCKX"/>
    <x v="1"/>
    <n v="1"/>
    <s v="No"/>
    <s v="No"/>
    <n v="12"/>
    <s v="Yes"/>
    <x v="2"/>
    <x v="1"/>
    <x v="0"/>
    <x v="1"/>
    <x v="0"/>
    <x v="0"/>
    <x v="0"/>
    <x v="0"/>
    <x v="0"/>
    <s v="Yes"/>
    <x v="3"/>
    <n v="73.3"/>
    <n v="828.05"/>
    <x v="0"/>
    <n v="828.05"/>
    <n v="0"/>
    <x v="0"/>
  </r>
  <r>
    <s v="5482-PLVPE"/>
    <x v="0"/>
    <n v="1"/>
    <s v="No"/>
    <s v="No"/>
    <n v="2"/>
    <s v="No"/>
    <x v="0"/>
    <x v="0"/>
    <x v="0"/>
    <x v="1"/>
    <x v="0"/>
    <x v="0"/>
    <x v="0"/>
    <x v="0"/>
    <x v="0"/>
    <s v="No"/>
    <x v="0"/>
    <n v="24.35"/>
    <n v="41.85"/>
    <x v="1"/>
    <n v="41.85"/>
    <n v="1"/>
    <x v="0"/>
  </r>
  <r>
    <s v="4553-DVPZG"/>
    <x v="0"/>
    <n v="0"/>
    <s v="Yes"/>
    <s v="No"/>
    <n v="62"/>
    <s v="Yes"/>
    <x v="2"/>
    <x v="1"/>
    <x v="0"/>
    <x v="1"/>
    <x v="1"/>
    <x v="0"/>
    <x v="1"/>
    <x v="1"/>
    <x v="0"/>
    <s v="Yes"/>
    <x v="0"/>
    <n v="101.35"/>
    <n v="6164.7"/>
    <x v="0"/>
    <n v="6164.7"/>
    <n v="0"/>
    <x v="4"/>
  </r>
  <r>
    <s v="4902-OHLSK"/>
    <x v="0"/>
    <n v="1"/>
    <s v="No"/>
    <s v="No"/>
    <n v="29"/>
    <s v="Yes"/>
    <x v="2"/>
    <x v="1"/>
    <x v="0"/>
    <x v="1"/>
    <x v="0"/>
    <x v="1"/>
    <x v="1"/>
    <x v="1"/>
    <x v="0"/>
    <s v="No"/>
    <x v="0"/>
    <n v="98.65"/>
    <n v="2862.75"/>
    <x v="1"/>
    <n v="2862.75"/>
    <n v="1"/>
    <x v="1"/>
  </r>
  <r>
    <s v="6917-IAYHD"/>
    <x v="1"/>
    <n v="0"/>
    <s v="No"/>
    <s v="Yes"/>
    <n v="1"/>
    <s v="No"/>
    <x v="0"/>
    <x v="0"/>
    <x v="0"/>
    <x v="0"/>
    <x v="0"/>
    <x v="1"/>
    <x v="0"/>
    <x v="0"/>
    <x v="0"/>
    <s v="No"/>
    <x v="1"/>
    <n v="33.6"/>
    <n v="33.6"/>
    <x v="0"/>
    <n v="33.6"/>
    <n v="0"/>
    <x v="0"/>
  </r>
  <r>
    <s v="0495-ZBNGW"/>
    <x v="1"/>
    <n v="1"/>
    <s v="Yes"/>
    <s v="No"/>
    <n v="5"/>
    <s v="Yes"/>
    <x v="2"/>
    <x v="1"/>
    <x v="0"/>
    <x v="1"/>
    <x v="1"/>
    <x v="0"/>
    <x v="0"/>
    <x v="0"/>
    <x v="0"/>
    <s v="Yes"/>
    <x v="2"/>
    <n v="79.900000000000006"/>
    <n v="343.95"/>
    <x v="1"/>
    <n v="343.95"/>
    <n v="1"/>
    <x v="0"/>
  </r>
  <r>
    <s v="8620-RJPZN"/>
    <x v="0"/>
    <n v="0"/>
    <s v="No"/>
    <s v="No"/>
    <n v="1"/>
    <s v="Yes"/>
    <x v="1"/>
    <x v="2"/>
    <x v="2"/>
    <x v="2"/>
    <x v="2"/>
    <x v="2"/>
    <x v="2"/>
    <x v="2"/>
    <x v="0"/>
    <s v="No"/>
    <x v="0"/>
    <n v="20.7"/>
    <n v="20.7"/>
    <x v="0"/>
    <n v="20.7"/>
    <n v="0"/>
    <x v="0"/>
  </r>
  <r>
    <s v="7572-KPVKK"/>
    <x v="1"/>
    <n v="0"/>
    <s v="No"/>
    <s v="Yes"/>
    <n v="62"/>
    <s v="Yes"/>
    <x v="2"/>
    <x v="1"/>
    <x v="0"/>
    <x v="1"/>
    <x v="1"/>
    <x v="1"/>
    <x v="1"/>
    <x v="1"/>
    <x v="2"/>
    <s v="Yes"/>
    <x v="0"/>
    <n v="104.05"/>
    <n v="6590.5"/>
    <x v="0"/>
    <n v="6590.5"/>
    <n v="0"/>
    <x v="4"/>
  </r>
  <r>
    <s v="2642-MAWLJ"/>
    <x v="0"/>
    <n v="0"/>
    <s v="Yes"/>
    <s v="Yes"/>
    <n v="36"/>
    <s v="Yes"/>
    <x v="1"/>
    <x v="2"/>
    <x v="2"/>
    <x v="2"/>
    <x v="2"/>
    <x v="2"/>
    <x v="2"/>
    <x v="2"/>
    <x v="2"/>
    <s v="No"/>
    <x v="2"/>
    <n v="20.25"/>
    <n v="717.95"/>
    <x v="0"/>
    <n v="717.95"/>
    <n v="0"/>
    <x v="1"/>
  </r>
  <r>
    <s v="2357-COQEK"/>
    <x v="0"/>
    <n v="1"/>
    <s v="No"/>
    <s v="No"/>
    <n v="28"/>
    <s v="Yes"/>
    <x v="2"/>
    <x v="1"/>
    <x v="0"/>
    <x v="1"/>
    <x v="1"/>
    <x v="1"/>
    <x v="1"/>
    <x v="1"/>
    <x v="0"/>
    <s v="Yes"/>
    <x v="0"/>
    <n v="103.3"/>
    <n v="2890.65"/>
    <x v="1"/>
    <n v="2890.65"/>
    <n v="1"/>
    <x v="1"/>
  </r>
  <r>
    <s v="7103-ZGVNT"/>
    <x v="0"/>
    <n v="0"/>
    <s v="Yes"/>
    <s v="Yes"/>
    <n v="69"/>
    <s v="Yes"/>
    <x v="2"/>
    <x v="0"/>
    <x v="1"/>
    <x v="0"/>
    <x v="0"/>
    <x v="1"/>
    <x v="1"/>
    <x v="0"/>
    <x v="1"/>
    <s v="No"/>
    <x v="3"/>
    <n v="73.7"/>
    <n v="4885.8500000000004"/>
    <x v="0"/>
    <n v="4885.8500000000004"/>
    <n v="0"/>
    <x v="4"/>
  </r>
  <r>
    <s v="3737-GCSPV"/>
    <x v="0"/>
    <n v="0"/>
    <s v="Yes"/>
    <s v="No"/>
    <n v="11"/>
    <s v="Yes"/>
    <x v="2"/>
    <x v="1"/>
    <x v="1"/>
    <x v="1"/>
    <x v="0"/>
    <x v="1"/>
    <x v="1"/>
    <x v="0"/>
    <x v="0"/>
    <s v="Yes"/>
    <x v="3"/>
    <n v="96.2"/>
    <n v="1222.05"/>
    <x v="1"/>
    <n v="1222.05"/>
    <n v="1"/>
    <x v="0"/>
  </r>
  <r>
    <s v="2027-WKXMW"/>
    <x v="0"/>
    <n v="0"/>
    <s v="Yes"/>
    <s v="No"/>
    <n v="63"/>
    <s v="Yes"/>
    <x v="2"/>
    <x v="1"/>
    <x v="0"/>
    <x v="0"/>
    <x v="1"/>
    <x v="1"/>
    <x v="1"/>
    <x v="1"/>
    <x v="0"/>
    <s v="Yes"/>
    <x v="0"/>
    <n v="108.75"/>
    <n v="6871.7"/>
    <x v="0"/>
    <n v="6871.7"/>
    <n v="0"/>
    <x v="4"/>
  </r>
  <r>
    <s v="7137-NAXML"/>
    <x v="1"/>
    <n v="0"/>
    <s v="No"/>
    <s v="No"/>
    <n v="23"/>
    <s v="Yes"/>
    <x v="1"/>
    <x v="2"/>
    <x v="2"/>
    <x v="2"/>
    <x v="2"/>
    <x v="2"/>
    <x v="2"/>
    <x v="2"/>
    <x v="1"/>
    <s v="No"/>
    <x v="2"/>
    <n v="20.149999999999999"/>
    <n v="405.6"/>
    <x v="0"/>
    <n v="405.6"/>
    <n v="0"/>
    <x v="3"/>
  </r>
  <r>
    <s v="2428-ZMCTB"/>
    <x v="1"/>
    <n v="0"/>
    <s v="No"/>
    <s v="No"/>
    <n v="10"/>
    <s v="Yes"/>
    <x v="1"/>
    <x v="2"/>
    <x v="2"/>
    <x v="2"/>
    <x v="2"/>
    <x v="2"/>
    <x v="2"/>
    <x v="2"/>
    <x v="0"/>
    <s v="No"/>
    <x v="3"/>
    <n v="19.75"/>
    <n v="208.25"/>
    <x v="0"/>
    <n v="208.25"/>
    <n v="0"/>
    <x v="0"/>
  </r>
  <r>
    <s v="2961-VNFKL"/>
    <x v="0"/>
    <n v="0"/>
    <s v="Yes"/>
    <s v="No"/>
    <n v="71"/>
    <s v="Yes"/>
    <x v="2"/>
    <x v="2"/>
    <x v="2"/>
    <x v="2"/>
    <x v="2"/>
    <x v="2"/>
    <x v="2"/>
    <x v="2"/>
    <x v="2"/>
    <s v="Yes"/>
    <x v="3"/>
    <n v="25.95"/>
    <n v="1801.9"/>
    <x v="0"/>
    <n v="1801.9"/>
    <n v="0"/>
    <x v="4"/>
  </r>
  <r>
    <s v="1768-HNVGJ"/>
    <x v="0"/>
    <n v="1"/>
    <s v="No"/>
    <s v="No"/>
    <n v="45"/>
    <s v="Yes"/>
    <x v="2"/>
    <x v="0"/>
    <x v="1"/>
    <x v="1"/>
    <x v="0"/>
    <x v="1"/>
    <x v="0"/>
    <x v="1"/>
    <x v="0"/>
    <s v="Yes"/>
    <x v="0"/>
    <n v="70.05"/>
    <n v="3062.45"/>
    <x v="0"/>
    <n v="3062.45"/>
    <n v="0"/>
    <x v="2"/>
  </r>
  <r>
    <s v="6963-KQYQB"/>
    <x v="0"/>
    <n v="0"/>
    <s v="Yes"/>
    <s v="Yes"/>
    <n v="70"/>
    <s v="Yes"/>
    <x v="2"/>
    <x v="2"/>
    <x v="2"/>
    <x v="2"/>
    <x v="2"/>
    <x v="2"/>
    <x v="2"/>
    <x v="2"/>
    <x v="2"/>
    <s v="No"/>
    <x v="1"/>
    <n v="24.05"/>
    <n v="1764.75"/>
    <x v="0"/>
    <n v="1764.75"/>
    <n v="0"/>
    <x v="4"/>
  </r>
  <r>
    <s v="5934-RMPOV"/>
    <x v="0"/>
    <n v="0"/>
    <s v="No"/>
    <s v="Yes"/>
    <n v="22"/>
    <s v="Yes"/>
    <x v="2"/>
    <x v="1"/>
    <x v="0"/>
    <x v="1"/>
    <x v="0"/>
    <x v="0"/>
    <x v="0"/>
    <x v="1"/>
    <x v="0"/>
    <s v="Yes"/>
    <x v="0"/>
    <n v="84.75"/>
    <n v="1816.75"/>
    <x v="0"/>
    <n v="1816.75"/>
    <n v="0"/>
    <x v="3"/>
  </r>
  <r>
    <s v="1207-BLKSA"/>
    <x v="0"/>
    <n v="0"/>
    <s v="Yes"/>
    <s v="Yes"/>
    <n v="52"/>
    <s v="Yes"/>
    <x v="2"/>
    <x v="2"/>
    <x v="2"/>
    <x v="2"/>
    <x v="2"/>
    <x v="2"/>
    <x v="2"/>
    <x v="2"/>
    <x v="2"/>
    <s v="No"/>
    <x v="1"/>
    <n v="23.05"/>
    <n v="1255.0999999999999"/>
    <x v="0"/>
    <n v="1255.0999999999999"/>
    <n v="0"/>
    <x v="5"/>
  </r>
  <r>
    <s v="4088-YLDSU"/>
    <x v="1"/>
    <n v="0"/>
    <s v="Yes"/>
    <s v="No"/>
    <n v="55"/>
    <s v="Yes"/>
    <x v="2"/>
    <x v="1"/>
    <x v="0"/>
    <x v="1"/>
    <x v="1"/>
    <x v="1"/>
    <x v="1"/>
    <x v="1"/>
    <x v="1"/>
    <s v="Yes"/>
    <x v="0"/>
    <n v="104.15"/>
    <n v="5743.05"/>
    <x v="1"/>
    <n v="5743.05"/>
    <n v="1"/>
    <x v="5"/>
  </r>
  <r>
    <s v="8316-BBQAY"/>
    <x v="0"/>
    <n v="0"/>
    <s v="No"/>
    <s v="No"/>
    <n v="65"/>
    <s v="No"/>
    <x v="0"/>
    <x v="0"/>
    <x v="1"/>
    <x v="1"/>
    <x v="1"/>
    <x v="1"/>
    <x v="1"/>
    <x v="1"/>
    <x v="2"/>
    <s v="No"/>
    <x v="3"/>
    <n v="59.95"/>
    <n v="3921.1"/>
    <x v="0"/>
    <n v="3921.1"/>
    <n v="0"/>
    <x v="4"/>
  </r>
  <r>
    <s v="1166-PQLGG"/>
    <x v="0"/>
    <n v="0"/>
    <s v="Yes"/>
    <s v="Yes"/>
    <n v="72"/>
    <s v="Yes"/>
    <x v="1"/>
    <x v="2"/>
    <x v="2"/>
    <x v="2"/>
    <x v="2"/>
    <x v="2"/>
    <x v="2"/>
    <x v="2"/>
    <x v="2"/>
    <s v="No"/>
    <x v="2"/>
    <n v="19.55"/>
    <n v="1463.45"/>
    <x v="0"/>
    <n v="1463.45"/>
    <n v="0"/>
    <x v="4"/>
  </r>
  <r>
    <s v="3146-JTQHR"/>
    <x v="1"/>
    <n v="0"/>
    <s v="Yes"/>
    <s v="No"/>
    <n v="10"/>
    <s v="Yes"/>
    <x v="1"/>
    <x v="2"/>
    <x v="2"/>
    <x v="2"/>
    <x v="2"/>
    <x v="2"/>
    <x v="2"/>
    <x v="2"/>
    <x v="1"/>
    <s v="No"/>
    <x v="2"/>
    <n v="19.600000000000001"/>
    <n v="189.45"/>
    <x v="0"/>
    <n v="189.45"/>
    <n v="0"/>
    <x v="0"/>
  </r>
  <r>
    <s v="4291-YZODP"/>
    <x v="0"/>
    <n v="0"/>
    <s v="No"/>
    <s v="Yes"/>
    <n v="7"/>
    <s v="Yes"/>
    <x v="1"/>
    <x v="2"/>
    <x v="2"/>
    <x v="2"/>
    <x v="2"/>
    <x v="2"/>
    <x v="2"/>
    <x v="2"/>
    <x v="1"/>
    <s v="No"/>
    <x v="1"/>
    <n v="20.05"/>
    <n v="96.8"/>
    <x v="0"/>
    <n v="96.8"/>
    <n v="0"/>
    <x v="0"/>
  </r>
  <r>
    <s v="4395-PZMSN"/>
    <x v="1"/>
    <n v="1"/>
    <s v="No"/>
    <s v="No"/>
    <n v="5"/>
    <s v="Yes"/>
    <x v="1"/>
    <x v="1"/>
    <x v="0"/>
    <x v="0"/>
    <x v="0"/>
    <x v="0"/>
    <x v="0"/>
    <x v="1"/>
    <x v="0"/>
    <s v="Yes"/>
    <x v="0"/>
    <n v="85.55"/>
    <n v="408.5"/>
    <x v="0"/>
    <n v="408.5"/>
    <n v="0"/>
    <x v="0"/>
  </r>
  <r>
    <s v="6427-FEFIG"/>
    <x v="0"/>
    <n v="0"/>
    <s v="Yes"/>
    <s v="Yes"/>
    <n v="24"/>
    <s v="Yes"/>
    <x v="2"/>
    <x v="0"/>
    <x v="1"/>
    <x v="1"/>
    <x v="1"/>
    <x v="0"/>
    <x v="1"/>
    <x v="1"/>
    <x v="2"/>
    <s v="No"/>
    <x v="3"/>
    <n v="78.599999999999994"/>
    <n v="1846.65"/>
    <x v="0"/>
    <n v="1846.65"/>
    <n v="0"/>
    <x v="3"/>
  </r>
  <r>
    <s v="0017-IUDMW"/>
    <x v="0"/>
    <n v="0"/>
    <s v="Yes"/>
    <s v="Yes"/>
    <n v="72"/>
    <s v="Yes"/>
    <x v="2"/>
    <x v="1"/>
    <x v="1"/>
    <x v="0"/>
    <x v="1"/>
    <x v="1"/>
    <x v="1"/>
    <x v="1"/>
    <x v="2"/>
    <s v="Yes"/>
    <x v="3"/>
    <n v="116.8"/>
    <n v="8456.75"/>
    <x v="0"/>
    <n v="8456.75"/>
    <n v="0"/>
    <x v="4"/>
  </r>
  <r>
    <s v="8706-HRADD"/>
    <x v="1"/>
    <n v="0"/>
    <s v="No"/>
    <s v="No"/>
    <n v="21"/>
    <s v="No"/>
    <x v="0"/>
    <x v="0"/>
    <x v="1"/>
    <x v="1"/>
    <x v="0"/>
    <x v="1"/>
    <x v="1"/>
    <x v="0"/>
    <x v="0"/>
    <s v="Yes"/>
    <x v="1"/>
    <n v="43.55"/>
    <n v="1011.5"/>
    <x v="0"/>
    <n v="1011.5"/>
    <n v="0"/>
    <x v="3"/>
  </r>
  <r>
    <s v="9955-QOPOY"/>
    <x v="1"/>
    <n v="0"/>
    <s v="Yes"/>
    <s v="No"/>
    <n v="69"/>
    <s v="No"/>
    <x v="0"/>
    <x v="0"/>
    <x v="0"/>
    <x v="0"/>
    <x v="1"/>
    <x v="1"/>
    <x v="1"/>
    <x v="1"/>
    <x v="1"/>
    <s v="Yes"/>
    <x v="3"/>
    <n v="60.8"/>
    <n v="4263.3999999999996"/>
    <x v="0"/>
    <n v="4263.3999999999996"/>
    <n v="0"/>
    <x v="4"/>
  </r>
  <r>
    <s v="4385-ZKVNW"/>
    <x v="1"/>
    <n v="0"/>
    <s v="Yes"/>
    <s v="Yes"/>
    <n v="44"/>
    <s v="Yes"/>
    <x v="1"/>
    <x v="0"/>
    <x v="0"/>
    <x v="0"/>
    <x v="0"/>
    <x v="1"/>
    <x v="0"/>
    <x v="0"/>
    <x v="0"/>
    <s v="Yes"/>
    <x v="2"/>
    <n v="54.9"/>
    <n v="2549.1"/>
    <x v="0"/>
    <n v="2549.1"/>
    <n v="0"/>
    <x v="2"/>
  </r>
  <r>
    <s v="5446-DKWYW"/>
    <x v="0"/>
    <n v="1"/>
    <s v="Yes"/>
    <s v="Yes"/>
    <n v="61"/>
    <s v="Yes"/>
    <x v="2"/>
    <x v="0"/>
    <x v="0"/>
    <x v="1"/>
    <x v="1"/>
    <x v="0"/>
    <x v="1"/>
    <x v="0"/>
    <x v="1"/>
    <s v="Yes"/>
    <x v="0"/>
    <n v="65.2"/>
    <n v="3965.05"/>
    <x v="0"/>
    <n v="3965.05"/>
    <n v="0"/>
    <x v="4"/>
  </r>
  <r>
    <s v="2034-CGRHZ"/>
    <x v="1"/>
    <n v="1"/>
    <s v="No"/>
    <s v="No"/>
    <n v="24"/>
    <s v="Yes"/>
    <x v="2"/>
    <x v="1"/>
    <x v="0"/>
    <x v="0"/>
    <x v="1"/>
    <x v="0"/>
    <x v="1"/>
    <x v="1"/>
    <x v="0"/>
    <s v="Yes"/>
    <x v="3"/>
    <n v="102.95"/>
    <n v="2496.6999999999998"/>
    <x v="1"/>
    <n v="2496.6999999999998"/>
    <n v="1"/>
    <x v="3"/>
  </r>
  <r>
    <s v="5797-APWZC"/>
    <x v="0"/>
    <n v="0"/>
    <s v="No"/>
    <s v="No"/>
    <n v="1"/>
    <s v="Yes"/>
    <x v="1"/>
    <x v="1"/>
    <x v="0"/>
    <x v="1"/>
    <x v="0"/>
    <x v="0"/>
    <x v="1"/>
    <x v="1"/>
    <x v="0"/>
    <s v="No"/>
    <x v="0"/>
    <n v="90.6"/>
    <n v="90.6"/>
    <x v="1"/>
    <n v="90.6"/>
    <n v="1"/>
    <x v="0"/>
  </r>
  <r>
    <s v="3683-QKIUE"/>
    <x v="0"/>
    <n v="0"/>
    <s v="No"/>
    <s v="No"/>
    <n v="6"/>
    <s v="Yes"/>
    <x v="1"/>
    <x v="0"/>
    <x v="0"/>
    <x v="1"/>
    <x v="0"/>
    <x v="1"/>
    <x v="0"/>
    <x v="0"/>
    <x v="0"/>
    <s v="Yes"/>
    <x v="2"/>
    <n v="50.8"/>
    <n v="288.05"/>
    <x v="1"/>
    <n v="288.05"/>
    <n v="1"/>
    <x v="0"/>
  </r>
  <r>
    <s v="4228-ZGYUW"/>
    <x v="1"/>
    <n v="0"/>
    <s v="No"/>
    <s v="No"/>
    <n v="4"/>
    <s v="Yes"/>
    <x v="2"/>
    <x v="1"/>
    <x v="0"/>
    <x v="0"/>
    <x v="0"/>
    <x v="0"/>
    <x v="0"/>
    <x v="1"/>
    <x v="0"/>
    <s v="Yes"/>
    <x v="0"/>
    <n v="90.05"/>
    <n v="368.1"/>
    <x v="1"/>
    <n v="368.1"/>
    <n v="1"/>
    <x v="0"/>
  </r>
  <r>
    <s v="9031-ZVQPT"/>
    <x v="1"/>
    <n v="0"/>
    <s v="Yes"/>
    <s v="No"/>
    <n v="72"/>
    <s v="Yes"/>
    <x v="2"/>
    <x v="1"/>
    <x v="0"/>
    <x v="0"/>
    <x v="1"/>
    <x v="1"/>
    <x v="1"/>
    <x v="1"/>
    <x v="2"/>
    <s v="Yes"/>
    <x v="0"/>
    <n v="108.2"/>
    <n v="7840.6"/>
    <x v="0"/>
    <n v="7840.6"/>
    <n v="0"/>
    <x v="4"/>
  </r>
  <r>
    <s v="2990-IAJSV"/>
    <x v="1"/>
    <n v="0"/>
    <s v="No"/>
    <s v="No"/>
    <n v="72"/>
    <s v="Yes"/>
    <x v="2"/>
    <x v="0"/>
    <x v="1"/>
    <x v="0"/>
    <x v="1"/>
    <x v="1"/>
    <x v="1"/>
    <x v="1"/>
    <x v="2"/>
    <s v="No"/>
    <x v="2"/>
    <n v="92"/>
    <n v="6632.75"/>
    <x v="0"/>
    <n v="6632.75"/>
    <n v="0"/>
    <x v="4"/>
  </r>
  <r>
    <s v="8107-KNCIM"/>
    <x v="1"/>
    <n v="1"/>
    <s v="Yes"/>
    <s v="No"/>
    <n v="14"/>
    <s v="Yes"/>
    <x v="2"/>
    <x v="1"/>
    <x v="0"/>
    <x v="1"/>
    <x v="0"/>
    <x v="0"/>
    <x v="0"/>
    <x v="0"/>
    <x v="0"/>
    <s v="Yes"/>
    <x v="0"/>
    <n v="75.099999999999994"/>
    <n v="1013.35"/>
    <x v="0"/>
    <n v="1013.35"/>
    <n v="0"/>
    <x v="3"/>
  </r>
  <r>
    <s v="9027-YFHQJ"/>
    <x v="1"/>
    <n v="0"/>
    <s v="No"/>
    <s v="No"/>
    <n v="7"/>
    <s v="Yes"/>
    <x v="2"/>
    <x v="2"/>
    <x v="2"/>
    <x v="2"/>
    <x v="2"/>
    <x v="2"/>
    <x v="2"/>
    <x v="2"/>
    <x v="0"/>
    <s v="Yes"/>
    <x v="2"/>
    <n v="25.05"/>
    <n v="152.94999999999999"/>
    <x v="0"/>
    <n v="152.94999999999999"/>
    <n v="0"/>
    <x v="0"/>
  </r>
  <r>
    <s v="5176-LDKUH"/>
    <x v="0"/>
    <n v="0"/>
    <s v="No"/>
    <s v="No"/>
    <n v="48"/>
    <s v="Yes"/>
    <x v="1"/>
    <x v="1"/>
    <x v="0"/>
    <x v="0"/>
    <x v="0"/>
    <x v="0"/>
    <x v="0"/>
    <x v="0"/>
    <x v="1"/>
    <s v="No"/>
    <x v="0"/>
    <n v="75.150000000000006"/>
    <n v="3772.65"/>
    <x v="0"/>
    <n v="3772.65"/>
    <n v="0"/>
    <x v="2"/>
  </r>
  <r>
    <s v="4644-OBGFZ"/>
    <x v="1"/>
    <n v="0"/>
    <s v="Yes"/>
    <s v="Yes"/>
    <n v="55"/>
    <s v="Yes"/>
    <x v="1"/>
    <x v="2"/>
    <x v="2"/>
    <x v="2"/>
    <x v="2"/>
    <x v="2"/>
    <x v="2"/>
    <x v="2"/>
    <x v="1"/>
    <s v="No"/>
    <x v="1"/>
    <n v="19.5"/>
    <n v="1026.3499999999999"/>
    <x v="0"/>
    <n v="1026.3499999999999"/>
    <n v="0"/>
    <x v="5"/>
  </r>
  <r>
    <s v="7926-IJOOU"/>
    <x v="1"/>
    <n v="0"/>
    <s v="No"/>
    <s v="No"/>
    <n v="1"/>
    <s v="Yes"/>
    <x v="1"/>
    <x v="2"/>
    <x v="2"/>
    <x v="2"/>
    <x v="2"/>
    <x v="2"/>
    <x v="2"/>
    <x v="2"/>
    <x v="0"/>
    <s v="No"/>
    <x v="3"/>
    <n v="19.3"/>
    <n v="19.3"/>
    <x v="0"/>
    <n v="19.3"/>
    <n v="0"/>
    <x v="0"/>
  </r>
  <r>
    <s v="6480-YAGIY"/>
    <x v="1"/>
    <n v="0"/>
    <s v="No"/>
    <s v="No"/>
    <n v="45"/>
    <s v="Yes"/>
    <x v="1"/>
    <x v="1"/>
    <x v="1"/>
    <x v="0"/>
    <x v="1"/>
    <x v="1"/>
    <x v="1"/>
    <x v="1"/>
    <x v="1"/>
    <s v="No"/>
    <x v="3"/>
    <n v="112.2"/>
    <n v="5031.8500000000004"/>
    <x v="0"/>
    <n v="5031.8500000000004"/>
    <n v="0"/>
    <x v="2"/>
  </r>
  <r>
    <s v="4029-HPFVY"/>
    <x v="1"/>
    <n v="0"/>
    <s v="No"/>
    <s v="No"/>
    <n v="3"/>
    <s v="Yes"/>
    <x v="1"/>
    <x v="1"/>
    <x v="0"/>
    <x v="1"/>
    <x v="0"/>
    <x v="0"/>
    <x v="0"/>
    <x v="0"/>
    <x v="0"/>
    <s v="Yes"/>
    <x v="1"/>
    <n v="70.3"/>
    <n v="220.4"/>
    <x v="0"/>
    <n v="220.4"/>
    <n v="0"/>
    <x v="0"/>
  </r>
  <r>
    <s v="7602-DBTOU"/>
    <x v="0"/>
    <n v="0"/>
    <s v="Yes"/>
    <s v="No"/>
    <n v="71"/>
    <s v="Yes"/>
    <x v="1"/>
    <x v="2"/>
    <x v="2"/>
    <x v="2"/>
    <x v="2"/>
    <x v="2"/>
    <x v="2"/>
    <x v="2"/>
    <x v="2"/>
    <s v="No"/>
    <x v="1"/>
    <n v="19.600000000000001"/>
    <n v="1416.5"/>
    <x v="0"/>
    <n v="1416.5"/>
    <n v="0"/>
    <x v="4"/>
  </r>
  <r>
    <s v="5345-BMKWB"/>
    <x v="1"/>
    <n v="0"/>
    <s v="Yes"/>
    <s v="No"/>
    <n v="8"/>
    <s v="Yes"/>
    <x v="1"/>
    <x v="2"/>
    <x v="2"/>
    <x v="2"/>
    <x v="2"/>
    <x v="2"/>
    <x v="2"/>
    <x v="2"/>
    <x v="0"/>
    <s v="No"/>
    <x v="1"/>
    <n v="20.25"/>
    <n v="158.35"/>
    <x v="0"/>
    <n v="158.35"/>
    <n v="0"/>
    <x v="0"/>
  </r>
  <r>
    <s v="3519-ZKXGG"/>
    <x v="0"/>
    <n v="0"/>
    <s v="Yes"/>
    <s v="No"/>
    <n v="3"/>
    <s v="Yes"/>
    <x v="2"/>
    <x v="1"/>
    <x v="0"/>
    <x v="1"/>
    <x v="0"/>
    <x v="0"/>
    <x v="0"/>
    <x v="0"/>
    <x v="0"/>
    <s v="Yes"/>
    <x v="0"/>
    <n v="75.849999999999994"/>
    <n v="256.60000000000002"/>
    <x v="1"/>
    <n v="256.60000000000002"/>
    <n v="1"/>
    <x v="0"/>
  </r>
  <r>
    <s v="5457-COLHT"/>
    <x v="1"/>
    <n v="0"/>
    <s v="Yes"/>
    <s v="Yes"/>
    <n v="69"/>
    <s v="Yes"/>
    <x v="1"/>
    <x v="0"/>
    <x v="1"/>
    <x v="0"/>
    <x v="0"/>
    <x v="1"/>
    <x v="1"/>
    <x v="1"/>
    <x v="2"/>
    <s v="No"/>
    <x v="2"/>
    <n v="80.650000000000006"/>
    <n v="5542.55"/>
    <x v="0"/>
    <n v="5542.55"/>
    <n v="0"/>
    <x v="4"/>
  </r>
  <r>
    <s v="6416-TVAIH"/>
    <x v="1"/>
    <n v="0"/>
    <s v="Yes"/>
    <s v="Yes"/>
    <n v="1"/>
    <s v="Yes"/>
    <x v="1"/>
    <x v="1"/>
    <x v="0"/>
    <x v="1"/>
    <x v="0"/>
    <x v="0"/>
    <x v="0"/>
    <x v="0"/>
    <x v="0"/>
    <s v="Yes"/>
    <x v="0"/>
    <n v="68.5"/>
    <n v="68.5"/>
    <x v="1"/>
    <n v="68.5"/>
    <n v="1"/>
    <x v="0"/>
  </r>
  <r>
    <s v="5451-YHYPW"/>
    <x v="0"/>
    <n v="1"/>
    <s v="Yes"/>
    <s v="No"/>
    <n v="72"/>
    <s v="Yes"/>
    <x v="2"/>
    <x v="1"/>
    <x v="1"/>
    <x v="0"/>
    <x v="1"/>
    <x v="1"/>
    <x v="1"/>
    <x v="1"/>
    <x v="2"/>
    <s v="Yes"/>
    <x v="3"/>
    <n v="115.75"/>
    <n v="8443.7000000000007"/>
    <x v="0"/>
    <n v="8443.7000000000007"/>
    <n v="0"/>
    <x v="4"/>
  </r>
  <r>
    <s v="5108-ADXWO"/>
    <x v="1"/>
    <n v="0"/>
    <s v="No"/>
    <s v="No"/>
    <n v="11"/>
    <s v="Yes"/>
    <x v="1"/>
    <x v="1"/>
    <x v="1"/>
    <x v="1"/>
    <x v="0"/>
    <x v="0"/>
    <x v="0"/>
    <x v="0"/>
    <x v="0"/>
    <s v="Yes"/>
    <x v="0"/>
    <n v="73.5"/>
    <n v="791.75"/>
    <x v="1"/>
    <n v="791.75"/>
    <n v="1"/>
    <x v="0"/>
  </r>
  <r>
    <s v="7998-WNZEM"/>
    <x v="1"/>
    <n v="0"/>
    <s v="No"/>
    <s v="No"/>
    <n v="71"/>
    <s v="Yes"/>
    <x v="2"/>
    <x v="0"/>
    <x v="1"/>
    <x v="0"/>
    <x v="1"/>
    <x v="1"/>
    <x v="0"/>
    <x v="1"/>
    <x v="2"/>
    <s v="No"/>
    <x v="2"/>
    <n v="80.599999999999994"/>
    <n v="5708.2"/>
    <x v="0"/>
    <n v="5708.2"/>
    <n v="0"/>
    <x v="4"/>
  </r>
  <r>
    <s v="3066-RRJIO"/>
    <x v="0"/>
    <n v="0"/>
    <s v="No"/>
    <s v="No"/>
    <n v="1"/>
    <s v="Yes"/>
    <x v="1"/>
    <x v="1"/>
    <x v="0"/>
    <x v="1"/>
    <x v="0"/>
    <x v="0"/>
    <x v="0"/>
    <x v="0"/>
    <x v="0"/>
    <s v="Yes"/>
    <x v="1"/>
    <n v="69.95"/>
    <n v="69.95"/>
    <x v="1"/>
    <n v="69.95"/>
    <n v="1"/>
    <x v="0"/>
  </r>
  <r>
    <s v="4664-NJCMS"/>
    <x v="0"/>
    <n v="0"/>
    <s v="Yes"/>
    <s v="No"/>
    <n v="33"/>
    <s v="No"/>
    <x v="0"/>
    <x v="0"/>
    <x v="1"/>
    <x v="1"/>
    <x v="1"/>
    <x v="1"/>
    <x v="1"/>
    <x v="1"/>
    <x v="2"/>
    <s v="No"/>
    <x v="2"/>
    <n v="59.55"/>
    <n v="2016.3"/>
    <x v="0"/>
    <n v="2016.3"/>
    <n v="0"/>
    <x v="1"/>
  </r>
  <r>
    <s v="0307-BCOPK"/>
    <x v="0"/>
    <n v="0"/>
    <s v="No"/>
    <s v="No"/>
    <n v="16"/>
    <s v="Yes"/>
    <x v="1"/>
    <x v="2"/>
    <x v="2"/>
    <x v="2"/>
    <x v="2"/>
    <x v="2"/>
    <x v="2"/>
    <x v="2"/>
    <x v="1"/>
    <s v="No"/>
    <x v="1"/>
    <n v="19.05"/>
    <n v="326.64999999999998"/>
    <x v="0"/>
    <n v="326.64999999999998"/>
    <n v="0"/>
    <x v="3"/>
  </r>
  <r>
    <s v="7629-WFGLW"/>
    <x v="0"/>
    <n v="1"/>
    <s v="Yes"/>
    <s v="No"/>
    <n v="56"/>
    <s v="Yes"/>
    <x v="2"/>
    <x v="1"/>
    <x v="1"/>
    <x v="0"/>
    <x v="1"/>
    <x v="1"/>
    <x v="0"/>
    <x v="0"/>
    <x v="1"/>
    <s v="No"/>
    <x v="0"/>
    <n v="95.65"/>
    <n v="5471.75"/>
    <x v="0"/>
    <n v="5471.75"/>
    <n v="0"/>
    <x v="5"/>
  </r>
  <r>
    <s v="2542-HYGIQ"/>
    <x v="0"/>
    <n v="0"/>
    <s v="No"/>
    <s v="No"/>
    <n v="1"/>
    <s v="Yes"/>
    <x v="1"/>
    <x v="2"/>
    <x v="2"/>
    <x v="2"/>
    <x v="2"/>
    <x v="2"/>
    <x v="2"/>
    <x v="2"/>
    <x v="0"/>
    <s v="No"/>
    <x v="3"/>
    <n v="19.95"/>
    <n v="19.95"/>
    <x v="0"/>
    <n v="19.95"/>
    <n v="0"/>
    <x v="0"/>
  </r>
  <r>
    <s v="6715-OFDBP"/>
    <x v="1"/>
    <n v="0"/>
    <s v="No"/>
    <s v="No"/>
    <n v="5"/>
    <s v="Yes"/>
    <x v="1"/>
    <x v="0"/>
    <x v="0"/>
    <x v="1"/>
    <x v="1"/>
    <x v="0"/>
    <x v="1"/>
    <x v="1"/>
    <x v="0"/>
    <s v="Yes"/>
    <x v="0"/>
    <n v="70.05"/>
    <n v="346.4"/>
    <x v="1"/>
    <n v="346.4"/>
    <n v="1"/>
    <x v="0"/>
  </r>
  <r>
    <s v="5016-LIPDW"/>
    <x v="1"/>
    <n v="0"/>
    <s v="Yes"/>
    <s v="Yes"/>
    <n v="57"/>
    <s v="Yes"/>
    <x v="1"/>
    <x v="2"/>
    <x v="2"/>
    <x v="2"/>
    <x v="2"/>
    <x v="2"/>
    <x v="2"/>
    <x v="2"/>
    <x v="1"/>
    <s v="No"/>
    <x v="1"/>
    <n v="19.399999999999999"/>
    <n v="1061.5999999999999"/>
    <x v="0"/>
    <n v="1061.5999999999999"/>
    <n v="0"/>
    <x v="5"/>
  </r>
  <r>
    <s v="6481-LXPWL"/>
    <x v="1"/>
    <n v="0"/>
    <s v="Yes"/>
    <s v="Yes"/>
    <n v="56"/>
    <s v="No"/>
    <x v="0"/>
    <x v="0"/>
    <x v="0"/>
    <x v="0"/>
    <x v="1"/>
    <x v="0"/>
    <x v="0"/>
    <x v="0"/>
    <x v="1"/>
    <s v="Yes"/>
    <x v="3"/>
    <n v="36.1"/>
    <n v="1971.5"/>
    <x v="0"/>
    <n v="1971.5"/>
    <n v="0"/>
    <x v="5"/>
  </r>
  <r>
    <s v="1567-DSCIC"/>
    <x v="1"/>
    <n v="0"/>
    <s v="No"/>
    <s v="No"/>
    <n v="8"/>
    <s v="Yes"/>
    <x v="2"/>
    <x v="1"/>
    <x v="0"/>
    <x v="0"/>
    <x v="1"/>
    <x v="0"/>
    <x v="1"/>
    <x v="0"/>
    <x v="0"/>
    <s v="Yes"/>
    <x v="0"/>
    <n v="94"/>
    <n v="773.65"/>
    <x v="1"/>
    <n v="773.65"/>
    <n v="1"/>
    <x v="0"/>
  </r>
  <r>
    <s v="2150-UWTFY"/>
    <x v="0"/>
    <n v="0"/>
    <s v="Yes"/>
    <s v="Yes"/>
    <n v="22"/>
    <s v="Yes"/>
    <x v="1"/>
    <x v="0"/>
    <x v="1"/>
    <x v="0"/>
    <x v="1"/>
    <x v="0"/>
    <x v="0"/>
    <x v="0"/>
    <x v="0"/>
    <s v="No"/>
    <x v="1"/>
    <n v="61.15"/>
    <n v="1422.05"/>
    <x v="1"/>
    <n v="1422.05"/>
    <n v="1"/>
    <x v="3"/>
  </r>
  <r>
    <s v="6124-ACRHJ"/>
    <x v="0"/>
    <n v="0"/>
    <s v="No"/>
    <s v="No"/>
    <n v="1"/>
    <s v="Yes"/>
    <x v="1"/>
    <x v="2"/>
    <x v="2"/>
    <x v="2"/>
    <x v="2"/>
    <x v="2"/>
    <x v="2"/>
    <x v="2"/>
    <x v="0"/>
    <s v="No"/>
    <x v="1"/>
    <n v="19.75"/>
    <n v="19.75"/>
    <x v="0"/>
    <n v="19.75"/>
    <n v="0"/>
    <x v="0"/>
  </r>
  <r>
    <s v="9362-MWODR"/>
    <x v="0"/>
    <n v="0"/>
    <s v="No"/>
    <s v="Yes"/>
    <n v="40"/>
    <s v="Yes"/>
    <x v="1"/>
    <x v="0"/>
    <x v="1"/>
    <x v="1"/>
    <x v="0"/>
    <x v="1"/>
    <x v="1"/>
    <x v="0"/>
    <x v="0"/>
    <s v="Yes"/>
    <x v="3"/>
    <n v="64.099999999999994"/>
    <n v="2460.35"/>
    <x v="0"/>
    <n v="2460.35"/>
    <n v="0"/>
    <x v="2"/>
  </r>
  <r>
    <s v="9975-GPKZU"/>
    <x v="1"/>
    <n v="0"/>
    <s v="Yes"/>
    <s v="Yes"/>
    <n v="46"/>
    <s v="Yes"/>
    <x v="1"/>
    <x v="2"/>
    <x v="2"/>
    <x v="2"/>
    <x v="2"/>
    <x v="2"/>
    <x v="2"/>
    <x v="2"/>
    <x v="2"/>
    <s v="No"/>
    <x v="3"/>
    <n v="19.75"/>
    <n v="856.5"/>
    <x v="0"/>
    <n v="856.5"/>
    <n v="0"/>
    <x v="2"/>
  </r>
  <r>
    <s v="9625-RZFUK"/>
    <x v="1"/>
    <n v="0"/>
    <s v="Yes"/>
    <s v="Yes"/>
    <n v="63"/>
    <s v="Yes"/>
    <x v="1"/>
    <x v="2"/>
    <x v="2"/>
    <x v="2"/>
    <x v="2"/>
    <x v="2"/>
    <x v="2"/>
    <x v="2"/>
    <x v="2"/>
    <s v="No"/>
    <x v="1"/>
    <n v="19.7"/>
    <n v="1275.8499999999999"/>
    <x v="0"/>
    <n v="1275.8499999999999"/>
    <n v="0"/>
    <x v="4"/>
  </r>
  <r>
    <s v="5153-LXKDT"/>
    <x v="1"/>
    <n v="0"/>
    <s v="Yes"/>
    <s v="Yes"/>
    <n v="68"/>
    <s v="Yes"/>
    <x v="2"/>
    <x v="1"/>
    <x v="1"/>
    <x v="0"/>
    <x v="1"/>
    <x v="0"/>
    <x v="1"/>
    <x v="1"/>
    <x v="2"/>
    <s v="Yes"/>
    <x v="0"/>
    <n v="110.2"/>
    <n v="7467.5"/>
    <x v="0"/>
    <n v="7467.5"/>
    <n v="0"/>
    <x v="4"/>
  </r>
  <r>
    <s v="5161-UBZXI"/>
    <x v="1"/>
    <n v="0"/>
    <s v="Yes"/>
    <s v="Yes"/>
    <n v="69"/>
    <s v="Yes"/>
    <x v="1"/>
    <x v="1"/>
    <x v="1"/>
    <x v="0"/>
    <x v="0"/>
    <x v="1"/>
    <x v="1"/>
    <x v="1"/>
    <x v="2"/>
    <s v="Yes"/>
    <x v="3"/>
    <n v="106.35"/>
    <n v="7261.75"/>
    <x v="0"/>
    <n v="7261.75"/>
    <n v="0"/>
    <x v="4"/>
  </r>
  <r>
    <s v="1020-JPQOW"/>
    <x v="0"/>
    <n v="0"/>
    <s v="Yes"/>
    <s v="No"/>
    <n v="56"/>
    <s v="Yes"/>
    <x v="2"/>
    <x v="1"/>
    <x v="0"/>
    <x v="0"/>
    <x v="1"/>
    <x v="1"/>
    <x v="0"/>
    <x v="0"/>
    <x v="0"/>
    <s v="No"/>
    <x v="0"/>
    <n v="90.55"/>
    <n v="5116.6000000000004"/>
    <x v="0"/>
    <n v="5116.6000000000004"/>
    <n v="0"/>
    <x v="5"/>
  </r>
  <r>
    <s v="7919-ZODZZ"/>
    <x v="0"/>
    <n v="0"/>
    <s v="Yes"/>
    <s v="Yes"/>
    <n v="10"/>
    <s v="Yes"/>
    <x v="1"/>
    <x v="0"/>
    <x v="0"/>
    <x v="0"/>
    <x v="1"/>
    <x v="0"/>
    <x v="0"/>
    <x v="1"/>
    <x v="1"/>
    <s v="Yes"/>
    <x v="1"/>
    <n v="65.900000000000006"/>
    <n v="660.05"/>
    <x v="0"/>
    <n v="660.05"/>
    <n v="0"/>
    <x v="0"/>
  </r>
  <r>
    <s v="0565-JUPYD"/>
    <x v="1"/>
    <n v="0"/>
    <s v="No"/>
    <s v="No"/>
    <n v="63"/>
    <s v="Yes"/>
    <x v="2"/>
    <x v="1"/>
    <x v="1"/>
    <x v="0"/>
    <x v="1"/>
    <x v="1"/>
    <x v="1"/>
    <x v="0"/>
    <x v="1"/>
    <s v="No"/>
    <x v="3"/>
    <n v="104.5"/>
    <n v="6590.8"/>
    <x v="0"/>
    <n v="6590.8"/>
    <n v="0"/>
    <x v="4"/>
  </r>
  <r>
    <s v="6867-ACCZI"/>
    <x v="0"/>
    <n v="0"/>
    <s v="Yes"/>
    <s v="Yes"/>
    <n v="24"/>
    <s v="No"/>
    <x v="0"/>
    <x v="0"/>
    <x v="1"/>
    <x v="0"/>
    <x v="1"/>
    <x v="1"/>
    <x v="0"/>
    <x v="1"/>
    <x v="2"/>
    <s v="Yes"/>
    <x v="1"/>
    <n v="52.5"/>
    <n v="1208.1500000000001"/>
    <x v="0"/>
    <n v="1208.1500000000001"/>
    <n v="0"/>
    <x v="3"/>
  </r>
  <r>
    <s v="5939-XAIXZ"/>
    <x v="0"/>
    <n v="0"/>
    <s v="No"/>
    <s v="No"/>
    <n v="19"/>
    <s v="Yes"/>
    <x v="2"/>
    <x v="0"/>
    <x v="0"/>
    <x v="1"/>
    <x v="1"/>
    <x v="0"/>
    <x v="0"/>
    <x v="0"/>
    <x v="0"/>
    <s v="Yes"/>
    <x v="1"/>
    <n v="56.1"/>
    <n v="1033.9000000000001"/>
    <x v="0"/>
    <n v="1033.9000000000001"/>
    <n v="0"/>
    <x v="3"/>
  </r>
  <r>
    <s v="9054-FOWNV"/>
    <x v="1"/>
    <n v="0"/>
    <s v="Yes"/>
    <s v="Yes"/>
    <n v="22"/>
    <s v="Yes"/>
    <x v="2"/>
    <x v="1"/>
    <x v="0"/>
    <x v="1"/>
    <x v="1"/>
    <x v="0"/>
    <x v="1"/>
    <x v="0"/>
    <x v="0"/>
    <s v="Yes"/>
    <x v="0"/>
    <n v="88.75"/>
    <n v="1885.15"/>
    <x v="0"/>
    <n v="1885.15"/>
    <n v="0"/>
    <x v="3"/>
  </r>
  <r>
    <s v="2683-BPJSO"/>
    <x v="1"/>
    <n v="0"/>
    <s v="Yes"/>
    <s v="No"/>
    <n v="29"/>
    <s v="Yes"/>
    <x v="2"/>
    <x v="1"/>
    <x v="1"/>
    <x v="0"/>
    <x v="0"/>
    <x v="0"/>
    <x v="0"/>
    <x v="0"/>
    <x v="0"/>
    <s v="Yes"/>
    <x v="0"/>
    <n v="84.45"/>
    <n v="2467.1"/>
    <x v="1"/>
    <n v="2467.1"/>
    <n v="1"/>
    <x v="1"/>
  </r>
  <r>
    <s v="2157-MXBJS"/>
    <x v="1"/>
    <n v="0"/>
    <s v="Yes"/>
    <s v="No"/>
    <n v="13"/>
    <s v="Yes"/>
    <x v="2"/>
    <x v="0"/>
    <x v="0"/>
    <x v="1"/>
    <x v="1"/>
    <x v="0"/>
    <x v="1"/>
    <x v="1"/>
    <x v="1"/>
    <s v="Yes"/>
    <x v="1"/>
    <n v="75.3"/>
    <n v="989.45"/>
    <x v="1"/>
    <n v="989.45"/>
    <n v="1"/>
    <x v="3"/>
  </r>
  <r>
    <s v="8207-VVMYB"/>
    <x v="0"/>
    <n v="0"/>
    <s v="Yes"/>
    <s v="No"/>
    <n v="70"/>
    <s v="Yes"/>
    <x v="2"/>
    <x v="2"/>
    <x v="2"/>
    <x v="2"/>
    <x v="2"/>
    <x v="2"/>
    <x v="2"/>
    <x v="2"/>
    <x v="2"/>
    <s v="Yes"/>
    <x v="2"/>
    <n v="26"/>
    <n v="2006.95"/>
    <x v="0"/>
    <n v="2006.95"/>
    <n v="0"/>
    <x v="4"/>
  </r>
  <r>
    <s v="9732-EQMWY"/>
    <x v="0"/>
    <n v="0"/>
    <s v="Yes"/>
    <s v="No"/>
    <n v="49"/>
    <s v="Yes"/>
    <x v="1"/>
    <x v="1"/>
    <x v="0"/>
    <x v="0"/>
    <x v="1"/>
    <x v="0"/>
    <x v="1"/>
    <x v="1"/>
    <x v="0"/>
    <s v="No"/>
    <x v="0"/>
    <n v="99.4"/>
    <n v="5025"/>
    <x v="0"/>
    <n v="5025"/>
    <n v="0"/>
    <x v="5"/>
  </r>
  <r>
    <s v="9360-AHGNL"/>
    <x v="0"/>
    <n v="1"/>
    <s v="Yes"/>
    <s v="No"/>
    <n v="43"/>
    <s v="Yes"/>
    <x v="2"/>
    <x v="1"/>
    <x v="1"/>
    <x v="1"/>
    <x v="1"/>
    <x v="1"/>
    <x v="1"/>
    <x v="1"/>
    <x v="1"/>
    <s v="Yes"/>
    <x v="1"/>
    <n v="109.55"/>
    <n v="4830.25"/>
    <x v="1"/>
    <n v="4830.25"/>
    <n v="1"/>
    <x v="2"/>
  </r>
  <r>
    <s v="1087-UDSIH"/>
    <x v="0"/>
    <n v="0"/>
    <s v="No"/>
    <s v="No"/>
    <n v="3"/>
    <s v="Yes"/>
    <x v="1"/>
    <x v="2"/>
    <x v="2"/>
    <x v="2"/>
    <x v="2"/>
    <x v="2"/>
    <x v="2"/>
    <x v="2"/>
    <x v="0"/>
    <s v="Yes"/>
    <x v="1"/>
    <n v="19.600000000000001"/>
    <n v="59.75"/>
    <x v="1"/>
    <n v="59.75"/>
    <n v="1"/>
    <x v="0"/>
  </r>
  <r>
    <s v="5269-NRGDP"/>
    <x v="1"/>
    <n v="0"/>
    <s v="Yes"/>
    <s v="Yes"/>
    <n v="42"/>
    <s v="Yes"/>
    <x v="1"/>
    <x v="0"/>
    <x v="0"/>
    <x v="1"/>
    <x v="1"/>
    <x v="1"/>
    <x v="1"/>
    <x v="1"/>
    <x v="1"/>
    <s v="No"/>
    <x v="0"/>
    <n v="73.150000000000006"/>
    <n v="3088.25"/>
    <x v="0"/>
    <n v="3088.25"/>
    <n v="0"/>
    <x v="2"/>
  </r>
  <r>
    <s v="6195-MELTI"/>
    <x v="1"/>
    <n v="0"/>
    <s v="No"/>
    <s v="No"/>
    <n v="57"/>
    <s v="Yes"/>
    <x v="1"/>
    <x v="0"/>
    <x v="0"/>
    <x v="0"/>
    <x v="0"/>
    <x v="1"/>
    <x v="0"/>
    <x v="0"/>
    <x v="1"/>
    <s v="Yes"/>
    <x v="1"/>
    <n v="54.65"/>
    <n v="3134.7"/>
    <x v="0"/>
    <n v="3134.7"/>
    <n v="0"/>
    <x v="5"/>
  </r>
  <r>
    <s v="5485-WUYWF"/>
    <x v="1"/>
    <n v="1"/>
    <s v="No"/>
    <s v="No"/>
    <n v="2"/>
    <s v="Yes"/>
    <x v="1"/>
    <x v="0"/>
    <x v="1"/>
    <x v="1"/>
    <x v="1"/>
    <x v="0"/>
    <x v="1"/>
    <x v="0"/>
    <x v="0"/>
    <s v="No"/>
    <x v="2"/>
    <n v="66.400000000000006"/>
    <n v="94.55"/>
    <x v="1"/>
    <n v="94.55"/>
    <n v="1"/>
    <x v="0"/>
  </r>
  <r>
    <s v="2121-JAFOM"/>
    <x v="0"/>
    <n v="0"/>
    <s v="Yes"/>
    <s v="No"/>
    <n v="72"/>
    <s v="Yes"/>
    <x v="2"/>
    <x v="1"/>
    <x v="1"/>
    <x v="0"/>
    <x v="1"/>
    <x v="1"/>
    <x v="1"/>
    <x v="1"/>
    <x v="2"/>
    <s v="Yes"/>
    <x v="3"/>
    <n v="115.55"/>
    <n v="8312.4"/>
    <x v="0"/>
    <n v="8312.4"/>
    <n v="0"/>
    <x v="4"/>
  </r>
  <r>
    <s v="8818-DOPVL"/>
    <x v="0"/>
    <n v="1"/>
    <s v="No"/>
    <s v="No"/>
    <n v="46"/>
    <s v="Yes"/>
    <x v="2"/>
    <x v="1"/>
    <x v="0"/>
    <x v="0"/>
    <x v="1"/>
    <x v="0"/>
    <x v="1"/>
    <x v="1"/>
    <x v="0"/>
    <s v="Yes"/>
    <x v="0"/>
    <n v="104.45"/>
    <n v="4863.8500000000004"/>
    <x v="0"/>
    <n v="4863.8500000000004"/>
    <n v="0"/>
    <x v="2"/>
  </r>
  <r>
    <s v="2632-UCGVD"/>
    <x v="1"/>
    <n v="1"/>
    <s v="Yes"/>
    <s v="No"/>
    <n v="66"/>
    <s v="Yes"/>
    <x v="2"/>
    <x v="1"/>
    <x v="0"/>
    <x v="1"/>
    <x v="0"/>
    <x v="1"/>
    <x v="1"/>
    <x v="1"/>
    <x v="0"/>
    <s v="Yes"/>
    <x v="3"/>
    <n v="100.05"/>
    <n v="6871.9"/>
    <x v="1"/>
    <n v="6871.9"/>
    <n v="1"/>
    <x v="4"/>
  </r>
  <r>
    <s v="5445-PZWGX"/>
    <x v="1"/>
    <n v="0"/>
    <s v="No"/>
    <s v="No"/>
    <n v="62"/>
    <s v="Yes"/>
    <x v="2"/>
    <x v="1"/>
    <x v="1"/>
    <x v="0"/>
    <x v="0"/>
    <x v="1"/>
    <x v="0"/>
    <x v="1"/>
    <x v="1"/>
    <s v="No"/>
    <x v="0"/>
    <n v="102"/>
    <n v="6529.25"/>
    <x v="1"/>
    <n v="6529.25"/>
    <n v="1"/>
    <x v="4"/>
  </r>
  <r>
    <s v="1227-UDMZR"/>
    <x v="0"/>
    <n v="0"/>
    <s v="Yes"/>
    <s v="No"/>
    <n v="72"/>
    <s v="Yes"/>
    <x v="2"/>
    <x v="0"/>
    <x v="1"/>
    <x v="0"/>
    <x v="1"/>
    <x v="1"/>
    <x v="1"/>
    <x v="1"/>
    <x v="2"/>
    <s v="Yes"/>
    <x v="2"/>
    <n v="91.15"/>
    <n v="6637.9"/>
    <x v="0"/>
    <n v="6637.9"/>
    <n v="0"/>
    <x v="4"/>
  </r>
  <r>
    <s v="5198-HQAEN"/>
    <x v="1"/>
    <n v="0"/>
    <s v="Yes"/>
    <s v="Yes"/>
    <n v="35"/>
    <s v="Yes"/>
    <x v="1"/>
    <x v="1"/>
    <x v="0"/>
    <x v="0"/>
    <x v="0"/>
    <x v="1"/>
    <x v="1"/>
    <x v="0"/>
    <x v="1"/>
    <s v="Yes"/>
    <x v="0"/>
    <n v="89.7"/>
    <n v="3165.6"/>
    <x v="0"/>
    <n v="3165.6"/>
    <n v="0"/>
    <x v="1"/>
  </r>
  <r>
    <s v="9170-CCKOU"/>
    <x v="1"/>
    <n v="0"/>
    <s v="Yes"/>
    <s v="No"/>
    <n v="17"/>
    <s v="Yes"/>
    <x v="2"/>
    <x v="1"/>
    <x v="1"/>
    <x v="0"/>
    <x v="1"/>
    <x v="0"/>
    <x v="0"/>
    <x v="0"/>
    <x v="0"/>
    <s v="No"/>
    <x v="3"/>
    <n v="90.2"/>
    <n v="1454.15"/>
    <x v="1"/>
    <n v="1454.15"/>
    <n v="1"/>
    <x v="3"/>
  </r>
  <r>
    <s v="2167-FQSTQ"/>
    <x v="0"/>
    <n v="0"/>
    <s v="Yes"/>
    <s v="No"/>
    <n v="72"/>
    <s v="Yes"/>
    <x v="2"/>
    <x v="0"/>
    <x v="1"/>
    <x v="0"/>
    <x v="1"/>
    <x v="1"/>
    <x v="1"/>
    <x v="1"/>
    <x v="2"/>
    <s v="Yes"/>
    <x v="0"/>
    <n v="92.4"/>
    <n v="6786.1"/>
    <x v="0"/>
    <n v="6786.1"/>
    <n v="0"/>
    <x v="4"/>
  </r>
  <r>
    <s v="2819-GWENI"/>
    <x v="0"/>
    <n v="0"/>
    <s v="Yes"/>
    <s v="Yes"/>
    <n v="28"/>
    <s v="Yes"/>
    <x v="1"/>
    <x v="2"/>
    <x v="2"/>
    <x v="2"/>
    <x v="2"/>
    <x v="2"/>
    <x v="2"/>
    <x v="2"/>
    <x v="1"/>
    <s v="No"/>
    <x v="1"/>
    <n v="19.899999999999999"/>
    <n v="543"/>
    <x v="0"/>
    <n v="543"/>
    <n v="0"/>
    <x v="1"/>
  </r>
  <r>
    <s v="1043-YCUTE"/>
    <x v="1"/>
    <n v="0"/>
    <s v="Yes"/>
    <s v="No"/>
    <n v="56"/>
    <s v="Yes"/>
    <x v="2"/>
    <x v="2"/>
    <x v="2"/>
    <x v="2"/>
    <x v="2"/>
    <x v="2"/>
    <x v="2"/>
    <x v="2"/>
    <x v="2"/>
    <s v="Yes"/>
    <x v="3"/>
    <n v="25.15"/>
    <n v="1327.15"/>
    <x v="1"/>
    <n v="1327.15"/>
    <n v="1"/>
    <x v="5"/>
  </r>
  <r>
    <s v="3814-MLAXC"/>
    <x v="0"/>
    <n v="0"/>
    <s v="No"/>
    <s v="No"/>
    <n v="31"/>
    <s v="Yes"/>
    <x v="2"/>
    <x v="1"/>
    <x v="0"/>
    <x v="1"/>
    <x v="0"/>
    <x v="1"/>
    <x v="0"/>
    <x v="0"/>
    <x v="0"/>
    <s v="Yes"/>
    <x v="3"/>
    <n v="79.849999999999994"/>
    <n v="2404.15"/>
    <x v="1"/>
    <n v="2404.15"/>
    <n v="1"/>
    <x v="1"/>
  </r>
  <r>
    <s v="3572-UUHRS"/>
    <x v="1"/>
    <n v="0"/>
    <s v="No"/>
    <s v="No"/>
    <n v="45"/>
    <s v="Yes"/>
    <x v="1"/>
    <x v="2"/>
    <x v="2"/>
    <x v="2"/>
    <x v="2"/>
    <x v="2"/>
    <x v="2"/>
    <x v="2"/>
    <x v="1"/>
    <s v="No"/>
    <x v="2"/>
    <n v="18.850000000000001"/>
    <n v="867.3"/>
    <x v="0"/>
    <n v="867.3"/>
    <n v="0"/>
    <x v="2"/>
  </r>
  <r>
    <s v="2692-PFYTJ"/>
    <x v="0"/>
    <n v="0"/>
    <s v="No"/>
    <s v="No"/>
    <n v="1"/>
    <s v="Yes"/>
    <x v="2"/>
    <x v="2"/>
    <x v="2"/>
    <x v="2"/>
    <x v="2"/>
    <x v="2"/>
    <x v="2"/>
    <x v="2"/>
    <x v="0"/>
    <s v="Yes"/>
    <x v="1"/>
    <n v="25.75"/>
    <n v="25.75"/>
    <x v="0"/>
    <n v="25.75"/>
    <n v="0"/>
    <x v="0"/>
  </r>
  <r>
    <s v="1226-UDFZR"/>
    <x v="0"/>
    <n v="0"/>
    <s v="No"/>
    <s v="No"/>
    <n v="2"/>
    <s v="Yes"/>
    <x v="1"/>
    <x v="0"/>
    <x v="0"/>
    <x v="0"/>
    <x v="0"/>
    <x v="0"/>
    <x v="0"/>
    <x v="0"/>
    <x v="0"/>
    <s v="Yes"/>
    <x v="1"/>
    <n v="49.6"/>
    <n v="114.7"/>
    <x v="1"/>
    <n v="114.7"/>
    <n v="1"/>
    <x v="0"/>
  </r>
  <r>
    <s v="5955-EPOAZ"/>
    <x v="0"/>
    <n v="0"/>
    <s v="No"/>
    <s v="No"/>
    <n v="6"/>
    <s v="Yes"/>
    <x v="1"/>
    <x v="2"/>
    <x v="2"/>
    <x v="2"/>
    <x v="2"/>
    <x v="2"/>
    <x v="2"/>
    <x v="2"/>
    <x v="0"/>
    <s v="Yes"/>
    <x v="1"/>
    <n v="20.95"/>
    <n v="109.5"/>
    <x v="0"/>
    <n v="109.5"/>
    <n v="0"/>
    <x v="0"/>
  </r>
  <r>
    <s v="6821-JPCDC"/>
    <x v="0"/>
    <n v="0"/>
    <s v="Yes"/>
    <s v="No"/>
    <n v="48"/>
    <s v="Yes"/>
    <x v="1"/>
    <x v="1"/>
    <x v="0"/>
    <x v="0"/>
    <x v="1"/>
    <x v="0"/>
    <x v="1"/>
    <x v="1"/>
    <x v="1"/>
    <s v="Yes"/>
    <x v="0"/>
    <n v="97.05"/>
    <n v="4692.95"/>
    <x v="0"/>
    <n v="4692.95"/>
    <n v="0"/>
    <x v="2"/>
  </r>
  <r>
    <s v="8815-LMFLX"/>
    <x v="1"/>
    <n v="0"/>
    <s v="Yes"/>
    <s v="Yes"/>
    <n v="25"/>
    <s v="Yes"/>
    <x v="2"/>
    <x v="2"/>
    <x v="2"/>
    <x v="2"/>
    <x v="2"/>
    <x v="2"/>
    <x v="2"/>
    <x v="2"/>
    <x v="0"/>
    <s v="Yes"/>
    <x v="2"/>
    <n v="25.4"/>
    <n v="546.85"/>
    <x v="0"/>
    <n v="546.85"/>
    <n v="0"/>
    <x v="1"/>
  </r>
  <r>
    <s v="9135-HSWOC"/>
    <x v="1"/>
    <n v="0"/>
    <s v="Yes"/>
    <s v="Yes"/>
    <n v="64"/>
    <s v="Yes"/>
    <x v="1"/>
    <x v="2"/>
    <x v="2"/>
    <x v="2"/>
    <x v="2"/>
    <x v="2"/>
    <x v="2"/>
    <x v="2"/>
    <x v="2"/>
    <s v="Yes"/>
    <x v="2"/>
    <n v="19.7"/>
    <n v="1274.05"/>
    <x v="0"/>
    <n v="1274.05"/>
    <n v="0"/>
    <x v="4"/>
  </r>
  <r>
    <s v="8582-KRHPJ"/>
    <x v="1"/>
    <n v="0"/>
    <s v="No"/>
    <s v="No"/>
    <n v="50"/>
    <s v="No"/>
    <x v="0"/>
    <x v="0"/>
    <x v="1"/>
    <x v="0"/>
    <x v="0"/>
    <x v="0"/>
    <x v="0"/>
    <x v="0"/>
    <x v="0"/>
    <s v="Yes"/>
    <x v="1"/>
    <n v="35"/>
    <n v="1782.4"/>
    <x v="0"/>
    <n v="1782.4"/>
    <n v="0"/>
    <x v="5"/>
  </r>
  <r>
    <s v="5811-IWXYM"/>
    <x v="0"/>
    <n v="0"/>
    <s v="Yes"/>
    <s v="Yes"/>
    <n v="52"/>
    <s v="Yes"/>
    <x v="2"/>
    <x v="1"/>
    <x v="0"/>
    <x v="1"/>
    <x v="1"/>
    <x v="0"/>
    <x v="1"/>
    <x v="1"/>
    <x v="1"/>
    <s v="No"/>
    <x v="2"/>
    <n v="101.25"/>
    <n v="5301.1"/>
    <x v="0"/>
    <n v="5301.1"/>
    <n v="0"/>
    <x v="5"/>
  </r>
  <r>
    <s v="7044-YAACC"/>
    <x v="1"/>
    <n v="1"/>
    <s v="Yes"/>
    <s v="No"/>
    <n v="4"/>
    <s v="Yes"/>
    <x v="1"/>
    <x v="1"/>
    <x v="0"/>
    <x v="1"/>
    <x v="0"/>
    <x v="0"/>
    <x v="0"/>
    <x v="0"/>
    <x v="0"/>
    <s v="Yes"/>
    <x v="0"/>
    <n v="70.2"/>
    <n v="280.35000000000002"/>
    <x v="0"/>
    <n v="280.35000000000002"/>
    <n v="0"/>
    <x v="0"/>
  </r>
  <r>
    <s v="8189-XRIKE"/>
    <x v="0"/>
    <n v="1"/>
    <s v="No"/>
    <s v="No"/>
    <n v="32"/>
    <s v="Yes"/>
    <x v="1"/>
    <x v="1"/>
    <x v="0"/>
    <x v="1"/>
    <x v="0"/>
    <x v="0"/>
    <x v="1"/>
    <x v="1"/>
    <x v="0"/>
    <s v="No"/>
    <x v="0"/>
    <n v="90.95"/>
    <n v="2897.95"/>
    <x v="0"/>
    <n v="2897.95"/>
    <n v="0"/>
    <x v="1"/>
  </r>
  <r>
    <s v="1506-YJTYT"/>
    <x v="1"/>
    <n v="0"/>
    <s v="Yes"/>
    <s v="Yes"/>
    <n v="45"/>
    <s v="Yes"/>
    <x v="2"/>
    <x v="0"/>
    <x v="1"/>
    <x v="0"/>
    <x v="0"/>
    <x v="1"/>
    <x v="1"/>
    <x v="0"/>
    <x v="2"/>
    <s v="No"/>
    <x v="3"/>
    <n v="73.849999999999994"/>
    <n v="3371"/>
    <x v="0"/>
    <n v="3371"/>
    <n v="0"/>
    <x v="2"/>
  </r>
  <r>
    <s v="4123-DVHPH"/>
    <x v="1"/>
    <n v="0"/>
    <s v="Yes"/>
    <s v="No"/>
    <n v="9"/>
    <s v="Yes"/>
    <x v="2"/>
    <x v="1"/>
    <x v="1"/>
    <x v="1"/>
    <x v="0"/>
    <x v="0"/>
    <x v="0"/>
    <x v="1"/>
    <x v="0"/>
    <s v="Yes"/>
    <x v="0"/>
    <n v="88.05"/>
    <n v="801.3"/>
    <x v="0"/>
    <n v="801.3"/>
    <n v="0"/>
    <x v="0"/>
  </r>
  <r>
    <s v="6425-YQLLO"/>
    <x v="0"/>
    <n v="1"/>
    <s v="Yes"/>
    <s v="No"/>
    <n v="66"/>
    <s v="Yes"/>
    <x v="2"/>
    <x v="1"/>
    <x v="0"/>
    <x v="1"/>
    <x v="1"/>
    <x v="1"/>
    <x v="1"/>
    <x v="1"/>
    <x v="1"/>
    <s v="Yes"/>
    <x v="3"/>
    <n v="105.95"/>
    <n v="6975.25"/>
    <x v="1"/>
    <n v="6975.25"/>
    <n v="1"/>
    <x v="4"/>
  </r>
  <r>
    <s v="5442-UTCVD"/>
    <x v="1"/>
    <n v="0"/>
    <s v="No"/>
    <s v="Yes"/>
    <n v="3"/>
    <s v="Yes"/>
    <x v="2"/>
    <x v="1"/>
    <x v="0"/>
    <x v="1"/>
    <x v="1"/>
    <x v="0"/>
    <x v="0"/>
    <x v="1"/>
    <x v="0"/>
    <s v="No"/>
    <x v="0"/>
    <n v="91.85"/>
    <n v="257.05"/>
    <x v="1"/>
    <n v="257.05"/>
    <n v="1"/>
    <x v="0"/>
  </r>
  <r>
    <s v="2228-BZDEE"/>
    <x v="0"/>
    <n v="0"/>
    <s v="No"/>
    <s v="No"/>
    <n v="54"/>
    <s v="Yes"/>
    <x v="1"/>
    <x v="2"/>
    <x v="2"/>
    <x v="2"/>
    <x v="2"/>
    <x v="2"/>
    <x v="2"/>
    <x v="2"/>
    <x v="2"/>
    <s v="No"/>
    <x v="1"/>
    <n v="20.100000000000001"/>
    <n v="1079.45"/>
    <x v="0"/>
    <n v="1079.45"/>
    <n v="0"/>
    <x v="5"/>
  </r>
  <r>
    <s v="7734-DBOAI"/>
    <x v="0"/>
    <n v="0"/>
    <s v="Yes"/>
    <s v="Yes"/>
    <n v="1"/>
    <s v="No"/>
    <x v="0"/>
    <x v="0"/>
    <x v="0"/>
    <x v="1"/>
    <x v="0"/>
    <x v="1"/>
    <x v="1"/>
    <x v="0"/>
    <x v="0"/>
    <s v="No"/>
    <x v="0"/>
    <n v="40.1"/>
    <n v="40.1"/>
    <x v="1"/>
    <n v="40.1"/>
    <n v="1"/>
    <x v="0"/>
  </r>
  <r>
    <s v="2789-CZANW"/>
    <x v="0"/>
    <n v="0"/>
    <s v="Yes"/>
    <s v="Yes"/>
    <n v="64"/>
    <s v="Yes"/>
    <x v="2"/>
    <x v="1"/>
    <x v="1"/>
    <x v="0"/>
    <x v="0"/>
    <x v="1"/>
    <x v="1"/>
    <x v="1"/>
    <x v="2"/>
    <s v="No"/>
    <x v="2"/>
    <n v="110.3"/>
    <n v="6997.3"/>
    <x v="0"/>
    <n v="6997.3"/>
    <n v="0"/>
    <x v="4"/>
  </r>
  <r>
    <s v="2091-RFFBA"/>
    <x v="0"/>
    <n v="1"/>
    <s v="No"/>
    <s v="No"/>
    <n v="31"/>
    <s v="Yes"/>
    <x v="2"/>
    <x v="1"/>
    <x v="0"/>
    <x v="1"/>
    <x v="0"/>
    <x v="0"/>
    <x v="0"/>
    <x v="0"/>
    <x v="0"/>
    <s v="Yes"/>
    <x v="0"/>
    <n v="73.900000000000006"/>
    <n v="2217.15"/>
    <x v="1"/>
    <n v="2217.15"/>
    <n v="1"/>
    <x v="1"/>
  </r>
  <r>
    <s v="2114-MGINA"/>
    <x v="0"/>
    <n v="0"/>
    <s v="No"/>
    <s v="No"/>
    <n v="14"/>
    <s v="Yes"/>
    <x v="1"/>
    <x v="1"/>
    <x v="0"/>
    <x v="1"/>
    <x v="0"/>
    <x v="0"/>
    <x v="1"/>
    <x v="1"/>
    <x v="0"/>
    <s v="Yes"/>
    <x v="1"/>
    <n v="89.8"/>
    <n v="1129.0999999999999"/>
    <x v="1"/>
    <n v="1129.0999999999999"/>
    <n v="1"/>
    <x v="3"/>
  </r>
  <r>
    <s v="7596-LDUXP"/>
    <x v="0"/>
    <n v="0"/>
    <s v="No"/>
    <s v="No"/>
    <n v="12"/>
    <s v="Yes"/>
    <x v="1"/>
    <x v="1"/>
    <x v="1"/>
    <x v="1"/>
    <x v="0"/>
    <x v="0"/>
    <x v="1"/>
    <x v="0"/>
    <x v="1"/>
    <s v="Yes"/>
    <x v="3"/>
    <n v="85.15"/>
    <n v="979.05"/>
    <x v="0"/>
    <n v="979.05"/>
    <n v="0"/>
    <x v="0"/>
  </r>
  <r>
    <s v="3740-RLMVT"/>
    <x v="1"/>
    <n v="1"/>
    <s v="Yes"/>
    <s v="No"/>
    <n v="67"/>
    <s v="Yes"/>
    <x v="1"/>
    <x v="0"/>
    <x v="1"/>
    <x v="0"/>
    <x v="0"/>
    <x v="1"/>
    <x v="0"/>
    <x v="0"/>
    <x v="1"/>
    <s v="Yes"/>
    <x v="2"/>
    <n v="60.95"/>
    <n v="4119.3999999999996"/>
    <x v="0"/>
    <n v="4119.3999999999996"/>
    <n v="0"/>
    <x v="4"/>
  </r>
  <r>
    <s v="4489-SNOJF"/>
    <x v="0"/>
    <n v="0"/>
    <s v="Yes"/>
    <s v="Yes"/>
    <n v="35"/>
    <s v="Yes"/>
    <x v="2"/>
    <x v="0"/>
    <x v="1"/>
    <x v="1"/>
    <x v="1"/>
    <x v="1"/>
    <x v="1"/>
    <x v="0"/>
    <x v="0"/>
    <s v="No"/>
    <x v="0"/>
    <n v="72.25"/>
    <n v="2568.5500000000002"/>
    <x v="1"/>
    <n v="2568.5500000000002"/>
    <n v="1"/>
    <x v="1"/>
  </r>
  <r>
    <s v="2192-OZITF"/>
    <x v="0"/>
    <n v="0"/>
    <s v="No"/>
    <s v="No"/>
    <n v="45"/>
    <s v="Yes"/>
    <x v="2"/>
    <x v="0"/>
    <x v="1"/>
    <x v="1"/>
    <x v="0"/>
    <x v="1"/>
    <x v="0"/>
    <x v="1"/>
    <x v="2"/>
    <s v="No"/>
    <x v="1"/>
    <n v="73.55"/>
    <n v="3349.1"/>
    <x v="0"/>
    <n v="3349.1"/>
    <n v="0"/>
    <x v="2"/>
  </r>
  <r>
    <s v="5651-CPDND"/>
    <x v="1"/>
    <n v="0"/>
    <s v="No"/>
    <s v="No"/>
    <n v="10"/>
    <s v="Yes"/>
    <x v="1"/>
    <x v="0"/>
    <x v="0"/>
    <x v="1"/>
    <x v="0"/>
    <x v="0"/>
    <x v="0"/>
    <x v="0"/>
    <x v="0"/>
    <s v="No"/>
    <x v="1"/>
    <n v="46"/>
    <n v="492.1"/>
    <x v="0"/>
    <n v="492.1"/>
    <n v="0"/>
    <x v="0"/>
  </r>
  <r>
    <s v="2186-QZEYA"/>
    <x v="0"/>
    <n v="1"/>
    <s v="No"/>
    <s v="No"/>
    <n v="29"/>
    <s v="Yes"/>
    <x v="2"/>
    <x v="0"/>
    <x v="1"/>
    <x v="0"/>
    <x v="0"/>
    <x v="0"/>
    <x v="0"/>
    <x v="0"/>
    <x v="0"/>
    <s v="Yes"/>
    <x v="2"/>
    <n v="58.55"/>
    <n v="1718.95"/>
    <x v="0"/>
    <n v="1718.95"/>
    <n v="0"/>
    <x v="1"/>
  </r>
  <r>
    <s v="1131-ALZWV"/>
    <x v="0"/>
    <n v="0"/>
    <s v="No"/>
    <s v="No"/>
    <n v="24"/>
    <s v="Yes"/>
    <x v="2"/>
    <x v="2"/>
    <x v="2"/>
    <x v="2"/>
    <x v="2"/>
    <x v="2"/>
    <x v="2"/>
    <x v="2"/>
    <x v="1"/>
    <s v="No"/>
    <x v="2"/>
    <n v="24.6"/>
    <n v="605.25"/>
    <x v="0"/>
    <n v="605.25"/>
    <n v="0"/>
    <x v="3"/>
  </r>
  <r>
    <s v="7729-XBTWX"/>
    <x v="1"/>
    <n v="0"/>
    <s v="Yes"/>
    <s v="Yes"/>
    <n v="66"/>
    <s v="Yes"/>
    <x v="1"/>
    <x v="2"/>
    <x v="2"/>
    <x v="2"/>
    <x v="2"/>
    <x v="2"/>
    <x v="2"/>
    <x v="2"/>
    <x v="2"/>
    <s v="Yes"/>
    <x v="1"/>
    <n v="19.75"/>
    <n v="1344.5"/>
    <x v="0"/>
    <n v="1344.5"/>
    <n v="0"/>
    <x v="4"/>
  </r>
  <r>
    <s v="9134-WYRVP"/>
    <x v="1"/>
    <n v="0"/>
    <s v="No"/>
    <s v="No"/>
    <n v="51"/>
    <s v="Yes"/>
    <x v="1"/>
    <x v="1"/>
    <x v="1"/>
    <x v="1"/>
    <x v="0"/>
    <x v="0"/>
    <x v="1"/>
    <x v="0"/>
    <x v="1"/>
    <s v="No"/>
    <x v="1"/>
    <n v="86.35"/>
    <n v="4267.1499999999996"/>
    <x v="0"/>
    <n v="4267.1499999999996"/>
    <n v="0"/>
    <x v="5"/>
  </r>
  <r>
    <s v="3284-SVCRO"/>
    <x v="0"/>
    <n v="0"/>
    <s v="Yes"/>
    <s v="No"/>
    <n v="45"/>
    <s v="Yes"/>
    <x v="2"/>
    <x v="2"/>
    <x v="2"/>
    <x v="2"/>
    <x v="2"/>
    <x v="2"/>
    <x v="2"/>
    <x v="2"/>
    <x v="2"/>
    <s v="No"/>
    <x v="1"/>
    <n v="25.5"/>
    <n v="1121.05"/>
    <x v="0"/>
    <n v="1121.05"/>
    <n v="0"/>
    <x v="2"/>
  </r>
  <r>
    <s v="9732-OUYRN"/>
    <x v="0"/>
    <n v="0"/>
    <s v="Yes"/>
    <s v="No"/>
    <n v="49"/>
    <s v="Yes"/>
    <x v="1"/>
    <x v="2"/>
    <x v="2"/>
    <x v="2"/>
    <x v="2"/>
    <x v="2"/>
    <x v="2"/>
    <x v="2"/>
    <x v="1"/>
    <s v="No"/>
    <x v="3"/>
    <n v="19"/>
    <n v="918.7"/>
    <x v="0"/>
    <n v="918.7"/>
    <n v="0"/>
    <x v="5"/>
  </r>
  <r>
    <s v="0559-CKHUS"/>
    <x v="0"/>
    <n v="0"/>
    <s v="Yes"/>
    <s v="No"/>
    <n v="29"/>
    <s v="Yes"/>
    <x v="1"/>
    <x v="2"/>
    <x v="2"/>
    <x v="2"/>
    <x v="2"/>
    <x v="2"/>
    <x v="2"/>
    <x v="2"/>
    <x v="2"/>
    <s v="Yes"/>
    <x v="1"/>
    <n v="19.55"/>
    <n v="521.79999999999995"/>
    <x v="0"/>
    <n v="521.79999999999995"/>
    <n v="0"/>
    <x v="1"/>
  </r>
  <r>
    <s v="2931-SVLTV"/>
    <x v="1"/>
    <n v="0"/>
    <s v="Yes"/>
    <s v="Yes"/>
    <n v="40"/>
    <s v="Yes"/>
    <x v="2"/>
    <x v="1"/>
    <x v="1"/>
    <x v="0"/>
    <x v="0"/>
    <x v="1"/>
    <x v="1"/>
    <x v="1"/>
    <x v="0"/>
    <s v="Yes"/>
    <x v="3"/>
    <n v="110.1"/>
    <n v="4469.1000000000004"/>
    <x v="0"/>
    <n v="4469.1000000000004"/>
    <n v="0"/>
    <x v="2"/>
  </r>
  <r>
    <s v="6899-PPEEA"/>
    <x v="0"/>
    <n v="1"/>
    <s v="No"/>
    <s v="No"/>
    <n v="37"/>
    <s v="Yes"/>
    <x v="2"/>
    <x v="1"/>
    <x v="0"/>
    <x v="1"/>
    <x v="0"/>
    <x v="0"/>
    <x v="1"/>
    <x v="1"/>
    <x v="0"/>
    <s v="Yes"/>
    <x v="0"/>
    <n v="96.55"/>
    <n v="3580.3"/>
    <x v="1"/>
    <n v="3580.3"/>
    <n v="1"/>
    <x v="2"/>
  </r>
  <r>
    <s v="7504-UWHNB"/>
    <x v="1"/>
    <n v="0"/>
    <s v="No"/>
    <s v="No"/>
    <n v="25"/>
    <s v="Yes"/>
    <x v="1"/>
    <x v="1"/>
    <x v="0"/>
    <x v="1"/>
    <x v="0"/>
    <x v="0"/>
    <x v="0"/>
    <x v="0"/>
    <x v="0"/>
    <s v="No"/>
    <x v="0"/>
    <n v="69.75"/>
    <n v="1729.35"/>
    <x v="0"/>
    <n v="1729.35"/>
    <n v="0"/>
    <x v="1"/>
  </r>
  <r>
    <s v="2582-FFFZR"/>
    <x v="0"/>
    <n v="0"/>
    <s v="No"/>
    <s v="No"/>
    <n v="22"/>
    <s v="No"/>
    <x v="0"/>
    <x v="0"/>
    <x v="0"/>
    <x v="1"/>
    <x v="1"/>
    <x v="0"/>
    <x v="1"/>
    <x v="1"/>
    <x v="0"/>
    <s v="Yes"/>
    <x v="0"/>
    <n v="50.6"/>
    <n v="1073.3"/>
    <x v="0"/>
    <n v="1073.3"/>
    <n v="0"/>
    <x v="3"/>
  </r>
  <r>
    <s v="8908-NMQTX"/>
    <x v="1"/>
    <n v="0"/>
    <s v="No"/>
    <s v="No"/>
    <n v="72"/>
    <s v="No"/>
    <x v="0"/>
    <x v="0"/>
    <x v="1"/>
    <x v="0"/>
    <x v="1"/>
    <x v="1"/>
    <x v="1"/>
    <x v="1"/>
    <x v="2"/>
    <s v="Yes"/>
    <x v="2"/>
    <n v="65.599999999999994"/>
    <n v="4566.5"/>
    <x v="0"/>
    <n v="4566.5"/>
    <n v="0"/>
    <x v="4"/>
  </r>
  <r>
    <s v="2187-LZGPL"/>
    <x v="0"/>
    <n v="0"/>
    <s v="No"/>
    <s v="No"/>
    <n v="7"/>
    <s v="No"/>
    <x v="0"/>
    <x v="0"/>
    <x v="0"/>
    <x v="0"/>
    <x v="0"/>
    <x v="0"/>
    <x v="0"/>
    <x v="1"/>
    <x v="0"/>
    <s v="Yes"/>
    <x v="3"/>
    <n v="40.1"/>
    <n v="293.3"/>
    <x v="1"/>
    <n v="293.3"/>
    <n v="1"/>
    <x v="0"/>
  </r>
  <r>
    <s v="1431-AIDJQ"/>
    <x v="1"/>
    <n v="0"/>
    <s v="Yes"/>
    <s v="Yes"/>
    <n v="33"/>
    <s v="Yes"/>
    <x v="1"/>
    <x v="0"/>
    <x v="0"/>
    <x v="0"/>
    <x v="1"/>
    <x v="1"/>
    <x v="1"/>
    <x v="1"/>
    <x v="2"/>
    <s v="No"/>
    <x v="3"/>
    <n v="82.1"/>
    <n v="2603.1"/>
    <x v="0"/>
    <n v="2603.1"/>
    <n v="0"/>
    <x v="1"/>
  </r>
  <r>
    <s v="6288-LBEAR"/>
    <x v="0"/>
    <n v="0"/>
    <s v="No"/>
    <s v="No"/>
    <n v="23"/>
    <s v="Yes"/>
    <x v="1"/>
    <x v="1"/>
    <x v="0"/>
    <x v="0"/>
    <x v="0"/>
    <x v="1"/>
    <x v="0"/>
    <x v="0"/>
    <x v="0"/>
    <s v="Yes"/>
    <x v="1"/>
    <n v="79.099999999999994"/>
    <n v="1783.75"/>
    <x v="0"/>
    <n v="1783.75"/>
    <n v="0"/>
    <x v="3"/>
  </r>
  <r>
    <s v="4597-NUCQV"/>
    <x v="1"/>
    <n v="1"/>
    <s v="No"/>
    <s v="No"/>
    <n v="24"/>
    <s v="Yes"/>
    <x v="2"/>
    <x v="1"/>
    <x v="0"/>
    <x v="0"/>
    <x v="0"/>
    <x v="0"/>
    <x v="1"/>
    <x v="1"/>
    <x v="0"/>
    <s v="Yes"/>
    <x v="0"/>
    <n v="101.25"/>
    <n v="2440.15"/>
    <x v="1"/>
    <n v="2440.15"/>
    <n v="1"/>
    <x v="3"/>
  </r>
  <r>
    <s v="9019-QVLZD"/>
    <x v="0"/>
    <n v="0"/>
    <s v="No"/>
    <s v="No"/>
    <n v="1"/>
    <s v="Yes"/>
    <x v="1"/>
    <x v="1"/>
    <x v="0"/>
    <x v="1"/>
    <x v="0"/>
    <x v="0"/>
    <x v="1"/>
    <x v="0"/>
    <x v="0"/>
    <s v="No"/>
    <x v="0"/>
    <n v="79.55"/>
    <n v="79.55"/>
    <x v="1"/>
    <n v="79.55"/>
    <n v="1"/>
    <x v="0"/>
  </r>
  <r>
    <s v="8413-YNHNV"/>
    <x v="1"/>
    <n v="0"/>
    <s v="No"/>
    <s v="No"/>
    <n v="69"/>
    <s v="Yes"/>
    <x v="2"/>
    <x v="0"/>
    <x v="1"/>
    <x v="0"/>
    <x v="1"/>
    <x v="1"/>
    <x v="1"/>
    <x v="1"/>
    <x v="2"/>
    <s v="No"/>
    <x v="1"/>
    <n v="90.65"/>
    <n v="6322.1"/>
    <x v="0"/>
    <n v="6322.1"/>
    <n v="0"/>
    <x v="4"/>
  </r>
  <r>
    <s v="5808-TOTXO"/>
    <x v="0"/>
    <n v="0"/>
    <s v="No"/>
    <s v="Yes"/>
    <n v="3"/>
    <s v="Yes"/>
    <x v="1"/>
    <x v="2"/>
    <x v="2"/>
    <x v="2"/>
    <x v="2"/>
    <x v="2"/>
    <x v="2"/>
    <x v="2"/>
    <x v="1"/>
    <s v="Yes"/>
    <x v="3"/>
    <n v="20.55"/>
    <n v="57.4"/>
    <x v="0"/>
    <n v="57.4"/>
    <n v="0"/>
    <x v="0"/>
  </r>
  <r>
    <s v="4369-NYSCF"/>
    <x v="1"/>
    <n v="0"/>
    <s v="No"/>
    <s v="No"/>
    <n v="56"/>
    <s v="Yes"/>
    <x v="1"/>
    <x v="0"/>
    <x v="0"/>
    <x v="0"/>
    <x v="0"/>
    <x v="1"/>
    <x v="1"/>
    <x v="1"/>
    <x v="1"/>
    <s v="Yes"/>
    <x v="2"/>
    <n v="75.75"/>
    <n v="4284.6499999999996"/>
    <x v="0"/>
    <n v="4284.6499999999996"/>
    <n v="0"/>
    <x v="5"/>
  </r>
  <r>
    <s v="6333-YDVLT"/>
    <x v="1"/>
    <n v="0"/>
    <s v="No"/>
    <s v="No"/>
    <n v="65"/>
    <s v="Yes"/>
    <x v="2"/>
    <x v="1"/>
    <x v="1"/>
    <x v="1"/>
    <x v="1"/>
    <x v="1"/>
    <x v="1"/>
    <x v="1"/>
    <x v="1"/>
    <s v="Yes"/>
    <x v="3"/>
    <n v="110"/>
    <n v="7138.65"/>
    <x v="0"/>
    <n v="7138.65"/>
    <n v="0"/>
    <x v="4"/>
  </r>
  <r>
    <s v="5324-KTGCG"/>
    <x v="1"/>
    <n v="0"/>
    <s v="Yes"/>
    <s v="No"/>
    <n v="71"/>
    <s v="Yes"/>
    <x v="1"/>
    <x v="2"/>
    <x v="2"/>
    <x v="2"/>
    <x v="2"/>
    <x v="2"/>
    <x v="2"/>
    <x v="2"/>
    <x v="1"/>
    <s v="No"/>
    <x v="0"/>
    <n v="20.85"/>
    <n v="1539.75"/>
    <x v="0"/>
    <n v="1539.75"/>
    <n v="0"/>
    <x v="4"/>
  </r>
  <r>
    <s v="5599-HVLTW"/>
    <x v="0"/>
    <n v="1"/>
    <s v="No"/>
    <s v="No"/>
    <n v="14"/>
    <s v="Yes"/>
    <x v="2"/>
    <x v="1"/>
    <x v="0"/>
    <x v="1"/>
    <x v="1"/>
    <x v="0"/>
    <x v="0"/>
    <x v="0"/>
    <x v="0"/>
    <s v="Yes"/>
    <x v="2"/>
    <n v="80.349999999999994"/>
    <n v="1058.0999999999999"/>
    <x v="0"/>
    <n v="1058.0999999999999"/>
    <n v="0"/>
    <x v="3"/>
  </r>
  <r>
    <s v="7394-LWLYN"/>
    <x v="0"/>
    <n v="0"/>
    <s v="No"/>
    <s v="No"/>
    <n v="2"/>
    <s v="Yes"/>
    <x v="1"/>
    <x v="1"/>
    <x v="0"/>
    <x v="1"/>
    <x v="0"/>
    <x v="0"/>
    <x v="0"/>
    <x v="0"/>
    <x v="0"/>
    <s v="Yes"/>
    <x v="0"/>
    <n v="70.150000000000006"/>
    <n v="123.8"/>
    <x v="0"/>
    <n v="123.8"/>
    <n v="0"/>
    <x v="0"/>
  </r>
  <r>
    <s v="3707-LRWZD"/>
    <x v="0"/>
    <n v="0"/>
    <s v="No"/>
    <s v="No"/>
    <n v="32"/>
    <s v="Yes"/>
    <x v="2"/>
    <x v="1"/>
    <x v="0"/>
    <x v="1"/>
    <x v="0"/>
    <x v="0"/>
    <x v="1"/>
    <x v="0"/>
    <x v="1"/>
    <s v="No"/>
    <x v="0"/>
    <n v="84.05"/>
    <n v="2781.85"/>
    <x v="1"/>
    <n v="2781.85"/>
    <n v="1"/>
    <x v="1"/>
  </r>
  <r>
    <s v="6873-UDNLD"/>
    <x v="1"/>
    <n v="0"/>
    <s v="No"/>
    <s v="No"/>
    <n v="40"/>
    <s v="Yes"/>
    <x v="1"/>
    <x v="0"/>
    <x v="1"/>
    <x v="1"/>
    <x v="1"/>
    <x v="0"/>
    <x v="0"/>
    <x v="1"/>
    <x v="0"/>
    <s v="No"/>
    <x v="0"/>
    <n v="67.45"/>
    <n v="2731"/>
    <x v="0"/>
    <n v="2731"/>
    <n v="0"/>
    <x v="2"/>
  </r>
  <r>
    <s v="2700-LUEVA"/>
    <x v="1"/>
    <n v="0"/>
    <s v="No"/>
    <s v="No"/>
    <n v="1"/>
    <s v="Yes"/>
    <x v="1"/>
    <x v="2"/>
    <x v="2"/>
    <x v="2"/>
    <x v="2"/>
    <x v="2"/>
    <x v="2"/>
    <x v="2"/>
    <x v="0"/>
    <s v="No"/>
    <x v="3"/>
    <n v="20.75"/>
    <n v="20.75"/>
    <x v="0"/>
    <n v="20.75"/>
    <n v="0"/>
    <x v="0"/>
  </r>
  <r>
    <s v="1455-ESIQH"/>
    <x v="1"/>
    <n v="0"/>
    <s v="No"/>
    <s v="No"/>
    <n v="1"/>
    <s v="Yes"/>
    <x v="1"/>
    <x v="1"/>
    <x v="0"/>
    <x v="1"/>
    <x v="0"/>
    <x v="0"/>
    <x v="1"/>
    <x v="1"/>
    <x v="0"/>
    <s v="Yes"/>
    <x v="0"/>
    <n v="89.1"/>
    <n v="89.1"/>
    <x v="1"/>
    <n v="89.1"/>
    <n v="1"/>
    <x v="0"/>
  </r>
  <r>
    <s v="0958-YHXGP"/>
    <x v="0"/>
    <n v="0"/>
    <s v="No"/>
    <s v="No"/>
    <n v="7"/>
    <s v="Yes"/>
    <x v="1"/>
    <x v="1"/>
    <x v="0"/>
    <x v="1"/>
    <x v="0"/>
    <x v="0"/>
    <x v="0"/>
    <x v="0"/>
    <x v="0"/>
    <s v="Yes"/>
    <x v="1"/>
    <n v="69.900000000000006"/>
    <n v="497.3"/>
    <x v="0"/>
    <n v="497.3"/>
    <n v="0"/>
    <x v="0"/>
  </r>
  <r>
    <s v="1101-SSWAG"/>
    <x v="0"/>
    <n v="0"/>
    <s v="Yes"/>
    <s v="No"/>
    <n v="15"/>
    <s v="Yes"/>
    <x v="2"/>
    <x v="0"/>
    <x v="0"/>
    <x v="1"/>
    <x v="0"/>
    <x v="0"/>
    <x v="0"/>
    <x v="0"/>
    <x v="0"/>
    <s v="Yes"/>
    <x v="0"/>
    <n v="51.1"/>
    <n v="711.15"/>
    <x v="0"/>
    <n v="711.15"/>
    <n v="0"/>
    <x v="3"/>
  </r>
  <r>
    <s v="2979-SXESE"/>
    <x v="0"/>
    <n v="0"/>
    <s v="Yes"/>
    <s v="Yes"/>
    <n v="17"/>
    <s v="Yes"/>
    <x v="2"/>
    <x v="1"/>
    <x v="1"/>
    <x v="1"/>
    <x v="1"/>
    <x v="0"/>
    <x v="1"/>
    <x v="0"/>
    <x v="0"/>
    <s v="No"/>
    <x v="0"/>
    <n v="94.4"/>
    <n v="1607.2"/>
    <x v="1"/>
    <n v="1607.2"/>
    <n v="1"/>
    <x v="3"/>
  </r>
  <r>
    <s v="4013-TLDHQ"/>
    <x v="1"/>
    <n v="0"/>
    <s v="No"/>
    <s v="No"/>
    <n v="19"/>
    <s v="Yes"/>
    <x v="1"/>
    <x v="1"/>
    <x v="0"/>
    <x v="0"/>
    <x v="1"/>
    <x v="0"/>
    <x v="0"/>
    <x v="0"/>
    <x v="0"/>
    <s v="Yes"/>
    <x v="0"/>
    <n v="78.25"/>
    <n v="1490.95"/>
    <x v="1"/>
    <n v="1490.95"/>
    <n v="1"/>
    <x v="3"/>
  </r>
  <r>
    <s v="5743-KHMNA"/>
    <x v="1"/>
    <n v="0"/>
    <s v="No"/>
    <s v="No"/>
    <n v="71"/>
    <s v="Yes"/>
    <x v="2"/>
    <x v="2"/>
    <x v="2"/>
    <x v="2"/>
    <x v="2"/>
    <x v="2"/>
    <x v="2"/>
    <x v="2"/>
    <x v="2"/>
    <s v="No"/>
    <x v="2"/>
    <n v="25.55"/>
    <n v="1898.1"/>
    <x v="0"/>
    <n v="1898.1"/>
    <n v="0"/>
    <x v="4"/>
  </r>
  <r>
    <s v="4194-FJARJ"/>
    <x v="0"/>
    <n v="0"/>
    <s v="Yes"/>
    <s v="Yes"/>
    <n v="54"/>
    <s v="Yes"/>
    <x v="2"/>
    <x v="0"/>
    <x v="1"/>
    <x v="1"/>
    <x v="0"/>
    <x v="1"/>
    <x v="0"/>
    <x v="0"/>
    <x v="2"/>
    <s v="No"/>
    <x v="2"/>
    <n v="60"/>
    <n v="3273.95"/>
    <x v="0"/>
    <n v="3273.95"/>
    <n v="0"/>
    <x v="5"/>
  </r>
  <r>
    <s v="5325-UWTWJ"/>
    <x v="1"/>
    <n v="0"/>
    <s v="Yes"/>
    <s v="No"/>
    <n v="31"/>
    <s v="Yes"/>
    <x v="2"/>
    <x v="1"/>
    <x v="1"/>
    <x v="0"/>
    <x v="0"/>
    <x v="1"/>
    <x v="0"/>
    <x v="0"/>
    <x v="0"/>
    <s v="Yes"/>
    <x v="3"/>
    <n v="90.55"/>
    <n v="2929.75"/>
    <x v="0"/>
    <n v="2929.75"/>
    <n v="0"/>
    <x v="1"/>
  </r>
  <r>
    <s v="3969-GYXEL"/>
    <x v="0"/>
    <n v="0"/>
    <s v="No"/>
    <s v="No"/>
    <n v="11"/>
    <s v="Yes"/>
    <x v="1"/>
    <x v="1"/>
    <x v="1"/>
    <x v="1"/>
    <x v="0"/>
    <x v="0"/>
    <x v="0"/>
    <x v="0"/>
    <x v="0"/>
    <s v="No"/>
    <x v="0"/>
    <n v="76.400000000000006"/>
    <n v="838.7"/>
    <x v="0"/>
    <n v="838.7"/>
    <n v="0"/>
    <x v="0"/>
  </r>
  <r>
    <s v="9208-OLGAQ"/>
    <x v="0"/>
    <n v="1"/>
    <s v="No"/>
    <s v="No"/>
    <n v="18"/>
    <s v="Yes"/>
    <x v="1"/>
    <x v="1"/>
    <x v="0"/>
    <x v="1"/>
    <x v="1"/>
    <x v="0"/>
    <x v="0"/>
    <x v="1"/>
    <x v="0"/>
    <s v="Yes"/>
    <x v="0"/>
    <n v="84.95"/>
    <n v="1443.65"/>
    <x v="0"/>
    <n v="1443.65"/>
    <n v="0"/>
    <x v="3"/>
  </r>
  <r>
    <s v="3244-CQPHU"/>
    <x v="0"/>
    <n v="1"/>
    <s v="No"/>
    <s v="No"/>
    <n v="72"/>
    <s v="Yes"/>
    <x v="2"/>
    <x v="1"/>
    <x v="1"/>
    <x v="0"/>
    <x v="0"/>
    <x v="1"/>
    <x v="1"/>
    <x v="1"/>
    <x v="2"/>
    <s v="Yes"/>
    <x v="2"/>
    <n v="110.1"/>
    <n v="7746.7"/>
    <x v="0"/>
    <n v="7746.7"/>
    <n v="0"/>
    <x v="4"/>
  </r>
  <r>
    <s v="2674-MLXMN"/>
    <x v="0"/>
    <n v="1"/>
    <s v="No"/>
    <s v="No"/>
    <n v="71"/>
    <s v="Yes"/>
    <x v="2"/>
    <x v="1"/>
    <x v="0"/>
    <x v="0"/>
    <x v="0"/>
    <x v="0"/>
    <x v="1"/>
    <x v="1"/>
    <x v="0"/>
    <s v="Yes"/>
    <x v="3"/>
    <n v="99.65"/>
    <n v="6951.15"/>
    <x v="0"/>
    <n v="6951.15"/>
    <n v="0"/>
    <x v="4"/>
  </r>
  <r>
    <s v="9708-HPXWZ"/>
    <x v="1"/>
    <n v="1"/>
    <s v="No"/>
    <s v="No"/>
    <n v="5"/>
    <s v="No"/>
    <x v="0"/>
    <x v="0"/>
    <x v="0"/>
    <x v="1"/>
    <x v="1"/>
    <x v="1"/>
    <x v="1"/>
    <x v="0"/>
    <x v="0"/>
    <s v="No"/>
    <x v="3"/>
    <n v="45.4"/>
    <n v="214.75"/>
    <x v="0"/>
    <n v="214.75"/>
    <n v="0"/>
    <x v="0"/>
  </r>
  <r>
    <s v="6992-TKNYO"/>
    <x v="1"/>
    <n v="0"/>
    <s v="Yes"/>
    <s v="No"/>
    <n v="38"/>
    <s v="Yes"/>
    <x v="2"/>
    <x v="0"/>
    <x v="0"/>
    <x v="1"/>
    <x v="1"/>
    <x v="1"/>
    <x v="0"/>
    <x v="1"/>
    <x v="1"/>
    <s v="No"/>
    <x v="3"/>
    <n v="69"/>
    <n v="2669.45"/>
    <x v="0"/>
    <n v="2669.45"/>
    <n v="0"/>
    <x v="2"/>
  </r>
  <r>
    <s v="4468-YDOVK"/>
    <x v="1"/>
    <n v="0"/>
    <s v="No"/>
    <s v="Yes"/>
    <n v="5"/>
    <s v="Yes"/>
    <x v="1"/>
    <x v="0"/>
    <x v="0"/>
    <x v="1"/>
    <x v="0"/>
    <x v="1"/>
    <x v="0"/>
    <x v="0"/>
    <x v="0"/>
    <s v="Yes"/>
    <x v="2"/>
    <n v="48.65"/>
    <n v="235.2"/>
    <x v="0"/>
    <n v="235.2"/>
    <n v="0"/>
    <x v="0"/>
  </r>
  <r>
    <s v="3754-DXMRT"/>
    <x v="1"/>
    <n v="1"/>
    <s v="No"/>
    <s v="No"/>
    <n v="2"/>
    <s v="Yes"/>
    <x v="1"/>
    <x v="0"/>
    <x v="0"/>
    <x v="1"/>
    <x v="0"/>
    <x v="0"/>
    <x v="0"/>
    <x v="0"/>
    <x v="0"/>
    <s v="Yes"/>
    <x v="0"/>
    <n v="44.15"/>
    <n v="92.65"/>
    <x v="1"/>
    <n v="92.65"/>
    <n v="1"/>
    <x v="0"/>
  </r>
  <r>
    <s v="5792-JALQC"/>
    <x v="0"/>
    <n v="1"/>
    <s v="No"/>
    <s v="No"/>
    <n v="52"/>
    <s v="Yes"/>
    <x v="2"/>
    <x v="0"/>
    <x v="1"/>
    <x v="1"/>
    <x v="1"/>
    <x v="0"/>
    <x v="0"/>
    <x v="0"/>
    <x v="2"/>
    <s v="No"/>
    <x v="2"/>
    <n v="59.85"/>
    <n v="3103.25"/>
    <x v="0"/>
    <n v="3103.25"/>
    <n v="0"/>
    <x v="5"/>
  </r>
  <r>
    <s v="7130-VTEWQ"/>
    <x v="0"/>
    <n v="1"/>
    <s v="No"/>
    <s v="No"/>
    <n v="8"/>
    <s v="Yes"/>
    <x v="2"/>
    <x v="1"/>
    <x v="0"/>
    <x v="1"/>
    <x v="0"/>
    <x v="0"/>
    <x v="0"/>
    <x v="0"/>
    <x v="0"/>
    <s v="Yes"/>
    <x v="0"/>
    <n v="75.75"/>
    <n v="606.25"/>
    <x v="1"/>
    <n v="606.25"/>
    <n v="1"/>
    <x v="0"/>
  </r>
  <r>
    <s v="2200-DSAAL"/>
    <x v="0"/>
    <n v="0"/>
    <s v="No"/>
    <s v="No"/>
    <n v="68"/>
    <s v="Yes"/>
    <x v="2"/>
    <x v="0"/>
    <x v="0"/>
    <x v="0"/>
    <x v="1"/>
    <x v="0"/>
    <x v="1"/>
    <x v="1"/>
    <x v="2"/>
    <s v="Yes"/>
    <x v="0"/>
    <n v="80.650000000000006"/>
    <n v="5330.2"/>
    <x v="0"/>
    <n v="5330.2"/>
    <n v="0"/>
    <x v="4"/>
  </r>
  <r>
    <s v="4302-ZYFEL"/>
    <x v="1"/>
    <n v="0"/>
    <s v="Yes"/>
    <s v="Yes"/>
    <n v="69"/>
    <s v="Yes"/>
    <x v="1"/>
    <x v="2"/>
    <x v="2"/>
    <x v="2"/>
    <x v="2"/>
    <x v="2"/>
    <x v="2"/>
    <x v="2"/>
    <x v="1"/>
    <s v="Yes"/>
    <x v="3"/>
    <n v="20.55"/>
    <n v="1403.1"/>
    <x v="0"/>
    <n v="1403.1"/>
    <n v="0"/>
    <x v="4"/>
  </r>
  <r>
    <s v="9351-LZYGF"/>
    <x v="0"/>
    <n v="0"/>
    <s v="Yes"/>
    <s v="No"/>
    <n v="42"/>
    <s v="Yes"/>
    <x v="2"/>
    <x v="0"/>
    <x v="1"/>
    <x v="0"/>
    <x v="0"/>
    <x v="1"/>
    <x v="0"/>
    <x v="0"/>
    <x v="0"/>
    <s v="Yes"/>
    <x v="3"/>
    <n v="66.400000000000006"/>
    <n v="2727.8"/>
    <x v="0"/>
    <n v="2727.8"/>
    <n v="0"/>
    <x v="2"/>
  </r>
  <r>
    <s v="4366-CTOUZ"/>
    <x v="0"/>
    <n v="0"/>
    <s v="No"/>
    <s v="No"/>
    <n v="50"/>
    <s v="Yes"/>
    <x v="1"/>
    <x v="1"/>
    <x v="0"/>
    <x v="0"/>
    <x v="0"/>
    <x v="1"/>
    <x v="1"/>
    <x v="1"/>
    <x v="2"/>
    <s v="Yes"/>
    <x v="1"/>
    <n v="100.2"/>
    <n v="5038.45"/>
    <x v="0"/>
    <n v="5038.45"/>
    <n v="0"/>
    <x v="5"/>
  </r>
  <r>
    <s v="6121-VZNQB"/>
    <x v="0"/>
    <n v="0"/>
    <s v="No"/>
    <s v="No"/>
    <n v="1"/>
    <s v="Yes"/>
    <x v="1"/>
    <x v="2"/>
    <x v="2"/>
    <x v="2"/>
    <x v="2"/>
    <x v="2"/>
    <x v="2"/>
    <x v="2"/>
    <x v="0"/>
    <s v="Yes"/>
    <x v="1"/>
    <n v="19.100000000000001"/>
    <n v="19.100000000000001"/>
    <x v="1"/>
    <n v="19.100000000000001"/>
    <n v="1"/>
    <x v="0"/>
  </r>
  <r>
    <s v="7903-CMPEY"/>
    <x v="1"/>
    <n v="1"/>
    <s v="Yes"/>
    <s v="No"/>
    <n v="1"/>
    <s v="Yes"/>
    <x v="2"/>
    <x v="1"/>
    <x v="1"/>
    <x v="1"/>
    <x v="0"/>
    <x v="0"/>
    <x v="0"/>
    <x v="0"/>
    <x v="0"/>
    <s v="Yes"/>
    <x v="0"/>
    <n v="80.3"/>
    <n v="80.3"/>
    <x v="1"/>
    <n v="80.3"/>
    <n v="1"/>
    <x v="0"/>
  </r>
  <r>
    <s v="1518-OMDIK"/>
    <x v="1"/>
    <n v="0"/>
    <s v="Yes"/>
    <s v="No"/>
    <n v="33"/>
    <s v="Yes"/>
    <x v="1"/>
    <x v="0"/>
    <x v="0"/>
    <x v="1"/>
    <x v="0"/>
    <x v="0"/>
    <x v="0"/>
    <x v="0"/>
    <x v="0"/>
    <s v="Yes"/>
    <x v="3"/>
    <n v="44.55"/>
    <n v="1462.6"/>
    <x v="0"/>
    <n v="1462.6"/>
    <n v="0"/>
    <x v="1"/>
  </r>
  <r>
    <s v="6671-NGWON"/>
    <x v="0"/>
    <n v="0"/>
    <s v="No"/>
    <s v="No"/>
    <n v="7"/>
    <s v="Yes"/>
    <x v="1"/>
    <x v="2"/>
    <x v="2"/>
    <x v="2"/>
    <x v="2"/>
    <x v="2"/>
    <x v="2"/>
    <x v="2"/>
    <x v="0"/>
    <s v="No"/>
    <x v="1"/>
    <n v="20.350000000000001"/>
    <n v="150.6"/>
    <x v="0"/>
    <n v="150.6"/>
    <n v="0"/>
    <x v="0"/>
  </r>
  <r>
    <s v="0595-ITUDF"/>
    <x v="1"/>
    <n v="0"/>
    <s v="Yes"/>
    <s v="Yes"/>
    <n v="64"/>
    <s v="Yes"/>
    <x v="2"/>
    <x v="1"/>
    <x v="1"/>
    <x v="0"/>
    <x v="1"/>
    <x v="0"/>
    <x v="0"/>
    <x v="0"/>
    <x v="0"/>
    <s v="Yes"/>
    <x v="0"/>
    <n v="91.8"/>
    <n v="5960.5"/>
    <x v="0"/>
    <n v="5960.5"/>
    <n v="0"/>
    <x v="4"/>
  </r>
  <r>
    <s v="6996-KNSML"/>
    <x v="0"/>
    <n v="0"/>
    <s v="No"/>
    <s v="No"/>
    <n v="1"/>
    <s v="Yes"/>
    <x v="1"/>
    <x v="1"/>
    <x v="0"/>
    <x v="1"/>
    <x v="1"/>
    <x v="0"/>
    <x v="0"/>
    <x v="0"/>
    <x v="0"/>
    <s v="Yes"/>
    <x v="0"/>
    <n v="74.900000000000006"/>
    <n v="74.900000000000006"/>
    <x v="1"/>
    <n v="74.900000000000006"/>
    <n v="1"/>
    <x v="0"/>
  </r>
  <r>
    <s v="1955-IBMMB"/>
    <x v="1"/>
    <n v="0"/>
    <s v="No"/>
    <s v="No"/>
    <n v="59"/>
    <s v="Yes"/>
    <x v="1"/>
    <x v="2"/>
    <x v="2"/>
    <x v="2"/>
    <x v="2"/>
    <x v="2"/>
    <x v="2"/>
    <x v="2"/>
    <x v="2"/>
    <s v="Yes"/>
    <x v="2"/>
    <n v="20.2"/>
    <n v="1192.3"/>
    <x v="0"/>
    <n v="1192.3"/>
    <n v="0"/>
    <x v="5"/>
  </r>
  <r>
    <s v="0096-BXERS"/>
    <x v="0"/>
    <n v="0"/>
    <s v="Yes"/>
    <s v="No"/>
    <n v="6"/>
    <s v="Yes"/>
    <x v="2"/>
    <x v="0"/>
    <x v="0"/>
    <x v="1"/>
    <x v="0"/>
    <x v="0"/>
    <x v="0"/>
    <x v="0"/>
    <x v="0"/>
    <s v="No"/>
    <x v="0"/>
    <n v="50.35"/>
    <n v="314.55"/>
    <x v="0"/>
    <n v="314.55"/>
    <n v="0"/>
    <x v="0"/>
  </r>
  <r>
    <s v="3806-YAZOV"/>
    <x v="0"/>
    <n v="0"/>
    <s v="No"/>
    <s v="No"/>
    <n v="3"/>
    <s v="Yes"/>
    <x v="1"/>
    <x v="2"/>
    <x v="2"/>
    <x v="2"/>
    <x v="2"/>
    <x v="2"/>
    <x v="2"/>
    <x v="2"/>
    <x v="0"/>
    <s v="No"/>
    <x v="1"/>
    <n v="18.8"/>
    <n v="56"/>
    <x v="0"/>
    <n v="56"/>
    <n v="0"/>
    <x v="0"/>
  </r>
  <r>
    <s v="7998-ZLXWN"/>
    <x v="0"/>
    <n v="0"/>
    <s v="Yes"/>
    <s v="No"/>
    <n v="15"/>
    <s v="Yes"/>
    <x v="1"/>
    <x v="2"/>
    <x v="2"/>
    <x v="2"/>
    <x v="2"/>
    <x v="2"/>
    <x v="2"/>
    <x v="2"/>
    <x v="0"/>
    <s v="No"/>
    <x v="3"/>
    <n v="20.45"/>
    <n v="330.8"/>
    <x v="0"/>
    <n v="330.8"/>
    <n v="0"/>
    <x v="3"/>
  </r>
  <r>
    <s v="6253-WRFHY"/>
    <x v="1"/>
    <n v="0"/>
    <s v="Yes"/>
    <s v="Yes"/>
    <n v="13"/>
    <s v="Yes"/>
    <x v="1"/>
    <x v="0"/>
    <x v="0"/>
    <x v="1"/>
    <x v="0"/>
    <x v="0"/>
    <x v="1"/>
    <x v="1"/>
    <x v="1"/>
    <s v="Yes"/>
    <x v="0"/>
    <n v="64.75"/>
    <n v="877.35"/>
    <x v="0"/>
    <n v="877.35"/>
    <n v="0"/>
    <x v="3"/>
  </r>
  <r>
    <s v="9133-AYJZG"/>
    <x v="0"/>
    <n v="0"/>
    <s v="No"/>
    <s v="No"/>
    <n v="23"/>
    <s v="Yes"/>
    <x v="2"/>
    <x v="1"/>
    <x v="0"/>
    <x v="0"/>
    <x v="0"/>
    <x v="0"/>
    <x v="1"/>
    <x v="1"/>
    <x v="0"/>
    <s v="Yes"/>
    <x v="3"/>
    <n v="98.7"/>
    <n v="2249.1"/>
    <x v="0"/>
    <n v="2249.1"/>
    <n v="0"/>
    <x v="3"/>
  </r>
  <r>
    <s v="2675-OTVVJ"/>
    <x v="1"/>
    <n v="1"/>
    <s v="Yes"/>
    <s v="No"/>
    <n v="31"/>
    <s v="Yes"/>
    <x v="2"/>
    <x v="1"/>
    <x v="1"/>
    <x v="1"/>
    <x v="0"/>
    <x v="0"/>
    <x v="1"/>
    <x v="0"/>
    <x v="0"/>
    <s v="No"/>
    <x v="0"/>
    <n v="89.45"/>
    <n v="2807.65"/>
    <x v="0"/>
    <n v="2807.65"/>
    <n v="0"/>
    <x v="1"/>
  </r>
  <r>
    <s v="8680-CGLTP"/>
    <x v="1"/>
    <n v="0"/>
    <s v="No"/>
    <s v="No"/>
    <n v="29"/>
    <s v="Yes"/>
    <x v="1"/>
    <x v="0"/>
    <x v="1"/>
    <x v="0"/>
    <x v="0"/>
    <x v="1"/>
    <x v="0"/>
    <x v="0"/>
    <x v="1"/>
    <s v="Yes"/>
    <x v="0"/>
    <n v="58.75"/>
    <n v="1696.2"/>
    <x v="0"/>
    <n v="1696.2"/>
    <n v="0"/>
    <x v="1"/>
  </r>
  <r>
    <s v="8430-TWCBX"/>
    <x v="0"/>
    <n v="0"/>
    <s v="Yes"/>
    <s v="No"/>
    <n v="49"/>
    <s v="Yes"/>
    <x v="1"/>
    <x v="2"/>
    <x v="2"/>
    <x v="2"/>
    <x v="2"/>
    <x v="2"/>
    <x v="2"/>
    <x v="2"/>
    <x v="1"/>
    <s v="No"/>
    <x v="3"/>
    <n v="20.7"/>
    <n v="1032.05"/>
    <x v="0"/>
    <n v="1032.05"/>
    <n v="0"/>
    <x v="5"/>
  </r>
  <r>
    <s v="5018-GWURO"/>
    <x v="0"/>
    <n v="0"/>
    <s v="Yes"/>
    <s v="No"/>
    <n v="56"/>
    <s v="Yes"/>
    <x v="2"/>
    <x v="1"/>
    <x v="0"/>
    <x v="1"/>
    <x v="0"/>
    <x v="0"/>
    <x v="1"/>
    <x v="0"/>
    <x v="0"/>
    <s v="Yes"/>
    <x v="2"/>
    <n v="85.6"/>
    <n v="4902.8"/>
    <x v="0"/>
    <n v="4902.8"/>
    <n v="0"/>
    <x v="5"/>
  </r>
  <r>
    <s v="6741-QRLUP"/>
    <x v="0"/>
    <n v="0"/>
    <s v="No"/>
    <s v="No"/>
    <n v="63"/>
    <s v="Yes"/>
    <x v="2"/>
    <x v="0"/>
    <x v="1"/>
    <x v="0"/>
    <x v="1"/>
    <x v="1"/>
    <x v="0"/>
    <x v="1"/>
    <x v="2"/>
    <s v="Yes"/>
    <x v="3"/>
    <n v="80.3"/>
    <n v="4995.3500000000004"/>
    <x v="0"/>
    <n v="4995.3500000000004"/>
    <n v="0"/>
    <x v="4"/>
  </r>
  <r>
    <s v="4737-HOBAX"/>
    <x v="1"/>
    <n v="0"/>
    <s v="Yes"/>
    <s v="No"/>
    <n v="63"/>
    <s v="Yes"/>
    <x v="2"/>
    <x v="0"/>
    <x v="0"/>
    <x v="1"/>
    <x v="1"/>
    <x v="1"/>
    <x v="1"/>
    <x v="1"/>
    <x v="2"/>
    <s v="No"/>
    <x v="3"/>
    <n v="79.8"/>
    <n v="5034.05"/>
    <x v="0"/>
    <n v="5034.05"/>
    <n v="0"/>
    <x v="4"/>
  </r>
  <r>
    <s v="0537-QYZZN"/>
    <x v="1"/>
    <n v="1"/>
    <s v="Yes"/>
    <s v="Yes"/>
    <n v="24"/>
    <s v="Yes"/>
    <x v="2"/>
    <x v="1"/>
    <x v="1"/>
    <x v="1"/>
    <x v="0"/>
    <x v="0"/>
    <x v="0"/>
    <x v="0"/>
    <x v="0"/>
    <s v="Yes"/>
    <x v="0"/>
    <n v="79.849999999999994"/>
    <n v="1857.75"/>
    <x v="0"/>
    <n v="1857.75"/>
    <n v="0"/>
    <x v="3"/>
  </r>
  <r>
    <s v="3340-QBBFM"/>
    <x v="1"/>
    <n v="1"/>
    <s v="Yes"/>
    <s v="No"/>
    <n v="36"/>
    <s v="Yes"/>
    <x v="1"/>
    <x v="0"/>
    <x v="0"/>
    <x v="1"/>
    <x v="1"/>
    <x v="1"/>
    <x v="0"/>
    <x v="0"/>
    <x v="1"/>
    <s v="No"/>
    <x v="3"/>
    <n v="54.1"/>
    <n v="1992.85"/>
    <x v="0"/>
    <n v="1992.85"/>
    <n v="0"/>
    <x v="1"/>
  </r>
  <r>
    <s v="1704-NRWYE"/>
    <x v="0"/>
    <n v="1"/>
    <s v="No"/>
    <s v="No"/>
    <n v="9"/>
    <s v="Yes"/>
    <x v="1"/>
    <x v="1"/>
    <x v="0"/>
    <x v="1"/>
    <x v="0"/>
    <x v="0"/>
    <x v="1"/>
    <x v="0"/>
    <x v="0"/>
    <s v="Yes"/>
    <x v="0"/>
    <n v="80.849999999999994"/>
    <n v="751.65"/>
    <x v="1"/>
    <n v="751.65"/>
    <n v="1"/>
    <x v="0"/>
  </r>
  <r>
    <s v="2592-SEIFQ"/>
    <x v="1"/>
    <n v="0"/>
    <s v="No"/>
    <s v="No"/>
    <n v="3"/>
    <s v="No"/>
    <x v="0"/>
    <x v="0"/>
    <x v="0"/>
    <x v="1"/>
    <x v="0"/>
    <x v="0"/>
    <x v="0"/>
    <x v="0"/>
    <x v="0"/>
    <s v="No"/>
    <x v="0"/>
    <n v="24.75"/>
    <n v="66.95"/>
    <x v="1"/>
    <n v="66.95"/>
    <n v="1"/>
    <x v="0"/>
  </r>
  <r>
    <s v="8200-KLNYW"/>
    <x v="0"/>
    <n v="0"/>
    <s v="Yes"/>
    <s v="No"/>
    <n v="21"/>
    <s v="Yes"/>
    <x v="1"/>
    <x v="0"/>
    <x v="1"/>
    <x v="1"/>
    <x v="1"/>
    <x v="1"/>
    <x v="1"/>
    <x v="1"/>
    <x v="1"/>
    <s v="No"/>
    <x v="1"/>
    <n v="80.900000000000006"/>
    <n v="1714.95"/>
    <x v="0"/>
    <n v="1714.95"/>
    <n v="0"/>
    <x v="3"/>
  </r>
  <r>
    <s v="3372-CDXFJ"/>
    <x v="1"/>
    <n v="0"/>
    <s v="Yes"/>
    <s v="Yes"/>
    <n v="13"/>
    <s v="Yes"/>
    <x v="2"/>
    <x v="2"/>
    <x v="2"/>
    <x v="2"/>
    <x v="2"/>
    <x v="2"/>
    <x v="2"/>
    <x v="2"/>
    <x v="1"/>
    <s v="No"/>
    <x v="2"/>
    <n v="24.5"/>
    <n v="343.6"/>
    <x v="0"/>
    <n v="343.6"/>
    <n v="0"/>
    <x v="3"/>
  </r>
  <r>
    <s v="4781-ZXYGU"/>
    <x v="1"/>
    <n v="0"/>
    <s v="Yes"/>
    <s v="Yes"/>
    <n v="1"/>
    <s v="Yes"/>
    <x v="1"/>
    <x v="2"/>
    <x v="2"/>
    <x v="2"/>
    <x v="2"/>
    <x v="2"/>
    <x v="2"/>
    <x v="2"/>
    <x v="0"/>
    <s v="Yes"/>
    <x v="2"/>
    <n v="20.149999999999999"/>
    <n v="20.149999999999999"/>
    <x v="0"/>
    <n v="20.149999999999999"/>
    <n v="0"/>
    <x v="0"/>
  </r>
  <r>
    <s v="7632-YUTXB"/>
    <x v="0"/>
    <n v="0"/>
    <s v="Yes"/>
    <s v="Yes"/>
    <n v="25"/>
    <s v="Yes"/>
    <x v="1"/>
    <x v="2"/>
    <x v="2"/>
    <x v="2"/>
    <x v="2"/>
    <x v="2"/>
    <x v="2"/>
    <x v="2"/>
    <x v="1"/>
    <s v="No"/>
    <x v="1"/>
    <n v="20.05"/>
    <n v="520.1"/>
    <x v="0"/>
    <n v="520.1"/>
    <n v="0"/>
    <x v="1"/>
  </r>
  <r>
    <s v="2718-YSKCS"/>
    <x v="1"/>
    <n v="0"/>
    <s v="Yes"/>
    <s v="Yes"/>
    <n v="71"/>
    <s v="Yes"/>
    <x v="1"/>
    <x v="2"/>
    <x v="2"/>
    <x v="2"/>
    <x v="2"/>
    <x v="2"/>
    <x v="2"/>
    <x v="2"/>
    <x v="2"/>
    <s v="Yes"/>
    <x v="2"/>
    <n v="19.600000000000001"/>
    <n v="1387.45"/>
    <x v="0"/>
    <n v="1387.45"/>
    <n v="0"/>
    <x v="4"/>
  </r>
  <r>
    <s v="9896-UYMIE"/>
    <x v="1"/>
    <n v="0"/>
    <s v="No"/>
    <s v="No"/>
    <n v="66"/>
    <s v="Yes"/>
    <x v="2"/>
    <x v="1"/>
    <x v="1"/>
    <x v="0"/>
    <x v="1"/>
    <x v="1"/>
    <x v="1"/>
    <x v="1"/>
    <x v="1"/>
    <s v="Yes"/>
    <x v="2"/>
    <n v="114.3"/>
    <n v="7383.7"/>
    <x v="0"/>
    <n v="7383.7"/>
    <n v="0"/>
    <x v="4"/>
  </r>
  <r>
    <s v="0853-NWIFK"/>
    <x v="0"/>
    <n v="0"/>
    <s v="No"/>
    <s v="No"/>
    <n v="45"/>
    <s v="Yes"/>
    <x v="1"/>
    <x v="1"/>
    <x v="1"/>
    <x v="0"/>
    <x v="0"/>
    <x v="0"/>
    <x v="1"/>
    <x v="1"/>
    <x v="1"/>
    <s v="Yes"/>
    <x v="0"/>
    <n v="100.3"/>
    <n v="4483.95"/>
    <x v="0"/>
    <n v="4483.95"/>
    <n v="0"/>
    <x v="2"/>
  </r>
  <r>
    <s v="8212-CRQXP"/>
    <x v="0"/>
    <n v="0"/>
    <s v="Yes"/>
    <s v="No"/>
    <n v="22"/>
    <s v="Yes"/>
    <x v="1"/>
    <x v="1"/>
    <x v="0"/>
    <x v="1"/>
    <x v="0"/>
    <x v="0"/>
    <x v="1"/>
    <x v="0"/>
    <x v="0"/>
    <s v="Yes"/>
    <x v="3"/>
    <n v="80"/>
    <n v="1706.45"/>
    <x v="0"/>
    <n v="1706.45"/>
    <n v="0"/>
    <x v="3"/>
  </r>
  <r>
    <s v="6980-CDGFC"/>
    <x v="0"/>
    <n v="0"/>
    <s v="Yes"/>
    <s v="No"/>
    <n v="67"/>
    <s v="Yes"/>
    <x v="1"/>
    <x v="2"/>
    <x v="2"/>
    <x v="2"/>
    <x v="2"/>
    <x v="2"/>
    <x v="2"/>
    <x v="2"/>
    <x v="1"/>
    <s v="Yes"/>
    <x v="2"/>
    <n v="20.85"/>
    <n v="1327.4"/>
    <x v="0"/>
    <n v="1327.4"/>
    <n v="0"/>
    <x v="4"/>
  </r>
  <r>
    <s v="7691-XVTZH"/>
    <x v="0"/>
    <n v="0"/>
    <s v="Yes"/>
    <s v="No"/>
    <n v="68"/>
    <s v="Yes"/>
    <x v="2"/>
    <x v="1"/>
    <x v="0"/>
    <x v="1"/>
    <x v="1"/>
    <x v="0"/>
    <x v="1"/>
    <x v="0"/>
    <x v="2"/>
    <s v="Yes"/>
    <x v="2"/>
    <n v="89.95"/>
    <n v="5974.3"/>
    <x v="0"/>
    <n v="5974.3"/>
    <n v="0"/>
    <x v="4"/>
  </r>
  <r>
    <s v="2520-SGTTA"/>
    <x v="0"/>
    <n v="0"/>
    <s v="Yes"/>
    <s v="Yes"/>
    <n v="0"/>
    <s v="Yes"/>
    <x v="1"/>
    <x v="2"/>
    <x v="2"/>
    <x v="2"/>
    <x v="2"/>
    <x v="2"/>
    <x v="2"/>
    <x v="2"/>
    <x v="2"/>
    <s v="No"/>
    <x v="1"/>
    <n v="20"/>
    <s v=" "/>
    <x v="0"/>
    <s v=""/>
    <n v="0"/>
    <x v="0"/>
  </r>
  <r>
    <s v="7481-ATQQS"/>
    <x v="0"/>
    <n v="1"/>
    <s v="No"/>
    <s v="No"/>
    <n v="49"/>
    <s v="Yes"/>
    <x v="2"/>
    <x v="1"/>
    <x v="0"/>
    <x v="1"/>
    <x v="1"/>
    <x v="0"/>
    <x v="0"/>
    <x v="1"/>
    <x v="0"/>
    <s v="Yes"/>
    <x v="3"/>
    <n v="90.85"/>
    <n v="4515.8500000000004"/>
    <x v="1"/>
    <n v="4515.8500000000004"/>
    <n v="1"/>
    <x v="5"/>
  </r>
  <r>
    <s v="2277-VWCNI"/>
    <x v="0"/>
    <n v="1"/>
    <s v="No"/>
    <s v="No"/>
    <n v="4"/>
    <s v="Yes"/>
    <x v="2"/>
    <x v="0"/>
    <x v="0"/>
    <x v="1"/>
    <x v="0"/>
    <x v="0"/>
    <x v="0"/>
    <x v="0"/>
    <x v="0"/>
    <s v="No"/>
    <x v="1"/>
    <n v="48.75"/>
    <n v="179.85"/>
    <x v="0"/>
    <n v="179.85"/>
    <n v="0"/>
    <x v="0"/>
  </r>
  <r>
    <s v="1088-CNNKB"/>
    <x v="1"/>
    <n v="0"/>
    <s v="Yes"/>
    <s v="No"/>
    <n v="63"/>
    <s v="Yes"/>
    <x v="2"/>
    <x v="0"/>
    <x v="1"/>
    <x v="0"/>
    <x v="1"/>
    <x v="1"/>
    <x v="0"/>
    <x v="1"/>
    <x v="1"/>
    <s v="No"/>
    <x v="3"/>
    <n v="80"/>
    <n v="5040.2"/>
    <x v="0"/>
    <n v="5040.2"/>
    <n v="0"/>
    <x v="4"/>
  </r>
  <r>
    <s v="8642-GVWRF"/>
    <x v="0"/>
    <n v="0"/>
    <s v="Yes"/>
    <s v="No"/>
    <n v="2"/>
    <s v="Yes"/>
    <x v="1"/>
    <x v="1"/>
    <x v="0"/>
    <x v="0"/>
    <x v="1"/>
    <x v="0"/>
    <x v="0"/>
    <x v="0"/>
    <x v="0"/>
    <s v="No"/>
    <x v="2"/>
    <n v="79.7"/>
    <n v="165"/>
    <x v="1"/>
    <n v="165"/>
    <n v="1"/>
    <x v="0"/>
  </r>
  <r>
    <s v="1930-BZLHI"/>
    <x v="1"/>
    <n v="0"/>
    <s v="No"/>
    <s v="No"/>
    <n v="21"/>
    <s v="Yes"/>
    <x v="1"/>
    <x v="2"/>
    <x v="2"/>
    <x v="2"/>
    <x v="2"/>
    <x v="2"/>
    <x v="2"/>
    <x v="2"/>
    <x v="1"/>
    <s v="Yes"/>
    <x v="1"/>
    <n v="20.350000000000001"/>
    <n v="422.7"/>
    <x v="0"/>
    <n v="422.7"/>
    <n v="0"/>
    <x v="3"/>
  </r>
  <r>
    <s v="3400-ESFUW"/>
    <x v="1"/>
    <n v="0"/>
    <s v="Yes"/>
    <s v="Yes"/>
    <n v="55"/>
    <s v="Yes"/>
    <x v="1"/>
    <x v="0"/>
    <x v="1"/>
    <x v="0"/>
    <x v="0"/>
    <x v="1"/>
    <x v="0"/>
    <x v="0"/>
    <x v="2"/>
    <s v="No"/>
    <x v="2"/>
    <n v="57.55"/>
    <n v="3046.4"/>
    <x v="1"/>
    <n v="3046.4"/>
    <n v="1"/>
    <x v="5"/>
  </r>
  <r>
    <s v="5868-YTYKS"/>
    <x v="1"/>
    <n v="0"/>
    <s v="No"/>
    <s v="Yes"/>
    <n v="1"/>
    <s v="Yes"/>
    <x v="1"/>
    <x v="2"/>
    <x v="2"/>
    <x v="2"/>
    <x v="2"/>
    <x v="2"/>
    <x v="2"/>
    <x v="2"/>
    <x v="0"/>
    <s v="Yes"/>
    <x v="1"/>
    <n v="20.25"/>
    <n v="20.25"/>
    <x v="0"/>
    <n v="20.25"/>
    <n v="0"/>
    <x v="0"/>
  </r>
  <r>
    <s v="3525-DVKFN"/>
    <x v="0"/>
    <n v="0"/>
    <s v="No"/>
    <s v="No"/>
    <n v="17"/>
    <s v="Yes"/>
    <x v="1"/>
    <x v="2"/>
    <x v="2"/>
    <x v="2"/>
    <x v="2"/>
    <x v="2"/>
    <x v="2"/>
    <x v="2"/>
    <x v="2"/>
    <s v="No"/>
    <x v="1"/>
    <n v="19.399999999999999"/>
    <n v="358.05"/>
    <x v="0"/>
    <n v="358.05"/>
    <n v="0"/>
    <x v="3"/>
  </r>
  <r>
    <s v="1482-OXZSY"/>
    <x v="1"/>
    <n v="0"/>
    <s v="No"/>
    <s v="No"/>
    <n v="30"/>
    <s v="Yes"/>
    <x v="2"/>
    <x v="1"/>
    <x v="1"/>
    <x v="1"/>
    <x v="0"/>
    <x v="0"/>
    <x v="1"/>
    <x v="1"/>
    <x v="0"/>
    <s v="Yes"/>
    <x v="2"/>
    <n v="100.4"/>
    <n v="2936.25"/>
    <x v="0"/>
    <n v="2936.25"/>
    <n v="0"/>
    <x v="1"/>
  </r>
  <r>
    <s v="0377-JBKKT"/>
    <x v="1"/>
    <n v="0"/>
    <s v="Yes"/>
    <s v="Yes"/>
    <n v="22"/>
    <s v="Yes"/>
    <x v="1"/>
    <x v="0"/>
    <x v="1"/>
    <x v="0"/>
    <x v="0"/>
    <x v="1"/>
    <x v="0"/>
    <x v="0"/>
    <x v="0"/>
    <s v="Yes"/>
    <x v="1"/>
    <n v="57.95"/>
    <n v="1271.8"/>
    <x v="0"/>
    <n v="1271.8"/>
    <n v="0"/>
    <x v="3"/>
  </r>
  <r>
    <s v="5778-BVOFB"/>
    <x v="0"/>
    <n v="0"/>
    <s v="No"/>
    <s v="No"/>
    <n v="9"/>
    <s v="Yes"/>
    <x v="1"/>
    <x v="0"/>
    <x v="0"/>
    <x v="1"/>
    <x v="0"/>
    <x v="1"/>
    <x v="1"/>
    <x v="0"/>
    <x v="0"/>
    <s v="Yes"/>
    <x v="2"/>
    <n v="59.5"/>
    <n v="530.04999999999995"/>
    <x v="0"/>
    <n v="530.04999999999995"/>
    <n v="0"/>
    <x v="0"/>
  </r>
  <r>
    <s v="3373-YZZYM"/>
    <x v="1"/>
    <n v="0"/>
    <s v="Yes"/>
    <s v="Yes"/>
    <n v="1"/>
    <s v="Yes"/>
    <x v="1"/>
    <x v="2"/>
    <x v="2"/>
    <x v="2"/>
    <x v="2"/>
    <x v="2"/>
    <x v="2"/>
    <x v="2"/>
    <x v="0"/>
    <s v="No"/>
    <x v="1"/>
    <n v="19.2"/>
    <n v="19.2"/>
    <x v="0"/>
    <n v="19.2"/>
    <n v="0"/>
    <x v="0"/>
  </r>
  <r>
    <s v="2057-ZBLPD"/>
    <x v="0"/>
    <n v="0"/>
    <s v="Yes"/>
    <s v="No"/>
    <n v="21"/>
    <s v="Yes"/>
    <x v="2"/>
    <x v="1"/>
    <x v="0"/>
    <x v="1"/>
    <x v="0"/>
    <x v="0"/>
    <x v="0"/>
    <x v="1"/>
    <x v="0"/>
    <s v="Yes"/>
    <x v="0"/>
    <n v="86.5"/>
    <n v="1808.7"/>
    <x v="1"/>
    <n v="1808.7"/>
    <n v="1"/>
    <x v="3"/>
  </r>
  <r>
    <s v="0228-MAUWC"/>
    <x v="1"/>
    <n v="0"/>
    <s v="No"/>
    <s v="No"/>
    <n v="19"/>
    <s v="Yes"/>
    <x v="2"/>
    <x v="0"/>
    <x v="0"/>
    <x v="1"/>
    <x v="1"/>
    <x v="1"/>
    <x v="0"/>
    <x v="0"/>
    <x v="0"/>
    <s v="No"/>
    <x v="0"/>
    <n v="59.55"/>
    <n v="1144.5999999999999"/>
    <x v="0"/>
    <n v="1144.5999999999999"/>
    <n v="0"/>
    <x v="3"/>
  </r>
  <r>
    <s v="5502-RLUYV"/>
    <x v="0"/>
    <n v="0"/>
    <s v="Yes"/>
    <s v="Yes"/>
    <n v="69"/>
    <s v="Yes"/>
    <x v="2"/>
    <x v="1"/>
    <x v="0"/>
    <x v="0"/>
    <x v="1"/>
    <x v="0"/>
    <x v="1"/>
    <x v="1"/>
    <x v="0"/>
    <s v="Yes"/>
    <x v="0"/>
    <n v="103.95"/>
    <n v="7446.9"/>
    <x v="1"/>
    <n v="7446.9"/>
    <n v="1"/>
    <x v="4"/>
  </r>
  <r>
    <s v="0023-HGHWL"/>
    <x v="1"/>
    <n v="1"/>
    <s v="No"/>
    <s v="No"/>
    <n v="1"/>
    <s v="No"/>
    <x v="0"/>
    <x v="0"/>
    <x v="0"/>
    <x v="1"/>
    <x v="0"/>
    <x v="0"/>
    <x v="0"/>
    <x v="0"/>
    <x v="0"/>
    <s v="Yes"/>
    <x v="0"/>
    <n v="25.1"/>
    <n v="25.1"/>
    <x v="1"/>
    <n v="25.1"/>
    <n v="1"/>
    <x v="0"/>
  </r>
  <r>
    <s v="7663-YJHSN"/>
    <x v="0"/>
    <n v="0"/>
    <s v="Yes"/>
    <s v="No"/>
    <n v="72"/>
    <s v="Yes"/>
    <x v="2"/>
    <x v="1"/>
    <x v="1"/>
    <x v="0"/>
    <x v="1"/>
    <x v="1"/>
    <x v="1"/>
    <x v="0"/>
    <x v="2"/>
    <s v="Yes"/>
    <x v="2"/>
    <n v="103.95"/>
    <n v="7556.9"/>
    <x v="0"/>
    <n v="7556.9"/>
    <n v="0"/>
    <x v="4"/>
  </r>
  <r>
    <s v="4915-BFSXL"/>
    <x v="1"/>
    <n v="0"/>
    <s v="Yes"/>
    <s v="Yes"/>
    <n v="70"/>
    <s v="Yes"/>
    <x v="2"/>
    <x v="0"/>
    <x v="1"/>
    <x v="1"/>
    <x v="1"/>
    <x v="0"/>
    <x v="1"/>
    <x v="0"/>
    <x v="2"/>
    <s v="No"/>
    <x v="3"/>
    <n v="68.95"/>
    <n v="4858.7"/>
    <x v="0"/>
    <n v="4858.7"/>
    <n v="0"/>
    <x v="4"/>
  </r>
  <r>
    <s v="3086-RUCRN"/>
    <x v="0"/>
    <n v="0"/>
    <s v="No"/>
    <s v="No"/>
    <n v="66"/>
    <s v="Yes"/>
    <x v="2"/>
    <x v="1"/>
    <x v="1"/>
    <x v="0"/>
    <x v="1"/>
    <x v="1"/>
    <x v="0"/>
    <x v="1"/>
    <x v="0"/>
    <s v="Yes"/>
    <x v="2"/>
    <n v="103.1"/>
    <n v="6595"/>
    <x v="0"/>
    <n v="6595"/>
    <n v="0"/>
    <x v="4"/>
  </r>
  <r>
    <s v="5215-LNLDJ"/>
    <x v="0"/>
    <n v="0"/>
    <s v="Yes"/>
    <s v="Yes"/>
    <n v="7"/>
    <s v="No"/>
    <x v="0"/>
    <x v="0"/>
    <x v="0"/>
    <x v="1"/>
    <x v="0"/>
    <x v="0"/>
    <x v="0"/>
    <x v="0"/>
    <x v="0"/>
    <s v="Yes"/>
    <x v="0"/>
    <n v="24.7"/>
    <n v="149.05000000000001"/>
    <x v="0"/>
    <n v="149.05000000000001"/>
    <n v="0"/>
    <x v="0"/>
  </r>
  <r>
    <s v="7576-JMYWV"/>
    <x v="0"/>
    <n v="1"/>
    <s v="Yes"/>
    <s v="Yes"/>
    <n v="46"/>
    <s v="Yes"/>
    <x v="2"/>
    <x v="1"/>
    <x v="1"/>
    <x v="0"/>
    <x v="0"/>
    <x v="1"/>
    <x v="1"/>
    <x v="1"/>
    <x v="0"/>
    <s v="Yes"/>
    <x v="0"/>
    <n v="110.2"/>
    <n v="4972.1000000000004"/>
    <x v="0"/>
    <n v="4972.1000000000004"/>
    <n v="0"/>
    <x v="2"/>
  </r>
  <r>
    <s v="9039-RBEEE"/>
    <x v="1"/>
    <n v="0"/>
    <s v="No"/>
    <s v="No"/>
    <n v="39"/>
    <s v="No"/>
    <x v="0"/>
    <x v="0"/>
    <x v="1"/>
    <x v="0"/>
    <x v="0"/>
    <x v="1"/>
    <x v="1"/>
    <x v="0"/>
    <x v="0"/>
    <s v="Yes"/>
    <x v="3"/>
    <n v="48.95"/>
    <n v="1880.85"/>
    <x v="1"/>
    <n v="1880.85"/>
    <n v="1"/>
    <x v="2"/>
  </r>
  <r>
    <s v="0257-KXZGU"/>
    <x v="0"/>
    <n v="0"/>
    <s v="Yes"/>
    <s v="Yes"/>
    <n v="32"/>
    <s v="Yes"/>
    <x v="2"/>
    <x v="0"/>
    <x v="0"/>
    <x v="0"/>
    <x v="1"/>
    <x v="0"/>
    <x v="0"/>
    <x v="0"/>
    <x v="0"/>
    <s v="No"/>
    <x v="2"/>
    <n v="62.45"/>
    <n v="2045.55"/>
    <x v="0"/>
    <n v="2045.55"/>
    <n v="0"/>
    <x v="1"/>
  </r>
  <r>
    <s v="1307-ATKGB"/>
    <x v="1"/>
    <n v="0"/>
    <s v="No"/>
    <s v="No"/>
    <n v="24"/>
    <s v="Yes"/>
    <x v="1"/>
    <x v="1"/>
    <x v="0"/>
    <x v="0"/>
    <x v="1"/>
    <x v="0"/>
    <x v="0"/>
    <x v="1"/>
    <x v="0"/>
    <s v="Yes"/>
    <x v="0"/>
    <n v="89.55"/>
    <n v="2187.15"/>
    <x v="0"/>
    <n v="2187.15"/>
    <n v="0"/>
    <x v="3"/>
  </r>
  <r>
    <s v="8417-FMLZI"/>
    <x v="1"/>
    <n v="0"/>
    <s v="Yes"/>
    <s v="Yes"/>
    <n v="6"/>
    <s v="Yes"/>
    <x v="1"/>
    <x v="1"/>
    <x v="0"/>
    <x v="0"/>
    <x v="0"/>
    <x v="0"/>
    <x v="0"/>
    <x v="1"/>
    <x v="0"/>
    <s v="Yes"/>
    <x v="3"/>
    <n v="83.55"/>
    <n v="477.55"/>
    <x v="1"/>
    <n v="477.55"/>
    <n v="1"/>
    <x v="0"/>
  </r>
  <r>
    <s v="3714-XPXBW"/>
    <x v="0"/>
    <n v="0"/>
    <s v="No"/>
    <s v="No"/>
    <n v="37"/>
    <s v="Yes"/>
    <x v="2"/>
    <x v="0"/>
    <x v="1"/>
    <x v="0"/>
    <x v="1"/>
    <x v="1"/>
    <x v="1"/>
    <x v="0"/>
    <x v="0"/>
    <s v="Yes"/>
    <x v="3"/>
    <n v="78.900000000000006"/>
    <n v="2976.95"/>
    <x v="0"/>
    <n v="2976.95"/>
    <n v="0"/>
    <x v="2"/>
  </r>
  <r>
    <s v="1850-AKQEP"/>
    <x v="1"/>
    <n v="0"/>
    <s v="No"/>
    <s v="Yes"/>
    <n v="8"/>
    <s v="Yes"/>
    <x v="1"/>
    <x v="2"/>
    <x v="2"/>
    <x v="2"/>
    <x v="2"/>
    <x v="2"/>
    <x v="2"/>
    <x v="2"/>
    <x v="0"/>
    <s v="No"/>
    <x v="1"/>
    <n v="20.350000000000001"/>
    <n v="178.7"/>
    <x v="0"/>
    <n v="178.7"/>
    <n v="0"/>
    <x v="0"/>
  </r>
  <r>
    <s v="2824-DXNKN"/>
    <x v="0"/>
    <n v="0"/>
    <s v="Yes"/>
    <s v="Yes"/>
    <n v="72"/>
    <s v="Yes"/>
    <x v="2"/>
    <x v="0"/>
    <x v="1"/>
    <x v="1"/>
    <x v="1"/>
    <x v="0"/>
    <x v="1"/>
    <x v="0"/>
    <x v="2"/>
    <s v="Yes"/>
    <x v="2"/>
    <n v="71.45"/>
    <n v="5025.8500000000004"/>
    <x v="0"/>
    <n v="5025.8500000000004"/>
    <n v="0"/>
    <x v="4"/>
  </r>
  <r>
    <s v="5227-JSCFE"/>
    <x v="1"/>
    <n v="1"/>
    <s v="Yes"/>
    <s v="No"/>
    <n v="71"/>
    <s v="No"/>
    <x v="0"/>
    <x v="0"/>
    <x v="1"/>
    <x v="0"/>
    <x v="1"/>
    <x v="1"/>
    <x v="0"/>
    <x v="0"/>
    <x v="2"/>
    <s v="No"/>
    <x v="3"/>
    <n v="46.35"/>
    <n v="3353.4"/>
    <x v="0"/>
    <n v="3353.4"/>
    <n v="0"/>
    <x v="4"/>
  </r>
  <r>
    <s v="0848-ZGQIJ"/>
    <x v="0"/>
    <n v="0"/>
    <s v="Yes"/>
    <s v="No"/>
    <n v="16"/>
    <s v="Yes"/>
    <x v="1"/>
    <x v="1"/>
    <x v="0"/>
    <x v="0"/>
    <x v="0"/>
    <x v="0"/>
    <x v="1"/>
    <x v="1"/>
    <x v="0"/>
    <s v="Yes"/>
    <x v="2"/>
    <n v="94.65"/>
    <n v="1461.15"/>
    <x v="0"/>
    <n v="1461.15"/>
    <n v="0"/>
    <x v="3"/>
  </r>
  <r>
    <s v="3621-CHYVB"/>
    <x v="0"/>
    <n v="0"/>
    <s v="Yes"/>
    <s v="No"/>
    <n v="57"/>
    <s v="No"/>
    <x v="0"/>
    <x v="0"/>
    <x v="1"/>
    <x v="1"/>
    <x v="1"/>
    <x v="1"/>
    <x v="0"/>
    <x v="1"/>
    <x v="0"/>
    <s v="Yes"/>
    <x v="2"/>
    <n v="49.9"/>
    <n v="2782.4"/>
    <x v="0"/>
    <n v="2782.4"/>
    <n v="0"/>
    <x v="5"/>
  </r>
  <r>
    <s v="8042-RNLKO"/>
    <x v="1"/>
    <n v="0"/>
    <s v="No"/>
    <s v="No"/>
    <n v="66"/>
    <s v="Yes"/>
    <x v="2"/>
    <x v="2"/>
    <x v="2"/>
    <x v="2"/>
    <x v="2"/>
    <x v="2"/>
    <x v="2"/>
    <x v="2"/>
    <x v="1"/>
    <s v="No"/>
    <x v="2"/>
    <n v="25.45"/>
    <n v="1699.15"/>
    <x v="0"/>
    <n v="1699.15"/>
    <n v="0"/>
    <x v="4"/>
  </r>
  <r>
    <s v="1792-UXAFY"/>
    <x v="0"/>
    <n v="1"/>
    <s v="No"/>
    <s v="No"/>
    <n v="17"/>
    <s v="Yes"/>
    <x v="1"/>
    <x v="1"/>
    <x v="0"/>
    <x v="0"/>
    <x v="1"/>
    <x v="0"/>
    <x v="1"/>
    <x v="0"/>
    <x v="0"/>
    <s v="Yes"/>
    <x v="0"/>
    <n v="89.15"/>
    <n v="1496.9"/>
    <x v="1"/>
    <n v="1496.9"/>
    <n v="1"/>
    <x v="3"/>
  </r>
  <r>
    <s v="5372-FBKBN"/>
    <x v="0"/>
    <n v="0"/>
    <s v="No"/>
    <s v="Yes"/>
    <n v="21"/>
    <s v="Yes"/>
    <x v="1"/>
    <x v="2"/>
    <x v="2"/>
    <x v="2"/>
    <x v="2"/>
    <x v="2"/>
    <x v="2"/>
    <x v="2"/>
    <x v="0"/>
    <s v="No"/>
    <x v="1"/>
    <n v="20.75"/>
    <n v="452.2"/>
    <x v="0"/>
    <n v="452.2"/>
    <n v="0"/>
    <x v="3"/>
  </r>
  <r>
    <s v="0420-TXVSG"/>
    <x v="1"/>
    <n v="0"/>
    <s v="Yes"/>
    <s v="No"/>
    <n v="66"/>
    <s v="Yes"/>
    <x v="2"/>
    <x v="0"/>
    <x v="1"/>
    <x v="0"/>
    <x v="1"/>
    <x v="0"/>
    <x v="0"/>
    <x v="0"/>
    <x v="2"/>
    <s v="Yes"/>
    <x v="3"/>
    <n v="66.099999999999994"/>
    <n v="4428.45"/>
    <x v="0"/>
    <n v="4428.45"/>
    <n v="0"/>
    <x v="4"/>
  </r>
  <r>
    <s v="6217-TOWGS"/>
    <x v="0"/>
    <n v="0"/>
    <s v="Yes"/>
    <s v="No"/>
    <n v="17"/>
    <s v="Yes"/>
    <x v="2"/>
    <x v="0"/>
    <x v="0"/>
    <x v="0"/>
    <x v="0"/>
    <x v="0"/>
    <x v="1"/>
    <x v="1"/>
    <x v="0"/>
    <s v="Yes"/>
    <x v="2"/>
    <n v="75.400000000000006"/>
    <n v="1322.55"/>
    <x v="0"/>
    <n v="1322.55"/>
    <n v="0"/>
    <x v="3"/>
  </r>
  <r>
    <s v="0515-YPMCW"/>
    <x v="1"/>
    <n v="0"/>
    <s v="No"/>
    <s v="Yes"/>
    <n v="1"/>
    <s v="Yes"/>
    <x v="1"/>
    <x v="1"/>
    <x v="0"/>
    <x v="1"/>
    <x v="0"/>
    <x v="0"/>
    <x v="0"/>
    <x v="0"/>
    <x v="0"/>
    <s v="Yes"/>
    <x v="1"/>
    <n v="70.45"/>
    <n v="70.45"/>
    <x v="1"/>
    <n v="70.45"/>
    <n v="1"/>
    <x v="0"/>
  </r>
  <r>
    <s v="0378-XSZPU"/>
    <x v="1"/>
    <n v="0"/>
    <s v="Yes"/>
    <s v="No"/>
    <n v="58"/>
    <s v="Yes"/>
    <x v="1"/>
    <x v="0"/>
    <x v="1"/>
    <x v="0"/>
    <x v="1"/>
    <x v="0"/>
    <x v="0"/>
    <x v="0"/>
    <x v="1"/>
    <s v="No"/>
    <x v="3"/>
    <n v="60.3"/>
    <n v="3563.8"/>
    <x v="1"/>
    <n v="3563.8"/>
    <n v="1"/>
    <x v="5"/>
  </r>
  <r>
    <s v="1045-LTCYT"/>
    <x v="0"/>
    <n v="0"/>
    <s v="Yes"/>
    <s v="Yes"/>
    <n v="8"/>
    <s v="Yes"/>
    <x v="1"/>
    <x v="2"/>
    <x v="2"/>
    <x v="2"/>
    <x v="2"/>
    <x v="2"/>
    <x v="2"/>
    <x v="2"/>
    <x v="0"/>
    <s v="No"/>
    <x v="3"/>
    <n v="21.05"/>
    <n v="139.75"/>
    <x v="0"/>
    <n v="139.75"/>
    <n v="0"/>
    <x v="0"/>
  </r>
  <r>
    <s v="1544-JJMYL"/>
    <x v="1"/>
    <n v="0"/>
    <s v="No"/>
    <s v="No"/>
    <n v="27"/>
    <s v="Yes"/>
    <x v="1"/>
    <x v="0"/>
    <x v="1"/>
    <x v="1"/>
    <x v="1"/>
    <x v="1"/>
    <x v="1"/>
    <x v="0"/>
    <x v="1"/>
    <s v="No"/>
    <x v="3"/>
    <n v="69.349999999999994"/>
    <n v="1927.3"/>
    <x v="0"/>
    <n v="1927.3"/>
    <n v="0"/>
    <x v="1"/>
  </r>
  <r>
    <s v="4636-JGAAI"/>
    <x v="1"/>
    <n v="0"/>
    <s v="Yes"/>
    <s v="No"/>
    <n v="34"/>
    <s v="Yes"/>
    <x v="2"/>
    <x v="1"/>
    <x v="0"/>
    <x v="0"/>
    <x v="0"/>
    <x v="0"/>
    <x v="0"/>
    <x v="1"/>
    <x v="0"/>
    <s v="No"/>
    <x v="1"/>
    <n v="88.85"/>
    <n v="3000.25"/>
    <x v="0"/>
    <n v="3000.25"/>
    <n v="0"/>
    <x v="1"/>
  </r>
  <r>
    <s v="6874-SGLHU"/>
    <x v="1"/>
    <n v="0"/>
    <s v="No"/>
    <s v="No"/>
    <n v="30"/>
    <s v="Yes"/>
    <x v="1"/>
    <x v="1"/>
    <x v="0"/>
    <x v="0"/>
    <x v="0"/>
    <x v="0"/>
    <x v="1"/>
    <x v="1"/>
    <x v="1"/>
    <s v="Yes"/>
    <x v="2"/>
    <n v="97"/>
    <n v="3021.3"/>
    <x v="0"/>
    <n v="3021.3"/>
    <n v="0"/>
    <x v="1"/>
  </r>
  <r>
    <s v="5951-AOFIH"/>
    <x v="1"/>
    <n v="0"/>
    <s v="No"/>
    <s v="No"/>
    <n v="33"/>
    <s v="Yes"/>
    <x v="1"/>
    <x v="0"/>
    <x v="0"/>
    <x v="0"/>
    <x v="1"/>
    <x v="0"/>
    <x v="1"/>
    <x v="0"/>
    <x v="0"/>
    <s v="Yes"/>
    <x v="3"/>
    <n v="66.400000000000006"/>
    <n v="2245.4"/>
    <x v="0"/>
    <n v="2245.4"/>
    <n v="0"/>
    <x v="1"/>
  </r>
  <r>
    <s v="4729-XKASR"/>
    <x v="1"/>
    <n v="0"/>
    <s v="No"/>
    <s v="Yes"/>
    <n v="1"/>
    <s v="No"/>
    <x v="0"/>
    <x v="0"/>
    <x v="0"/>
    <x v="1"/>
    <x v="0"/>
    <x v="0"/>
    <x v="0"/>
    <x v="0"/>
    <x v="0"/>
    <s v="No"/>
    <x v="0"/>
    <n v="24.75"/>
    <n v="24.75"/>
    <x v="1"/>
    <n v="24.75"/>
    <n v="1"/>
    <x v="0"/>
  </r>
  <r>
    <s v="3059-NGMXB"/>
    <x v="1"/>
    <n v="0"/>
    <s v="Yes"/>
    <s v="Yes"/>
    <n v="14"/>
    <s v="Yes"/>
    <x v="2"/>
    <x v="0"/>
    <x v="1"/>
    <x v="0"/>
    <x v="0"/>
    <x v="0"/>
    <x v="0"/>
    <x v="1"/>
    <x v="0"/>
    <s v="No"/>
    <x v="1"/>
    <n v="69.2"/>
    <n v="944.65"/>
    <x v="0"/>
    <n v="944.65"/>
    <n v="0"/>
    <x v="3"/>
  </r>
  <r>
    <s v="8652-YHIYU"/>
    <x v="0"/>
    <n v="0"/>
    <s v="No"/>
    <s v="Yes"/>
    <n v="16"/>
    <s v="Yes"/>
    <x v="2"/>
    <x v="1"/>
    <x v="0"/>
    <x v="1"/>
    <x v="0"/>
    <x v="1"/>
    <x v="0"/>
    <x v="0"/>
    <x v="1"/>
    <s v="Yes"/>
    <x v="3"/>
    <n v="79.5"/>
    <n v="1264.2"/>
    <x v="0"/>
    <n v="1264.2"/>
    <n v="0"/>
    <x v="3"/>
  </r>
  <r>
    <s v="5278-PNYOX"/>
    <x v="0"/>
    <n v="0"/>
    <s v="No"/>
    <s v="No"/>
    <n v="49"/>
    <s v="Yes"/>
    <x v="1"/>
    <x v="1"/>
    <x v="0"/>
    <x v="1"/>
    <x v="1"/>
    <x v="1"/>
    <x v="1"/>
    <x v="1"/>
    <x v="2"/>
    <s v="No"/>
    <x v="3"/>
    <n v="100.65"/>
    <n v="4917.75"/>
    <x v="0"/>
    <n v="4917.75"/>
    <n v="0"/>
    <x v="5"/>
  </r>
  <r>
    <s v="5449-FIBXJ"/>
    <x v="1"/>
    <n v="0"/>
    <s v="Yes"/>
    <s v="Yes"/>
    <n v="19"/>
    <s v="Yes"/>
    <x v="2"/>
    <x v="1"/>
    <x v="0"/>
    <x v="1"/>
    <x v="1"/>
    <x v="1"/>
    <x v="1"/>
    <x v="1"/>
    <x v="0"/>
    <s v="No"/>
    <x v="0"/>
    <n v="103.3"/>
    <n v="2012.7"/>
    <x v="1"/>
    <n v="2012.7"/>
    <n v="1"/>
    <x v="3"/>
  </r>
  <r>
    <s v="3486-HOOGQ"/>
    <x v="0"/>
    <n v="0"/>
    <s v="Yes"/>
    <s v="Yes"/>
    <n v="70"/>
    <s v="Yes"/>
    <x v="2"/>
    <x v="0"/>
    <x v="1"/>
    <x v="0"/>
    <x v="1"/>
    <x v="1"/>
    <x v="1"/>
    <x v="0"/>
    <x v="2"/>
    <s v="No"/>
    <x v="2"/>
    <n v="79.7"/>
    <n v="5743.3"/>
    <x v="0"/>
    <n v="5743.3"/>
    <n v="0"/>
    <x v="4"/>
  </r>
  <r>
    <s v="5061-PBXFW"/>
    <x v="0"/>
    <n v="0"/>
    <s v="Yes"/>
    <s v="Yes"/>
    <n v="32"/>
    <s v="Yes"/>
    <x v="1"/>
    <x v="0"/>
    <x v="1"/>
    <x v="0"/>
    <x v="0"/>
    <x v="1"/>
    <x v="0"/>
    <x v="0"/>
    <x v="0"/>
    <s v="No"/>
    <x v="2"/>
    <n v="61.4"/>
    <n v="1864.65"/>
    <x v="0"/>
    <n v="1864.65"/>
    <n v="0"/>
    <x v="1"/>
  </r>
  <r>
    <s v="8630-FJLIB"/>
    <x v="0"/>
    <n v="0"/>
    <s v="No"/>
    <s v="No"/>
    <n v="18"/>
    <s v="Yes"/>
    <x v="1"/>
    <x v="1"/>
    <x v="0"/>
    <x v="1"/>
    <x v="0"/>
    <x v="0"/>
    <x v="0"/>
    <x v="0"/>
    <x v="0"/>
    <s v="Yes"/>
    <x v="0"/>
    <n v="69.8"/>
    <n v="1221.6500000000001"/>
    <x v="0"/>
    <n v="1221.6500000000001"/>
    <n v="0"/>
    <x v="3"/>
  </r>
  <r>
    <s v="3891-NLXJB"/>
    <x v="1"/>
    <n v="0"/>
    <s v="No"/>
    <s v="No"/>
    <n v="37"/>
    <s v="No"/>
    <x v="0"/>
    <x v="0"/>
    <x v="1"/>
    <x v="0"/>
    <x v="0"/>
    <x v="1"/>
    <x v="0"/>
    <x v="0"/>
    <x v="2"/>
    <s v="Yes"/>
    <x v="1"/>
    <n v="40.549999999999997"/>
    <n v="1390.85"/>
    <x v="0"/>
    <n v="1390.85"/>
    <n v="0"/>
    <x v="2"/>
  </r>
  <r>
    <s v="4749-OJKQU"/>
    <x v="0"/>
    <n v="0"/>
    <s v="No"/>
    <s v="No"/>
    <n v="4"/>
    <s v="Yes"/>
    <x v="2"/>
    <x v="1"/>
    <x v="0"/>
    <x v="1"/>
    <x v="0"/>
    <x v="0"/>
    <x v="0"/>
    <x v="0"/>
    <x v="0"/>
    <s v="Yes"/>
    <x v="0"/>
    <n v="75.650000000000006"/>
    <n v="302.35000000000002"/>
    <x v="0"/>
    <n v="302.35000000000002"/>
    <n v="0"/>
    <x v="0"/>
  </r>
  <r>
    <s v="0577-WHMEV"/>
    <x v="0"/>
    <n v="0"/>
    <s v="Yes"/>
    <s v="No"/>
    <n v="16"/>
    <s v="Yes"/>
    <x v="2"/>
    <x v="1"/>
    <x v="1"/>
    <x v="0"/>
    <x v="1"/>
    <x v="0"/>
    <x v="0"/>
    <x v="0"/>
    <x v="0"/>
    <s v="No"/>
    <x v="0"/>
    <n v="90.7"/>
    <n v="1374.9"/>
    <x v="0"/>
    <n v="1374.9"/>
    <n v="0"/>
    <x v="3"/>
  </r>
  <r>
    <s v="5453-AXEPF"/>
    <x v="1"/>
    <n v="0"/>
    <s v="Yes"/>
    <s v="No"/>
    <n v="17"/>
    <s v="Yes"/>
    <x v="2"/>
    <x v="1"/>
    <x v="0"/>
    <x v="0"/>
    <x v="0"/>
    <x v="0"/>
    <x v="0"/>
    <x v="0"/>
    <x v="0"/>
    <s v="Yes"/>
    <x v="2"/>
    <n v="80.5"/>
    <n v="1336.9"/>
    <x v="0"/>
    <n v="1336.9"/>
    <n v="0"/>
    <x v="3"/>
  </r>
  <r>
    <s v="3639-XJHKQ"/>
    <x v="0"/>
    <n v="0"/>
    <s v="No"/>
    <s v="Yes"/>
    <n v="19"/>
    <s v="Yes"/>
    <x v="1"/>
    <x v="0"/>
    <x v="1"/>
    <x v="0"/>
    <x v="1"/>
    <x v="0"/>
    <x v="0"/>
    <x v="0"/>
    <x v="0"/>
    <s v="Yes"/>
    <x v="0"/>
    <n v="60.6"/>
    <n v="1297.8"/>
    <x v="0"/>
    <n v="1297.8"/>
    <n v="0"/>
    <x v="3"/>
  </r>
  <r>
    <s v="3716-LRGXK"/>
    <x v="1"/>
    <n v="0"/>
    <s v="Yes"/>
    <s v="No"/>
    <n v="60"/>
    <s v="Yes"/>
    <x v="2"/>
    <x v="1"/>
    <x v="0"/>
    <x v="1"/>
    <x v="1"/>
    <x v="0"/>
    <x v="1"/>
    <x v="1"/>
    <x v="2"/>
    <s v="No"/>
    <x v="3"/>
    <n v="101.15"/>
    <n v="6067.4"/>
    <x v="0"/>
    <n v="6067.4"/>
    <n v="0"/>
    <x v="5"/>
  </r>
  <r>
    <s v="2263-SFSQZ"/>
    <x v="1"/>
    <n v="0"/>
    <s v="Yes"/>
    <s v="Yes"/>
    <n v="51"/>
    <s v="Yes"/>
    <x v="2"/>
    <x v="2"/>
    <x v="2"/>
    <x v="2"/>
    <x v="2"/>
    <x v="2"/>
    <x v="2"/>
    <x v="2"/>
    <x v="2"/>
    <s v="Yes"/>
    <x v="1"/>
    <n v="24.95"/>
    <n v="1222.25"/>
    <x v="0"/>
    <n v="1222.25"/>
    <n v="0"/>
    <x v="5"/>
  </r>
  <r>
    <s v="9950-MTGYX"/>
    <x v="1"/>
    <n v="0"/>
    <s v="Yes"/>
    <s v="Yes"/>
    <n v="28"/>
    <s v="Yes"/>
    <x v="1"/>
    <x v="2"/>
    <x v="2"/>
    <x v="2"/>
    <x v="2"/>
    <x v="2"/>
    <x v="2"/>
    <x v="2"/>
    <x v="2"/>
    <s v="Yes"/>
    <x v="3"/>
    <n v="20.3"/>
    <n v="487.95"/>
    <x v="0"/>
    <n v="487.95"/>
    <n v="0"/>
    <x v="1"/>
  </r>
  <r>
    <s v="3397-AVTKU"/>
    <x v="1"/>
    <n v="0"/>
    <s v="No"/>
    <s v="No"/>
    <n v="43"/>
    <s v="Yes"/>
    <x v="1"/>
    <x v="0"/>
    <x v="0"/>
    <x v="0"/>
    <x v="0"/>
    <x v="0"/>
    <x v="0"/>
    <x v="1"/>
    <x v="2"/>
    <s v="Yes"/>
    <x v="0"/>
    <n v="60"/>
    <n v="2548.5500000000002"/>
    <x v="0"/>
    <n v="2548.5500000000002"/>
    <n v="0"/>
    <x v="2"/>
  </r>
  <r>
    <s v="4825-FUREZ"/>
    <x v="1"/>
    <n v="0"/>
    <s v="Yes"/>
    <s v="No"/>
    <n v="42"/>
    <s v="Yes"/>
    <x v="1"/>
    <x v="2"/>
    <x v="2"/>
    <x v="2"/>
    <x v="2"/>
    <x v="2"/>
    <x v="2"/>
    <x v="2"/>
    <x v="2"/>
    <s v="No"/>
    <x v="0"/>
    <n v="20.25"/>
    <n v="835.5"/>
    <x v="0"/>
    <n v="835.5"/>
    <n v="0"/>
    <x v="2"/>
  </r>
  <r>
    <s v="9837-BMCLM"/>
    <x v="1"/>
    <n v="0"/>
    <s v="No"/>
    <s v="No"/>
    <n v="3"/>
    <s v="Yes"/>
    <x v="1"/>
    <x v="1"/>
    <x v="0"/>
    <x v="1"/>
    <x v="0"/>
    <x v="0"/>
    <x v="1"/>
    <x v="0"/>
    <x v="0"/>
    <s v="Yes"/>
    <x v="0"/>
    <n v="78.5"/>
    <n v="242.05"/>
    <x v="1"/>
    <n v="242.05"/>
    <n v="1"/>
    <x v="0"/>
  </r>
  <r>
    <s v="2672-OJQZP"/>
    <x v="0"/>
    <n v="0"/>
    <s v="No"/>
    <s v="No"/>
    <n v="1"/>
    <s v="Yes"/>
    <x v="1"/>
    <x v="0"/>
    <x v="0"/>
    <x v="1"/>
    <x v="0"/>
    <x v="0"/>
    <x v="0"/>
    <x v="0"/>
    <x v="0"/>
    <s v="No"/>
    <x v="1"/>
    <n v="44.75"/>
    <n v="44.75"/>
    <x v="0"/>
    <n v="44.75"/>
    <n v="0"/>
    <x v="0"/>
  </r>
  <r>
    <s v="0137-UDEUO"/>
    <x v="0"/>
    <n v="0"/>
    <s v="No"/>
    <s v="No"/>
    <n v="3"/>
    <s v="Yes"/>
    <x v="1"/>
    <x v="2"/>
    <x v="2"/>
    <x v="2"/>
    <x v="2"/>
    <x v="2"/>
    <x v="2"/>
    <x v="2"/>
    <x v="0"/>
    <s v="No"/>
    <x v="1"/>
    <n v="19.850000000000001"/>
    <n v="63.75"/>
    <x v="1"/>
    <n v="63.75"/>
    <n v="1"/>
    <x v="0"/>
  </r>
  <r>
    <s v="3134-DSHVC"/>
    <x v="0"/>
    <n v="0"/>
    <s v="No"/>
    <s v="No"/>
    <n v="63"/>
    <s v="Yes"/>
    <x v="2"/>
    <x v="1"/>
    <x v="1"/>
    <x v="0"/>
    <x v="1"/>
    <x v="0"/>
    <x v="1"/>
    <x v="0"/>
    <x v="2"/>
    <s v="No"/>
    <x v="3"/>
    <n v="98"/>
    <n v="6218.45"/>
    <x v="0"/>
    <n v="6218.45"/>
    <n v="0"/>
    <x v="4"/>
  </r>
  <r>
    <s v="6161-UUUTA"/>
    <x v="1"/>
    <n v="1"/>
    <s v="No"/>
    <s v="No"/>
    <n v="3"/>
    <s v="Yes"/>
    <x v="1"/>
    <x v="1"/>
    <x v="0"/>
    <x v="1"/>
    <x v="0"/>
    <x v="0"/>
    <x v="1"/>
    <x v="0"/>
    <x v="0"/>
    <s v="Yes"/>
    <x v="0"/>
    <n v="79.900000000000006"/>
    <n v="260.89999999999998"/>
    <x v="1"/>
    <n v="260.89999999999998"/>
    <n v="1"/>
    <x v="0"/>
  </r>
  <r>
    <s v="7821-DPRQE"/>
    <x v="1"/>
    <n v="0"/>
    <s v="Yes"/>
    <s v="No"/>
    <n v="68"/>
    <s v="Yes"/>
    <x v="2"/>
    <x v="1"/>
    <x v="1"/>
    <x v="0"/>
    <x v="0"/>
    <x v="1"/>
    <x v="1"/>
    <x v="1"/>
    <x v="0"/>
    <s v="Yes"/>
    <x v="0"/>
    <n v="107.7"/>
    <n v="7320.9"/>
    <x v="0"/>
    <n v="7320.9"/>
    <n v="0"/>
    <x v="4"/>
  </r>
  <r>
    <s v="6543-XRMYR"/>
    <x v="0"/>
    <n v="1"/>
    <s v="No"/>
    <s v="No"/>
    <n v="30"/>
    <s v="Yes"/>
    <x v="2"/>
    <x v="1"/>
    <x v="0"/>
    <x v="0"/>
    <x v="0"/>
    <x v="0"/>
    <x v="1"/>
    <x v="1"/>
    <x v="0"/>
    <s v="Yes"/>
    <x v="0"/>
    <n v="99.7"/>
    <n v="2967.35"/>
    <x v="1"/>
    <n v="2967.35"/>
    <n v="1"/>
    <x v="1"/>
  </r>
  <r>
    <s v="2001-EWBQU"/>
    <x v="0"/>
    <n v="0"/>
    <s v="No"/>
    <s v="No"/>
    <n v="60"/>
    <s v="Yes"/>
    <x v="2"/>
    <x v="1"/>
    <x v="0"/>
    <x v="0"/>
    <x v="1"/>
    <x v="0"/>
    <x v="1"/>
    <x v="1"/>
    <x v="2"/>
    <s v="No"/>
    <x v="0"/>
    <n v="104.7"/>
    <n v="6333.8"/>
    <x v="0"/>
    <n v="6333.8"/>
    <n v="0"/>
    <x v="5"/>
  </r>
  <r>
    <s v="4925-LMHOK"/>
    <x v="1"/>
    <n v="0"/>
    <s v="No"/>
    <s v="No"/>
    <n v="15"/>
    <s v="Yes"/>
    <x v="2"/>
    <x v="0"/>
    <x v="0"/>
    <x v="0"/>
    <x v="0"/>
    <x v="1"/>
    <x v="0"/>
    <x v="0"/>
    <x v="0"/>
    <s v="Yes"/>
    <x v="3"/>
    <n v="58.6"/>
    <n v="939.7"/>
    <x v="1"/>
    <n v="939.7"/>
    <n v="1"/>
    <x v="3"/>
  </r>
  <r>
    <s v="1608-GMEWB"/>
    <x v="1"/>
    <n v="1"/>
    <s v="No"/>
    <s v="No"/>
    <n v="45"/>
    <s v="Yes"/>
    <x v="2"/>
    <x v="1"/>
    <x v="0"/>
    <x v="1"/>
    <x v="0"/>
    <x v="0"/>
    <x v="1"/>
    <x v="1"/>
    <x v="0"/>
    <s v="Yes"/>
    <x v="2"/>
    <n v="93.9"/>
    <n v="4200.25"/>
    <x v="0"/>
    <n v="4200.25"/>
    <n v="0"/>
    <x v="2"/>
  </r>
  <r>
    <s v="6695-AMZUF"/>
    <x v="0"/>
    <n v="0"/>
    <s v="Yes"/>
    <s v="No"/>
    <n v="70"/>
    <s v="Yes"/>
    <x v="1"/>
    <x v="0"/>
    <x v="1"/>
    <x v="0"/>
    <x v="1"/>
    <x v="1"/>
    <x v="1"/>
    <x v="1"/>
    <x v="2"/>
    <s v="No"/>
    <x v="3"/>
    <n v="86.45"/>
    <n v="5950.2"/>
    <x v="0"/>
    <n v="5950.2"/>
    <n v="0"/>
    <x v="4"/>
  </r>
  <r>
    <s v="1455-UGQVH"/>
    <x v="1"/>
    <n v="0"/>
    <s v="Yes"/>
    <s v="No"/>
    <n v="10"/>
    <s v="Yes"/>
    <x v="2"/>
    <x v="1"/>
    <x v="0"/>
    <x v="1"/>
    <x v="1"/>
    <x v="0"/>
    <x v="1"/>
    <x v="1"/>
    <x v="0"/>
    <s v="Yes"/>
    <x v="0"/>
    <n v="98.5"/>
    <n v="1037.75"/>
    <x v="1"/>
    <n v="1037.75"/>
    <n v="1"/>
    <x v="0"/>
  </r>
  <r>
    <s v="8410-BGQXN"/>
    <x v="1"/>
    <n v="0"/>
    <s v="No"/>
    <s v="No"/>
    <n v="4"/>
    <s v="Yes"/>
    <x v="1"/>
    <x v="2"/>
    <x v="2"/>
    <x v="2"/>
    <x v="2"/>
    <x v="2"/>
    <x v="2"/>
    <x v="2"/>
    <x v="0"/>
    <s v="No"/>
    <x v="1"/>
    <n v="19.399999999999999"/>
    <n v="93.4"/>
    <x v="0"/>
    <n v="93.4"/>
    <n v="0"/>
    <x v="0"/>
  </r>
  <r>
    <s v="8280-MQRQN"/>
    <x v="0"/>
    <n v="0"/>
    <s v="No"/>
    <s v="No"/>
    <n v="1"/>
    <s v="Yes"/>
    <x v="1"/>
    <x v="0"/>
    <x v="0"/>
    <x v="1"/>
    <x v="1"/>
    <x v="0"/>
    <x v="0"/>
    <x v="0"/>
    <x v="0"/>
    <s v="Yes"/>
    <x v="1"/>
    <n v="50.45"/>
    <n v="50.45"/>
    <x v="1"/>
    <n v="50.45"/>
    <n v="1"/>
    <x v="0"/>
  </r>
  <r>
    <s v="1619-YWUBB"/>
    <x v="0"/>
    <n v="0"/>
    <s v="Yes"/>
    <s v="No"/>
    <n v="68"/>
    <s v="Yes"/>
    <x v="2"/>
    <x v="2"/>
    <x v="2"/>
    <x v="2"/>
    <x v="2"/>
    <x v="2"/>
    <x v="2"/>
    <x v="2"/>
    <x v="2"/>
    <s v="Yes"/>
    <x v="3"/>
    <n v="24.95"/>
    <n v="1614.9"/>
    <x v="0"/>
    <n v="1614.9"/>
    <n v="0"/>
    <x v="4"/>
  </r>
  <r>
    <s v="7611-YKYTC"/>
    <x v="1"/>
    <n v="0"/>
    <s v="Yes"/>
    <s v="Yes"/>
    <n v="22"/>
    <s v="Yes"/>
    <x v="1"/>
    <x v="1"/>
    <x v="1"/>
    <x v="1"/>
    <x v="0"/>
    <x v="0"/>
    <x v="0"/>
    <x v="0"/>
    <x v="0"/>
    <s v="No"/>
    <x v="2"/>
    <n v="75"/>
    <n v="1573.95"/>
    <x v="0"/>
    <n v="1573.95"/>
    <n v="0"/>
    <x v="3"/>
  </r>
  <r>
    <s v="2037-SGXHH"/>
    <x v="1"/>
    <n v="0"/>
    <s v="Yes"/>
    <s v="Yes"/>
    <n v="38"/>
    <s v="Yes"/>
    <x v="2"/>
    <x v="1"/>
    <x v="0"/>
    <x v="0"/>
    <x v="1"/>
    <x v="0"/>
    <x v="1"/>
    <x v="0"/>
    <x v="0"/>
    <s v="Yes"/>
    <x v="0"/>
    <n v="94.65"/>
    <n v="3624.3"/>
    <x v="1"/>
    <n v="3624.3"/>
    <n v="1"/>
    <x v="2"/>
  </r>
  <r>
    <s v="3178-FESZO"/>
    <x v="0"/>
    <n v="0"/>
    <s v="No"/>
    <s v="No"/>
    <n v="1"/>
    <s v="Yes"/>
    <x v="2"/>
    <x v="1"/>
    <x v="0"/>
    <x v="0"/>
    <x v="0"/>
    <x v="0"/>
    <x v="1"/>
    <x v="1"/>
    <x v="0"/>
    <s v="Yes"/>
    <x v="3"/>
    <n v="100.25"/>
    <n v="100.25"/>
    <x v="1"/>
    <n v="100.25"/>
    <n v="1"/>
    <x v="0"/>
  </r>
  <r>
    <s v="0365-GXEZS"/>
    <x v="1"/>
    <n v="0"/>
    <s v="Yes"/>
    <s v="No"/>
    <n v="18"/>
    <s v="Yes"/>
    <x v="1"/>
    <x v="1"/>
    <x v="0"/>
    <x v="1"/>
    <x v="1"/>
    <x v="1"/>
    <x v="0"/>
    <x v="0"/>
    <x v="0"/>
    <s v="No"/>
    <x v="0"/>
    <n v="78.2"/>
    <n v="1468.75"/>
    <x v="0"/>
    <n v="1468.75"/>
    <n v="0"/>
    <x v="3"/>
  </r>
  <r>
    <s v="0082-OQIQY"/>
    <x v="1"/>
    <n v="0"/>
    <s v="No"/>
    <s v="No"/>
    <n v="29"/>
    <s v="Yes"/>
    <x v="1"/>
    <x v="1"/>
    <x v="0"/>
    <x v="1"/>
    <x v="0"/>
    <x v="1"/>
    <x v="1"/>
    <x v="1"/>
    <x v="0"/>
    <s v="Yes"/>
    <x v="0"/>
    <n v="94.2"/>
    <n v="2607.6"/>
    <x v="0"/>
    <n v="2607.6"/>
    <n v="0"/>
    <x v="1"/>
  </r>
  <r>
    <s v="6087-MVHJH"/>
    <x v="0"/>
    <n v="0"/>
    <s v="No"/>
    <s v="No"/>
    <n v="16"/>
    <s v="Yes"/>
    <x v="2"/>
    <x v="1"/>
    <x v="0"/>
    <x v="1"/>
    <x v="1"/>
    <x v="0"/>
    <x v="0"/>
    <x v="1"/>
    <x v="0"/>
    <s v="Yes"/>
    <x v="0"/>
    <n v="88.45"/>
    <n v="1422.1"/>
    <x v="1"/>
    <n v="1422.1"/>
    <n v="1"/>
    <x v="3"/>
  </r>
  <r>
    <s v="4603-JANFB"/>
    <x v="1"/>
    <n v="0"/>
    <s v="No"/>
    <s v="No"/>
    <n v="1"/>
    <s v="Yes"/>
    <x v="1"/>
    <x v="1"/>
    <x v="0"/>
    <x v="1"/>
    <x v="0"/>
    <x v="0"/>
    <x v="0"/>
    <x v="0"/>
    <x v="0"/>
    <s v="Yes"/>
    <x v="0"/>
    <n v="69.849999999999994"/>
    <n v="69.849999999999994"/>
    <x v="1"/>
    <n v="69.849999999999994"/>
    <n v="1"/>
    <x v="0"/>
  </r>
  <r>
    <s v="3018-TFTSU"/>
    <x v="1"/>
    <n v="0"/>
    <s v="No"/>
    <s v="No"/>
    <n v="12"/>
    <s v="Yes"/>
    <x v="1"/>
    <x v="1"/>
    <x v="1"/>
    <x v="1"/>
    <x v="1"/>
    <x v="0"/>
    <x v="0"/>
    <x v="0"/>
    <x v="0"/>
    <s v="No"/>
    <x v="2"/>
    <n v="81.7"/>
    <n v="858.6"/>
    <x v="1"/>
    <n v="858.6"/>
    <n v="1"/>
    <x v="0"/>
  </r>
  <r>
    <s v="3606-SBKRY"/>
    <x v="1"/>
    <n v="0"/>
    <s v="No"/>
    <s v="No"/>
    <n v="31"/>
    <s v="No"/>
    <x v="0"/>
    <x v="0"/>
    <x v="0"/>
    <x v="1"/>
    <x v="1"/>
    <x v="0"/>
    <x v="1"/>
    <x v="1"/>
    <x v="1"/>
    <s v="Yes"/>
    <x v="0"/>
    <n v="50.05"/>
    <n v="1523.4"/>
    <x v="0"/>
    <n v="1523.4"/>
    <n v="0"/>
    <x v="1"/>
  </r>
  <r>
    <s v="4806-KEXQR"/>
    <x v="1"/>
    <n v="0"/>
    <s v="No"/>
    <s v="No"/>
    <n v="4"/>
    <s v="Yes"/>
    <x v="1"/>
    <x v="1"/>
    <x v="0"/>
    <x v="1"/>
    <x v="0"/>
    <x v="0"/>
    <x v="0"/>
    <x v="1"/>
    <x v="0"/>
    <s v="Yes"/>
    <x v="0"/>
    <n v="79.900000000000006"/>
    <n v="324.3"/>
    <x v="1"/>
    <n v="324.3"/>
    <n v="1"/>
    <x v="0"/>
  </r>
  <r>
    <s v="0667-NSRGI"/>
    <x v="0"/>
    <n v="0"/>
    <s v="Yes"/>
    <s v="No"/>
    <n v="48"/>
    <s v="Yes"/>
    <x v="2"/>
    <x v="0"/>
    <x v="0"/>
    <x v="1"/>
    <x v="1"/>
    <x v="1"/>
    <x v="0"/>
    <x v="1"/>
    <x v="1"/>
    <s v="Yes"/>
    <x v="1"/>
    <n v="69.55"/>
    <n v="3435.6"/>
    <x v="0"/>
    <n v="3435.6"/>
    <n v="0"/>
    <x v="2"/>
  </r>
  <r>
    <s v="7083-YNSKY"/>
    <x v="0"/>
    <n v="0"/>
    <s v="No"/>
    <s v="No"/>
    <n v="15"/>
    <s v="Yes"/>
    <x v="2"/>
    <x v="2"/>
    <x v="2"/>
    <x v="2"/>
    <x v="2"/>
    <x v="2"/>
    <x v="2"/>
    <x v="2"/>
    <x v="0"/>
    <s v="Yes"/>
    <x v="3"/>
    <n v="25.4"/>
    <n v="399.6"/>
    <x v="1"/>
    <n v="399.6"/>
    <n v="1"/>
    <x v="3"/>
  </r>
  <r>
    <s v="6893-ODYYE"/>
    <x v="1"/>
    <n v="0"/>
    <s v="No"/>
    <s v="No"/>
    <n v="50"/>
    <s v="Yes"/>
    <x v="1"/>
    <x v="1"/>
    <x v="1"/>
    <x v="0"/>
    <x v="1"/>
    <x v="1"/>
    <x v="0"/>
    <x v="0"/>
    <x v="1"/>
    <s v="Yes"/>
    <x v="3"/>
    <n v="90.1"/>
    <n v="4549.45"/>
    <x v="0"/>
    <n v="4549.45"/>
    <n v="0"/>
    <x v="5"/>
  </r>
  <r>
    <s v="8242-JSVBO"/>
    <x v="1"/>
    <n v="0"/>
    <s v="No"/>
    <s v="No"/>
    <n v="7"/>
    <s v="Yes"/>
    <x v="1"/>
    <x v="0"/>
    <x v="0"/>
    <x v="1"/>
    <x v="0"/>
    <x v="0"/>
    <x v="0"/>
    <x v="0"/>
    <x v="0"/>
    <s v="Yes"/>
    <x v="2"/>
    <n v="44.65"/>
    <n v="322.5"/>
    <x v="0"/>
    <n v="322.5"/>
    <n v="0"/>
    <x v="0"/>
  </r>
  <r>
    <s v="2479-BRAMR"/>
    <x v="1"/>
    <n v="1"/>
    <s v="Yes"/>
    <s v="No"/>
    <n v="41"/>
    <s v="Yes"/>
    <x v="2"/>
    <x v="1"/>
    <x v="1"/>
    <x v="1"/>
    <x v="1"/>
    <x v="0"/>
    <x v="0"/>
    <x v="0"/>
    <x v="0"/>
    <s v="Yes"/>
    <x v="2"/>
    <n v="83.75"/>
    <n v="3273.55"/>
    <x v="1"/>
    <n v="3273.55"/>
    <n v="1"/>
    <x v="2"/>
  </r>
  <r>
    <s v="9541-ZPSEA"/>
    <x v="1"/>
    <n v="0"/>
    <s v="Yes"/>
    <s v="Yes"/>
    <n v="68"/>
    <s v="Yes"/>
    <x v="1"/>
    <x v="1"/>
    <x v="1"/>
    <x v="1"/>
    <x v="1"/>
    <x v="0"/>
    <x v="0"/>
    <x v="0"/>
    <x v="2"/>
    <s v="No"/>
    <x v="3"/>
    <n v="80.349999999999994"/>
    <n v="5375.15"/>
    <x v="0"/>
    <n v="5375.15"/>
    <n v="0"/>
    <x v="4"/>
  </r>
  <r>
    <s v="2665-NPTGL"/>
    <x v="0"/>
    <n v="1"/>
    <s v="Yes"/>
    <s v="No"/>
    <n v="26"/>
    <s v="Yes"/>
    <x v="2"/>
    <x v="1"/>
    <x v="0"/>
    <x v="1"/>
    <x v="1"/>
    <x v="0"/>
    <x v="1"/>
    <x v="1"/>
    <x v="0"/>
    <s v="Yes"/>
    <x v="2"/>
    <n v="98.1"/>
    <n v="2510.6999999999998"/>
    <x v="0"/>
    <n v="2510.6999999999998"/>
    <n v="0"/>
    <x v="1"/>
  </r>
  <r>
    <s v="1139-WUOAH"/>
    <x v="1"/>
    <n v="0"/>
    <s v="No"/>
    <s v="No"/>
    <n v="57"/>
    <s v="No"/>
    <x v="0"/>
    <x v="0"/>
    <x v="0"/>
    <x v="1"/>
    <x v="1"/>
    <x v="1"/>
    <x v="1"/>
    <x v="1"/>
    <x v="2"/>
    <s v="No"/>
    <x v="3"/>
    <n v="53.35"/>
    <n v="3090.05"/>
    <x v="0"/>
    <n v="3090.05"/>
    <n v="0"/>
    <x v="5"/>
  </r>
  <r>
    <s v="4693-VWVBO"/>
    <x v="0"/>
    <n v="0"/>
    <s v="No"/>
    <s v="No"/>
    <n v="3"/>
    <s v="Yes"/>
    <x v="1"/>
    <x v="2"/>
    <x v="2"/>
    <x v="2"/>
    <x v="2"/>
    <x v="2"/>
    <x v="2"/>
    <x v="2"/>
    <x v="0"/>
    <s v="No"/>
    <x v="0"/>
    <n v="19.55"/>
    <n v="61.05"/>
    <x v="0"/>
    <n v="61.05"/>
    <n v="0"/>
    <x v="0"/>
  </r>
  <r>
    <s v="7434-SHXLS"/>
    <x v="0"/>
    <n v="0"/>
    <s v="No"/>
    <s v="No"/>
    <n v="1"/>
    <s v="Yes"/>
    <x v="1"/>
    <x v="2"/>
    <x v="2"/>
    <x v="2"/>
    <x v="2"/>
    <x v="2"/>
    <x v="2"/>
    <x v="2"/>
    <x v="0"/>
    <s v="No"/>
    <x v="1"/>
    <n v="20.9"/>
    <n v="20.9"/>
    <x v="1"/>
    <n v="20.9"/>
    <n v="1"/>
    <x v="0"/>
  </r>
  <r>
    <s v="6937-GCDGQ"/>
    <x v="1"/>
    <n v="0"/>
    <s v="Yes"/>
    <s v="Yes"/>
    <n v="19"/>
    <s v="Yes"/>
    <x v="1"/>
    <x v="0"/>
    <x v="1"/>
    <x v="1"/>
    <x v="0"/>
    <x v="0"/>
    <x v="0"/>
    <x v="0"/>
    <x v="1"/>
    <s v="Yes"/>
    <x v="2"/>
    <n v="48.95"/>
    <n v="955.6"/>
    <x v="0"/>
    <n v="955.6"/>
    <n v="0"/>
    <x v="3"/>
  </r>
  <r>
    <s v="0988-JRWWP"/>
    <x v="0"/>
    <n v="0"/>
    <s v="No"/>
    <s v="No"/>
    <n v="3"/>
    <s v="Yes"/>
    <x v="1"/>
    <x v="0"/>
    <x v="0"/>
    <x v="1"/>
    <x v="0"/>
    <x v="0"/>
    <x v="1"/>
    <x v="0"/>
    <x v="0"/>
    <s v="Yes"/>
    <x v="0"/>
    <n v="54.2"/>
    <n v="140.4"/>
    <x v="0"/>
    <n v="140.4"/>
    <n v="0"/>
    <x v="0"/>
  </r>
  <r>
    <s v="5075-JSDKI"/>
    <x v="0"/>
    <n v="0"/>
    <s v="No"/>
    <s v="No"/>
    <n v="59"/>
    <s v="Yes"/>
    <x v="2"/>
    <x v="2"/>
    <x v="2"/>
    <x v="2"/>
    <x v="2"/>
    <x v="2"/>
    <x v="2"/>
    <x v="2"/>
    <x v="2"/>
    <s v="No"/>
    <x v="0"/>
    <n v="24.45"/>
    <n v="1493.1"/>
    <x v="0"/>
    <n v="1493.1"/>
    <n v="0"/>
    <x v="5"/>
  </r>
  <r>
    <s v="7908-QCBCA"/>
    <x v="0"/>
    <n v="0"/>
    <s v="Yes"/>
    <s v="No"/>
    <n v="1"/>
    <s v="Yes"/>
    <x v="1"/>
    <x v="1"/>
    <x v="0"/>
    <x v="1"/>
    <x v="0"/>
    <x v="0"/>
    <x v="0"/>
    <x v="0"/>
    <x v="0"/>
    <s v="Yes"/>
    <x v="1"/>
    <n v="69.400000000000006"/>
    <n v="69.400000000000006"/>
    <x v="1"/>
    <n v="69.400000000000006"/>
    <n v="1"/>
    <x v="0"/>
  </r>
  <r>
    <s v="8644-XYTSV"/>
    <x v="1"/>
    <n v="0"/>
    <s v="Yes"/>
    <s v="No"/>
    <n v="42"/>
    <s v="No"/>
    <x v="0"/>
    <x v="0"/>
    <x v="1"/>
    <x v="1"/>
    <x v="0"/>
    <x v="0"/>
    <x v="1"/>
    <x v="0"/>
    <x v="0"/>
    <s v="Yes"/>
    <x v="2"/>
    <n v="40.15"/>
    <n v="1626.05"/>
    <x v="0"/>
    <n v="1626.05"/>
    <n v="0"/>
    <x v="2"/>
  </r>
  <r>
    <s v="6711-FLDFB"/>
    <x v="0"/>
    <n v="0"/>
    <s v="No"/>
    <s v="No"/>
    <n v="7"/>
    <s v="Yes"/>
    <x v="2"/>
    <x v="1"/>
    <x v="0"/>
    <x v="1"/>
    <x v="0"/>
    <x v="0"/>
    <x v="0"/>
    <x v="0"/>
    <x v="0"/>
    <s v="Yes"/>
    <x v="0"/>
    <n v="74.900000000000006"/>
    <n v="541.15"/>
    <x v="1"/>
    <n v="541.15"/>
    <n v="1"/>
    <x v="0"/>
  </r>
  <r>
    <s v="3873-WOSBC"/>
    <x v="1"/>
    <n v="0"/>
    <s v="Yes"/>
    <s v="No"/>
    <n v="67"/>
    <s v="Yes"/>
    <x v="2"/>
    <x v="2"/>
    <x v="2"/>
    <x v="2"/>
    <x v="2"/>
    <x v="2"/>
    <x v="2"/>
    <x v="2"/>
    <x v="2"/>
    <s v="No"/>
    <x v="3"/>
    <n v="25.6"/>
    <n v="1784.9"/>
    <x v="0"/>
    <n v="1784.9"/>
    <n v="0"/>
    <x v="4"/>
  </r>
  <r>
    <s v="7465-ZZRVX"/>
    <x v="1"/>
    <n v="0"/>
    <s v="No"/>
    <s v="No"/>
    <n v="1"/>
    <s v="Yes"/>
    <x v="1"/>
    <x v="1"/>
    <x v="0"/>
    <x v="1"/>
    <x v="0"/>
    <x v="0"/>
    <x v="0"/>
    <x v="0"/>
    <x v="0"/>
    <s v="Yes"/>
    <x v="0"/>
    <n v="70.349999999999994"/>
    <n v="70.349999999999994"/>
    <x v="0"/>
    <n v="70.349999999999994"/>
    <n v="0"/>
    <x v="0"/>
  </r>
  <r>
    <s v="7975-JMZNT"/>
    <x v="1"/>
    <n v="0"/>
    <s v="Yes"/>
    <s v="No"/>
    <n v="66"/>
    <s v="Yes"/>
    <x v="2"/>
    <x v="0"/>
    <x v="1"/>
    <x v="0"/>
    <x v="1"/>
    <x v="1"/>
    <x v="1"/>
    <x v="1"/>
    <x v="2"/>
    <s v="No"/>
    <x v="2"/>
    <n v="91.7"/>
    <n v="6075.9"/>
    <x v="0"/>
    <n v="6075.9"/>
    <n v="0"/>
    <x v="4"/>
  </r>
  <r>
    <s v="7251-XFOIL"/>
    <x v="0"/>
    <n v="0"/>
    <s v="No"/>
    <s v="No"/>
    <n v="61"/>
    <s v="Yes"/>
    <x v="2"/>
    <x v="1"/>
    <x v="0"/>
    <x v="1"/>
    <x v="1"/>
    <x v="0"/>
    <x v="0"/>
    <x v="1"/>
    <x v="0"/>
    <s v="No"/>
    <x v="1"/>
    <n v="89.2"/>
    <n v="5500.6"/>
    <x v="0"/>
    <n v="5500.6"/>
    <n v="0"/>
    <x v="4"/>
  </r>
  <r>
    <s v="4116-IQRFR"/>
    <x v="1"/>
    <n v="0"/>
    <s v="Yes"/>
    <s v="Yes"/>
    <n v="4"/>
    <s v="Yes"/>
    <x v="2"/>
    <x v="2"/>
    <x v="2"/>
    <x v="2"/>
    <x v="2"/>
    <x v="2"/>
    <x v="2"/>
    <x v="2"/>
    <x v="1"/>
    <s v="No"/>
    <x v="3"/>
    <n v="24.1"/>
    <n v="73.099999999999994"/>
    <x v="0"/>
    <n v="73.099999999999994"/>
    <n v="0"/>
    <x v="0"/>
  </r>
  <r>
    <s v="3714-JTVOV"/>
    <x v="0"/>
    <n v="1"/>
    <s v="Yes"/>
    <s v="No"/>
    <n v="42"/>
    <s v="Yes"/>
    <x v="1"/>
    <x v="1"/>
    <x v="1"/>
    <x v="1"/>
    <x v="0"/>
    <x v="0"/>
    <x v="0"/>
    <x v="0"/>
    <x v="0"/>
    <s v="Yes"/>
    <x v="3"/>
    <n v="74.150000000000006"/>
    <n v="3229.4"/>
    <x v="1"/>
    <n v="3229.4"/>
    <n v="1"/>
    <x v="2"/>
  </r>
  <r>
    <s v="8259-DZLIZ"/>
    <x v="0"/>
    <n v="0"/>
    <s v="Yes"/>
    <s v="Yes"/>
    <n v="64"/>
    <s v="Yes"/>
    <x v="2"/>
    <x v="0"/>
    <x v="0"/>
    <x v="0"/>
    <x v="0"/>
    <x v="0"/>
    <x v="0"/>
    <x v="0"/>
    <x v="1"/>
    <s v="Yes"/>
    <x v="2"/>
    <n v="53.85"/>
    <n v="3399.85"/>
    <x v="0"/>
    <n v="3399.85"/>
    <n v="0"/>
    <x v="4"/>
  </r>
  <r>
    <s v="0442-ZXKVS"/>
    <x v="0"/>
    <n v="1"/>
    <s v="Yes"/>
    <s v="No"/>
    <n v="54"/>
    <s v="Yes"/>
    <x v="2"/>
    <x v="1"/>
    <x v="1"/>
    <x v="0"/>
    <x v="1"/>
    <x v="1"/>
    <x v="1"/>
    <x v="1"/>
    <x v="1"/>
    <s v="Yes"/>
    <x v="2"/>
    <n v="115.6"/>
    <n v="6431.05"/>
    <x v="0"/>
    <n v="6431.05"/>
    <n v="0"/>
    <x v="5"/>
  </r>
  <r>
    <s v="7853-WNZSY"/>
    <x v="1"/>
    <n v="0"/>
    <s v="No"/>
    <s v="No"/>
    <n v="1"/>
    <s v="Yes"/>
    <x v="1"/>
    <x v="2"/>
    <x v="2"/>
    <x v="2"/>
    <x v="2"/>
    <x v="2"/>
    <x v="2"/>
    <x v="2"/>
    <x v="0"/>
    <s v="Yes"/>
    <x v="3"/>
    <n v="19.75"/>
    <n v="19.75"/>
    <x v="0"/>
    <n v="19.75"/>
    <n v="0"/>
    <x v="0"/>
  </r>
  <r>
    <s v="3120-FAZKD"/>
    <x v="1"/>
    <n v="0"/>
    <s v="Yes"/>
    <s v="Yes"/>
    <n v="54"/>
    <s v="Yes"/>
    <x v="2"/>
    <x v="2"/>
    <x v="2"/>
    <x v="2"/>
    <x v="2"/>
    <x v="2"/>
    <x v="2"/>
    <x v="2"/>
    <x v="2"/>
    <s v="Yes"/>
    <x v="2"/>
    <n v="24.05"/>
    <n v="1230.9000000000001"/>
    <x v="0"/>
    <n v="1230.9000000000001"/>
    <n v="0"/>
    <x v="5"/>
  </r>
  <r>
    <s v="8606-OEGQZ"/>
    <x v="0"/>
    <n v="0"/>
    <s v="No"/>
    <s v="Yes"/>
    <n v="18"/>
    <s v="Yes"/>
    <x v="2"/>
    <x v="2"/>
    <x v="2"/>
    <x v="2"/>
    <x v="2"/>
    <x v="2"/>
    <x v="2"/>
    <x v="2"/>
    <x v="2"/>
    <s v="No"/>
    <x v="3"/>
    <n v="25.3"/>
    <n v="454.65"/>
    <x v="0"/>
    <n v="454.65"/>
    <n v="0"/>
    <x v="3"/>
  </r>
  <r>
    <s v="0225-ZORZP"/>
    <x v="1"/>
    <n v="0"/>
    <s v="No"/>
    <s v="No"/>
    <n v="3"/>
    <s v="Yes"/>
    <x v="1"/>
    <x v="1"/>
    <x v="0"/>
    <x v="0"/>
    <x v="0"/>
    <x v="0"/>
    <x v="0"/>
    <x v="1"/>
    <x v="0"/>
    <s v="No"/>
    <x v="0"/>
    <n v="84.3"/>
    <n v="235.05"/>
    <x v="0"/>
    <n v="235.05"/>
    <n v="0"/>
    <x v="0"/>
  </r>
  <r>
    <s v="4702-IOQDC"/>
    <x v="0"/>
    <n v="0"/>
    <s v="No"/>
    <s v="No"/>
    <n v="1"/>
    <s v="Yes"/>
    <x v="1"/>
    <x v="1"/>
    <x v="0"/>
    <x v="1"/>
    <x v="0"/>
    <x v="0"/>
    <x v="0"/>
    <x v="0"/>
    <x v="0"/>
    <s v="Yes"/>
    <x v="0"/>
    <n v="70.099999999999994"/>
    <n v="70.099999999999994"/>
    <x v="1"/>
    <n v="70.099999999999994"/>
    <n v="1"/>
    <x v="0"/>
  </r>
  <r>
    <s v="9489-JMTTN"/>
    <x v="0"/>
    <n v="0"/>
    <s v="Yes"/>
    <s v="Yes"/>
    <n v="72"/>
    <s v="Yes"/>
    <x v="2"/>
    <x v="0"/>
    <x v="1"/>
    <x v="0"/>
    <x v="1"/>
    <x v="1"/>
    <x v="1"/>
    <x v="1"/>
    <x v="2"/>
    <s v="No"/>
    <x v="3"/>
    <n v="89.75"/>
    <n v="6595.9"/>
    <x v="0"/>
    <n v="6595.9"/>
    <n v="0"/>
    <x v="4"/>
  </r>
  <r>
    <s v="0575-CUQOV"/>
    <x v="1"/>
    <n v="1"/>
    <s v="Yes"/>
    <s v="No"/>
    <n v="60"/>
    <s v="Yes"/>
    <x v="1"/>
    <x v="1"/>
    <x v="0"/>
    <x v="0"/>
    <x v="1"/>
    <x v="0"/>
    <x v="1"/>
    <x v="1"/>
    <x v="1"/>
    <s v="Yes"/>
    <x v="0"/>
    <n v="97.95"/>
    <n v="5867"/>
    <x v="0"/>
    <n v="5867"/>
    <n v="0"/>
    <x v="5"/>
  </r>
  <r>
    <s v="0967-BMLBD"/>
    <x v="0"/>
    <n v="0"/>
    <s v="Yes"/>
    <s v="Yes"/>
    <n v="11"/>
    <s v="Yes"/>
    <x v="1"/>
    <x v="2"/>
    <x v="2"/>
    <x v="2"/>
    <x v="2"/>
    <x v="2"/>
    <x v="2"/>
    <x v="2"/>
    <x v="1"/>
    <s v="Yes"/>
    <x v="1"/>
    <n v="20"/>
    <n v="196.35"/>
    <x v="0"/>
    <n v="196.35"/>
    <n v="0"/>
    <x v="0"/>
  </r>
  <r>
    <s v="6178-KFNHS"/>
    <x v="0"/>
    <n v="0"/>
    <s v="No"/>
    <s v="Yes"/>
    <n v="12"/>
    <s v="Yes"/>
    <x v="2"/>
    <x v="1"/>
    <x v="1"/>
    <x v="1"/>
    <x v="0"/>
    <x v="0"/>
    <x v="0"/>
    <x v="0"/>
    <x v="0"/>
    <s v="Yes"/>
    <x v="0"/>
    <n v="78.3"/>
    <n v="909.25"/>
    <x v="1"/>
    <n v="909.25"/>
    <n v="1"/>
    <x v="0"/>
  </r>
  <r>
    <s v="2830-LEWOA"/>
    <x v="1"/>
    <n v="0"/>
    <s v="Yes"/>
    <s v="Yes"/>
    <n v="61"/>
    <s v="Yes"/>
    <x v="1"/>
    <x v="1"/>
    <x v="0"/>
    <x v="0"/>
    <x v="1"/>
    <x v="1"/>
    <x v="1"/>
    <x v="1"/>
    <x v="1"/>
    <s v="No"/>
    <x v="3"/>
    <n v="103.9"/>
    <n v="6449.15"/>
    <x v="0"/>
    <n v="6449.15"/>
    <n v="0"/>
    <x v="4"/>
  </r>
  <r>
    <s v="5006-MXVRN"/>
    <x v="0"/>
    <n v="0"/>
    <s v="No"/>
    <s v="No"/>
    <n v="39"/>
    <s v="Yes"/>
    <x v="1"/>
    <x v="2"/>
    <x v="2"/>
    <x v="2"/>
    <x v="2"/>
    <x v="2"/>
    <x v="2"/>
    <x v="2"/>
    <x v="2"/>
    <s v="No"/>
    <x v="3"/>
    <n v="20.7"/>
    <n v="762.45"/>
    <x v="0"/>
    <n v="762.45"/>
    <n v="0"/>
    <x v="2"/>
  </r>
  <r>
    <s v="1264-BYWMS"/>
    <x v="1"/>
    <n v="0"/>
    <s v="No"/>
    <s v="No"/>
    <n v="55"/>
    <s v="Yes"/>
    <x v="2"/>
    <x v="1"/>
    <x v="0"/>
    <x v="1"/>
    <x v="0"/>
    <x v="0"/>
    <x v="1"/>
    <x v="1"/>
    <x v="0"/>
    <s v="Yes"/>
    <x v="0"/>
    <n v="96.8"/>
    <n v="5283.95"/>
    <x v="1"/>
    <n v="5283.95"/>
    <n v="1"/>
    <x v="5"/>
  </r>
  <r>
    <s v="9658-WYUFB"/>
    <x v="0"/>
    <n v="0"/>
    <s v="No"/>
    <s v="No"/>
    <n v="17"/>
    <s v="Yes"/>
    <x v="2"/>
    <x v="1"/>
    <x v="1"/>
    <x v="0"/>
    <x v="0"/>
    <x v="0"/>
    <x v="1"/>
    <x v="0"/>
    <x v="0"/>
    <s v="Yes"/>
    <x v="0"/>
    <n v="94.4"/>
    <n v="1617.5"/>
    <x v="1"/>
    <n v="1617.5"/>
    <n v="1"/>
    <x v="3"/>
  </r>
  <r>
    <s v="8327-WKMIE"/>
    <x v="1"/>
    <n v="0"/>
    <s v="No"/>
    <s v="No"/>
    <n v="37"/>
    <s v="Yes"/>
    <x v="1"/>
    <x v="2"/>
    <x v="2"/>
    <x v="2"/>
    <x v="2"/>
    <x v="2"/>
    <x v="2"/>
    <x v="2"/>
    <x v="1"/>
    <s v="No"/>
    <x v="3"/>
    <n v="20.149999999999999"/>
    <n v="785.75"/>
    <x v="0"/>
    <n v="785.75"/>
    <n v="0"/>
    <x v="2"/>
  </r>
  <r>
    <s v="6917-FIJHC"/>
    <x v="0"/>
    <n v="0"/>
    <s v="Yes"/>
    <s v="No"/>
    <n v="72"/>
    <s v="Yes"/>
    <x v="2"/>
    <x v="2"/>
    <x v="2"/>
    <x v="2"/>
    <x v="2"/>
    <x v="2"/>
    <x v="2"/>
    <x v="2"/>
    <x v="2"/>
    <s v="Yes"/>
    <x v="1"/>
    <n v="26"/>
    <n v="1776"/>
    <x v="0"/>
    <n v="1776"/>
    <n v="0"/>
    <x v="4"/>
  </r>
  <r>
    <s v="5329-KRDTM"/>
    <x v="1"/>
    <n v="1"/>
    <s v="Yes"/>
    <s v="No"/>
    <n v="72"/>
    <s v="Yes"/>
    <x v="2"/>
    <x v="0"/>
    <x v="0"/>
    <x v="0"/>
    <x v="1"/>
    <x v="1"/>
    <x v="1"/>
    <x v="0"/>
    <x v="2"/>
    <s v="No"/>
    <x v="3"/>
    <n v="77.349999999999994"/>
    <n v="5396.25"/>
    <x v="0"/>
    <n v="5396.25"/>
    <n v="0"/>
    <x v="4"/>
  </r>
  <r>
    <s v="7797-EJMDP"/>
    <x v="0"/>
    <n v="0"/>
    <s v="No"/>
    <s v="No"/>
    <n v="8"/>
    <s v="Yes"/>
    <x v="1"/>
    <x v="0"/>
    <x v="1"/>
    <x v="1"/>
    <x v="0"/>
    <x v="1"/>
    <x v="0"/>
    <x v="1"/>
    <x v="0"/>
    <s v="No"/>
    <x v="2"/>
    <n v="66.05"/>
    <n v="574.5"/>
    <x v="0"/>
    <n v="574.5"/>
    <n v="0"/>
    <x v="0"/>
  </r>
  <r>
    <s v="3530-VWVGU"/>
    <x v="0"/>
    <n v="0"/>
    <s v="Yes"/>
    <s v="Yes"/>
    <n v="22"/>
    <s v="Yes"/>
    <x v="1"/>
    <x v="2"/>
    <x v="2"/>
    <x v="2"/>
    <x v="2"/>
    <x v="2"/>
    <x v="2"/>
    <x v="2"/>
    <x v="0"/>
    <s v="No"/>
    <x v="1"/>
    <n v="19.899999999999999"/>
    <n v="400.3"/>
    <x v="0"/>
    <n v="400.3"/>
    <n v="0"/>
    <x v="3"/>
  </r>
  <r>
    <s v="2013-SGDXK"/>
    <x v="0"/>
    <n v="0"/>
    <s v="No"/>
    <s v="No"/>
    <n v="1"/>
    <s v="Yes"/>
    <x v="1"/>
    <x v="1"/>
    <x v="0"/>
    <x v="0"/>
    <x v="0"/>
    <x v="0"/>
    <x v="1"/>
    <x v="0"/>
    <x v="0"/>
    <s v="No"/>
    <x v="0"/>
    <n v="84.3"/>
    <n v="84.3"/>
    <x v="1"/>
    <n v="84.3"/>
    <n v="1"/>
    <x v="0"/>
  </r>
  <r>
    <s v="6368-NWMCE"/>
    <x v="0"/>
    <n v="0"/>
    <s v="No"/>
    <s v="No"/>
    <n v="38"/>
    <s v="Yes"/>
    <x v="2"/>
    <x v="0"/>
    <x v="0"/>
    <x v="0"/>
    <x v="0"/>
    <x v="1"/>
    <x v="0"/>
    <x v="1"/>
    <x v="0"/>
    <s v="No"/>
    <x v="3"/>
    <n v="68.150000000000006"/>
    <n v="2656.3"/>
    <x v="0"/>
    <n v="2656.3"/>
    <n v="0"/>
    <x v="2"/>
  </r>
  <r>
    <s v="3633-CDBUW"/>
    <x v="1"/>
    <n v="0"/>
    <s v="No"/>
    <s v="Yes"/>
    <n v="17"/>
    <s v="Yes"/>
    <x v="1"/>
    <x v="0"/>
    <x v="0"/>
    <x v="0"/>
    <x v="1"/>
    <x v="1"/>
    <x v="1"/>
    <x v="1"/>
    <x v="1"/>
    <s v="No"/>
    <x v="0"/>
    <n v="80.849999999999994"/>
    <n v="1445.95"/>
    <x v="0"/>
    <n v="1445.95"/>
    <n v="0"/>
    <x v="3"/>
  </r>
  <r>
    <s v="0707-HOVVN"/>
    <x v="0"/>
    <n v="1"/>
    <s v="No"/>
    <s v="No"/>
    <n v="70"/>
    <s v="Yes"/>
    <x v="2"/>
    <x v="0"/>
    <x v="0"/>
    <x v="0"/>
    <x v="1"/>
    <x v="1"/>
    <x v="1"/>
    <x v="0"/>
    <x v="2"/>
    <s v="Yes"/>
    <x v="2"/>
    <n v="75.5"/>
    <n v="5212.6499999999996"/>
    <x v="0"/>
    <n v="5212.6499999999996"/>
    <n v="0"/>
    <x v="4"/>
  </r>
  <r>
    <s v="8580-QVLOC"/>
    <x v="0"/>
    <n v="1"/>
    <s v="Yes"/>
    <s v="Yes"/>
    <n v="72"/>
    <s v="Yes"/>
    <x v="2"/>
    <x v="0"/>
    <x v="1"/>
    <x v="0"/>
    <x v="1"/>
    <x v="1"/>
    <x v="1"/>
    <x v="1"/>
    <x v="2"/>
    <s v="No"/>
    <x v="3"/>
    <n v="92.45"/>
    <n v="6440.25"/>
    <x v="1"/>
    <n v="6440.25"/>
    <n v="1"/>
    <x v="4"/>
  </r>
  <r>
    <s v="3956-MGXOG"/>
    <x v="0"/>
    <n v="0"/>
    <s v="No"/>
    <s v="No"/>
    <n v="28"/>
    <s v="Yes"/>
    <x v="1"/>
    <x v="1"/>
    <x v="0"/>
    <x v="1"/>
    <x v="0"/>
    <x v="0"/>
    <x v="0"/>
    <x v="1"/>
    <x v="0"/>
    <s v="Yes"/>
    <x v="0"/>
    <n v="80.599999999999994"/>
    <n v="2244.9499999999998"/>
    <x v="0"/>
    <n v="2244.9499999999998"/>
    <n v="0"/>
    <x v="1"/>
  </r>
  <r>
    <s v="9274-UARKJ"/>
    <x v="0"/>
    <n v="0"/>
    <s v="No"/>
    <s v="No"/>
    <n v="15"/>
    <s v="Yes"/>
    <x v="1"/>
    <x v="1"/>
    <x v="0"/>
    <x v="0"/>
    <x v="0"/>
    <x v="0"/>
    <x v="1"/>
    <x v="0"/>
    <x v="0"/>
    <s v="Yes"/>
    <x v="2"/>
    <n v="83.2"/>
    <n v="1130"/>
    <x v="0"/>
    <n v="1130"/>
    <n v="0"/>
    <x v="3"/>
  </r>
  <r>
    <s v="4077-HWUYD"/>
    <x v="1"/>
    <n v="0"/>
    <s v="Yes"/>
    <s v="Yes"/>
    <n v="72"/>
    <s v="Yes"/>
    <x v="2"/>
    <x v="0"/>
    <x v="1"/>
    <x v="0"/>
    <x v="1"/>
    <x v="1"/>
    <x v="1"/>
    <x v="1"/>
    <x v="2"/>
    <s v="Yes"/>
    <x v="2"/>
    <n v="87.55"/>
    <n v="6463.15"/>
    <x v="0"/>
    <n v="6463.15"/>
    <n v="0"/>
    <x v="4"/>
  </r>
  <r>
    <s v="2012-NWRPA"/>
    <x v="0"/>
    <n v="1"/>
    <s v="Yes"/>
    <s v="No"/>
    <n v="11"/>
    <s v="Yes"/>
    <x v="2"/>
    <x v="1"/>
    <x v="0"/>
    <x v="1"/>
    <x v="1"/>
    <x v="0"/>
    <x v="1"/>
    <x v="1"/>
    <x v="0"/>
    <s v="Yes"/>
    <x v="0"/>
    <n v="99.55"/>
    <n v="1131.2"/>
    <x v="1"/>
    <n v="1131.2"/>
    <n v="1"/>
    <x v="0"/>
  </r>
  <r>
    <s v="8808-ELEHO"/>
    <x v="1"/>
    <n v="1"/>
    <s v="No"/>
    <s v="No"/>
    <n v="8"/>
    <s v="Yes"/>
    <x v="2"/>
    <x v="1"/>
    <x v="0"/>
    <x v="1"/>
    <x v="1"/>
    <x v="0"/>
    <x v="0"/>
    <x v="0"/>
    <x v="0"/>
    <s v="Yes"/>
    <x v="0"/>
    <n v="81.25"/>
    <n v="585.95000000000005"/>
    <x v="1"/>
    <n v="585.95000000000005"/>
    <n v="1"/>
    <x v="0"/>
  </r>
  <r>
    <s v="0103-CSITQ"/>
    <x v="0"/>
    <n v="0"/>
    <s v="Yes"/>
    <s v="No"/>
    <n v="57"/>
    <s v="Yes"/>
    <x v="2"/>
    <x v="1"/>
    <x v="0"/>
    <x v="0"/>
    <x v="1"/>
    <x v="1"/>
    <x v="1"/>
    <x v="1"/>
    <x v="1"/>
    <s v="Yes"/>
    <x v="2"/>
    <n v="109.4"/>
    <n v="6252.7"/>
    <x v="0"/>
    <n v="6252.7"/>
    <n v="0"/>
    <x v="5"/>
  </r>
  <r>
    <s v="3506-LCJDC"/>
    <x v="1"/>
    <n v="0"/>
    <s v="Yes"/>
    <s v="Yes"/>
    <n v="1"/>
    <s v="Yes"/>
    <x v="1"/>
    <x v="2"/>
    <x v="2"/>
    <x v="2"/>
    <x v="2"/>
    <x v="2"/>
    <x v="2"/>
    <x v="2"/>
    <x v="0"/>
    <s v="No"/>
    <x v="2"/>
    <n v="19.95"/>
    <n v="19.95"/>
    <x v="1"/>
    <n v="19.95"/>
    <n v="1"/>
    <x v="0"/>
  </r>
  <r>
    <s v="8671-KKKOS"/>
    <x v="0"/>
    <n v="0"/>
    <s v="Yes"/>
    <s v="No"/>
    <n v="46"/>
    <s v="No"/>
    <x v="0"/>
    <x v="0"/>
    <x v="1"/>
    <x v="0"/>
    <x v="0"/>
    <x v="0"/>
    <x v="1"/>
    <x v="0"/>
    <x v="0"/>
    <s v="No"/>
    <x v="0"/>
    <n v="45.55"/>
    <n v="2062.15"/>
    <x v="0"/>
    <n v="2062.15"/>
    <n v="0"/>
    <x v="2"/>
  </r>
  <r>
    <s v="7305-ZWMAJ"/>
    <x v="1"/>
    <n v="0"/>
    <s v="Yes"/>
    <s v="No"/>
    <n v="30"/>
    <s v="Yes"/>
    <x v="1"/>
    <x v="2"/>
    <x v="2"/>
    <x v="2"/>
    <x v="2"/>
    <x v="2"/>
    <x v="2"/>
    <x v="2"/>
    <x v="1"/>
    <s v="No"/>
    <x v="3"/>
    <n v="20.7"/>
    <n v="587.1"/>
    <x v="0"/>
    <n v="587.1"/>
    <n v="0"/>
    <x v="1"/>
  </r>
  <r>
    <s v="9518-XXBXE"/>
    <x v="1"/>
    <n v="1"/>
    <s v="Yes"/>
    <s v="No"/>
    <n v="10"/>
    <s v="Yes"/>
    <x v="1"/>
    <x v="1"/>
    <x v="1"/>
    <x v="1"/>
    <x v="0"/>
    <x v="0"/>
    <x v="0"/>
    <x v="0"/>
    <x v="0"/>
    <s v="No"/>
    <x v="0"/>
    <n v="75.3"/>
    <n v="720.45"/>
    <x v="0"/>
    <n v="720.45"/>
    <n v="0"/>
    <x v="0"/>
  </r>
  <r>
    <s v="3934-HXCFZ"/>
    <x v="1"/>
    <n v="0"/>
    <s v="Yes"/>
    <s v="No"/>
    <n v="23"/>
    <s v="Yes"/>
    <x v="2"/>
    <x v="1"/>
    <x v="1"/>
    <x v="0"/>
    <x v="1"/>
    <x v="0"/>
    <x v="1"/>
    <x v="0"/>
    <x v="0"/>
    <s v="Yes"/>
    <x v="0"/>
    <n v="99.25"/>
    <n v="2186.4"/>
    <x v="1"/>
    <n v="2186.4"/>
    <n v="1"/>
    <x v="3"/>
  </r>
  <r>
    <s v="6578-KRMAW"/>
    <x v="1"/>
    <n v="0"/>
    <s v="No"/>
    <s v="No"/>
    <n v="32"/>
    <s v="Yes"/>
    <x v="1"/>
    <x v="1"/>
    <x v="1"/>
    <x v="0"/>
    <x v="1"/>
    <x v="0"/>
    <x v="0"/>
    <x v="1"/>
    <x v="0"/>
    <s v="Yes"/>
    <x v="3"/>
    <n v="93.4"/>
    <n v="2979.3"/>
    <x v="0"/>
    <n v="2979.3"/>
    <n v="0"/>
    <x v="1"/>
  </r>
  <r>
    <s v="4860-IJUDE"/>
    <x v="1"/>
    <n v="0"/>
    <s v="No"/>
    <s v="No"/>
    <n v="13"/>
    <s v="Yes"/>
    <x v="1"/>
    <x v="1"/>
    <x v="1"/>
    <x v="1"/>
    <x v="0"/>
    <x v="0"/>
    <x v="0"/>
    <x v="0"/>
    <x v="0"/>
    <s v="Yes"/>
    <x v="3"/>
    <n v="73.75"/>
    <n v="956.65"/>
    <x v="0"/>
    <n v="956.65"/>
    <n v="0"/>
    <x v="3"/>
  </r>
  <r>
    <s v="7666-WKRON"/>
    <x v="0"/>
    <n v="0"/>
    <s v="No"/>
    <s v="No"/>
    <n v="39"/>
    <s v="Yes"/>
    <x v="1"/>
    <x v="1"/>
    <x v="0"/>
    <x v="1"/>
    <x v="1"/>
    <x v="1"/>
    <x v="0"/>
    <x v="0"/>
    <x v="2"/>
    <s v="Yes"/>
    <x v="0"/>
    <n v="80.45"/>
    <n v="3201.55"/>
    <x v="1"/>
    <n v="3201.55"/>
    <n v="1"/>
    <x v="2"/>
  </r>
  <r>
    <s v="9688-YGXVR"/>
    <x v="0"/>
    <n v="0"/>
    <s v="No"/>
    <s v="No"/>
    <n v="44"/>
    <s v="Yes"/>
    <x v="1"/>
    <x v="1"/>
    <x v="0"/>
    <x v="0"/>
    <x v="1"/>
    <x v="0"/>
    <x v="1"/>
    <x v="0"/>
    <x v="0"/>
    <s v="Yes"/>
    <x v="3"/>
    <n v="88.15"/>
    <n v="3973.2"/>
    <x v="0"/>
    <n v="3973.2"/>
    <n v="0"/>
    <x v="2"/>
  </r>
  <r>
    <s v="0423-UDIJQ"/>
    <x v="1"/>
    <n v="1"/>
    <s v="No"/>
    <s v="No"/>
    <n v="9"/>
    <s v="Yes"/>
    <x v="1"/>
    <x v="0"/>
    <x v="0"/>
    <x v="1"/>
    <x v="0"/>
    <x v="1"/>
    <x v="0"/>
    <x v="0"/>
    <x v="0"/>
    <s v="No"/>
    <x v="1"/>
    <n v="49.2"/>
    <n v="447.9"/>
    <x v="0"/>
    <n v="447.9"/>
    <n v="0"/>
    <x v="0"/>
  </r>
  <r>
    <s v="1945-XISKS"/>
    <x v="0"/>
    <n v="0"/>
    <s v="Yes"/>
    <s v="No"/>
    <n v="67"/>
    <s v="Yes"/>
    <x v="1"/>
    <x v="2"/>
    <x v="2"/>
    <x v="2"/>
    <x v="2"/>
    <x v="2"/>
    <x v="2"/>
    <x v="2"/>
    <x v="2"/>
    <s v="No"/>
    <x v="1"/>
    <n v="19.649999999999999"/>
    <n v="1335.2"/>
    <x v="0"/>
    <n v="1335.2"/>
    <n v="0"/>
    <x v="4"/>
  </r>
  <r>
    <s v="4910-AQFFX"/>
    <x v="1"/>
    <n v="0"/>
    <s v="Yes"/>
    <s v="Yes"/>
    <n v="9"/>
    <s v="Yes"/>
    <x v="2"/>
    <x v="1"/>
    <x v="0"/>
    <x v="1"/>
    <x v="1"/>
    <x v="0"/>
    <x v="0"/>
    <x v="0"/>
    <x v="0"/>
    <s v="Yes"/>
    <x v="2"/>
    <n v="79.349999999999994"/>
    <n v="661.25"/>
    <x v="1"/>
    <n v="661.25"/>
    <n v="1"/>
    <x v="0"/>
  </r>
  <r>
    <s v="2154-KVJFF"/>
    <x v="0"/>
    <n v="0"/>
    <s v="No"/>
    <s v="No"/>
    <n v="15"/>
    <s v="Yes"/>
    <x v="2"/>
    <x v="1"/>
    <x v="0"/>
    <x v="0"/>
    <x v="0"/>
    <x v="0"/>
    <x v="0"/>
    <x v="0"/>
    <x v="0"/>
    <s v="Yes"/>
    <x v="0"/>
    <n v="79.75"/>
    <n v="1111.8499999999999"/>
    <x v="1"/>
    <n v="1111.8499999999999"/>
    <n v="1"/>
    <x v="3"/>
  </r>
  <r>
    <s v="5360-LJCNJ"/>
    <x v="0"/>
    <n v="0"/>
    <s v="Yes"/>
    <s v="No"/>
    <n v="71"/>
    <s v="Yes"/>
    <x v="2"/>
    <x v="1"/>
    <x v="0"/>
    <x v="0"/>
    <x v="1"/>
    <x v="0"/>
    <x v="1"/>
    <x v="1"/>
    <x v="2"/>
    <s v="Yes"/>
    <x v="2"/>
    <n v="105.15"/>
    <n v="7555"/>
    <x v="0"/>
    <n v="7555"/>
    <n v="0"/>
    <x v="4"/>
  </r>
  <r>
    <s v="2607-FBDFF"/>
    <x v="1"/>
    <n v="0"/>
    <s v="No"/>
    <s v="No"/>
    <n v="1"/>
    <s v="Yes"/>
    <x v="1"/>
    <x v="0"/>
    <x v="0"/>
    <x v="1"/>
    <x v="0"/>
    <x v="1"/>
    <x v="0"/>
    <x v="0"/>
    <x v="0"/>
    <s v="No"/>
    <x v="3"/>
    <n v="49"/>
    <n v="49"/>
    <x v="0"/>
    <n v="49"/>
    <n v="0"/>
    <x v="0"/>
  </r>
  <r>
    <s v="9647-ERGBE"/>
    <x v="0"/>
    <n v="0"/>
    <s v="Yes"/>
    <s v="Yes"/>
    <n v="30"/>
    <s v="Yes"/>
    <x v="2"/>
    <x v="1"/>
    <x v="0"/>
    <x v="1"/>
    <x v="1"/>
    <x v="0"/>
    <x v="1"/>
    <x v="1"/>
    <x v="0"/>
    <s v="Yes"/>
    <x v="0"/>
    <n v="100.05"/>
    <n v="3046.15"/>
    <x v="1"/>
    <n v="3046.15"/>
    <n v="1"/>
    <x v="1"/>
  </r>
  <r>
    <s v="3428-XZMAZ"/>
    <x v="1"/>
    <n v="0"/>
    <s v="No"/>
    <s v="No"/>
    <n v="1"/>
    <s v="Yes"/>
    <x v="1"/>
    <x v="1"/>
    <x v="0"/>
    <x v="1"/>
    <x v="0"/>
    <x v="0"/>
    <x v="0"/>
    <x v="0"/>
    <x v="0"/>
    <s v="Yes"/>
    <x v="0"/>
    <n v="69.349999999999994"/>
    <n v="69.349999999999994"/>
    <x v="1"/>
    <n v="69.349999999999994"/>
    <n v="1"/>
    <x v="0"/>
  </r>
  <r>
    <s v="1100-DDVRV"/>
    <x v="1"/>
    <n v="0"/>
    <s v="Yes"/>
    <s v="No"/>
    <n v="17"/>
    <s v="No"/>
    <x v="0"/>
    <x v="0"/>
    <x v="0"/>
    <x v="0"/>
    <x v="0"/>
    <x v="0"/>
    <x v="1"/>
    <x v="1"/>
    <x v="0"/>
    <s v="Yes"/>
    <x v="1"/>
    <n v="49.8"/>
    <n v="836.35"/>
    <x v="0"/>
    <n v="836.35"/>
    <n v="0"/>
    <x v="3"/>
  </r>
  <r>
    <s v="0378-TOVMS"/>
    <x v="0"/>
    <n v="0"/>
    <s v="No"/>
    <s v="No"/>
    <n v="3"/>
    <s v="Yes"/>
    <x v="1"/>
    <x v="1"/>
    <x v="0"/>
    <x v="1"/>
    <x v="0"/>
    <x v="1"/>
    <x v="0"/>
    <x v="1"/>
    <x v="0"/>
    <s v="No"/>
    <x v="0"/>
    <n v="85.8"/>
    <n v="272.2"/>
    <x v="1"/>
    <n v="272.2"/>
    <n v="1"/>
    <x v="0"/>
  </r>
  <r>
    <s v="4355-HBJHH"/>
    <x v="1"/>
    <n v="0"/>
    <s v="Yes"/>
    <s v="Yes"/>
    <n v="67"/>
    <s v="Yes"/>
    <x v="2"/>
    <x v="0"/>
    <x v="1"/>
    <x v="1"/>
    <x v="1"/>
    <x v="0"/>
    <x v="1"/>
    <x v="1"/>
    <x v="2"/>
    <s v="Yes"/>
    <x v="0"/>
    <n v="79.7"/>
    <n v="5293.4"/>
    <x v="1"/>
    <n v="5293.4"/>
    <n v="1"/>
    <x v="4"/>
  </r>
  <r>
    <s v="6728-WYQBC"/>
    <x v="1"/>
    <n v="0"/>
    <s v="No"/>
    <s v="No"/>
    <n v="1"/>
    <s v="Yes"/>
    <x v="1"/>
    <x v="2"/>
    <x v="2"/>
    <x v="2"/>
    <x v="2"/>
    <x v="2"/>
    <x v="2"/>
    <x v="2"/>
    <x v="0"/>
    <s v="No"/>
    <x v="2"/>
    <n v="20.95"/>
    <n v="20.95"/>
    <x v="0"/>
    <n v="20.95"/>
    <n v="0"/>
    <x v="0"/>
  </r>
  <r>
    <s v="9058-CBREO"/>
    <x v="0"/>
    <n v="1"/>
    <s v="No"/>
    <s v="No"/>
    <n v="1"/>
    <s v="Yes"/>
    <x v="2"/>
    <x v="0"/>
    <x v="0"/>
    <x v="1"/>
    <x v="0"/>
    <x v="0"/>
    <x v="0"/>
    <x v="0"/>
    <x v="0"/>
    <s v="No"/>
    <x v="1"/>
    <n v="50.55"/>
    <n v="50.55"/>
    <x v="1"/>
    <n v="50.55"/>
    <n v="1"/>
    <x v="0"/>
  </r>
  <r>
    <s v="9029-FEGVJ"/>
    <x v="0"/>
    <n v="1"/>
    <s v="Yes"/>
    <s v="No"/>
    <n v="32"/>
    <s v="Yes"/>
    <x v="2"/>
    <x v="1"/>
    <x v="0"/>
    <x v="1"/>
    <x v="1"/>
    <x v="0"/>
    <x v="0"/>
    <x v="0"/>
    <x v="0"/>
    <s v="No"/>
    <x v="1"/>
    <n v="79.3"/>
    <n v="2570"/>
    <x v="0"/>
    <n v="2570"/>
    <n v="0"/>
    <x v="1"/>
  </r>
  <r>
    <s v="7216-KAOID"/>
    <x v="1"/>
    <n v="0"/>
    <s v="Yes"/>
    <s v="Yes"/>
    <n v="41"/>
    <s v="Yes"/>
    <x v="1"/>
    <x v="2"/>
    <x v="2"/>
    <x v="2"/>
    <x v="2"/>
    <x v="2"/>
    <x v="2"/>
    <x v="2"/>
    <x v="1"/>
    <s v="No"/>
    <x v="2"/>
    <n v="19.5"/>
    <n v="798.2"/>
    <x v="0"/>
    <n v="798.2"/>
    <n v="0"/>
    <x v="2"/>
  </r>
  <r>
    <s v="0318-QUUOB"/>
    <x v="1"/>
    <n v="0"/>
    <s v="Yes"/>
    <s v="No"/>
    <n v="1"/>
    <s v="Yes"/>
    <x v="1"/>
    <x v="1"/>
    <x v="0"/>
    <x v="1"/>
    <x v="0"/>
    <x v="0"/>
    <x v="1"/>
    <x v="0"/>
    <x v="0"/>
    <s v="Yes"/>
    <x v="0"/>
    <n v="80.55"/>
    <n v="80.55"/>
    <x v="1"/>
    <n v="80.55"/>
    <n v="1"/>
    <x v="0"/>
  </r>
  <r>
    <s v="6145-NNPNO"/>
    <x v="0"/>
    <n v="0"/>
    <s v="No"/>
    <s v="No"/>
    <n v="1"/>
    <s v="Yes"/>
    <x v="1"/>
    <x v="0"/>
    <x v="0"/>
    <x v="1"/>
    <x v="0"/>
    <x v="0"/>
    <x v="0"/>
    <x v="0"/>
    <x v="0"/>
    <s v="No"/>
    <x v="2"/>
    <n v="44.15"/>
    <n v="44.15"/>
    <x v="0"/>
    <n v="44.15"/>
    <n v="0"/>
    <x v="0"/>
  </r>
  <r>
    <s v="5520-FVEWJ"/>
    <x v="0"/>
    <n v="0"/>
    <s v="Yes"/>
    <s v="Yes"/>
    <n v="12"/>
    <s v="Yes"/>
    <x v="2"/>
    <x v="1"/>
    <x v="0"/>
    <x v="0"/>
    <x v="1"/>
    <x v="0"/>
    <x v="0"/>
    <x v="0"/>
    <x v="0"/>
    <s v="Yes"/>
    <x v="0"/>
    <n v="84.5"/>
    <n v="916.9"/>
    <x v="1"/>
    <n v="916.9"/>
    <n v="1"/>
    <x v="0"/>
  </r>
  <r>
    <s v="5339-TJFEK"/>
    <x v="1"/>
    <n v="0"/>
    <s v="Yes"/>
    <s v="Yes"/>
    <n v="62"/>
    <s v="Yes"/>
    <x v="2"/>
    <x v="1"/>
    <x v="1"/>
    <x v="0"/>
    <x v="0"/>
    <x v="0"/>
    <x v="1"/>
    <x v="1"/>
    <x v="0"/>
    <s v="Yes"/>
    <x v="0"/>
    <n v="105.5"/>
    <n v="6487.2"/>
    <x v="0"/>
    <n v="6487.2"/>
    <n v="0"/>
    <x v="4"/>
  </r>
  <r>
    <s v="5572-ZDXHY"/>
    <x v="0"/>
    <n v="0"/>
    <s v="No"/>
    <s v="No"/>
    <n v="22"/>
    <s v="Yes"/>
    <x v="1"/>
    <x v="1"/>
    <x v="0"/>
    <x v="0"/>
    <x v="0"/>
    <x v="0"/>
    <x v="0"/>
    <x v="1"/>
    <x v="0"/>
    <s v="Yes"/>
    <x v="1"/>
    <n v="84.3"/>
    <n v="1855.65"/>
    <x v="1"/>
    <n v="1855.65"/>
    <n v="1"/>
    <x v="3"/>
  </r>
  <r>
    <s v="2074-GUHPQ"/>
    <x v="0"/>
    <n v="0"/>
    <s v="No"/>
    <s v="Yes"/>
    <n v="17"/>
    <s v="Yes"/>
    <x v="2"/>
    <x v="1"/>
    <x v="0"/>
    <x v="0"/>
    <x v="1"/>
    <x v="1"/>
    <x v="0"/>
    <x v="0"/>
    <x v="0"/>
    <s v="Yes"/>
    <x v="3"/>
    <n v="92.7"/>
    <n v="1556.85"/>
    <x v="0"/>
    <n v="1556.85"/>
    <n v="0"/>
    <x v="3"/>
  </r>
  <r>
    <s v="4625-XMOYM"/>
    <x v="0"/>
    <n v="0"/>
    <s v="Yes"/>
    <s v="Yes"/>
    <n v="72"/>
    <s v="Yes"/>
    <x v="2"/>
    <x v="2"/>
    <x v="2"/>
    <x v="2"/>
    <x v="2"/>
    <x v="2"/>
    <x v="2"/>
    <x v="2"/>
    <x v="2"/>
    <s v="Yes"/>
    <x v="2"/>
    <n v="26.25"/>
    <n v="1988.05"/>
    <x v="0"/>
    <n v="1988.05"/>
    <n v="0"/>
    <x v="4"/>
  </r>
  <r>
    <s v="5827-MWCZK"/>
    <x v="1"/>
    <n v="0"/>
    <s v="Yes"/>
    <s v="Yes"/>
    <n v="56"/>
    <s v="Yes"/>
    <x v="2"/>
    <x v="1"/>
    <x v="0"/>
    <x v="0"/>
    <x v="0"/>
    <x v="1"/>
    <x v="1"/>
    <x v="0"/>
    <x v="0"/>
    <s v="Yes"/>
    <x v="3"/>
    <n v="96.95"/>
    <n v="5432.2"/>
    <x v="0"/>
    <n v="5432.2"/>
    <n v="0"/>
    <x v="5"/>
  </r>
  <r>
    <s v="1385-TQOZW"/>
    <x v="0"/>
    <n v="0"/>
    <s v="No"/>
    <s v="No"/>
    <n v="9"/>
    <s v="Yes"/>
    <x v="1"/>
    <x v="2"/>
    <x v="2"/>
    <x v="2"/>
    <x v="2"/>
    <x v="2"/>
    <x v="2"/>
    <x v="2"/>
    <x v="0"/>
    <s v="Yes"/>
    <x v="3"/>
    <n v="20.45"/>
    <n v="147.55000000000001"/>
    <x v="0"/>
    <n v="147.55000000000001"/>
    <n v="0"/>
    <x v="0"/>
  </r>
  <r>
    <s v="5914-XRFQB"/>
    <x v="1"/>
    <n v="0"/>
    <s v="Yes"/>
    <s v="No"/>
    <n v="72"/>
    <s v="Yes"/>
    <x v="2"/>
    <x v="1"/>
    <x v="1"/>
    <x v="0"/>
    <x v="1"/>
    <x v="1"/>
    <x v="1"/>
    <x v="1"/>
    <x v="2"/>
    <s v="Yes"/>
    <x v="2"/>
    <n v="115.8"/>
    <n v="8424.9"/>
    <x v="0"/>
    <n v="8424.9"/>
    <n v="0"/>
    <x v="4"/>
  </r>
  <r>
    <s v="4329-YPDDQ"/>
    <x v="1"/>
    <n v="0"/>
    <s v="No"/>
    <s v="No"/>
    <n v="20"/>
    <s v="Yes"/>
    <x v="1"/>
    <x v="1"/>
    <x v="1"/>
    <x v="0"/>
    <x v="1"/>
    <x v="1"/>
    <x v="1"/>
    <x v="1"/>
    <x v="0"/>
    <s v="Yes"/>
    <x v="2"/>
    <n v="108.2"/>
    <n v="2203.6999999999998"/>
    <x v="0"/>
    <n v="2203.6999999999998"/>
    <n v="0"/>
    <x v="3"/>
  </r>
  <r>
    <s v="4804-NCPET"/>
    <x v="1"/>
    <n v="0"/>
    <s v="Yes"/>
    <s v="Yes"/>
    <n v="19"/>
    <s v="Yes"/>
    <x v="1"/>
    <x v="2"/>
    <x v="2"/>
    <x v="2"/>
    <x v="2"/>
    <x v="2"/>
    <x v="2"/>
    <x v="2"/>
    <x v="2"/>
    <s v="No"/>
    <x v="1"/>
    <n v="20.2"/>
    <n v="387.4"/>
    <x v="0"/>
    <n v="387.4"/>
    <n v="0"/>
    <x v="3"/>
  </r>
  <r>
    <s v="3750-CKVKH"/>
    <x v="1"/>
    <n v="0"/>
    <s v="No"/>
    <s v="No"/>
    <n v="2"/>
    <s v="Yes"/>
    <x v="1"/>
    <x v="1"/>
    <x v="0"/>
    <x v="1"/>
    <x v="0"/>
    <x v="0"/>
    <x v="0"/>
    <x v="0"/>
    <x v="0"/>
    <s v="Yes"/>
    <x v="0"/>
    <n v="67.75"/>
    <n v="116.65"/>
    <x v="1"/>
    <n v="116.65"/>
    <n v="1"/>
    <x v="0"/>
  </r>
  <r>
    <s v="5944-UGLLK"/>
    <x v="1"/>
    <n v="0"/>
    <s v="No"/>
    <s v="No"/>
    <n v="53"/>
    <s v="No"/>
    <x v="0"/>
    <x v="0"/>
    <x v="0"/>
    <x v="1"/>
    <x v="1"/>
    <x v="1"/>
    <x v="1"/>
    <x v="1"/>
    <x v="1"/>
    <s v="No"/>
    <x v="3"/>
    <n v="54.9"/>
    <n v="3045.75"/>
    <x v="0"/>
    <n v="3045.75"/>
    <n v="0"/>
    <x v="5"/>
  </r>
  <r>
    <s v="8063-GBATB"/>
    <x v="0"/>
    <n v="1"/>
    <s v="No"/>
    <s v="No"/>
    <n v="27"/>
    <s v="Yes"/>
    <x v="2"/>
    <x v="1"/>
    <x v="0"/>
    <x v="1"/>
    <x v="0"/>
    <x v="0"/>
    <x v="0"/>
    <x v="1"/>
    <x v="0"/>
    <s v="Yes"/>
    <x v="0"/>
    <n v="85.25"/>
    <n v="2287.25"/>
    <x v="1"/>
    <n v="2287.25"/>
    <n v="1"/>
    <x v="1"/>
  </r>
  <r>
    <s v="7787-BNTZM"/>
    <x v="1"/>
    <n v="0"/>
    <s v="No"/>
    <s v="No"/>
    <n v="6"/>
    <s v="Yes"/>
    <x v="1"/>
    <x v="2"/>
    <x v="2"/>
    <x v="2"/>
    <x v="2"/>
    <x v="2"/>
    <x v="2"/>
    <x v="2"/>
    <x v="0"/>
    <s v="No"/>
    <x v="2"/>
    <n v="20.149999999999999"/>
    <n v="130.5"/>
    <x v="0"/>
    <n v="130.5"/>
    <n v="0"/>
    <x v="0"/>
  </r>
  <r>
    <s v="2252-ISRNH"/>
    <x v="1"/>
    <n v="0"/>
    <s v="Yes"/>
    <s v="Yes"/>
    <n v="9"/>
    <s v="Yes"/>
    <x v="2"/>
    <x v="1"/>
    <x v="0"/>
    <x v="1"/>
    <x v="1"/>
    <x v="0"/>
    <x v="1"/>
    <x v="0"/>
    <x v="1"/>
    <s v="Yes"/>
    <x v="0"/>
    <n v="90.35"/>
    <n v="767.9"/>
    <x v="0"/>
    <n v="767.9"/>
    <n v="0"/>
    <x v="0"/>
  </r>
  <r>
    <s v="9415-TPKRV"/>
    <x v="0"/>
    <n v="0"/>
    <s v="Yes"/>
    <s v="Yes"/>
    <n v="8"/>
    <s v="Yes"/>
    <x v="2"/>
    <x v="0"/>
    <x v="0"/>
    <x v="0"/>
    <x v="0"/>
    <x v="0"/>
    <x v="0"/>
    <x v="0"/>
    <x v="0"/>
    <s v="No"/>
    <x v="0"/>
    <n v="55.75"/>
    <n v="446.8"/>
    <x v="0"/>
    <n v="446.8"/>
    <n v="0"/>
    <x v="0"/>
  </r>
  <r>
    <s v="5322-TEUJK"/>
    <x v="0"/>
    <n v="0"/>
    <s v="Yes"/>
    <s v="Yes"/>
    <n v="71"/>
    <s v="Yes"/>
    <x v="2"/>
    <x v="1"/>
    <x v="1"/>
    <x v="0"/>
    <x v="1"/>
    <x v="1"/>
    <x v="1"/>
    <x v="1"/>
    <x v="2"/>
    <s v="No"/>
    <x v="2"/>
    <n v="114.6"/>
    <n v="8100.25"/>
    <x v="0"/>
    <n v="8100.25"/>
    <n v="0"/>
    <x v="4"/>
  </r>
  <r>
    <s v="4547-KQRTM"/>
    <x v="0"/>
    <n v="0"/>
    <s v="No"/>
    <s v="No"/>
    <n v="10"/>
    <s v="Yes"/>
    <x v="2"/>
    <x v="1"/>
    <x v="0"/>
    <x v="0"/>
    <x v="0"/>
    <x v="0"/>
    <x v="0"/>
    <x v="0"/>
    <x v="0"/>
    <s v="Yes"/>
    <x v="2"/>
    <n v="80.05"/>
    <n v="830.7"/>
    <x v="1"/>
    <n v="830.7"/>
    <n v="1"/>
    <x v="0"/>
  </r>
  <r>
    <s v="4877-EVATK"/>
    <x v="1"/>
    <n v="0"/>
    <s v="No"/>
    <s v="No"/>
    <n v="1"/>
    <s v="Yes"/>
    <x v="1"/>
    <x v="2"/>
    <x v="2"/>
    <x v="2"/>
    <x v="2"/>
    <x v="2"/>
    <x v="2"/>
    <x v="2"/>
    <x v="0"/>
    <s v="No"/>
    <x v="1"/>
    <n v="20"/>
    <n v="20"/>
    <x v="1"/>
    <n v="20"/>
    <n v="1"/>
    <x v="0"/>
  </r>
  <r>
    <s v="1866-DIOQZ"/>
    <x v="0"/>
    <n v="0"/>
    <s v="Yes"/>
    <s v="No"/>
    <n v="71"/>
    <s v="No"/>
    <x v="0"/>
    <x v="0"/>
    <x v="1"/>
    <x v="0"/>
    <x v="1"/>
    <x v="1"/>
    <x v="1"/>
    <x v="1"/>
    <x v="1"/>
    <s v="No"/>
    <x v="2"/>
    <n v="66.8"/>
    <n v="4689.1499999999996"/>
    <x v="0"/>
    <n v="4689.1499999999996"/>
    <n v="0"/>
    <x v="4"/>
  </r>
  <r>
    <s v="8375-KVTHK"/>
    <x v="1"/>
    <n v="0"/>
    <s v="Yes"/>
    <s v="No"/>
    <n v="68"/>
    <s v="Yes"/>
    <x v="1"/>
    <x v="1"/>
    <x v="0"/>
    <x v="0"/>
    <x v="0"/>
    <x v="1"/>
    <x v="1"/>
    <x v="1"/>
    <x v="1"/>
    <s v="Yes"/>
    <x v="0"/>
    <n v="100.3"/>
    <n v="6754.35"/>
    <x v="0"/>
    <n v="6754.35"/>
    <n v="0"/>
    <x v="4"/>
  </r>
  <r>
    <s v="2697-NQBPF"/>
    <x v="1"/>
    <n v="0"/>
    <s v="No"/>
    <s v="No"/>
    <n v="34"/>
    <s v="Yes"/>
    <x v="2"/>
    <x v="1"/>
    <x v="0"/>
    <x v="0"/>
    <x v="0"/>
    <x v="1"/>
    <x v="1"/>
    <x v="1"/>
    <x v="0"/>
    <s v="Yes"/>
    <x v="0"/>
    <n v="105.35"/>
    <n v="3540.65"/>
    <x v="0"/>
    <n v="3540.65"/>
    <n v="0"/>
    <x v="1"/>
  </r>
  <r>
    <s v="3709-OIJEA"/>
    <x v="1"/>
    <n v="0"/>
    <s v="No"/>
    <s v="No"/>
    <n v="26"/>
    <s v="Yes"/>
    <x v="1"/>
    <x v="1"/>
    <x v="0"/>
    <x v="0"/>
    <x v="1"/>
    <x v="1"/>
    <x v="0"/>
    <x v="0"/>
    <x v="1"/>
    <s v="Yes"/>
    <x v="0"/>
    <n v="85.2"/>
    <n v="2184.6"/>
    <x v="0"/>
    <n v="2184.6"/>
    <n v="0"/>
    <x v="1"/>
  </r>
  <r>
    <s v="7639-SUPCW"/>
    <x v="0"/>
    <n v="0"/>
    <s v="No"/>
    <s v="No"/>
    <n v="22"/>
    <s v="Yes"/>
    <x v="1"/>
    <x v="0"/>
    <x v="1"/>
    <x v="1"/>
    <x v="0"/>
    <x v="0"/>
    <x v="0"/>
    <x v="0"/>
    <x v="0"/>
    <s v="Yes"/>
    <x v="3"/>
    <n v="48.8"/>
    <n v="1054.5999999999999"/>
    <x v="1"/>
    <n v="1054.5999999999999"/>
    <n v="1"/>
    <x v="3"/>
  </r>
  <r>
    <s v="1386-ZIKUV"/>
    <x v="1"/>
    <n v="0"/>
    <s v="No"/>
    <s v="No"/>
    <n v="7"/>
    <s v="Yes"/>
    <x v="1"/>
    <x v="2"/>
    <x v="2"/>
    <x v="2"/>
    <x v="2"/>
    <x v="2"/>
    <x v="2"/>
    <x v="2"/>
    <x v="0"/>
    <s v="Yes"/>
    <x v="1"/>
    <n v="18.95"/>
    <n v="130.55000000000001"/>
    <x v="0"/>
    <n v="130.55000000000001"/>
    <n v="0"/>
    <x v="0"/>
  </r>
  <r>
    <s v="0599-XNYDO"/>
    <x v="0"/>
    <n v="0"/>
    <s v="Yes"/>
    <s v="No"/>
    <n v="20"/>
    <s v="Yes"/>
    <x v="1"/>
    <x v="1"/>
    <x v="0"/>
    <x v="1"/>
    <x v="0"/>
    <x v="0"/>
    <x v="0"/>
    <x v="0"/>
    <x v="0"/>
    <s v="Yes"/>
    <x v="2"/>
    <n v="69.8"/>
    <n v="1540.35"/>
    <x v="0"/>
    <n v="1540.35"/>
    <n v="0"/>
    <x v="3"/>
  </r>
  <r>
    <s v="6377-WHAOX"/>
    <x v="0"/>
    <n v="0"/>
    <s v="Yes"/>
    <s v="No"/>
    <n v="60"/>
    <s v="Yes"/>
    <x v="2"/>
    <x v="1"/>
    <x v="0"/>
    <x v="0"/>
    <x v="1"/>
    <x v="0"/>
    <x v="1"/>
    <x v="1"/>
    <x v="0"/>
    <s v="Yes"/>
    <x v="0"/>
    <n v="106.15"/>
    <n v="6411.25"/>
    <x v="0"/>
    <n v="6411.25"/>
    <n v="0"/>
    <x v="5"/>
  </r>
  <r>
    <s v="6855-VLGOS"/>
    <x v="1"/>
    <n v="0"/>
    <s v="Yes"/>
    <s v="Yes"/>
    <n v="72"/>
    <s v="Yes"/>
    <x v="1"/>
    <x v="2"/>
    <x v="2"/>
    <x v="2"/>
    <x v="2"/>
    <x v="2"/>
    <x v="2"/>
    <x v="2"/>
    <x v="2"/>
    <s v="No"/>
    <x v="0"/>
    <n v="20.55"/>
    <n v="1432.55"/>
    <x v="0"/>
    <n v="1432.55"/>
    <n v="0"/>
    <x v="4"/>
  </r>
  <r>
    <s v="8999-XXGNS"/>
    <x v="0"/>
    <n v="1"/>
    <s v="Yes"/>
    <s v="No"/>
    <n v="72"/>
    <s v="Yes"/>
    <x v="2"/>
    <x v="1"/>
    <x v="0"/>
    <x v="0"/>
    <x v="1"/>
    <x v="0"/>
    <x v="1"/>
    <x v="1"/>
    <x v="1"/>
    <s v="Yes"/>
    <x v="3"/>
    <n v="105.75"/>
    <n v="7629.85"/>
    <x v="0"/>
    <n v="7629.85"/>
    <n v="0"/>
    <x v="4"/>
  </r>
  <r>
    <s v="8746-OQQRW"/>
    <x v="1"/>
    <n v="0"/>
    <s v="No"/>
    <s v="No"/>
    <n v="4"/>
    <s v="Yes"/>
    <x v="2"/>
    <x v="2"/>
    <x v="2"/>
    <x v="2"/>
    <x v="2"/>
    <x v="2"/>
    <x v="2"/>
    <x v="2"/>
    <x v="0"/>
    <s v="No"/>
    <x v="1"/>
    <n v="25.25"/>
    <n v="101.9"/>
    <x v="0"/>
    <n v="101.9"/>
    <n v="0"/>
    <x v="0"/>
  </r>
  <r>
    <s v="3181-MIZBN"/>
    <x v="1"/>
    <n v="0"/>
    <s v="Yes"/>
    <s v="Yes"/>
    <n v="16"/>
    <s v="Yes"/>
    <x v="1"/>
    <x v="2"/>
    <x v="2"/>
    <x v="2"/>
    <x v="2"/>
    <x v="2"/>
    <x v="2"/>
    <x v="2"/>
    <x v="0"/>
    <s v="No"/>
    <x v="0"/>
    <n v="19.75"/>
    <n v="313.39999999999998"/>
    <x v="0"/>
    <n v="313.39999999999998"/>
    <n v="0"/>
    <x v="3"/>
  </r>
  <r>
    <s v="0471-ARVMX"/>
    <x v="0"/>
    <n v="1"/>
    <s v="Yes"/>
    <s v="No"/>
    <n v="62"/>
    <s v="Yes"/>
    <x v="2"/>
    <x v="1"/>
    <x v="1"/>
    <x v="1"/>
    <x v="1"/>
    <x v="0"/>
    <x v="1"/>
    <x v="1"/>
    <x v="1"/>
    <s v="Yes"/>
    <x v="0"/>
    <n v="104.85"/>
    <n v="6312.9"/>
    <x v="0"/>
    <n v="6312.9"/>
    <n v="0"/>
    <x v="4"/>
  </r>
  <r>
    <s v="7766-CLTIC"/>
    <x v="0"/>
    <n v="0"/>
    <s v="No"/>
    <s v="No"/>
    <n v="10"/>
    <s v="Yes"/>
    <x v="1"/>
    <x v="0"/>
    <x v="0"/>
    <x v="1"/>
    <x v="0"/>
    <x v="1"/>
    <x v="0"/>
    <x v="1"/>
    <x v="0"/>
    <s v="Yes"/>
    <x v="1"/>
    <n v="60.95"/>
    <n v="629.54999999999995"/>
    <x v="0"/>
    <n v="629.54999999999995"/>
    <n v="0"/>
    <x v="0"/>
  </r>
  <r>
    <s v="5650-YLIBA"/>
    <x v="1"/>
    <n v="0"/>
    <s v="No"/>
    <s v="No"/>
    <n v="31"/>
    <s v="Yes"/>
    <x v="2"/>
    <x v="1"/>
    <x v="0"/>
    <x v="0"/>
    <x v="0"/>
    <x v="0"/>
    <x v="0"/>
    <x v="0"/>
    <x v="0"/>
    <s v="Yes"/>
    <x v="0"/>
    <n v="81.150000000000006"/>
    <n v="2640.55"/>
    <x v="0"/>
    <n v="2640.55"/>
    <n v="0"/>
    <x v="1"/>
  </r>
  <r>
    <s v="0825-CPPQH"/>
    <x v="0"/>
    <n v="0"/>
    <s v="Yes"/>
    <s v="No"/>
    <n v="71"/>
    <s v="Yes"/>
    <x v="1"/>
    <x v="2"/>
    <x v="2"/>
    <x v="2"/>
    <x v="2"/>
    <x v="2"/>
    <x v="2"/>
    <x v="2"/>
    <x v="2"/>
    <s v="No"/>
    <x v="3"/>
    <n v="19.100000000000001"/>
    <n v="1372.45"/>
    <x v="0"/>
    <n v="1372.45"/>
    <n v="0"/>
    <x v="4"/>
  </r>
  <r>
    <s v="9084-OAYKL"/>
    <x v="1"/>
    <n v="0"/>
    <s v="No"/>
    <s v="No"/>
    <n v="58"/>
    <s v="Yes"/>
    <x v="1"/>
    <x v="2"/>
    <x v="2"/>
    <x v="2"/>
    <x v="2"/>
    <x v="2"/>
    <x v="2"/>
    <x v="2"/>
    <x v="2"/>
    <s v="No"/>
    <x v="1"/>
    <n v="20.8"/>
    <n v="1212.25"/>
    <x v="0"/>
    <n v="1212.25"/>
    <n v="0"/>
    <x v="5"/>
  </r>
  <r>
    <s v="6122-LJADA"/>
    <x v="1"/>
    <n v="0"/>
    <s v="Yes"/>
    <s v="Yes"/>
    <n v="70"/>
    <s v="Yes"/>
    <x v="2"/>
    <x v="0"/>
    <x v="1"/>
    <x v="0"/>
    <x v="1"/>
    <x v="1"/>
    <x v="1"/>
    <x v="1"/>
    <x v="2"/>
    <s v="Yes"/>
    <x v="3"/>
    <n v="90.15"/>
    <n v="6237.05"/>
    <x v="0"/>
    <n v="6237.05"/>
    <n v="0"/>
    <x v="4"/>
  </r>
  <r>
    <s v="2400-XIWIO"/>
    <x v="0"/>
    <n v="0"/>
    <s v="Yes"/>
    <s v="No"/>
    <n v="71"/>
    <s v="Yes"/>
    <x v="2"/>
    <x v="0"/>
    <x v="1"/>
    <x v="0"/>
    <x v="1"/>
    <x v="1"/>
    <x v="1"/>
    <x v="1"/>
    <x v="2"/>
    <s v="No"/>
    <x v="0"/>
    <n v="90.1"/>
    <n v="6310.9"/>
    <x v="0"/>
    <n v="6310.9"/>
    <n v="0"/>
    <x v="4"/>
  </r>
  <r>
    <s v="7524-VRLPL"/>
    <x v="1"/>
    <n v="1"/>
    <s v="No"/>
    <s v="No"/>
    <n v="69"/>
    <s v="Yes"/>
    <x v="2"/>
    <x v="0"/>
    <x v="1"/>
    <x v="1"/>
    <x v="1"/>
    <x v="1"/>
    <x v="0"/>
    <x v="1"/>
    <x v="2"/>
    <s v="No"/>
    <x v="3"/>
    <n v="74.099999999999994"/>
    <n v="5031"/>
    <x v="0"/>
    <n v="5031"/>
    <n v="0"/>
    <x v="4"/>
  </r>
  <r>
    <s v="1069-XAIEM"/>
    <x v="0"/>
    <n v="1"/>
    <s v="No"/>
    <s v="No"/>
    <n v="1"/>
    <s v="Yes"/>
    <x v="2"/>
    <x v="1"/>
    <x v="0"/>
    <x v="1"/>
    <x v="0"/>
    <x v="0"/>
    <x v="0"/>
    <x v="1"/>
    <x v="0"/>
    <s v="Yes"/>
    <x v="0"/>
    <n v="85.05"/>
    <n v="85.05"/>
    <x v="1"/>
    <n v="85.05"/>
    <n v="1"/>
    <x v="0"/>
  </r>
  <r>
    <s v="7569-NMZYQ"/>
    <x v="0"/>
    <n v="0"/>
    <s v="Yes"/>
    <s v="Yes"/>
    <n v="72"/>
    <s v="Yes"/>
    <x v="2"/>
    <x v="1"/>
    <x v="1"/>
    <x v="0"/>
    <x v="1"/>
    <x v="1"/>
    <x v="1"/>
    <x v="1"/>
    <x v="2"/>
    <s v="Yes"/>
    <x v="2"/>
    <n v="118.75"/>
    <n v="8672.4500000000007"/>
    <x v="0"/>
    <n v="8672.4500000000007"/>
    <n v="0"/>
    <x v="4"/>
  </r>
  <r>
    <s v="5201-USSQZ"/>
    <x v="0"/>
    <n v="0"/>
    <s v="Yes"/>
    <s v="No"/>
    <n v="26"/>
    <s v="Yes"/>
    <x v="1"/>
    <x v="1"/>
    <x v="0"/>
    <x v="1"/>
    <x v="0"/>
    <x v="1"/>
    <x v="0"/>
    <x v="1"/>
    <x v="0"/>
    <s v="No"/>
    <x v="3"/>
    <n v="85.9"/>
    <n v="2196.4499999999998"/>
    <x v="0"/>
    <n v="2196.4499999999998"/>
    <n v="0"/>
    <x v="1"/>
  </r>
  <r>
    <s v="2105-PHWON"/>
    <x v="0"/>
    <n v="0"/>
    <s v="Yes"/>
    <s v="No"/>
    <n v="33"/>
    <s v="Yes"/>
    <x v="2"/>
    <x v="1"/>
    <x v="0"/>
    <x v="1"/>
    <x v="1"/>
    <x v="1"/>
    <x v="0"/>
    <x v="1"/>
    <x v="0"/>
    <s v="Yes"/>
    <x v="3"/>
    <n v="95"/>
    <n v="3008.15"/>
    <x v="0"/>
    <n v="3008.15"/>
    <n v="0"/>
    <x v="1"/>
  </r>
  <r>
    <s v="1494-EJZDW"/>
    <x v="0"/>
    <n v="0"/>
    <s v="Yes"/>
    <s v="Yes"/>
    <n v="10"/>
    <s v="Yes"/>
    <x v="1"/>
    <x v="2"/>
    <x v="2"/>
    <x v="2"/>
    <x v="2"/>
    <x v="2"/>
    <x v="2"/>
    <x v="2"/>
    <x v="2"/>
    <s v="No"/>
    <x v="1"/>
    <n v="20.149999999999999"/>
    <n v="220.8"/>
    <x v="0"/>
    <n v="220.8"/>
    <n v="0"/>
    <x v="0"/>
  </r>
  <r>
    <s v="4884-TVUQF"/>
    <x v="0"/>
    <n v="1"/>
    <s v="No"/>
    <s v="No"/>
    <n v="57"/>
    <s v="Yes"/>
    <x v="2"/>
    <x v="1"/>
    <x v="1"/>
    <x v="1"/>
    <x v="1"/>
    <x v="1"/>
    <x v="0"/>
    <x v="1"/>
    <x v="2"/>
    <s v="No"/>
    <x v="3"/>
    <n v="101.3"/>
    <n v="5779.6"/>
    <x v="0"/>
    <n v="5779.6"/>
    <n v="0"/>
    <x v="5"/>
  </r>
  <r>
    <s v="8003-EWNDZ"/>
    <x v="0"/>
    <n v="0"/>
    <s v="No"/>
    <s v="No"/>
    <n v="10"/>
    <s v="Yes"/>
    <x v="1"/>
    <x v="2"/>
    <x v="2"/>
    <x v="2"/>
    <x v="2"/>
    <x v="2"/>
    <x v="2"/>
    <x v="2"/>
    <x v="0"/>
    <s v="Yes"/>
    <x v="0"/>
    <n v="21.2"/>
    <n v="222.65"/>
    <x v="0"/>
    <n v="222.65"/>
    <n v="0"/>
    <x v="0"/>
  </r>
  <r>
    <s v="1897-RCFUM"/>
    <x v="0"/>
    <n v="0"/>
    <s v="Yes"/>
    <s v="Yes"/>
    <n v="39"/>
    <s v="Yes"/>
    <x v="2"/>
    <x v="2"/>
    <x v="2"/>
    <x v="2"/>
    <x v="2"/>
    <x v="2"/>
    <x v="2"/>
    <x v="2"/>
    <x v="1"/>
    <s v="Yes"/>
    <x v="1"/>
    <n v="24.2"/>
    <n v="914.6"/>
    <x v="0"/>
    <n v="914.6"/>
    <n v="0"/>
    <x v="2"/>
  </r>
  <r>
    <s v="9256-JTBNZ"/>
    <x v="0"/>
    <n v="0"/>
    <s v="No"/>
    <s v="No"/>
    <n v="11"/>
    <s v="Yes"/>
    <x v="1"/>
    <x v="2"/>
    <x v="2"/>
    <x v="2"/>
    <x v="2"/>
    <x v="2"/>
    <x v="2"/>
    <x v="2"/>
    <x v="0"/>
    <s v="No"/>
    <x v="2"/>
    <n v="20.3"/>
    <n v="246.3"/>
    <x v="0"/>
    <n v="246.3"/>
    <n v="0"/>
    <x v="0"/>
  </r>
  <r>
    <s v="4658-HCOHW"/>
    <x v="0"/>
    <n v="0"/>
    <s v="Yes"/>
    <s v="Yes"/>
    <n v="21"/>
    <s v="Yes"/>
    <x v="1"/>
    <x v="1"/>
    <x v="0"/>
    <x v="0"/>
    <x v="1"/>
    <x v="1"/>
    <x v="1"/>
    <x v="1"/>
    <x v="0"/>
    <s v="Yes"/>
    <x v="0"/>
    <n v="102.8"/>
    <n v="2110.15"/>
    <x v="1"/>
    <n v="2110.15"/>
    <n v="1"/>
    <x v="3"/>
  </r>
  <r>
    <s v="2211-RMNHO"/>
    <x v="0"/>
    <n v="0"/>
    <s v="Yes"/>
    <s v="Yes"/>
    <n v="68"/>
    <s v="Yes"/>
    <x v="2"/>
    <x v="0"/>
    <x v="0"/>
    <x v="0"/>
    <x v="1"/>
    <x v="1"/>
    <x v="1"/>
    <x v="1"/>
    <x v="2"/>
    <s v="No"/>
    <x v="2"/>
    <n v="85.3"/>
    <n v="5560"/>
    <x v="0"/>
    <n v="5560"/>
    <n v="0"/>
    <x v="4"/>
  </r>
  <r>
    <s v="2432-TFSMK"/>
    <x v="1"/>
    <n v="0"/>
    <s v="No"/>
    <s v="No"/>
    <n v="18"/>
    <s v="Yes"/>
    <x v="2"/>
    <x v="1"/>
    <x v="0"/>
    <x v="1"/>
    <x v="1"/>
    <x v="0"/>
    <x v="1"/>
    <x v="0"/>
    <x v="1"/>
    <s v="Yes"/>
    <x v="3"/>
    <n v="89.6"/>
    <n v="1633"/>
    <x v="0"/>
    <n v="1633"/>
    <n v="0"/>
    <x v="3"/>
  </r>
  <r>
    <s v="3440-JPSCL"/>
    <x v="0"/>
    <n v="0"/>
    <s v="No"/>
    <s v="No"/>
    <n v="6"/>
    <s v="Yes"/>
    <x v="1"/>
    <x v="1"/>
    <x v="0"/>
    <x v="1"/>
    <x v="1"/>
    <x v="1"/>
    <x v="1"/>
    <x v="1"/>
    <x v="0"/>
    <s v="Yes"/>
    <x v="1"/>
    <n v="99.95"/>
    <n v="547.65"/>
    <x v="1"/>
    <n v="547.65"/>
    <n v="1"/>
    <x v="0"/>
  </r>
  <r>
    <s v="4929-ROART"/>
    <x v="1"/>
    <n v="0"/>
    <s v="No"/>
    <s v="No"/>
    <n v="18"/>
    <s v="Yes"/>
    <x v="2"/>
    <x v="0"/>
    <x v="1"/>
    <x v="1"/>
    <x v="0"/>
    <x v="0"/>
    <x v="0"/>
    <x v="0"/>
    <x v="0"/>
    <s v="No"/>
    <x v="1"/>
    <n v="56.25"/>
    <n v="969.85"/>
    <x v="0"/>
    <n v="969.85"/>
    <n v="0"/>
    <x v="3"/>
  </r>
  <r>
    <s v="1834-ABKHQ"/>
    <x v="0"/>
    <n v="0"/>
    <s v="Yes"/>
    <s v="Yes"/>
    <n v="52"/>
    <s v="Yes"/>
    <x v="1"/>
    <x v="0"/>
    <x v="0"/>
    <x v="1"/>
    <x v="1"/>
    <x v="0"/>
    <x v="0"/>
    <x v="0"/>
    <x v="1"/>
    <s v="Yes"/>
    <x v="2"/>
    <n v="50.95"/>
    <n v="2610.65"/>
    <x v="0"/>
    <n v="2610.65"/>
    <n v="0"/>
    <x v="5"/>
  </r>
  <r>
    <s v="1741-WTPON"/>
    <x v="1"/>
    <n v="0"/>
    <s v="Yes"/>
    <s v="Yes"/>
    <n v="56"/>
    <s v="Yes"/>
    <x v="2"/>
    <x v="1"/>
    <x v="1"/>
    <x v="0"/>
    <x v="1"/>
    <x v="1"/>
    <x v="1"/>
    <x v="1"/>
    <x v="2"/>
    <s v="No"/>
    <x v="1"/>
    <n v="115.85"/>
    <n v="6567.9"/>
    <x v="0"/>
    <n v="6567.9"/>
    <n v="0"/>
    <x v="5"/>
  </r>
  <r>
    <s v="3932-IJWDZ"/>
    <x v="1"/>
    <n v="0"/>
    <s v="No"/>
    <s v="No"/>
    <n v="45"/>
    <s v="Yes"/>
    <x v="2"/>
    <x v="1"/>
    <x v="0"/>
    <x v="1"/>
    <x v="1"/>
    <x v="1"/>
    <x v="1"/>
    <x v="1"/>
    <x v="0"/>
    <s v="Yes"/>
    <x v="2"/>
    <n v="103.65"/>
    <n v="4747.8500000000004"/>
    <x v="0"/>
    <n v="4747.8500000000004"/>
    <n v="0"/>
    <x v="2"/>
  </r>
  <r>
    <s v="1240-HCBOH"/>
    <x v="0"/>
    <n v="0"/>
    <s v="No"/>
    <s v="No"/>
    <n v="67"/>
    <s v="Yes"/>
    <x v="2"/>
    <x v="2"/>
    <x v="2"/>
    <x v="2"/>
    <x v="2"/>
    <x v="2"/>
    <x v="2"/>
    <x v="2"/>
    <x v="2"/>
    <s v="Yes"/>
    <x v="1"/>
    <n v="26.1"/>
    <n v="1759.55"/>
    <x v="0"/>
    <n v="1759.55"/>
    <n v="0"/>
    <x v="4"/>
  </r>
  <r>
    <s v="3594-KADLU"/>
    <x v="1"/>
    <n v="0"/>
    <s v="Yes"/>
    <s v="No"/>
    <n v="3"/>
    <s v="No"/>
    <x v="0"/>
    <x v="0"/>
    <x v="1"/>
    <x v="1"/>
    <x v="0"/>
    <x v="1"/>
    <x v="0"/>
    <x v="0"/>
    <x v="0"/>
    <s v="No"/>
    <x v="1"/>
    <n v="35.1"/>
    <n v="101.1"/>
    <x v="0"/>
    <n v="101.1"/>
    <n v="0"/>
    <x v="0"/>
  </r>
  <r>
    <s v="8065-BVEPF"/>
    <x v="1"/>
    <n v="1"/>
    <s v="No"/>
    <s v="No"/>
    <n v="65"/>
    <s v="Yes"/>
    <x v="1"/>
    <x v="1"/>
    <x v="0"/>
    <x v="0"/>
    <x v="1"/>
    <x v="0"/>
    <x v="1"/>
    <x v="1"/>
    <x v="0"/>
    <s v="Yes"/>
    <x v="2"/>
    <n v="99.1"/>
    <n v="6496.15"/>
    <x v="0"/>
    <n v="6496.15"/>
    <n v="0"/>
    <x v="4"/>
  </r>
  <r>
    <s v="3796-ENZGF"/>
    <x v="1"/>
    <n v="0"/>
    <s v="Yes"/>
    <s v="No"/>
    <n v="63"/>
    <s v="Yes"/>
    <x v="2"/>
    <x v="0"/>
    <x v="0"/>
    <x v="0"/>
    <x v="0"/>
    <x v="1"/>
    <x v="0"/>
    <x v="1"/>
    <x v="2"/>
    <s v="No"/>
    <x v="1"/>
    <n v="67.25"/>
    <n v="4234.1499999999996"/>
    <x v="0"/>
    <n v="4234.1499999999996"/>
    <n v="0"/>
    <x v="4"/>
  </r>
  <r>
    <s v="1734-ZMNTZ"/>
    <x v="0"/>
    <n v="0"/>
    <s v="Yes"/>
    <s v="Yes"/>
    <n v="11"/>
    <s v="Yes"/>
    <x v="2"/>
    <x v="2"/>
    <x v="2"/>
    <x v="2"/>
    <x v="2"/>
    <x v="2"/>
    <x v="2"/>
    <x v="2"/>
    <x v="2"/>
    <s v="No"/>
    <x v="1"/>
    <n v="25"/>
    <n v="300.7"/>
    <x v="0"/>
    <n v="300.7"/>
    <n v="0"/>
    <x v="0"/>
  </r>
  <r>
    <s v="2853-CWQFQ"/>
    <x v="1"/>
    <n v="0"/>
    <s v="No"/>
    <s v="Yes"/>
    <n v="1"/>
    <s v="Yes"/>
    <x v="1"/>
    <x v="0"/>
    <x v="0"/>
    <x v="1"/>
    <x v="0"/>
    <x v="1"/>
    <x v="0"/>
    <x v="1"/>
    <x v="0"/>
    <s v="Yes"/>
    <x v="1"/>
    <n v="59.55"/>
    <n v="59.55"/>
    <x v="0"/>
    <n v="59.55"/>
    <n v="0"/>
    <x v="0"/>
  </r>
  <r>
    <s v="0813-TAXXS"/>
    <x v="1"/>
    <n v="0"/>
    <s v="No"/>
    <s v="No"/>
    <n v="55"/>
    <s v="Yes"/>
    <x v="2"/>
    <x v="0"/>
    <x v="0"/>
    <x v="1"/>
    <x v="1"/>
    <x v="0"/>
    <x v="1"/>
    <x v="1"/>
    <x v="2"/>
    <s v="Yes"/>
    <x v="2"/>
    <n v="77.8"/>
    <n v="4323.3500000000004"/>
    <x v="0"/>
    <n v="4323.3500000000004"/>
    <n v="0"/>
    <x v="5"/>
  </r>
  <r>
    <s v="2519-TWKFS"/>
    <x v="1"/>
    <n v="0"/>
    <s v="Yes"/>
    <s v="Yes"/>
    <n v="25"/>
    <s v="Yes"/>
    <x v="2"/>
    <x v="0"/>
    <x v="0"/>
    <x v="1"/>
    <x v="0"/>
    <x v="1"/>
    <x v="0"/>
    <x v="0"/>
    <x v="1"/>
    <s v="Yes"/>
    <x v="1"/>
    <n v="55.1"/>
    <n v="1466.1"/>
    <x v="0"/>
    <n v="1466.1"/>
    <n v="0"/>
    <x v="1"/>
  </r>
  <r>
    <s v="2889-FPWRM"/>
    <x v="1"/>
    <n v="0"/>
    <s v="Yes"/>
    <s v="No"/>
    <n v="72"/>
    <s v="Yes"/>
    <x v="2"/>
    <x v="1"/>
    <x v="1"/>
    <x v="0"/>
    <x v="1"/>
    <x v="1"/>
    <x v="1"/>
    <x v="1"/>
    <x v="1"/>
    <s v="Yes"/>
    <x v="2"/>
    <n v="117.8"/>
    <n v="8684.7999999999993"/>
    <x v="1"/>
    <n v="8684.7999999999993"/>
    <n v="1"/>
    <x v="4"/>
  </r>
  <r>
    <s v="0626-QXNGV"/>
    <x v="0"/>
    <n v="0"/>
    <s v="Yes"/>
    <s v="No"/>
    <n v="72"/>
    <s v="Yes"/>
    <x v="2"/>
    <x v="2"/>
    <x v="2"/>
    <x v="2"/>
    <x v="2"/>
    <x v="2"/>
    <x v="2"/>
    <x v="2"/>
    <x v="2"/>
    <s v="Yes"/>
    <x v="3"/>
    <n v="24.15"/>
    <n v="1776.45"/>
    <x v="0"/>
    <n v="1776.45"/>
    <n v="0"/>
    <x v="4"/>
  </r>
  <r>
    <s v="6723-CEGQI"/>
    <x v="0"/>
    <n v="0"/>
    <s v="No"/>
    <s v="Yes"/>
    <n v="65"/>
    <s v="No"/>
    <x v="0"/>
    <x v="0"/>
    <x v="0"/>
    <x v="0"/>
    <x v="0"/>
    <x v="1"/>
    <x v="1"/>
    <x v="0"/>
    <x v="2"/>
    <s v="No"/>
    <x v="1"/>
    <n v="45.25"/>
    <n v="2933.95"/>
    <x v="0"/>
    <n v="2933.95"/>
    <n v="0"/>
    <x v="4"/>
  </r>
  <r>
    <s v="6987-XQSJT"/>
    <x v="0"/>
    <n v="1"/>
    <s v="No"/>
    <s v="No"/>
    <n v="54"/>
    <s v="Yes"/>
    <x v="2"/>
    <x v="1"/>
    <x v="0"/>
    <x v="0"/>
    <x v="0"/>
    <x v="0"/>
    <x v="0"/>
    <x v="0"/>
    <x v="0"/>
    <s v="Yes"/>
    <x v="0"/>
    <n v="79.5"/>
    <n v="4370.25"/>
    <x v="1"/>
    <n v="4370.25"/>
    <n v="1"/>
    <x v="5"/>
  </r>
  <r>
    <s v="4732-RRJZC"/>
    <x v="1"/>
    <n v="0"/>
    <s v="Yes"/>
    <s v="Yes"/>
    <n v="7"/>
    <s v="Yes"/>
    <x v="1"/>
    <x v="2"/>
    <x v="2"/>
    <x v="2"/>
    <x v="2"/>
    <x v="2"/>
    <x v="2"/>
    <x v="2"/>
    <x v="0"/>
    <s v="No"/>
    <x v="1"/>
    <n v="20.25"/>
    <n v="144.35"/>
    <x v="0"/>
    <n v="144.35"/>
    <n v="0"/>
    <x v="0"/>
  </r>
  <r>
    <s v="9499-XPZXM"/>
    <x v="0"/>
    <n v="0"/>
    <s v="Yes"/>
    <s v="No"/>
    <n v="72"/>
    <s v="Yes"/>
    <x v="2"/>
    <x v="0"/>
    <x v="1"/>
    <x v="0"/>
    <x v="0"/>
    <x v="1"/>
    <x v="0"/>
    <x v="0"/>
    <x v="2"/>
    <s v="No"/>
    <x v="2"/>
    <n v="64.75"/>
    <n v="4804.75"/>
    <x v="0"/>
    <n v="4804.75"/>
    <n v="0"/>
    <x v="4"/>
  </r>
  <r>
    <s v="4338-EYCER"/>
    <x v="1"/>
    <n v="0"/>
    <s v="Yes"/>
    <s v="No"/>
    <n v="21"/>
    <s v="Yes"/>
    <x v="1"/>
    <x v="0"/>
    <x v="0"/>
    <x v="1"/>
    <x v="0"/>
    <x v="0"/>
    <x v="1"/>
    <x v="0"/>
    <x v="0"/>
    <s v="No"/>
    <x v="2"/>
    <n v="54.6"/>
    <n v="1125.2"/>
    <x v="0"/>
    <n v="1125.2"/>
    <n v="0"/>
    <x v="3"/>
  </r>
  <r>
    <s v="3007-FDPEA"/>
    <x v="0"/>
    <n v="0"/>
    <s v="No"/>
    <s v="No"/>
    <n v="2"/>
    <s v="Yes"/>
    <x v="1"/>
    <x v="2"/>
    <x v="2"/>
    <x v="2"/>
    <x v="2"/>
    <x v="2"/>
    <x v="2"/>
    <x v="2"/>
    <x v="0"/>
    <s v="Yes"/>
    <x v="2"/>
    <n v="20.7"/>
    <n v="39.85"/>
    <x v="0"/>
    <n v="39.85"/>
    <n v="0"/>
    <x v="0"/>
  </r>
  <r>
    <s v="6350-XFYGW"/>
    <x v="1"/>
    <n v="1"/>
    <s v="No"/>
    <s v="No"/>
    <n v="4"/>
    <s v="Yes"/>
    <x v="1"/>
    <x v="1"/>
    <x v="0"/>
    <x v="1"/>
    <x v="1"/>
    <x v="0"/>
    <x v="1"/>
    <x v="1"/>
    <x v="0"/>
    <s v="Yes"/>
    <x v="0"/>
    <n v="94.75"/>
    <n v="422.4"/>
    <x v="0"/>
    <n v="422.4"/>
    <n v="0"/>
    <x v="0"/>
  </r>
  <r>
    <s v="4290-BSXUX"/>
    <x v="1"/>
    <n v="0"/>
    <s v="Yes"/>
    <s v="No"/>
    <n v="3"/>
    <s v="Yes"/>
    <x v="2"/>
    <x v="1"/>
    <x v="0"/>
    <x v="1"/>
    <x v="0"/>
    <x v="1"/>
    <x v="0"/>
    <x v="0"/>
    <x v="0"/>
    <s v="Yes"/>
    <x v="2"/>
    <n v="79.650000000000006"/>
    <n v="251.75"/>
    <x v="1"/>
    <n v="251.75"/>
    <n v="1"/>
    <x v="0"/>
  </r>
  <r>
    <s v="8513-OLYGY"/>
    <x v="1"/>
    <n v="0"/>
    <s v="Yes"/>
    <s v="No"/>
    <n v="72"/>
    <s v="Yes"/>
    <x v="2"/>
    <x v="1"/>
    <x v="1"/>
    <x v="0"/>
    <x v="1"/>
    <x v="1"/>
    <x v="1"/>
    <x v="1"/>
    <x v="2"/>
    <s v="No"/>
    <x v="3"/>
    <n v="115.8"/>
    <n v="8332.15"/>
    <x v="0"/>
    <n v="8332.15"/>
    <n v="0"/>
    <x v="4"/>
  </r>
  <r>
    <s v="0311-QYWSS"/>
    <x v="0"/>
    <n v="0"/>
    <s v="No"/>
    <s v="No"/>
    <n v="6"/>
    <s v="Yes"/>
    <x v="1"/>
    <x v="0"/>
    <x v="1"/>
    <x v="1"/>
    <x v="0"/>
    <x v="0"/>
    <x v="0"/>
    <x v="0"/>
    <x v="0"/>
    <s v="Yes"/>
    <x v="0"/>
    <n v="49.45"/>
    <n v="314.60000000000002"/>
    <x v="0"/>
    <n v="314.60000000000002"/>
    <n v="0"/>
    <x v="0"/>
  </r>
  <r>
    <s v="8705-DWKTI"/>
    <x v="1"/>
    <n v="0"/>
    <s v="No"/>
    <s v="No"/>
    <n v="52"/>
    <s v="Yes"/>
    <x v="1"/>
    <x v="1"/>
    <x v="0"/>
    <x v="1"/>
    <x v="1"/>
    <x v="0"/>
    <x v="0"/>
    <x v="1"/>
    <x v="0"/>
    <s v="Yes"/>
    <x v="3"/>
    <n v="83.8"/>
    <n v="4331.3999999999996"/>
    <x v="0"/>
    <n v="4331.3999999999996"/>
    <n v="0"/>
    <x v="5"/>
  </r>
  <r>
    <s v="8755-IWJHN"/>
    <x v="1"/>
    <n v="1"/>
    <s v="Yes"/>
    <s v="No"/>
    <n v="69"/>
    <s v="Yes"/>
    <x v="2"/>
    <x v="1"/>
    <x v="0"/>
    <x v="0"/>
    <x v="1"/>
    <x v="0"/>
    <x v="0"/>
    <x v="1"/>
    <x v="0"/>
    <s v="Yes"/>
    <x v="2"/>
    <n v="95.35"/>
    <n v="6382"/>
    <x v="0"/>
    <n v="6382"/>
    <n v="0"/>
    <x v="4"/>
  </r>
  <r>
    <s v="0325-XBFAC"/>
    <x v="1"/>
    <n v="0"/>
    <s v="No"/>
    <s v="No"/>
    <n v="8"/>
    <s v="Yes"/>
    <x v="1"/>
    <x v="1"/>
    <x v="0"/>
    <x v="1"/>
    <x v="1"/>
    <x v="0"/>
    <x v="1"/>
    <x v="1"/>
    <x v="0"/>
    <s v="Yes"/>
    <x v="0"/>
    <n v="94.7"/>
    <n v="740.3"/>
    <x v="1"/>
    <n v="740.3"/>
    <n v="1"/>
    <x v="0"/>
  </r>
  <r>
    <s v="4480-QQRHC"/>
    <x v="0"/>
    <n v="1"/>
    <s v="No"/>
    <s v="No"/>
    <n v="8"/>
    <s v="Yes"/>
    <x v="1"/>
    <x v="1"/>
    <x v="0"/>
    <x v="1"/>
    <x v="1"/>
    <x v="0"/>
    <x v="0"/>
    <x v="0"/>
    <x v="0"/>
    <s v="Yes"/>
    <x v="2"/>
    <n v="74.05"/>
    <n v="600.15"/>
    <x v="0"/>
    <n v="600.15"/>
    <n v="0"/>
    <x v="0"/>
  </r>
  <r>
    <s v="0929-PECLO"/>
    <x v="0"/>
    <n v="1"/>
    <s v="No"/>
    <s v="No"/>
    <n v="63"/>
    <s v="Yes"/>
    <x v="2"/>
    <x v="1"/>
    <x v="0"/>
    <x v="1"/>
    <x v="1"/>
    <x v="0"/>
    <x v="0"/>
    <x v="1"/>
    <x v="0"/>
    <s v="Yes"/>
    <x v="2"/>
    <n v="89.6"/>
    <n v="5538.8"/>
    <x v="0"/>
    <n v="5538.8"/>
    <n v="0"/>
    <x v="4"/>
  </r>
  <r>
    <s v="3680-CTHUH"/>
    <x v="1"/>
    <n v="0"/>
    <s v="No"/>
    <s v="No"/>
    <n v="60"/>
    <s v="Yes"/>
    <x v="2"/>
    <x v="1"/>
    <x v="1"/>
    <x v="0"/>
    <x v="1"/>
    <x v="1"/>
    <x v="1"/>
    <x v="1"/>
    <x v="1"/>
    <s v="Yes"/>
    <x v="3"/>
    <n v="116.6"/>
    <n v="7049.5"/>
    <x v="0"/>
    <n v="7049.5"/>
    <n v="0"/>
    <x v="5"/>
  </r>
  <r>
    <s v="1202-KKGFU"/>
    <x v="0"/>
    <n v="0"/>
    <s v="Yes"/>
    <s v="No"/>
    <n v="12"/>
    <s v="Yes"/>
    <x v="1"/>
    <x v="0"/>
    <x v="1"/>
    <x v="1"/>
    <x v="0"/>
    <x v="1"/>
    <x v="0"/>
    <x v="0"/>
    <x v="0"/>
    <s v="No"/>
    <x v="2"/>
    <n v="54.2"/>
    <n v="690.5"/>
    <x v="0"/>
    <n v="690.5"/>
    <n v="0"/>
    <x v="0"/>
  </r>
  <r>
    <s v="6112-KTHFQ"/>
    <x v="0"/>
    <n v="0"/>
    <s v="No"/>
    <s v="No"/>
    <n v="13"/>
    <s v="Yes"/>
    <x v="1"/>
    <x v="2"/>
    <x v="2"/>
    <x v="2"/>
    <x v="2"/>
    <x v="2"/>
    <x v="2"/>
    <x v="2"/>
    <x v="0"/>
    <s v="Yes"/>
    <x v="1"/>
    <n v="19.3"/>
    <n v="279.3"/>
    <x v="0"/>
    <n v="279.3"/>
    <n v="0"/>
    <x v="3"/>
  </r>
  <r>
    <s v="1852-XEMDW"/>
    <x v="1"/>
    <n v="0"/>
    <s v="No"/>
    <s v="No"/>
    <n v="22"/>
    <s v="Yes"/>
    <x v="2"/>
    <x v="0"/>
    <x v="1"/>
    <x v="0"/>
    <x v="1"/>
    <x v="0"/>
    <x v="0"/>
    <x v="0"/>
    <x v="0"/>
    <s v="No"/>
    <x v="1"/>
    <n v="65.05"/>
    <n v="1427.55"/>
    <x v="0"/>
    <n v="1427.55"/>
    <n v="0"/>
    <x v="3"/>
  </r>
  <r>
    <s v="2462-XIIJB"/>
    <x v="1"/>
    <n v="0"/>
    <s v="No"/>
    <s v="No"/>
    <n v="5"/>
    <s v="Yes"/>
    <x v="2"/>
    <x v="1"/>
    <x v="0"/>
    <x v="1"/>
    <x v="1"/>
    <x v="0"/>
    <x v="1"/>
    <x v="0"/>
    <x v="0"/>
    <s v="Yes"/>
    <x v="0"/>
    <n v="92.5"/>
    <n v="452.7"/>
    <x v="1"/>
    <n v="452.7"/>
    <n v="1"/>
    <x v="0"/>
  </r>
  <r>
    <s v="4760-XOHVN"/>
    <x v="0"/>
    <n v="0"/>
    <s v="Yes"/>
    <s v="Yes"/>
    <n v="1"/>
    <s v="Yes"/>
    <x v="1"/>
    <x v="2"/>
    <x v="2"/>
    <x v="2"/>
    <x v="2"/>
    <x v="2"/>
    <x v="2"/>
    <x v="2"/>
    <x v="0"/>
    <s v="No"/>
    <x v="1"/>
    <n v="19.45"/>
    <n v="19.45"/>
    <x v="1"/>
    <n v="19.45"/>
    <n v="1"/>
    <x v="0"/>
  </r>
  <r>
    <s v="1820-DJFPH"/>
    <x v="0"/>
    <n v="0"/>
    <s v="Yes"/>
    <s v="Yes"/>
    <n v="72"/>
    <s v="Yes"/>
    <x v="2"/>
    <x v="2"/>
    <x v="2"/>
    <x v="2"/>
    <x v="2"/>
    <x v="2"/>
    <x v="2"/>
    <x v="2"/>
    <x v="2"/>
    <s v="Yes"/>
    <x v="2"/>
    <n v="24.05"/>
    <n v="1709.15"/>
    <x v="0"/>
    <n v="1709.15"/>
    <n v="0"/>
    <x v="4"/>
  </r>
  <r>
    <s v="9426-SXNHE"/>
    <x v="0"/>
    <n v="0"/>
    <s v="No"/>
    <s v="No"/>
    <n v="2"/>
    <s v="Yes"/>
    <x v="1"/>
    <x v="2"/>
    <x v="2"/>
    <x v="2"/>
    <x v="2"/>
    <x v="2"/>
    <x v="2"/>
    <x v="2"/>
    <x v="0"/>
    <s v="No"/>
    <x v="2"/>
    <n v="18.75"/>
    <n v="53.15"/>
    <x v="0"/>
    <n v="53.15"/>
    <n v="0"/>
    <x v="0"/>
  </r>
  <r>
    <s v="9068-FHQHD"/>
    <x v="0"/>
    <n v="0"/>
    <s v="Yes"/>
    <s v="Yes"/>
    <n v="40"/>
    <s v="Yes"/>
    <x v="1"/>
    <x v="2"/>
    <x v="2"/>
    <x v="2"/>
    <x v="2"/>
    <x v="2"/>
    <x v="2"/>
    <x v="2"/>
    <x v="2"/>
    <s v="No"/>
    <x v="2"/>
    <n v="20.149999999999999"/>
    <n v="777.35"/>
    <x v="0"/>
    <n v="777.35"/>
    <n v="0"/>
    <x v="2"/>
  </r>
  <r>
    <s v="1269-FOYWN"/>
    <x v="1"/>
    <n v="0"/>
    <s v="Yes"/>
    <s v="Yes"/>
    <n v="44"/>
    <s v="Yes"/>
    <x v="1"/>
    <x v="2"/>
    <x v="2"/>
    <x v="2"/>
    <x v="2"/>
    <x v="2"/>
    <x v="2"/>
    <x v="2"/>
    <x v="1"/>
    <s v="No"/>
    <x v="2"/>
    <n v="20"/>
    <n v="860.85"/>
    <x v="0"/>
    <n v="860.85"/>
    <n v="0"/>
    <x v="2"/>
  </r>
  <r>
    <s v="9470-YFUYI"/>
    <x v="1"/>
    <n v="1"/>
    <s v="Yes"/>
    <s v="No"/>
    <n v="71"/>
    <s v="Yes"/>
    <x v="1"/>
    <x v="0"/>
    <x v="1"/>
    <x v="0"/>
    <x v="0"/>
    <x v="1"/>
    <x v="1"/>
    <x v="0"/>
    <x v="1"/>
    <s v="Yes"/>
    <x v="2"/>
    <n v="71"/>
    <n v="5012.1000000000004"/>
    <x v="0"/>
    <n v="5012.1000000000004"/>
    <n v="0"/>
    <x v="4"/>
  </r>
  <r>
    <s v="7817-BOQPW"/>
    <x v="0"/>
    <n v="0"/>
    <s v="No"/>
    <s v="No"/>
    <n v="2"/>
    <s v="Yes"/>
    <x v="2"/>
    <x v="1"/>
    <x v="0"/>
    <x v="1"/>
    <x v="0"/>
    <x v="0"/>
    <x v="0"/>
    <x v="0"/>
    <x v="0"/>
    <s v="Yes"/>
    <x v="0"/>
    <n v="75.55"/>
    <n v="166.3"/>
    <x v="1"/>
    <n v="166.3"/>
    <n v="1"/>
    <x v="0"/>
  </r>
  <r>
    <s v="7402-EYFXX"/>
    <x v="1"/>
    <n v="1"/>
    <s v="No"/>
    <s v="No"/>
    <n v="26"/>
    <s v="Yes"/>
    <x v="2"/>
    <x v="1"/>
    <x v="0"/>
    <x v="1"/>
    <x v="0"/>
    <x v="0"/>
    <x v="1"/>
    <x v="1"/>
    <x v="0"/>
    <s v="Yes"/>
    <x v="0"/>
    <n v="93.6"/>
    <n v="2404.1"/>
    <x v="0"/>
    <n v="2404.1"/>
    <n v="0"/>
    <x v="1"/>
  </r>
  <r>
    <s v="1853-UDXBW"/>
    <x v="1"/>
    <n v="0"/>
    <s v="Yes"/>
    <s v="Yes"/>
    <n v="1"/>
    <s v="Yes"/>
    <x v="1"/>
    <x v="1"/>
    <x v="0"/>
    <x v="1"/>
    <x v="0"/>
    <x v="0"/>
    <x v="0"/>
    <x v="0"/>
    <x v="0"/>
    <s v="Yes"/>
    <x v="0"/>
    <n v="70"/>
    <n v="70"/>
    <x v="1"/>
    <n v="70"/>
    <n v="1"/>
    <x v="0"/>
  </r>
  <r>
    <s v="9895-VFOXH"/>
    <x v="0"/>
    <n v="0"/>
    <s v="No"/>
    <s v="No"/>
    <n v="1"/>
    <s v="No"/>
    <x v="0"/>
    <x v="0"/>
    <x v="0"/>
    <x v="1"/>
    <x v="0"/>
    <x v="0"/>
    <x v="0"/>
    <x v="0"/>
    <x v="0"/>
    <s v="No"/>
    <x v="1"/>
    <n v="24.4"/>
    <n v="24.4"/>
    <x v="0"/>
    <n v="24.4"/>
    <n v="0"/>
    <x v="0"/>
  </r>
  <r>
    <s v="5458-CQJTA"/>
    <x v="1"/>
    <n v="0"/>
    <s v="Yes"/>
    <s v="Yes"/>
    <n v="65"/>
    <s v="Yes"/>
    <x v="1"/>
    <x v="0"/>
    <x v="1"/>
    <x v="1"/>
    <x v="0"/>
    <x v="1"/>
    <x v="1"/>
    <x v="1"/>
    <x v="2"/>
    <s v="Yes"/>
    <x v="2"/>
    <n v="74.8"/>
    <n v="4820.1499999999996"/>
    <x v="1"/>
    <n v="4820.1499999999996"/>
    <n v="1"/>
    <x v="4"/>
  </r>
  <r>
    <s v="1230-QAJDW"/>
    <x v="1"/>
    <n v="0"/>
    <s v="No"/>
    <s v="No"/>
    <n v="3"/>
    <s v="Yes"/>
    <x v="2"/>
    <x v="0"/>
    <x v="0"/>
    <x v="1"/>
    <x v="0"/>
    <x v="1"/>
    <x v="1"/>
    <x v="0"/>
    <x v="0"/>
    <s v="Yes"/>
    <x v="1"/>
    <n v="65.25"/>
    <n v="209.9"/>
    <x v="0"/>
    <n v="209.9"/>
    <n v="0"/>
    <x v="0"/>
  </r>
  <r>
    <s v="5701-ZIKJE"/>
    <x v="1"/>
    <n v="0"/>
    <s v="No"/>
    <s v="No"/>
    <n v="13"/>
    <s v="Yes"/>
    <x v="1"/>
    <x v="0"/>
    <x v="0"/>
    <x v="1"/>
    <x v="0"/>
    <x v="1"/>
    <x v="0"/>
    <x v="0"/>
    <x v="0"/>
    <s v="Yes"/>
    <x v="1"/>
    <n v="50.55"/>
    <n v="610.75"/>
    <x v="0"/>
    <n v="610.75"/>
    <n v="0"/>
    <x v="3"/>
  </r>
  <r>
    <s v="5219-YIPTK"/>
    <x v="0"/>
    <n v="0"/>
    <s v="Yes"/>
    <s v="No"/>
    <n v="33"/>
    <s v="Yes"/>
    <x v="2"/>
    <x v="1"/>
    <x v="0"/>
    <x v="0"/>
    <x v="1"/>
    <x v="0"/>
    <x v="1"/>
    <x v="1"/>
    <x v="0"/>
    <s v="Yes"/>
    <x v="0"/>
    <n v="104.4"/>
    <n v="3409.6"/>
    <x v="1"/>
    <n v="3409.6"/>
    <n v="1"/>
    <x v="1"/>
  </r>
  <r>
    <s v="5032-MIYKT"/>
    <x v="0"/>
    <n v="0"/>
    <s v="No"/>
    <s v="No"/>
    <n v="1"/>
    <s v="Yes"/>
    <x v="1"/>
    <x v="1"/>
    <x v="0"/>
    <x v="1"/>
    <x v="0"/>
    <x v="0"/>
    <x v="0"/>
    <x v="0"/>
    <x v="0"/>
    <s v="Yes"/>
    <x v="1"/>
    <n v="70.7"/>
    <n v="70.7"/>
    <x v="0"/>
    <n v="70.7"/>
    <n v="0"/>
    <x v="0"/>
  </r>
  <r>
    <s v="7396-VJUZB"/>
    <x v="1"/>
    <n v="0"/>
    <s v="Yes"/>
    <s v="Yes"/>
    <n v="4"/>
    <s v="Yes"/>
    <x v="1"/>
    <x v="0"/>
    <x v="0"/>
    <x v="1"/>
    <x v="0"/>
    <x v="0"/>
    <x v="0"/>
    <x v="0"/>
    <x v="0"/>
    <s v="No"/>
    <x v="1"/>
    <n v="45.25"/>
    <n v="155.35"/>
    <x v="0"/>
    <n v="155.35"/>
    <n v="0"/>
    <x v="0"/>
  </r>
  <r>
    <s v="9717-QEBGU"/>
    <x v="1"/>
    <n v="0"/>
    <s v="No"/>
    <s v="No"/>
    <n v="2"/>
    <s v="Yes"/>
    <x v="1"/>
    <x v="1"/>
    <x v="0"/>
    <x v="1"/>
    <x v="0"/>
    <x v="0"/>
    <x v="0"/>
    <x v="0"/>
    <x v="0"/>
    <s v="Yes"/>
    <x v="0"/>
    <n v="70.3"/>
    <n v="144"/>
    <x v="0"/>
    <n v="144"/>
    <n v="0"/>
    <x v="0"/>
  </r>
  <r>
    <s v="5172-RKOCB"/>
    <x v="1"/>
    <n v="0"/>
    <s v="Yes"/>
    <s v="No"/>
    <n v="72"/>
    <s v="Yes"/>
    <x v="2"/>
    <x v="1"/>
    <x v="1"/>
    <x v="0"/>
    <x v="0"/>
    <x v="1"/>
    <x v="1"/>
    <x v="1"/>
    <x v="2"/>
    <s v="Yes"/>
    <x v="3"/>
    <n v="108.95"/>
    <n v="7875"/>
    <x v="0"/>
    <n v="7875"/>
    <n v="0"/>
    <x v="4"/>
  </r>
  <r>
    <s v="6509-TSGWN"/>
    <x v="0"/>
    <n v="0"/>
    <s v="Yes"/>
    <s v="Yes"/>
    <n v="37"/>
    <s v="Yes"/>
    <x v="2"/>
    <x v="2"/>
    <x v="2"/>
    <x v="2"/>
    <x v="2"/>
    <x v="2"/>
    <x v="2"/>
    <x v="2"/>
    <x v="0"/>
    <s v="No"/>
    <x v="1"/>
    <n v="26.45"/>
    <n v="911.6"/>
    <x v="0"/>
    <n v="911.6"/>
    <n v="0"/>
    <x v="2"/>
  </r>
  <r>
    <s v="3540-RZJYU"/>
    <x v="0"/>
    <n v="0"/>
    <s v="No"/>
    <s v="No"/>
    <n v="15"/>
    <s v="Yes"/>
    <x v="1"/>
    <x v="1"/>
    <x v="1"/>
    <x v="1"/>
    <x v="0"/>
    <x v="0"/>
    <x v="1"/>
    <x v="0"/>
    <x v="0"/>
    <s v="No"/>
    <x v="0"/>
    <n v="86.2"/>
    <n v="1270.2"/>
    <x v="1"/>
    <n v="1270.2"/>
    <n v="1"/>
    <x v="3"/>
  </r>
  <r>
    <s v="3178-CIFOT"/>
    <x v="0"/>
    <n v="0"/>
    <s v="No"/>
    <s v="No"/>
    <n v="23"/>
    <s v="Yes"/>
    <x v="1"/>
    <x v="2"/>
    <x v="2"/>
    <x v="2"/>
    <x v="2"/>
    <x v="2"/>
    <x v="2"/>
    <x v="2"/>
    <x v="1"/>
    <s v="Yes"/>
    <x v="3"/>
    <n v="19.649999999999999"/>
    <n v="478.1"/>
    <x v="0"/>
    <n v="478.1"/>
    <n v="0"/>
    <x v="3"/>
  </r>
  <r>
    <s v="2091-MJTFX"/>
    <x v="0"/>
    <n v="0"/>
    <s v="Yes"/>
    <s v="Yes"/>
    <n v="30"/>
    <s v="No"/>
    <x v="0"/>
    <x v="0"/>
    <x v="0"/>
    <x v="1"/>
    <x v="0"/>
    <x v="1"/>
    <x v="1"/>
    <x v="1"/>
    <x v="0"/>
    <s v="No"/>
    <x v="3"/>
    <n v="51.2"/>
    <n v="1561.5"/>
    <x v="1"/>
    <n v="1561.5"/>
    <n v="1"/>
    <x v="1"/>
  </r>
  <r>
    <s v="4530-NDRKU"/>
    <x v="0"/>
    <n v="0"/>
    <s v="Yes"/>
    <s v="Yes"/>
    <n v="42"/>
    <s v="Yes"/>
    <x v="1"/>
    <x v="2"/>
    <x v="2"/>
    <x v="2"/>
    <x v="2"/>
    <x v="2"/>
    <x v="2"/>
    <x v="2"/>
    <x v="1"/>
    <s v="Yes"/>
    <x v="0"/>
    <n v="19.05"/>
    <n v="761.85"/>
    <x v="0"/>
    <n v="761.85"/>
    <n v="0"/>
    <x v="2"/>
  </r>
  <r>
    <s v="5985-TBABQ"/>
    <x v="0"/>
    <n v="0"/>
    <s v="No"/>
    <s v="No"/>
    <n v="32"/>
    <s v="Yes"/>
    <x v="2"/>
    <x v="0"/>
    <x v="1"/>
    <x v="1"/>
    <x v="0"/>
    <x v="0"/>
    <x v="1"/>
    <x v="1"/>
    <x v="1"/>
    <s v="No"/>
    <x v="1"/>
    <n v="74.75"/>
    <n v="2282.9499999999998"/>
    <x v="0"/>
    <n v="2282.9499999999998"/>
    <n v="0"/>
    <x v="1"/>
  </r>
  <r>
    <s v="9800-ONTFE"/>
    <x v="0"/>
    <n v="0"/>
    <s v="Yes"/>
    <s v="Yes"/>
    <n v="22"/>
    <s v="Yes"/>
    <x v="2"/>
    <x v="1"/>
    <x v="0"/>
    <x v="1"/>
    <x v="0"/>
    <x v="0"/>
    <x v="0"/>
    <x v="0"/>
    <x v="0"/>
    <s v="Yes"/>
    <x v="2"/>
    <n v="75.8"/>
    <n v="1615.1"/>
    <x v="0"/>
    <n v="1615.1"/>
    <n v="0"/>
    <x v="3"/>
  </r>
  <r>
    <s v="6743-HHQPF"/>
    <x v="1"/>
    <n v="0"/>
    <s v="Yes"/>
    <s v="No"/>
    <n v="42"/>
    <s v="No"/>
    <x v="0"/>
    <x v="0"/>
    <x v="0"/>
    <x v="1"/>
    <x v="0"/>
    <x v="0"/>
    <x v="0"/>
    <x v="0"/>
    <x v="0"/>
    <s v="Yes"/>
    <x v="3"/>
    <n v="25.1"/>
    <n v="1097.1500000000001"/>
    <x v="0"/>
    <n v="1097.1500000000001"/>
    <n v="0"/>
    <x v="2"/>
  </r>
  <r>
    <s v="8455-HIRAQ"/>
    <x v="0"/>
    <n v="0"/>
    <s v="No"/>
    <s v="No"/>
    <n v="8"/>
    <s v="Yes"/>
    <x v="1"/>
    <x v="0"/>
    <x v="0"/>
    <x v="1"/>
    <x v="0"/>
    <x v="0"/>
    <x v="0"/>
    <x v="0"/>
    <x v="0"/>
    <s v="No"/>
    <x v="1"/>
    <n v="44.45"/>
    <n v="369.3"/>
    <x v="0"/>
    <n v="369.3"/>
    <n v="0"/>
    <x v="0"/>
  </r>
  <r>
    <s v="6616-AALSR"/>
    <x v="0"/>
    <n v="0"/>
    <s v="Yes"/>
    <s v="Yes"/>
    <n v="65"/>
    <s v="Yes"/>
    <x v="2"/>
    <x v="1"/>
    <x v="1"/>
    <x v="1"/>
    <x v="1"/>
    <x v="0"/>
    <x v="1"/>
    <x v="1"/>
    <x v="2"/>
    <s v="Yes"/>
    <x v="3"/>
    <n v="104.3"/>
    <n v="6725.3"/>
    <x v="0"/>
    <n v="6725.3"/>
    <n v="0"/>
    <x v="4"/>
  </r>
  <r>
    <s v="0883-EIBTI"/>
    <x v="0"/>
    <n v="0"/>
    <s v="No"/>
    <s v="No"/>
    <n v="2"/>
    <s v="Yes"/>
    <x v="1"/>
    <x v="2"/>
    <x v="2"/>
    <x v="2"/>
    <x v="2"/>
    <x v="2"/>
    <x v="2"/>
    <x v="2"/>
    <x v="0"/>
    <s v="No"/>
    <x v="1"/>
    <n v="19.5"/>
    <n v="31.55"/>
    <x v="1"/>
    <n v="31.55"/>
    <n v="1"/>
    <x v="0"/>
  </r>
  <r>
    <s v="9415-ZNBSX"/>
    <x v="0"/>
    <n v="0"/>
    <s v="Yes"/>
    <s v="Yes"/>
    <n v="70"/>
    <s v="Yes"/>
    <x v="2"/>
    <x v="0"/>
    <x v="1"/>
    <x v="0"/>
    <x v="1"/>
    <x v="1"/>
    <x v="1"/>
    <x v="1"/>
    <x v="2"/>
    <s v="Yes"/>
    <x v="2"/>
    <n v="89"/>
    <n v="6293.2"/>
    <x v="0"/>
    <n v="6293.2"/>
    <n v="0"/>
    <x v="4"/>
  </r>
  <r>
    <s v="4018-KJYUY"/>
    <x v="1"/>
    <n v="0"/>
    <s v="No"/>
    <s v="Yes"/>
    <n v="22"/>
    <s v="Yes"/>
    <x v="1"/>
    <x v="2"/>
    <x v="2"/>
    <x v="2"/>
    <x v="2"/>
    <x v="2"/>
    <x v="2"/>
    <x v="2"/>
    <x v="0"/>
    <s v="No"/>
    <x v="3"/>
    <n v="20.149999999999999"/>
    <n v="432.5"/>
    <x v="0"/>
    <n v="432.5"/>
    <n v="0"/>
    <x v="3"/>
  </r>
  <r>
    <s v="0722-TROQR"/>
    <x v="0"/>
    <n v="1"/>
    <s v="No"/>
    <s v="No"/>
    <n v="4"/>
    <s v="Yes"/>
    <x v="2"/>
    <x v="1"/>
    <x v="0"/>
    <x v="1"/>
    <x v="0"/>
    <x v="0"/>
    <x v="0"/>
    <x v="0"/>
    <x v="0"/>
    <s v="Yes"/>
    <x v="0"/>
    <n v="74.900000000000006"/>
    <n v="321.75"/>
    <x v="1"/>
    <n v="321.75"/>
    <n v="1"/>
    <x v="0"/>
  </r>
  <r>
    <s v="7571-YXDAD"/>
    <x v="0"/>
    <n v="0"/>
    <s v="No"/>
    <s v="No"/>
    <n v="2"/>
    <s v="Yes"/>
    <x v="2"/>
    <x v="1"/>
    <x v="0"/>
    <x v="1"/>
    <x v="0"/>
    <x v="0"/>
    <x v="0"/>
    <x v="0"/>
    <x v="0"/>
    <s v="No"/>
    <x v="3"/>
    <n v="74.900000000000006"/>
    <n v="147.15"/>
    <x v="1"/>
    <n v="147.15"/>
    <n v="1"/>
    <x v="0"/>
  </r>
  <r>
    <s v="3884-UEBXB"/>
    <x v="0"/>
    <n v="0"/>
    <s v="Yes"/>
    <s v="Yes"/>
    <n v="67"/>
    <s v="No"/>
    <x v="0"/>
    <x v="0"/>
    <x v="1"/>
    <x v="0"/>
    <x v="0"/>
    <x v="0"/>
    <x v="0"/>
    <x v="0"/>
    <x v="2"/>
    <s v="No"/>
    <x v="2"/>
    <n v="36.15"/>
    <n v="2434.4499999999998"/>
    <x v="0"/>
    <n v="2434.4499999999998"/>
    <n v="0"/>
    <x v="4"/>
  </r>
  <r>
    <s v="8780-RSYYU"/>
    <x v="0"/>
    <n v="0"/>
    <s v="No"/>
    <s v="No"/>
    <n v="25"/>
    <s v="Yes"/>
    <x v="1"/>
    <x v="2"/>
    <x v="2"/>
    <x v="2"/>
    <x v="2"/>
    <x v="2"/>
    <x v="2"/>
    <x v="2"/>
    <x v="0"/>
    <s v="Yes"/>
    <x v="3"/>
    <n v="19.2"/>
    <n v="532.1"/>
    <x v="0"/>
    <n v="532.1"/>
    <n v="0"/>
    <x v="1"/>
  </r>
  <r>
    <s v="5537-UXXVS"/>
    <x v="0"/>
    <n v="0"/>
    <s v="Yes"/>
    <s v="No"/>
    <n v="20"/>
    <s v="Yes"/>
    <x v="1"/>
    <x v="2"/>
    <x v="2"/>
    <x v="2"/>
    <x v="2"/>
    <x v="2"/>
    <x v="2"/>
    <x v="2"/>
    <x v="0"/>
    <s v="No"/>
    <x v="2"/>
    <n v="19.25"/>
    <n v="375.25"/>
    <x v="0"/>
    <n v="375.25"/>
    <n v="0"/>
    <x v="3"/>
  </r>
  <r>
    <s v="1791-PQHBB"/>
    <x v="0"/>
    <n v="0"/>
    <s v="No"/>
    <s v="Yes"/>
    <n v="2"/>
    <s v="Yes"/>
    <x v="1"/>
    <x v="0"/>
    <x v="1"/>
    <x v="1"/>
    <x v="0"/>
    <x v="0"/>
    <x v="0"/>
    <x v="1"/>
    <x v="0"/>
    <s v="Yes"/>
    <x v="3"/>
    <n v="61.2"/>
    <n v="125.95"/>
    <x v="0"/>
    <n v="125.95"/>
    <n v="0"/>
    <x v="0"/>
  </r>
  <r>
    <s v="8701-DGLVH"/>
    <x v="1"/>
    <n v="0"/>
    <s v="No"/>
    <s v="No"/>
    <n v="51"/>
    <s v="Yes"/>
    <x v="1"/>
    <x v="2"/>
    <x v="2"/>
    <x v="2"/>
    <x v="2"/>
    <x v="2"/>
    <x v="2"/>
    <x v="2"/>
    <x v="2"/>
    <s v="No"/>
    <x v="1"/>
    <n v="20.45"/>
    <n v="1042.6500000000001"/>
    <x v="0"/>
    <n v="1042.6500000000001"/>
    <n v="0"/>
    <x v="5"/>
  </r>
  <r>
    <s v="8741-LQOBK"/>
    <x v="0"/>
    <n v="0"/>
    <s v="Yes"/>
    <s v="Yes"/>
    <n v="46"/>
    <s v="No"/>
    <x v="0"/>
    <x v="0"/>
    <x v="1"/>
    <x v="0"/>
    <x v="0"/>
    <x v="0"/>
    <x v="0"/>
    <x v="0"/>
    <x v="0"/>
    <s v="No"/>
    <x v="2"/>
    <n v="35.049999999999997"/>
    <n v="1620.25"/>
    <x v="0"/>
    <n v="1620.25"/>
    <n v="0"/>
    <x v="2"/>
  </r>
  <r>
    <s v="3393-FMZPV"/>
    <x v="0"/>
    <n v="0"/>
    <s v="No"/>
    <s v="No"/>
    <n v="25"/>
    <s v="Yes"/>
    <x v="2"/>
    <x v="1"/>
    <x v="0"/>
    <x v="0"/>
    <x v="0"/>
    <x v="0"/>
    <x v="1"/>
    <x v="1"/>
    <x v="0"/>
    <s v="Yes"/>
    <x v="0"/>
    <n v="100.25"/>
    <n v="2387.75"/>
    <x v="1"/>
    <n v="2387.75"/>
    <n v="1"/>
    <x v="1"/>
  </r>
  <r>
    <s v="8082-GHXOP"/>
    <x v="1"/>
    <n v="0"/>
    <s v="No"/>
    <s v="Yes"/>
    <n v="13"/>
    <s v="Yes"/>
    <x v="1"/>
    <x v="0"/>
    <x v="0"/>
    <x v="1"/>
    <x v="0"/>
    <x v="0"/>
    <x v="0"/>
    <x v="0"/>
    <x v="0"/>
    <s v="No"/>
    <x v="1"/>
    <n v="44"/>
    <n v="659.35"/>
    <x v="0"/>
    <n v="659.35"/>
    <n v="0"/>
    <x v="3"/>
  </r>
  <r>
    <s v="6402-ZFPPI"/>
    <x v="0"/>
    <n v="1"/>
    <s v="No"/>
    <s v="No"/>
    <n v="25"/>
    <s v="Yes"/>
    <x v="2"/>
    <x v="1"/>
    <x v="1"/>
    <x v="0"/>
    <x v="0"/>
    <x v="0"/>
    <x v="1"/>
    <x v="1"/>
    <x v="0"/>
    <s v="Yes"/>
    <x v="1"/>
    <n v="102.8"/>
    <n v="2660.2"/>
    <x v="1"/>
    <n v="2660.2"/>
    <n v="1"/>
    <x v="1"/>
  </r>
  <r>
    <s v="0980-FEXWF"/>
    <x v="1"/>
    <n v="0"/>
    <s v="Yes"/>
    <s v="Yes"/>
    <n v="26"/>
    <s v="Yes"/>
    <x v="1"/>
    <x v="0"/>
    <x v="0"/>
    <x v="1"/>
    <x v="1"/>
    <x v="0"/>
    <x v="0"/>
    <x v="0"/>
    <x v="1"/>
    <s v="No"/>
    <x v="1"/>
    <n v="50.35"/>
    <n v="1285.8"/>
    <x v="0"/>
    <n v="1285.8"/>
    <n v="0"/>
    <x v="1"/>
  </r>
  <r>
    <s v="7486-KSRVI"/>
    <x v="1"/>
    <n v="0"/>
    <s v="No"/>
    <s v="No"/>
    <n v="43"/>
    <s v="Yes"/>
    <x v="2"/>
    <x v="1"/>
    <x v="0"/>
    <x v="1"/>
    <x v="0"/>
    <x v="1"/>
    <x v="1"/>
    <x v="1"/>
    <x v="1"/>
    <s v="Yes"/>
    <x v="0"/>
    <n v="100"/>
    <n v="4211.55"/>
    <x v="1"/>
    <n v="4211.55"/>
    <n v="1"/>
    <x v="2"/>
  </r>
  <r>
    <s v="3011-WQKSZ"/>
    <x v="1"/>
    <n v="0"/>
    <s v="No"/>
    <s v="Yes"/>
    <n v="19"/>
    <s v="Yes"/>
    <x v="1"/>
    <x v="2"/>
    <x v="2"/>
    <x v="2"/>
    <x v="2"/>
    <x v="2"/>
    <x v="2"/>
    <x v="2"/>
    <x v="0"/>
    <s v="Yes"/>
    <x v="0"/>
    <n v="20"/>
    <n v="377.55"/>
    <x v="0"/>
    <n v="377.55"/>
    <n v="0"/>
    <x v="3"/>
  </r>
  <r>
    <s v="8443-WVPSS"/>
    <x v="1"/>
    <n v="0"/>
    <s v="Yes"/>
    <s v="No"/>
    <n v="10"/>
    <s v="Yes"/>
    <x v="1"/>
    <x v="1"/>
    <x v="0"/>
    <x v="0"/>
    <x v="0"/>
    <x v="1"/>
    <x v="1"/>
    <x v="1"/>
    <x v="0"/>
    <s v="Yes"/>
    <x v="0"/>
    <n v="99.85"/>
    <n v="990.9"/>
    <x v="1"/>
    <n v="990.9"/>
    <n v="1"/>
    <x v="0"/>
  </r>
  <r>
    <s v="3006-XIMLN"/>
    <x v="0"/>
    <n v="0"/>
    <s v="No"/>
    <s v="Yes"/>
    <n v="2"/>
    <s v="Yes"/>
    <x v="2"/>
    <x v="1"/>
    <x v="0"/>
    <x v="1"/>
    <x v="0"/>
    <x v="0"/>
    <x v="1"/>
    <x v="1"/>
    <x v="0"/>
    <s v="Yes"/>
    <x v="2"/>
    <n v="94.2"/>
    <n v="193.8"/>
    <x v="1"/>
    <n v="193.8"/>
    <n v="1"/>
    <x v="0"/>
  </r>
  <r>
    <s v="8218-FFJDS"/>
    <x v="0"/>
    <n v="0"/>
    <s v="Yes"/>
    <s v="No"/>
    <n v="72"/>
    <s v="Yes"/>
    <x v="2"/>
    <x v="0"/>
    <x v="1"/>
    <x v="0"/>
    <x v="0"/>
    <x v="1"/>
    <x v="1"/>
    <x v="1"/>
    <x v="2"/>
    <s v="Yes"/>
    <x v="2"/>
    <n v="86.4"/>
    <n v="6058.95"/>
    <x v="0"/>
    <n v="6058.95"/>
    <n v="0"/>
    <x v="4"/>
  </r>
  <r>
    <s v="1986-PHGZF"/>
    <x v="1"/>
    <n v="1"/>
    <s v="No"/>
    <s v="No"/>
    <n v="18"/>
    <s v="Yes"/>
    <x v="2"/>
    <x v="0"/>
    <x v="1"/>
    <x v="0"/>
    <x v="0"/>
    <x v="0"/>
    <x v="0"/>
    <x v="0"/>
    <x v="0"/>
    <s v="Yes"/>
    <x v="3"/>
    <n v="58.4"/>
    <n v="964.9"/>
    <x v="0"/>
    <n v="964.9"/>
    <n v="0"/>
    <x v="3"/>
  </r>
  <r>
    <s v="9965-YOKZB"/>
    <x v="1"/>
    <n v="1"/>
    <s v="No"/>
    <s v="No"/>
    <n v="9"/>
    <s v="Yes"/>
    <x v="2"/>
    <x v="1"/>
    <x v="0"/>
    <x v="1"/>
    <x v="0"/>
    <x v="0"/>
    <x v="0"/>
    <x v="1"/>
    <x v="0"/>
    <s v="Yes"/>
    <x v="0"/>
    <n v="83.85"/>
    <n v="790.15"/>
    <x v="1"/>
    <n v="790.15"/>
    <n v="1"/>
    <x v="0"/>
  </r>
  <r>
    <s v="0504-HHAPI"/>
    <x v="0"/>
    <n v="1"/>
    <s v="No"/>
    <s v="No"/>
    <n v="27"/>
    <s v="Yes"/>
    <x v="2"/>
    <x v="1"/>
    <x v="0"/>
    <x v="1"/>
    <x v="1"/>
    <x v="0"/>
    <x v="0"/>
    <x v="1"/>
    <x v="0"/>
    <s v="No"/>
    <x v="3"/>
    <n v="88.3"/>
    <n v="2467.75"/>
    <x v="1"/>
    <n v="2467.75"/>
    <n v="1"/>
    <x v="1"/>
  </r>
  <r>
    <s v="9360-OMDZZ"/>
    <x v="1"/>
    <n v="0"/>
    <s v="No"/>
    <s v="No"/>
    <n v="24"/>
    <s v="Yes"/>
    <x v="2"/>
    <x v="1"/>
    <x v="0"/>
    <x v="1"/>
    <x v="0"/>
    <x v="0"/>
    <x v="1"/>
    <x v="1"/>
    <x v="0"/>
    <s v="Yes"/>
    <x v="0"/>
    <n v="94.1"/>
    <n v="2322.85"/>
    <x v="0"/>
    <n v="2322.85"/>
    <n v="0"/>
    <x v="3"/>
  </r>
  <r>
    <s v="6305-YLBMM"/>
    <x v="1"/>
    <n v="0"/>
    <s v="No"/>
    <s v="No"/>
    <n v="69"/>
    <s v="Yes"/>
    <x v="1"/>
    <x v="1"/>
    <x v="0"/>
    <x v="0"/>
    <x v="1"/>
    <x v="1"/>
    <x v="1"/>
    <x v="1"/>
    <x v="1"/>
    <s v="Yes"/>
    <x v="2"/>
    <n v="104.05"/>
    <n v="7262"/>
    <x v="1"/>
    <n v="7262"/>
    <n v="1"/>
    <x v="4"/>
  </r>
  <r>
    <s v="0345-XMMUG"/>
    <x v="0"/>
    <n v="0"/>
    <s v="Yes"/>
    <s v="No"/>
    <n v="46"/>
    <s v="Yes"/>
    <x v="2"/>
    <x v="1"/>
    <x v="0"/>
    <x v="0"/>
    <x v="1"/>
    <x v="1"/>
    <x v="1"/>
    <x v="1"/>
    <x v="2"/>
    <s v="Yes"/>
    <x v="3"/>
    <n v="108.9"/>
    <n v="4854.3"/>
    <x v="0"/>
    <n v="4854.3"/>
    <n v="0"/>
    <x v="2"/>
  </r>
  <r>
    <s v="8024-XNAFQ"/>
    <x v="0"/>
    <n v="1"/>
    <s v="No"/>
    <s v="No"/>
    <n v="72"/>
    <s v="Yes"/>
    <x v="2"/>
    <x v="1"/>
    <x v="1"/>
    <x v="0"/>
    <x v="1"/>
    <x v="1"/>
    <x v="0"/>
    <x v="1"/>
    <x v="2"/>
    <s v="Yes"/>
    <x v="2"/>
    <n v="107.4"/>
    <n v="7748.75"/>
    <x v="0"/>
    <n v="7748.75"/>
    <n v="0"/>
    <x v="4"/>
  </r>
  <r>
    <s v="3647-GMGDH"/>
    <x v="1"/>
    <n v="0"/>
    <s v="Yes"/>
    <s v="No"/>
    <n v="22"/>
    <s v="Yes"/>
    <x v="1"/>
    <x v="1"/>
    <x v="0"/>
    <x v="1"/>
    <x v="1"/>
    <x v="0"/>
    <x v="1"/>
    <x v="1"/>
    <x v="0"/>
    <s v="Yes"/>
    <x v="3"/>
    <n v="94.7"/>
    <n v="1914.9"/>
    <x v="1"/>
    <n v="1914.9"/>
    <n v="1"/>
    <x v="3"/>
  </r>
  <r>
    <s v="2988-GBIVW"/>
    <x v="0"/>
    <n v="1"/>
    <s v="Yes"/>
    <s v="No"/>
    <n v="70"/>
    <s v="Yes"/>
    <x v="2"/>
    <x v="1"/>
    <x v="1"/>
    <x v="1"/>
    <x v="0"/>
    <x v="0"/>
    <x v="0"/>
    <x v="1"/>
    <x v="0"/>
    <s v="Yes"/>
    <x v="0"/>
    <n v="90.85"/>
    <n v="6470.1"/>
    <x v="0"/>
    <n v="6470.1"/>
    <n v="0"/>
    <x v="4"/>
  </r>
  <r>
    <s v="2832-SCUCO"/>
    <x v="0"/>
    <n v="0"/>
    <s v="No"/>
    <s v="No"/>
    <n v="2"/>
    <s v="Yes"/>
    <x v="1"/>
    <x v="2"/>
    <x v="2"/>
    <x v="2"/>
    <x v="2"/>
    <x v="2"/>
    <x v="2"/>
    <x v="2"/>
    <x v="0"/>
    <s v="No"/>
    <x v="0"/>
    <n v="19.899999999999999"/>
    <n v="57.4"/>
    <x v="0"/>
    <n v="57.4"/>
    <n v="0"/>
    <x v="0"/>
  </r>
  <r>
    <s v="7036-ZZKBD"/>
    <x v="1"/>
    <n v="0"/>
    <s v="Yes"/>
    <s v="No"/>
    <n v="31"/>
    <s v="Yes"/>
    <x v="1"/>
    <x v="0"/>
    <x v="0"/>
    <x v="1"/>
    <x v="1"/>
    <x v="1"/>
    <x v="0"/>
    <x v="1"/>
    <x v="0"/>
    <s v="Yes"/>
    <x v="3"/>
    <n v="66.400000000000006"/>
    <n v="2019.8"/>
    <x v="0"/>
    <n v="2019.8"/>
    <n v="0"/>
    <x v="1"/>
  </r>
  <r>
    <s v="3791-LGQCY"/>
    <x v="0"/>
    <n v="1"/>
    <s v="Yes"/>
    <s v="No"/>
    <n v="56"/>
    <s v="Yes"/>
    <x v="2"/>
    <x v="1"/>
    <x v="0"/>
    <x v="1"/>
    <x v="1"/>
    <x v="0"/>
    <x v="1"/>
    <x v="1"/>
    <x v="0"/>
    <s v="Yes"/>
    <x v="2"/>
    <n v="100.65"/>
    <n v="5688.05"/>
    <x v="1"/>
    <n v="5688.05"/>
    <n v="1"/>
    <x v="5"/>
  </r>
  <r>
    <s v="0265-PSUAE"/>
    <x v="0"/>
    <n v="0"/>
    <s v="Yes"/>
    <s v="Yes"/>
    <n v="16"/>
    <s v="Yes"/>
    <x v="1"/>
    <x v="1"/>
    <x v="1"/>
    <x v="1"/>
    <x v="1"/>
    <x v="0"/>
    <x v="1"/>
    <x v="1"/>
    <x v="0"/>
    <s v="No"/>
    <x v="2"/>
    <n v="100.7"/>
    <n v="1522.7"/>
    <x v="0"/>
    <n v="1522.7"/>
    <n v="0"/>
    <x v="3"/>
  </r>
  <r>
    <s v="0463-TXOAK"/>
    <x v="1"/>
    <n v="0"/>
    <s v="No"/>
    <s v="Yes"/>
    <n v="52"/>
    <s v="Yes"/>
    <x v="2"/>
    <x v="2"/>
    <x v="2"/>
    <x v="2"/>
    <x v="2"/>
    <x v="2"/>
    <x v="2"/>
    <x v="2"/>
    <x v="2"/>
    <s v="No"/>
    <x v="3"/>
    <n v="25.6"/>
    <n v="1334.5"/>
    <x v="0"/>
    <n v="1334.5"/>
    <n v="0"/>
    <x v="5"/>
  </r>
  <r>
    <s v="0594-UFTUL"/>
    <x v="1"/>
    <n v="0"/>
    <s v="Yes"/>
    <s v="Yes"/>
    <n v="13"/>
    <s v="Yes"/>
    <x v="1"/>
    <x v="2"/>
    <x v="2"/>
    <x v="2"/>
    <x v="2"/>
    <x v="2"/>
    <x v="2"/>
    <x v="2"/>
    <x v="0"/>
    <s v="Yes"/>
    <x v="1"/>
    <n v="19.850000000000001"/>
    <n v="252"/>
    <x v="0"/>
    <n v="252"/>
    <n v="0"/>
    <x v="3"/>
  </r>
  <r>
    <s v="9509-MPYOD"/>
    <x v="0"/>
    <n v="0"/>
    <s v="No"/>
    <s v="No"/>
    <n v="35"/>
    <s v="Yes"/>
    <x v="1"/>
    <x v="2"/>
    <x v="2"/>
    <x v="2"/>
    <x v="2"/>
    <x v="2"/>
    <x v="2"/>
    <x v="2"/>
    <x v="1"/>
    <s v="No"/>
    <x v="1"/>
    <n v="20.75"/>
    <n v="700.45"/>
    <x v="0"/>
    <n v="700.45"/>
    <n v="0"/>
    <x v="1"/>
  </r>
  <r>
    <s v="9128-CPXKI"/>
    <x v="0"/>
    <n v="0"/>
    <s v="No"/>
    <s v="No"/>
    <n v="59"/>
    <s v="Yes"/>
    <x v="1"/>
    <x v="1"/>
    <x v="0"/>
    <x v="1"/>
    <x v="1"/>
    <x v="0"/>
    <x v="1"/>
    <x v="1"/>
    <x v="2"/>
    <s v="No"/>
    <x v="0"/>
    <n v="95.8"/>
    <n v="5655.45"/>
    <x v="0"/>
    <n v="5655.45"/>
    <n v="0"/>
    <x v="5"/>
  </r>
  <r>
    <s v="0129-KPTWJ"/>
    <x v="1"/>
    <n v="0"/>
    <s v="Yes"/>
    <s v="No"/>
    <n v="72"/>
    <s v="Yes"/>
    <x v="1"/>
    <x v="1"/>
    <x v="0"/>
    <x v="1"/>
    <x v="1"/>
    <x v="0"/>
    <x v="1"/>
    <x v="1"/>
    <x v="0"/>
    <s v="Yes"/>
    <x v="0"/>
    <n v="94.65"/>
    <n v="6747.35"/>
    <x v="0"/>
    <n v="6747.35"/>
    <n v="0"/>
    <x v="4"/>
  </r>
  <r>
    <s v="8166-ZZTFS"/>
    <x v="0"/>
    <n v="1"/>
    <s v="Yes"/>
    <s v="No"/>
    <n v="66"/>
    <s v="Yes"/>
    <x v="2"/>
    <x v="0"/>
    <x v="0"/>
    <x v="0"/>
    <x v="1"/>
    <x v="0"/>
    <x v="1"/>
    <x v="1"/>
    <x v="2"/>
    <s v="Yes"/>
    <x v="2"/>
    <n v="80.55"/>
    <n v="5265.1"/>
    <x v="1"/>
    <n v="5265.1"/>
    <n v="1"/>
    <x v="4"/>
  </r>
  <r>
    <s v="5855-EIBDE"/>
    <x v="0"/>
    <n v="0"/>
    <s v="Yes"/>
    <s v="No"/>
    <n v="49"/>
    <s v="Yes"/>
    <x v="2"/>
    <x v="1"/>
    <x v="1"/>
    <x v="0"/>
    <x v="1"/>
    <x v="1"/>
    <x v="0"/>
    <x v="1"/>
    <x v="2"/>
    <s v="No"/>
    <x v="3"/>
    <n v="106.65"/>
    <n v="5174.3500000000004"/>
    <x v="0"/>
    <n v="5174.3500000000004"/>
    <n v="0"/>
    <x v="5"/>
  </r>
  <r>
    <s v="5365-LLFYV"/>
    <x v="0"/>
    <n v="0"/>
    <s v="No"/>
    <s v="No"/>
    <n v="2"/>
    <s v="Yes"/>
    <x v="1"/>
    <x v="0"/>
    <x v="0"/>
    <x v="1"/>
    <x v="0"/>
    <x v="0"/>
    <x v="0"/>
    <x v="0"/>
    <x v="0"/>
    <s v="Yes"/>
    <x v="1"/>
    <n v="45.85"/>
    <n v="105.6"/>
    <x v="0"/>
    <n v="105.6"/>
    <n v="0"/>
    <x v="0"/>
  </r>
  <r>
    <s v="5956-YHHRX"/>
    <x v="1"/>
    <n v="1"/>
    <s v="No"/>
    <s v="No"/>
    <n v="21"/>
    <s v="Yes"/>
    <x v="2"/>
    <x v="1"/>
    <x v="0"/>
    <x v="0"/>
    <x v="1"/>
    <x v="0"/>
    <x v="1"/>
    <x v="1"/>
    <x v="0"/>
    <s v="Yes"/>
    <x v="0"/>
    <n v="104.35"/>
    <n v="2271.85"/>
    <x v="0"/>
    <n v="2271.85"/>
    <n v="0"/>
    <x v="3"/>
  </r>
  <r>
    <s v="6008-NAIXK"/>
    <x v="1"/>
    <n v="1"/>
    <s v="No"/>
    <s v="No"/>
    <n v="54"/>
    <s v="No"/>
    <x v="0"/>
    <x v="0"/>
    <x v="0"/>
    <x v="0"/>
    <x v="1"/>
    <x v="0"/>
    <x v="1"/>
    <x v="1"/>
    <x v="1"/>
    <s v="Yes"/>
    <x v="0"/>
    <n v="55.45"/>
    <n v="2966.95"/>
    <x v="0"/>
    <n v="2966.95"/>
    <n v="0"/>
    <x v="5"/>
  </r>
  <r>
    <s v="2956-GGUCQ"/>
    <x v="1"/>
    <n v="1"/>
    <s v="Yes"/>
    <s v="No"/>
    <n v="24"/>
    <s v="Yes"/>
    <x v="2"/>
    <x v="1"/>
    <x v="1"/>
    <x v="1"/>
    <x v="0"/>
    <x v="0"/>
    <x v="0"/>
    <x v="0"/>
    <x v="0"/>
    <s v="Yes"/>
    <x v="0"/>
    <n v="78.849999999999994"/>
    <n v="1772.25"/>
    <x v="1"/>
    <n v="1772.25"/>
    <n v="1"/>
    <x v="3"/>
  </r>
  <r>
    <s v="1928-BXYIV"/>
    <x v="1"/>
    <n v="0"/>
    <s v="No"/>
    <s v="No"/>
    <n v="1"/>
    <s v="Yes"/>
    <x v="2"/>
    <x v="0"/>
    <x v="1"/>
    <x v="0"/>
    <x v="0"/>
    <x v="0"/>
    <x v="0"/>
    <x v="0"/>
    <x v="0"/>
    <s v="No"/>
    <x v="0"/>
    <n v="61.15"/>
    <n v="61.15"/>
    <x v="0"/>
    <n v="61.15"/>
    <n v="0"/>
    <x v="0"/>
  </r>
  <r>
    <s v="5760-FXFVO"/>
    <x v="1"/>
    <n v="0"/>
    <s v="No"/>
    <s v="No"/>
    <n v="6"/>
    <s v="Yes"/>
    <x v="1"/>
    <x v="1"/>
    <x v="1"/>
    <x v="0"/>
    <x v="0"/>
    <x v="0"/>
    <x v="0"/>
    <x v="0"/>
    <x v="0"/>
    <s v="Yes"/>
    <x v="0"/>
    <n v="78.95"/>
    <n v="494.95"/>
    <x v="0"/>
    <n v="494.95"/>
    <n v="0"/>
    <x v="0"/>
  </r>
  <r>
    <s v="6595-COKXZ"/>
    <x v="0"/>
    <n v="0"/>
    <s v="No"/>
    <s v="No"/>
    <n v="1"/>
    <s v="Yes"/>
    <x v="1"/>
    <x v="0"/>
    <x v="0"/>
    <x v="1"/>
    <x v="0"/>
    <x v="0"/>
    <x v="0"/>
    <x v="0"/>
    <x v="0"/>
    <s v="Yes"/>
    <x v="1"/>
    <n v="44.45"/>
    <n v="44.45"/>
    <x v="1"/>
    <n v="44.45"/>
    <n v="1"/>
    <x v="0"/>
  </r>
  <r>
    <s v="0961-ZWLVI"/>
    <x v="1"/>
    <n v="0"/>
    <s v="No"/>
    <s v="Yes"/>
    <n v="49"/>
    <s v="Yes"/>
    <x v="2"/>
    <x v="1"/>
    <x v="1"/>
    <x v="0"/>
    <x v="1"/>
    <x v="0"/>
    <x v="1"/>
    <x v="1"/>
    <x v="1"/>
    <s v="Yes"/>
    <x v="3"/>
    <n v="109.2"/>
    <n v="5290.45"/>
    <x v="0"/>
    <n v="5290.45"/>
    <n v="0"/>
    <x v="5"/>
  </r>
  <r>
    <s v="5181-OABFK"/>
    <x v="0"/>
    <n v="0"/>
    <s v="Yes"/>
    <s v="Yes"/>
    <n v="56"/>
    <s v="Yes"/>
    <x v="1"/>
    <x v="0"/>
    <x v="1"/>
    <x v="0"/>
    <x v="1"/>
    <x v="0"/>
    <x v="0"/>
    <x v="0"/>
    <x v="2"/>
    <s v="Yes"/>
    <x v="3"/>
    <n v="61.3"/>
    <n v="3346.8"/>
    <x v="0"/>
    <n v="3346.8"/>
    <n v="0"/>
    <x v="5"/>
  </r>
  <r>
    <s v="4007-NHVHI"/>
    <x v="0"/>
    <n v="1"/>
    <s v="No"/>
    <s v="No"/>
    <n v="56"/>
    <s v="Yes"/>
    <x v="2"/>
    <x v="1"/>
    <x v="1"/>
    <x v="0"/>
    <x v="0"/>
    <x v="0"/>
    <x v="0"/>
    <x v="1"/>
    <x v="0"/>
    <s v="Yes"/>
    <x v="0"/>
    <n v="96.85"/>
    <n v="5219.6499999999996"/>
    <x v="0"/>
    <n v="5219.6499999999996"/>
    <n v="0"/>
    <x v="5"/>
  </r>
  <r>
    <s v="7816-VGHTO"/>
    <x v="0"/>
    <n v="0"/>
    <s v="Yes"/>
    <s v="Yes"/>
    <n v="6"/>
    <s v="No"/>
    <x v="0"/>
    <x v="0"/>
    <x v="0"/>
    <x v="0"/>
    <x v="1"/>
    <x v="1"/>
    <x v="0"/>
    <x v="0"/>
    <x v="2"/>
    <s v="No"/>
    <x v="1"/>
    <n v="40.549999999999997"/>
    <n v="217.5"/>
    <x v="0"/>
    <n v="217.5"/>
    <n v="0"/>
    <x v="0"/>
  </r>
  <r>
    <s v="5871-DGTXZ"/>
    <x v="1"/>
    <n v="0"/>
    <s v="No"/>
    <s v="No"/>
    <n v="32"/>
    <s v="Yes"/>
    <x v="1"/>
    <x v="2"/>
    <x v="2"/>
    <x v="2"/>
    <x v="2"/>
    <x v="2"/>
    <x v="2"/>
    <x v="2"/>
    <x v="1"/>
    <s v="No"/>
    <x v="1"/>
    <n v="19.8"/>
    <n v="607.70000000000005"/>
    <x v="0"/>
    <n v="607.70000000000005"/>
    <n v="0"/>
    <x v="1"/>
  </r>
  <r>
    <s v="7550-WIQVA"/>
    <x v="1"/>
    <n v="0"/>
    <s v="Yes"/>
    <s v="Yes"/>
    <n v="50"/>
    <s v="Yes"/>
    <x v="2"/>
    <x v="1"/>
    <x v="1"/>
    <x v="0"/>
    <x v="1"/>
    <x v="0"/>
    <x v="1"/>
    <x v="1"/>
    <x v="1"/>
    <s v="Yes"/>
    <x v="0"/>
    <n v="108.25"/>
    <n v="5431.4"/>
    <x v="0"/>
    <n v="5431.4"/>
    <n v="0"/>
    <x v="5"/>
  </r>
  <r>
    <s v="7544-ZVIKX"/>
    <x v="1"/>
    <n v="0"/>
    <s v="Yes"/>
    <s v="Yes"/>
    <n v="58"/>
    <s v="Yes"/>
    <x v="2"/>
    <x v="1"/>
    <x v="0"/>
    <x v="1"/>
    <x v="1"/>
    <x v="1"/>
    <x v="1"/>
    <x v="1"/>
    <x v="1"/>
    <s v="Yes"/>
    <x v="2"/>
    <n v="105.05"/>
    <n v="6004.85"/>
    <x v="0"/>
    <n v="6004.85"/>
    <n v="0"/>
    <x v="5"/>
  </r>
  <r>
    <s v="0016-QLJIS"/>
    <x v="0"/>
    <n v="0"/>
    <s v="Yes"/>
    <s v="Yes"/>
    <n v="65"/>
    <s v="Yes"/>
    <x v="2"/>
    <x v="0"/>
    <x v="1"/>
    <x v="0"/>
    <x v="1"/>
    <x v="1"/>
    <x v="1"/>
    <x v="1"/>
    <x v="2"/>
    <s v="Yes"/>
    <x v="1"/>
    <n v="90.45"/>
    <n v="5957.9"/>
    <x v="0"/>
    <n v="5957.9"/>
    <n v="0"/>
    <x v="4"/>
  </r>
  <r>
    <s v="7508-DQAKK"/>
    <x v="0"/>
    <n v="0"/>
    <s v="No"/>
    <s v="No"/>
    <n v="64"/>
    <s v="Yes"/>
    <x v="2"/>
    <x v="0"/>
    <x v="1"/>
    <x v="0"/>
    <x v="1"/>
    <x v="1"/>
    <x v="1"/>
    <x v="1"/>
    <x v="2"/>
    <s v="Yes"/>
    <x v="3"/>
    <n v="86.4"/>
    <n v="5442.05"/>
    <x v="0"/>
    <n v="5442.05"/>
    <n v="0"/>
    <x v="4"/>
  </r>
  <r>
    <s v="5176-OLSKT"/>
    <x v="0"/>
    <n v="0"/>
    <s v="Yes"/>
    <s v="No"/>
    <n v="66"/>
    <s v="Yes"/>
    <x v="2"/>
    <x v="0"/>
    <x v="1"/>
    <x v="0"/>
    <x v="1"/>
    <x v="0"/>
    <x v="0"/>
    <x v="0"/>
    <x v="2"/>
    <s v="No"/>
    <x v="2"/>
    <n v="66.900000000000006"/>
    <n v="4370.25"/>
    <x v="0"/>
    <n v="4370.25"/>
    <n v="0"/>
    <x v="4"/>
  </r>
  <r>
    <s v="9356-AXGMP"/>
    <x v="1"/>
    <n v="0"/>
    <s v="Yes"/>
    <s v="No"/>
    <n v="38"/>
    <s v="Yes"/>
    <x v="2"/>
    <x v="1"/>
    <x v="1"/>
    <x v="1"/>
    <x v="1"/>
    <x v="1"/>
    <x v="1"/>
    <x v="1"/>
    <x v="1"/>
    <s v="Yes"/>
    <x v="0"/>
    <n v="110.7"/>
    <n v="4428.6000000000004"/>
    <x v="0"/>
    <n v="4428.6000000000004"/>
    <n v="0"/>
    <x v="2"/>
  </r>
  <r>
    <s v="3556-BVQGL"/>
    <x v="0"/>
    <n v="0"/>
    <s v="Yes"/>
    <s v="No"/>
    <n v="20"/>
    <s v="Yes"/>
    <x v="1"/>
    <x v="2"/>
    <x v="2"/>
    <x v="2"/>
    <x v="2"/>
    <x v="2"/>
    <x v="2"/>
    <x v="2"/>
    <x v="1"/>
    <s v="Yes"/>
    <x v="1"/>
    <n v="20"/>
    <n v="416.45"/>
    <x v="0"/>
    <n v="416.45"/>
    <n v="0"/>
    <x v="3"/>
  </r>
  <r>
    <s v="0362-ZBZWJ"/>
    <x v="1"/>
    <n v="0"/>
    <s v="No"/>
    <s v="No"/>
    <n v="36"/>
    <s v="Yes"/>
    <x v="2"/>
    <x v="1"/>
    <x v="0"/>
    <x v="1"/>
    <x v="0"/>
    <x v="0"/>
    <x v="0"/>
    <x v="1"/>
    <x v="0"/>
    <s v="Yes"/>
    <x v="0"/>
    <n v="84.9"/>
    <n v="3067.2"/>
    <x v="1"/>
    <n v="3067.2"/>
    <n v="1"/>
    <x v="1"/>
  </r>
  <r>
    <s v="8979-CAMGB"/>
    <x v="1"/>
    <n v="1"/>
    <s v="No"/>
    <s v="No"/>
    <n v="64"/>
    <s v="Yes"/>
    <x v="2"/>
    <x v="1"/>
    <x v="0"/>
    <x v="1"/>
    <x v="1"/>
    <x v="1"/>
    <x v="1"/>
    <x v="1"/>
    <x v="1"/>
    <s v="No"/>
    <x v="0"/>
    <n v="102.1"/>
    <n v="6688.1"/>
    <x v="0"/>
    <n v="6688.1"/>
    <n v="0"/>
    <x v="4"/>
  </r>
  <r>
    <s v="4211-MMAZN"/>
    <x v="1"/>
    <n v="0"/>
    <s v="No"/>
    <s v="No"/>
    <n v="1"/>
    <s v="Yes"/>
    <x v="1"/>
    <x v="2"/>
    <x v="2"/>
    <x v="2"/>
    <x v="2"/>
    <x v="2"/>
    <x v="2"/>
    <x v="2"/>
    <x v="0"/>
    <s v="No"/>
    <x v="1"/>
    <n v="20.25"/>
    <n v="20.25"/>
    <x v="1"/>
    <n v="20.25"/>
    <n v="1"/>
    <x v="0"/>
  </r>
  <r>
    <s v="7581-EBBOU"/>
    <x v="0"/>
    <n v="0"/>
    <s v="No"/>
    <s v="No"/>
    <n v="60"/>
    <s v="Yes"/>
    <x v="1"/>
    <x v="0"/>
    <x v="0"/>
    <x v="0"/>
    <x v="1"/>
    <x v="1"/>
    <x v="1"/>
    <x v="0"/>
    <x v="1"/>
    <s v="Yes"/>
    <x v="3"/>
    <n v="70.150000000000006"/>
    <n v="4224.7"/>
    <x v="0"/>
    <n v="4224.7"/>
    <n v="0"/>
    <x v="5"/>
  </r>
  <r>
    <s v="4274-OWWYO"/>
    <x v="1"/>
    <n v="0"/>
    <s v="No"/>
    <s v="No"/>
    <n v="1"/>
    <s v="Yes"/>
    <x v="1"/>
    <x v="1"/>
    <x v="0"/>
    <x v="0"/>
    <x v="0"/>
    <x v="0"/>
    <x v="0"/>
    <x v="0"/>
    <x v="0"/>
    <s v="Yes"/>
    <x v="0"/>
    <n v="74.349999999999994"/>
    <n v="74.349999999999994"/>
    <x v="1"/>
    <n v="74.349999999999994"/>
    <n v="1"/>
    <x v="0"/>
  </r>
  <r>
    <s v="5073-RZGBK"/>
    <x v="0"/>
    <n v="0"/>
    <s v="Yes"/>
    <s v="Yes"/>
    <n v="50"/>
    <s v="Yes"/>
    <x v="2"/>
    <x v="0"/>
    <x v="1"/>
    <x v="0"/>
    <x v="1"/>
    <x v="1"/>
    <x v="0"/>
    <x v="1"/>
    <x v="1"/>
    <s v="Yes"/>
    <x v="2"/>
    <n v="80.05"/>
    <n v="4042.2"/>
    <x v="0"/>
    <n v="4042.2"/>
    <n v="0"/>
    <x v="5"/>
  </r>
  <r>
    <s v="1541-ETJZO"/>
    <x v="1"/>
    <n v="0"/>
    <s v="No"/>
    <s v="No"/>
    <n v="1"/>
    <s v="Yes"/>
    <x v="2"/>
    <x v="0"/>
    <x v="0"/>
    <x v="1"/>
    <x v="1"/>
    <x v="1"/>
    <x v="0"/>
    <x v="0"/>
    <x v="0"/>
    <s v="No"/>
    <x v="1"/>
    <n v="62.05"/>
    <n v="62.05"/>
    <x v="1"/>
    <n v="62.05"/>
    <n v="1"/>
    <x v="0"/>
  </r>
  <r>
    <s v="2192-CKRLV"/>
    <x v="0"/>
    <n v="0"/>
    <s v="Yes"/>
    <s v="No"/>
    <n v="72"/>
    <s v="No"/>
    <x v="0"/>
    <x v="0"/>
    <x v="1"/>
    <x v="0"/>
    <x v="1"/>
    <x v="0"/>
    <x v="0"/>
    <x v="1"/>
    <x v="2"/>
    <s v="Yes"/>
    <x v="0"/>
    <n v="49.2"/>
    <n v="3580.95"/>
    <x v="0"/>
    <n v="3580.95"/>
    <n v="0"/>
    <x v="4"/>
  </r>
  <r>
    <s v="3154-HMWUU"/>
    <x v="1"/>
    <n v="0"/>
    <s v="Yes"/>
    <s v="No"/>
    <n v="60"/>
    <s v="Yes"/>
    <x v="1"/>
    <x v="2"/>
    <x v="2"/>
    <x v="2"/>
    <x v="2"/>
    <x v="2"/>
    <x v="2"/>
    <x v="2"/>
    <x v="2"/>
    <s v="Yes"/>
    <x v="2"/>
    <n v="20.5"/>
    <n v="1198.8"/>
    <x v="0"/>
    <n v="1198.8"/>
    <n v="0"/>
    <x v="5"/>
  </r>
  <r>
    <s v="6119-SPUDB"/>
    <x v="1"/>
    <n v="0"/>
    <s v="No"/>
    <s v="No"/>
    <n v="46"/>
    <s v="No"/>
    <x v="0"/>
    <x v="0"/>
    <x v="1"/>
    <x v="1"/>
    <x v="1"/>
    <x v="1"/>
    <x v="0"/>
    <x v="0"/>
    <x v="2"/>
    <s v="No"/>
    <x v="1"/>
    <n v="38.25"/>
    <n v="1755.35"/>
    <x v="0"/>
    <n v="1755.35"/>
    <n v="0"/>
    <x v="2"/>
  </r>
  <r>
    <s v="6522-OIQSX"/>
    <x v="0"/>
    <n v="0"/>
    <s v="Yes"/>
    <s v="Yes"/>
    <n v="69"/>
    <s v="No"/>
    <x v="0"/>
    <x v="0"/>
    <x v="0"/>
    <x v="0"/>
    <x v="1"/>
    <x v="0"/>
    <x v="1"/>
    <x v="1"/>
    <x v="2"/>
    <s v="Yes"/>
    <x v="3"/>
    <n v="54.95"/>
    <n v="3772.5"/>
    <x v="0"/>
    <n v="3772.5"/>
    <n v="0"/>
    <x v="4"/>
  </r>
  <r>
    <s v="7813-ZGGAW"/>
    <x v="1"/>
    <n v="1"/>
    <s v="No"/>
    <s v="No"/>
    <n v="31"/>
    <s v="Yes"/>
    <x v="2"/>
    <x v="1"/>
    <x v="0"/>
    <x v="1"/>
    <x v="1"/>
    <x v="1"/>
    <x v="1"/>
    <x v="0"/>
    <x v="0"/>
    <s v="Yes"/>
    <x v="2"/>
    <n v="96.6"/>
    <n v="2877.95"/>
    <x v="0"/>
    <n v="2877.95"/>
    <n v="0"/>
    <x v="1"/>
  </r>
  <r>
    <s v="8748-HFWBO"/>
    <x v="1"/>
    <n v="0"/>
    <s v="Yes"/>
    <s v="Yes"/>
    <n v="19"/>
    <s v="Yes"/>
    <x v="1"/>
    <x v="2"/>
    <x v="2"/>
    <x v="2"/>
    <x v="2"/>
    <x v="2"/>
    <x v="2"/>
    <x v="2"/>
    <x v="1"/>
    <s v="No"/>
    <x v="1"/>
    <n v="19.899999999999999"/>
    <n v="357.7"/>
    <x v="0"/>
    <n v="357.7"/>
    <n v="0"/>
    <x v="3"/>
  </r>
  <r>
    <s v="1052-QJIBV"/>
    <x v="0"/>
    <n v="0"/>
    <s v="Yes"/>
    <s v="Yes"/>
    <n v="71"/>
    <s v="Yes"/>
    <x v="1"/>
    <x v="2"/>
    <x v="2"/>
    <x v="2"/>
    <x v="2"/>
    <x v="2"/>
    <x v="2"/>
    <x v="2"/>
    <x v="2"/>
    <s v="No"/>
    <x v="3"/>
    <n v="19.899999999999999"/>
    <n v="1397.3"/>
    <x v="0"/>
    <n v="1397.3"/>
    <n v="0"/>
    <x v="4"/>
  </r>
  <r>
    <s v="1319-YLZJG"/>
    <x v="1"/>
    <n v="0"/>
    <s v="Yes"/>
    <s v="No"/>
    <n v="12"/>
    <s v="Yes"/>
    <x v="1"/>
    <x v="1"/>
    <x v="1"/>
    <x v="0"/>
    <x v="1"/>
    <x v="0"/>
    <x v="0"/>
    <x v="0"/>
    <x v="0"/>
    <s v="Yes"/>
    <x v="0"/>
    <n v="84.6"/>
    <n v="959.9"/>
    <x v="0"/>
    <n v="959.9"/>
    <n v="0"/>
    <x v="0"/>
  </r>
  <r>
    <s v="4106-HADHQ"/>
    <x v="1"/>
    <n v="0"/>
    <s v="Yes"/>
    <s v="Yes"/>
    <n v="39"/>
    <s v="Yes"/>
    <x v="1"/>
    <x v="0"/>
    <x v="1"/>
    <x v="1"/>
    <x v="1"/>
    <x v="1"/>
    <x v="1"/>
    <x v="1"/>
    <x v="1"/>
    <s v="No"/>
    <x v="3"/>
    <n v="80"/>
    <n v="3182.95"/>
    <x v="1"/>
    <n v="3182.95"/>
    <n v="1"/>
    <x v="2"/>
  </r>
  <r>
    <s v="0723-FDLAY"/>
    <x v="1"/>
    <n v="0"/>
    <s v="No"/>
    <s v="No"/>
    <n v="44"/>
    <s v="Yes"/>
    <x v="2"/>
    <x v="0"/>
    <x v="0"/>
    <x v="0"/>
    <x v="1"/>
    <x v="1"/>
    <x v="1"/>
    <x v="1"/>
    <x v="1"/>
    <s v="Yes"/>
    <x v="2"/>
    <n v="85.25"/>
    <n v="3704.15"/>
    <x v="0"/>
    <n v="3704.15"/>
    <n v="0"/>
    <x v="2"/>
  </r>
  <r>
    <s v="3050-RLLXC"/>
    <x v="0"/>
    <n v="0"/>
    <s v="Yes"/>
    <s v="Yes"/>
    <n v="56"/>
    <s v="Yes"/>
    <x v="2"/>
    <x v="0"/>
    <x v="1"/>
    <x v="0"/>
    <x v="1"/>
    <x v="1"/>
    <x v="1"/>
    <x v="0"/>
    <x v="2"/>
    <s v="No"/>
    <x v="3"/>
    <n v="81.25"/>
    <n v="4620.3999999999996"/>
    <x v="0"/>
    <n v="4620.3999999999996"/>
    <n v="0"/>
    <x v="5"/>
  </r>
  <r>
    <s v="9298-WGMRW"/>
    <x v="0"/>
    <n v="0"/>
    <s v="Yes"/>
    <s v="No"/>
    <n v="72"/>
    <s v="Yes"/>
    <x v="2"/>
    <x v="1"/>
    <x v="1"/>
    <x v="0"/>
    <x v="1"/>
    <x v="1"/>
    <x v="1"/>
    <x v="1"/>
    <x v="2"/>
    <s v="Yes"/>
    <x v="2"/>
    <n v="115.5"/>
    <n v="8312.75"/>
    <x v="0"/>
    <n v="8312.75"/>
    <n v="0"/>
    <x v="4"/>
  </r>
  <r>
    <s v="2369-UAPKZ"/>
    <x v="1"/>
    <n v="0"/>
    <s v="No"/>
    <s v="No"/>
    <n v="5"/>
    <s v="Yes"/>
    <x v="2"/>
    <x v="1"/>
    <x v="0"/>
    <x v="0"/>
    <x v="1"/>
    <x v="0"/>
    <x v="1"/>
    <x v="1"/>
    <x v="0"/>
    <s v="No"/>
    <x v="1"/>
    <n v="104.1"/>
    <n v="541.9"/>
    <x v="1"/>
    <n v="541.9"/>
    <n v="1"/>
    <x v="0"/>
  </r>
  <r>
    <s v="3088-LHEFH"/>
    <x v="0"/>
    <n v="0"/>
    <s v="No"/>
    <s v="No"/>
    <n v="11"/>
    <s v="Yes"/>
    <x v="2"/>
    <x v="1"/>
    <x v="1"/>
    <x v="1"/>
    <x v="0"/>
    <x v="0"/>
    <x v="0"/>
    <x v="0"/>
    <x v="0"/>
    <s v="Yes"/>
    <x v="2"/>
    <n v="79"/>
    <n v="929.3"/>
    <x v="0"/>
    <n v="929.3"/>
    <n v="0"/>
    <x v="0"/>
  </r>
  <r>
    <s v="2778-OCLGR"/>
    <x v="1"/>
    <n v="1"/>
    <s v="Yes"/>
    <s v="No"/>
    <n v="24"/>
    <s v="No"/>
    <x v="0"/>
    <x v="0"/>
    <x v="1"/>
    <x v="1"/>
    <x v="0"/>
    <x v="0"/>
    <x v="0"/>
    <x v="1"/>
    <x v="0"/>
    <s v="No"/>
    <x v="2"/>
    <n v="39.1"/>
    <n v="971.3"/>
    <x v="1"/>
    <n v="971.3"/>
    <n v="1"/>
    <x v="3"/>
  </r>
  <r>
    <s v="6583-KQJLK"/>
    <x v="0"/>
    <n v="1"/>
    <s v="Yes"/>
    <s v="No"/>
    <n v="15"/>
    <s v="Yes"/>
    <x v="1"/>
    <x v="1"/>
    <x v="0"/>
    <x v="0"/>
    <x v="0"/>
    <x v="0"/>
    <x v="1"/>
    <x v="1"/>
    <x v="0"/>
    <s v="Yes"/>
    <x v="0"/>
    <n v="94.65"/>
    <n v="1285.05"/>
    <x v="0"/>
    <n v="1285.05"/>
    <n v="0"/>
    <x v="3"/>
  </r>
  <r>
    <s v="8544-JNBOX"/>
    <x v="1"/>
    <n v="0"/>
    <s v="No"/>
    <s v="No"/>
    <n v="72"/>
    <s v="Yes"/>
    <x v="1"/>
    <x v="2"/>
    <x v="2"/>
    <x v="2"/>
    <x v="2"/>
    <x v="2"/>
    <x v="2"/>
    <x v="2"/>
    <x v="2"/>
    <s v="Yes"/>
    <x v="1"/>
    <n v="20.8"/>
    <n v="1521.2"/>
    <x v="0"/>
    <n v="1521.2"/>
    <n v="0"/>
    <x v="4"/>
  </r>
  <r>
    <s v="6681-ZSEXG"/>
    <x v="1"/>
    <n v="0"/>
    <s v="Yes"/>
    <s v="No"/>
    <n v="56"/>
    <s v="Yes"/>
    <x v="2"/>
    <x v="0"/>
    <x v="0"/>
    <x v="0"/>
    <x v="1"/>
    <x v="0"/>
    <x v="0"/>
    <x v="0"/>
    <x v="2"/>
    <s v="No"/>
    <x v="3"/>
    <n v="59.5"/>
    <n v="3389.25"/>
    <x v="0"/>
    <n v="3389.25"/>
    <n v="0"/>
    <x v="5"/>
  </r>
  <r>
    <s v="6139-ZZRBQ"/>
    <x v="1"/>
    <n v="1"/>
    <s v="No"/>
    <s v="No"/>
    <n v="64"/>
    <s v="Yes"/>
    <x v="1"/>
    <x v="2"/>
    <x v="2"/>
    <x v="2"/>
    <x v="2"/>
    <x v="2"/>
    <x v="2"/>
    <x v="2"/>
    <x v="2"/>
    <s v="Yes"/>
    <x v="2"/>
    <n v="20.05"/>
    <n v="1198.05"/>
    <x v="0"/>
    <n v="1198.05"/>
    <n v="0"/>
    <x v="4"/>
  </r>
  <r>
    <s v="6116-RFVHN"/>
    <x v="0"/>
    <n v="0"/>
    <s v="Yes"/>
    <s v="No"/>
    <n v="34"/>
    <s v="Yes"/>
    <x v="2"/>
    <x v="1"/>
    <x v="0"/>
    <x v="1"/>
    <x v="1"/>
    <x v="0"/>
    <x v="1"/>
    <x v="1"/>
    <x v="0"/>
    <s v="Yes"/>
    <x v="0"/>
    <n v="100.45"/>
    <n v="3414.65"/>
    <x v="0"/>
    <n v="3414.65"/>
    <n v="0"/>
    <x v="1"/>
  </r>
  <r>
    <s v="0637-KVDLV"/>
    <x v="1"/>
    <n v="0"/>
    <s v="No"/>
    <s v="No"/>
    <n v="2"/>
    <s v="Yes"/>
    <x v="2"/>
    <x v="1"/>
    <x v="0"/>
    <x v="1"/>
    <x v="0"/>
    <x v="0"/>
    <x v="0"/>
    <x v="0"/>
    <x v="0"/>
    <s v="Yes"/>
    <x v="0"/>
    <n v="76.5"/>
    <n v="162.44999999999999"/>
    <x v="1"/>
    <n v="162.44999999999999"/>
    <n v="1"/>
    <x v="0"/>
  </r>
  <r>
    <s v="8884-FEEWR"/>
    <x v="1"/>
    <n v="0"/>
    <s v="No"/>
    <s v="No"/>
    <n v="35"/>
    <s v="Yes"/>
    <x v="1"/>
    <x v="2"/>
    <x v="2"/>
    <x v="2"/>
    <x v="2"/>
    <x v="2"/>
    <x v="2"/>
    <x v="2"/>
    <x v="1"/>
    <s v="No"/>
    <x v="2"/>
    <n v="20.6"/>
    <n v="754"/>
    <x v="0"/>
    <n v="754"/>
    <n v="0"/>
    <x v="1"/>
  </r>
  <r>
    <s v="3125-RAHBV"/>
    <x v="1"/>
    <n v="0"/>
    <s v="No"/>
    <s v="No"/>
    <n v="22"/>
    <s v="Yes"/>
    <x v="1"/>
    <x v="2"/>
    <x v="2"/>
    <x v="2"/>
    <x v="2"/>
    <x v="2"/>
    <x v="2"/>
    <x v="2"/>
    <x v="1"/>
    <s v="No"/>
    <x v="3"/>
    <n v="20.3"/>
    <n v="467.15"/>
    <x v="0"/>
    <n v="467.15"/>
    <n v="0"/>
    <x v="3"/>
  </r>
  <r>
    <s v="6633-MPWBS"/>
    <x v="1"/>
    <n v="0"/>
    <s v="No"/>
    <s v="No"/>
    <n v="5"/>
    <s v="Yes"/>
    <x v="1"/>
    <x v="0"/>
    <x v="0"/>
    <x v="1"/>
    <x v="0"/>
    <x v="1"/>
    <x v="0"/>
    <x v="0"/>
    <x v="0"/>
    <s v="Yes"/>
    <x v="0"/>
    <n v="49.2"/>
    <n v="216.9"/>
    <x v="1"/>
    <n v="216.9"/>
    <n v="1"/>
    <x v="0"/>
  </r>
  <r>
    <s v="0373-AIVNJ"/>
    <x v="1"/>
    <n v="0"/>
    <s v="No"/>
    <s v="No"/>
    <n v="9"/>
    <s v="No"/>
    <x v="0"/>
    <x v="0"/>
    <x v="1"/>
    <x v="0"/>
    <x v="1"/>
    <x v="0"/>
    <x v="0"/>
    <x v="0"/>
    <x v="1"/>
    <s v="No"/>
    <x v="1"/>
    <n v="39.549999999999997"/>
    <n v="373"/>
    <x v="0"/>
    <n v="373"/>
    <n v="0"/>
    <x v="0"/>
  </r>
  <r>
    <s v="8785-EPNCG"/>
    <x v="1"/>
    <n v="0"/>
    <s v="No"/>
    <s v="No"/>
    <n v="11"/>
    <s v="Yes"/>
    <x v="2"/>
    <x v="2"/>
    <x v="2"/>
    <x v="2"/>
    <x v="2"/>
    <x v="2"/>
    <x v="2"/>
    <x v="2"/>
    <x v="0"/>
    <s v="No"/>
    <x v="3"/>
    <n v="23.15"/>
    <n v="245.2"/>
    <x v="1"/>
    <n v="245.2"/>
    <n v="1"/>
    <x v="0"/>
  </r>
  <r>
    <s v="1682-VCOIO"/>
    <x v="1"/>
    <n v="0"/>
    <s v="No"/>
    <s v="No"/>
    <n v="23"/>
    <s v="Yes"/>
    <x v="1"/>
    <x v="2"/>
    <x v="2"/>
    <x v="2"/>
    <x v="2"/>
    <x v="2"/>
    <x v="2"/>
    <x v="2"/>
    <x v="1"/>
    <s v="No"/>
    <x v="1"/>
    <n v="20.45"/>
    <n v="481.1"/>
    <x v="0"/>
    <n v="481.1"/>
    <n v="0"/>
    <x v="3"/>
  </r>
  <r>
    <s v="5729-KLZAR"/>
    <x v="0"/>
    <n v="0"/>
    <s v="Yes"/>
    <s v="Yes"/>
    <n v="4"/>
    <s v="Yes"/>
    <x v="1"/>
    <x v="1"/>
    <x v="0"/>
    <x v="1"/>
    <x v="0"/>
    <x v="0"/>
    <x v="0"/>
    <x v="1"/>
    <x v="0"/>
    <s v="No"/>
    <x v="0"/>
    <n v="80.849999999999994"/>
    <n v="302.75"/>
    <x v="1"/>
    <n v="302.75"/>
    <n v="1"/>
    <x v="0"/>
  </r>
  <r>
    <s v="2072-ZVJJX"/>
    <x v="1"/>
    <n v="0"/>
    <s v="Yes"/>
    <s v="No"/>
    <n v="68"/>
    <s v="Yes"/>
    <x v="2"/>
    <x v="2"/>
    <x v="2"/>
    <x v="2"/>
    <x v="2"/>
    <x v="2"/>
    <x v="2"/>
    <x v="2"/>
    <x v="2"/>
    <s v="No"/>
    <x v="2"/>
    <n v="25.25"/>
    <n v="1728.2"/>
    <x v="0"/>
    <n v="1728.2"/>
    <n v="0"/>
    <x v="4"/>
  </r>
  <r>
    <s v="8849-AYPTR"/>
    <x v="1"/>
    <n v="0"/>
    <s v="Yes"/>
    <s v="No"/>
    <n v="33"/>
    <s v="Yes"/>
    <x v="1"/>
    <x v="1"/>
    <x v="0"/>
    <x v="1"/>
    <x v="0"/>
    <x v="0"/>
    <x v="1"/>
    <x v="1"/>
    <x v="0"/>
    <s v="No"/>
    <x v="0"/>
    <n v="91.25"/>
    <n v="2964.05"/>
    <x v="0"/>
    <n v="2964.05"/>
    <n v="0"/>
    <x v="1"/>
  </r>
  <r>
    <s v="9518-IMLHK"/>
    <x v="1"/>
    <n v="0"/>
    <s v="No"/>
    <s v="No"/>
    <n v="31"/>
    <s v="Yes"/>
    <x v="1"/>
    <x v="0"/>
    <x v="1"/>
    <x v="0"/>
    <x v="1"/>
    <x v="1"/>
    <x v="1"/>
    <x v="0"/>
    <x v="0"/>
    <s v="Yes"/>
    <x v="2"/>
    <n v="72.45"/>
    <n v="2156.25"/>
    <x v="0"/>
    <n v="2156.25"/>
    <n v="0"/>
    <x v="1"/>
  </r>
  <r>
    <s v="1582-RAFML"/>
    <x v="1"/>
    <n v="0"/>
    <s v="No"/>
    <s v="No"/>
    <n v="1"/>
    <s v="Yes"/>
    <x v="2"/>
    <x v="0"/>
    <x v="0"/>
    <x v="0"/>
    <x v="0"/>
    <x v="1"/>
    <x v="0"/>
    <x v="0"/>
    <x v="0"/>
    <s v="No"/>
    <x v="1"/>
    <n v="60.1"/>
    <n v="60.1"/>
    <x v="1"/>
    <n v="60.1"/>
    <n v="1"/>
    <x v="0"/>
  </r>
  <r>
    <s v="3646-ITDGM"/>
    <x v="0"/>
    <n v="0"/>
    <s v="No"/>
    <s v="No"/>
    <n v="56"/>
    <s v="Yes"/>
    <x v="1"/>
    <x v="2"/>
    <x v="2"/>
    <x v="2"/>
    <x v="2"/>
    <x v="2"/>
    <x v="2"/>
    <x v="2"/>
    <x v="2"/>
    <s v="No"/>
    <x v="2"/>
    <n v="19.7"/>
    <n v="1051.9000000000001"/>
    <x v="0"/>
    <n v="1051.9000000000001"/>
    <n v="0"/>
    <x v="5"/>
  </r>
  <r>
    <s v="8740-CRYFY"/>
    <x v="1"/>
    <n v="0"/>
    <s v="No"/>
    <s v="No"/>
    <n v="1"/>
    <s v="Yes"/>
    <x v="1"/>
    <x v="1"/>
    <x v="0"/>
    <x v="1"/>
    <x v="0"/>
    <x v="0"/>
    <x v="1"/>
    <x v="0"/>
    <x v="0"/>
    <s v="Yes"/>
    <x v="0"/>
    <n v="78.95"/>
    <n v="78.95"/>
    <x v="1"/>
    <n v="78.95"/>
    <n v="1"/>
    <x v="0"/>
  </r>
  <r>
    <s v="3569-VLDHH"/>
    <x v="1"/>
    <n v="0"/>
    <s v="Yes"/>
    <s v="Yes"/>
    <n v="66"/>
    <s v="Yes"/>
    <x v="1"/>
    <x v="0"/>
    <x v="1"/>
    <x v="0"/>
    <x v="1"/>
    <x v="1"/>
    <x v="1"/>
    <x v="0"/>
    <x v="1"/>
    <s v="Yes"/>
    <x v="0"/>
    <n v="75.099999999999994"/>
    <n v="5013"/>
    <x v="0"/>
    <n v="5013"/>
    <n v="0"/>
    <x v="4"/>
  </r>
  <r>
    <s v="8224-KDLKN"/>
    <x v="1"/>
    <n v="0"/>
    <s v="Yes"/>
    <s v="Yes"/>
    <n v="72"/>
    <s v="Yes"/>
    <x v="2"/>
    <x v="2"/>
    <x v="2"/>
    <x v="2"/>
    <x v="2"/>
    <x v="2"/>
    <x v="2"/>
    <x v="2"/>
    <x v="2"/>
    <s v="No"/>
    <x v="2"/>
    <n v="25"/>
    <n v="1738.9"/>
    <x v="0"/>
    <n v="1738.9"/>
    <n v="0"/>
    <x v="4"/>
  </r>
  <r>
    <s v="7594-LZNWR"/>
    <x v="1"/>
    <n v="1"/>
    <s v="No"/>
    <s v="No"/>
    <n v="34"/>
    <s v="Yes"/>
    <x v="1"/>
    <x v="1"/>
    <x v="0"/>
    <x v="1"/>
    <x v="0"/>
    <x v="0"/>
    <x v="0"/>
    <x v="0"/>
    <x v="0"/>
    <s v="No"/>
    <x v="3"/>
    <n v="69.150000000000006"/>
    <n v="2275.1"/>
    <x v="0"/>
    <n v="2275.1"/>
    <n v="0"/>
    <x v="1"/>
  </r>
  <r>
    <s v="4001-TSBTV"/>
    <x v="0"/>
    <n v="0"/>
    <s v="Yes"/>
    <s v="Yes"/>
    <n v="58"/>
    <s v="Yes"/>
    <x v="1"/>
    <x v="1"/>
    <x v="0"/>
    <x v="0"/>
    <x v="1"/>
    <x v="0"/>
    <x v="1"/>
    <x v="0"/>
    <x v="0"/>
    <s v="Yes"/>
    <x v="0"/>
    <n v="91.55"/>
    <n v="5511.65"/>
    <x v="0"/>
    <n v="5511.65"/>
    <n v="0"/>
    <x v="5"/>
  </r>
  <r>
    <s v="2962-XPMCQ"/>
    <x v="1"/>
    <n v="0"/>
    <s v="No"/>
    <s v="No"/>
    <n v="2"/>
    <s v="Yes"/>
    <x v="1"/>
    <x v="0"/>
    <x v="0"/>
    <x v="1"/>
    <x v="0"/>
    <x v="0"/>
    <x v="0"/>
    <x v="0"/>
    <x v="0"/>
    <s v="Yes"/>
    <x v="0"/>
    <n v="45.15"/>
    <n v="98.5"/>
    <x v="1"/>
    <n v="98.5"/>
    <n v="1"/>
    <x v="0"/>
  </r>
  <r>
    <s v="8727-XDPUD"/>
    <x v="1"/>
    <n v="0"/>
    <s v="No"/>
    <s v="No"/>
    <n v="37"/>
    <s v="No"/>
    <x v="0"/>
    <x v="0"/>
    <x v="0"/>
    <x v="1"/>
    <x v="0"/>
    <x v="0"/>
    <x v="1"/>
    <x v="0"/>
    <x v="2"/>
    <s v="No"/>
    <x v="3"/>
    <n v="35.799999999999997"/>
    <n v="1316.9"/>
    <x v="0"/>
    <n v="1316.9"/>
    <n v="0"/>
    <x v="2"/>
  </r>
  <r>
    <s v="1043-UXOVO"/>
    <x v="0"/>
    <n v="0"/>
    <s v="No"/>
    <s v="No"/>
    <n v="71"/>
    <s v="Yes"/>
    <x v="2"/>
    <x v="1"/>
    <x v="1"/>
    <x v="0"/>
    <x v="1"/>
    <x v="1"/>
    <x v="1"/>
    <x v="1"/>
    <x v="2"/>
    <s v="Yes"/>
    <x v="3"/>
    <n v="113.15"/>
    <n v="7993.3"/>
    <x v="0"/>
    <n v="7993.3"/>
    <n v="0"/>
    <x v="4"/>
  </r>
  <r>
    <s v="1064-FBXNK"/>
    <x v="1"/>
    <n v="0"/>
    <s v="Yes"/>
    <s v="Yes"/>
    <n v="1"/>
    <s v="Yes"/>
    <x v="1"/>
    <x v="2"/>
    <x v="2"/>
    <x v="2"/>
    <x v="2"/>
    <x v="2"/>
    <x v="2"/>
    <x v="2"/>
    <x v="1"/>
    <s v="No"/>
    <x v="3"/>
    <n v="19.850000000000001"/>
    <n v="19.850000000000001"/>
    <x v="0"/>
    <n v="19.850000000000001"/>
    <n v="0"/>
    <x v="0"/>
  </r>
  <r>
    <s v="3996-ZNWYK"/>
    <x v="1"/>
    <n v="1"/>
    <s v="Yes"/>
    <s v="Yes"/>
    <n v="71"/>
    <s v="Yes"/>
    <x v="1"/>
    <x v="2"/>
    <x v="2"/>
    <x v="2"/>
    <x v="2"/>
    <x v="2"/>
    <x v="2"/>
    <x v="2"/>
    <x v="2"/>
    <s v="No"/>
    <x v="3"/>
    <n v="19.8"/>
    <n v="1388.45"/>
    <x v="0"/>
    <n v="1388.45"/>
    <n v="0"/>
    <x v="4"/>
  </r>
  <r>
    <s v="2878-DHMIN"/>
    <x v="1"/>
    <n v="0"/>
    <s v="Yes"/>
    <s v="Yes"/>
    <n v="35"/>
    <s v="Yes"/>
    <x v="1"/>
    <x v="2"/>
    <x v="2"/>
    <x v="2"/>
    <x v="2"/>
    <x v="2"/>
    <x v="2"/>
    <x v="2"/>
    <x v="1"/>
    <s v="No"/>
    <x v="0"/>
    <n v="19.899999999999999"/>
    <n v="666"/>
    <x v="0"/>
    <n v="666"/>
    <n v="0"/>
    <x v="1"/>
  </r>
  <r>
    <s v="7762-ONLJY"/>
    <x v="0"/>
    <n v="0"/>
    <s v="Yes"/>
    <s v="Yes"/>
    <n v="6"/>
    <s v="Yes"/>
    <x v="1"/>
    <x v="2"/>
    <x v="2"/>
    <x v="2"/>
    <x v="2"/>
    <x v="2"/>
    <x v="2"/>
    <x v="2"/>
    <x v="1"/>
    <s v="No"/>
    <x v="1"/>
    <n v="19.7"/>
    <n v="94.45"/>
    <x v="0"/>
    <n v="94.45"/>
    <n v="0"/>
    <x v="0"/>
  </r>
  <r>
    <s v="1678-FYZOW"/>
    <x v="0"/>
    <n v="0"/>
    <s v="No"/>
    <s v="No"/>
    <n v="3"/>
    <s v="Yes"/>
    <x v="1"/>
    <x v="1"/>
    <x v="0"/>
    <x v="1"/>
    <x v="0"/>
    <x v="0"/>
    <x v="1"/>
    <x v="0"/>
    <x v="0"/>
    <s v="Yes"/>
    <x v="0"/>
    <n v="79.400000000000006"/>
    <n v="244.65"/>
    <x v="1"/>
    <n v="244.65"/>
    <n v="1"/>
    <x v="0"/>
  </r>
  <r>
    <s v="5795-BKOYE"/>
    <x v="0"/>
    <n v="0"/>
    <s v="Yes"/>
    <s v="Yes"/>
    <n v="69"/>
    <s v="Yes"/>
    <x v="1"/>
    <x v="0"/>
    <x v="0"/>
    <x v="0"/>
    <x v="1"/>
    <x v="1"/>
    <x v="0"/>
    <x v="0"/>
    <x v="1"/>
    <s v="No"/>
    <x v="2"/>
    <n v="59.1"/>
    <n v="4134.7"/>
    <x v="0"/>
    <n v="4134.7"/>
    <n v="0"/>
    <x v="4"/>
  </r>
  <r>
    <s v="8627-EHGIP"/>
    <x v="1"/>
    <n v="0"/>
    <s v="No"/>
    <s v="No"/>
    <n v="44"/>
    <s v="No"/>
    <x v="0"/>
    <x v="0"/>
    <x v="0"/>
    <x v="0"/>
    <x v="1"/>
    <x v="0"/>
    <x v="1"/>
    <x v="1"/>
    <x v="1"/>
    <s v="Yes"/>
    <x v="1"/>
    <n v="53.95"/>
    <n v="2375.4"/>
    <x v="1"/>
    <n v="2375.4"/>
    <n v="1"/>
    <x v="2"/>
  </r>
  <r>
    <s v="7402-PWYJJ"/>
    <x v="0"/>
    <n v="0"/>
    <s v="Yes"/>
    <s v="No"/>
    <n v="53"/>
    <s v="Yes"/>
    <x v="2"/>
    <x v="1"/>
    <x v="0"/>
    <x v="1"/>
    <x v="0"/>
    <x v="1"/>
    <x v="0"/>
    <x v="1"/>
    <x v="1"/>
    <s v="Yes"/>
    <x v="0"/>
    <n v="91.15"/>
    <n v="4862.5"/>
    <x v="0"/>
    <n v="4862.5"/>
    <n v="0"/>
    <x v="5"/>
  </r>
  <r>
    <s v="5480-TBGPH"/>
    <x v="0"/>
    <n v="0"/>
    <s v="Yes"/>
    <s v="No"/>
    <n v="24"/>
    <s v="Yes"/>
    <x v="1"/>
    <x v="1"/>
    <x v="0"/>
    <x v="0"/>
    <x v="1"/>
    <x v="0"/>
    <x v="1"/>
    <x v="1"/>
    <x v="0"/>
    <s v="Yes"/>
    <x v="3"/>
    <n v="99.3"/>
    <n v="2431.35"/>
    <x v="1"/>
    <n v="2431.35"/>
    <n v="1"/>
    <x v="3"/>
  </r>
  <r>
    <s v="0018-NYROU"/>
    <x v="0"/>
    <n v="0"/>
    <s v="Yes"/>
    <s v="No"/>
    <n v="5"/>
    <s v="Yes"/>
    <x v="1"/>
    <x v="1"/>
    <x v="0"/>
    <x v="1"/>
    <x v="0"/>
    <x v="0"/>
    <x v="0"/>
    <x v="0"/>
    <x v="0"/>
    <s v="Yes"/>
    <x v="0"/>
    <n v="68.95"/>
    <n v="351.5"/>
    <x v="0"/>
    <n v="351.5"/>
    <n v="0"/>
    <x v="0"/>
  </r>
  <r>
    <s v="7501-VTYLJ"/>
    <x v="0"/>
    <n v="0"/>
    <s v="No"/>
    <s v="Yes"/>
    <n v="2"/>
    <s v="Yes"/>
    <x v="1"/>
    <x v="0"/>
    <x v="0"/>
    <x v="0"/>
    <x v="0"/>
    <x v="0"/>
    <x v="0"/>
    <x v="0"/>
    <x v="0"/>
    <s v="No"/>
    <x v="1"/>
    <n v="51.55"/>
    <n v="106.2"/>
    <x v="0"/>
    <n v="106.2"/>
    <n v="0"/>
    <x v="0"/>
  </r>
  <r>
    <s v="7608-RGIRO"/>
    <x v="1"/>
    <n v="0"/>
    <s v="No"/>
    <s v="Yes"/>
    <n v="62"/>
    <s v="Yes"/>
    <x v="2"/>
    <x v="2"/>
    <x v="2"/>
    <x v="2"/>
    <x v="2"/>
    <x v="2"/>
    <x v="2"/>
    <x v="2"/>
    <x v="2"/>
    <s v="Yes"/>
    <x v="1"/>
    <n v="24.4"/>
    <n v="1413"/>
    <x v="0"/>
    <n v="1413"/>
    <n v="0"/>
    <x v="4"/>
  </r>
  <r>
    <s v="0480-BIXDE"/>
    <x v="0"/>
    <n v="0"/>
    <s v="Yes"/>
    <s v="No"/>
    <n v="19"/>
    <s v="Yes"/>
    <x v="1"/>
    <x v="1"/>
    <x v="0"/>
    <x v="1"/>
    <x v="1"/>
    <x v="0"/>
    <x v="1"/>
    <x v="1"/>
    <x v="0"/>
    <s v="Yes"/>
    <x v="0"/>
    <n v="96.8"/>
    <n v="1743.05"/>
    <x v="0"/>
    <n v="1743.05"/>
    <n v="0"/>
    <x v="3"/>
  </r>
  <r>
    <s v="5895-QSXOD"/>
    <x v="1"/>
    <n v="0"/>
    <s v="No"/>
    <s v="No"/>
    <n v="9"/>
    <s v="Yes"/>
    <x v="1"/>
    <x v="1"/>
    <x v="0"/>
    <x v="1"/>
    <x v="0"/>
    <x v="0"/>
    <x v="0"/>
    <x v="0"/>
    <x v="0"/>
    <s v="No"/>
    <x v="1"/>
    <n v="70.05"/>
    <n v="657.5"/>
    <x v="0"/>
    <n v="657.5"/>
    <n v="0"/>
    <x v="0"/>
  </r>
  <r>
    <s v="9814-AOUDH"/>
    <x v="1"/>
    <n v="0"/>
    <s v="No"/>
    <s v="No"/>
    <n v="53"/>
    <s v="Yes"/>
    <x v="1"/>
    <x v="2"/>
    <x v="2"/>
    <x v="2"/>
    <x v="2"/>
    <x v="2"/>
    <x v="2"/>
    <x v="2"/>
    <x v="2"/>
    <s v="No"/>
    <x v="3"/>
    <n v="19.5"/>
    <n v="1050.5"/>
    <x v="0"/>
    <n v="1050.5"/>
    <n v="0"/>
    <x v="5"/>
  </r>
  <r>
    <s v="6175-IRFIT"/>
    <x v="1"/>
    <n v="0"/>
    <s v="No"/>
    <s v="No"/>
    <n v="5"/>
    <s v="Yes"/>
    <x v="1"/>
    <x v="1"/>
    <x v="0"/>
    <x v="1"/>
    <x v="0"/>
    <x v="0"/>
    <x v="0"/>
    <x v="1"/>
    <x v="0"/>
    <s v="No"/>
    <x v="1"/>
    <n v="78.75"/>
    <n v="426.35"/>
    <x v="0"/>
    <n v="426.35"/>
    <n v="0"/>
    <x v="0"/>
  </r>
  <r>
    <s v="8760-ZRHKE"/>
    <x v="0"/>
    <n v="1"/>
    <s v="Yes"/>
    <s v="Yes"/>
    <n v="71"/>
    <s v="Yes"/>
    <x v="2"/>
    <x v="0"/>
    <x v="1"/>
    <x v="0"/>
    <x v="0"/>
    <x v="0"/>
    <x v="1"/>
    <x v="0"/>
    <x v="1"/>
    <s v="No"/>
    <x v="0"/>
    <n v="69.2"/>
    <n v="4982.5"/>
    <x v="0"/>
    <n v="4982.5"/>
    <n v="0"/>
    <x v="4"/>
  </r>
  <r>
    <s v="1622-HSHSF"/>
    <x v="0"/>
    <n v="0"/>
    <s v="No"/>
    <s v="No"/>
    <n v="1"/>
    <s v="Yes"/>
    <x v="1"/>
    <x v="2"/>
    <x v="2"/>
    <x v="2"/>
    <x v="2"/>
    <x v="2"/>
    <x v="2"/>
    <x v="2"/>
    <x v="0"/>
    <s v="Yes"/>
    <x v="1"/>
    <n v="19.55"/>
    <n v="19.55"/>
    <x v="0"/>
    <n v="19.55"/>
    <n v="0"/>
    <x v="0"/>
  </r>
  <r>
    <s v="8854-CCVSQ"/>
    <x v="1"/>
    <n v="0"/>
    <s v="No"/>
    <s v="No"/>
    <n v="18"/>
    <s v="Yes"/>
    <x v="2"/>
    <x v="1"/>
    <x v="0"/>
    <x v="0"/>
    <x v="0"/>
    <x v="0"/>
    <x v="0"/>
    <x v="0"/>
    <x v="0"/>
    <s v="Yes"/>
    <x v="0"/>
    <n v="80.650000000000006"/>
    <n v="1451.9"/>
    <x v="1"/>
    <n v="1451.9"/>
    <n v="1"/>
    <x v="3"/>
  </r>
  <r>
    <s v="6749-UTDVX"/>
    <x v="1"/>
    <n v="0"/>
    <s v="No"/>
    <s v="No"/>
    <n v="72"/>
    <s v="Yes"/>
    <x v="2"/>
    <x v="1"/>
    <x v="0"/>
    <x v="0"/>
    <x v="1"/>
    <x v="0"/>
    <x v="1"/>
    <x v="1"/>
    <x v="2"/>
    <s v="Yes"/>
    <x v="0"/>
    <n v="103.65"/>
    <n v="7634.8"/>
    <x v="0"/>
    <n v="7634.8"/>
    <n v="0"/>
    <x v="4"/>
  </r>
  <r>
    <s v="5542-DHSXL"/>
    <x v="0"/>
    <n v="0"/>
    <s v="Yes"/>
    <s v="No"/>
    <n v="4"/>
    <s v="Yes"/>
    <x v="1"/>
    <x v="0"/>
    <x v="1"/>
    <x v="0"/>
    <x v="0"/>
    <x v="0"/>
    <x v="0"/>
    <x v="0"/>
    <x v="0"/>
    <s v="No"/>
    <x v="1"/>
    <n v="54.7"/>
    <n v="235.05"/>
    <x v="0"/>
    <n v="235.05"/>
    <n v="0"/>
    <x v="0"/>
  </r>
  <r>
    <s v="9102-OXKFY"/>
    <x v="1"/>
    <n v="0"/>
    <s v="No"/>
    <s v="No"/>
    <n v="59"/>
    <s v="Yes"/>
    <x v="2"/>
    <x v="0"/>
    <x v="0"/>
    <x v="1"/>
    <x v="1"/>
    <x v="0"/>
    <x v="0"/>
    <x v="0"/>
    <x v="2"/>
    <s v="No"/>
    <x v="3"/>
    <n v="54.15"/>
    <n v="3116.15"/>
    <x v="0"/>
    <n v="3116.15"/>
    <n v="0"/>
    <x v="5"/>
  </r>
  <r>
    <s v="0511-JTEOY"/>
    <x v="0"/>
    <n v="0"/>
    <s v="No"/>
    <s v="No"/>
    <n v="1"/>
    <s v="Yes"/>
    <x v="1"/>
    <x v="1"/>
    <x v="0"/>
    <x v="1"/>
    <x v="0"/>
    <x v="0"/>
    <x v="0"/>
    <x v="0"/>
    <x v="0"/>
    <s v="No"/>
    <x v="1"/>
    <n v="71.099999999999994"/>
    <n v="71.099999999999994"/>
    <x v="1"/>
    <n v="71.099999999999994"/>
    <n v="1"/>
    <x v="0"/>
  </r>
  <r>
    <s v="5216-WASFJ"/>
    <x v="0"/>
    <n v="1"/>
    <s v="Yes"/>
    <s v="No"/>
    <n v="31"/>
    <s v="Yes"/>
    <x v="2"/>
    <x v="1"/>
    <x v="0"/>
    <x v="1"/>
    <x v="0"/>
    <x v="0"/>
    <x v="0"/>
    <x v="1"/>
    <x v="0"/>
    <s v="Yes"/>
    <x v="0"/>
    <n v="84.85"/>
    <n v="2633.4"/>
    <x v="0"/>
    <n v="2633.4"/>
    <n v="0"/>
    <x v="1"/>
  </r>
  <r>
    <s v="7808-DVWEP"/>
    <x v="1"/>
    <n v="0"/>
    <s v="Yes"/>
    <s v="No"/>
    <n v="3"/>
    <s v="Yes"/>
    <x v="1"/>
    <x v="2"/>
    <x v="2"/>
    <x v="2"/>
    <x v="2"/>
    <x v="2"/>
    <x v="2"/>
    <x v="2"/>
    <x v="0"/>
    <s v="No"/>
    <x v="2"/>
    <n v="20"/>
    <n v="49.65"/>
    <x v="0"/>
    <n v="49.65"/>
    <n v="0"/>
    <x v="0"/>
  </r>
  <r>
    <s v="7067-KSAZT"/>
    <x v="0"/>
    <n v="1"/>
    <s v="Yes"/>
    <s v="No"/>
    <n v="65"/>
    <s v="Yes"/>
    <x v="2"/>
    <x v="1"/>
    <x v="0"/>
    <x v="0"/>
    <x v="1"/>
    <x v="0"/>
    <x v="1"/>
    <x v="1"/>
    <x v="1"/>
    <s v="Yes"/>
    <x v="0"/>
    <n v="106.25"/>
    <n v="6979.8"/>
    <x v="1"/>
    <n v="6979.8"/>
    <n v="1"/>
    <x v="4"/>
  </r>
  <r>
    <s v="2284-VFLKH"/>
    <x v="1"/>
    <n v="0"/>
    <s v="Yes"/>
    <s v="No"/>
    <n v="49"/>
    <s v="Yes"/>
    <x v="1"/>
    <x v="1"/>
    <x v="0"/>
    <x v="1"/>
    <x v="1"/>
    <x v="1"/>
    <x v="1"/>
    <x v="1"/>
    <x v="1"/>
    <s v="Yes"/>
    <x v="3"/>
    <n v="99.25"/>
    <n v="4920.8"/>
    <x v="0"/>
    <n v="4920.8"/>
    <n v="0"/>
    <x v="5"/>
  </r>
  <r>
    <s v="0366-NQSHS"/>
    <x v="1"/>
    <n v="0"/>
    <s v="No"/>
    <s v="No"/>
    <n v="2"/>
    <s v="Yes"/>
    <x v="1"/>
    <x v="2"/>
    <x v="2"/>
    <x v="2"/>
    <x v="2"/>
    <x v="2"/>
    <x v="2"/>
    <x v="2"/>
    <x v="0"/>
    <s v="No"/>
    <x v="1"/>
    <n v="19.350000000000001"/>
    <n v="46.35"/>
    <x v="0"/>
    <n v="46.35"/>
    <n v="0"/>
    <x v="0"/>
  </r>
  <r>
    <s v="6532-YLWSI"/>
    <x v="0"/>
    <n v="0"/>
    <s v="Yes"/>
    <s v="No"/>
    <n v="53"/>
    <s v="Yes"/>
    <x v="1"/>
    <x v="2"/>
    <x v="2"/>
    <x v="2"/>
    <x v="2"/>
    <x v="2"/>
    <x v="2"/>
    <x v="2"/>
    <x v="1"/>
    <s v="No"/>
    <x v="2"/>
    <n v="20.8"/>
    <n v="1021.8"/>
    <x v="1"/>
    <n v="1021.8"/>
    <n v="1"/>
    <x v="5"/>
  </r>
  <r>
    <s v="3807-BPOMJ"/>
    <x v="0"/>
    <n v="0"/>
    <s v="Yes"/>
    <s v="No"/>
    <n v="55"/>
    <s v="Yes"/>
    <x v="1"/>
    <x v="1"/>
    <x v="1"/>
    <x v="1"/>
    <x v="0"/>
    <x v="0"/>
    <x v="1"/>
    <x v="1"/>
    <x v="1"/>
    <s v="Yes"/>
    <x v="0"/>
    <n v="94.75"/>
    <n v="5276.1"/>
    <x v="0"/>
    <n v="5276.1"/>
    <n v="0"/>
    <x v="5"/>
  </r>
  <r>
    <s v="3892-NXAZG"/>
    <x v="1"/>
    <n v="0"/>
    <s v="Yes"/>
    <s v="Yes"/>
    <n v="72"/>
    <s v="Yes"/>
    <x v="2"/>
    <x v="1"/>
    <x v="1"/>
    <x v="0"/>
    <x v="1"/>
    <x v="1"/>
    <x v="1"/>
    <x v="1"/>
    <x v="2"/>
    <s v="Yes"/>
    <x v="3"/>
    <n v="114.05"/>
    <n v="8289.2000000000007"/>
    <x v="0"/>
    <n v="8289.2000000000007"/>
    <n v="0"/>
    <x v="4"/>
  </r>
  <r>
    <s v="4948-WBBKL"/>
    <x v="0"/>
    <n v="1"/>
    <s v="No"/>
    <s v="No"/>
    <n v="36"/>
    <s v="Yes"/>
    <x v="2"/>
    <x v="1"/>
    <x v="0"/>
    <x v="1"/>
    <x v="0"/>
    <x v="0"/>
    <x v="0"/>
    <x v="0"/>
    <x v="0"/>
    <s v="Yes"/>
    <x v="2"/>
    <n v="74.900000000000006"/>
    <n v="2659.45"/>
    <x v="0"/>
    <n v="2659.45"/>
    <n v="0"/>
    <x v="1"/>
  </r>
  <r>
    <s v="4182-BGSIQ"/>
    <x v="0"/>
    <n v="0"/>
    <s v="Yes"/>
    <s v="Yes"/>
    <n v="10"/>
    <s v="Yes"/>
    <x v="1"/>
    <x v="2"/>
    <x v="2"/>
    <x v="2"/>
    <x v="2"/>
    <x v="2"/>
    <x v="2"/>
    <x v="2"/>
    <x v="0"/>
    <s v="Yes"/>
    <x v="2"/>
    <n v="19.8"/>
    <n v="196.75"/>
    <x v="0"/>
    <n v="196.75"/>
    <n v="0"/>
    <x v="0"/>
  </r>
  <r>
    <s v="9300-AGZNL"/>
    <x v="1"/>
    <n v="1"/>
    <s v="No"/>
    <s v="No"/>
    <n v="1"/>
    <s v="Yes"/>
    <x v="2"/>
    <x v="1"/>
    <x v="0"/>
    <x v="1"/>
    <x v="0"/>
    <x v="0"/>
    <x v="1"/>
    <x v="1"/>
    <x v="0"/>
    <s v="Yes"/>
    <x v="0"/>
    <n v="94"/>
    <n v="94"/>
    <x v="1"/>
    <n v="94"/>
    <n v="1"/>
    <x v="0"/>
  </r>
  <r>
    <s v="0988-AADSA"/>
    <x v="0"/>
    <n v="0"/>
    <s v="Yes"/>
    <s v="Yes"/>
    <n v="72"/>
    <s v="Yes"/>
    <x v="2"/>
    <x v="0"/>
    <x v="1"/>
    <x v="0"/>
    <x v="1"/>
    <x v="1"/>
    <x v="0"/>
    <x v="1"/>
    <x v="2"/>
    <s v="No"/>
    <x v="2"/>
    <n v="80.849999999999994"/>
    <n v="5824.75"/>
    <x v="0"/>
    <n v="5824.75"/>
    <n v="0"/>
    <x v="4"/>
  </r>
  <r>
    <s v="9972-NKTFD"/>
    <x v="0"/>
    <n v="0"/>
    <s v="No"/>
    <s v="No"/>
    <n v="28"/>
    <s v="Yes"/>
    <x v="1"/>
    <x v="0"/>
    <x v="0"/>
    <x v="0"/>
    <x v="0"/>
    <x v="1"/>
    <x v="0"/>
    <x v="0"/>
    <x v="0"/>
    <s v="No"/>
    <x v="2"/>
    <n v="54.65"/>
    <n v="1517.5"/>
    <x v="0"/>
    <n v="1517.5"/>
    <n v="0"/>
    <x v="1"/>
  </r>
  <r>
    <s v="3717-LNXKW"/>
    <x v="1"/>
    <n v="0"/>
    <s v="Yes"/>
    <s v="No"/>
    <n v="38"/>
    <s v="Yes"/>
    <x v="2"/>
    <x v="1"/>
    <x v="1"/>
    <x v="1"/>
    <x v="0"/>
    <x v="0"/>
    <x v="1"/>
    <x v="0"/>
    <x v="0"/>
    <s v="No"/>
    <x v="2"/>
    <n v="91.7"/>
    <n v="3479.05"/>
    <x v="0"/>
    <n v="3479.05"/>
    <n v="0"/>
    <x v="2"/>
  </r>
  <r>
    <s v="5734-EJKXG"/>
    <x v="0"/>
    <n v="0"/>
    <s v="No"/>
    <s v="No"/>
    <n v="61"/>
    <s v="Yes"/>
    <x v="2"/>
    <x v="1"/>
    <x v="1"/>
    <x v="0"/>
    <x v="1"/>
    <x v="1"/>
    <x v="1"/>
    <x v="1"/>
    <x v="1"/>
    <s v="Yes"/>
    <x v="0"/>
    <n v="118.6"/>
    <n v="7365.7"/>
    <x v="0"/>
    <n v="7365.7"/>
    <n v="0"/>
    <x v="4"/>
  </r>
  <r>
    <s v="2207-RYYRL"/>
    <x v="1"/>
    <n v="0"/>
    <s v="Yes"/>
    <s v="Yes"/>
    <n v="52"/>
    <s v="Yes"/>
    <x v="2"/>
    <x v="2"/>
    <x v="2"/>
    <x v="2"/>
    <x v="2"/>
    <x v="2"/>
    <x v="2"/>
    <x v="2"/>
    <x v="2"/>
    <s v="No"/>
    <x v="1"/>
    <n v="24.55"/>
    <n v="1331.05"/>
    <x v="0"/>
    <n v="1331.05"/>
    <n v="0"/>
    <x v="5"/>
  </r>
  <r>
    <s v="6729-FZWSY"/>
    <x v="1"/>
    <n v="0"/>
    <s v="No"/>
    <s v="No"/>
    <n v="67"/>
    <s v="Yes"/>
    <x v="1"/>
    <x v="2"/>
    <x v="2"/>
    <x v="2"/>
    <x v="2"/>
    <x v="2"/>
    <x v="2"/>
    <x v="2"/>
    <x v="1"/>
    <s v="Yes"/>
    <x v="1"/>
    <n v="19.45"/>
    <n v="1195.95"/>
    <x v="0"/>
    <n v="1195.95"/>
    <n v="0"/>
    <x v="4"/>
  </r>
  <r>
    <s v="9695-IDRZR"/>
    <x v="0"/>
    <n v="0"/>
    <s v="No"/>
    <s v="Yes"/>
    <n v="34"/>
    <s v="Yes"/>
    <x v="2"/>
    <x v="1"/>
    <x v="1"/>
    <x v="0"/>
    <x v="1"/>
    <x v="1"/>
    <x v="1"/>
    <x v="1"/>
    <x v="2"/>
    <s v="Yes"/>
    <x v="3"/>
    <n v="116.15"/>
    <n v="3946.9"/>
    <x v="0"/>
    <n v="3946.9"/>
    <n v="0"/>
    <x v="1"/>
  </r>
  <r>
    <s v="8144-DGHXP"/>
    <x v="0"/>
    <n v="0"/>
    <s v="No"/>
    <s v="No"/>
    <n v="54"/>
    <s v="Yes"/>
    <x v="1"/>
    <x v="0"/>
    <x v="1"/>
    <x v="1"/>
    <x v="1"/>
    <x v="1"/>
    <x v="1"/>
    <x v="1"/>
    <x v="2"/>
    <s v="No"/>
    <x v="0"/>
    <n v="80.599999999999994"/>
    <n v="4299.95"/>
    <x v="0"/>
    <n v="4299.95"/>
    <n v="0"/>
    <x v="5"/>
  </r>
  <r>
    <s v="7814-LEEVE"/>
    <x v="0"/>
    <n v="0"/>
    <s v="Yes"/>
    <s v="No"/>
    <n v="1"/>
    <s v="Yes"/>
    <x v="1"/>
    <x v="2"/>
    <x v="2"/>
    <x v="2"/>
    <x v="2"/>
    <x v="2"/>
    <x v="2"/>
    <x v="2"/>
    <x v="0"/>
    <s v="Yes"/>
    <x v="2"/>
    <n v="20.3"/>
    <n v="20.3"/>
    <x v="0"/>
    <n v="20.3"/>
    <n v="0"/>
    <x v="0"/>
  </r>
  <r>
    <s v="1112-CUNAO"/>
    <x v="0"/>
    <n v="1"/>
    <s v="No"/>
    <s v="No"/>
    <n v="15"/>
    <s v="Yes"/>
    <x v="2"/>
    <x v="1"/>
    <x v="0"/>
    <x v="0"/>
    <x v="0"/>
    <x v="0"/>
    <x v="0"/>
    <x v="1"/>
    <x v="0"/>
    <s v="No"/>
    <x v="0"/>
    <n v="89.85"/>
    <n v="1424.95"/>
    <x v="1"/>
    <n v="1424.95"/>
    <n v="1"/>
    <x v="3"/>
  </r>
  <r>
    <s v="5175-AOBHI"/>
    <x v="0"/>
    <n v="0"/>
    <s v="No"/>
    <s v="No"/>
    <n v="4"/>
    <s v="Yes"/>
    <x v="1"/>
    <x v="0"/>
    <x v="0"/>
    <x v="1"/>
    <x v="0"/>
    <x v="0"/>
    <x v="0"/>
    <x v="0"/>
    <x v="0"/>
    <s v="Yes"/>
    <x v="1"/>
    <n v="46"/>
    <n v="193.6"/>
    <x v="1"/>
    <n v="193.6"/>
    <n v="1"/>
    <x v="0"/>
  </r>
  <r>
    <s v="5174-RNGBH"/>
    <x v="0"/>
    <n v="0"/>
    <s v="No"/>
    <s v="No"/>
    <n v="9"/>
    <s v="Yes"/>
    <x v="1"/>
    <x v="0"/>
    <x v="0"/>
    <x v="0"/>
    <x v="0"/>
    <x v="1"/>
    <x v="1"/>
    <x v="0"/>
    <x v="0"/>
    <s v="No"/>
    <x v="1"/>
    <n v="66.25"/>
    <n v="620.54999999999995"/>
    <x v="1"/>
    <n v="620.54999999999995"/>
    <n v="1"/>
    <x v="0"/>
  </r>
  <r>
    <s v="8631-WUXGY"/>
    <x v="0"/>
    <n v="0"/>
    <s v="No"/>
    <s v="Yes"/>
    <n v="46"/>
    <s v="Yes"/>
    <x v="1"/>
    <x v="1"/>
    <x v="0"/>
    <x v="0"/>
    <x v="1"/>
    <x v="0"/>
    <x v="1"/>
    <x v="1"/>
    <x v="0"/>
    <s v="Yes"/>
    <x v="0"/>
    <n v="99.8"/>
    <n v="4391.25"/>
    <x v="0"/>
    <n v="4391.25"/>
    <n v="0"/>
    <x v="2"/>
  </r>
  <r>
    <s v="7270-BDIOA"/>
    <x v="0"/>
    <n v="0"/>
    <s v="No"/>
    <s v="No"/>
    <n v="22"/>
    <s v="Yes"/>
    <x v="2"/>
    <x v="1"/>
    <x v="0"/>
    <x v="1"/>
    <x v="0"/>
    <x v="1"/>
    <x v="1"/>
    <x v="0"/>
    <x v="0"/>
    <s v="Yes"/>
    <x v="0"/>
    <n v="90"/>
    <n v="1993.8"/>
    <x v="1"/>
    <n v="1993.8"/>
    <n v="1"/>
    <x v="3"/>
  </r>
  <r>
    <s v="9565-JSNFM"/>
    <x v="1"/>
    <n v="0"/>
    <s v="No"/>
    <s v="No"/>
    <n v="38"/>
    <s v="Yes"/>
    <x v="1"/>
    <x v="1"/>
    <x v="0"/>
    <x v="1"/>
    <x v="0"/>
    <x v="0"/>
    <x v="0"/>
    <x v="0"/>
    <x v="1"/>
    <s v="Yes"/>
    <x v="2"/>
    <n v="70.45"/>
    <n v="2597.6"/>
    <x v="1"/>
    <n v="2597.6"/>
    <n v="1"/>
    <x v="2"/>
  </r>
  <r>
    <s v="5906-DVAPM"/>
    <x v="0"/>
    <n v="0"/>
    <s v="Yes"/>
    <s v="Yes"/>
    <n v="55"/>
    <s v="Yes"/>
    <x v="2"/>
    <x v="0"/>
    <x v="1"/>
    <x v="0"/>
    <x v="0"/>
    <x v="1"/>
    <x v="1"/>
    <x v="0"/>
    <x v="1"/>
    <s v="Yes"/>
    <x v="3"/>
    <n v="75"/>
    <n v="4213.8999999999996"/>
    <x v="0"/>
    <n v="4213.8999999999996"/>
    <n v="0"/>
    <x v="5"/>
  </r>
  <r>
    <s v="6654-QGBZZ"/>
    <x v="0"/>
    <n v="0"/>
    <s v="No"/>
    <s v="No"/>
    <n v="1"/>
    <s v="Yes"/>
    <x v="1"/>
    <x v="2"/>
    <x v="2"/>
    <x v="2"/>
    <x v="2"/>
    <x v="2"/>
    <x v="2"/>
    <x v="2"/>
    <x v="0"/>
    <s v="No"/>
    <x v="1"/>
    <n v="19.899999999999999"/>
    <n v="19.899999999999999"/>
    <x v="0"/>
    <n v="19.899999999999999"/>
    <n v="0"/>
    <x v="0"/>
  </r>
  <r>
    <s v="8348-JLBUG"/>
    <x v="1"/>
    <n v="1"/>
    <s v="Yes"/>
    <s v="No"/>
    <n v="64"/>
    <s v="Yes"/>
    <x v="1"/>
    <x v="1"/>
    <x v="1"/>
    <x v="1"/>
    <x v="1"/>
    <x v="0"/>
    <x v="0"/>
    <x v="0"/>
    <x v="1"/>
    <s v="No"/>
    <x v="3"/>
    <n v="80.3"/>
    <n v="5017.7"/>
    <x v="0"/>
    <n v="5017.7"/>
    <n v="0"/>
    <x v="4"/>
  </r>
  <r>
    <s v="0607-DAAHE"/>
    <x v="1"/>
    <n v="0"/>
    <s v="No"/>
    <s v="Yes"/>
    <n v="53"/>
    <s v="Yes"/>
    <x v="1"/>
    <x v="2"/>
    <x v="2"/>
    <x v="2"/>
    <x v="2"/>
    <x v="2"/>
    <x v="2"/>
    <x v="2"/>
    <x v="2"/>
    <s v="No"/>
    <x v="2"/>
    <n v="19.75"/>
    <n v="1052.3499999999999"/>
    <x v="1"/>
    <n v="1052.3499999999999"/>
    <n v="1"/>
    <x v="5"/>
  </r>
  <r>
    <s v="5641-DMBFJ"/>
    <x v="0"/>
    <n v="0"/>
    <s v="Yes"/>
    <s v="No"/>
    <n v="58"/>
    <s v="Yes"/>
    <x v="2"/>
    <x v="0"/>
    <x v="1"/>
    <x v="1"/>
    <x v="1"/>
    <x v="1"/>
    <x v="1"/>
    <x v="1"/>
    <x v="2"/>
    <s v="Yes"/>
    <x v="0"/>
    <n v="84.3"/>
    <n v="4916.3999999999996"/>
    <x v="0"/>
    <n v="4916.3999999999996"/>
    <n v="0"/>
    <x v="5"/>
  </r>
  <r>
    <s v="9200-NLNPD"/>
    <x v="1"/>
    <n v="0"/>
    <s v="Yes"/>
    <s v="No"/>
    <n v="56"/>
    <s v="No"/>
    <x v="0"/>
    <x v="0"/>
    <x v="0"/>
    <x v="1"/>
    <x v="1"/>
    <x v="1"/>
    <x v="1"/>
    <x v="1"/>
    <x v="1"/>
    <s v="Yes"/>
    <x v="2"/>
    <n v="54.05"/>
    <n v="2959.8"/>
    <x v="0"/>
    <n v="2959.8"/>
    <n v="0"/>
    <x v="5"/>
  </r>
  <r>
    <s v="2664-XJZNO"/>
    <x v="1"/>
    <n v="0"/>
    <s v="Yes"/>
    <s v="Yes"/>
    <n v="72"/>
    <s v="Yes"/>
    <x v="1"/>
    <x v="1"/>
    <x v="1"/>
    <x v="1"/>
    <x v="1"/>
    <x v="1"/>
    <x v="1"/>
    <x v="1"/>
    <x v="2"/>
    <s v="Yes"/>
    <x v="3"/>
    <n v="104.9"/>
    <n v="7559.55"/>
    <x v="0"/>
    <n v="7559.55"/>
    <n v="0"/>
    <x v="4"/>
  </r>
  <r>
    <s v="9732-KPKBW"/>
    <x v="1"/>
    <n v="0"/>
    <s v="No"/>
    <s v="No"/>
    <n v="1"/>
    <s v="Yes"/>
    <x v="1"/>
    <x v="0"/>
    <x v="1"/>
    <x v="1"/>
    <x v="0"/>
    <x v="1"/>
    <x v="0"/>
    <x v="0"/>
    <x v="0"/>
    <s v="Yes"/>
    <x v="0"/>
    <n v="53.95"/>
    <n v="53.95"/>
    <x v="1"/>
    <n v="53.95"/>
    <n v="1"/>
    <x v="0"/>
  </r>
  <r>
    <s v="3339-EAQNV"/>
    <x v="1"/>
    <n v="1"/>
    <s v="Yes"/>
    <s v="No"/>
    <n v="72"/>
    <s v="Yes"/>
    <x v="2"/>
    <x v="1"/>
    <x v="0"/>
    <x v="0"/>
    <x v="0"/>
    <x v="0"/>
    <x v="1"/>
    <x v="1"/>
    <x v="1"/>
    <s v="Yes"/>
    <x v="3"/>
    <n v="97.25"/>
    <n v="7133.1"/>
    <x v="0"/>
    <n v="7133.1"/>
    <n v="0"/>
    <x v="4"/>
  </r>
  <r>
    <s v="0921-OHLVP"/>
    <x v="1"/>
    <n v="0"/>
    <s v="No"/>
    <s v="No"/>
    <n v="22"/>
    <s v="Yes"/>
    <x v="2"/>
    <x v="1"/>
    <x v="0"/>
    <x v="1"/>
    <x v="0"/>
    <x v="0"/>
    <x v="0"/>
    <x v="1"/>
    <x v="0"/>
    <s v="No"/>
    <x v="0"/>
    <n v="83.05"/>
    <n v="1799.3"/>
    <x v="0"/>
    <n v="1799.3"/>
    <n v="0"/>
    <x v="3"/>
  </r>
  <r>
    <s v="3389-YGYAI"/>
    <x v="0"/>
    <n v="1"/>
    <s v="No"/>
    <s v="No"/>
    <n v="8"/>
    <s v="Yes"/>
    <x v="2"/>
    <x v="1"/>
    <x v="0"/>
    <x v="0"/>
    <x v="1"/>
    <x v="0"/>
    <x v="1"/>
    <x v="1"/>
    <x v="0"/>
    <s v="Yes"/>
    <x v="0"/>
    <n v="105.5"/>
    <n v="829.55"/>
    <x v="1"/>
    <n v="829.55"/>
    <n v="1"/>
    <x v="0"/>
  </r>
  <r>
    <s v="9560-ARGQJ"/>
    <x v="0"/>
    <n v="0"/>
    <s v="No"/>
    <s v="Yes"/>
    <n v="16"/>
    <s v="Yes"/>
    <x v="1"/>
    <x v="1"/>
    <x v="0"/>
    <x v="1"/>
    <x v="0"/>
    <x v="0"/>
    <x v="1"/>
    <x v="0"/>
    <x v="0"/>
    <s v="Yes"/>
    <x v="0"/>
    <n v="81"/>
    <n v="1312.15"/>
    <x v="1"/>
    <n v="1312.15"/>
    <n v="1"/>
    <x v="3"/>
  </r>
  <r>
    <s v="8350-NYMVI"/>
    <x v="0"/>
    <n v="0"/>
    <s v="No"/>
    <s v="No"/>
    <n v="39"/>
    <s v="No"/>
    <x v="0"/>
    <x v="0"/>
    <x v="0"/>
    <x v="0"/>
    <x v="1"/>
    <x v="1"/>
    <x v="0"/>
    <x v="0"/>
    <x v="0"/>
    <s v="No"/>
    <x v="2"/>
    <n v="41.1"/>
    <n v="1597.05"/>
    <x v="0"/>
    <n v="1597.05"/>
    <n v="0"/>
    <x v="2"/>
  </r>
  <r>
    <s v="1600-DILPE"/>
    <x v="0"/>
    <n v="0"/>
    <s v="No"/>
    <s v="No"/>
    <n v="12"/>
    <s v="Yes"/>
    <x v="1"/>
    <x v="0"/>
    <x v="0"/>
    <x v="1"/>
    <x v="0"/>
    <x v="0"/>
    <x v="0"/>
    <x v="0"/>
    <x v="0"/>
    <s v="Yes"/>
    <x v="2"/>
    <n v="45"/>
    <n v="524.35"/>
    <x v="0"/>
    <n v="524.35"/>
    <n v="0"/>
    <x v="0"/>
  </r>
  <r>
    <s v="0536-ESJEP"/>
    <x v="1"/>
    <n v="0"/>
    <s v="Yes"/>
    <s v="No"/>
    <n v="54"/>
    <s v="Yes"/>
    <x v="1"/>
    <x v="0"/>
    <x v="1"/>
    <x v="0"/>
    <x v="0"/>
    <x v="0"/>
    <x v="1"/>
    <x v="1"/>
    <x v="2"/>
    <s v="Yes"/>
    <x v="2"/>
    <n v="74.55"/>
    <n v="4191.45"/>
    <x v="0"/>
    <n v="4191.45"/>
    <n v="0"/>
    <x v="5"/>
  </r>
  <r>
    <s v="4654-GGUII"/>
    <x v="0"/>
    <n v="0"/>
    <s v="No"/>
    <s v="No"/>
    <n v="18"/>
    <s v="No"/>
    <x v="0"/>
    <x v="0"/>
    <x v="1"/>
    <x v="0"/>
    <x v="0"/>
    <x v="1"/>
    <x v="0"/>
    <x v="0"/>
    <x v="1"/>
    <s v="Yes"/>
    <x v="1"/>
    <n v="40.200000000000003"/>
    <n v="711.95"/>
    <x v="0"/>
    <n v="711.95"/>
    <n v="0"/>
    <x v="3"/>
  </r>
  <r>
    <s v="6478-HRRCZ"/>
    <x v="1"/>
    <n v="0"/>
    <s v="Yes"/>
    <s v="No"/>
    <n v="32"/>
    <s v="Yes"/>
    <x v="1"/>
    <x v="0"/>
    <x v="1"/>
    <x v="0"/>
    <x v="0"/>
    <x v="1"/>
    <x v="0"/>
    <x v="1"/>
    <x v="1"/>
    <s v="No"/>
    <x v="1"/>
    <n v="70.5"/>
    <n v="2201.75"/>
    <x v="0"/>
    <n v="2201.75"/>
    <n v="0"/>
    <x v="1"/>
  </r>
  <r>
    <s v="8510-BBWMU"/>
    <x v="0"/>
    <n v="0"/>
    <s v="No"/>
    <s v="No"/>
    <n v="41"/>
    <s v="Yes"/>
    <x v="1"/>
    <x v="2"/>
    <x v="2"/>
    <x v="2"/>
    <x v="2"/>
    <x v="2"/>
    <x v="2"/>
    <x v="2"/>
    <x v="1"/>
    <s v="Yes"/>
    <x v="1"/>
    <n v="19.75"/>
    <n v="806.95"/>
    <x v="0"/>
    <n v="806.95"/>
    <n v="0"/>
    <x v="2"/>
  </r>
  <r>
    <s v="6857-TKDJV"/>
    <x v="1"/>
    <n v="0"/>
    <s v="Yes"/>
    <s v="Yes"/>
    <n v="67"/>
    <s v="Yes"/>
    <x v="2"/>
    <x v="2"/>
    <x v="2"/>
    <x v="2"/>
    <x v="2"/>
    <x v="2"/>
    <x v="2"/>
    <x v="2"/>
    <x v="2"/>
    <s v="No"/>
    <x v="2"/>
    <n v="24.65"/>
    <n v="1620.45"/>
    <x v="0"/>
    <n v="1620.45"/>
    <n v="0"/>
    <x v="4"/>
  </r>
  <r>
    <s v="2360-RDGRO"/>
    <x v="1"/>
    <n v="0"/>
    <s v="Yes"/>
    <s v="No"/>
    <n v="65"/>
    <s v="Yes"/>
    <x v="2"/>
    <x v="1"/>
    <x v="1"/>
    <x v="1"/>
    <x v="1"/>
    <x v="0"/>
    <x v="1"/>
    <x v="1"/>
    <x v="0"/>
    <s v="Yes"/>
    <x v="0"/>
    <n v="104.25"/>
    <n v="6812.95"/>
    <x v="0"/>
    <n v="6812.95"/>
    <n v="0"/>
    <x v="4"/>
  </r>
  <r>
    <s v="0584-BJQGZ"/>
    <x v="0"/>
    <n v="0"/>
    <s v="No"/>
    <s v="No"/>
    <n v="25"/>
    <s v="Yes"/>
    <x v="2"/>
    <x v="0"/>
    <x v="1"/>
    <x v="0"/>
    <x v="1"/>
    <x v="1"/>
    <x v="1"/>
    <x v="0"/>
    <x v="0"/>
    <s v="Yes"/>
    <x v="2"/>
    <n v="78.349999999999994"/>
    <n v="1837.9"/>
    <x v="0"/>
    <n v="1837.9"/>
    <n v="0"/>
    <x v="1"/>
  </r>
  <r>
    <s v="5134-IKDAY"/>
    <x v="0"/>
    <n v="0"/>
    <s v="Yes"/>
    <s v="Yes"/>
    <n v="1"/>
    <s v="Yes"/>
    <x v="1"/>
    <x v="1"/>
    <x v="0"/>
    <x v="1"/>
    <x v="0"/>
    <x v="0"/>
    <x v="0"/>
    <x v="0"/>
    <x v="0"/>
    <s v="Yes"/>
    <x v="0"/>
    <n v="69.8"/>
    <n v="69.8"/>
    <x v="1"/>
    <n v="69.8"/>
    <n v="1"/>
    <x v="0"/>
  </r>
  <r>
    <s v="1360-XFJMR"/>
    <x v="0"/>
    <n v="0"/>
    <s v="Yes"/>
    <s v="No"/>
    <n v="67"/>
    <s v="Yes"/>
    <x v="2"/>
    <x v="1"/>
    <x v="0"/>
    <x v="0"/>
    <x v="1"/>
    <x v="1"/>
    <x v="1"/>
    <x v="1"/>
    <x v="1"/>
    <s v="Yes"/>
    <x v="3"/>
    <n v="109.7"/>
    <n v="7344.45"/>
    <x v="0"/>
    <n v="7344.45"/>
    <n v="0"/>
    <x v="4"/>
  </r>
  <r>
    <s v="3070-DVEYC"/>
    <x v="1"/>
    <n v="1"/>
    <s v="No"/>
    <s v="No"/>
    <n v="7"/>
    <s v="Yes"/>
    <x v="2"/>
    <x v="1"/>
    <x v="0"/>
    <x v="1"/>
    <x v="0"/>
    <x v="0"/>
    <x v="0"/>
    <x v="0"/>
    <x v="0"/>
    <s v="No"/>
    <x v="1"/>
    <n v="73.75"/>
    <n v="545.15"/>
    <x v="1"/>
    <n v="545.15"/>
    <n v="1"/>
    <x v="0"/>
  </r>
  <r>
    <s v="5730-RIITO"/>
    <x v="0"/>
    <n v="1"/>
    <s v="No"/>
    <s v="No"/>
    <n v="43"/>
    <s v="No"/>
    <x v="0"/>
    <x v="0"/>
    <x v="1"/>
    <x v="0"/>
    <x v="0"/>
    <x v="0"/>
    <x v="0"/>
    <x v="0"/>
    <x v="0"/>
    <s v="Yes"/>
    <x v="3"/>
    <n v="33.450000000000003"/>
    <n v="1500.25"/>
    <x v="0"/>
    <n v="1500.25"/>
    <n v="0"/>
    <x v="2"/>
  </r>
  <r>
    <s v="9058-MJLZC"/>
    <x v="0"/>
    <n v="0"/>
    <s v="No"/>
    <s v="No"/>
    <n v="24"/>
    <s v="Yes"/>
    <x v="1"/>
    <x v="1"/>
    <x v="1"/>
    <x v="1"/>
    <x v="0"/>
    <x v="0"/>
    <x v="1"/>
    <x v="1"/>
    <x v="0"/>
    <s v="Yes"/>
    <x v="0"/>
    <n v="94.6"/>
    <n v="2283.15"/>
    <x v="0"/>
    <n v="2283.15"/>
    <n v="0"/>
    <x v="3"/>
  </r>
  <r>
    <s v="5707-ORNDZ"/>
    <x v="1"/>
    <n v="1"/>
    <s v="No"/>
    <s v="No"/>
    <n v="9"/>
    <s v="Yes"/>
    <x v="2"/>
    <x v="0"/>
    <x v="1"/>
    <x v="1"/>
    <x v="0"/>
    <x v="0"/>
    <x v="0"/>
    <x v="0"/>
    <x v="0"/>
    <s v="No"/>
    <x v="0"/>
    <n v="54.55"/>
    <n v="494.05"/>
    <x v="1"/>
    <n v="494.05"/>
    <n v="1"/>
    <x v="0"/>
  </r>
  <r>
    <s v="0902-XKXPN"/>
    <x v="1"/>
    <n v="0"/>
    <s v="Yes"/>
    <s v="Yes"/>
    <n v="69"/>
    <s v="Yes"/>
    <x v="1"/>
    <x v="2"/>
    <x v="2"/>
    <x v="2"/>
    <x v="2"/>
    <x v="2"/>
    <x v="2"/>
    <x v="2"/>
    <x v="2"/>
    <s v="No"/>
    <x v="2"/>
    <n v="20.2"/>
    <n v="1376.5"/>
    <x v="0"/>
    <n v="1376.5"/>
    <n v="0"/>
    <x v="4"/>
  </r>
  <r>
    <s v="5177-RVZNU"/>
    <x v="0"/>
    <n v="0"/>
    <s v="No"/>
    <s v="Yes"/>
    <n v="37"/>
    <s v="Yes"/>
    <x v="1"/>
    <x v="2"/>
    <x v="2"/>
    <x v="2"/>
    <x v="2"/>
    <x v="2"/>
    <x v="2"/>
    <x v="2"/>
    <x v="1"/>
    <s v="No"/>
    <x v="2"/>
    <n v="20.3"/>
    <n v="755.4"/>
    <x v="0"/>
    <n v="755.4"/>
    <n v="0"/>
    <x v="2"/>
  </r>
  <r>
    <s v="0056-EPFBG"/>
    <x v="1"/>
    <n v="0"/>
    <s v="Yes"/>
    <s v="Yes"/>
    <n v="20"/>
    <s v="No"/>
    <x v="0"/>
    <x v="0"/>
    <x v="1"/>
    <x v="1"/>
    <x v="1"/>
    <x v="1"/>
    <x v="0"/>
    <x v="0"/>
    <x v="2"/>
    <s v="Yes"/>
    <x v="3"/>
    <n v="39.4"/>
    <n v="825.4"/>
    <x v="0"/>
    <n v="825.4"/>
    <n v="0"/>
    <x v="3"/>
  </r>
  <r>
    <s v="8993-IZEUX"/>
    <x v="1"/>
    <n v="0"/>
    <s v="No"/>
    <s v="No"/>
    <n v="7"/>
    <s v="Yes"/>
    <x v="1"/>
    <x v="1"/>
    <x v="0"/>
    <x v="1"/>
    <x v="0"/>
    <x v="0"/>
    <x v="0"/>
    <x v="0"/>
    <x v="0"/>
    <s v="No"/>
    <x v="2"/>
    <n v="69.150000000000006"/>
    <n v="488.65"/>
    <x v="0"/>
    <n v="488.65"/>
    <n v="0"/>
    <x v="0"/>
  </r>
  <r>
    <s v="8696-JKZNU"/>
    <x v="0"/>
    <n v="1"/>
    <s v="No"/>
    <s v="No"/>
    <n v="37"/>
    <s v="Yes"/>
    <x v="2"/>
    <x v="1"/>
    <x v="0"/>
    <x v="1"/>
    <x v="0"/>
    <x v="0"/>
    <x v="0"/>
    <x v="0"/>
    <x v="0"/>
    <s v="Yes"/>
    <x v="0"/>
    <n v="76.25"/>
    <n v="2841.55"/>
    <x v="1"/>
    <n v="2841.55"/>
    <n v="1"/>
    <x v="2"/>
  </r>
  <r>
    <s v="5380-AFSSK"/>
    <x v="0"/>
    <n v="0"/>
    <s v="No"/>
    <s v="No"/>
    <n v="5"/>
    <s v="Yes"/>
    <x v="2"/>
    <x v="1"/>
    <x v="0"/>
    <x v="1"/>
    <x v="0"/>
    <x v="0"/>
    <x v="1"/>
    <x v="1"/>
    <x v="0"/>
    <s v="Yes"/>
    <x v="1"/>
    <n v="93.9"/>
    <n v="486.85"/>
    <x v="1"/>
    <n v="486.85"/>
    <n v="1"/>
    <x v="0"/>
  </r>
  <r>
    <s v="8190-ZTQFB"/>
    <x v="1"/>
    <n v="0"/>
    <s v="No"/>
    <s v="No"/>
    <n v="41"/>
    <s v="No"/>
    <x v="0"/>
    <x v="0"/>
    <x v="0"/>
    <x v="1"/>
    <x v="1"/>
    <x v="0"/>
    <x v="1"/>
    <x v="1"/>
    <x v="1"/>
    <s v="Yes"/>
    <x v="0"/>
    <n v="51.35"/>
    <n v="2075.1"/>
    <x v="0"/>
    <n v="2075.1"/>
    <n v="0"/>
    <x v="2"/>
  </r>
  <r>
    <s v="0931-MHTEM"/>
    <x v="0"/>
    <n v="0"/>
    <s v="No"/>
    <s v="No"/>
    <n v="54"/>
    <s v="Yes"/>
    <x v="1"/>
    <x v="1"/>
    <x v="1"/>
    <x v="0"/>
    <x v="0"/>
    <x v="0"/>
    <x v="1"/>
    <x v="1"/>
    <x v="1"/>
    <s v="Yes"/>
    <x v="3"/>
    <n v="100.05"/>
    <n v="5299.65"/>
    <x v="0"/>
    <n v="5299.65"/>
    <n v="0"/>
    <x v="5"/>
  </r>
  <r>
    <s v="2055-PDADH"/>
    <x v="0"/>
    <n v="1"/>
    <s v="No"/>
    <s v="No"/>
    <n v="3"/>
    <s v="Yes"/>
    <x v="1"/>
    <x v="1"/>
    <x v="0"/>
    <x v="1"/>
    <x v="0"/>
    <x v="0"/>
    <x v="0"/>
    <x v="0"/>
    <x v="0"/>
    <s v="Yes"/>
    <x v="0"/>
    <n v="70.400000000000006"/>
    <n v="204.7"/>
    <x v="1"/>
    <n v="204.7"/>
    <n v="1"/>
    <x v="0"/>
  </r>
  <r>
    <s v="7515-LODFU"/>
    <x v="1"/>
    <n v="1"/>
    <s v="No"/>
    <s v="No"/>
    <n v="69"/>
    <s v="Yes"/>
    <x v="1"/>
    <x v="2"/>
    <x v="2"/>
    <x v="2"/>
    <x v="2"/>
    <x v="2"/>
    <x v="2"/>
    <x v="2"/>
    <x v="2"/>
    <s v="No"/>
    <x v="3"/>
    <n v="20.3"/>
    <n v="1356.3"/>
    <x v="0"/>
    <n v="1356.3"/>
    <n v="0"/>
    <x v="4"/>
  </r>
  <r>
    <s v="0440-UEDAI"/>
    <x v="0"/>
    <n v="0"/>
    <s v="No"/>
    <s v="No"/>
    <n v="53"/>
    <s v="Yes"/>
    <x v="1"/>
    <x v="1"/>
    <x v="0"/>
    <x v="0"/>
    <x v="1"/>
    <x v="1"/>
    <x v="0"/>
    <x v="1"/>
    <x v="1"/>
    <s v="Yes"/>
    <x v="3"/>
    <n v="94.45"/>
    <n v="5042.75"/>
    <x v="0"/>
    <n v="5042.75"/>
    <n v="0"/>
    <x v="5"/>
  </r>
  <r>
    <s v="1337-BOZWO"/>
    <x v="1"/>
    <n v="0"/>
    <s v="Yes"/>
    <s v="Yes"/>
    <n v="18"/>
    <s v="No"/>
    <x v="0"/>
    <x v="0"/>
    <x v="0"/>
    <x v="0"/>
    <x v="1"/>
    <x v="0"/>
    <x v="1"/>
    <x v="0"/>
    <x v="1"/>
    <s v="No"/>
    <x v="3"/>
    <n v="46.4"/>
    <n v="812.4"/>
    <x v="0"/>
    <n v="812.4"/>
    <n v="0"/>
    <x v="3"/>
  </r>
  <r>
    <s v="0868-VJRDR"/>
    <x v="1"/>
    <n v="0"/>
    <s v="Yes"/>
    <s v="No"/>
    <n v="64"/>
    <s v="Yes"/>
    <x v="1"/>
    <x v="1"/>
    <x v="1"/>
    <x v="0"/>
    <x v="0"/>
    <x v="1"/>
    <x v="1"/>
    <x v="1"/>
    <x v="2"/>
    <s v="Yes"/>
    <x v="3"/>
    <n v="104.05"/>
    <n v="6605.55"/>
    <x v="0"/>
    <n v="6605.55"/>
    <n v="0"/>
    <x v="4"/>
  </r>
  <r>
    <s v="8714-EUHJO"/>
    <x v="0"/>
    <n v="0"/>
    <s v="Yes"/>
    <s v="Yes"/>
    <n v="31"/>
    <s v="Yes"/>
    <x v="2"/>
    <x v="1"/>
    <x v="0"/>
    <x v="0"/>
    <x v="0"/>
    <x v="0"/>
    <x v="0"/>
    <x v="1"/>
    <x v="0"/>
    <s v="Yes"/>
    <x v="0"/>
    <n v="91.15"/>
    <n v="2995.45"/>
    <x v="1"/>
    <n v="2995.45"/>
    <n v="1"/>
    <x v="1"/>
  </r>
  <r>
    <s v="6344-SFJVH"/>
    <x v="0"/>
    <n v="0"/>
    <s v="No"/>
    <s v="No"/>
    <n v="20"/>
    <s v="No"/>
    <x v="0"/>
    <x v="0"/>
    <x v="0"/>
    <x v="1"/>
    <x v="0"/>
    <x v="0"/>
    <x v="0"/>
    <x v="0"/>
    <x v="0"/>
    <s v="No"/>
    <x v="3"/>
    <n v="24.9"/>
    <n v="505.95"/>
    <x v="0"/>
    <n v="505.95"/>
    <n v="0"/>
    <x v="3"/>
  </r>
  <r>
    <s v="3950-VPYJB"/>
    <x v="1"/>
    <n v="0"/>
    <s v="Yes"/>
    <s v="Yes"/>
    <n v="57"/>
    <s v="Yes"/>
    <x v="1"/>
    <x v="0"/>
    <x v="1"/>
    <x v="0"/>
    <x v="0"/>
    <x v="1"/>
    <x v="0"/>
    <x v="0"/>
    <x v="1"/>
    <s v="No"/>
    <x v="1"/>
    <n v="59.6"/>
    <n v="3509.4"/>
    <x v="0"/>
    <n v="3509.4"/>
    <n v="0"/>
    <x v="5"/>
  </r>
  <r>
    <s v="8041-TMEID"/>
    <x v="1"/>
    <n v="1"/>
    <s v="Yes"/>
    <s v="No"/>
    <n v="63"/>
    <s v="Yes"/>
    <x v="2"/>
    <x v="1"/>
    <x v="1"/>
    <x v="0"/>
    <x v="1"/>
    <x v="0"/>
    <x v="1"/>
    <x v="1"/>
    <x v="2"/>
    <s v="No"/>
    <x v="3"/>
    <n v="108.5"/>
    <n v="6991.9"/>
    <x v="0"/>
    <n v="6991.9"/>
    <n v="0"/>
    <x v="4"/>
  </r>
  <r>
    <s v="7321-ZNSLA"/>
    <x v="1"/>
    <n v="0"/>
    <s v="Yes"/>
    <s v="Yes"/>
    <n v="13"/>
    <s v="No"/>
    <x v="0"/>
    <x v="0"/>
    <x v="1"/>
    <x v="0"/>
    <x v="0"/>
    <x v="1"/>
    <x v="0"/>
    <x v="0"/>
    <x v="2"/>
    <s v="No"/>
    <x v="1"/>
    <n v="40.549999999999997"/>
    <n v="590.35"/>
    <x v="0"/>
    <n v="590.35"/>
    <n v="0"/>
    <x v="3"/>
  </r>
  <r>
    <s v="6941-KXRRV"/>
    <x v="0"/>
    <n v="1"/>
    <s v="Yes"/>
    <s v="No"/>
    <n v="48"/>
    <s v="Yes"/>
    <x v="1"/>
    <x v="0"/>
    <x v="0"/>
    <x v="0"/>
    <x v="0"/>
    <x v="0"/>
    <x v="0"/>
    <x v="1"/>
    <x v="1"/>
    <s v="Yes"/>
    <x v="2"/>
    <n v="58.95"/>
    <n v="2789.7"/>
    <x v="0"/>
    <n v="2789.7"/>
    <n v="0"/>
    <x v="2"/>
  </r>
  <r>
    <s v="3721-CNEYS"/>
    <x v="0"/>
    <n v="0"/>
    <s v="No"/>
    <s v="No"/>
    <n v="2"/>
    <s v="Yes"/>
    <x v="1"/>
    <x v="1"/>
    <x v="0"/>
    <x v="1"/>
    <x v="0"/>
    <x v="0"/>
    <x v="0"/>
    <x v="0"/>
    <x v="0"/>
    <s v="Yes"/>
    <x v="0"/>
    <n v="70.95"/>
    <n v="137.94999999999999"/>
    <x v="1"/>
    <n v="137.94999999999999"/>
    <n v="1"/>
    <x v="0"/>
  </r>
  <r>
    <s v="8727-JQFHV"/>
    <x v="1"/>
    <n v="0"/>
    <s v="Yes"/>
    <s v="Yes"/>
    <n v="57"/>
    <s v="Yes"/>
    <x v="1"/>
    <x v="2"/>
    <x v="2"/>
    <x v="2"/>
    <x v="2"/>
    <x v="2"/>
    <x v="2"/>
    <x v="2"/>
    <x v="2"/>
    <s v="No"/>
    <x v="1"/>
    <n v="20.75"/>
    <n v="1123.1500000000001"/>
    <x v="0"/>
    <n v="1123.1500000000001"/>
    <n v="0"/>
    <x v="5"/>
  </r>
  <r>
    <s v="9475-NNDGC"/>
    <x v="1"/>
    <n v="0"/>
    <s v="Yes"/>
    <s v="No"/>
    <n v="71"/>
    <s v="Yes"/>
    <x v="2"/>
    <x v="1"/>
    <x v="0"/>
    <x v="0"/>
    <x v="1"/>
    <x v="1"/>
    <x v="1"/>
    <x v="1"/>
    <x v="1"/>
    <s v="Yes"/>
    <x v="2"/>
    <n v="113.15"/>
    <n v="7953.25"/>
    <x v="0"/>
    <n v="7953.25"/>
    <n v="0"/>
    <x v="4"/>
  </r>
  <r>
    <s v="1355-KUSBG"/>
    <x v="0"/>
    <n v="0"/>
    <s v="Yes"/>
    <s v="Yes"/>
    <n v="7"/>
    <s v="Yes"/>
    <x v="2"/>
    <x v="0"/>
    <x v="0"/>
    <x v="1"/>
    <x v="0"/>
    <x v="0"/>
    <x v="0"/>
    <x v="0"/>
    <x v="0"/>
    <s v="No"/>
    <x v="0"/>
    <n v="48.8"/>
    <n v="349.8"/>
    <x v="0"/>
    <n v="349.8"/>
    <n v="0"/>
    <x v="0"/>
  </r>
  <r>
    <s v="3688-FTHLT"/>
    <x v="0"/>
    <n v="0"/>
    <s v="No"/>
    <s v="No"/>
    <n v="16"/>
    <s v="Yes"/>
    <x v="2"/>
    <x v="0"/>
    <x v="0"/>
    <x v="1"/>
    <x v="0"/>
    <x v="0"/>
    <x v="0"/>
    <x v="1"/>
    <x v="0"/>
    <s v="Yes"/>
    <x v="2"/>
    <n v="63.05"/>
    <n v="1067.05"/>
    <x v="0"/>
    <n v="1067.05"/>
    <n v="0"/>
    <x v="3"/>
  </r>
  <r>
    <s v="0899-LIIBW"/>
    <x v="1"/>
    <n v="0"/>
    <s v="Yes"/>
    <s v="No"/>
    <n v="34"/>
    <s v="Yes"/>
    <x v="2"/>
    <x v="1"/>
    <x v="0"/>
    <x v="1"/>
    <x v="1"/>
    <x v="0"/>
    <x v="1"/>
    <x v="1"/>
    <x v="0"/>
    <s v="No"/>
    <x v="0"/>
    <n v="100.85"/>
    <n v="3527.3"/>
    <x v="0"/>
    <n v="3527.3"/>
    <n v="0"/>
    <x v="1"/>
  </r>
  <r>
    <s v="2568-OIADY"/>
    <x v="0"/>
    <n v="0"/>
    <s v="Yes"/>
    <s v="No"/>
    <n v="37"/>
    <s v="Yes"/>
    <x v="2"/>
    <x v="1"/>
    <x v="0"/>
    <x v="1"/>
    <x v="1"/>
    <x v="0"/>
    <x v="1"/>
    <x v="1"/>
    <x v="0"/>
    <s v="Yes"/>
    <x v="0"/>
    <n v="99.5"/>
    <n v="3762"/>
    <x v="1"/>
    <n v="3762"/>
    <n v="1"/>
    <x v="2"/>
  </r>
  <r>
    <s v="1384-RCUXW"/>
    <x v="1"/>
    <n v="0"/>
    <s v="No"/>
    <s v="No"/>
    <n v="16"/>
    <s v="Yes"/>
    <x v="2"/>
    <x v="1"/>
    <x v="0"/>
    <x v="0"/>
    <x v="0"/>
    <x v="0"/>
    <x v="0"/>
    <x v="0"/>
    <x v="0"/>
    <s v="Yes"/>
    <x v="1"/>
    <n v="80.55"/>
    <n v="1248.9000000000001"/>
    <x v="0"/>
    <n v="1248.9000000000001"/>
    <n v="0"/>
    <x v="3"/>
  </r>
  <r>
    <s v="5825-XJOCM"/>
    <x v="1"/>
    <n v="0"/>
    <s v="No"/>
    <s v="Yes"/>
    <n v="48"/>
    <s v="Yes"/>
    <x v="2"/>
    <x v="0"/>
    <x v="1"/>
    <x v="0"/>
    <x v="1"/>
    <x v="0"/>
    <x v="0"/>
    <x v="0"/>
    <x v="1"/>
    <s v="Yes"/>
    <x v="2"/>
    <n v="64.400000000000006"/>
    <n v="3035.35"/>
    <x v="0"/>
    <n v="3035.35"/>
    <n v="0"/>
    <x v="2"/>
  </r>
  <r>
    <s v="6848-YLDFR"/>
    <x v="1"/>
    <n v="0"/>
    <s v="Yes"/>
    <s v="Yes"/>
    <n v="58"/>
    <s v="Yes"/>
    <x v="1"/>
    <x v="0"/>
    <x v="0"/>
    <x v="0"/>
    <x v="0"/>
    <x v="1"/>
    <x v="1"/>
    <x v="1"/>
    <x v="1"/>
    <s v="Yes"/>
    <x v="3"/>
    <n v="75.2"/>
    <n v="4300.8"/>
    <x v="0"/>
    <n v="4300.8"/>
    <n v="0"/>
    <x v="5"/>
  </r>
  <r>
    <s v="8125-QPFJD"/>
    <x v="0"/>
    <n v="0"/>
    <s v="Yes"/>
    <s v="No"/>
    <n v="72"/>
    <s v="Yes"/>
    <x v="2"/>
    <x v="0"/>
    <x v="1"/>
    <x v="1"/>
    <x v="1"/>
    <x v="1"/>
    <x v="1"/>
    <x v="1"/>
    <x v="2"/>
    <s v="Yes"/>
    <x v="2"/>
    <n v="84.9"/>
    <n v="6065.3"/>
    <x v="0"/>
    <n v="6065.3"/>
    <n v="0"/>
    <x v="4"/>
  </r>
  <r>
    <s v="2320-YKQBO"/>
    <x v="0"/>
    <n v="0"/>
    <s v="No"/>
    <s v="No"/>
    <n v="7"/>
    <s v="Yes"/>
    <x v="1"/>
    <x v="2"/>
    <x v="2"/>
    <x v="2"/>
    <x v="2"/>
    <x v="2"/>
    <x v="2"/>
    <x v="2"/>
    <x v="0"/>
    <s v="No"/>
    <x v="1"/>
    <n v="19.3"/>
    <n v="144.94999999999999"/>
    <x v="0"/>
    <n v="144.94999999999999"/>
    <n v="0"/>
    <x v="0"/>
  </r>
  <r>
    <s v="1193-RTSLK"/>
    <x v="0"/>
    <n v="0"/>
    <s v="No"/>
    <s v="No"/>
    <n v="38"/>
    <s v="Yes"/>
    <x v="1"/>
    <x v="1"/>
    <x v="1"/>
    <x v="0"/>
    <x v="1"/>
    <x v="0"/>
    <x v="0"/>
    <x v="0"/>
    <x v="0"/>
    <s v="Yes"/>
    <x v="3"/>
    <n v="83.9"/>
    <n v="3233.6"/>
    <x v="1"/>
    <n v="3233.6"/>
    <n v="1"/>
    <x v="2"/>
  </r>
  <r>
    <s v="2302-ANTDP"/>
    <x v="0"/>
    <n v="1"/>
    <s v="Yes"/>
    <s v="No"/>
    <n v="48"/>
    <s v="Yes"/>
    <x v="2"/>
    <x v="1"/>
    <x v="1"/>
    <x v="0"/>
    <x v="1"/>
    <x v="1"/>
    <x v="1"/>
    <x v="1"/>
    <x v="0"/>
    <s v="No"/>
    <x v="0"/>
    <n v="117.45"/>
    <n v="5438.9"/>
    <x v="1"/>
    <n v="5438.9"/>
    <n v="1"/>
    <x v="2"/>
  </r>
  <r>
    <s v="5923-GXUOC"/>
    <x v="1"/>
    <n v="0"/>
    <s v="No"/>
    <s v="No"/>
    <n v="10"/>
    <s v="Yes"/>
    <x v="1"/>
    <x v="1"/>
    <x v="1"/>
    <x v="0"/>
    <x v="1"/>
    <x v="0"/>
    <x v="1"/>
    <x v="1"/>
    <x v="0"/>
    <s v="Yes"/>
    <x v="0"/>
    <n v="104.4"/>
    <n v="1081.45"/>
    <x v="1"/>
    <n v="1081.45"/>
    <n v="1"/>
    <x v="0"/>
  </r>
  <r>
    <s v="4973-RLZVI"/>
    <x v="0"/>
    <n v="0"/>
    <s v="No"/>
    <s v="No"/>
    <n v="30"/>
    <s v="Yes"/>
    <x v="1"/>
    <x v="0"/>
    <x v="1"/>
    <x v="0"/>
    <x v="1"/>
    <x v="1"/>
    <x v="1"/>
    <x v="0"/>
    <x v="1"/>
    <s v="No"/>
    <x v="3"/>
    <n v="74.650000000000006"/>
    <n v="2308.6"/>
    <x v="0"/>
    <n v="2308.6"/>
    <n v="0"/>
    <x v="1"/>
  </r>
  <r>
    <s v="7869-ZYDST"/>
    <x v="1"/>
    <n v="0"/>
    <s v="Yes"/>
    <s v="No"/>
    <n v="31"/>
    <s v="Yes"/>
    <x v="2"/>
    <x v="0"/>
    <x v="0"/>
    <x v="1"/>
    <x v="0"/>
    <x v="0"/>
    <x v="1"/>
    <x v="0"/>
    <x v="0"/>
    <s v="Yes"/>
    <x v="3"/>
    <n v="59.05"/>
    <n v="1882.8"/>
    <x v="0"/>
    <n v="1882.8"/>
    <n v="0"/>
    <x v="1"/>
  </r>
  <r>
    <s v="4501-UYKBC"/>
    <x v="0"/>
    <n v="1"/>
    <s v="No"/>
    <s v="No"/>
    <n v="46"/>
    <s v="Yes"/>
    <x v="2"/>
    <x v="0"/>
    <x v="0"/>
    <x v="1"/>
    <x v="1"/>
    <x v="1"/>
    <x v="0"/>
    <x v="1"/>
    <x v="1"/>
    <s v="Yes"/>
    <x v="3"/>
    <n v="69.099999999999994"/>
    <n v="3255.35"/>
    <x v="0"/>
    <n v="3255.35"/>
    <n v="0"/>
    <x v="2"/>
  </r>
  <r>
    <s v="1215-EXRMO"/>
    <x v="1"/>
    <n v="0"/>
    <s v="Yes"/>
    <s v="No"/>
    <n v="50"/>
    <s v="Yes"/>
    <x v="1"/>
    <x v="2"/>
    <x v="2"/>
    <x v="2"/>
    <x v="2"/>
    <x v="2"/>
    <x v="2"/>
    <x v="2"/>
    <x v="2"/>
    <s v="No"/>
    <x v="1"/>
    <n v="20.55"/>
    <n v="1067.6500000000001"/>
    <x v="0"/>
    <n v="1067.6500000000001"/>
    <n v="0"/>
    <x v="5"/>
  </r>
  <r>
    <s v="2305-MRGLV"/>
    <x v="1"/>
    <n v="0"/>
    <s v="Yes"/>
    <s v="No"/>
    <n v="28"/>
    <s v="Yes"/>
    <x v="1"/>
    <x v="1"/>
    <x v="0"/>
    <x v="1"/>
    <x v="0"/>
    <x v="1"/>
    <x v="0"/>
    <x v="0"/>
    <x v="0"/>
    <s v="No"/>
    <x v="2"/>
    <n v="76.55"/>
    <n v="2065.4"/>
    <x v="0"/>
    <n v="2065.4"/>
    <n v="0"/>
    <x v="1"/>
  </r>
  <r>
    <s v="8404-VIOMB"/>
    <x v="0"/>
    <n v="0"/>
    <s v="No"/>
    <s v="No"/>
    <n v="66"/>
    <s v="No"/>
    <x v="0"/>
    <x v="0"/>
    <x v="1"/>
    <x v="0"/>
    <x v="1"/>
    <x v="1"/>
    <x v="1"/>
    <x v="1"/>
    <x v="2"/>
    <s v="Yes"/>
    <x v="2"/>
    <n v="62.5"/>
    <n v="4136.3999999999996"/>
    <x v="0"/>
    <n v="4136.3999999999996"/>
    <n v="0"/>
    <x v="4"/>
  </r>
  <r>
    <s v="5233-GEEAX"/>
    <x v="1"/>
    <n v="1"/>
    <s v="No"/>
    <s v="No"/>
    <n v="8"/>
    <s v="No"/>
    <x v="0"/>
    <x v="0"/>
    <x v="0"/>
    <x v="1"/>
    <x v="1"/>
    <x v="0"/>
    <x v="0"/>
    <x v="0"/>
    <x v="0"/>
    <s v="Yes"/>
    <x v="0"/>
    <n v="29.4"/>
    <n v="221.9"/>
    <x v="1"/>
    <n v="221.9"/>
    <n v="1"/>
    <x v="0"/>
  </r>
  <r>
    <s v="2359-KLTEK"/>
    <x v="0"/>
    <n v="0"/>
    <s v="Yes"/>
    <s v="Yes"/>
    <n v="41"/>
    <s v="Yes"/>
    <x v="1"/>
    <x v="1"/>
    <x v="0"/>
    <x v="1"/>
    <x v="1"/>
    <x v="0"/>
    <x v="1"/>
    <x v="1"/>
    <x v="0"/>
    <s v="Yes"/>
    <x v="2"/>
    <n v="94.9"/>
    <n v="3848"/>
    <x v="0"/>
    <n v="3848"/>
    <n v="0"/>
    <x v="2"/>
  </r>
  <r>
    <s v="5304-EFJLP"/>
    <x v="1"/>
    <n v="1"/>
    <s v="Yes"/>
    <s v="No"/>
    <n v="72"/>
    <s v="Yes"/>
    <x v="2"/>
    <x v="1"/>
    <x v="0"/>
    <x v="0"/>
    <x v="1"/>
    <x v="1"/>
    <x v="1"/>
    <x v="1"/>
    <x v="2"/>
    <s v="Yes"/>
    <x v="2"/>
    <n v="111.65"/>
    <n v="8022.85"/>
    <x v="0"/>
    <n v="8022.85"/>
    <n v="0"/>
    <x v="4"/>
  </r>
  <r>
    <s v="2673-ZALNP"/>
    <x v="0"/>
    <n v="0"/>
    <s v="No"/>
    <s v="No"/>
    <n v="7"/>
    <s v="Yes"/>
    <x v="1"/>
    <x v="2"/>
    <x v="2"/>
    <x v="2"/>
    <x v="2"/>
    <x v="2"/>
    <x v="2"/>
    <x v="2"/>
    <x v="1"/>
    <s v="No"/>
    <x v="1"/>
    <n v="19.899999999999999"/>
    <n v="173.15"/>
    <x v="0"/>
    <n v="173.15"/>
    <n v="0"/>
    <x v="0"/>
  </r>
  <r>
    <s v="9184-GALIL"/>
    <x v="0"/>
    <n v="0"/>
    <s v="Yes"/>
    <s v="Yes"/>
    <n v="38"/>
    <s v="Yes"/>
    <x v="1"/>
    <x v="2"/>
    <x v="2"/>
    <x v="2"/>
    <x v="2"/>
    <x v="2"/>
    <x v="2"/>
    <x v="2"/>
    <x v="0"/>
    <s v="No"/>
    <x v="1"/>
    <n v="20.45"/>
    <n v="781.25"/>
    <x v="0"/>
    <n v="781.25"/>
    <n v="0"/>
    <x v="2"/>
  </r>
  <r>
    <s v="4393-RYCRE"/>
    <x v="1"/>
    <n v="0"/>
    <s v="No"/>
    <s v="No"/>
    <n v="44"/>
    <s v="Yes"/>
    <x v="1"/>
    <x v="1"/>
    <x v="1"/>
    <x v="0"/>
    <x v="1"/>
    <x v="0"/>
    <x v="1"/>
    <x v="1"/>
    <x v="1"/>
    <s v="Yes"/>
    <x v="0"/>
    <n v="106.05"/>
    <n v="4510.8"/>
    <x v="0"/>
    <n v="4510.8"/>
    <n v="0"/>
    <x v="2"/>
  </r>
  <r>
    <s v="9746-MDMBK"/>
    <x v="1"/>
    <n v="0"/>
    <s v="Yes"/>
    <s v="Yes"/>
    <n v="47"/>
    <s v="Yes"/>
    <x v="2"/>
    <x v="1"/>
    <x v="1"/>
    <x v="0"/>
    <x v="1"/>
    <x v="1"/>
    <x v="1"/>
    <x v="1"/>
    <x v="1"/>
    <s v="Yes"/>
    <x v="2"/>
    <n v="113.45"/>
    <n v="5317.8"/>
    <x v="0"/>
    <n v="5317.8"/>
    <n v="0"/>
    <x v="2"/>
  </r>
  <r>
    <s v="3162-ZJZFU"/>
    <x v="1"/>
    <n v="0"/>
    <s v="Yes"/>
    <s v="Yes"/>
    <n v="53"/>
    <s v="Yes"/>
    <x v="1"/>
    <x v="1"/>
    <x v="0"/>
    <x v="0"/>
    <x v="0"/>
    <x v="1"/>
    <x v="1"/>
    <x v="0"/>
    <x v="0"/>
    <s v="Yes"/>
    <x v="0"/>
    <n v="92.55"/>
    <n v="4779.45"/>
    <x v="0"/>
    <n v="4779.45"/>
    <n v="0"/>
    <x v="5"/>
  </r>
  <r>
    <s v="8404-GFGCZ"/>
    <x v="1"/>
    <n v="0"/>
    <s v="Yes"/>
    <s v="No"/>
    <n v="4"/>
    <s v="Yes"/>
    <x v="2"/>
    <x v="0"/>
    <x v="0"/>
    <x v="1"/>
    <x v="1"/>
    <x v="0"/>
    <x v="1"/>
    <x v="0"/>
    <x v="0"/>
    <s v="No"/>
    <x v="0"/>
    <n v="65.599999999999994"/>
    <n v="250.1"/>
    <x v="0"/>
    <n v="250.1"/>
    <n v="0"/>
    <x v="0"/>
  </r>
  <r>
    <s v="8875-AKBYH"/>
    <x v="1"/>
    <n v="1"/>
    <s v="No"/>
    <s v="No"/>
    <n v="20"/>
    <s v="Yes"/>
    <x v="2"/>
    <x v="1"/>
    <x v="0"/>
    <x v="1"/>
    <x v="0"/>
    <x v="0"/>
    <x v="1"/>
    <x v="0"/>
    <x v="0"/>
    <s v="Yes"/>
    <x v="0"/>
    <n v="84.35"/>
    <n v="1745.2"/>
    <x v="0"/>
    <n v="1745.2"/>
    <n v="0"/>
    <x v="3"/>
  </r>
  <r>
    <s v="4432-ADRLB"/>
    <x v="1"/>
    <n v="0"/>
    <s v="No"/>
    <s v="No"/>
    <n v="2"/>
    <s v="Yes"/>
    <x v="1"/>
    <x v="0"/>
    <x v="0"/>
    <x v="1"/>
    <x v="0"/>
    <x v="0"/>
    <x v="0"/>
    <x v="0"/>
    <x v="0"/>
    <s v="No"/>
    <x v="1"/>
    <n v="44.65"/>
    <n v="74.900000000000006"/>
    <x v="1"/>
    <n v="74.900000000000006"/>
    <n v="1"/>
    <x v="0"/>
  </r>
  <r>
    <s v="0533-UCAAU"/>
    <x v="1"/>
    <n v="1"/>
    <s v="Yes"/>
    <s v="No"/>
    <n v="57"/>
    <s v="Yes"/>
    <x v="2"/>
    <x v="0"/>
    <x v="0"/>
    <x v="0"/>
    <x v="1"/>
    <x v="0"/>
    <x v="1"/>
    <x v="0"/>
    <x v="1"/>
    <s v="Yes"/>
    <x v="3"/>
    <n v="71.099999999999994"/>
    <n v="4140.1000000000004"/>
    <x v="0"/>
    <n v="4140.1000000000004"/>
    <n v="0"/>
    <x v="5"/>
  </r>
  <r>
    <s v="1394-SUIUH"/>
    <x v="0"/>
    <n v="1"/>
    <s v="Yes"/>
    <s v="No"/>
    <n v="44"/>
    <s v="Yes"/>
    <x v="1"/>
    <x v="1"/>
    <x v="1"/>
    <x v="0"/>
    <x v="0"/>
    <x v="1"/>
    <x v="0"/>
    <x v="0"/>
    <x v="0"/>
    <s v="Yes"/>
    <x v="0"/>
    <n v="85.15"/>
    <n v="3670.5"/>
    <x v="0"/>
    <n v="3670.5"/>
    <n v="0"/>
    <x v="2"/>
  </r>
  <r>
    <s v="3521-MNKLV"/>
    <x v="1"/>
    <n v="0"/>
    <s v="No"/>
    <s v="No"/>
    <n v="24"/>
    <s v="Yes"/>
    <x v="1"/>
    <x v="0"/>
    <x v="0"/>
    <x v="1"/>
    <x v="1"/>
    <x v="0"/>
    <x v="0"/>
    <x v="0"/>
    <x v="0"/>
    <s v="Yes"/>
    <x v="1"/>
    <n v="49.7"/>
    <n v="1167.8"/>
    <x v="0"/>
    <n v="1167.8"/>
    <n v="0"/>
    <x v="3"/>
  </r>
  <r>
    <s v="2533-TIBIX"/>
    <x v="1"/>
    <n v="0"/>
    <s v="Yes"/>
    <s v="Yes"/>
    <n v="15"/>
    <s v="No"/>
    <x v="0"/>
    <x v="0"/>
    <x v="1"/>
    <x v="1"/>
    <x v="0"/>
    <x v="0"/>
    <x v="0"/>
    <x v="0"/>
    <x v="0"/>
    <s v="Yes"/>
    <x v="2"/>
    <n v="30.2"/>
    <n v="469.65"/>
    <x v="0"/>
    <n v="469.65"/>
    <n v="0"/>
    <x v="3"/>
  </r>
  <r>
    <s v="8993-PHFWD"/>
    <x v="0"/>
    <n v="0"/>
    <s v="No"/>
    <s v="No"/>
    <n v="3"/>
    <s v="No"/>
    <x v="0"/>
    <x v="0"/>
    <x v="0"/>
    <x v="1"/>
    <x v="0"/>
    <x v="0"/>
    <x v="0"/>
    <x v="0"/>
    <x v="0"/>
    <s v="No"/>
    <x v="0"/>
    <n v="25.25"/>
    <n v="58.9"/>
    <x v="1"/>
    <n v="58.9"/>
    <n v="1"/>
    <x v="0"/>
  </r>
  <r>
    <s v="1565-RHDJD"/>
    <x v="0"/>
    <n v="0"/>
    <s v="No"/>
    <s v="Yes"/>
    <n v="4"/>
    <s v="Yes"/>
    <x v="2"/>
    <x v="1"/>
    <x v="0"/>
    <x v="0"/>
    <x v="1"/>
    <x v="0"/>
    <x v="0"/>
    <x v="0"/>
    <x v="0"/>
    <s v="No"/>
    <x v="2"/>
    <n v="84.05"/>
    <n v="333.55"/>
    <x v="1"/>
    <n v="333.55"/>
    <n v="1"/>
    <x v="0"/>
  </r>
  <r>
    <s v="7137-RYLPP"/>
    <x v="1"/>
    <n v="1"/>
    <s v="Yes"/>
    <s v="No"/>
    <n v="37"/>
    <s v="Yes"/>
    <x v="2"/>
    <x v="1"/>
    <x v="0"/>
    <x v="1"/>
    <x v="0"/>
    <x v="0"/>
    <x v="1"/>
    <x v="0"/>
    <x v="0"/>
    <s v="Yes"/>
    <x v="0"/>
    <n v="85.7"/>
    <n v="3171.15"/>
    <x v="1"/>
    <n v="3171.15"/>
    <n v="1"/>
    <x v="2"/>
  </r>
  <r>
    <s v="3765-JXVKY"/>
    <x v="0"/>
    <n v="0"/>
    <s v="No"/>
    <s v="No"/>
    <n v="1"/>
    <s v="Yes"/>
    <x v="1"/>
    <x v="1"/>
    <x v="0"/>
    <x v="0"/>
    <x v="0"/>
    <x v="0"/>
    <x v="0"/>
    <x v="0"/>
    <x v="0"/>
    <s v="Yes"/>
    <x v="0"/>
    <n v="74.7"/>
    <n v="74.7"/>
    <x v="1"/>
    <n v="74.7"/>
    <n v="1"/>
    <x v="0"/>
  </r>
  <r>
    <s v="5092-STPKP"/>
    <x v="0"/>
    <n v="0"/>
    <s v="No"/>
    <s v="No"/>
    <n v="24"/>
    <s v="Yes"/>
    <x v="1"/>
    <x v="0"/>
    <x v="1"/>
    <x v="1"/>
    <x v="0"/>
    <x v="1"/>
    <x v="0"/>
    <x v="0"/>
    <x v="0"/>
    <s v="No"/>
    <x v="3"/>
    <n v="56.35"/>
    <n v="1381.2"/>
    <x v="0"/>
    <n v="1381.2"/>
    <n v="0"/>
    <x v="3"/>
  </r>
  <r>
    <s v="7330-WZLNC"/>
    <x v="0"/>
    <n v="0"/>
    <s v="No"/>
    <s v="No"/>
    <n v="5"/>
    <s v="Yes"/>
    <x v="2"/>
    <x v="1"/>
    <x v="0"/>
    <x v="0"/>
    <x v="0"/>
    <x v="0"/>
    <x v="1"/>
    <x v="0"/>
    <x v="0"/>
    <s v="Yes"/>
    <x v="0"/>
    <n v="90.8"/>
    <n v="455.5"/>
    <x v="1"/>
    <n v="455.5"/>
    <n v="1"/>
    <x v="0"/>
  </r>
  <r>
    <s v="0114-PEGZZ"/>
    <x v="0"/>
    <n v="0"/>
    <s v="No"/>
    <s v="No"/>
    <n v="33"/>
    <s v="Yes"/>
    <x v="2"/>
    <x v="1"/>
    <x v="0"/>
    <x v="0"/>
    <x v="1"/>
    <x v="0"/>
    <x v="1"/>
    <x v="1"/>
    <x v="0"/>
    <s v="No"/>
    <x v="0"/>
    <n v="107.55"/>
    <n v="3645.5"/>
    <x v="0"/>
    <n v="3645.5"/>
    <n v="0"/>
    <x v="1"/>
  </r>
  <r>
    <s v="3359-DSRKA"/>
    <x v="0"/>
    <n v="0"/>
    <s v="Yes"/>
    <s v="Yes"/>
    <n v="58"/>
    <s v="Yes"/>
    <x v="1"/>
    <x v="2"/>
    <x v="2"/>
    <x v="2"/>
    <x v="2"/>
    <x v="2"/>
    <x v="2"/>
    <x v="2"/>
    <x v="2"/>
    <s v="Yes"/>
    <x v="1"/>
    <n v="19.850000000000001"/>
    <n v="1158.8499999999999"/>
    <x v="0"/>
    <n v="1158.8499999999999"/>
    <n v="0"/>
    <x v="5"/>
  </r>
  <r>
    <s v="8639-NHQEI"/>
    <x v="0"/>
    <n v="0"/>
    <s v="Yes"/>
    <s v="Yes"/>
    <n v="72"/>
    <s v="Yes"/>
    <x v="2"/>
    <x v="1"/>
    <x v="1"/>
    <x v="0"/>
    <x v="0"/>
    <x v="0"/>
    <x v="1"/>
    <x v="0"/>
    <x v="2"/>
    <s v="Yes"/>
    <x v="2"/>
    <n v="95.9"/>
    <n v="6954.15"/>
    <x v="0"/>
    <n v="6954.15"/>
    <n v="0"/>
    <x v="4"/>
  </r>
  <r>
    <s v="7161-DFHUF"/>
    <x v="0"/>
    <n v="0"/>
    <s v="Yes"/>
    <s v="No"/>
    <n v="71"/>
    <s v="Yes"/>
    <x v="2"/>
    <x v="2"/>
    <x v="2"/>
    <x v="2"/>
    <x v="2"/>
    <x v="2"/>
    <x v="2"/>
    <x v="2"/>
    <x v="2"/>
    <s v="No"/>
    <x v="1"/>
    <n v="23.85"/>
    <n v="1672.1"/>
    <x v="0"/>
    <n v="1672.1"/>
    <n v="0"/>
    <x v="4"/>
  </r>
  <r>
    <s v="3957-LXOLK"/>
    <x v="0"/>
    <n v="1"/>
    <s v="No"/>
    <s v="No"/>
    <n v="28"/>
    <s v="Yes"/>
    <x v="2"/>
    <x v="1"/>
    <x v="0"/>
    <x v="0"/>
    <x v="1"/>
    <x v="0"/>
    <x v="1"/>
    <x v="1"/>
    <x v="0"/>
    <s v="Yes"/>
    <x v="0"/>
    <n v="106.15"/>
    <n v="3152.5"/>
    <x v="1"/>
    <n v="3152.5"/>
    <n v="1"/>
    <x v="1"/>
  </r>
  <r>
    <s v="3720-DBRWL"/>
    <x v="1"/>
    <n v="0"/>
    <s v="Yes"/>
    <s v="No"/>
    <n v="51"/>
    <s v="Yes"/>
    <x v="1"/>
    <x v="0"/>
    <x v="1"/>
    <x v="0"/>
    <x v="1"/>
    <x v="1"/>
    <x v="1"/>
    <x v="1"/>
    <x v="2"/>
    <s v="Yes"/>
    <x v="3"/>
    <n v="83.85"/>
    <n v="4307.1000000000004"/>
    <x v="0"/>
    <n v="4307.1000000000004"/>
    <n v="0"/>
    <x v="5"/>
  </r>
  <r>
    <s v="6635-MYYYZ"/>
    <x v="0"/>
    <n v="0"/>
    <s v="No"/>
    <s v="No"/>
    <n v="30"/>
    <s v="Yes"/>
    <x v="1"/>
    <x v="0"/>
    <x v="1"/>
    <x v="0"/>
    <x v="1"/>
    <x v="1"/>
    <x v="1"/>
    <x v="1"/>
    <x v="1"/>
    <s v="No"/>
    <x v="2"/>
    <n v="85.35"/>
    <n v="2530.4"/>
    <x v="1"/>
    <n v="2530.4"/>
    <n v="1"/>
    <x v="1"/>
  </r>
  <r>
    <s v="8565-WUXZU"/>
    <x v="1"/>
    <n v="1"/>
    <s v="Yes"/>
    <s v="No"/>
    <n v="72"/>
    <s v="Yes"/>
    <x v="1"/>
    <x v="1"/>
    <x v="1"/>
    <x v="0"/>
    <x v="0"/>
    <x v="1"/>
    <x v="0"/>
    <x v="0"/>
    <x v="2"/>
    <s v="Yes"/>
    <x v="3"/>
    <n v="84.8"/>
    <n v="6141.65"/>
    <x v="0"/>
    <n v="6141.65"/>
    <n v="0"/>
    <x v="4"/>
  </r>
  <r>
    <s v="5281-BUZGT"/>
    <x v="1"/>
    <n v="1"/>
    <s v="No"/>
    <s v="No"/>
    <n v="36"/>
    <s v="Yes"/>
    <x v="2"/>
    <x v="1"/>
    <x v="1"/>
    <x v="1"/>
    <x v="0"/>
    <x v="0"/>
    <x v="1"/>
    <x v="0"/>
    <x v="0"/>
    <s v="Yes"/>
    <x v="0"/>
    <n v="90.85"/>
    <n v="3186.7"/>
    <x v="1"/>
    <n v="3186.7"/>
    <n v="1"/>
    <x v="1"/>
  </r>
  <r>
    <s v="4994-OBRSZ"/>
    <x v="1"/>
    <n v="0"/>
    <s v="No"/>
    <s v="Yes"/>
    <n v="14"/>
    <s v="Yes"/>
    <x v="1"/>
    <x v="0"/>
    <x v="1"/>
    <x v="0"/>
    <x v="1"/>
    <x v="1"/>
    <x v="0"/>
    <x v="1"/>
    <x v="2"/>
    <s v="No"/>
    <x v="2"/>
    <n v="76.099999999999994"/>
    <n v="1054.8"/>
    <x v="0"/>
    <n v="1054.8"/>
    <n v="0"/>
    <x v="3"/>
  </r>
  <r>
    <s v="0562-FGDCR"/>
    <x v="0"/>
    <n v="0"/>
    <s v="Yes"/>
    <s v="Yes"/>
    <n v="72"/>
    <s v="Yes"/>
    <x v="2"/>
    <x v="0"/>
    <x v="1"/>
    <x v="0"/>
    <x v="0"/>
    <x v="1"/>
    <x v="1"/>
    <x v="0"/>
    <x v="2"/>
    <s v="No"/>
    <x v="1"/>
    <n v="74.55"/>
    <n v="5430.65"/>
    <x v="0"/>
    <n v="5430.65"/>
    <n v="0"/>
    <x v="4"/>
  </r>
  <r>
    <s v="2436-QBZFP"/>
    <x v="0"/>
    <n v="0"/>
    <s v="Yes"/>
    <s v="Yes"/>
    <n v="22"/>
    <s v="No"/>
    <x v="0"/>
    <x v="0"/>
    <x v="0"/>
    <x v="0"/>
    <x v="0"/>
    <x v="0"/>
    <x v="1"/>
    <x v="0"/>
    <x v="0"/>
    <s v="No"/>
    <x v="0"/>
    <n v="39.200000000000003"/>
    <n v="849.9"/>
    <x v="0"/>
    <n v="849.9"/>
    <n v="0"/>
    <x v="3"/>
  </r>
  <r>
    <s v="3420-YJLQT"/>
    <x v="0"/>
    <n v="0"/>
    <s v="No"/>
    <s v="No"/>
    <n v="2"/>
    <s v="Yes"/>
    <x v="2"/>
    <x v="1"/>
    <x v="0"/>
    <x v="0"/>
    <x v="0"/>
    <x v="0"/>
    <x v="0"/>
    <x v="0"/>
    <x v="0"/>
    <s v="No"/>
    <x v="0"/>
    <n v="79.55"/>
    <n v="151.75"/>
    <x v="0"/>
    <n v="151.75"/>
    <n v="0"/>
    <x v="0"/>
  </r>
  <r>
    <s v="6040-CGACY"/>
    <x v="0"/>
    <n v="0"/>
    <s v="No"/>
    <s v="No"/>
    <n v="15"/>
    <s v="Yes"/>
    <x v="1"/>
    <x v="2"/>
    <x v="2"/>
    <x v="2"/>
    <x v="2"/>
    <x v="2"/>
    <x v="2"/>
    <x v="2"/>
    <x v="0"/>
    <s v="No"/>
    <x v="1"/>
    <n v="19.600000000000001"/>
    <n v="299.39999999999998"/>
    <x v="0"/>
    <n v="299.39999999999998"/>
    <n v="0"/>
    <x v="3"/>
  </r>
  <r>
    <s v="6582-PLFUU"/>
    <x v="1"/>
    <n v="0"/>
    <s v="Yes"/>
    <s v="Yes"/>
    <n v="51"/>
    <s v="Yes"/>
    <x v="1"/>
    <x v="2"/>
    <x v="2"/>
    <x v="2"/>
    <x v="2"/>
    <x v="2"/>
    <x v="2"/>
    <x v="2"/>
    <x v="2"/>
    <s v="No"/>
    <x v="3"/>
    <n v="19.55"/>
    <n v="1086.75"/>
    <x v="0"/>
    <n v="1086.75"/>
    <n v="0"/>
    <x v="5"/>
  </r>
  <r>
    <s v="8242-PDSGJ"/>
    <x v="1"/>
    <n v="0"/>
    <s v="Yes"/>
    <s v="No"/>
    <n v="70"/>
    <s v="No"/>
    <x v="0"/>
    <x v="0"/>
    <x v="1"/>
    <x v="1"/>
    <x v="1"/>
    <x v="1"/>
    <x v="0"/>
    <x v="0"/>
    <x v="2"/>
    <s v="Yes"/>
    <x v="3"/>
    <n v="39.15"/>
    <n v="2692.75"/>
    <x v="0"/>
    <n v="2692.75"/>
    <n v="0"/>
    <x v="4"/>
  </r>
  <r>
    <s v="0264-CNITK"/>
    <x v="0"/>
    <n v="0"/>
    <s v="Yes"/>
    <s v="Yes"/>
    <n v="71"/>
    <s v="Yes"/>
    <x v="1"/>
    <x v="2"/>
    <x v="2"/>
    <x v="2"/>
    <x v="2"/>
    <x v="2"/>
    <x v="2"/>
    <x v="2"/>
    <x v="2"/>
    <s v="No"/>
    <x v="2"/>
    <n v="20.100000000000001"/>
    <n v="1389.6"/>
    <x v="0"/>
    <n v="1389.6"/>
    <n v="0"/>
    <x v="4"/>
  </r>
  <r>
    <s v="0089-IIQKO"/>
    <x v="0"/>
    <n v="0"/>
    <s v="Yes"/>
    <s v="Yes"/>
    <n v="39"/>
    <s v="Yes"/>
    <x v="2"/>
    <x v="1"/>
    <x v="0"/>
    <x v="1"/>
    <x v="0"/>
    <x v="1"/>
    <x v="1"/>
    <x v="1"/>
    <x v="0"/>
    <s v="Yes"/>
    <x v="3"/>
    <n v="99.95"/>
    <n v="3767.4"/>
    <x v="0"/>
    <n v="3767.4"/>
    <n v="0"/>
    <x v="2"/>
  </r>
  <r>
    <s v="7839-NUIAA"/>
    <x v="0"/>
    <n v="0"/>
    <s v="Yes"/>
    <s v="Yes"/>
    <n v="61"/>
    <s v="Yes"/>
    <x v="2"/>
    <x v="0"/>
    <x v="1"/>
    <x v="0"/>
    <x v="0"/>
    <x v="0"/>
    <x v="0"/>
    <x v="0"/>
    <x v="0"/>
    <s v="No"/>
    <x v="0"/>
    <n v="59.8"/>
    <n v="3641.5"/>
    <x v="0"/>
    <n v="3641.5"/>
    <n v="0"/>
    <x v="4"/>
  </r>
  <r>
    <s v="6075-QMNRR"/>
    <x v="0"/>
    <n v="0"/>
    <s v="No"/>
    <s v="No"/>
    <n v="52"/>
    <s v="Yes"/>
    <x v="1"/>
    <x v="0"/>
    <x v="1"/>
    <x v="1"/>
    <x v="0"/>
    <x v="0"/>
    <x v="0"/>
    <x v="0"/>
    <x v="0"/>
    <s v="Yes"/>
    <x v="2"/>
    <n v="49.75"/>
    <n v="2535.5500000000002"/>
    <x v="0"/>
    <n v="2535.5500000000002"/>
    <n v="0"/>
    <x v="5"/>
  </r>
  <r>
    <s v="5378-IKEEG"/>
    <x v="0"/>
    <n v="0"/>
    <s v="No"/>
    <s v="No"/>
    <n v="1"/>
    <s v="No"/>
    <x v="0"/>
    <x v="0"/>
    <x v="0"/>
    <x v="1"/>
    <x v="0"/>
    <x v="0"/>
    <x v="1"/>
    <x v="0"/>
    <x v="0"/>
    <s v="Yes"/>
    <x v="0"/>
    <n v="35.75"/>
    <n v="35.75"/>
    <x v="1"/>
    <n v="35.75"/>
    <n v="1"/>
    <x v="0"/>
  </r>
  <r>
    <s v="5966-EMAZU"/>
    <x v="1"/>
    <n v="0"/>
    <s v="Yes"/>
    <s v="No"/>
    <n v="64"/>
    <s v="Yes"/>
    <x v="2"/>
    <x v="1"/>
    <x v="1"/>
    <x v="1"/>
    <x v="1"/>
    <x v="1"/>
    <x v="1"/>
    <x v="1"/>
    <x v="1"/>
    <s v="Yes"/>
    <x v="1"/>
    <n v="108.5"/>
    <n v="6880.85"/>
    <x v="0"/>
    <n v="6880.85"/>
    <n v="0"/>
    <x v="4"/>
  </r>
  <r>
    <s v="0440-EKDCF"/>
    <x v="1"/>
    <n v="0"/>
    <s v="Yes"/>
    <s v="No"/>
    <n v="62"/>
    <s v="Yes"/>
    <x v="1"/>
    <x v="0"/>
    <x v="0"/>
    <x v="0"/>
    <x v="1"/>
    <x v="1"/>
    <x v="0"/>
    <x v="0"/>
    <x v="2"/>
    <s v="Yes"/>
    <x v="3"/>
    <n v="60.15"/>
    <n v="3753.2"/>
    <x v="0"/>
    <n v="3753.2"/>
    <n v="0"/>
    <x v="4"/>
  </r>
  <r>
    <s v="4774-HHGGS"/>
    <x v="1"/>
    <n v="0"/>
    <s v="Yes"/>
    <s v="No"/>
    <n v="30"/>
    <s v="Yes"/>
    <x v="1"/>
    <x v="2"/>
    <x v="2"/>
    <x v="2"/>
    <x v="2"/>
    <x v="2"/>
    <x v="2"/>
    <x v="2"/>
    <x v="2"/>
    <s v="No"/>
    <x v="1"/>
    <n v="19.05"/>
    <n v="637.54999999999995"/>
    <x v="0"/>
    <n v="637.54999999999995"/>
    <n v="0"/>
    <x v="1"/>
  </r>
  <r>
    <s v="2718-GAXQD"/>
    <x v="0"/>
    <n v="1"/>
    <s v="Yes"/>
    <s v="Yes"/>
    <n v="4"/>
    <s v="Yes"/>
    <x v="1"/>
    <x v="0"/>
    <x v="0"/>
    <x v="1"/>
    <x v="0"/>
    <x v="0"/>
    <x v="0"/>
    <x v="0"/>
    <x v="0"/>
    <s v="No"/>
    <x v="0"/>
    <n v="46"/>
    <n v="181.6"/>
    <x v="1"/>
    <n v="181.6"/>
    <n v="1"/>
    <x v="0"/>
  </r>
  <r>
    <s v="2055-BFOCC"/>
    <x v="1"/>
    <n v="1"/>
    <s v="Yes"/>
    <s v="No"/>
    <n v="63"/>
    <s v="Yes"/>
    <x v="1"/>
    <x v="0"/>
    <x v="1"/>
    <x v="0"/>
    <x v="1"/>
    <x v="1"/>
    <x v="1"/>
    <x v="1"/>
    <x v="1"/>
    <s v="Yes"/>
    <x v="2"/>
    <n v="84"/>
    <n v="5329.55"/>
    <x v="0"/>
    <n v="5329.55"/>
    <n v="0"/>
    <x v="4"/>
  </r>
  <r>
    <s v="8180-AKMJV"/>
    <x v="0"/>
    <n v="0"/>
    <s v="No"/>
    <s v="No"/>
    <n v="1"/>
    <s v="Yes"/>
    <x v="1"/>
    <x v="0"/>
    <x v="0"/>
    <x v="1"/>
    <x v="0"/>
    <x v="0"/>
    <x v="0"/>
    <x v="0"/>
    <x v="0"/>
    <s v="Yes"/>
    <x v="3"/>
    <n v="44.55"/>
    <n v="44.55"/>
    <x v="0"/>
    <n v="44.55"/>
    <n v="0"/>
    <x v="0"/>
  </r>
  <r>
    <s v="4298-OYIFC"/>
    <x v="1"/>
    <n v="0"/>
    <s v="Yes"/>
    <s v="No"/>
    <n v="15"/>
    <s v="Yes"/>
    <x v="2"/>
    <x v="1"/>
    <x v="0"/>
    <x v="1"/>
    <x v="1"/>
    <x v="1"/>
    <x v="1"/>
    <x v="1"/>
    <x v="0"/>
    <s v="Yes"/>
    <x v="0"/>
    <n v="103.45"/>
    <n v="1539.8"/>
    <x v="0"/>
    <n v="1539.8"/>
    <n v="0"/>
    <x v="3"/>
  </r>
  <r>
    <s v="5566-SOEZD"/>
    <x v="1"/>
    <n v="0"/>
    <s v="Yes"/>
    <s v="Yes"/>
    <n v="27"/>
    <s v="Yes"/>
    <x v="1"/>
    <x v="1"/>
    <x v="1"/>
    <x v="0"/>
    <x v="0"/>
    <x v="0"/>
    <x v="0"/>
    <x v="0"/>
    <x v="1"/>
    <s v="Yes"/>
    <x v="3"/>
    <n v="80.650000000000006"/>
    <n v="2209.75"/>
    <x v="0"/>
    <n v="2209.75"/>
    <n v="0"/>
    <x v="1"/>
  </r>
  <r>
    <s v="9842-EFSYY"/>
    <x v="0"/>
    <n v="0"/>
    <s v="No"/>
    <s v="Yes"/>
    <n v="4"/>
    <s v="No"/>
    <x v="0"/>
    <x v="0"/>
    <x v="1"/>
    <x v="0"/>
    <x v="1"/>
    <x v="0"/>
    <x v="1"/>
    <x v="1"/>
    <x v="0"/>
    <s v="Yes"/>
    <x v="1"/>
    <n v="57.2"/>
    <n v="223.75"/>
    <x v="0"/>
    <n v="223.75"/>
    <n v="0"/>
    <x v="0"/>
  </r>
  <r>
    <s v="2272-WUSPA"/>
    <x v="0"/>
    <n v="0"/>
    <s v="Yes"/>
    <s v="No"/>
    <n v="72"/>
    <s v="Yes"/>
    <x v="2"/>
    <x v="1"/>
    <x v="1"/>
    <x v="0"/>
    <x v="1"/>
    <x v="0"/>
    <x v="1"/>
    <x v="1"/>
    <x v="2"/>
    <s v="Yes"/>
    <x v="0"/>
    <n v="110.75"/>
    <n v="7751.7"/>
    <x v="0"/>
    <n v="7751.7"/>
    <n v="0"/>
    <x v="4"/>
  </r>
  <r>
    <s v="4584-LBNMK"/>
    <x v="1"/>
    <n v="1"/>
    <s v="Yes"/>
    <s v="No"/>
    <n v="45"/>
    <s v="Yes"/>
    <x v="2"/>
    <x v="2"/>
    <x v="2"/>
    <x v="2"/>
    <x v="2"/>
    <x v="2"/>
    <x v="2"/>
    <x v="2"/>
    <x v="1"/>
    <s v="No"/>
    <x v="3"/>
    <n v="24.7"/>
    <n v="1174.3499999999999"/>
    <x v="0"/>
    <n v="1174.3499999999999"/>
    <n v="0"/>
    <x v="2"/>
  </r>
  <r>
    <s v="3898-GUYTS"/>
    <x v="0"/>
    <n v="1"/>
    <s v="No"/>
    <s v="No"/>
    <n v="45"/>
    <s v="Yes"/>
    <x v="2"/>
    <x v="1"/>
    <x v="1"/>
    <x v="0"/>
    <x v="0"/>
    <x v="1"/>
    <x v="1"/>
    <x v="0"/>
    <x v="0"/>
    <s v="Yes"/>
    <x v="0"/>
    <n v="97.05"/>
    <n v="4385.05"/>
    <x v="0"/>
    <n v="4385.05"/>
    <n v="0"/>
    <x v="2"/>
  </r>
  <r>
    <s v="0930-EHUZA"/>
    <x v="0"/>
    <n v="0"/>
    <s v="No"/>
    <s v="No"/>
    <n v="36"/>
    <s v="Yes"/>
    <x v="1"/>
    <x v="0"/>
    <x v="1"/>
    <x v="0"/>
    <x v="1"/>
    <x v="1"/>
    <x v="1"/>
    <x v="0"/>
    <x v="1"/>
    <s v="Yes"/>
    <x v="1"/>
    <n v="76.349999999999994"/>
    <n v="2606.35"/>
    <x v="0"/>
    <n v="2606.35"/>
    <n v="0"/>
    <x v="1"/>
  </r>
  <r>
    <s v="6413-XKKPU"/>
    <x v="1"/>
    <n v="0"/>
    <s v="Yes"/>
    <s v="Yes"/>
    <n v="17"/>
    <s v="Yes"/>
    <x v="1"/>
    <x v="1"/>
    <x v="1"/>
    <x v="1"/>
    <x v="1"/>
    <x v="0"/>
    <x v="1"/>
    <x v="0"/>
    <x v="0"/>
    <s v="Yes"/>
    <x v="0"/>
    <n v="89.4"/>
    <n v="1539.45"/>
    <x v="1"/>
    <n v="1539.45"/>
    <n v="1"/>
    <x v="3"/>
  </r>
  <r>
    <s v="9975-SKRNR"/>
    <x v="1"/>
    <n v="0"/>
    <s v="No"/>
    <s v="No"/>
    <n v="1"/>
    <s v="Yes"/>
    <x v="1"/>
    <x v="2"/>
    <x v="2"/>
    <x v="2"/>
    <x v="2"/>
    <x v="2"/>
    <x v="2"/>
    <x v="2"/>
    <x v="0"/>
    <s v="No"/>
    <x v="1"/>
    <n v="18.899999999999999"/>
    <n v="18.899999999999999"/>
    <x v="0"/>
    <n v="18.899999999999999"/>
    <n v="0"/>
    <x v="0"/>
  </r>
  <r>
    <s v="3703-KBKZP"/>
    <x v="1"/>
    <n v="1"/>
    <s v="No"/>
    <s v="No"/>
    <n v="16"/>
    <s v="Yes"/>
    <x v="2"/>
    <x v="1"/>
    <x v="0"/>
    <x v="1"/>
    <x v="0"/>
    <x v="0"/>
    <x v="0"/>
    <x v="0"/>
    <x v="0"/>
    <s v="Yes"/>
    <x v="2"/>
    <n v="74.45"/>
    <n v="1261.3499999999999"/>
    <x v="0"/>
    <n v="1261.3499999999999"/>
    <n v="0"/>
    <x v="3"/>
  </r>
  <r>
    <s v="1449-XQEMT"/>
    <x v="1"/>
    <n v="0"/>
    <s v="No"/>
    <s v="No"/>
    <n v="3"/>
    <s v="Yes"/>
    <x v="1"/>
    <x v="2"/>
    <x v="2"/>
    <x v="2"/>
    <x v="2"/>
    <x v="2"/>
    <x v="2"/>
    <x v="2"/>
    <x v="0"/>
    <s v="Yes"/>
    <x v="1"/>
    <n v="19.8"/>
    <n v="58.15"/>
    <x v="1"/>
    <n v="58.15"/>
    <n v="1"/>
    <x v="0"/>
  </r>
  <r>
    <s v="2626-URJFX"/>
    <x v="1"/>
    <n v="0"/>
    <s v="Yes"/>
    <s v="Yes"/>
    <n v="4"/>
    <s v="Yes"/>
    <x v="2"/>
    <x v="0"/>
    <x v="0"/>
    <x v="1"/>
    <x v="0"/>
    <x v="0"/>
    <x v="0"/>
    <x v="0"/>
    <x v="0"/>
    <s v="Yes"/>
    <x v="0"/>
    <n v="50.9"/>
    <n v="225.6"/>
    <x v="1"/>
    <n v="225.6"/>
    <n v="1"/>
    <x v="0"/>
  </r>
  <r>
    <s v="4973-MGTON"/>
    <x v="0"/>
    <n v="0"/>
    <s v="Yes"/>
    <s v="No"/>
    <n v="71"/>
    <s v="Yes"/>
    <x v="1"/>
    <x v="0"/>
    <x v="1"/>
    <x v="0"/>
    <x v="1"/>
    <x v="1"/>
    <x v="1"/>
    <x v="1"/>
    <x v="2"/>
    <s v="Yes"/>
    <x v="3"/>
    <n v="84.4"/>
    <n v="5969.3"/>
    <x v="0"/>
    <n v="5969.3"/>
    <n v="0"/>
    <x v="4"/>
  </r>
  <r>
    <s v="3682-YEUWS"/>
    <x v="1"/>
    <n v="0"/>
    <s v="Yes"/>
    <s v="Yes"/>
    <n v="10"/>
    <s v="Yes"/>
    <x v="2"/>
    <x v="2"/>
    <x v="2"/>
    <x v="2"/>
    <x v="2"/>
    <x v="2"/>
    <x v="2"/>
    <x v="2"/>
    <x v="0"/>
    <s v="Yes"/>
    <x v="1"/>
    <n v="24.4"/>
    <n v="253.9"/>
    <x v="0"/>
    <n v="253.9"/>
    <n v="0"/>
    <x v="0"/>
  </r>
  <r>
    <s v="1223-UNPKS"/>
    <x v="1"/>
    <n v="0"/>
    <s v="Yes"/>
    <s v="Yes"/>
    <n v="20"/>
    <s v="Yes"/>
    <x v="1"/>
    <x v="2"/>
    <x v="2"/>
    <x v="2"/>
    <x v="2"/>
    <x v="2"/>
    <x v="2"/>
    <x v="2"/>
    <x v="2"/>
    <s v="No"/>
    <x v="1"/>
    <n v="20.05"/>
    <n v="400"/>
    <x v="0"/>
    <n v="400"/>
    <n v="0"/>
    <x v="3"/>
  </r>
  <r>
    <s v="2612-RRIDN"/>
    <x v="1"/>
    <n v="0"/>
    <s v="No"/>
    <s v="No"/>
    <n v="4"/>
    <s v="Yes"/>
    <x v="1"/>
    <x v="1"/>
    <x v="0"/>
    <x v="1"/>
    <x v="0"/>
    <x v="0"/>
    <x v="1"/>
    <x v="0"/>
    <x v="0"/>
    <s v="Yes"/>
    <x v="0"/>
    <n v="81"/>
    <n v="340.85"/>
    <x v="1"/>
    <n v="340.85"/>
    <n v="1"/>
    <x v="0"/>
  </r>
  <r>
    <s v="4735-ASGMA"/>
    <x v="1"/>
    <n v="0"/>
    <s v="No"/>
    <s v="No"/>
    <n v="26"/>
    <s v="Yes"/>
    <x v="2"/>
    <x v="1"/>
    <x v="0"/>
    <x v="1"/>
    <x v="1"/>
    <x v="0"/>
    <x v="1"/>
    <x v="1"/>
    <x v="0"/>
    <s v="Yes"/>
    <x v="0"/>
    <n v="98.35"/>
    <n v="2515.3000000000002"/>
    <x v="1"/>
    <n v="2515.3000000000002"/>
    <n v="1"/>
    <x v="1"/>
  </r>
  <r>
    <s v="3446-QDSZF"/>
    <x v="0"/>
    <n v="0"/>
    <s v="No"/>
    <s v="No"/>
    <n v="4"/>
    <s v="Yes"/>
    <x v="1"/>
    <x v="0"/>
    <x v="0"/>
    <x v="1"/>
    <x v="0"/>
    <x v="0"/>
    <x v="1"/>
    <x v="0"/>
    <x v="0"/>
    <s v="No"/>
    <x v="3"/>
    <n v="55.5"/>
    <n v="227.35"/>
    <x v="0"/>
    <n v="227.35"/>
    <n v="0"/>
    <x v="0"/>
  </r>
  <r>
    <s v="3669-LVWZB"/>
    <x v="1"/>
    <n v="0"/>
    <s v="No"/>
    <s v="No"/>
    <n v="5"/>
    <s v="No"/>
    <x v="0"/>
    <x v="0"/>
    <x v="0"/>
    <x v="0"/>
    <x v="0"/>
    <x v="0"/>
    <x v="1"/>
    <x v="1"/>
    <x v="0"/>
    <s v="Yes"/>
    <x v="1"/>
    <n v="51"/>
    <n v="305.95"/>
    <x v="1"/>
    <n v="305.95"/>
    <n v="1"/>
    <x v="0"/>
  </r>
  <r>
    <s v="6892-EZDTG"/>
    <x v="0"/>
    <n v="0"/>
    <s v="Yes"/>
    <s v="No"/>
    <n v="4"/>
    <s v="Yes"/>
    <x v="2"/>
    <x v="1"/>
    <x v="0"/>
    <x v="0"/>
    <x v="0"/>
    <x v="0"/>
    <x v="1"/>
    <x v="0"/>
    <x v="0"/>
    <s v="Yes"/>
    <x v="0"/>
    <n v="91.65"/>
    <n v="365.4"/>
    <x v="1"/>
    <n v="365.4"/>
    <n v="1"/>
    <x v="0"/>
  </r>
  <r>
    <s v="5117-IFGPS"/>
    <x v="1"/>
    <n v="1"/>
    <s v="Yes"/>
    <s v="No"/>
    <n v="29"/>
    <s v="Yes"/>
    <x v="2"/>
    <x v="1"/>
    <x v="0"/>
    <x v="1"/>
    <x v="0"/>
    <x v="0"/>
    <x v="0"/>
    <x v="1"/>
    <x v="0"/>
    <s v="Yes"/>
    <x v="0"/>
    <n v="84.3"/>
    <n v="2357.75"/>
    <x v="0"/>
    <n v="2357.75"/>
    <n v="0"/>
    <x v="1"/>
  </r>
  <r>
    <s v="7379-FNIUJ"/>
    <x v="1"/>
    <n v="0"/>
    <s v="No"/>
    <s v="No"/>
    <n v="2"/>
    <s v="Yes"/>
    <x v="1"/>
    <x v="1"/>
    <x v="1"/>
    <x v="0"/>
    <x v="0"/>
    <x v="0"/>
    <x v="1"/>
    <x v="1"/>
    <x v="0"/>
    <s v="No"/>
    <x v="0"/>
    <n v="100.2"/>
    <n v="198.5"/>
    <x v="0"/>
    <n v="198.5"/>
    <n v="0"/>
    <x v="0"/>
  </r>
  <r>
    <s v="1627-AFWVJ"/>
    <x v="0"/>
    <n v="0"/>
    <s v="No"/>
    <s v="No"/>
    <n v="29"/>
    <s v="Yes"/>
    <x v="1"/>
    <x v="2"/>
    <x v="2"/>
    <x v="2"/>
    <x v="2"/>
    <x v="2"/>
    <x v="2"/>
    <x v="2"/>
    <x v="2"/>
    <s v="No"/>
    <x v="1"/>
    <n v="19.399999999999999"/>
    <n v="554.25"/>
    <x v="0"/>
    <n v="554.25"/>
    <n v="0"/>
    <x v="1"/>
  </r>
  <r>
    <s v="9725-SCPZG"/>
    <x v="1"/>
    <n v="0"/>
    <s v="No"/>
    <s v="Yes"/>
    <n v="1"/>
    <s v="Yes"/>
    <x v="1"/>
    <x v="1"/>
    <x v="0"/>
    <x v="1"/>
    <x v="0"/>
    <x v="0"/>
    <x v="1"/>
    <x v="1"/>
    <x v="0"/>
    <s v="Yes"/>
    <x v="0"/>
    <n v="90.85"/>
    <n v="90.85"/>
    <x v="1"/>
    <n v="90.85"/>
    <n v="1"/>
    <x v="0"/>
  </r>
  <r>
    <s v="5884-GCYMI"/>
    <x v="1"/>
    <n v="0"/>
    <s v="No"/>
    <s v="No"/>
    <n v="1"/>
    <s v="Yes"/>
    <x v="1"/>
    <x v="1"/>
    <x v="0"/>
    <x v="1"/>
    <x v="0"/>
    <x v="0"/>
    <x v="0"/>
    <x v="0"/>
    <x v="0"/>
    <s v="No"/>
    <x v="1"/>
    <n v="69.400000000000006"/>
    <n v="69.400000000000006"/>
    <x v="1"/>
    <n v="69.400000000000006"/>
    <n v="1"/>
    <x v="0"/>
  </r>
  <r>
    <s v="3217-FZDMN"/>
    <x v="0"/>
    <n v="1"/>
    <s v="No"/>
    <s v="No"/>
    <n v="8"/>
    <s v="Yes"/>
    <x v="1"/>
    <x v="1"/>
    <x v="0"/>
    <x v="1"/>
    <x v="1"/>
    <x v="0"/>
    <x v="1"/>
    <x v="1"/>
    <x v="0"/>
    <s v="Yes"/>
    <x v="3"/>
    <n v="94.45"/>
    <n v="742.95"/>
    <x v="1"/>
    <n v="742.95"/>
    <n v="1"/>
    <x v="0"/>
  </r>
  <r>
    <s v="4486-EFAEB"/>
    <x v="1"/>
    <n v="0"/>
    <s v="No"/>
    <s v="No"/>
    <n v="13"/>
    <s v="Yes"/>
    <x v="1"/>
    <x v="2"/>
    <x v="2"/>
    <x v="2"/>
    <x v="2"/>
    <x v="2"/>
    <x v="2"/>
    <x v="2"/>
    <x v="0"/>
    <s v="Yes"/>
    <x v="0"/>
    <n v="20.399999999999999"/>
    <n v="251.65"/>
    <x v="0"/>
    <n v="251.65"/>
    <n v="0"/>
    <x v="3"/>
  </r>
  <r>
    <s v="0060-FUALY"/>
    <x v="0"/>
    <n v="0"/>
    <s v="Yes"/>
    <s v="No"/>
    <n v="59"/>
    <s v="Yes"/>
    <x v="2"/>
    <x v="1"/>
    <x v="1"/>
    <x v="0"/>
    <x v="0"/>
    <x v="0"/>
    <x v="1"/>
    <x v="0"/>
    <x v="0"/>
    <s v="Yes"/>
    <x v="0"/>
    <n v="94.75"/>
    <n v="5597.65"/>
    <x v="0"/>
    <n v="5597.65"/>
    <n v="0"/>
    <x v="5"/>
  </r>
  <r>
    <s v="7853-GVUDZ"/>
    <x v="0"/>
    <n v="0"/>
    <s v="Yes"/>
    <s v="Yes"/>
    <n v="1"/>
    <s v="Yes"/>
    <x v="1"/>
    <x v="2"/>
    <x v="2"/>
    <x v="2"/>
    <x v="2"/>
    <x v="2"/>
    <x v="2"/>
    <x v="2"/>
    <x v="0"/>
    <s v="Yes"/>
    <x v="3"/>
    <n v="20.149999999999999"/>
    <n v="20.149999999999999"/>
    <x v="1"/>
    <n v="20.149999999999999"/>
    <n v="1"/>
    <x v="0"/>
  </r>
  <r>
    <s v="7480-QNVZJ"/>
    <x v="1"/>
    <n v="1"/>
    <s v="No"/>
    <s v="No"/>
    <n v="50"/>
    <s v="Yes"/>
    <x v="2"/>
    <x v="1"/>
    <x v="0"/>
    <x v="1"/>
    <x v="0"/>
    <x v="0"/>
    <x v="1"/>
    <x v="1"/>
    <x v="0"/>
    <s v="Yes"/>
    <x v="0"/>
    <n v="95.7"/>
    <n v="4816.7"/>
    <x v="1"/>
    <n v="4816.7"/>
    <n v="1"/>
    <x v="5"/>
  </r>
  <r>
    <s v="6954-OOYZZ"/>
    <x v="1"/>
    <n v="0"/>
    <s v="Yes"/>
    <s v="No"/>
    <n v="18"/>
    <s v="Yes"/>
    <x v="1"/>
    <x v="0"/>
    <x v="0"/>
    <x v="1"/>
    <x v="0"/>
    <x v="0"/>
    <x v="0"/>
    <x v="0"/>
    <x v="0"/>
    <s v="Yes"/>
    <x v="2"/>
    <n v="44.35"/>
    <n v="768.05"/>
    <x v="0"/>
    <n v="768.05"/>
    <n v="0"/>
    <x v="3"/>
  </r>
  <r>
    <s v="7088-FBAWU"/>
    <x v="0"/>
    <n v="0"/>
    <s v="Yes"/>
    <s v="Yes"/>
    <n v="17"/>
    <s v="Yes"/>
    <x v="1"/>
    <x v="0"/>
    <x v="1"/>
    <x v="0"/>
    <x v="0"/>
    <x v="0"/>
    <x v="1"/>
    <x v="1"/>
    <x v="0"/>
    <s v="No"/>
    <x v="1"/>
    <n v="74.55"/>
    <n v="1215.8"/>
    <x v="0"/>
    <n v="1215.8"/>
    <n v="0"/>
    <x v="3"/>
  </r>
  <r>
    <s v="8313-AFGBW"/>
    <x v="1"/>
    <n v="0"/>
    <s v="Yes"/>
    <s v="No"/>
    <n v="47"/>
    <s v="Yes"/>
    <x v="1"/>
    <x v="0"/>
    <x v="0"/>
    <x v="0"/>
    <x v="1"/>
    <x v="0"/>
    <x v="1"/>
    <x v="1"/>
    <x v="2"/>
    <s v="No"/>
    <x v="0"/>
    <n v="73.599999999999994"/>
    <n v="3522.65"/>
    <x v="0"/>
    <n v="3522.65"/>
    <n v="0"/>
    <x v="2"/>
  </r>
  <r>
    <s v="3943-KDREE"/>
    <x v="0"/>
    <n v="0"/>
    <s v="No"/>
    <s v="No"/>
    <n v="26"/>
    <s v="Yes"/>
    <x v="2"/>
    <x v="1"/>
    <x v="0"/>
    <x v="1"/>
    <x v="0"/>
    <x v="0"/>
    <x v="0"/>
    <x v="0"/>
    <x v="0"/>
    <s v="Yes"/>
    <x v="2"/>
    <n v="74.95"/>
    <n v="1834.95"/>
    <x v="1"/>
    <n v="1834.95"/>
    <n v="1"/>
    <x v="1"/>
  </r>
  <r>
    <s v="9239-ZBZZV"/>
    <x v="0"/>
    <n v="0"/>
    <s v="No"/>
    <s v="No"/>
    <n v="6"/>
    <s v="No"/>
    <x v="0"/>
    <x v="0"/>
    <x v="0"/>
    <x v="1"/>
    <x v="1"/>
    <x v="0"/>
    <x v="1"/>
    <x v="1"/>
    <x v="0"/>
    <s v="Yes"/>
    <x v="0"/>
    <n v="47.95"/>
    <n v="305.10000000000002"/>
    <x v="1"/>
    <n v="305.10000000000002"/>
    <n v="1"/>
    <x v="0"/>
  </r>
  <r>
    <s v="3097-IDVPU"/>
    <x v="1"/>
    <n v="0"/>
    <s v="Yes"/>
    <s v="Yes"/>
    <n v="19"/>
    <s v="Yes"/>
    <x v="2"/>
    <x v="0"/>
    <x v="0"/>
    <x v="1"/>
    <x v="0"/>
    <x v="0"/>
    <x v="0"/>
    <x v="0"/>
    <x v="0"/>
    <s v="No"/>
    <x v="3"/>
    <n v="50.1"/>
    <n v="910.45"/>
    <x v="0"/>
    <n v="910.45"/>
    <n v="0"/>
    <x v="3"/>
  </r>
  <r>
    <s v="4398-HSCJH"/>
    <x v="0"/>
    <n v="0"/>
    <s v="No"/>
    <s v="No"/>
    <n v="3"/>
    <s v="Yes"/>
    <x v="2"/>
    <x v="0"/>
    <x v="0"/>
    <x v="1"/>
    <x v="0"/>
    <x v="1"/>
    <x v="1"/>
    <x v="0"/>
    <x v="0"/>
    <s v="Yes"/>
    <x v="0"/>
    <n v="63.6"/>
    <n v="155.65"/>
    <x v="1"/>
    <n v="155.65"/>
    <n v="1"/>
    <x v="0"/>
  </r>
  <r>
    <s v="2197-OMWGI"/>
    <x v="0"/>
    <n v="1"/>
    <s v="Yes"/>
    <s v="Yes"/>
    <n v="68"/>
    <s v="No"/>
    <x v="0"/>
    <x v="0"/>
    <x v="0"/>
    <x v="0"/>
    <x v="1"/>
    <x v="0"/>
    <x v="1"/>
    <x v="1"/>
    <x v="2"/>
    <s v="Yes"/>
    <x v="0"/>
    <n v="53"/>
    <n v="3656.25"/>
    <x v="0"/>
    <n v="3656.25"/>
    <n v="0"/>
    <x v="4"/>
  </r>
  <r>
    <s v="2303-PJYHN"/>
    <x v="0"/>
    <n v="0"/>
    <s v="Yes"/>
    <s v="No"/>
    <n v="2"/>
    <s v="Yes"/>
    <x v="1"/>
    <x v="2"/>
    <x v="2"/>
    <x v="2"/>
    <x v="2"/>
    <x v="2"/>
    <x v="2"/>
    <x v="2"/>
    <x v="0"/>
    <s v="No"/>
    <x v="2"/>
    <n v="19.850000000000001"/>
    <n v="52"/>
    <x v="0"/>
    <n v="52"/>
    <n v="0"/>
    <x v="0"/>
  </r>
  <r>
    <s v="9795-VOWON"/>
    <x v="1"/>
    <n v="0"/>
    <s v="No"/>
    <s v="No"/>
    <n v="7"/>
    <s v="No"/>
    <x v="0"/>
    <x v="0"/>
    <x v="0"/>
    <x v="1"/>
    <x v="0"/>
    <x v="0"/>
    <x v="0"/>
    <x v="0"/>
    <x v="1"/>
    <s v="Yes"/>
    <x v="3"/>
    <n v="24.35"/>
    <n v="150.85"/>
    <x v="0"/>
    <n v="150.85"/>
    <n v="0"/>
    <x v="0"/>
  </r>
  <r>
    <s v="1237-WIYYZ"/>
    <x v="0"/>
    <n v="0"/>
    <s v="No"/>
    <s v="No"/>
    <n v="18"/>
    <s v="Yes"/>
    <x v="1"/>
    <x v="2"/>
    <x v="2"/>
    <x v="2"/>
    <x v="2"/>
    <x v="2"/>
    <x v="2"/>
    <x v="2"/>
    <x v="0"/>
    <s v="Yes"/>
    <x v="1"/>
    <n v="19.55"/>
    <n v="389.25"/>
    <x v="0"/>
    <n v="389.25"/>
    <n v="0"/>
    <x v="3"/>
  </r>
  <r>
    <s v="1987-AUELQ"/>
    <x v="0"/>
    <n v="0"/>
    <s v="Yes"/>
    <s v="No"/>
    <n v="71"/>
    <s v="Yes"/>
    <x v="2"/>
    <x v="2"/>
    <x v="2"/>
    <x v="2"/>
    <x v="2"/>
    <x v="2"/>
    <x v="2"/>
    <x v="2"/>
    <x v="2"/>
    <s v="No"/>
    <x v="3"/>
    <n v="25.05"/>
    <n v="1873.7"/>
    <x v="0"/>
    <n v="1873.7"/>
    <n v="0"/>
    <x v="4"/>
  </r>
  <r>
    <s v="7852-LECYP"/>
    <x v="1"/>
    <n v="1"/>
    <s v="Yes"/>
    <s v="No"/>
    <n v="13"/>
    <s v="Yes"/>
    <x v="2"/>
    <x v="1"/>
    <x v="1"/>
    <x v="0"/>
    <x v="0"/>
    <x v="0"/>
    <x v="0"/>
    <x v="1"/>
    <x v="0"/>
    <s v="No"/>
    <x v="3"/>
    <n v="93.8"/>
    <n v="1261"/>
    <x v="0"/>
    <n v="1261"/>
    <n v="0"/>
    <x v="3"/>
  </r>
  <r>
    <s v="4430-UZIPO"/>
    <x v="1"/>
    <n v="0"/>
    <s v="No"/>
    <s v="No"/>
    <n v="3"/>
    <s v="No"/>
    <x v="0"/>
    <x v="0"/>
    <x v="0"/>
    <x v="0"/>
    <x v="0"/>
    <x v="1"/>
    <x v="0"/>
    <x v="0"/>
    <x v="0"/>
    <s v="Yes"/>
    <x v="1"/>
    <n v="36.85"/>
    <n v="108.7"/>
    <x v="1"/>
    <n v="108.7"/>
    <n v="1"/>
    <x v="0"/>
  </r>
  <r>
    <s v="4822-LPTYJ"/>
    <x v="1"/>
    <n v="0"/>
    <s v="Yes"/>
    <s v="No"/>
    <n v="72"/>
    <s v="Yes"/>
    <x v="2"/>
    <x v="1"/>
    <x v="0"/>
    <x v="0"/>
    <x v="1"/>
    <x v="0"/>
    <x v="1"/>
    <x v="1"/>
    <x v="2"/>
    <s v="Yes"/>
    <x v="2"/>
    <n v="103.75"/>
    <n v="7346.2"/>
    <x v="0"/>
    <n v="7346.2"/>
    <n v="0"/>
    <x v="4"/>
  </r>
  <r>
    <s v="8165-CBKXO"/>
    <x v="1"/>
    <n v="0"/>
    <s v="Yes"/>
    <s v="Yes"/>
    <n v="66"/>
    <s v="No"/>
    <x v="0"/>
    <x v="0"/>
    <x v="0"/>
    <x v="0"/>
    <x v="1"/>
    <x v="0"/>
    <x v="1"/>
    <x v="1"/>
    <x v="2"/>
    <s v="Yes"/>
    <x v="3"/>
    <n v="56.75"/>
    <n v="3708.4"/>
    <x v="0"/>
    <n v="3708.4"/>
    <n v="0"/>
    <x v="4"/>
  </r>
  <r>
    <s v="6527-PZFPV"/>
    <x v="1"/>
    <n v="0"/>
    <s v="Yes"/>
    <s v="Yes"/>
    <n v="24"/>
    <s v="Yes"/>
    <x v="1"/>
    <x v="2"/>
    <x v="2"/>
    <x v="2"/>
    <x v="2"/>
    <x v="2"/>
    <x v="2"/>
    <x v="2"/>
    <x v="1"/>
    <s v="Yes"/>
    <x v="3"/>
    <n v="20.8"/>
    <n v="469.65"/>
    <x v="0"/>
    <n v="469.65"/>
    <n v="0"/>
    <x v="3"/>
  </r>
  <r>
    <s v="4855-SNKMY"/>
    <x v="0"/>
    <n v="0"/>
    <s v="No"/>
    <s v="No"/>
    <n v="1"/>
    <s v="Yes"/>
    <x v="1"/>
    <x v="0"/>
    <x v="0"/>
    <x v="1"/>
    <x v="0"/>
    <x v="0"/>
    <x v="0"/>
    <x v="0"/>
    <x v="0"/>
    <s v="Yes"/>
    <x v="0"/>
    <n v="44.1"/>
    <n v="44.1"/>
    <x v="1"/>
    <n v="44.1"/>
    <n v="1"/>
    <x v="0"/>
  </r>
  <r>
    <s v="9593-CVZKR"/>
    <x v="0"/>
    <n v="0"/>
    <s v="Yes"/>
    <s v="Yes"/>
    <n v="56"/>
    <s v="Yes"/>
    <x v="2"/>
    <x v="2"/>
    <x v="2"/>
    <x v="2"/>
    <x v="2"/>
    <x v="2"/>
    <x v="2"/>
    <x v="2"/>
    <x v="2"/>
    <s v="Yes"/>
    <x v="1"/>
    <n v="24.45"/>
    <n v="1385.85"/>
    <x v="0"/>
    <n v="1385.85"/>
    <n v="0"/>
    <x v="5"/>
  </r>
  <r>
    <s v="8595-SIZNC"/>
    <x v="0"/>
    <n v="1"/>
    <s v="Yes"/>
    <s v="No"/>
    <n v="22"/>
    <s v="Yes"/>
    <x v="2"/>
    <x v="2"/>
    <x v="2"/>
    <x v="2"/>
    <x v="2"/>
    <x v="2"/>
    <x v="2"/>
    <x v="2"/>
    <x v="1"/>
    <s v="No"/>
    <x v="2"/>
    <n v="25.6"/>
    <n v="548.79999999999995"/>
    <x v="0"/>
    <n v="548.79999999999995"/>
    <n v="0"/>
    <x v="3"/>
  </r>
  <r>
    <s v="8008-HAWED"/>
    <x v="1"/>
    <n v="0"/>
    <s v="No"/>
    <s v="No"/>
    <n v="14"/>
    <s v="No"/>
    <x v="0"/>
    <x v="0"/>
    <x v="0"/>
    <x v="1"/>
    <x v="1"/>
    <x v="0"/>
    <x v="1"/>
    <x v="1"/>
    <x v="0"/>
    <s v="Yes"/>
    <x v="0"/>
    <n v="50.75"/>
    <n v="712.75"/>
    <x v="1"/>
    <n v="712.75"/>
    <n v="1"/>
    <x v="3"/>
  </r>
  <r>
    <s v="7124-UGSUR"/>
    <x v="0"/>
    <n v="1"/>
    <s v="Yes"/>
    <s v="No"/>
    <n v="61"/>
    <s v="Yes"/>
    <x v="2"/>
    <x v="1"/>
    <x v="0"/>
    <x v="0"/>
    <x v="1"/>
    <x v="0"/>
    <x v="1"/>
    <x v="1"/>
    <x v="1"/>
    <s v="Yes"/>
    <x v="3"/>
    <n v="104.4"/>
    <n v="6405"/>
    <x v="1"/>
    <n v="6405"/>
    <n v="1"/>
    <x v="4"/>
  </r>
  <r>
    <s v="1862-SKORY"/>
    <x v="0"/>
    <n v="1"/>
    <s v="Yes"/>
    <s v="No"/>
    <n v="40"/>
    <s v="No"/>
    <x v="0"/>
    <x v="0"/>
    <x v="0"/>
    <x v="0"/>
    <x v="0"/>
    <x v="0"/>
    <x v="1"/>
    <x v="0"/>
    <x v="0"/>
    <s v="Yes"/>
    <x v="0"/>
    <n v="39.299999999999997"/>
    <n v="1637.4"/>
    <x v="1"/>
    <n v="1637.4"/>
    <n v="1"/>
    <x v="2"/>
  </r>
  <r>
    <s v="5236-XMZJY"/>
    <x v="0"/>
    <n v="0"/>
    <s v="No"/>
    <s v="No"/>
    <n v="42"/>
    <s v="Yes"/>
    <x v="1"/>
    <x v="0"/>
    <x v="1"/>
    <x v="0"/>
    <x v="1"/>
    <x v="0"/>
    <x v="0"/>
    <x v="0"/>
    <x v="0"/>
    <s v="No"/>
    <x v="2"/>
    <n v="59.65"/>
    <n v="2536.5500000000002"/>
    <x v="0"/>
    <n v="2536.5500000000002"/>
    <n v="0"/>
    <x v="2"/>
  </r>
  <r>
    <s v="4827-DPADN"/>
    <x v="0"/>
    <n v="0"/>
    <s v="Yes"/>
    <s v="Yes"/>
    <n v="72"/>
    <s v="Yes"/>
    <x v="2"/>
    <x v="0"/>
    <x v="1"/>
    <x v="1"/>
    <x v="1"/>
    <x v="1"/>
    <x v="1"/>
    <x v="1"/>
    <x v="2"/>
    <s v="Yes"/>
    <x v="2"/>
    <n v="83.3"/>
    <n v="6042.7"/>
    <x v="0"/>
    <n v="6042.7"/>
    <n v="0"/>
    <x v="4"/>
  </r>
  <r>
    <s v="2694-CIUMO"/>
    <x v="0"/>
    <n v="0"/>
    <s v="No"/>
    <s v="No"/>
    <n v="12"/>
    <s v="Yes"/>
    <x v="2"/>
    <x v="1"/>
    <x v="0"/>
    <x v="1"/>
    <x v="0"/>
    <x v="1"/>
    <x v="0"/>
    <x v="0"/>
    <x v="0"/>
    <s v="Yes"/>
    <x v="3"/>
    <n v="79.55"/>
    <n v="958.25"/>
    <x v="0"/>
    <n v="958.25"/>
    <n v="0"/>
    <x v="0"/>
  </r>
  <r>
    <s v="5846-ABOBJ"/>
    <x v="1"/>
    <n v="0"/>
    <s v="Yes"/>
    <s v="No"/>
    <n v="71"/>
    <s v="Yes"/>
    <x v="2"/>
    <x v="2"/>
    <x v="2"/>
    <x v="2"/>
    <x v="2"/>
    <x v="2"/>
    <x v="2"/>
    <x v="2"/>
    <x v="2"/>
    <s v="No"/>
    <x v="2"/>
    <n v="24.45"/>
    <n v="1730.65"/>
    <x v="0"/>
    <n v="1730.65"/>
    <n v="0"/>
    <x v="4"/>
  </r>
  <r>
    <s v="1439-LCGVL"/>
    <x v="0"/>
    <n v="0"/>
    <s v="Yes"/>
    <s v="No"/>
    <n v="26"/>
    <s v="Yes"/>
    <x v="1"/>
    <x v="2"/>
    <x v="2"/>
    <x v="2"/>
    <x v="2"/>
    <x v="2"/>
    <x v="2"/>
    <x v="2"/>
    <x v="1"/>
    <s v="No"/>
    <x v="1"/>
    <n v="19.2"/>
    <n v="459.6"/>
    <x v="0"/>
    <n v="459.6"/>
    <n v="0"/>
    <x v="1"/>
  </r>
  <r>
    <s v="0909-SDHNU"/>
    <x v="0"/>
    <n v="0"/>
    <s v="No"/>
    <s v="Yes"/>
    <n v="7"/>
    <s v="No"/>
    <x v="0"/>
    <x v="0"/>
    <x v="1"/>
    <x v="1"/>
    <x v="0"/>
    <x v="0"/>
    <x v="0"/>
    <x v="0"/>
    <x v="0"/>
    <s v="No"/>
    <x v="1"/>
    <n v="29.8"/>
    <n v="201.95"/>
    <x v="0"/>
    <n v="201.95"/>
    <n v="0"/>
    <x v="0"/>
  </r>
  <r>
    <s v="4647-XXZAM"/>
    <x v="0"/>
    <n v="0"/>
    <s v="Yes"/>
    <s v="Yes"/>
    <n v="6"/>
    <s v="Yes"/>
    <x v="1"/>
    <x v="0"/>
    <x v="0"/>
    <x v="1"/>
    <x v="0"/>
    <x v="0"/>
    <x v="0"/>
    <x v="0"/>
    <x v="0"/>
    <s v="No"/>
    <x v="1"/>
    <n v="45.5"/>
    <n v="285.2"/>
    <x v="0"/>
    <n v="285.2"/>
    <n v="0"/>
    <x v="0"/>
  </r>
  <r>
    <s v="1502-XFCVR"/>
    <x v="0"/>
    <n v="0"/>
    <s v="No"/>
    <s v="No"/>
    <n v="58"/>
    <s v="Yes"/>
    <x v="1"/>
    <x v="1"/>
    <x v="1"/>
    <x v="0"/>
    <x v="1"/>
    <x v="0"/>
    <x v="1"/>
    <x v="1"/>
    <x v="1"/>
    <s v="Yes"/>
    <x v="0"/>
    <n v="106.45"/>
    <n v="6145.85"/>
    <x v="1"/>
    <n v="6145.85"/>
    <n v="1"/>
    <x v="5"/>
  </r>
  <r>
    <s v="7740-KKCXF"/>
    <x v="1"/>
    <n v="0"/>
    <s v="Yes"/>
    <s v="No"/>
    <n v="51"/>
    <s v="No"/>
    <x v="0"/>
    <x v="0"/>
    <x v="0"/>
    <x v="0"/>
    <x v="0"/>
    <x v="0"/>
    <x v="0"/>
    <x v="0"/>
    <x v="0"/>
    <s v="Yes"/>
    <x v="3"/>
    <n v="30.05"/>
    <n v="1529.45"/>
    <x v="0"/>
    <n v="1529.45"/>
    <n v="0"/>
    <x v="5"/>
  </r>
  <r>
    <s v="5360-XGYAZ"/>
    <x v="1"/>
    <n v="0"/>
    <s v="Yes"/>
    <s v="Yes"/>
    <n v="72"/>
    <s v="No"/>
    <x v="0"/>
    <x v="0"/>
    <x v="1"/>
    <x v="0"/>
    <x v="1"/>
    <x v="1"/>
    <x v="1"/>
    <x v="1"/>
    <x v="2"/>
    <s v="Yes"/>
    <x v="2"/>
    <n v="65.650000000000006"/>
    <n v="4664.5"/>
    <x v="0"/>
    <n v="4664.5"/>
    <n v="0"/>
    <x v="4"/>
  </r>
  <r>
    <s v="9692-TUSXH"/>
    <x v="0"/>
    <n v="0"/>
    <s v="No"/>
    <s v="No"/>
    <n v="18"/>
    <s v="Yes"/>
    <x v="1"/>
    <x v="1"/>
    <x v="1"/>
    <x v="1"/>
    <x v="0"/>
    <x v="0"/>
    <x v="1"/>
    <x v="1"/>
    <x v="0"/>
    <s v="Yes"/>
    <x v="0"/>
    <n v="96.05"/>
    <n v="1740.7"/>
    <x v="1"/>
    <n v="1740.7"/>
    <n v="1"/>
    <x v="3"/>
  </r>
  <r>
    <s v="7912-SYRQT"/>
    <x v="0"/>
    <n v="0"/>
    <s v="No"/>
    <s v="No"/>
    <n v="7"/>
    <s v="Yes"/>
    <x v="2"/>
    <x v="1"/>
    <x v="0"/>
    <x v="1"/>
    <x v="0"/>
    <x v="0"/>
    <x v="0"/>
    <x v="0"/>
    <x v="0"/>
    <s v="Yes"/>
    <x v="2"/>
    <n v="75.099999999999994"/>
    <n v="552.95000000000005"/>
    <x v="1"/>
    <n v="552.95000000000005"/>
    <n v="1"/>
    <x v="0"/>
  </r>
  <r>
    <s v="3557-HTYWR"/>
    <x v="0"/>
    <n v="0"/>
    <s v="No"/>
    <s v="No"/>
    <n v="47"/>
    <s v="Yes"/>
    <x v="2"/>
    <x v="0"/>
    <x v="1"/>
    <x v="0"/>
    <x v="0"/>
    <x v="1"/>
    <x v="0"/>
    <x v="1"/>
    <x v="2"/>
    <s v="No"/>
    <x v="1"/>
    <n v="74.05"/>
    <n v="3496.3"/>
    <x v="0"/>
    <n v="3496.3"/>
    <n v="0"/>
    <x v="2"/>
  </r>
  <r>
    <s v="4816-JBHOV"/>
    <x v="1"/>
    <n v="1"/>
    <s v="No"/>
    <s v="No"/>
    <n v="2"/>
    <s v="Yes"/>
    <x v="1"/>
    <x v="0"/>
    <x v="0"/>
    <x v="1"/>
    <x v="0"/>
    <x v="0"/>
    <x v="0"/>
    <x v="0"/>
    <x v="0"/>
    <s v="Yes"/>
    <x v="0"/>
    <n v="44.7"/>
    <n v="93.7"/>
    <x v="1"/>
    <n v="93.7"/>
    <n v="1"/>
    <x v="0"/>
  </r>
  <r>
    <s v="8920-NAVAY"/>
    <x v="1"/>
    <n v="1"/>
    <s v="No"/>
    <s v="No"/>
    <n v="62"/>
    <s v="Yes"/>
    <x v="2"/>
    <x v="1"/>
    <x v="0"/>
    <x v="0"/>
    <x v="1"/>
    <x v="1"/>
    <x v="1"/>
    <x v="1"/>
    <x v="1"/>
    <s v="Yes"/>
    <x v="2"/>
    <n v="110.75"/>
    <n v="7053.35"/>
    <x v="0"/>
    <n v="7053.35"/>
    <n v="0"/>
    <x v="4"/>
  </r>
  <r>
    <s v="1699-TLDLZ"/>
    <x v="0"/>
    <n v="0"/>
    <s v="Yes"/>
    <s v="Yes"/>
    <n v="16"/>
    <s v="Yes"/>
    <x v="1"/>
    <x v="2"/>
    <x v="2"/>
    <x v="2"/>
    <x v="2"/>
    <x v="2"/>
    <x v="2"/>
    <x v="2"/>
    <x v="2"/>
    <s v="No"/>
    <x v="1"/>
    <n v="19.7"/>
    <n v="301.55"/>
    <x v="0"/>
    <n v="301.55"/>
    <n v="0"/>
    <x v="3"/>
  </r>
  <r>
    <s v="5600-PDUJF"/>
    <x v="1"/>
    <n v="0"/>
    <s v="No"/>
    <s v="No"/>
    <n v="6"/>
    <s v="Yes"/>
    <x v="1"/>
    <x v="0"/>
    <x v="0"/>
    <x v="1"/>
    <x v="0"/>
    <x v="1"/>
    <x v="0"/>
    <x v="0"/>
    <x v="0"/>
    <s v="Yes"/>
    <x v="3"/>
    <n v="49.5"/>
    <n v="312.7"/>
    <x v="0"/>
    <n v="312.7"/>
    <n v="0"/>
    <x v="0"/>
  </r>
  <r>
    <s v="8292-TYSPY"/>
    <x v="1"/>
    <n v="0"/>
    <s v="No"/>
    <s v="No"/>
    <n v="19"/>
    <s v="Yes"/>
    <x v="1"/>
    <x v="0"/>
    <x v="0"/>
    <x v="1"/>
    <x v="1"/>
    <x v="1"/>
    <x v="0"/>
    <x v="0"/>
    <x v="0"/>
    <s v="Yes"/>
    <x v="3"/>
    <n v="55"/>
    <n v="1046.5"/>
    <x v="1"/>
    <n v="1046.5"/>
    <n v="1"/>
    <x v="3"/>
  </r>
  <r>
    <s v="0567-XRHCU"/>
    <x v="0"/>
    <n v="0"/>
    <s v="Yes"/>
    <s v="Yes"/>
    <n v="69"/>
    <s v="No"/>
    <x v="0"/>
    <x v="0"/>
    <x v="1"/>
    <x v="1"/>
    <x v="1"/>
    <x v="0"/>
    <x v="0"/>
    <x v="1"/>
    <x v="2"/>
    <s v="Yes"/>
    <x v="3"/>
    <n v="43.95"/>
    <n v="2960.1"/>
    <x v="0"/>
    <n v="2960.1"/>
    <n v="0"/>
    <x v="4"/>
  </r>
  <r>
    <s v="1867-BDVFH"/>
    <x v="1"/>
    <n v="0"/>
    <s v="Yes"/>
    <s v="Yes"/>
    <n v="11"/>
    <s v="Yes"/>
    <x v="2"/>
    <x v="1"/>
    <x v="0"/>
    <x v="1"/>
    <x v="0"/>
    <x v="0"/>
    <x v="0"/>
    <x v="0"/>
    <x v="0"/>
    <s v="Yes"/>
    <x v="0"/>
    <n v="74.349999999999994"/>
    <n v="834.2"/>
    <x v="1"/>
    <n v="834.2"/>
    <n v="1"/>
    <x v="0"/>
  </r>
  <r>
    <s v="2067-QYTCF"/>
    <x v="0"/>
    <n v="0"/>
    <s v="Yes"/>
    <s v="No"/>
    <n v="64"/>
    <s v="Yes"/>
    <x v="2"/>
    <x v="1"/>
    <x v="0"/>
    <x v="0"/>
    <x v="1"/>
    <x v="1"/>
    <x v="1"/>
    <x v="1"/>
    <x v="0"/>
    <s v="Yes"/>
    <x v="0"/>
    <n v="111.15"/>
    <n v="6953.4"/>
    <x v="0"/>
    <n v="6953.4"/>
    <n v="0"/>
    <x v="4"/>
  </r>
  <r>
    <s v="2359-QWQUL"/>
    <x v="0"/>
    <n v="0"/>
    <s v="Yes"/>
    <s v="No"/>
    <n v="39"/>
    <s v="Yes"/>
    <x v="1"/>
    <x v="1"/>
    <x v="1"/>
    <x v="1"/>
    <x v="1"/>
    <x v="1"/>
    <x v="1"/>
    <x v="1"/>
    <x v="1"/>
    <s v="Yes"/>
    <x v="3"/>
    <n v="104.7"/>
    <n v="4134.8500000000004"/>
    <x v="1"/>
    <n v="4134.8500000000004"/>
    <n v="1"/>
    <x v="2"/>
  </r>
  <r>
    <s v="9103-TCIHJ"/>
    <x v="0"/>
    <n v="0"/>
    <s v="No"/>
    <s v="No"/>
    <n v="15"/>
    <s v="Yes"/>
    <x v="2"/>
    <x v="0"/>
    <x v="1"/>
    <x v="1"/>
    <x v="0"/>
    <x v="0"/>
    <x v="0"/>
    <x v="0"/>
    <x v="0"/>
    <s v="Yes"/>
    <x v="1"/>
    <n v="55.7"/>
    <n v="899.8"/>
    <x v="1"/>
    <n v="899.8"/>
    <n v="1"/>
    <x v="3"/>
  </r>
  <r>
    <s v="7407-SUJIZ"/>
    <x v="1"/>
    <n v="0"/>
    <s v="No"/>
    <s v="No"/>
    <n v="25"/>
    <s v="Yes"/>
    <x v="1"/>
    <x v="2"/>
    <x v="2"/>
    <x v="2"/>
    <x v="2"/>
    <x v="2"/>
    <x v="2"/>
    <x v="2"/>
    <x v="0"/>
    <s v="No"/>
    <x v="1"/>
    <n v="20.6"/>
    <n v="541.5"/>
    <x v="0"/>
    <n v="541.5"/>
    <n v="0"/>
    <x v="1"/>
  </r>
  <r>
    <s v="9150-KPBJQ"/>
    <x v="0"/>
    <n v="0"/>
    <s v="No"/>
    <s v="No"/>
    <n v="6"/>
    <s v="Yes"/>
    <x v="1"/>
    <x v="2"/>
    <x v="2"/>
    <x v="2"/>
    <x v="2"/>
    <x v="2"/>
    <x v="2"/>
    <x v="2"/>
    <x v="2"/>
    <s v="No"/>
    <x v="3"/>
    <n v="19.649999999999999"/>
    <n v="116.85"/>
    <x v="0"/>
    <n v="116.85"/>
    <n v="0"/>
    <x v="0"/>
  </r>
  <r>
    <s v="0052-DCKON"/>
    <x v="1"/>
    <n v="0"/>
    <s v="Yes"/>
    <s v="No"/>
    <n v="66"/>
    <s v="Yes"/>
    <x v="2"/>
    <x v="1"/>
    <x v="1"/>
    <x v="0"/>
    <x v="1"/>
    <x v="1"/>
    <x v="1"/>
    <x v="1"/>
    <x v="1"/>
    <s v="No"/>
    <x v="2"/>
    <n v="115.8"/>
    <n v="7942.15"/>
    <x v="0"/>
    <n v="7942.15"/>
    <n v="0"/>
    <x v="4"/>
  </r>
  <r>
    <s v="3654-ARMGP"/>
    <x v="0"/>
    <n v="0"/>
    <s v="No"/>
    <s v="No"/>
    <n v="61"/>
    <s v="Yes"/>
    <x v="2"/>
    <x v="0"/>
    <x v="0"/>
    <x v="0"/>
    <x v="1"/>
    <x v="1"/>
    <x v="1"/>
    <x v="1"/>
    <x v="2"/>
    <s v="No"/>
    <x v="3"/>
    <n v="88.65"/>
    <n v="5321.25"/>
    <x v="0"/>
    <n v="5321.25"/>
    <n v="0"/>
    <x v="4"/>
  </r>
  <r>
    <s v="9699-UBQFS"/>
    <x v="0"/>
    <n v="1"/>
    <s v="Yes"/>
    <s v="No"/>
    <n v="43"/>
    <s v="Yes"/>
    <x v="2"/>
    <x v="1"/>
    <x v="1"/>
    <x v="0"/>
    <x v="0"/>
    <x v="0"/>
    <x v="1"/>
    <x v="0"/>
    <x v="0"/>
    <s v="Yes"/>
    <x v="0"/>
    <n v="94.5"/>
    <n v="4156.8"/>
    <x v="0"/>
    <n v="4156.8"/>
    <n v="0"/>
    <x v="2"/>
  </r>
  <r>
    <s v="9367-TCUYN"/>
    <x v="0"/>
    <n v="0"/>
    <s v="No"/>
    <s v="No"/>
    <n v="12"/>
    <s v="Yes"/>
    <x v="1"/>
    <x v="2"/>
    <x v="2"/>
    <x v="2"/>
    <x v="2"/>
    <x v="2"/>
    <x v="2"/>
    <x v="2"/>
    <x v="0"/>
    <s v="No"/>
    <x v="1"/>
    <n v="20.100000000000001"/>
    <n v="223.6"/>
    <x v="0"/>
    <n v="223.6"/>
    <n v="0"/>
    <x v="0"/>
  </r>
  <r>
    <s v="1261-FWTTE"/>
    <x v="1"/>
    <n v="1"/>
    <s v="No"/>
    <s v="No"/>
    <n v="23"/>
    <s v="No"/>
    <x v="0"/>
    <x v="0"/>
    <x v="0"/>
    <x v="1"/>
    <x v="0"/>
    <x v="0"/>
    <x v="0"/>
    <x v="1"/>
    <x v="0"/>
    <s v="Yes"/>
    <x v="2"/>
    <n v="34.65"/>
    <n v="768.45"/>
    <x v="0"/>
    <n v="768.45"/>
    <n v="0"/>
    <x v="3"/>
  </r>
  <r>
    <s v="3528-HFRIQ"/>
    <x v="1"/>
    <n v="1"/>
    <s v="Yes"/>
    <s v="No"/>
    <n v="71"/>
    <s v="No"/>
    <x v="0"/>
    <x v="0"/>
    <x v="0"/>
    <x v="0"/>
    <x v="1"/>
    <x v="0"/>
    <x v="1"/>
    <x v="1"/>
    <x v="0"/>
    <s v="Yes"/>
    <x v="2"/>
    <n v="52.3"/>
    <n v="3765.05"/>
    <x v="0"/>
    <n v="3765.05"/>
    <n v="0"/>
    <x v="4"/>
  </r>
  <r>
    <s v="0708-SJDIS"/>
    <x v="0"/>
    <n v="0"/>
    <s v="No"/>
    <s v="No"/>
    <n v="34"/>
    <s v="Yes"/>
    <x v="2"/>
    <x v="0"/>
    <x v="0"/>
    <x v="1"/>
    <x v="0"/>
    <x v="1"/>
    <x v="1"/>
    <x v="0"/>
    <x v="0"/>
    <s v="No"/>
    <x v="1"/>
    <n v="65"/>
    <n v="2157.5"/>
    <x v="0"/>
    <n v="2157.5"/>
    <n v="0"/>
    <x v="1"/>
  </r>
  <r>
    <s v="4140-WJAWW"/>
    <x v="0"/>
    <n v="0"/>
    <s v="No"/>
    <s v="No"/>
    <n v="5"/>
    <s v="Yes"/>
    <x v="1"/>
    <x v="2"/>
    <x v="2"/>
    <x v="2"/>
    <x v="2"/>
    <x v="2"/>
    <x v="2"/>
    <x v="2"/>
    <x v="0"/>
    <s v="No"/>
    <x v="3"/>
    <n v="19.850000000000001"/>
    <n v="108.05"/>
    <x v="1"/>
    <n v="108.05"/>
    <n v="1"/>
    <x v="0"/>
  </r>
  <r>
    <s v="2073-QBVBI"/>
    <x v="0"/>
    <n v="0"/>
    <s v="Yes"/>
    <s v="No"/>
    <n v="41"/>
    <s v="No"/>
    <x v="0"/>
    <x v="0"/>
    <x v="0"/>
    <x v="0"/>
    <x v="0"/>
    <x v="1"/>
    <x v="0"/>
    <x v="0"/>
    <x v="1"/>
    <s v="No"/>
    <x v="1"/>
    <n v="35.450000000000003"/>
    <n v="1391.65"/>
    <x v="0"/>
    <n v="1391.65"/>
    <n v="0"/>
    <x v="2"/>
  </r>
  <r>
    <s v="6928-ONTRW"/>
    <x v="0"/>
    <n v="0"/>
    <s v="Yes"/>
    <s v="Yes"/>
    <n v="72"/>
    <s v="Yes"/>
    <x v="1"/>
    <x v="2"/>
    <x v="2"/>
    <x v="2"/>
    <x v="2"/>
    <x v="2"/>
    <x v="2"/>
    <x v="2"/>
    <x v="2"/>
    <s v="No"/>
    <x v="3"/>
    <n v="19.7"/>
    <n v="1379.8"/>
    <x v="0"/>
    <n v="1379.8"/>
    <n v="0"/>
    <x v="4"/>
  </r>
  <r>
    <s v="3320-VEOYC"/>
    <x v="1"/>
    <n v="1"/>
    <s v="No"/>
    <s v="No"/>
    <n v="14"/>
    <s v="Yes"/>
    <x v="2"/>
    <x v="1"/>
    <x v="0"/>
    <x v="1"/>
    <x v="0"/>
    <x v="0"/>
    <x v="1"/>
    <x v="1"/>
    <x v="0"/>
    <s v="Yes"/>
    <x v="0"/>
    <n v="95.6"/>
    <n v="1273.3"/>
    <x v="0"/>
    <n v="1273.3"/>
    <n v="0"/>
    <x v="3"/>
  </r>
  <r>
    <s v="5231-FIQPA"/>
    <x v="0"/>
    <n v="0"/>
    <s v="No"/>
    <s v="No"/>
    <n v="41"/>
    <s v="Yes"/>
    <x v="1"/>
    <x v="2"/>
    <x v="2"/>
    <x v="2"/>
    <x v="2"/>
    <x v="2"/>
    <x v="2"/>
    <x v="2"/>
    <x v="2"/>
    <s v="Yes"/>
    <x v="1"/>
    <n v="19.850000000000001"/>
    <n v="810.45"/>
    <x v="0"/>
    <n v="810.45"/>
    <n v="0"/>
    <x v="2"/>
  </r>
  <r>
    <s v="6617-WLBQC"/>
    <x v="0"/>
    <n v="0"/>
    <s v="Yes"/>
    <s v="Yes"/>
    <n v="23"/>
    <s v="Yes"/>
    <x v="2"/>
    <x v="1"/>
    <x v="1"/>
    <x v="1"/>
    <x v="0"/>
    <x v="0"/>
    <x v="0"/>
    <x v="0"/>
    <x v="1"/>
    <s v="No"/>
    <x v="3"/>
    <n v="81.849999999999994"/>
    <n v="1810.85"/>
    <x v="0"/>
    <n v="1810.85"/>
    <n v="0"/>
    <x v="3"/>
  </r>
  <r>
    <s v="2599-CIPQE"/>
    <x v="1"/>
    <n v="0"/>
    <s v="Yes"/>
    <s v="Yes"/>
    <n v="71"/>
    <s v="Yes"/>
    <x v="1"/>
    <x v="1"/>
    <x v="1"/>
    <x v="0"/>
    <x v="1"/>
    <x v="1"/>
    <x v="1"/>
    <x v="1"/>
    <x v="2"/>
    <s v="No"/>
    <x v="3"/>
    <n v="109.3"/>
    <n v="7782.85"/>
    <x v="0"/>
    <n v="7782.85"/>
    <n v="0"/>
    <x v="4"/>
  </r>
  <r>
    <s v="6653-CBBOM"/>
    <x v="0"/>
    <n v="0"/>
    <s v="No"/>
    <s v="No"/>
    <n v="1"/>
    <s v="Yes"/>
    <x v="1"/>
    <x v="1"/>
    <x v="0"/>
    <x v="1"/>
    <x v="0"/>
    <x v="0"/>
    <x v="0"/>
    <x v="0"/>
    <x v="0"/>
    <s v="Yes"/>
    <x v="0"/>
    <n v="70.3"/>
    <n v="70.3"/>
    <x v="1"/>
    <n v="70.3"/>
    <n v="1"/>
    <x v="0"/>
  </r>
  <r>
    <s v="8774-GSBUN"/>
    <x v="1"/>
    <n v="0"/>
    <s v="Yes"/>
    <s v="No"/>
    <n v="72"/>
    <s v="Yes"/>
    <x v="2"/>
    <x v="2"/>
    <x v="2"/>
    <x v="2"/>
    <x v="2"/>
    <x v="2"/>
    <x v="2"/>
    <x v="2"/>
    <x v="2"/>
    <s v="No"/>
    <x v="1"/>
    <n v="25.4"/>
    <n v="1797.1"/>
    <x v="0"/>
    <n v="1797.1"/>
    <n v="0"/>
    <x v="4"/>
  </r>
  <r>
    <s v="7326-RIGQZ"/>
    <x v="1"/>
    <n v="0"/>
    <s v="Yes"/>
    <s v="Yes"/>
    <n v="6"/>
    <s v="Yes"/>
    <x v="1"/>
    <x v="1"/>
    <x v="0"/>
    <x v="1"/>
    <x v="0"/>
    <x v="0"/>
    <x v="0"/>
    <x v="0"/>
    <x v="0"/>
    <s v="Yes"/>
    <x v="0"/>
    <n v="69.8"/>
    <n v="377.85"/>
    <x v="0"/>
    <n v="377.85"/>
    <n v="0"/>
    <x v="0"/>
  </r>
  <r>
    <s v="1401-FTHFQ"/>
    <x v="1"/>
    <n v="0"/>
    <s v="Yes"/>
    <s v="Yes"/>
    <n v="23"/>
    <s v="Yes"/>
    <x v="1"/>
    <x v="2"/>
    <x v="2"/>
    <x v="2"/>
    <x v="2"/>
    <x v="2"/>
    <x v="2"/>
    <x v="2"/>
    <x v="1"/>
    <s v="Yes"/>
    <x v="3"/>
    <n v="20"/>
    <n v="445.3"/>
    <x v="0"/>
    <n v="445.3"/>
    <n v="0"/>
    <x v="3"/>
  </r>
  <r>
    <s v="3247-ZVOUO"/>
    <x v="1"/>
    <n v="1"/>
    <s v="Yes"/>
    <s v="No"/>
    <n v="10"/>
    <s v="Yes"/>
    <x v="2"/>
    <x v="1"/>
    <x v="0"/>
    <x v="1"/>
    <x v="0"/>
    <x v="0"/>
    <x v="0"/>
    <x v="1"/>
    <x v="0"/>
    <s v="No"/>
    <x v="0"/>
    <n v="85.55"/>
    <n v="851.75"/>
    <x v="1"/>
    <n v="851.75"/>
    <n v="1"/>
    <x v="0"/>
  </r>
  <r>
    <s v="0254-FNMCI"/>
    <x v="0"/>
    <n v="0"/>
    <s v="No"/>
    <s v="No"/>
    <n v="72"/>
    <s v="Yes"/>
    <x v="1"/>
    <x v="1"/>
    <x v="1"/>
    <x v="0"/>
    <x v="1"/>
    <x v="1"/>
    <x v="1"/>
    <x v="1"/>
    <x v="2"/>
    <s v="Yes"/>
    <x v="0"/>
    <n v="109.9"/>
    <n v="7624.2"/>
    <x v="0"/>
    <n v="7624.2"/>
    <n v="0"/>
    <x v="4"/>
  </r>
  <r>
    <s v="1848-LBZHY"/>
    <x v="0"/>
    <n v="0"/>
    <s v="Yes"/>
    <s v="No"/>
    <n v="7"/>
    <s v="Yes"/>
    <x v="1"/>
    <x v="0"/>
    <x v="1"/>
    <x v="1"/>
    <x v="0"/>
    <x v="0"/>
    <x v="0"/>
    <x v="0"/>
    <x v="0"/>
    <s v="Yes"/>
    <x v="2"/>
    <n v="50.3"/>
    <n v="355.1"/>
    <x v="0"/>
    <n v="355.1"/>
    <n v="0"/>
    <x v="0"/>
  </r>
  <r>
    <s v="6101-IMRMM"/>
    <x v="1"/>
    <n v="0"/>
    <s v="No"/>
    <s v="Yes"/>
    <n v="6"/>
    <s v="Yes"/>
    <x v="1"/>
    <x v="1"/>
    <x v="0"/>
    <x v="1"/>
    <x v="1"/>
    <x v="0"/>
    <x v="1"/>
    <x v="1"/>
    <x v="0"/>
    <s v="No"/>
    <x v="1"/>
    <n v="94.5"/>
    <n v="575.45000000000005"/>
    <x v="1"/>
    <n v="575.45000000000005"/>
    <n v="1"/>
    <x v="0"/>
  </r>
  <r>
    <s v="8118-TJAFG"/>
    <x v="1"/>
    <n v="0"/>
    <s v="Yes"/>
    <s v="Yes"/>
    <n v="9"/>
    <s v="Yes"/>
    <x v="1"/>
    <x v="1"/>
    <x v="0"/>
    <x v="0"/>
    <x v="0"/>
    <x v="1"/>
    <x v="1"/>
    <x v="1"/>
    <x v="0"/>
    <s v="Yes"/>
    <x v="0"/>
    <n v="101.5"/>
    <n v="906.85"/>
    <x v="0"/>
    <n v="906.85"/>
    <n v="0"/>
    <x v="0"/>
  </r>
  <r>
    <s v="5429-LWCMV"/>
    <x v="0"/>
    <n v="0"/>
    <s v="No"/>
    <s v="No"/>
    <n v="12"/>
    <s v="Yes"/>
    <x v="2"/>
    <x v="1"/>
    <x v="0"/>
    <x v="0"/>
    <x v="0"/>
    <x v="0"/>
    <x v="0"/>
    <x v="1"/>
    <x v="0"/>
    <s v="Yes"/>
    <x v="0"/>
    <n v="89.15"/>
    <n v="1057.55"/>
    <x v="0"/>
    <n v="1057.55"/>
    <n v="0"/>
    <x v="0"/>
  </r>
  <r>
    <s v="7298-IZWLY"/>
    <x v="0"/>
    <n v="0"/>
    <s v="No"/>
    <s v="No"/>
    <n v="1"/>
    <s v="Yes"/>
    <x v="1"/>
    <x v="2"/>
    <x v="2"/>
    <x v="2"/>
    <x v="2"/>
    <x v="2"/>
    <x v="2"/>
    <x v="2"/>
    <x v="0"/>
    <s v="Yes"/>
    <x v="1"/>
    <n v="19.399999999999999"/>
    <n v="19.399999999999999"/>
    <x v="0"/>
    <n v="19.399999999999999"/>
    <n v="0"/>
    <x v="0"/>
  </r>
  <r>
    <s v="9758-MFWGD"/>
    <x v="0"/>
    <n v="1"/>
    <s v="Yes"/>
    <s v="Yes"/>
    <n v="48"/>
    <s v="No"/>
    <x v="0"/>
    <x v="0"/>
    <x v="0"/>
    <x v="0"/>
    <x v="0"/>
    <x v="0"/>
    <x v="0"/>
    <x v="0"/>
    <x v="1"/>
    <s v="No"/>
    <x v="2"/>
    <n v="29.9"/>
    <n v="1388.75"/>
    <x v="0"/>
    <n v="1388.75"/>
    <n v="0"/>
    <x v="2"/>
  </r>
  <r>
    <s v="3955-JBZZM"/>
    <x v="1"/>
    <n v="0"/>
    <s v="No"/>
    <s v="No"/>
    <n v="20"/>
    <s v="Yes"/>
    <x v="1"/>
    <x v="1"/>
    <x v="0"/>
    <x v="1"/>
    <x v="0"/>
    <x v="0"/>
    <x v="1"/>
    <x v="0"/>
    <x v="0"/>
    <s v="No"/>
    <x v="0"/>
    <n v="78.8"/>
    <n v="1641.3"/>
    <x v="0"/>
    <n v="1641.3"/>
    <n v="0"/>
    <x v="3"/>
  </r>
  <r>
    <s v="1268-ASBGA"/>
    <x v="0"/>
    <n v="1"/>
    <s v="Yes"/>
    <s v="No"/>
    <n v="16"/>
    <s v="Yes"/>
    <x v="2"/>
    <x v="1"/>
    <x v="0"/>
    <x v="1"/>
    <x v="0"/>
    <x v="0"/>
    <x v="0"/>
    <x v="1"/>
    <x v="0"/>
    <s v="Yes"/>
    <x v="3"/>
    <n v="85.35"/>
    <n v="1375.15"/>
    <x v="1"/>
    <n v="1375.15"/>
    <n v="1"/>
    <x v="3"/>
  </r>
  <r>
    <s v="8943-URTMR"/>
    <x v="0"/>
    <n v="0"/>
    <s v="No"/>
    <s v="No"/>
    <n v="2"/>
    <s v="Yes"/>
    <x v="1"/>
    <x v="1"/>
    <x v="0"/>
    <x v="1"/>
    <x v="0"/>
    <x v="0"/>
    <x v="1"/>
    <x v="0"/>
    <x v="0"/>
    <s v="Yes"/>
    <x v="1"/>
    <n v="79.650000000000006"/>
    <n v="152.69999999999999"/>
    <x v="1"/>
    <n v="152.69999999999999"/>
    <n v="1"/>
    <x v="0"/>
  </r>
  <r>
    <s v="4815-TUMEQ"/>
    <x v="0"/>
    <n v="0"/>
    <s v="No"/>
    <s v="No"/>
    <n v="10"/>
    <s v="Yes"/>
    <x v="1"/>
    <x v="2"/>
    <x v="2"/>
    <x v="2"/>
    <x v="2"/>
    <x v="2"/>
    <x v="2"/>
    <x v="2"/>
    <x v="1"/>
    <s v="Yes"/>
    <x v="1"/>
    <n v="19.3"/>
    <n v="185.2"/>
    <x v="0"/>
    <n v="185.2"/>
    <n v="0"/>
    <x v="0"/>
  </r>
  <r>
    <s v="4713-LZDRV"/>
    <x v="0"/>
    <n v="1"/>
    <s v="No"/>
    <s v="No"/>
    <n v="2"/>
    <s v="Yes"/>
    <x v="1"/>
    <x v="1"/>
    <x v="0"/>
    <x v="1"/>
    <x v="0"/>
    <x v="0"/>
    <x v="0"/>
    <x v="1"/>
    <x v="0"/>
    <s v="Yes"/>
    <x v="0"/>
    <n v="79.599999999999994"/>
    <n v="195.05"/>
    <x v="1"/>
    <n v="195.05"/>
    <n v="1"/>
    <x v="0"/>
  </r>
  <r>
    <s v="9909-IDLEK"/>
    <x v="1"/>
    <n v="0"/>
    <s v="Yes"/>
    <s v="Yes"/>
    <n v="20"/>
    <s v="Yes"/>
    <x v="2"/>
    <x v="1"/>
    <x v="0"/>
    <x v="0"/>
    <x v="0"/>
    <x v="1"/>
    <x v="1"/>
    <x v="0"/>
    <x v="0"/>
    <s v="No"/>
    <x v="1"/>
    <n v="96.8"/>
    <n v="1826.7"/>
    <x v="0"/>
    <n v="1826.7"/>
    <n v="0"/>
    <x v="3"/>
  </r>
  <r>
    <s v="4092-OFQZS"/>
    <x v="1"/>
    <n v="0"/>
    <s v="Yes"/>
    <s v="No"/>
    <n v="20"/>
    <s v="Yes"/>
    <x v="1"/>
    <x v="2"/>
    <x v="2"/>
    <x v="2"/>
    <x v="2"/>
    <x v="2"/>
    <x v="2"/>
    <x v="2"/>
    <x v="1"/>
    <s v="No"/>
    <x v="1"/>
    <n v="20.65"/>
    <n v="417.5"/>
    <x v="0"/>
    <n v="417.5"/>
    <n v="0"/>
    <x v="3"/>
  </r>
  <r>
    <s v="1561-BWHIN"/>
    <x v="1"/>
    <n v="0"/>
    <s v="Yes"/>
    <s v="Yes"/>
    <n v="19"/>
    <s v="Yes"/>
    <x v="1"/>
    <x v="2"/>
    <x v="2"/>
    <x v="2"/>
    <x v="2"/>
    <x v="2"/>
    <x v="2"/>
    <x v="2"/>
    <x v="1"/>
    <s v="No"/>
    <x v="1"/>
    <n v="19.8"/>
    <n v="344.5"/>
    <x v="0"/>
    <n v="344.5"/>
    <n v="0"/>
    <x v="3"/>
  </r>
  <r>
    <s v="4325-NFSKC"/>
    <x v="1"/>
    <n v="1"/>
    <s v="No"/>
    <s v="No"/>
    <n v="19"/>
    <s v="Yes"/>
    <x v="2"/>
    <x v="1"/>
    <x v="1"/>
    <x v="1"/>
    <x v="0"/>
    <x v="0"/>
    <x v="1"/>
    <x v="0"/>
    <x v="0"/>
    <s v="Yes"/>
    <x v="0"/>
    <n v="90.6"/>
    <n v="1660"/>
    <x v="1"/>
    <n v="1660"/>
    <n v="1"/>
    <x v="3"/>
  </r>
  <r>
    <s v="9927-DSWDF"/>
    <x v="1"/>
    <n v="0"/>
    <s v="Yes"/>
    <s v="No"/>
    <n v="22"/>
    <s v="Yes"/>
    <x v="1"/>
    <x v="1"/>
    <x v="1"/>
    <x v="0"/>
    <x v="0"/>
    <x v="1"/>
    <x v="1"/>
    <x v="1"/>
    <x v="0"/>
    <s v="Yes"/>
    <x v="0"/>
    <n v="104.6"/>
    <n v="2180.5500000000002"/>
    <x v="0"/>
    <n v="2180.5500000000002"/>
    <n v="0"/>
    <x v="3"/>
  </r>
  <r>
    <s v="9500-LTVBP"/>
    <x v="0"/>
    <n v="0"/>
    <s v="No"/>
    <s v="No"/>
    <n v="35"/>
    <s v="Yes"/>
    <x v="2"/>
    <x v="1"/>
    <x v="0"/>
    <x v="1"/>
    <x v="0"/>
    <x v="1"/>
    <x v="0"/>
    <x v="0"/>
    <x v="0"/>
    <s v="No"/>
    <x v="3"/>
    <n v="80.05"/>
    <n v="2835.9"/>
    <x v="0"/>
    <n v="2835.9"/>
    <n v="0"/>
    <x v="1"/>
  </r>
  <r>
    <s v="7252-NTGSS"/>
    <x v="0"/>
    <n v="0"/>
    <s v="No"/>
    <s v="No"/>
    <n v="1"/>
    <s v="Yes"/>
    <x v="1"/>
    <x v="0"/>
    <x v="0"/>
    <x v="1"/>
    <x v="0"/>
    <x v="0"/>
    <x v="0"/>
    <x v="0"/>
    <x v="0"/>
    <s v="No"/>
    <x v="1"/>
    <n v="45.15"/>
    <n v="45.15"/>
    <x v="0"/>
    <n v="45.15"/>
    <n v="0"/>
    <x v="0"/>
  </r>
  <r>
    <s v="8149-AIQCG"/>
    <x v="1"/>
    <n v="0"/>
    <s v="No"/>
    <s v="No"/>
    <n v="39"/>
    <s v="Yes"/>
    <x v="2"/>
    <x v="1"/>
    <x v="0"/>
    <x v="1"/>
    <x v="0"/>
    <x v="0"/>
    <x v="0"/>
    <x v="0"/>
    <x v="0"/>
    <s v="Yes"/>
    <x v="3"/>
    <n v="73.150000000000006"/>
    <n v="2730.85"/>
    <x v="0"/>
    <n v="2730.85"/>
    <n v="0"/>
    <x v="2"/>
  </r>
  <r>
    <s v="1360-JYXKQ"/>
    <x v="0"/>
    <n v="1"/>
    <s v="Yes"/>
    <s v="No"/>
    <n v="54"/>
    <s v="Yes"/>
    <x v="1"/>
    <x v="1"/>
    <x v="0"/>
    <x v="1"/>
    <x v="1"/>
    <x v="1"/>
    <x v="1"/>
    <x v="1"/>
    <x v="1"/>
    <s v="Yes"/>
    <x v="0"/>
    <n v="99.1"/>
    <n v="5437.1"/>
    <x v="0"/>
    <n v="5437.1"/>
    <n v="0"/>
    <x v="5"/>
  </r>
  <r>
    <s v="2955-PSXOE"/>
    <x v="0"/>
    <n v="0"/>
    <s v="No"/>
    <s v="No"/>
    <n v="1"/>
    <s v="Yes"/>
    <x v="1"/>
    <x v="2"/>
    <x v="2"/>
    <x v="2"/>
    <x v="2"/>
    <x v="2"/>
    <x v="2"/>
    <x v="2"/>
    <x v="0"/>
    <s v="Yes"/>
    <x v="2"/>
    <n v="20.2"/>
    <n v="20.2"/>
    <x v="1"/>
    <n v="20.2"/>
    <n v="1"/>
    <x v="0"/>
  </r>
  <r>
    <s v="7762-URZQH"/>
    <x v="1"/>
    <n v="0"/>
    <s v="Yes"/>
    <s v="No"/>
    <n v="66"/>
    <s v="Yes"/>
    <x v="2"/>
    <x v="1"/>
    <x v="1"/>
    <x v="1"/>
    <x v="1"/>
    <x v="0"/>
    <x v="1"/>
    <x v="1"/>
    <x v="2"/>
    <s v="Yes"/>
    <x v="3"/>
    <n v="106.05"/>
    <n v="6981.35"/>
    <x v="1"/>
    <n v="6981.35"/>
    <n v="1"/>
    <x v="4"/>
  </r>
  <r>
    <s v="0899-WZRSD"/>
    <x v="1"/>
    <n v="0"/>
    <s v="No"/>
    <s v="No"/>
    <n v="56"/>
    <s v="Yes"/>
    <x v="2"/>
    <x v="1"/>
    <x v="1"/>
    <x v="1"/>
    <x v="0"/>
    <x v="1"/>
    <x v="1"/>
    <x v="1"/>
    <x v="0"/>
    <s v="Yes"/>
    <x v="1"/>
    <n v="105.35"/>
    <n v="5794.45"/>
    <x v="0"/>
    <n v="5794.45"/>
    <n v="0"/>
    <x v="5"/>
  </r>
  <r>
    <s v="3255-GRXMG"/>
    <x v="1"/>
    <n v="0"/>
    <s v="No"/>
    <s v="Yes"/>
    <n v="18"/>
    <s v="Yes"/>
    <x v="1"/>
    <x v="0"/>
    <x v="0"/>
    <x v="1"/>
    <x v="0"/>
    <x v="0"/>
    <x v="0"/>
    <x v="0"/>
    <x v="0"/>
    <s v="Yes"/>
    <x v="3"/>
    <n v="45.65"/>
    <n v="747.2"/>
    <x v="0"/>
    <n v="747.2"/>
    <n v="0"/>
    <x v="3"/>
  </r>
  <r>
    <s v="4828-FAZPK"/>
    <x v="0"/>
    <n v="0"/>
    <s v="Yes"/>
    <s v="Yes"/>
    <n v="16"/>
    <s v="Yes"/>
    <x v="2"/>
    <x v="1"/>
    <x v="0"/>
    <x v="0"/>
    <x v="0"/>
    <x v="0"/>
    <x v="0"/>
    <x v="0"/>
    <x v="0"/>
    <s v="Yes"/>
    <x v="3"/>
    <n v="79.95"/>
    <n v="1267.95"/>
    <x v="0"/>
    <n v="1267.95"/>
    <n v="0"/>
    <x v="3"/>
  </r>
  <r>
    <s v="6094-ZIVKX"/>
    <x v="0"/>
    <n v="0"/>
    <s v="No"/>
    <s v="No"/>
    <n v="68"/>
    <s v="Yes"/>
    <x v="1"/>
    <x v="0"/>
    <x v="1"/>
    <x v="1"/>
    <x v="1"/>
    <x v="0"/>
    <x v="0"/>
    <x v="0"/>
    <x v="1"/>
    <s v="Yes"/>
    <x v="3"/>
    <n v="54.45"/>
    <n v="3674.95"/>
    <x v="0"/>
    <n v="3674.95"/>
    <n v="0"/>
    <x v="4"/>
  </r>
  <r>
    <s v="6925-BAYGL"/>
    <x v="0"/>
    <n v="1"/>
    <s v="Yes"/>
    <s v="No"/>
    <n v="53"/>
    <s v="Yes"/>
    <x v="2"/>
    <x v="2"/>
    <x v="2"/>
    <x v="2"/>
    <x v="2"/>
    <x v="2"/>
    <x v="2"/>
    <x v="2"/>
    <x v="2"/>
    <s v="No"/>
    <x v="3"/>
    <n v="25.1"/>
    <n v="1275.5999999999999"/>
    <x v="0"/>
    <n v="1275.5999999999999"/>
    <n v="0"/>
    <x v="5"/>
  </r>
  <r>
    <s v="3262-EIDHV"/>
    <x v="0"/>
    <n v="0"/>
    <s v="Yes"/>
    <s v="Yes"/>
    <n v="72"/>
    <s v="Yes"/>
    <x v="2"/>
    <x v="0"/>
    <x v="1"/>
    <x v="1"/>
    <x v="1"/>
    <x v="1"/>
    <x v="1"/>
    <x v="1"/>
    <x v="2"/>
    <s v="No"/>
    <x v="3"/>
    <n v="84.7"/>
    <n v="5893.9"/>
    <x v="0"/>
    <n v="5893.9"/>
    <n v="0"/>
    <x v="4"/>
  </r>
  <r>
    <s v="7354-OIJLX"/>
    <x v="1"/>
    <n v="0"/>
    <s v="No"/>
    <s v="No"/>
    <n v="9"/>
    <s v="Yes"/>
    <x v="2"/>
    <x v="1"/>
    <x v="0"/>
    <x v="1"/>
    <x v="0"/>
    <x v="0"/>
    <x v="0"/>
    <x v="0"/>
    <x v="0"/>
    <s v="Yes"/>
    <x v="0"/>
    <n v="75.849999999999994"/>
    <n v="724.65"/>
    <x v="0"/>
    <n v="724.65"/>
    <n v="0"/>
    <x v="0"/>
  </r>
  <r>
    <s v="1376-HHBDV"/>
    <x v="0"/>
    <n v="0"/>
    <s v="No"/>
    <s v="No"/>
    <n v="30"/>
    <s v="Yes"/>
    <x v="1"/>
    <x v="0"/>
    <x v="1"/>
    <x v="1"/>
    <x v="0"/>
    <x v="0"/>
    <x v="0"/>
    <x v="0"/>
    <x v="0"/>
    <s v="Yes"/>
    <x v="1"/>
    <n v="48.8"/>
    <n v="1536.75"/>
    <x v="0"/>
    <n v="1536.75"/>
    <n v="0"/>
    <x v="1"/>
  </r>
  <r>
    <s v="6907-NZZIJ"/>
    <x v="0"/>
    <n v="0"/>
    <s v="No"/>
    <s v="No"/>
    <n v="36"/>
    <s v="Yes"/>
    <x v="2"/>
    <x v="1"/>
    <x v="0"/>
    <x v="0"/>
    <x v="0"/>
    <x v="0"/>
    <x v="1"/>
    <x v="1"/>
    <x v="0"/>
    <s v="Yes"/>
    <x v="0"/>
    <n v="99.15"/>
    <n v="3615.6"/>
    <x v="1"/>
    <n v="3615.6"/>
    <n v="1"/>
    <x v="1"/>
  </r>
  <r>
    <s v="6133-OZILE"/>
    <x v="0"/>
    <n v="0"/>
    <s v="No"/>
    <s v="No"/>
    <n v="18"/>
    <s v="No"/>
    <x v="0"/>
    <x v="0"/>
    <x v="0"/>
    <x v="1"/>
    <x v="1"/>
    <x v="1"/>
    <x v="0"/>
    <x v="0"/>
    <x v="0"/>
    <s v="Yes"/>
    <x v="0"/>
    <n v="35.200000000000003"/>
    <n v="607.29999999999995"/>
    <x v="0"/>
    <n v="607.29999999999995"/>
    <n v="0"/>
    <x v="3"/>
  </r>
  <r>
    <s v="4135-FRWKJ"/>
    <x v="0"/>
    <n v="1"/>
    <s v="Yes"/>
    <s v="Yes"/>
    <n v="55"/>
    <s v="Yes"/>
    <x v="2"/>
    <x v="0"/>
    <x v="1"/>
    <x v="1"/>
    <x v="1"/>
    <x v="1"/>
    <x v="1"/>
    <x v="0"/>
    <x v="1"/>
    <s v="No"/>
    <x v="0"/>
    <n v="76.25"/>
    <n v="4154.55"/>
    <x v="0"/>
    <n v="4154.55"/>
    <n v="0"/>
    <x v="5"/>
  </r>
  <r>
    <s v="2911-UREFD"/>
    <x v="0"/>
    <n v="0"/>
    <s v="Yes"/>
    <s v="No"/>
    <n v="39"/>
    <s v="No"/>
    <x v="0"/>
    <x v="0"/>
    <x v="1"/>
    <x v="1"/>
    <x v="1"/>
    <x v="0"/>
    <x v="1"/>
    <x v="1"/>
    <x v="0"/>
    <s v="No"/>
    <x v="0"/>
    <n v="55.9"/>
    <n v="2184.35"/>
    <x v="1"/>
    <n v="2184.35"/>
    <n v="1"/>
    <x v="2"/>
  </r>
  <r>
    <s v="3744-ZRRDZ"/>
    <x v="1"/>
    <n v="0"/>
    <s v="No"/>
    <s v="No"/>
    <n v="21"/>
    <s v="Yes"/>
    <x v="2"/>
    <x v="1"/>
    <x v="0"/>
    <x v="0"/>
    <x v="0"/>
    <x v="0"/>
    <x v="0"/>
    <x v="0"/>
    <x v="0"/>
    <s v="Yes"/>
    <x v="0"/>
    <n v="82.35"/>
    <n v="1852.85"/>
    <x v="1"/>
    <n v="1852.85"/>
    <n v="1"/>
    <x v="3"/>
  </r>
  <r>
    <s v="5673-TIYIB"/>
    <x v="1"/>
    <n v="0"/>
    <s v="No"/>
    <s v="No"/>
    <n v="2"/>
    <s v="No"/>
    <x v="0"/>
    <x v="0"/>
    <x v="0"/>
    <x v="0"/>
    <x v="1"/>
    <x v="1"/>
    <x v="0"/>
    <x v="0"/>
    <x v="0"/>
    <s v="Yes"/>
    <x v="3"/>
    <n v="40.4"/>
    <n v="77.150000000000006"/>
    <x v="1"/>
    <n v="77.150000000000006"/>
    <n v="1"/>
    <x v="0"/>
  </r>
  <r>
    <s v="6551-ZCOTS"/>
    <x v="1"/>
    <n v="1"/>
    <s v="No"/>
    <s v="No"/>
    <n v="33"/>
    <s v="Yes"/>
    <x v="2"/>
    <x v="2"/>
    <x v="2"/>
    <x v="2"/>
    <x v="2"/>
    <x v="2"/>
    <x v="2"/>
    <x v="2"/>
    <x v="1"/>
    <s v="Yes"/>
    <x v="2"/>
    <n v="24.9"/>
    <n v="847.8"/>
    <x v="0"/>
    <n v="847.8"/>
    <n v="0"/>
    <x v="1"/>
  </r>
  <r>
    <s v="7191-ADRGF"/>
    <x v="1"/>
    <n v="0"/>
    <s v="Yes"/>
    <s v="No"/>
    <n v="44"/>
    <s v="No"/>
    <x v="0"/>
    <x v="0"/>
    <x v="0"/>
    <x v="0"/>
    <x v="1"/>
    <x v="0"/>
    <x v="1"/>
    <x v="1"/>
    <x v="2"/>
    <s v="No"/>
    <x v="2"/>
    <n v="54.3"/>
    <n v="2390.4499999999998"/>
    <x v="0"/>
    <n v="2390.4499999999998"/>
    <n v="0"/>
    <x v="2"/>
  </r>
  <r>
    <s v="5018-LXQQG"/>
    <x v="0"/>
    <n v="0"/>
    <s v="Yes"/>
    <s v="Yes"/>
    <n v="30"/>
    <s v="Yes"/>
    <x v="1"/>
    <x v="0"/>
    <x v="1"/>
    <x v="1"/>
    <x v="0"/>
    <x v="1"/>
    <x v="0"/>
    <x v="1"/>
    <x v="0"/>
    <s v="No"/>
    <x v="2"/>
    <n v="66.3"/>
    <n v="1923.5"/>
    <x v="0"/>
    <n v="1923.5"/>
    <n v="0"/>
    <x v="1"/>
  </r>
  <r>
    <s v="6892-BOGQE"/>
    <x v="0"/>
    <n v="0"/>
    <s v="Yes"/>
    <s v="No"/>
    <n v="71"/>
    <s v="Yes"/>
    <x v="1"/>
    <x v="2"/>
    <x v="2"/>
    <x v="2"/>
    <x v="2"/>
    <x v="2"/>
    <x v="2"/>
    <x v="2"/>
    <x v="2"/>
    <s v="Yes"/>
    <x v="2"/>
    <n v="20.9"/>
    <n v="1493.2"/>
    <x v="0"/>
    <n v="1493.2"/>
    <n v="0"/>
    <x v="4"/>
  </r>
  <r>
    <s v="1602-IJQQE"/>
    <x v="0"/>
    <n v="0"/>
    <s v="No"/>
    <s v="No"/>
    <n v="4"/>
    <s v="Yes"/>
    <x v="2"/>
    <x v="1"/>
    <x v="0"/>
    <x v="1"/>
    <x v="0"/>
    <x v="0"/>
    <x v="0"/>
    <x v="0"/>
    <x v="0"/>
    <s v="No"/>
    <x v="0"/>
    <n v="75.349999999999994"/>
    <n v="338.1"/>
    <x v="1"/>
    <n v="338.1"/>
    <n v="1"/>
    <x v="0"/>
  </r>
  <r>
    <s v="4628-WQCQQ"/>
    <x v="1"/>
    <n v="0"/>
    <s v="No"/>
    <s v="Yes"/>
    <n v="35"/>
    <s v="Yes"/>
    <x v="1"/>
    <x v="1"/>
    <x v="0"/>
    <x v="1"/>
    <x v="1"/>
    <x v="0"/>
    <x v="1"/>
    <x v="0"/>
    <x v="1"/>
    <s v="Yes"/>
    <x v="0"/>
    <n v="85.15"/>
    <n v="3030.6"/>
    <x v="1"/>
    <n v="3030.6"/>
    <n v="1"/>
    <x v="1"/>
  </r>
  <r>
    <s v="1746-TGTWV"/>
    <x v="1"/>
    <n v="0"/>
    <s v="Yes"/>
    <s v="No"/>
    <n v="1"/>
    <s v="Yes"/>
    <x v="1"/>
    <x v="1"/>
    <x v="0"/>
    <x v="1"/>
    <x v="1"/>
    <x v="0"/>
    <x v="0"/>
    <x v="0"/>
    <x v="0"/>
    <s v="No"/>
    <x v="3"/>
    <n v="75.349999999999994"/>
    <n v="75.349999999999994"/>
    <x v="0"/>
    <n v="75.349999999999994"/>
    <n v="0"/>
    <x v="0"/>
  </r>
  <r>
    <s v="5995-SNNEW"/>
    <x v="1"/>
    <n v="1"/>
    <s v="Yes"/>
    <s v="No"/>
    <n v="23"/>
    <s v="Yes"/>
    <x v="2"/>
    <x v="1"/>
    <x v="0"/>
    <x v="0"/>
    <x v="1"/>
    <x v="0"/>
    <x v="1"/>
    <x v="1"/>
    <x v="0"/>
    <s v="Yes"/>
    <x v="0"/>
    <n v="104.45"/>
    <n v="2184.85"/>
    <x v="0"/>
    <n v="2184.85"/>
    <n v="0"/>
    <x v="3"/>
  </r>
  <r>
    <s v="8050-WYBND"/>
    <x v="0"/>
    <n v="0"/>
    <s v="No"/>
    <s v="Yes"/>
    <n v="22"/>
    <s v="No"/>
    <x v="0"/>
    <x v="0"/>
    <x v="0"/>
    <x v="1"/>
    <x v="1"/>
    <x v="0"/>
    <x v="1"/>
    <x v="1"/>
    <x v="1"/>
    <s v="Yes"/>
    <x v="3"/>
    <n v="49.45"/>
    <n v="1031.4000000000001"/>
    <x v="0"/>
    <n v="1031.4000000000001"/>
    <n v="0"/>
    <x v="3"/>
  </r>
  <r>
    <s v="2821-WARNZ"/>
    <x v="0"/>
    <n v="0"/>
    <s v="No"/>
    <s v="Yes"/>
    <n v="49"/>
    <s v="Yes"/>
    <x v="1"/>
    <x v="2"/>
    <x v="2"/>
    <x v="2"/>
    <x v="2"/>
    <x v="2"/>
    <x v="2"/>
    <x v="2"/>
    <x v="1"/>
    <s v="No"/>
    <x v="3"/>
    <n v="19.45"/>
    <n v="921.3"/>
    <x v="0"/>
    <n v="921.3"/>
    <n v="0"/>
    <x v="5"/>
  </r>
  <r>
    <s v="4879-GZLFH"/>
    <x v="0"/>
    <n v="0"/>
    <s v="Yes"/>
    <s v="Yes"/>
    <n v="42"/>
    <s v="Yes"/>
    <x v="1"/>
    <x v="1"/>
    <x v="0"/>
    <x v="1"/>
    <x v="1"/>
    <x v="0"/>
    <x v="1"/>
    <x v="1"/>
    <x v="0"/>
    <s v="Yes"/>
    <x v="0"/>
    <n v="92.15"/>
    <n v="3875.4"/>
    <x v="0"/>
    <n v="3875.4"/>
    <n v="0"/>
    <x v="2"/>
  </r>
  <r>
    <s v="1644-IRKSF"/>
    <x v="0"/>
    <n v="0"/>
    <s v="Yes"/>
    <s v="Yes"/>
    <n v="33"/>
    <s v="Yes"/>
    <x v="1"/>
    <x v="1"/>
    <x v="0"/>
    <x v="1"/>
    <x v="1"/>
    <x v="0"/>
    <x v="1"/>
    <x v="1"/>
    <x v="1"/>
    <s v="Yes"/>
    <x v="0"/>
    <n v="93.8"/>
    <n v="3124.5"/>
    <x v="1"/>
    <n v="3124.5"/>
    <n v="1"/>
    <x v="1"/>
  </r>
  <r>
    <s v="8314-HTWVE"/>
    <x v="0"/>
    <n v="0"/>
    <s v="Yes"/>
    <s v="Yes"/>
    <n v="7"/>
    <s v="Yes"/>
    <x v="1"/>
    <x v="2"/>
    <x v="2"/>
    <x v="2"/>
    <x v="2"/>
    <x v="2"/>
    <x v="2"/>
    <x v="2"/>
    <x v="2"/>
    <s v="No"/>
    <x v="1"/>
    <n v="19.850000000000001"/>
    <n v="144.15"/>
    <x v="0"/>
    <n v="144.15"/>
    <n v="0"/>
    <x v="0"/>
  </r>
  <r>
    <s v="9402-ROUMJ"/>
    <x v="0"/>
    <n v="0"/>
    <s v="Yes"/>
    <s v="Yes"/>
    <n v="67"/>
    <s v="Yes"/>
    <x v="2"/>
    <x v="1"/>
    <x v="1"/>
    <x v="1"/>
    <x v="1"/>
    <x v="1"/>
    <x v="0"/>
    <x v="1"/>
    <x v="1"/>
    <s v="Yes"/>
    <x v="2"/>
    <n v="100.25"/>
    <n v="6689"/>
    <x v="0"/>
    <n v="6689"/>
    <n v="0"/>
    <x v="4"/>
  </r>
  <r>
    <s v="2507-QZPQS"/>
    <x v="1"/>
    <n v="0"/>
    <s v="No"/>
    <s v="No"/>
    <n v="15"/>
    <s v="Yes"/>
    <x v="2"/>
    <x v="1"/>
    <x v="0"/>
    <x v="0"/>
    <x v="0"/>
    <x v="1"/>
    <x v="0"/>
    <x v="1"/>
    <x v="0"/>
    <s v="No"/>
    <x v="0"/>
    <n v="95.7"/>
    <n v="1451.1"/>
    <x v="0"/>
    <n v="1451.1"/>
    <n v="0"/>
    <x v="3"/>
  </r>
  <r>
    <s v="7159-NOKYQ"/>
    <x v="1"/>
    <n v="0"/>
    <s v="Yes"/>
    <s v="No"/>
    <n v="67"/>
    <s v="Yes"/>
    <x v="2"/>
    <x v="1"/>
    <x v="0"/>
    <x v="0"/>
    <x v="1"/>
    <x v="0"/>
    <x v="0"/>
    <x v="1"/>
    <x v="2"/>
    <s v="Yes"/>
    <x v="0"/>
    <n v="93.15"/>
    <n v="6368.2"/>
    <x v="0"/>
    <n v="6368.2"/>
    <n v="0"/>
    <x v="4"/>
  </r>
  <r>
    <s v="5707-ZMDJP"/>
    <x v="1"/>
    <n v="0"/>
    <s v="Yes"/>
    <s v="Yes"/>
    <n v="53"/>
    <s v="Yes"/>
    <x v="1"/>
    <x v="0"/>
    <x v="1"/>
    <x v="0"/>
    <x v="0"/>
    <x v="1"/>
    <x v="1"/>
    <x v="0"/>
    <x v="2"/>
    <s v="Yes"/>
    <x v="1"/>
    <n v="69.7"/>
    <n v="3729.6"/>
    <x v="0"/>
    <n v="3729.6"/>
    <n v="0"/>
    <x v="5"/>
  </r>
  <r>
    <s v="8779-YIQQA"/>
    <x v="1"/>
    <n v="0"/>
    <s v="Yes"/>
    <s v="Yes"/>
    <n v="21"/>
    <s v="Yes"/>
    <x v="1"/>
    <x v="2"/>
    <x v="2"/>
    <x v="2"/>
    <x v="2"/>
    <x v="2"/>
    <x v="2"/>
    <x v="2"/>
    <x v="1"/>
    <s v="No"/>
    <x v="1"/>
    <n v="19.8"/>
    <n v="350.1"/>
    <x v="0"/>
    <n v="350.1"/>
    <n v="0"/>
    <x v="3"/>
  </r>
  <r>
    <s v="7136-IHZJA"/>
    <x v="0"/>
    <n v="0"/>
    <s v="Yes"/>
    <s v="Yes"/>
    <n v="40"/>
    <s v="Yes"/>
    <x v="1"/>
    <x v="0"/>
    <x v="1"/>
    <x v="0"/>
    <x v="0"/>
    <x v="1"/>
    <x v="0"/>
    <x v="1"/>
    <x v="0"/>
    <s v="Yes"/>
    <x v="1"/>
    <n v="71.349999999999994"/>
    <n v="2847.2"/>
    <x v="0"/>
    <n v="2847.2"/>
    <n v="0"/>
    <x v="2"/>
  </r>
  <r>
    <s v="8966-OIQHG"/>
    <x v="0"/>
    <n v="0"/>
    <s v="Yes"/>
    <s v="Yes"/>
    <n v="22"/>
    <s v="Yes"/>
    <x v="1"/>
    <x v="2"/>
    <x v="2"/>
    <x v="2"/>
    <x v="2"/>
    <x v="2"/>
    <x v="2"/>
    <x v="2"/>
    <x v="1"/>
    <s v="No"/>
    <x v="2"/>
    <n v="20.75"/>
    <n v="452.35"/>
    <x v="0"/>
    <n v="452.35"/>
    <n v="0"/>
    <x v="3"/>
  </r>
  <r>
    <s v="7074-STDCN"/>
    <x v="1"/>
    <n v="0"/>
    <s v="No"/>
    <s v="No"/>
    <n v="39"/>
    <s v="No"/>
    <x v="0"/>
    <x v="0"/>
    <x v="0"/>
    <x v="1"/>
    <x v="0"/>
    <x v="1"/>
    <x v="0"/>
    <x v="1"/>
    <x v="0"/>
    <s v="Yes"/>
    <x v="0"/>
    <n v="40.6"/>
    <n v="1494.5"/>
    <x v="0"/>
    <n v="1494.5"/>
    <n v="0"/>
    <x v="2"/>
  </r>
  <r>
    <s v="3705-PSNGL"/>
    <x v="1"/>
    <n v="0"/>
    <s v="No"/>
    <s v="No"/>
    <n v="45"/>
    <s v="Yes"/>
    <x v="1"/>
    <x v="2"/>
    <x v="2"/>
    <x v="2"/>
    <x v="2"/>
    <x v="2"/>
    <x v="2"/>
    <x v="2"/>
    <x v="1"/>
    <s v="Yes"/>
    <x v="0"/>
    <n v="20.399999999999999"/>
    <n v="930.45"/>
    <x v="1"/>
    <n v="930.45"/>
    <n v="1"/>
    <x v="2"/>
  </r>
  <r>
    <s v="8739-QOTTN"/>
    <x v="0"/>
    <n v="0"/>
    <s v="Yes"/>
    <s v="No"/>
    <n v="2"/>
    <s v="Yes"/>
    <x v="1"/>
    <x v="2"/>
    <x v="2"/>
    <x v="2"/>
    <x v="2"/>
    <x v="2"/>
    <x v="2"/>
    <x v="2"/>
    <x v="0"/>
    <s v="No"/>
    <x v="1"/>
    <n v="20.350000000000001"/>
    <n v="41.85"/>
    <x v="0"/>
    <n v="41.85"/>
    <n v="0"/>
    <x v="0"/>
  </r>
  <r>
    <s v="1399-OUPJN"/>
    <x v="0"/>
    <n v="0"/>
    <s v="Yes"/>
    <s v="Yes"/>
    <n v="57"/>
    <s v="Yes"/>
    <x v="1"/>
    <x v="2"/>
    <x v="2"/>
    <x v="2"/>
    <x v="2"/>
    <x v="2"/>
    <x v="2"/>
    <x v="2"/>
    <x v="2"/>
    <s v="No"/>
    <x v="2"/>
    <n v="19.75"/>
    <n v="1272.05"/>
    <x v="0"/>
    <n v="1272.05"/>
    <n v="0"/>
    <x v="5"/>
  </r>
  <r>
    <s v="0277-BKSQP"/>
    <x v="1"/>
    <n v="0"/>
    <s v="Yes"/>
    <s v="Yes"/>
    <n v="8"/>
    <s v="Yes"/>
    <x v="1"/>
    <x v="0"/>
    <x v="0"/>
    <x v="1"/>
    <x v="0"/>
    <x v="0"/>
    <x v="1"/>
    <x v="0"/>
    <x v="0"/>
    <s v="Yes"/>
    <x v="0"/>
    <n v="54.4"/>
    <n v="475.1"/>
    <x v="0"/>
    <n v="475.1"/>
    <n v="0"/>
    <x v="0"/>
  </r>
  <r>
    <s v="6502-HCJTI"/>
    <x v="1"/>
    <n v="1"/>
    <s v="Yes"/>
    <s v="No"/>
    <n v="7"/>
    <s v="Yes"/>
    <x v="2"/>
    <x v="1"/>
    <x v="1"/>
    <x v="0"/>
    <x v="0"/>
    <x v="0"/>
    <x v="0"/>
    <x v="1"/>
    <x v="0"/>
    <s v="Yes"/>
    <x v="3"/>
    <n v="94.7"/>
    <n v="673.1"/>
    <x v="1"/>
    <n v="673.1"/>
    <n v="1"/>
    <x v="0"/>
  </r>
  <r>
    <s v="2606-RMDHZ"/>
    <x v="1"/>
    <n v="0"/>
    <s v="No"/>
    <s v="No"/>
    <n v="6"/>
    <s v="No"/>
    <x v="0"/>
    <x v="0"/>
    <x v="0"/>
    <x v="0"/>
    <x v="0"/>
    <x v="0"/>
    <x v="0"/>
    <x v="0"/>
    <x v="0"/>
    <s v="Yes"/>
    <x v="3"/>
    <n v="30.5"/>
    <n v="208.7"/>
    <x v="1"/>
    <n v="208.7"/>
    <n v="1"/>
    <x v="0"/>
  </r>
  <r>
    <s v="5774-XZTQC"/>
    <x v="0"/>
    <n v="0"/>
    <s v="Yes"/>
    <s v="Yes"/>
    <n v="7"/>
    <s v="Yes"/>
    <x v="1"/>
    <x v="2"/>
    <x v="2"/>
    <x v="2"/>
    <x v="2"/>
    <x v="2"/>
    <x v="2"/>
    <x v="2"/>
    <x v="0"/>
    <s v="No"/>
    <x v="1"/>
    <n v="20.45"/>
    <n v="150.75"/>
    <x v="0"/>
    <n v="150.75"/>
    <n v="0"/>
    <x v="0"/>
  </r>
  <r>
    <s v="2676-SSLTO"/>
    <x v="1"/>
    <n v="0"/>
    <s v="No"/>
    <s v="No"/>
    <n v="49"/>
    <s v="Yes"/>
    <x v="2"/>
    <x v="0"/>
    <x v="0"/>
    <x v="1"/>
    <x v="0"/>
    <x v="1"/>
    <x v="1"/>
    <x v="0"/>
    <x v="2"/>
    <s v="Yes"/>
    <x v="2"/>
    <n v="66.150000000000006"/>
    <n v="3199"/>
    <x v="0"/>
    <n v="3199"/>
    <n v="0"/>
    <x v="5"/>
  </r>
  <r>
    <s v="6266-QHOJZ"/>
    <x v="0"/>
    <n v="0"/>
    <s v="No"/>
    <s v="No"/>
    <n v="65"/>
    <s v="Yes"/>
    <x v="2"/>
    <x v="1"/>
    <x v="1"/>
    <x v="0"/>
    <x v="0"/>
    <x v="1"/>
    <x v="0"/>
    <x v="0"/>
    <x v="1"/>
    <s v="Yes"/>
    <x v="0"/>
    <n v="89.85"/>
    <n v="5844.65"/>
    <x v="0"/>
    <n v="5844.65"/>
    <n v="0"/>
    <x v="4"/>
  </r>
  <r>
    <s v="7269-JISCY"/>
    <x v="0"/>
    <n v="0"/>
    <s v="No"/>
    <s v="No"/>
    <n v="55"/>
    <s v="Yes"/>
    <x v="1"/>
    <x v="0"/>
    <x v="0"/>
    <x v="1"/>
    <x v="0"/>
    <x v="0"/>
    <x v="0"/>
    <x v="0"/>
    <x v="1"/>
    <s v="No"/>
    <x v="2"/>
    <n v="45.05"/>
    <n v="2462.6"/>
    <x v="0"/>
    <n v="2462.6"/>
    <n v="0"/>
    <x v="5"/>
  </r>
  <r>
    <s v="0363-SVHYR"/>
    <x v="1"/>
    <n v="0"/>
    <s v="Yes"/>
    <s v="Yes"/>
    <n v="71"/>
    <s v="Yes"/>
    <x v="2"/>
    <x v="0"/>
    <x v="1"/>
    <x v="0"/>
    <x v="1"/>
    <x v="1"/>
    <x v="1"/>
    <x v="1"/>
    <x v="2"/>
    <s v="No"/>
    <x v="2"/>
    <n v="86.85"/>
    <n v="6263.8"/>
    <x v="0"/>
    <n v="6263.8"/>
    <n v="0"/>
    <x v="4"/>
  </r>
  <r>
    <s v="8547-NSBBO"/>
    <x v="1"/>
    <n v="0"/>
    <s v="No"/>
    <s v="No"/>
    <n v="35"/>
    <s v="Yes"/>
    <x v="2"/>
    <x v="1"/>
    <x v="1"/>
    <x v="0"/>
    <x v="1"/>
    <x v="1"/>
    <x v="0"/>
    <x v="0"/>
    <x v="0"/>
    <s v="Yes"/>
    <x v="1"/>
    <n v="96.75"/>
    <n v="3403.4"/>
    <x v="0"/>
    <n v="3403.4"/>
    <n v="0"/>
    <x v="1"/>
  </r>
  <r>
    <s v="8258-GSTJK"/>
    <x v="1"/>
    <n v="1"/>
    <s v="No"/>
    <s v="No"/>
    <n v="3"/>
    <s v="Yes"/>
    <x v="2"/>
    <x v="1"/>
    <x v="0"/>
    <x v="1"/>
    <x v="0"/>
    <x v="0"/>
    <x v="0"/>
    <x v="0"/>
    <x v="0"/>
    <s v="Yes"/>
    <x v="0"/>
    <n v="77"/>
    <n v="237.75"/>
    <x v="1"/>
    <n v="237.75"/>
    <n v="1"/>
    <x v="0"/>
  </r>
  <r>
    <s v="6861-OKBCE"/>
    <x v="0"/>
    <n v="0"/>
    <s v="No"/>
    <s v="Yes"/>
    <n v="11"/>
    <s v="Yes"/>
    <x v="1"/>
    <x v="2"/>
    <x v="2"/>
    <x v="2"/>
    <x v="2"/>
    <x v="2"/>
    <x v="2"/>
    <x v="2"/>
    <x v="0"/>
    <s v="No"/>
    <x v="3"/>
    <n v="20.100000000000001"/>
    <n v="221.35"/>
    <x v="1"/>
    <n v="221.35"/>
    <n v="1"/>
    <x v="0"/>
  </r>
  <r>
    <s v="9940-RHLFB"/>
    <x v="0"/>
    <n v="0"/>
    <s v="No"/>
    <s v="No"/>
    <n v="1"/>
    <s v="Yes"/>
    <x v="1"/>
    <x v="1"/>
    <x v="0"/>
    <x v="1"/>
    <x v="1"/>
    <x v="0"/>
    <x v="0"/>
    <x v="0"/>
    <x v="0"/>
    <s v="No"/>
    <x v="0"/>
    <n v="75.3"/>
    <n v="75.3"/>
    <x v="1"/>
    <n v="75.3"/>
    <n v="1"/>
    <x v="0"/>
  </r>
  <r>
    <s v="6591-QGOYB"/>
    <x v="1"/>
    <n v="0"/>
    <s v="No"/>
    <s v="No"/>
    <n v="17"/>
    <s v="Yes"/>
    <x v="2"/>
    <x v="1"/>
    <x v="1"/>
    <x v="0"/>
    <x v="1"/>
    <x v="1"/>
    <x v="1"/>
    <x v="0"/>
    <x v="0"/>
    <s v="Yes"/>
    <x v="2"/>
    <n v="106.65"/>
    <n v="1672.1"/>
    <x v="0"/>
    <n v="1672.1"/>
    <n v="0"/>
    <x v="3"/>
  </r>
  <r>
    <s v="9070-BCKQP"/>
    <x v="0"/>
    <n v="0"/>
    <s v="Yes"/>
    <s v="No"/>
    <n v="72"/>
    <s v="Yes"/>
    <x v="2"/>
    <x v="1"/>
    <x v="1"/>
    <x v="1"/>
    <x v="1"/>
    <x v="1"/>
    <x v="1"/>
    <x v="1"/>
    <x v="2"/>
    <s v="Yes"/>
    <x v="3"/>
    <n v="110.15"/>
    <n v="7881.2"/>
    <x v="0"/>
    <n v="7881.2"/>
    <n v="0"/>
    <x v="4"/>
  </r>
  <r>
    <s v="6421-SZVEM"/>
    <x v="0"/>
    <n v="0"/>
    <s v="Yes"/>
    <s v="Yes"/>
    <n v="28"/>
    <s v="Yes"/>
    <x v="1"/>
    <x v="1"/>
    <x v="1"/>
    <x v="1"/>
    <x v="0"/>
    <x v="0"/>
    <x v="0"/>
    <x v="1"/>
    <x v="1"/>
    <s v="Yes"/>
    <x v="2"/>
    <n v="82.85"/>
    <n v="2320.8000000000002"/>
    <x v="0"/>
    <n v="2320.8000000000002"/>
    <n v="0"/>
    <x v="1"/>
  </r>
  <r>
    <s v="1328-EUZHC"/>
    <x v="0"/>
    <n v="0"/>
    <s v="Yes"/>
    <s v="No"/>
    <n v="18"/>
    <s v="Yes"/>
    <x v="1"/>
    <x v="2"/>
    <x v="2"/>
    <x v="2"/>
    <x v="2"/>
    <x v="2"/>
    <x v="2"/>
    <x v="2"/>
    <x v="2"/>
    <s v="No"/>
    <x v="1"/>
    <n v="20.100000000000001"/>
    <n v="370.5"/>
    <x v="0"/>
    <n v="370.5"/>
    <n v="0"/>
    <x v="3"/>
  </r>
  <r>
    <s v="2995-UPRYS"/>
    <x v="0"/>
    <n v="1"/>
    <s v="Yes"/>
    <s v="No"/>
    <n v="40"/>
    <s v="Yes"/>
    <x v="1"/>
    <x v="1"/>
    <x v="0"/>
    <x v="0"/>
    <x v="0"/>
    <x v="1"/>
    <x v="1"/>
    <x v="1"/>
    <x v="1"/>
    <s v="Yes"/>
    <x v="3"/>
    <n v="99.2"/>
    <n v="4062.2"/>
    <x v="1"/>
    <n v="4062.2"/>
    <n v="1"/>
    <x v="2"/>
  </r>
  <r>
    <s v="8878-RYUKI"/>
    <x v="0"/>
    <n v="0"/>
    <s v="No"/>
    <s v="No"/>
    <n v="52"/>
    <s v="Yes"/>
    <x v="1"/>
    <x v="0"/>
    <x v="0"/>
    <x v="1"/>
    <x v="1"/>
    <x v="0"/>
    <x v="0"/>
    <x v="1"/>
    <x v="0"/>
    <s v="Yes"/>
    <x v="0"/>
    <n v="59.45"/>
    <n v="3043.7"/>
    <x v="0"/>
    <n v="3043.7"/>
    <n v="0"/>
    <x v="5"/>
  </r>
  <r>
    <s v="9633-DENPU"/>
    <x v="0"/>
    <n v="0"/>
    <s v="Yes"/>
    <s v="No"/>
    <n v="47"/>
    <s v="Yes"/>
    <x v="1"/>
    <x v="0"/>
    <x v="0"/>
    <x v="0"/>
    <x v="0"/>
    <x v="0"/>
    <x v="1"/>
    <x v="0"/>
    <x v="0"/>
    <s v="Yes"/>
    <x v="2"/>
    <n v="58.6"/>
    <n v="2723.4"/>
    <x v="0"/>
    <n v="2723.4"/>
    <n v="0"/>
    <x v="2"/>
  </r>
  <r>
    <s v="7811-JIVPF"/>
    <x v="0"/>
    <n v="0"/>
    <s v="No"/>
    <s v="No"/>
    <n v="23"/>
    <s v="Yes"/>
    <x v="1"/>
    <x v="0"/>
    <x v="0"/>
    <x v="1"/>
    <x v="1"/>
    <x v="0"/>
    <x v="0"/>
    <x v="0"/>
    <x v="0"/>
    <s v="No"/>
    <x v="3"/>
    <n v="49.7"/>
    <n v="1081.25"/>
    <x v="0"/>
    <n v="1081.25"/>
    <n v="0"/>
    <x v="3"/>
  </r>
  <r>
    <s v="7113-HIPFI"/>
    <x v="1"/>
    <n v="0"/>
    <s v="Yes"/>
    <s v="Yes"/>
    <n v="66"/>
    <s v="Yes"/>
    <x v="1"/>
    <x v="0"/>
    <x v="1"/>
    <x v="0"/>
    <x v="1"/>
    <x v="1"/>
    <x v="0"/>
    <x v="0"/>
    <x v="2"/>
    <s v="No"/>
    <x v="1"/>
    <n v="65.849999999999994"/>
    <n v="4097.05"/>
    <x v="0"/>
    <n v="4097.05"/>
    <n v="0"/>
    <x v="4"/>
  </r>
  <r>
    <s v="8541-QVFKM"/>
    <x v="0"/>
    <n v="0"/>
    <s v="No"/>
    <s v="No"/>
    <n v="8"/>
    <s v="Yes"/>
    <x v="2"/>
    <x v="1"/>
    <x v="0"/>
    <x v="1"/>
    <x v="0"/>
    <x v="0"/>
    <x v="0"/>
    <x v="0"/>
    <x v="0"/>
    <s v="Yes"/>
    <x v="0"/>
    <n v="73.5"/>
    <n v="632.20000000000005"/>
    <x v="0"/>
    <n v="632.20000000000005"/>
    <n v="0"/>
    <x v="0"/>
  </r>
  <r>
    <s v="6686-YPGHK"/>
    <x v="1"/>
    <n v="1"/>
    <s v="No"/>
    <s v="No"/>
    <n v="47"/>
    <s v="Yes"/>
    <x v="1"/>
    <x v="1"/>
    <x v="1"/>
    <x v="1"/>
    <x v="0"/>
    <x v="0"/>
    <x v="0"/>
    <x v="1"/>
    <x v="0"/>
    <s v="No"/>
    <x v="1"/>
    <n v="85.5"/>
    <n v="4042.3"/>
    <x v="1"/>
    <n v="4042.3"/>
    <n v="1"/>
    <x v="2"/>
  </r>
  <r>
    <s v="1383-EZRWL"/>
    <x v="0"/>
    <n v="0"/>
    <s v="No"/>
    <s v="No"/>
    <n v="7"/>
    <s v="Yes"/>
    <x v="1"/>
    <x v="2"/>
    <x v="2"/>
    <x v="2"/>
    <x v="2"/>
    <x v="2"/>
    <x v="2"/>
    <x v="2"/>
    <x v="0"/>
    <s v="No"/>
    <x v="1"/>
    <n v="20.05"/>
    <n v="164.85"/>
    <x v="1"/>
    <n v="164.85"/>
    <n v="1"/>
    <x v="0"/>
  </r>
  <r>
    <s v="9258-CNWAC"/>
    <x v="0"/>
    <n v="0"/>
    <s v="Yes"/>
    <s v="Yes"/>
    <n v="71"/>
    <s v="Yes"/>
    <x v="2"/>
    <x v="1"/>
    <x v="1"/>
    <x v="0"/>
    <x v="1"/>
    <x v="1"/>
    <x v="1"/>
    <x v="1"/>
    <x v="2"/>
    <s v="No"/>
    <x v="3"/>
    <n v="113.65"/>
    <n v="8166.8"/>
    <x v="0"/>
    <n v="8166.8"/>
    <n v="0"/>
    <x v="4"/>
  </r>
  <r>
    <s v="5371-VYLSX"/>
    <x v="0"/>
    <n v="1"/>
    <s v="No"/>
    <s v="No"/>
    <n v="50"/>
    <s v="Yes"/>
    <x v="2"/>
    <x v="1"/>
    <x v="1"/>
    <x v="0"/>
    <x v="0"/>
    <x v="0"/>
    <x v="0"/>
    <x v="0"/>
    <x v="0"/>
    <s v="Yes"/>
    <x v="0"/>
    <n v="83.4"/>
    <n v="4113.7"/>
    <x v="0"/>
    <n v="4113.7"/>
    <n v="0"/>
    <x v="5"/>
  </r>
  <r>
    <s v="6374-AFWOX"/>
    <x v="1"/>
    <n v="0"/>
    <s v="Yes"/>
    <s v="No"/>
    <n v="46"/>
    <s v="Yes"/>
    <x v="1"/>
    <x v="0"/>
    <x v="1"/>
    <x v="0"/>
    <x v="1"/>
    <x v="1"/>
    <x v="0"/>
    <x v="0"/>
    <x v="2"/>
    <s v="No"/>
    <x v="1"/>
    <n v="65.650000000000006"/>
    <n v="3047.15"/>
    <x v="0"/>
    <n v="3047.15"/>
    <n v="0"/>
    <x v="2"/>
  </r>
  <r>
    <s v="4759-TRPLW"/>
    <x v="1"/>
    <n v="0"/>
    <s v="No"/>
    <s v="No"/>
    <n v="1"/>
    <s v="Yes"/>
    <x v="1"/>
    <x v="1"/>
    <x v="0"/>
    <x v="1"/>
    <x v="0"/>
    <x v="0"/>
    <x v="0"/>
    <x v="0"/>
    <x v="0"/>
    <s v="No"/>
    <x v="0"/>
    <n v="70.400000000000006"/>
    <n v="70.400000000000006"/>
    <x v="1"/>
    <n v="70.400000000000006"/>
    <n v="1"/>
    <x v="0"/>
  </r>
  <r>
    <s v="5317-FLPJF"/>
    <x v="0"/>
    <n v="0"/>
    <s v="No"/>
    <s v="No"/>
    <n v="66"/>
    <s v="No"/>
    <x v="0"/>
    <x v="0"/>
    <x v="1"/>
    <x v="1"/>
    <x v="1"/>
    <x v="1"/>
    <x v="1"/>
    <x v="1"/>
    <x v="2"/>
    <s v="Yes"/>
    <x v="2"/>
    <n v="61.35"/>
    <n v="4193.3999999999996"/>
    <x v="0"/>
    <n v="4193.3999999999996"/>
    <n v="0"/>
    <x v="4"/>
  </r>
  <r>
    <s v="7621-VPNET"/>
    <x v="0"/>
    <n v="0"/>
    <s v="Yes"/>
    <s v="No"/>
    <n v="42"/>
    <s v="Yes"/>
    <x v="2"/>
    <x v="1"/>
    <x v="0"/>
    <x v="1"/>
    <x v="1"/>
    <x v="1"/>
    <x v="0"/>
    <x v="0"/>
    <x v="0"/>
    <s v="Yes"/>
    <x v="3"/>
    <n v="85.9"/>
    <n v="3729.75"/>
    <x v="0"/>
    <n v="3729.75"/>
    <n v="0"/>
    <x v="2"/>
  </r>
  <r>
    <s v="6034-YMTOB"/>
    <x v="0"/>
    <n v="0"/>
    <s v="No"/>
    <s v="No"/>
    <n v="5"/>
    <s v="Yes"/>
    <x v="1"/>
    <x v="1"/>
    <x v="0"/>
    <x v="1"/>
    <x v="0"/>
    <x v="1"/>
    <x v="0"/>
    <x v="0"/>
    <x v="0"/>
    <s v="Yes"/>
    <x v="1"/>
    <n v="75.650000000000006"/>
    <n v="399.45"/>
    <x v="0"/>
    <n v="399.45"/>
    <n v="0"/>
    <x v="0"/>
  </r>
  <r>
    <s v="8563-IIOXK"/>
    <x v="1"/>
    <n v="0"/>
    <s v="Yes"/>
    <s v="Yes"/>
    <n v="7"/>
    <s v="Yes"/>
    <x v="1"/>
    <x v="0"/>
    <x v="1"/>
    <x v="1"/>
    <x v="0"/>
    <x v="0"/>
    <x v="0"/>
    <x v="0"/>
    <x v="1"/>
    <s v="Yes"/>
    <x v="0"/>
    <n v="49.75"/>
    <n v="331.3"/>
    <x v="1"/>
    <n v="331.3"/>
    <n v="1"/>
    <x v="0"/>
  </r>
  <r>
    <s v="4903-CNOZC"/>
    <x v="1"/>
    <n v="0"/>
    <s v="No"/>
    <s v="No"/>
    <n v="29"/>
    <s v="Yes"/>
    <x v="2"/>
    <x v="0"/>
    <x v="0"/>
    <x v="0"/>
    <x v="1"/>
    <x v="0"/>
    <x v="0"/>
    <x v="1"/>
    <x v="1"/>
    <s v="No"/>
    <x v="3"/>
    <n v="70.900000000000006"/>
    <n v="1964.6"/>
    <x v="0"/>
    <n v="1964.6"/>
    <n v="0"/>
    <x v="1"/>
  </r>
  <r>
    <s v="4353-HYOJD"/>
    <x v="0"/>
    <n v="0"/>
    <s v="Yes"/>
    <s v="Yes"/>
    <n v="27"/>
    <s v="Yes"/>
    <x v="1"/>
    <x v="0"/>
    <x v="0"/>
    <x v="0"/>
    <x v="0"/>
    <x v="0"/>
    <x v="0"/>
    <x v="0"/>
    <x v="0"/>
    <s v="No"/>
    <x v="1"/>
    <n v="49.85"/>
    <n v="1336.15"/>
    <x v="0"/>
    <n v="1336.15"/>
    <n v="0"/>
    <x v="1"/>
  </r>
  <r>
    <s v="8020-BWHYL"/>
    <x v="0"/>
    <n v="1"/>
    <s v="No"/>
    <s v="No"/>
    <n v="15"/>
    <s v="Yes"/>
    <x v="1"/>
    <x v="1"/>
    <x v="0"/>
    <x v="0"/>
    <x v="0"/>
    <x v="0"/>
    <x v="0"/>
    <x v="0"/>
    <x v="0"/>
    <s v="Yes"/>
    <x v="3"/>
    <n v="75.3"/>
    <n v="1147.45"/>
    <x v="1"/>
    <n v="1147.45"/>
    <n v="1"/>
    <x v="3"/>
  </r>
  <r>
    <s v="7267-FRMJW"/>
    <x v="0"/>
    <n v="0"/>
    <s v="Yes"/>
    <s v="Yes"/>
    <n v="25"/>
    <s v="Yes"/>
    <x v="1"/>
    <x v="2"/>
    <x v="2"/>
    <x v="2"/>
    <x v="2"/>
    <x v="2"/>
    <x v="2"/>
    <x v="2"/>
    <x v="2"/>
    <s v="No"/>
    <x v="1"/>
    <n v="20.100000000000001"/>
    <n v="486.05"/>
    <x v="0"/>
    <n v="486.05"/>
    <n v="0"/>
    <x v="1"/>
  </r>
  <r>
    <s v="2982-VPSGI"/>
    <x v="0"/>
    <n v="0"/>
    <s v="Yes"/>
    <s v="No"/>
    <n v="11"/>
    <s v="Yes"/>
    <x v="2"/>
    <x v="1"/>
    <x v="0"/>
    <x v="1"/>
    <x v="0"/>
    <x v="0"/>
    <x v="1"/>
    <x v="1"/>
    <x v="0"/>
    <s v="Yes"/>
    <x v="0"/>
    <n v="94"/>
    <n v="1078.9000000000001"/>
    <x v="1"/>
    <n v="1078.9000000000001"/>
    <n v="1"/>
    <x v="0"/>
  </r>
  <r>
    <s v="4188-FRABG"/>
    <x v="1"/>
    <n v="0"/>
    <s v="Yes"/>
    <s v="No"/>
    <n v="57"/>
    <s v="Yes"/>
    <x v="2"/>
    <x v="1"/>
    <x v="1"/>
    <x v="0"/>
    <x v="1"/>
    <x v="1"/>
    <x v="1"/>
    <x v="0"/>
    <x v="0"/>
    <s v="Yes"/>
    <x v="0"/>
    <n v="103.05"/>
    <n v="5925.75"/>
    <x v="0"/>
    <n v="5925.75"/>
    <n v="0"/>
    <x v="5"/>
  </r>
  <r>
    <s v="8199-ZLLSA"/>
    <x v="1"/>
    <n v="0"/>
    <s v="No"/>
    <s v="No"/>
    <n v="67"/>
    <s v="Yes"/>
    <x v="2"/>
    <x v="1"/>
    <x v="1"/>
    <x v="0"/>
    <x v="1"/>
    <x v="1"/>
    <x v="1"/>
    <x v="1"/>
    <x v="1"/>
    <s v="Yes"/>
    <x v="2"/>
    <n v="118.35"/>
    <n v="7804.15"/>
    <x v="1"/>
    <n v="7804.15"/>
    <n v="1"/>
    <x v="4"/>
  </r>
  <r>
    <s v="4128-ETESU"/>
    <x v="0"/>
    <n v="1"/>
    <s v="Yes"/>
    <s v="No"/>
    <n v="47"/>
    <s v="Yes"/>
    <x v="2"/>
    <x v="1"/>
    <x v="0"/>
    <x v="1"/>
    <x v="1"/>
    <x v="0"/>
    <x v="1"/>
    <x v="1"/>
    <x v="0"/>
    <s v="No"/>
    <x v="0"/>
    <n v="99.7"/>
    <n v="4747.2"/>
    <x v="0"/>
    <n v="4747.2"/>
    <n v="0"/>
    <x v="2"/>
  </r>
  <r>
    <s v="0620-DLSLK"/>
    <x v="0"/>
    <n v="0"/>
    <s v="No"/>
    <s v="No"/>
    <n v="13"/>
    <s v="Yes"/>
    <x v="1"/>
    <x v="1"/>
    <x v="0"/>
    <x v="1"/>
    <x v="0"/>
    <x v="0"/>
    <x v="1"/>
    <x v="0"/>
    <x v="0"/>
    <s v="Yes"/>
    <x v="1"/>
    <n v="81.900000000000006"/>
    <n v="1028.9000000000001"/>
    <x v="0"/>
    <n v="1028.9000000000001"/>
    <n v="0"/>
    <x v="3"/>
  </r>
  <r>
    <s v="4625-EWPTF"/>
    <x v="1"/>
    <n v="0"/>
    <s v="No"/>
    <s v="No"/>
    <n v="8"/>
    <s v="No"/>
    <x v="0"/>
    <x v="0"/>
    <x v="1"/>
    <x v="1"/>
    <x v="0"/>
    <x v="0"/>
    <x v="0"/>
    <x v="0"/>
    <x v="0"/>
    <s v="Yes"/>
    <x v="0"/>
    <n v="30.45"/>
    <n v="226.45"/>
    <x v="1"/>
    <n v="226.45"/>
    <n v="1"/>
    <x v="0"/>
  </r>
  <r>
    <s v="5980-NOPLP"/>
    <x v="0"/>
    <n v="0"/>
    <s v="Yes"/>
    <s v="No"/>
    <n v="44"/>
    <s v="Yes"/>
    <x v="2"/>
    <x v="1"/>
    <x v="0"/>
    <x v="1"/>
    <x v="0"/>
    <x v="0"/>
    <x v="1"/>
    <x v="1"/>
    <x v="0"/>
    <s v="Yes"/>
    <x v="0"/>
    <n v="96.1"/>
    <n v="4364.1000000000004"/>
    <x v="1"/>
    <n v="4364.1000000000004"/>
    <n v="1"/>
    <x v="2"/>
  </r>
  <r>
    <s v="3850-OKINF"/>
    <x v="1"/>
    <n v="0"/>
    <s v="Yes"/>
    <s v="Yes"/>
    <n v="71"/>
    <s v="Yes"/>
    <x v="2"/>
    <x v="0"/>
    <x v="1"/>
    <x v="1"/>
    <x v="0"/>
    <x v="0"/>
    <x v="1"/>
    <x v="0"/>
    <x v="1"/>
    <s v="Yes"/>
    <x v="0"/>
    <n v="66.2"/>
    <n v="4692.55"/>
    <x v="0"/>
    <n v="4692.55"/>
    <n v="0"/>
    <x v="4"/>
  </r>
  <r>
    <s v="6892-XPFPU"/>
    <x v="1"/>
    <n v="1"/>
    <s v="Yes"/>
    <s v="No"/>
    <n v="24"/>
    <s v="Yes"/>
    <x v="2"/>
    <x v="1"/>
    <x v="0"/>
    <x v="0"/>
    <x v="1"/>
    <x v="0"/>
    <x v="1"/>
    <x v="1"/>
    <x v="0"/>
    <s v="Yes"/>
    <x v="0"/>
    <n v="104.25"/>
    <n v="2433.9"/>
    <x v="1"/>
    <n v="2433.9"/>
    <n v="1"/>
    <x v="3"/>
  </r>
  <r>
    <s v="8010-EZLOU"/>
    <x v="1"/>
    <n v="1"/>
    <s v="No"/>
    <s v="No"/>
    <n v="15"/>
    <s v="Yes"/>
    <x v="2"/>
    <x v="1"/>
    <x v="0"/>
    <x v="0"/>
    <x v="0"/>
    <x v="0"/>
    <x v="0"/>
    <x v="0"/>
    <x v="0"/>
    <s v="Yes"/>
    <x v="0"/>
    <n v="80.2"/>
    <n v="1217.25"/>
    <x v="1"/>
    <n v="1217.25"/>
    <n v="1"/>
    <x v="3"/>
  </r>
  <r>
    <s v="1156-ZFYDO"/>
    <x v="0"/>
    <n v="0"/>
    <s v="No"/>
    <s v="No"/>
    <n v="1"/>
    <s v="Yes"/>
    <x v="1"/>
    <x v="2"/>
    <x v="2"/>
    <x v="2"/>
    <x v="2"/>
    <x v="2"/>
    <x v="2"/>
    <x v="2"/>
    <x v="0"/>
    <s v="No"/>
    <x v="0"/>
    <n v="19.75"/>
    <n v="19.75"/>
    <x v="0"/>
    <n v="19.75"/>
    <n v="0"/>
    <x v="0"/>
  </r>
  <r>
    <s v="3295-YVUSR"/>
    <x v="1"/>
    <n v="1"/>
    <s v="No"/>
    <s v="No"/>
    <n v="2"/>
    <s v="Yes"/>
    <x v="2"/>
    <x v="1"/>
    <x v="0"/>
    <x v="1"/>
    <x v="0"/>
    <x v="0"/>
    <x v="0"/>
    <x v="0"/>
    <x v="0"/>
    <s v="Yes"/>
    <x v="1"/>
    <n v="72.599999999999994"/>
    <n v="154.30000000000001"/>
    <x v="0"/>
    <n v="154.30000000000001"/>
    <n v="0"/>
    <x v="0"/>
  </r>
  <r>
    <s v="8016-NCFVO"/>
    <x v="1"/>
    <n v="1"/>
    <s v="No"/>
    <s v="No"/>
    <n v="55"/>
    <s v="Yes"/>
    <x v="2"/>
    <x v="1"/>
    <x v="1"/>
    <x v="0"/>
    <x v="1"/>
    <x v="1"/>
    <x v="1"/>
    <x v="1"/>
    <x v="0"/>
    <s v="Yes"/>
    <x v="0"/>
    <n v="116.5"/>
    <n v="6382.55"/>
    <x v="0"/>
    <n v="6382.55"/>
    <n v="0"/>
    <x v="5"/>
  </r>
  <r>
    <s v="4119-ZYPZY"/>
    <x v="1"/>
    <n v="1"/>
    <s v="No"/>
    <s v="No"/>
    <n v="71"/>
    <s v="Yes"/>
    <x v="2"/>
    <x v="1"/>
    <x v="0"/>
    <x v="0"/>
    <x v="0"/>
    <x v="1"/>
    <x v="1"/>
    <x v="1"/>
    <x v="2"/>
    <s v="Yes"/>
    <x v="0"/>
    <n v="106.8"/>
    <n v="7623.2"/>
    <x v="0"/>
    <n v="7623.2"/>
    <n v="0"/>
    <x v="4"/>
  </r>
  <r>
    <s v="5549-ZGHFB"/>
    <x v="1"/>
    <n v="0"/>
    <s v="Yes"/>
    <s v="Yes"/>
    <n v="50"/>
    <s v="Yes"/>
    <x v="2"/>
    <x v="2"/>
    <x v="2"/>
    <x v="2"/>
    <x v="2"/>
    <x v="2"/>
    <x v="2"/>
    <x v="2"/>
    <x v="2"/>
    <s v="No"/>
    <x v="1"/>
    <n v="24.95"/>
    <n v="1261.45"/>
    <x v="0"/>
    <n v="1261.45"/>
    <n v="0"/>
    <x v="5"/>
  </r>
  <r>
    <s v="7577-SWIFR"/>
    <x v="1"/>
    <n v="0"/>
    <s v="No"/>
    <s v="No"/>
    <n v="1"/>
    <s v="Yes"/>
    <x v="1"/>
    <x v="1"/>
    <x v="0"/>
    <x v="1"/>
    <x v="0"/>
    <x v="0"/>
    <x v="1"/>
    <x v="1"/>
    <x v="0"/>
    <s v="Yes"/>
    <x v="0"/>
    <n v="89.25"/>
    <n v="89.25"/>
    <x v="0"/>
    <n v="89.25"/>
    <n v="0"/>
    <x v="0"/>
  </r>
  <r>
    <s v="0303-WMMRN"/>
    <x v="1"/>
    <n v="0"/>
    <s v="No"/>
    <s v="No"/>
    <n v="5"/>
    <s v="Yes"/>
    <x v="1"/>
    <x v="2"/>
    <x v="2"/>
    <x v="2"/>
    <x v="2"/>
    <x v="2"/>
    <x v="2"/>
    <x v="2"/>
    <x v="0"/>
    <s v="Yes"/>
    <x v="1"/>
    <n v="19.25"/>
    <n v="86.05"/>
    <x v="0"/>
    <n v="86.05"/>
    <n v="0"/>
    <x v="0"/>
  </r>
  <r>
    <s v="6408-OTUBZ"/>
    <x v="0"/>
    <n v="0"/>
    <s v="No"/>
    <s v="No"/>
    <n v="66"/>
    <s v="Yes"/>
    <x v="2"/>
    <x v="1"/>
    <x v="1"/>
    <x v="0"/>
    <x v="1"/>
    <x v="1"/>
    <x v="1"/>
    <x v="0"/>
    <x v="1"/>
    <s v="Yes"/>
    <x v="2"/>
    <n v="104.55"/>
    <n v="6779.05"/>
    <x v="0"/>
    <n v="6779.05"/>
    <n v="0"/>
    <x v="4"/>
  </r>
  <r>
    <s v="5204-HMGYF"/>
    <x v="0"/>
    <n v="0"/>
    <s v="Yes"/>
    <s v="Yes"/>
    <n v="49"/>
    <s v="Yes"/>
    <x v="1"/>
    <x v="0"/>
    <x v="1"/>
    <x v="0"/>
    <x v="1"/>
    <x v="1"/>
    <x v="1"/>
    <x v="1"/>
    <x v="1"/>
    <s v="Yes"/>
    <x v="1"/>
    <n v="87.2"/>
    <n v="4345"/>
    <x v="0"/>
    <n v="4345"/>
    <n v="0"/>
    <x v="5"/>
  </r>
  <r>
    <s v="1078-TDCRN"/>
    <x v="0"/>
    <n v="1"/>
    <s v="Yes"/>
    <s v="No"/>
    <n v="3"/>
    <s v="No"/>
    <x v="0"/>
    <x v="0"/>
    <x v="0"/>
    <x v="0"/>
    <x v="0"/>
    <x v="0"/>
    <x v="0"/>
    <x v="0"/>
    <x v="0"/>
    <s v="Yes"/>
    <x v="0"/>
    <n v="30.75"/>
    <n v="82.85"/>
    <x v="0"/>
    <n v="82.85"/>
    <n v="0"/>
    <x v="0"/>
  </r>
  <r>
    <s v="3727-OVPRY"/>
    <x v="1"/>
    <n v="0"/>
    <s v="Yes"/>
    <s v="Yes"/>
    <n v="66"/>
    <s v="Yes"/>
    <x v="2"/>
    <x v="2"/>
    <x v="2"/>
    <x v="2"/>
    <x v="2"/>
    <x v="2"/>
    <x v="2"/>
    <x v="2"/>
    <x v="1"/>
    <s v="Yes"/>
    <x v="3"/>
    <n v="25.7"/>
    <n v="1714.55"/>
    <x v="0"/>
    <n v="1714.55"/>
    <n v="0"/>
    <x v="4"/>
  </r>
  <r>
    <s v="3797-FKOGQ"/>
    <x v="1"/>
    <n v="0"/>
    <s v="No"/>
    <s v="Yes"/>
    <n v="11"/>
    <s v="Yes"/>
    <x v="2"/>
    <x v="1"/>
    <x v="0"/>
    <x v="1"/>
    <x v="0"/>
    <x v="0"/>
    <x v="0"/>
    <x v="1"/>
    <x v="0"/>
    <s v="No"/>
    <x v="0"/>
    <n v="86.2"/>
    <n v="893.2"/>
    <x v="0"/>
    <n v="893.2"/>
    <n v="0"/>
    <x v="0"/>
  </r>
  <r>
    <s v="7622-NXQZR"/>
    <x v="1"/>
    <n v="0"/>
    <s v="No"/>
    <s v="No"/>
    <n v="28"/>
    <s v="No"/>
    <x v="0"/>
    <x v="0"/>
    <x v="0"/>
    <x v="1"/>
    <x v="0"/>
    <x v="1"/>
    <x v="0"/>
    <x v="0"/>
    <x v="0"/>
    <s v="Yes"/>
    <x v="3"/>
    <n v="30.1"/>
    <n v="810.85"/>
    <x v="0"/>
    <n v="810.85"/>
    <n v="0"/>
    <x v="1"/>
  </r>
  <r>
    <s v="6196-HBOBZ"/>
    <x v="1"/>
    <n v="0"/>
    <s v="Yes"/>
    <s v="No"/>
    <n v="65"/>
    <s v="Yes"/>
    <x v="2"/>
    <x v="1"/>
    <x v="1"/>
    <x v="0"/>
    <x v="1"/>
    <x v="0"/>
    <x v="1"/>
    <x v="0"/>
    <x v="2"/>
    <s v="Yes"/>
    <x v="0"/>
    <n v="99.35"/>
    <n v="6347.55"/>
    <x v="0"/>
    <n v="6347.55"/>
    <n v="0"/>
    <x v="4"/>
  </r>
  <r>
    <s v="3970-XGJDU"/>
    <x v="0"/>
    <n v="0"/>
    <s v="No"/>
    <s v="No"/>
    <n v="62"/>
    <s v="Yes"/>
    <x v="1"/>
    <x v="2"/>
    <x v="2"/>
    <x v="2"/>
    <x v="2"/>
    <x v="2"/>
    <x v="2"/>
    <x v="2"/>
    <x v="2"/>
    <s v="Yes"/>
    <x v="3"/>
    <n v="19.2"/>
    <n v="1123.6500000000001"/>
    <x v="0"/>
    <n v="1123.6500000000001"/>
    <n v="0"/>
    <x v="4"/>
  </r>
  <r>
    <s v="7017-VFULY"/>
    <x v="0"/>
    <n v="0"/>
    <s v="Yes"/>
    <s v="No"/>
    <n v="2"/>
    <s v="Yes"/>
    <x v="1"/>
    <x v="2"/>
    <x v="2"/>
    <x v="2"/>
    <x v="2"/>
    <x v="2"/>
    <x v="2"/>
    <x v="2"/>
    <x v="0"/>
    <s v="No"/>
    <x v="2"/>
    <n v="20.100000000000001"/>
    <n v="43.15"/>
    <x v="0"/>
    <n v="43.15"/>
    <n v="0"/>
    <x v="0"/>
  </r>
  <r>
    <s v="5562-YJQGT"/>
    <x v="0"/>
    <n v="0"/>
    <s v="No"/>
    <s v="No"/>
    <n v="2"/>
    <s v="Yes"/>
    <x v="1"/>
    <x v="2"/>
    <x v="2"/>
    <x v="2"/>
    <x v="2"/>
    <x v="2"/>
    <x v="2"/>
    <x v="2"/>
    <x v="0"/>
    <s v="No"/>
    <x v="3"/>
    <n v="20.350000000000001"/>
    <n v="35.1"/>
    <x v="0"/>
    <n v="35.1"/>
    <n v="0"/>
    <x v="0"/>
  </r>
  <r>
    <s v="8807-OPMBM"/>
    <x v="0"/>
    <n v="0"/>
    <s v="Yes"/>
    <s v="Yes"/>
    <n v="55"/>
    <s v="Yes"/>
    <x v="2"/>
    <x v="2"/>
    <x v="2"/>
    <x v="2"/>
    <x v="2"/>
    <x v="2"/>
    <x v="2"/>
    <x v="2"/>
    <x v="2"/>
    <s v="Yes"/>
    <x v="3"/>
    <n v="25.65"/>
    <n v="1388"/>
    <x v="0"/>
    <n v="1388"/>
    <n v="0"/>
    <x v="5"/>
  </r>
  <r>
    <s v="5439-WIKXB"/>
    <x v="1"/>
    <n v="1"/>
    <s v="Yes"/>
    <s v="No"/>
    <n v="41"/>
    <s v="Yes"/>
    <x v="1"/>
    <x v="1"/>
    <x v="0"/>
    <x v="0"/>
    <x v="0"/>
    <x v="0"/>
    <x v="1"/>
    <x v="1"/>
    <x v="0"/>
    <s v="Yes"/>
    <x v="0"/>
    <n v="94.55"/>
    <n v="3851.45"/>
    <x v="0"/>
    <n v="3851.45"/>
    <n v="0"/>
    <x v="2"/>
  </r>
  <r>
    <s v="9874-QLCLH"/>
    <x v="0"/>
    <n v="0"/>
    <s v="Yes"/>
    <s v="Yes"/>
    <n v="17"/>
    <s v="Yes"/>
    <x v="2"/>
    <x v="1"/>
    <x v="1"/>
    <x v="1"/>
    <x v="1"/>
    <x v="0"/>
    <x v="1"/>
    <x v="1"/>
    <x v="0"/>
    <s v="Yes"/>
    <x v="0"/>
    <n v="104.2"/>
    <n v="1743.5"/>
    <x v="1"/>
    <n v="1743.5"/>
    <n v="1"/>
    <x v="3"/>
  </r>
  <r>
    <s v="8294-UIMBA"/>
    <x v="0"/>
    <n v="0"/>
    <s v="No"/>
    <s v="No"/>
    <n v="30"/>
    <s v="Yes"/>
    <x v="1"/>
    <x v="1"/>
    <x v="0"/>
    <x v="1"/>
    <x v="0"/>
    <x v="1"/>
    <x v="1"/>
    <x v="1"/>
    <x v="1"/>
    <s v="Yes"/>
    <x v="2"/>
    <n v="94.4"/>
    <n v="2638.1"/>
    <x v="0"/>
    <n v="2638.1"/>
    <n v="0"/>
    <x v="1"/>
  </r>
  <r>
    <s v="8109-YUOHE"/>
    <x v="1"/>
    <n v="0"/>
    <s v="No"/>
    <s v="No"/>
    <n v="17"/>
    <s v="Yes"/>
    <x v="1"/>
    <x v="0"/>
    <x v="1"/>
    <x v="0"/>
    <x v="0"/>
    <x v="0"/>
    <x v="0"/>
    <x v="0"/>
    <x v="1"/>
    <s v="No"/>
    <x v="1"/>
    <n v="56.1"/>
    <n v="946.95"/>
    <x v="0"/>
    <n v="946.95"/>
    <n v="0"/>
    <x v="3"/>
  </r>
  <r>
    <s v="5840-NVDCG"/>
    <x v="0"/>
    <n v="0"/>
    <s v="Yes"/>
    <s v="Yes"/>
    <n v="16"/>
    <s v="Yes"/>
    <x v="1"/>
    <x v="0"/>
    <x v="1"/>
    <x v="0"/>
    <x v="0"/>
    <x v="1"/>
    <x v="0"/>
    <x v="1"/>
    <x v="2"/>
    <s v="No"/>
    <x v="2"/>
    <n v="68.25"/>
    <n v="1114.8499999999999"/>
    <x v="0"/>
    <n v="1114.8499999999999"/>
    <n v="0"/>
    <x v="3"/>
  </r>
  <r>
    <s v="8092-NLTGF"/>
    <x v="1"/>
    <n v="0"/>
    <s v="No"/>
    <s v="No"/>
    <n v="72"/>
    <s v="Yes"/>
    <x v="2"/>
    <x v="2"/>
    <x v="2"/>
    <x v="2"/>
    <x v="2"/>
    <x v="2"/>
    <x v="2"/>
    <x v="2"/>
    <x v="2"/>
    <s v="No"/>
    <x v="2"/>
    <n v="24.75"/>
    <n v="1777.6"/>
    <x v="0"/>
    <n v="1777.6"/>
    <n v="0"/>
    <x v="4"/>
  </r>
  <r>
    <s v="5928-QLDHB"/>
    <x v="1"/>
    <n v="0"/>
    <s v="No"/>
    <s v="No"/>
    <n v="9"/>
    <s v="Yes"/>
    <x v="2"/>
    <x v="1"/>
    <x v="0"/>
    <x v="1"/>
    <x v="0"/>
    <x v="0"/>
    <x v="0"/>
    <x v="0"/>
    <x v="0"/>
    <s v="Yes"/>
    <x v="0"/>
    <n v="76.25"/>
    <n v="684.85"/>
    <x v="0"/>
    <n v="684.85"/>
    <n v="0"/>
    <x v="0"/>
  </r>
  <r>
    <s v="9840-EFJQB"/>
    <x v="0"/>
    <n v="0"/>
    <s v="No"/>
    <s v="No"/>
    <n v="1"/>
    <s v="Yes"/>
    <x v="1"/>
    <x v="1"/>
    <x v="0"/>
    <x v="0"/>
    <x v="0"/>
    <x v="0"/>
    <x v="0"/>
    <x v="0"/>
    <x v="0"/>
    <s v="No"/>
    <x v="0"/>
    <n v="74.349999999999994"/>
    <n v="74.349999999999994"/>
    <x v="0"/>
    <n v="74.349999999999994"/>
    <n v="0"/>
    <x v="0"/>
  </r>
  <r>
    <s v="0696-UKTOX"/>
    <x v="1"/>
    <n v="0"/>
    <s v="No"/>
    <s v="Yes"/>
    <n v="23"/>
    <s v="Yes"/>
    <x v="1"/>
    <x v="0"/>
    <x v="0"/>
    <x v="0"/>
    <x v="0"/>
    <x v="1"/>
    <x v="0"/>
    <x v="0"/>
    <x v="0"/>
    <s v="No"/>
    <x v="0"/>
    <n v="54.15"/>
    <n v="1312.45"/>
    <x v="0"/>
    <n v="1312.45"/>
    <n v="0"/>
    <x v="3"/>
  </r>
  <r>
    <s v="4801-KFYKL"/>
    <x v="1"/>
    <n v="0"/>
    <s v="No"/>
    <s v="Yes"/>
    <n v="8"/>
    <s v="Yes"/>
    <x v="1"/>
    <x v="2"/>
    <x v="2"/>
    <x v="2"/>
    <x v="2"/>
    <x v="2"/>
    <x v="2"/>
    <x v="2"/>
    <x v="0"/>
    <s v="No"/>
    <x v="2"/>
    <n v="19.45"/>
    <n v="159.19999999999999"/>
    <x v="0"/>
    <n v="159.19999999999999"/>
    <n v="0"/>
    <x v="0"/>
  </r>
  <r>
    <s v="3472-OAOOR"/>
    <x v="1"/>
    <n v="0"/>
    <s v="Yes"/>
    <s v="Yes"/>
    <n v="19"/>
    <s v="No"/>
    <x v="0"/>
    <x v="0"/>
    <x v="1"/>
    <x v="0"/>
    <x v="0"/>
    <x v="0"/>
    <x v="0"/>
    <x v="0"/>
    <x v="0"/>
    <s v="Yes"/>
    <x v="1"/>
    <n v="34.950000000000003"/>
    <n v="610.20000000000005"/>
    <x v="0"/>
    <n v="610.20000000000005"/>
    <n v="0"/>
    <x v="3"/>
  </r>
  <r>
    <s v="6135-OZQVA"/>
    <x v="0"/>
    <n v="0"/>
    <s v="No"/>
    <s v="No"/>
    <n v="7"/>
    <s v="Yes"/>
    <x v="2"/>
    <x v="0"/>
    <x v="1"/>
    <x v="1"/>
    <x v="0"/>
    <x v="0"/>
    <x v="0"/>
    <x v="0"/>
    <x v="0"/>
    <s v="Yes"/>
    <x v="0"/>
    <n v="53.65"/>
    <n v="404.35"/>
    <x v="0"/>
    <n v="404.35"/>
    <n v="0"/>
    <x v="0"/>
  </r>
  <r>
    <s v="8062-YBDOE"/>
    <x v="1"/>
    <n v="1"/>
    <s v="No"/>
    <s v="No"/>
    <n v="1"/>
    <s v="Yes"/>
    <x v="1"/>
    <x v="1"/>
    <x v="0"/>
    <x v="1"/>
    <x v="0"/>
    <x v="0"/>
    <x v="0"/>
    <x v="0"/>
    <x v="0"/>
    <s v="Yes"/>
    <x v="0"/>
    <n v="69.650000000000006"/>
    <n v="69.650000000000006"/>
    <x v="1"/>
    <n v="69.650000000000006"/>
    <n v="1"/>
    <x v="0"/>
  </r>
  <r>
    <s v="2252-JHJGE"/>
    <x v="1"/>
    <n v="0"/>
    <s v="No"/>
    <s v="No"/>
    <n v="61"/>
    <s v="Yes"/>
    <x v="2"/>
    <x v="1"/>
    <x v="1"/>
    <x v="1"/>
    <x v="1"/>
    <x v="0"/>
    <x v="1"/>
    <x v="1"/>
    <x v="1"/>
    <s v="No"/>
    <x v="0"/>
    <n v="104"/>
    <n v="6363.45"/>
    <x v="0"/>
    <n v="6363.45"/>
    <n v="0"/>
    <x v="4"/>
  </r>
  <r>
    <s v="4188-PCPIG"/>
    <x v="0"/>
    <n v="0"/>
    <s v="Yes"/>
    <s v="No"/>
    <n v="57"/>
    <s v="Yes"/>
    <x v="1"/>
    <x v="0"/>
    <x v="1"/>
    <x v="0"/>
    <x v="0"/>
    <x v="1"/>
    <x v="1"/>
    <x v="0"/>
    <x v="2"/>
    <s v="Yes"/>
    <x v="3"/>
    <n v="70.349999999999994"/>
    <n v="4124.6499999999996"/>
    <x v="0"/>
    <n v="4124.6499999999996"/>
    <n v="0"/>
    <x v="5"/>
  </r>
  <r>
    <s v="6000-APYLU"/>
    <x v="1"/>
    <n v="0"/>
    <s v="No"/>
    <s v="No"/>
    <n v="9"/>
    <s v="Yes"/>
    <x v="1"/>
    <x v="1"/>
    <x v="0"/>
    <x v="1"/>
    <x v="0"/>
    <x v="0"/>
    <x v="0"/>
    <x v="1"/>
    <x v="0"/>
    <s v="Yes"/>
    <x v="0"/>
    <n v="80.8"/>
    <n v="713.1"/>
    <x v="1"/>
    <n v="713.1"/>
    <n v="1"/>
    <x v="0"/>
  </r>
  <r>
    <s v="7105-BENQF"/>
    <x v="1"/>
    <n v="0"/>
    <s v="No"/>
    <s v="Yes"/>
    <n v="15"/>
    <s v="Yes"/>
    <x v="1"/>
    <x v="0"/>
    <x v="1"/>
    <x v="1"/>
    <x v="1"/>
    <x v="0"/>
    <x v="0"/>
    <x v="1"/>
    <x v="1"/>
    <s v="No"/>
    <x v="1"/>
    <n v="64.849999999999994"/>
    <n v="950.75"/>
    <x v="0"/>
    <n v="950.75"/>
    <n v="0"/>
    <x v="3"/>
  </r>
  <r>
    <s v="7721-DVEKZ"/>
    <x v="0"/>
    <n v="0"/>
    <s v="No"/>
    <s v="No"/>
    <n v="1"/>
    <s v="Yes"/>
    <x v="1"/>
    <x v="2"/>
    <x v="2"/>
    <x v="2"/>
    <x v="2"/>
    <x v="2"/>
    <x v="2"/>
    <x v="2"/>
    <x v="0"/>
    <s v="No"/>
    <x v="1"/>
    <n v="19.649999999999999"/>
    <n v="19.649999999999999"/>
    <x v="0"/>
    <n v="19.649999999999999"/>
    <n v="0"/>
    <x v="0"/>
  </r>
  <r>
    <s v="3566-VVORZ"/>
    <x v="0"/>
    <n v="0"/>
    <s v="Yes"/>
    <s v="No"/>
    <n v="12"/>
    <s v="Yes"/>
    <x v="1"/>
    <x v="0"/>
    <x v="0"/>
    <x v="1"/>
    <x v="0"/>
    <x v="0"/>
    <x v="0"/>
    <x v="0"/>
    <x v="0"/>
    <s v="No"/>
    <x v="2"/>
    <n v="45.9"/>
    <n v="505.95"/>
    <x v="0"/>
    <n v="505.95"/>
    <n v="0"/>
    <x v="0"/>
  </r>
  <r>
    <s v="9507-HSMMZ"/>
    <x v="1"/>
    <n v="0"/>
    <s v="No"/>
    <s v="No"/>
    <n v="54"/>
    <s v="Yes"/>
    <x v="1"/>
    <x v="2"/>
    <x v="2"/>
    <x v="2"/>
    <x v="2"/>
    <x v="2"/>
    <x v="2"/>
    <x v="2"/>
    <x v="2"/>
    <s v="No"/>
    <x v="1"/>
    <n v="20"/>
    <n v="1149.6500000000001"/>
    <x v="0"/>
    <n v="1149.6500000000001"/>
    <n v="0"/>
    <x v="5"/>
  </r>
  <r>
    <s v="2480-SQIOB"/>
    <x v="1"/>
    <n v="0"/>
    <s v="Yes"/>
    <s v="Yes"/>
    <n v="4"/>
    <s v="Yes"/>
    <x v="1"/>
    <x v="0"/>
    <x v="0"/>
    <x v="1"/>
    <x v="0"/>
    <x v="0"/>
    <x v="0"/>
    <x v="0"/>
    <x v="0"/>
    <s v="No"/>
    <x v="0"/>
    <n v="44.8"/>
    <n v="169.65"/>
    <x v="0"/>
    <n v="169.65"/>
    <n v="0"/>
    <x v="0"/>
  </r>
  <r>
    <s v="0947-IDHRQ"/>
    <x v="0"/>
    <n v="0"/>
    <s v="No"/>
    <s v="No"/>
    <n v="7"/>
    <s v="Yes"/>
    <x v="1"/>
    <x v="1"/>
    <x v="0"/>
    <x v="1"/>
    <x v="0"/>
    <x v="0"/>
    <x v="1"/>
    <x v="0"/>
    <x v="0"/>
    <s v="Yes"/>
    <x v="1"/>
    <n v="80.3"/>
    <n v="526.70000000000005"/>
    <x v="1"/>
    <n v="526.70000000000005"/>
    <n v="1"/>
    <x v="0"/>
  </r>
  <r>
    <s v="7813-TKCVO"/>
    <x v="0"/>
    <n v="0"/>
    <s v="Yes"/>
    <s v="No"/>
    <n v="20"/>
    <s v="Yes"/>
    <x v="1"/>
    <x v="2"/>
    <x v="2"/>
    <x v="2"/>
    <x v="2"/>
    <x v="2"/>
    <x v="2"/>
    <x v="2"/>
    <x v="1"/>
    <s v="No"/>
    <x v="1"/>
    <n v="20.350000000000001"/>
    <n v="393.15"/>
    <x v="0"/>
    <n v="393.15"/>
    <n v="0"/>
    <x v="3"/>
  </r>
  <r>
    <s v="0128-MKWSG"/>
    <x v="0"/>
    <n v="0"/>
    <s v="No"/>
    <s v="Yes"/>
    <n v="26"/>
    <s v="No"/>
    <x v="0"/>
    <x v="0"/>
    <x v="1"/>
    <x v="1"/>
    <x v="0"/>
    <x v="1"/>
    <x v="0"/>
    <x v="1"/>
    <x v="0"/>
    <s v="No"/>
    <x v="1"/>
    <n v="45.8"/>
    <n v="1147"/>
    <x v="0"/>
    <n v="1147"/>
    <n v="0"/>
    <x v="1"/>
  </r>
  <r>
    <s v="3672-YITQD"/>
    <x v="1"/>
    <n v="1"/>
    <s v="Yes"/>
    <s v="No"/>
    <n v="36"/>
    <s v="Yes"/>
    <x v="2"/>
    <x v="1"/>
    <x v="0"/>
    <x v="1"/>
    <x v="0"/>
    <x v="0"/>
    <x v="0"/>
    <x v="1"/>
    <x v="0"/>
    <s v="Yes"/>
    <x v="0"/>
    <n v="84.1"/>
    <n v="3021.6"/>
    <x v="1"/>
    <n v="3021.6"/>
    <n v="1"/>
    <x v="1"/>
  </r>
  <r>
    <s v="4350-ZTLPI"/>
    <x v="0"/>
    <n v="0"/>
    <s v="Yes"/>
    <s v="No"/>
    <n v="53"/>
    <s v="Yes"/>
    <x v="2"/>
    <x v="1"/>
    <x v="0"/>
    <x v="0"/>
    <x v="1"/>
    <x v="1"/>
    <x v="1"/>
    <x v="1"/>
    <x v="1"/>
    <s v="Yes"/>
    <x v="2"/>
    <n v="108.95"/>
    <n v="5718.2"/>
    <x v="0"/>
    <n v="5718.2"/>
    <n v="0"/>
    <x v="5"/>
  </r>
  <r>
    <s v="9048-JVYVF"/>
    <x v="1"/>
    <n v="0"/>
    <s v="No"/>
    <s v="No"/>
    <n v="3"/>
    <s v="Yes"/>
    <x v="1"/>
    <x v="0"/>
    <x v="0"/>
    <x v="1"/>
    <x v="0"/>
    <x v="1"/>
    <x v="1"/>
    <x v="1"/>
    <x v="0"/>
    <s v="Yes"/>
    <x v="0"/>
    <n v="69.349999999999994"/>
    <n v="191.35"/>
    <x v="1"/>
    <n v="191.35"/>
    <n v="1"/>
    <x v="0"/>
  </r>
  <r>
    <s v="0361-HJRDX"/>
    <x v="0"/>
    <n v="0"/>
    <s v="No"/>
    <s v="No"/>
    <n v="68"/>
    <s v="No"/>
    <x v="0"/>
    <x v="0"/>
    <x v="1"/>
    <x v="0"/>
    <x v="1"/>
    <x v="1"/>
    <x v="1"/>
    <x v="1"/>
    <x v="2"/>
    <s v="No"/>
    <x v="3"/>
    <n v="64.349999999999994"/>
    <n v="4539.6000000000004"/>
    <x v="0"/>
    <n v="4539.6000000000004"/>
    <n v="0"/>
    <x v="4"/>
  </r>
  <r>
    <s v="5727-MYATE"/>
    <x v="1"/>
    <n v="0"/>
    <s v="Yes"/>
    <s v="Yes"/>
    <n v="72"/>
    <s v="Yes"/>
    <x v="2"/>
    <x v="0"/>
    <x v="1"/>
    <x v="0"/>
    <x v="1"/>
    <x v="1"/>
    <x v="1"/>
    <x v="1"/>
    <x v="2"/>
    <s v="Yes"/>
    <x v="3"/>
    <n v="90.8"/>
    <n v="6397.6"/>
    <x v="0"/>
    <n v="6397.6"/>
    <n v="0"/>
    <x v="4"/>
  </r>
  <r>
    <s v="3823-KYNQY"/>
    <x v="1"/>
    <n v="0"/>
    <s v="No"/>
    <s v="No"/>
    <n v="12"/>
    <s v="Yes"/>
    <x v="2"/>
    <x v="2"/>
    <x v="2"/>
    <x v="2"/>
    <x v="2"/>
    <x v="2"/>
    <x v="2"/>
    <x v="2"/>
    <x v="1"/>
    <s v="No"/>
    <x v="3"/>
    <n v="24.95"/>
    <n v="280.39999999999998"/>
    <x v="0"/>
    <n v="280.39999999999998"/>
    <n v="0"/>
    <x v="0"/>
  </r>
  <r>
    <s v="8988-ECPJR"/>
    <x v="0"/>
    <n v="1"/>
    <s v="Yes"/>
    <s v="Yes"/>
    <n v="34"/>
    <s v="Yes"/>
    <x v="2"/>
    <x v="1"/>
    <x v="0"/>
    <x v="0"/>
    <x v="0"/>
    <x v="0"/>
    <x v="0"/>
    <x v="0"/>
    <x v="0"/>
    <s v="Yes"/>
    <x v="1"/>
    <n v="79.599999999999994"/>
    <n v="2718.3"/>
    <x v="1"/>
    <n v="2718.3"/>
    <n v="1"/>
    <x v="1"/>
  </r>
  <r>
    <s v="7570-WELNY"/>
    <x v="0"/>
    <n v="0"/>
    <s v="Yes"/>
    <s v="No"/>
    <n v="68"/>
    <s v="Yes"/>
    <x v="2"/>
    <x v="1"/>
    <x v="1"/>
    <x v="0"/>
    <x v="0"/>
    <x v="0"/>
    <x v="0"/>
    <x v="0"/>
    <x v="2"/>
    <s v="Yes"/>
    <x v="2"/>
    <n v="84.7"/>
    <n v="5711.05"/>
    <x v="0"/>
    <n v="5711.05"/>
    <n v="0"/>
    <x v="4"/>
  </r>
  <r>
    <s v="3021-VLNRJ"/>
    <x v="0"/>
    <n v="0"/>
    <s v="No"/>
    <s v="Yes"/>
    <n v="50"/>
    <s v="Yes"/>
    <x v="1"/>
    <x v="0"/>
    <x v="1"/>
    <x v="1"/>
    <x v="1"/>
    <x v="1"/>
    <x v="1"/>
    <x v="0"/>
    <x v="1"/>
    <s v="Yes"/>
    <x v="3"/>
    <n v="70.8"/>
    <n v="3478.15"/>
    <x v="0"/>
    <n v="3478.15"/>
    <n v="0"/>
    <x v="5"/>
  </r>
  <r>
    <s v="3776-EKTKM"/>
    <x v="0"/>
    <n v="1"/>
    <s v="No"/>
    <s v="No"/>
    <n v="1"/>
    <s v="No"/>
    <x v="0"/>
    <x v="0"/>
    <x v="0"/>
    <x v="1"/>
    <x v="0"/>
    <x v="0"/>
    <x v="1"/>
    <x v="0"/>
    <x v="0"/>
    <s v="Yes"/>
    <x v="0"/>
    <n v="36.450000000000003"/>
    <n v="36.450000000000003"/>
    <x v="1"/>
    <n v="36.450000000000003"/>
    <n v="1"/>
    <x v="0"/>
  </r>
  <r>
    <s v="2080-CAZNM"/>
    <x v="0"/>
    <n v="1"/>
    <s v="No"/>
    <s v="No"/>
    <n v="41"/>
    <s v="Yes"/>
    <x v="2"/>
    <x v="1"/>
    <x v="0"/>
    <x v="0"/>
    <x v="1"/>
    <x v="0"/>
    <x v="1"/>
    <x v="1"/>
    <x v="0"/>
    <s v="Yes"/>
    <x v="0"/>
    <n v="104.4"/>
    <n v="4133.95"/>
    <x v="0"/>
    <n v="4133.95"/>
    <n v="0"/>
    <x v="2"/>
  </r>
  <r>
    <s v="1028-FFNJK"/>
    <x v="1"/>
    <n v="1"/>
    <s v="Yes"/>
    <s v="No"/>
    <n v="30"/>
    <s v="Yes"/>
    <x v="2"/>
    <x v="1"/>
    <x v="0"/>
    <x v="1"/>
    <x v="0"/>
    <x v="1"/>
    <x v="1"/>
    <x v="1"/>
    <x v="0"/>
    <s v="Yes"/>
    <x v="0"/>
    <n v="101.5"/>
    <n v="2917.65"/>
    <x v="0"/>
    <n v="2917.65"/>
    <n v="0"/>
    <x v="1"/>
  </r>
  <r>
    <s v="6907-FLBER"/>
    <x v="1"/>
    <n v="0"/>
    <s v="No"/>
    <s v="No"/>
    <n v="1"/>
    <s v="Yes"/>
    <x v="2"/>
    <x v="0"/>
    <x v="0"/>
    <x v="0"/>
    <x v="0"/>
    <x v="0"/>
    <x v="0"/>
    <x v="0"/>
    <x v="0"/>
    <s v="No"/>
    <x v="0"/>
    <n v="54.3"/>
    <n v="54.3"/>
    <x v="0"/>
    <n v="54.3"/>
    <n v="0"/>
    <x v="0"/>
  </r>
  <r>
    <s v="3001-UNBTL"/>
    <x v="1"/>
    <n v="1"/>
    <s v="Yes"/>
    <s v="Yes"/>
    <n v="29"/>
    <s v="Yes"/>
    <x v="2"/>
    <x v="1"/>
    <x v="0"/>
    <x v="1"/>
    <x v="1"/>
    <x v="0"/>
    <x v="1"/>
    <x v="1"/>
    <x v="0"/>
    <s v="Yes"/>
    <x v="0"/>
    <n v="103.95"/>
    <n v="2964.8"/>
    <x v="0"/>
    <n v="2964.8"/>
    <n v="0"/>
    <x v="1"/>
  </r>
  <r>
    <s v="5982-PSMKW"/>
    <x v="0"/>
    <n v="0"/>
    <s v="Yes"/>
    <s v="Yes"/>
    <n v="23"/>
    <s v="Yes"/>
    <x v="2"/>
    <x v="0"/>
    <x v="1"/>
    <x v="0"/>
    <x v="1"/>
    <x v="1"/>
    <x v="1"/>
    <x v="1"/>
    <x v="2"/>
    <s v="Yes"/>
    <x v="3"/>
    <n v="91.1"/>
    <n v="2198.3000000000002"/>
    <x v="0"/>
    <n v="2198.3000000000002"/>
    <n v="0"/>
    <x v="3"/>
  </r>
  <r>
    <s v="3507-GASNP"/>
    <x v="1"/>
    <n v="0"/>
    <s v="No"/>
    <s v="Yes"/>
    <n v="60"/>
    <s v="Yes"/>
    <x v="1"/>
    <x v="2"/>
    <x v="2"/>
    <x v="2"/>
    <x v="2"/>
    <x v="2"/>
    <x v="2"/>
    <x v="2"/>
    <x v="2"/>
    <s v="No"/>
    <x v="1"/>
    <n v="19.95"/>
    <n v="1189.9000000000001"/>
    <x v="0"/>
    <n v="1189.9000000000001"/>
    <n v="0"/>
    <x v="5"/>
  </r>
  <r>
    <s v="7096-ZNBZI"/>
    <x v="0"/>
    <n v="0"/>
    <s v="Yes"/>
    <s v="No"/>
    <n v="72"/>
    <s v="Yes"/>
    <x v="2"/>
    <x v="2"/>
    <x v="2"/>
    <x v="2"/>
    <x v="2"/>
    <x v="2"/>
    <x v="2"/>
    <x v="2"/>
    <x v="2"/>
    <s v="No"/>
    <x v="3"/>
    <n v="26.45"/>
    <n v="1914.5"/>
    <x v="0"/>
    <n v="1914.5"/>
    <n v="0"/>
    <x v="4"/>
  </r>
  <r>
    <s v="1902-XBTFB"/>
    <x v="1"/>
    <n v="0"/>
    <s v="No"/>
    <s v="Yes"/>
    <n v="22"/>
    <s v="Yes"/>
    <x v="1"/>
    <x v="1"/>
    <x v="0"/>
    <x v="0"/>
    <x v="1"/>
    <x v="0"/>
    <x v="1"/>
    <x v="0"/>
    <x v="0"/>
    <s v="Yes"/>
    <x v="0"/>
    <n v="89.4"/>
    <n v="2001.5"/>
    <x v="1"/>
    <n v="2001.5"/>
    <n v="1"/>
    <x v="3"/>
  </r>
  <r>
    <s v="1676-MQAOA"/>
    <x v="1"/>
    <n v="0"/>
    <s v="No"/>
    <s v="No"/>
    <n v="72"/>
    <s v="Yes"/>
    <x v="1"/>
    <x v="0"/>
    <x v="1"/>
    <x v="0"/>
    <x v="1"/>
    <x v="1"/>
    <x v="1"/>
    <x v="0"/>
    <x v="2"/>
    <s v="Yes"/>
    <x v="2"/>
    <n v="75.099999999999994"/>
    <n v="5336.35"/>
    <x v="0"/>
    <n v="5336.35"/>
    <n v="0"/>
    <x v="4"/>
  </r>
  <r>
    <s v="0786-IVLAW"/>
    <x v="0"/>
    <n v="1"/>
    <s v="No"/>
    <s v="No"/>
    <n v="66"/>
    <s v="Yes"/>
    <x v="2"/>
    <x v="1"/>
    <x v="0"/>
    <x v="0"/>
    <x v="1"/>
    <x v="0"/>
    <x v="1"/>
    <x v="1"/>
    <x v="1"/>
    <s v="No"/>
    <x v="2"/>
    <n v="108.1"/>
    <n v="7238.6"/>
    <x v="0"/>
    <n v="7238.6"/>
    <n v="0"/>
    <x v="4"/>
  </r>
  <r>
    <s v="7566-DSRLQ"/>
    <x v="0"/>
    <n v="0"/>
    <s v="Yes"/>
    <s v="No"/>
    <n v="72"/>
    <s v="Yes"/>
    <x v="2"/>
    <x v="1"/>
    <x v="0"/>
    <x v="0"/>
    <x v="1"/>
    <x v="1"/>
    <x v="1"/>
    <x v="1"/>
    <x v="2"/>
    <s v="Yes"/>
    <x v="0"/>
    <n v="110.15"/>
    <n v="7998.8"/>
    <x v="0"/>
    <n v="7998.8"/>
    <n v="0"/>
    <x v="4"/>
  </r>
  <r>
    <s v="0643-OKLRP"/>
    <x v="0"/>
    <n v="1"/>
    <s v="Yes"/>
    <s v="No"/>
    <n v="47"/>
    <s v="Yes"/>
    <x v="2"/>
    <x v="1"/>
    <x v="1"/>
    <x v="1"/>
    <x v="0"/>
    <x v="0"/>
    <x v="0"/>
    <x v="0"/>
    <x v="0"/>
    <s v="No"/>
    <x v="0"/>
    <n v="80.349999999999994"/>
    <n v="3825.85"/>
    <x v="1"/>
    <n v="3825.85"/>
    <n v="1"/>
    <x v="2"/>
  </r>
  <r>
    <s v="7245-JMTTQ"/>
    <x v="0"/>
    <n v="0"/>
    <s v="No"/>
    <s v="No"/>
    <n v="51"/>
    <s v="Yes"/>
    <x v="2"/>
    <x v="1"/>
    <x v="0"/>
    <x v="0"/>
    <x v="1"/>
    <x v="1"/>
    <x v="1"/>
    <x v="1"/>
    <x v="1"/>
    <s v="Yes"/>
    <x v="0"/>
    <n v="111.5"/>
    <n v="5703.25"/>
    <x v="0"/>
    <n v="5703.25"/>
    <n v="0"/>
    <x v="5"/>
  </r>
  <r>
    <s v="6050-IJRHS"/>
    <x v="0"/>
    <n v="0"/>
    <s v="Yes"/>
    <s v="Yes"/>
    <n v="70"/>
    <s v="Yes"/>
    <x v="2"/>
    <x v="1"/>
    <x v="0"/>
    <x v="0"/>
    <x v="1"/>
    <x v="0"/>
    <x v="1"/>
    <x v="1"/>
    <x v="1"/>
    <s v="Yes"/>
    <x v="0"/>
    <n v="106.5"/>
    <n v="7397"/>
    <x v="0"/>
    <n v="7397"/>
    <n v="0"/>
    <x v="4"/>
  </r>
  <r>
    <s v="6202-JVYEU"/>
    <x v="1"/>
    <n v="0"/>
    <s v="No"/>
    <s v="No"/>
    <n v="9"/>
    <s v="Yes"/>
    <x v="1"/>
    <x v="2"/>
    <x v="2"/>
    <x v="2"/>
    <x v="2"/>
    <x v="2"/>
    <x v="2"/>
    <x v="2"/>
    <x v="1"/>
    <s v="Yes"/>
    <x v="0"/>
    <n v="19.899999999999999"/>
    <n v="164.6"/>
    <x v="0"/>
    <n v="164.6"/>
    <n v="0"/>
    <x v="0"/>
  </r>
  <r>
    <s v="8591-TKMZH"/>
    <x v="1"/>
    <n v="0"/>
    <s v="Yes"/>
    <s v="Yes"/>
    <n v="59"/>
    <s v="Yes"/>
    <x v="2"/>
    <x v="1"/>
    <x v="1"/>
    <x v="0"/>
    <x v="0"/>
    <x v="1"/>
    <x v="1"/>
    <x v="1"/>
    <x v="2"/>
    <s v="Yes"/>
    <x v="1"/>
    <n v="111.1"/>
    <n v="6555.2"/>
    <x v="0"/>
    <n v="6555.2"/>
    <n v="0"/>
    <x v="5"/>
  </r>
  <r>
    <s v="0734-OXWBT"/>
    <x v="1"/>
    <n v="0"/>
    <s v="No"/>
    <s v="Yes"/>
    <n v="3"/>
    <s v="Yes"/>
    <x v="1"/>
    <x v="0"/>
    <x v="0"/>
    <x v="1"/>
    <x v="0"/>
    <x v="1"/>
    <x v="1"/>
    <x v="1"/>
    <x v="0"/>
    <s v="No"/>
    <x v="1"/>
    <n v="70.7"/>
    <n v="225.65"/>
    <x v="0"/>
    <n v="225.65"/>
    <n v="0"/>
    <x v="0"/>
  </r>
  <r>
    <s v="4282-ACRXS"/>
    <x v="1"/>
    <n v="1"/>
    <s v="Yes"/>
    <s v="No"/>
    <n v="38"/>
    <s v="No"/>
    <x v="0"/>
    <x v="0"/>
    <x v="0"/>
    <x v="1"/>
    <x v="0"/>
    <x v="0"/>
    <x v="0"/>
    <x v="0"/>
    <x v="0"/>
    <s v="Yes"/>
    <x v="0"/>
    <n v="24.85"/>
    <n v="955.75"/>
    <x v="0"/>
    <n v="955.75"/>
    <n v="0"/>
    <x v="2"/>
  </r>
  <r>
    <s v="0365-TRTPY"/>
    <x v="0"/>
    <n v="0"/>
    <s v="No"/>
    <s v="No"/>
    <n v="37"/>
    <s v="Yes"/>
    <x v="2"/>
    <x v="1"/>
    <x v="1"/>
    <x v="0"/>
    <x v="1"/>
    <x v="0"/>
    <x v="0"/>
    <x v="0"/>
    <x v="0"/>
    <s v="No"/>
    <x v="2"/>
    <n v="91.2"/>
    <n v="3382.3"/>
    <x v="0"/>
    <n v="3382.3"/>
    <n v="0"/>
    <x v="2"/>
  </r>
  <r>
    <s v="7349-ALMUX"/>
    <x v="1"/>
    <n v="0"/>
    <s v="No"/>
    <s v="No"/>
    <n v="37"/>
    <s v="Yes"/>
    <x v="1"/>
    <x v="0"/>
    <x v="1"/>
    <x v="0"/>
    <x v="1"/>
    <x v="1"/>
    <x v="0"/>
    <x v="0"/>
    <x v="2"/>
    <s v="No"/>
    <x v="2"/>
    <n v="65.599999999999994"/>
    <n v="2313.8000000000002"/>
    <x v="0"/>
    <n v="2313.8000000000002"/>
    <n v="0"/>
    <x v="2"/>
  </r>
  <r>
    <s v="9381-NDKME"/>
    <x v="0"/>
    <n v="1"/>
    <s v="Yes"/>
    <s v="No"/>
    <n v="24"/>
    <s v="No"/>
    <x v="0"/>
    <x v="0"/>
    <x v="0"/>
    <x v="1"/>
    <x v="1"/>
    <x v="0"/>
    <x v="0"/>
    <x v="1"/>
    <x v="0"/>
    <s v="Yes"/>
    <x v="3"/>
    <n v="40.65"/>
    <n v="933.3"/>
    <x v="1"/>
    <n v="933.3"/>
    <n v="1"/>
    <x v="3"/>
  </r>
  <r>
    <s v="6502-KUGLL"/>
    <x v="0"/>
    <n v="0"/>
    <s v="Yes"/>
    <s v="Yes"/>
    <n v="14"/>
    <s v="Yes"/>
    <x v="1"/>
    <x v="0"/>
    <x v="1"/>
    <x v="0"/>
    <x v="0"/>
    <x v="1"/>
    <x v="0"/>
    <x v="0"/>
    <x v="0"/>
    <s v="No"/>
    <x v="2"/>
    <n v="59.45"/>
    <n v="780.85"/>
    <x v="0"/>
    <n v="780.85"/>
    <n v="0"/>
    <x v="3"/>
  </r>
  <r>
    <s v="1841-YSJGV"/>
    <x v="1"/>
    <n v="0"/>
    <s v="Yes"/>
    <s v="No"/>
    <n v="72"/>
    <s v="Yes"/>
    <x v="2"/>
    <x v="1"/>
    <x v="1"/>
    <x v="0"/>
    <x v="0"/>
    <x v="1"/>
    <x v="1"/>
    <x v="1"/>
    <x v="2"/>
    <s v="Yes"/>
    <x v="3"/>
    <n v="109.95"/>
    <n v="7852.4"/>
    <x v="0"/>
    <n v="7852.4"/>
    <n v="0"/>
    <x v="4"/>
  </r>
  <r>
    <s v="2794-XIMMO"/>
    <x v="1"/>
    <n v="0"/>
    <s v="Yes"/>
    <s v="No"/>
    <n v="53"/>
    <s v="No"/>
    <x v="0"/>
    <x v="0"/>
    <x v="0"/>
    <x v="0"/>
    <x v="1"/>
    <x v="1"/>
    <x v="1"/>
    <x v="1"/>
    <x v="1"/>
    <s v="Yes"/>
    <x v="0"/>
    <n v="60.45"/>
    <n v="3184.25"/>
    <x v="1"/>
    <n v="3184.25"/>
    <n v="1"/>
    <x v="5"/>
  </r>
  <r>
    <s v="8382-SHQEH"/>
    <x v="0"/>
    <n v="0"/>
    <s v="Yes"/>
    <s v="No"/>
    <n v="8"/>
    <s v="Yes"/>
    <x v="2"/>
    <x v="1"/>
    <x v="0"/>
    <x v="1"/>
    <x v="0"/>
    <x v="0"/>
    <x v="0"/>
    <x v="1"/>
    <x v="0"/>
    <s v="Yes"/>
    <x v="0"/>
    <n v="84.9"/>
    <n v="764.95"/>
    <x v="1"/>
    <n v="764.95"/>
    <n v="1"/>
    <x v="0"/>
  </r>
  <r>
    <s v="3511-BFTJW"/>
    <x v="1"/>
    <n v="0"/>
    <s v="Yes"/>
    <s v="Yes"/>
    <n v="72"/>
    <s v="No"/>
    <x v="0"/>
    <x v="0"/>
    <x v="1"/>
    <x v="0"/>
    <x v="1"/>
    <x v="0"/>
    <x v="0"/>
    <x v="0"/>
    <x v="2"/>
    <s v="No"/>
    <x v="3"/>
    <n v="38.5"/>
    <n v="2763"/>
    <x v="0"/>
    <n v="2763"/>
    <n v="0"/>
    <x v="4"/>
  </r>
  <r>
    <s v="7668-XCFYV"/>
    <x v="0"/>
    <n v="1"/>
    <s v="Yes"/>
    <s v="No"/>
    <n v="17"/>
    <s v="Yes"/>
    <x v="2"/>
    <x v="1"/>
    <x v="0"/>
    <x v="1"/>
    <x v="0"/>
    <x v="0"/>
    <x v="1"/>
    <x v="1"/>
    <x v="0"/>
    <s v="Yes"/>
    <x v="0"/>
    <n v="92.55"/>
    <n v="1614.7"/>
    <x v="0"/>
    <n v="1614.7"/>
    <n v="0"/>
    <x v="3"/>
  </r>
  <r>
    <s v="2983-ZANRP"/>
    <x v="0"/>
    <n v="0"/>
    <s v="Yes"/>
    <s v="Yes"/>
    <n v="2"/>
    <s v="Yes"/>
    <x v="1"/>
    <x v="1"/>
    <x v="0"/>
    <x v="0"/>
    <x v="0"/>
    <x v="0"/>
    <x v="0"/>
    <x v="0"/>
    <x v="0"/>
    <s v="Yes"/>
    <x v="2"/>
    <n v="73.55"/>
    <n v="145.4"/>
    <x v="1"/>
    <n v="145.4"/>
    <n v="1"/>
    <x v="0"/>
  </r>
  <r>
    <s v="7845-URHJN"/>
    <x v="0"/>
    <n v="0"/>
    <s v="Yes"/>
    <s v="No"/>
    <n v="8"/>
    <s v="Yes"/>
    <x v="1"/>
    <x v="2"/>
    <x v="2"/>
    <x v="2"/>
    <x v="2"/>
    <x v="2"/>
    <x v="2"/>
    <x v="2"/>
    <x v="0"/>
    <s v="No"/>
    <x v="2"/>
    <n v="20.149999999999999"/>
    <n v="156.25"/>
    <x v="1"/>
    <n v="156.25"/>
    <n v="1"/>
    <x v="0"/>
  </r>
  <r>
    <s v="3034-ZBEQN"/>
    <x v="0"/>
    <n v="0"/>
    <s v="Yes"/>
    <s v="No"/>
    <n v="48"/>
    <s v="No"/>
    <x v="0"/>
    <x v="0"/>
    <x v="0"/>
    <x v="0"/>
    <x v="1"/>
    <x v="0"/>
    <x v="0"/>
    <x v="0"/>
    <x v="1"/>
    <s v="No"/>
    <x v="1"/>
    <n v="34.700000000000003"/>
    <n v="1604.5"/>
    <x v="1"/>
    <n v="1604.5"/>
    <n v="1"/>
    <x v="2"/>
  </r>
  <r>
    <s v="5018-HEKFO"/>
    <x v="0"/>
    <n v="0"/>
    <s v="No"/>
    <s v="No"/>
    <n v="10"/>
    <s v="Yes"/>
    <x v="2"/>
    <x v="2"/>
    <x v="2"/>
    <x v="2"/>
    <x v="2"/>
    <x v="2"/>
    <x v="2"/>
    <x v="2"/>
    <x v="0"/>
    <s v="Yes"/>
    <x v="1"/>
    <n v="24.5"/>
    <n v="270.14999999999998"/>
    <x v="0"/>
    <n v="270.14999999999998"/>
    <n v="0"/>
    <x v="0"/>
  </r>
  <r>
    <s v="2923-ARZLG"/>
    <x v="1"/>
    <n v="0"/>
    <s v="Yes"/>
    <s v="Yes"/>
    <n v="0"/>
    <s v="Yes"/>
    <x v="1"/>
    <x v="2"/>
    <x v="2"/>
    <x v="2"/>
    <x v="2"/>
    <x v="2"/>
    <x v="2"/>
    <x v="2"/>
    <x v="1"/>
    <s v="Yes"/>
    <x v="1"/>
    <n v="19.7"/>
    <s v=" "/>
    <x v="0"/>
    <s v=""/>
    <n v="0"/>
    <x v="0"/>
  </r>
  <r>
    <s v="3976-NLDEZ"/>
    <x v="1"/>
    <n v="0"/>
    <s v="No"/>
    <s v="No"/>
    <n v="1"/>
    <s v="Yes"/>
    <x v="1"/>
    <x v="2"/>
    <x v="2"/>
    <x v="2"/>
    <x v="2"/>
    <x v="2"/>
    <x v="2"/>
    <x v="2"/>
    <x v="0"/>
    <s v="No"/>
    <x v="1"/>
    <n v="20.6"/>
    <n v="20.6"/>
    <x v="0"/>
    <n v="20.6"/>
    <n v="0"/>
    <x v="0"/>
  </r>
  <r>
    <s v="2282-YGNOR"/>
    <x v="0"/>
    <n v="0"/>
    <s v="No"/>
    <s v="No"/>
    <n v="29"/>
    <s v="Yes"/>
    <x v="1"/>
    <x v="0"/>
    <x v="1"/>
    <x v="1"/>
    <x v="1"/>
    <x v="1"/>
    <x v="0"/>
    <x v="0"/>
    <x v="1"/>
    <s v="No"/>
    <x v="3"/>
    <n v="58"/>
    <n v="1734.5"/>
    <x v="0"/>
    <n v="1734.5"/>
    <n v="0"/>
    <x v="1"/>
  </r>
  <r>
    <s v="5336-UFNZP"/>
    <x v="0"/>
    <n v="1"/>
    <s v="Yes"/>
    <s v="Yes"/>
    <n v="65"/>
    <s v="Yes"/>
    <x v="2"/>
    <x v="1"/>
    <x v="0"/>
    <x v="0"/>
    <x v="1"/>
    <x v="0"/>
    <x v="1"/>
    <x v="1"/>
    <x v="1"/>
    <s v="Yes"/>
    <x v="0"/>
    <n v="107.45"/>
    <n v="7047.5"/>
    <x v="0"/>
    <n v="7047.5"/>
    <n v="0"/>
    <x v="4"/>
  </r>
  <r>
    <s v="6854-EXGSF"/>
    <x v="0"/>
    <n v="0"/>
    <s v="No"/>
    <s v="No"/>
    <n v="8"/>
    <s v="Yes"/>
    <x v="2"/>
    <x v="0"/>
    <x v="1"/>
    <x v="0"/>
    <x v="1"/>
    <x v="0"/>
    <x v="0"/>
    <x v="0"/>
    <x v="0"/>
    <s v="Yes"/>
    <x v="2"/>
    <n v="65.5"/>
    <n v="573.15"/>
    <x v="0"/>
    <n v="573.15"/>
    <n v="0"/>
    <x v="0"/>
  </r>
  <r>
    <s v="1241-EZFMJ"/>
    <x v="1"/>
    <n v="0"/>
    <s v="Yes"/>
    <s v="No"/>
    <n v="61"/>
    <s v="Yes"/>
    <x v="2"/>
    <x v="2"/>
    <x v="2"/>
    <x v="2"/>
    <x v="2"/>
    <x v="2"/>
    <x v="2"/>
    <x v="2"/>
    <x v="2"/>
    <s v="No"/>
    <x v="2"/>
    <n v="25.45"/>
    <n v="1538.6"/>
    <x v="0"/>
    <n v="1538.6"/>
    <n v="0"/>
    <x v="4"/>
  </r>
  <r>
    <s v="9233-PSYHO"/>
    <x v="0"/>
    <n v="1"/>
    <s v="No"/>
    <s v="No"/>
    <n v="45"/>
    <s v="Yes"/>
    <x v="2"/>
    <x v="1"/>
    <x v="0"/>
    <x v="1"/>
    <x v="1"/>
    <x v="0"/>
    <x v="1"/>
    <x v="1"/>
    <x v="1"/>
    <s v="Yes"/>
    <x v="2"/>
    <n v="100.15"/>
    <n v="4459.8"/>
    <x v="0"/>
    <n v="4459.8"/>
    <n v="0"/>
    <x v="2"/>
  </r>
  <r>
    <s v="5376-PCKNB"/>
    <x v="1"/>
    <n v="0"/>
    <s v="Yes"/>
    <s v="Yes"/>
    <n v="72"/>
    <s v="Yes"/>
    <x v="2"/>
    <x v="1"/>
    <x v="0"/>
    <x v="0"/>
    <x v="1"/>
    <x v="0"/>
    <x v="1"/>
    <x v="1"/>
    <x v="1"/>
    <s v="Yes"/>
    <x v="3"/>
    <n v="104.45"/>
    <n v="7459"/>
    <x v="0"/>
    <n v="7459"/>
    <n v="0"/>
    <x v="4"/>
  </r>
  <r>
    <s v="8044-BGWPI"/>
    <x v="1"/>
    <n v="0"/>
    <s v="Yes"/>
    <s v="Yes"/>
    <n v="12"/>
    <s v="Yes"/>
    <x v="1"/>
    <x v="2"/>
    <x v="2"/>
    <x v="2"/>
    <x v="2"/>
    <x v="2"/>
    <x v="2"/>
    <x v="2"/>
    <x v="0"/>
    <s v="Yes"/>
    <x v="0"/>
    <n v="21.15"/>
    <n v="306.05"/>
    <x v="0"/>
    <n v="306.05"/>
    <n v="0"/>
    <x v="0"/>
  </r>
  <r>
    <s v="4060-LDNLU"/>
    <x v="1"/>
    <n v="0"/>
    <s v="No"/>
    <s v="No"/>
    <n v="7"/>
    <s v="Yes"/>
    <x v="2"/>
    <x v="1"/>
    <x v="0"/>
    <x v="1"/>
    <x v="0"/>
    <x v="0"/>
    <x v="1"/>
    <x v="1"/>
    <x v="0"/>
    <s v="No"/>
    <x v="0"/>
    <n v="96.2"/>
    <n v="639.70000000000005"/>
    <x v="0"/>
    <n v="639.70000000000005"/>
    <n v="0"/>
    <x v="0"/>
  </r>
  <r>
    <s v="3589-PPVKW"/>
    <x v="1"/>
    <n v="0"/>
    <s v="No"/>
    <s v="No"/>
    <n v="9"/>
    <s v="Yes"/>
    <x v="1"/>
    <x v="0"/>
    <x v="0"/>
    <x v="1"/>
    <x v="0"/>
    <x v="0"/>
    <x v="0"/>
    <x v="0"/>
    <x v="0"/>
    <s v="Yes"/>
    <x v="1"/>
    <n v="44.4"/>
    <n v="348.15"/>
    <x v="0"/>
    <n v="348.15"/>
    <n v="0"/>
    <x v="0"/>
  </r>
  <r>
    <s v="8327-LZKAS"/>
    <x v="0"/>
    <n v="1"/>
    <s v="Yes"/>
    <s v="No"/>
    <n v="43"/>
    <s v="Yes"/>
    <x v="2"/>
    <x v="1"/>
    <x v="0"/>
    <x v="1"/>
    <x v="1"/>
    <x v="1"/>
    <x v="1"/>
    <x v="1"/>
    <x v="1"/>
    <s v="Yes"/>
    <x v="0"/>
    <n v="107.55"/>
    <n v="4533.8999999999996"/>
    <x v="1"/>
    <n v="4533.8999999999996"/>
    <n v="1"/>
    <x v="2"/>
  </r>
  <r>
    <s v="5887-IKKYO"/>
    <x v="1"/>
    <n v="0"/>
    <s v="Yes"/>
    <s v="Yes"/>
    <n v="58"/>
    <s v="Yes"/>
    <x v="2"/>
    <x v="1"/>
    <x v="0"/>
    <x v="1"/>
    <x v="1"/>
    <x v="1"/>
    <x v="0"/>
    <x v="1"/>
    <x v="2"/>
    <s v="No"/>
    <x v="2"/>
    <n v="94.35"/>
    <n v="5563.65"/>
    <x v="0"/>
    <n v="5563.65"/>
    <n v="0"/>
    <x v="5"/>
  </r>
  <r>
    <s v="1075-BGWOH"/>
    <x v="1"/>
    <n v="1"/>
    <s v="Yes"/>
    <s v="No"/>
    <n v="16"/>
    <s v="Yes"/>
    <x v="2"/>
    <x v="1"/>
    <x v="0"/>
    <x v="1"/>
    <x v="1"/>
    <x v="0"/>
    <x v="1"/>
    <x v="1"/>
    <x v="0"/>
    <s v="Yes"/>
    <x v="0"/>
    <n v="98.75"/>
    <n v="1587.55"/>
    <x v="1"/>
    <n v="1587.55"/>
    <n v="1"/>
    <x v="3"/>
  </r>
  <r>
    <s v="1755-RMCXH"/>
    <x v="1"/>
    <n v="0"/>
    <s v="Yes"/>
    <s v="Yes"/>
    <n v="2"/>
    <s v="Yes"/>
    <x v="1"/>
    <x v="2"/>
    <x v="2"/>
    <x v="2"/>
    <x v="2"/>
    <x v="2"/>
    <x v="2"/>
    <x v="2"/>
    <x v="0"/>
    <s v="No"/>
    <x v="1"/>
    <n v="20.3"/>
    <n v="40.25"/>
    <x v="0"/>
    <n v="40.25"/>
    <n v="0"/>
    <x v="0"/>
  </r>
  <r>
    <s v="0302-JOIVN"/>
    <x v="0"/>
    <n v="0"/>
    <s v="Yes"/>
    <s v="No"/>
    <n v="8"/>
    <s v="Yes"/>
    <x v="1"/>
    <x v="1"/>
    <x v="0"/>
    <x v="0"/>
    <x v="1"/>
    <x v="0"/>
    <x v="1"/>
    <x v="1"/>
    <x v="0"/>
    <s v="No"/>
    <x v="0"/>
    <n v="101.15"/>
    <n v="842.9"/>
    <x v="1"/>
    <n v="842.9"/>
    <n v="1"/>
    <x v="0"/>
  </r>
  <r>
    <s v="3858-XHYJO"/>
    <x v="0"/>
    <n v="0"/>
    <s v="Yes"/>
    <s v="No"/>
    <n v="40"/>
    <s v="Yes"/>
    <x v="2"/>
    <x v="1"/>
    <x v="1"/>
    <x v="1"/>
    <x v="1"/>
    <x v="0"/>
    <x v="1"/>
    <x v="1"/>
    <x v="1"/>
    <s v="No"/>
    <x v="2"/>
    <n v="105.75"/>
    <n v="4228.55"/>
    <x v="0"/>
    <n v="4228.55"/>
    <n v="0"/>
    <x v="2"/>
  </r>
  <r>
    <s v="4299-SIMNS"/>
    <x v="1"/>
    <n v="0"/>
    <s v="No"/>
    <s v="No"/>
    <n v="9"/>
    <s v="Yes"/>
    <x v="2"/>
    <x v="1"/>
    <x v="1"/>
    <x v="1"/>
    <x v="0"/>
    <x v="0"/>
    <x v="0"/>
    <x v="0"/>
    <x v="0"/>
    <s v="Yes"/>
    <x v="0"/>
    <n v="81.150000000000006"/>
    <n v="784.45"/>
    <x v="0"/>
    <n v="784.45"/>
    <n v="0"/>
    <x v="0"/>
  </r>
  <r>
    <s v="7025-IWFHT"/>
    <x v="1"/>
    <n v="0"/>
    <s v="No"/>
    <s v="No"/>
    <n v="41"/>
    <s v="Yes"/>
    <x v="1"/>
    <x v="1"/>
    <x v="0"/>
    <x v="0"/>
    <x v="0"/>
    <x v="1"/>
    <x v="1"/>
    <x v="0"/>
    <x v="1"/>
    <s v="Yes"/>
    <x v="0"/>
    <n v="89.55"/>
    <n v="3729.75"/>
    <x v="0"/>
    <n v="3729.75"/>
    <n v="0"/>
    <x v="2"/>
  </r>
  <r>
    <s v="6261-LHRTG"/>
    <x v="0"/>
    <n v="0"/>
    <s v="No"/>
    <s v="No"/>
    <n v="26"/>
    <s v="Yes"/>
    <x v="1"/>
    <x v="0"/>
    <x v="0"/>
    <x v="0"/>
    <x v="1"/>
    <x v="0"/>
    <x v="0"/>
    <x v="0"/>
    <x v="0"/>
    <s v="Yes"/>
    <x v="3"/>
    <n v="54.75"/>
    <n v="1406.9"/>
    <x v="0"/>
    <n v="1406.9"/>
    <n v="0"/>
    <x v="1"/>
  </r>
  <r>
    <s v="7841-FCRQD"/>
    <x v="0"/>
    <n v="0"/>
    <s v="Yes"/>
    <s v="No"/>
    <n v="33"/>
    <s v="Yes"/>
    <x v="1"/>
    <x v="0"/>
    <x v="0"/>
    <x v="0"/>
    <x v="0"/>
    <x v="1"/>
    <x v="0"/>
    <x v="0"/>
    <x v="1"/>
    <s v="Yes"/>
    <x v="3"/>
    <n v="53.75"/>
    <n v="1857.3"/>
    <x v="0"/>
    <n v="1857.3"/>
    <n v="0"/>
    <x v="1"/>
  </r>
  <r>
    <s v="2056-EVGZL"/>
    <x v="1"/>
    <n v="0"/>
    <s v="Yes"/>
    <s v="Yes"/>
    <n v="68"/>
    <s v="Yes"/>
    <x v="1"/>
    <x v="1"/>
    <x v="0"/>
    <x v="0"/>
    <x v="1"/>
    <x v="1"/>
    <x v="1"/>
    <x v="1"/>
    <x v="1"/>
    <s v="No"/>
    <x v="3"/>
    <n v="105.75"/>
    <n v="7322.5"/>
    <x v="0"/>
    <n v="7322.5"/>
    <n v="0"/>
    <x v="4"/>
  </r>
  <r>
    <s v="8777-MBMTS"/>
    <x v="0"/>
    <n v="1"/>
    <s v="Yes"/>
    <s v="No"/>
    <n v="65"/>
    <s v="Yes"/>
    <x v="1"/>
    <x v="1"/>
    <x v="0"/>
    <x v="0"/>
    <x v="1"/>
    <x v="1"/>
    <x v="1"/>
    <x v="1"/>
    <x v="2"/>
    <s v="Yes"/>
    <x v="3"/>
    <n v="105.85"/>
    <n v="6725.5"/>
    <x v="0"/>
    <n v="6725.5"/>
    <n v="0"/>
    <x v="4"/>
  </r>
  <r>
    <s v="7753-USQYQ"/>
    <x v="1"/>
    <n v="0"/>
    <s v="No"/>
    <s v="No"/>
    <n v="55"/>
    <s v="Yes"/>
    <x v="1"/>
    <x v="0"/>
    <x v="0"/>
    <x v="0"/>
    <x v="0"/>
    <x v="1"/>
    <x v="0"/>
    <x v="1"/>
    <x v="1"/>
    <s v="Yes"/>
    <x v="0"/>
    <n v="64.2"/>
    <n v="3627.3"/>
    <x v="0"/>
    <n v="3627.3"/>
    <n v="0"/>
    <x v="5"/>
  </r>
  <r>
    <s v="5366-IJEQJ"/>
    <x v="1"/>
    <n v="0"/>
    <s v="No"/>
    <s v="No"/>
    <n v="20"/>
    <s v="Yes"/>
    <x v="2"/>
    <x v="1"/>
    <x v="0"/>
    <x v="1"/>
    <x v="1"/>
    <x v="0"/>
    <x v="1"/>
    <x v="0"/>
    <x v="0"/>
    <s v="Yes"/>
    <x v="0"/>
    <n v="88.7"/>
    <n v="1761.45"/>
    <x v="1"/>
    <n v="1761.45"/>
    <n v="1"/>
    <x v="3"/>
  </r>
  <r>
    <s v="7661-CPURM"/>
    <x v="1"/>
    <n v="0"/>
    <s v="No"/>
    <s v="No"/>
    <n v="19"/>
    <s v="Yes"/>
    <x v="1"/>
    <x v="1"/>
    <x v="0"/>
    <x v="1"/>
    <x v="0"/>
    <x v="1"/>
    <x v="0"/>
    <x v="1"/>
    <x v="1"/>
    <s v="Yes"/>
    <x v="3"/>
    <n v="87.7"/>
    <n v="1725.95"/>
    <x v="0"/>
    <n v="1725.95"/>
    <n v="0"/>
    <x v="3"/>
  </r>
  <r>
    <s v="6233-HXJMX"/>
    <x v="0"/>
    <n v="0"/>
    <s v="No"/>
    <s v="No"/>
    <n v="45"/>
    <s v="Yes"/>
    <x v="2"/>
    <x v="1"/>
    <x v="0"/>
    <x v="1"/>
    <x v="1"/>
    <x v="0"/>
    <x v="0"/>
    <x v="1"/>
    <x v="0"/>
    <s v="Yes"/>
    <x v="3"/>
    <n v="89.3"/>
    <n v="4192.1499999999996"/>
    <x v="0"/>
    <n v="4192.1499999999996"/>
    <n v="0"/>
    <x v="2"/>
  </r>
  <r>
    <s v="5902-WBLSE"/>
    <x v="0"/>
    <n v="0"/>
    <s v="Yes"/>
    <s v="Yes"/>
    <n v="70"/>
    <s v="Yes"/>
    <x v="1"/>
    <x v="2"/>
    <x v="2"/>
    <x v="2"/>
    <x v="2"/>
    <x v="2"/>
    <x v="2"/>
    <x v="2"/>
    <x v="2"/>
    <s v="Yes"/>
    <x v="3"/>
    <n v="20.149999999999999"/>
    <n v="1411.2"/>
    <x v="0"/>
    <n v="1411.2"/>
    <n v="0"/>
    <x v="4"/>
  </r>
  <r>
    <s v="1981-INRFU"/>
    <x v="0"/>
    <n v="0"/>
    <s v="No"/>
    <s v="No"/>
    <n v="2"/>
    <s v="Yes"/>
    <x v="1"/>
    <x v="1"/>
    <x v="0"/>
    <x v="1"/>
    <x v="0"/>
    <x v="0"/>
    <x v="1"/>
    <x v="0"/>
    <x v="0"/>
    <s v="Yes"/>
    <x v="0"/>
    <n v="79.75"/>
    <n v="164.5"/>
    <x v="1"/>
    <n v="164.5"/>
    <n v="1"/>
    <x v="0"/>
  </r>
  <r>
    <s v="4971-PUYQO"/>
    <x v="0"/>
    <n v="0"/>
    <s v="No"/>
    <s v="No"/>
    <n v="27"/>
    <s v="Yes"/>
    <x v="2"/>
    <x v="1"/>
    <x v="0"/>
    <x v="1"/>
    <x v="0"/>
    <x v="0"/>
    <x v="1"/>
    <x v="1"/>
    <x v="0"/>
    <s v="Yes"/>
    <x v="1"/>
    <n v="94.55"/>
    <n v="2724.6"/>
    <x v="1"/>
    <n v="2724.6"/>
    <n v="1"/>
    <x v="1"/>
  </r>
  <r>
    <s v="3239-TPHPZ"/>
    <x v="0"/>
    <n v="0"/>
    <s v="Yes"/>
    <s v="No"/>
    <n v="12"/>
    <s v="Yes"/>
    <x v="1"/>
    <x v="2"/>
    <x v="2"/>
    <x v="2"/>
    <x v="2"/>
    <x v="2"/>
    <x v="2"/>
    <x v="2"/>
    <x v="2"/>
    <s v="Yes"/>
    <x v="0"/>
    <n v="20.05"/>
    <n v="264.55"/>
    <x v="0"/>
    <n v="264.55"/>
    <n v="0"/>
    <x v="0"/>
  </r>
  <r>
    <s v="5115-GZDEL"/>
    <x v="1"/>
    <n v="0"/>
    <s v="No"/>
    <s v="Yes"/>
    <n v="72"/>
    <s v="No"/>
    <x v="0"/>
    <x v="0"/>
    <x v="1"/>
    <x v="0"/>
    <x v="1"/>
    <x v="1"/>
    <x v="1"/>
    <x v="1"/>
    <x v="2"/>
    <s v="No"/>
    <x v="3"/>
    <n v="67.2"/>
    <n v="4671.7"/>
    <x v="0"/>
    <n v="4671.7"/>
    <n v="0"/>
    <x v="4"/>
  </r>
  <r>
    <s v="3338-CVVEH"/>
    <x v="1"/>
    <n v="0"/>
    <s v="No"/>
    <s v="No"/>
    <n v="12"/>
    <s v="Yes"/>
    <x v="2"/>
    <x v="1"/>
    <x v="0"/>
    <x v="1"/>
    <x v="0"/>
    <x v="0"/>
    <x v="1"/>
    <x v="1"/>
    <x v="0"/>
    <s v="No"/>
    <x v="0"/>
    <n v="94.55"/>
    <n v="1173.55"/>
    <x v="0"/>
    <n v="1173.55"/>
    <n v="0"/>
    <x v="0"/>
  </r>
  <r>
    <s v="8485-GJCDN"/>
    <x v="0"/>
    <n v="1"/>
    <s v="No"/>
    <s v="No"/>
    <n v="5"/>
    <s v="Yes"/>
    <x v="1"/>
    <x v="1"/>
    <x v="0"/>
    <x v="1"/>
    <x v="0"/>
    <x v="0"/>
    <x v="0"/>
    <x v="0"/>
    <x v="0"/>
    <s v="Yes"/>
    <x v="1"/>
    <n v="69.05"/>
    <n v="318.5"/>
    <x v="1"/>
    <n v="318.5"/>
    <n v="1"/>
    <x v="0"/>
  </r>
  <r>
    <s v="2615-YVMYX"/>
    <x v="1"/>
    <n v="1"/>
    <s v="Yes"/>
    <s v="No"/>
    <n v="71"/>
    <s v="Yes"/>
    <x v="2"/>
    <x v="1"/>
    <x v="1"/>
    <x v="0"/>
    <x v="1"/>
    <x v="0"/>
    <x v="1"/>
    <x v="1"/>
    <x v="0"/>
    <s v="Yes"/>
    <x v="0"/>
    <n v="107.5"/>
    <n v="7713.55"/>
    <x v="0"/>
    <n v="7713.55"/>
    <n v="0"/>
    <x v="4"/>
  </r>
  <r>
    <s v="2851-STERV"/>
    <x v="1"/>
    <n v="1"/>
    <s v="No"/>
    <s v="No"/>
    <n v="35"/>
    <s v="Yes"/>
    <x v="1"/>
    <x v="0"/>
    <x v="0"/>
    <x v="1"/>
    <x v="1"/>
    <x v="1"/>
    <x v="1"/>
    <x v="1"/>
    <x v="1"/>
    <s v="Yes"/>
    <x v="0"/>
    <n v="73"/>
    <n v="2471.25"/>
    <x v="0"/>
    <n v="2471.25"/>
    <n v="0"/>
    <x v="1"/>
  </r>
  <r>
    <s v="4393-GEADV"/>
    <x v="1"/>
    <n v="0"/>
    <s v="Yes"/>
    <s v="Yes"/>
    <n v="70"/>
    <s v="Yes"/>
    <x v="2"/>
    <x v="1"/>
    <x v="1"/>
    <x v="0"/>
    <x v="1"/>
    <x v="1"/>
    <x v="1"/>
    <x v="1"/>
    <x v="2"/>
    <s v="No"/>
    <x v="3"/>
    <n v="114.75"/>
    <n v="7842.3"/>
    <x v="0"/>
    <n v="7842.3"/>
    <n v="0"/>
    <x v="4"/>
  </r>
  <r>
    <s v="8486-AYEQH"/>
    <x v="0"/>
    <n v="0"/>
    <s v="No"/>
    <s v="No"/>
    <n v="31"/>
    <s v="Yes"/>
    <x v="2"/>
    <x v="1"/>
    <x v="0"/>
    <x v="1"/>
    <x v="0"/>
    <x v="0"/>
    <x v="0"/>
    <x v="0"/>
    <x v="0"/>
    <s v="Yes"/>
    <x v="0"/>
    <n v="76.05"/>
    <n v="2227.8000000000002"/>
    <x v="0"/>
    <n v="2227.8000000000002"/>
    <n v="0"/>
    <x v="1"/>
  </r>
  <r>
    <s v="1527-SXDPN"/>
    <x v="1"/>
    <n v="0"/>
    <s v="Yes"/>
    <s v="Yes"/>
    <n v="52"/>
    <s v="Yes"/>
    <x v="2"/>
    <x v="1"/>
    <x v="0"/>
    <x v="1"/>
    <x v="1"/>
    <x v="1"/>
    <x v="0"/>
    <x v="1"/>
    <x v="2"/>
    <s v="Yes"/>
    <x v="2"/>
    <n v="96.25"/>
    <n v="4990.25"/>
    <x v="1"/>
    <n v="4990.25"/>
    <n v="1"/>
    <x v="5"/>
  </r>
  <r>
    <s v="6029-WTIPC"/>
    <x v="1"/>
    <n v="1"/>
    <s v="No"/>
    <s v="No"/>
    <n v="37"/>
    <s v="Yes"/>
    <x v="2"/>
    <x v="1"/>
    <x v="0"/>
    <x v="1"/>
    <x v="1"/>
    <x v="0"/>
    <x v="1"/>
    <x v="1"/>
    <x v="0"/>
    <s v="Yes"/>
    <x v="0"/>
    <n v="101.1"/>
    <n v="3744.05"/>
    <x v="1"/>
    <n v="3744.05"/>
    <n v="1"/>
    <x v="2"/>
  </r>
  <r>
    <s v="8634-CILSZ"/>
    <x v="1"/>
    <n v="0"/>
    <s v="No"/>
    <s v="No"/>
    <n v="69"/>
    <s v="Yes"/>
    <x v="2"/>
    <x v="1"/>
    <x v="0"/>
    <x v="0"/>
    <x v="0"/>
    <x v="1"/>
    <x v="1"/>
    <x v="1"/>
    <x v="1"/>
    <s v="Yes"/>
    <x v="2"/>
    <n v="104.7"/>
    <n v="7220.35"/>
    <x v="1"/>
    <n v="7220.35"/>
    <n v="1"/>
    <x v="4"/>
  </r>
  <r>
    <s v="5419-JKZNQ"/>
    <x v="1"/>
    <n v="1"/>
    <s v="Yes"/>
    <s v="No"/>
    <n v="30"/>
    <s v="Yes"/>
    <x v="2"/>
    <x v="1"/>
    <x v="0"/>
    <x v="1"/>
    <x v="0"/>
    <x v="0"/>
    <x v="0"/>
    <x v="0"/>
    <x v="0"/>
    <s v="No"/>
    <x v="1"/>
    <n v="77.900000000000006"/>
    <n v="2351.4499999999998"/>
    <x v="0"/>
    <n v="2351.4499999999998"/>
    <n v="0"/>
    <x v="1"/>
  </r>
  <r>
    <s v="2495-KZNFB"/>
    <x v="0"/>
    <n v="0"/>
    <s v="No"/>
    <s v="No"/>
    <n v="33"/>
    <s v="Yes"/>
    <x v="2"/>
    <x v="1"/>
    <x v="1"/>
    <x v="1"/>
    <x v="0"/>
    <x v="0"/>
    <x v="0"/>
    <x v="1"/>
    <x v="0"/>
    <s v="Yes"/>
    <x v="0"/>
    <n v="90.65"/>
    <n v="2989.6"/>
    <x v="0"/>
    <n v="2989.6"/>
    <n v="0"/>
    <x v="1"/>
  </r>
  <r>
    <s v="1409-PHXTF"/>
    <x v="1"/>
    <n v="1"/>
    <s v="Yes"/>
    <s v="No"/>
    <n v="54"/>
    <s v="Yes"/>
    <x v="2"/>
    <x v="1"/>
    <x v="0"/>
    <x v="0"/>
    <x v="1"/>
    <x v="1"/>
    <x v="1"/>
    <x v="1"/>
    <x v="2"/>
    <s v="Yes"/>
    <x v="0"/>
    <n v="110.45"/>
    <n v="6077.75"/>
    <x v="0"/>
    <n v="6077.75"/>
    <n v="0"/>
    <x v="5"/>
  </r>
  <r>
    <s v="4560-WQAQW"/>
    <x v="0"/>
    <n v="0"/>
    <s v="No"/>
    <s v="No"/>
    <n v="59"/>
    <s v="Yes"/>
    <x v="2"/>
    <x v="0"/>
    <x v="1"/>
    <x v="1"/>
    <x v="0"/>
    <x v="1"/>
    <x v="0"/>
    <x v="1"/>
    <x v="1"/>
    <s v="No"/>
    <x v="2"/>
    <n v="68.7"/>
    <n v="4070.95"/>
    <x v="0"/>
    <n v="4070.95"/>
    <n v="0"/>
    <x v="5"/>
  </r>
  <r>
    <s v="9591-YVTEB"/>
    <x v="1"/>
    <n v="1"/>
    <s v="No"/>
    <s v="No"/>
    <n v="55"/>
    <s v="No"/>
    <x v="0"/>
    <x v="0"/>
    <x v="1"/>
    <x v="0"/>
    <x v="0"/>
    <x v="0"/>
    <x v="1"/>
    <x v="0"/>
    <x v="0"/>
    <s v="Yes"/>
    <x v="0"/>
    <n v="44.85"/>
    <n v="2479.0500000000002"/>
    <x v="0"/>
    <n v="2479.0500000000002"/>
    <n v="0"/>
    <x v="5"/>
  </r>
  <r>
    <s v="9309-BZGNT"/>
    <x v="1"/>
    <n v="1"/>
    <s v="Yes"/>
    <s v="No"/>
    <n v="69"/>
    <s v="No"/>
    <x v="0"/>
    <x v="0"/>
    <x v="0"/>
    <x v="1"/>
    <x v="1"/>
    <x v="0"/>
    <x v="0"/>
    <x v="0"/>
    <x v="1"/>
    <s v="Yes"/>
    <x v="3"/>
    <n v="29.8"/>
    <n v="2134.3000000000002"/>
    <x v="0"/>
    <n v="2134.3000000000002"/>
    <n v="0"/>
    <x v="4"/>
  </r>
  <r>
    <s v="4274-DRSQT"/>
    <x v="0"/>
    <n v="0"/>
    <s v="No"/>
    <s v="No"/>
    <n v="66"/>
    <s v="Yes"/>
    <x v="2"/>
    <x v="1"/>
    <x v="0"/>
    <x v="0"/>
    <x v="0"/>
    <x v="0"/>
    <x v="1"/>
    <x v="0"/>
    <x v="1"/>
    <s v="Yes"/>
    <x v="2"/>
    <n v="88.9"/>
    <n v="6000.1"/>
    <x v="0"/>
    <n v="6000.1"/>
    <n v="0"/>
    <x v="4"/>
  </r>
  <r>
    <s v="2027-DNKIV"/>
    <x v="1"/>
    <n v="0"/>
    <s v="Yes"/>
    <s v="Yes"/>
    <n v="37"/>
    <s v="Yes"/>
    <x v="1"/>
    <x v="0"/>
    <x v="1"/>
    <x v="1"/>
    <x v="1"/>
    <x v="1"/>
    <x v="0"/>
    <x v="0"/>
    <x v="1"/>
    <s v="Yes"/>
    <x v="1"/>
    <n v="58.75"/>
    <n v="2203.1"/>
    <x v="0"/>
    <n v="2203.1"/>
    <n v="0"/>
    <x v="2"/>
  </r>
  <r>
    <s v="8075-GXIUB"/>
    <x v="1"/>
    <n v="1"/>
    <s v="Yes"/>
    <s v="No"/>
    <n v="9"/>
    <s v="Yes"/>
    <x v="1"/>
    <x v="2"/>
    <x v="2"/>
    <x v="2"/>
    <x v="2"/>
    <x v="2"/>
    <x v="2"/>
    <x v="2"/>
    <x v="1"/>
    <s v="No"/>
    <x v="3"/>
    <n v="19.850000000000001"/>
    <n v="183.15"/>
    <x v="0"/>
    <n v="183.15"/>
    <n v="0"/>
    <x v="0"/>
  </r>
  <r>
    <s v="2885-HIJDH"/>
    <x v="1"/>
    <n v="0"/>
    <s v="Yes"/>
    <s v="Yes"/>
    <n v="69"/>
    <s v="Yes"/>
    <x v="2"/>
    <x v="0"/>
    <x v="1"/>
    <x v="1"/>
    <x v="1"/>
    <x v="1"/>
    <x v="1"/>
    <x v="1"/>
    <x v="2"/>
    <s v="No"/>
    <x v="2"/>
    <n v="86.9"/>
    <n v="6194.1"/>
    <x v="0"/>
    <n v="6194.1"/>
    <n v="0"/>
    <x v="4"/>
  </r>
  <r>
    <s v="5424-RLQLC"/>
    <x v="1"/>
    <n v="0"/>
    <s v="No"/>
    <s v="No"/>
    <n v="10"/>
    <s v="Yes"/>
    <x v="1"/>
    <x v="0"/>
    <x v="0"/>
    <x v="0"/>
    <x v="0"/>
    <x v="0"/>
    <x v="1"/>
    <x v="0"/>
    <x v="0"/>
    <s v="Yes"/>
    <x v="1"/>
    <n v="59.65"/>
    <n v="638.95000000000005"/>
    <x v="0"/>
    <n v="638.95000000000005"/>
    <n v="0"/>
    <x v="0"/>
  </r>
  <r>
    <s v="6682-QJDGB"/>
    <x v="1"/>
    <n v="0"/>
    <s v="No"/>
    <s v="Yes"/>
    <n v="40"/>
    <s v="Yes"/>
    <x v="1"/>
    <x v="0"/>
    <x v="1"/>
    <x v="0"/>
    <x v="0"/>
    <x v="0"/>
    <x v="0"/>
    <x v="0"/>
    <x v="0"/>
    <s v="Yes"/>
    <x v="1"/>
    <n v="55.25"/>
    <n v="2139.1999999999998"/>
    <x v="1"/>
    <n v="2139.1999999999998"/>
    <n v="1"/>
    <x v="2"/>
  </r>
  <r>
    <s v="6507-DTJZV"/>
    <x v="1"/>
    <n v="0"/>
    <s v="No"/>
    <s v="Yes"/>
    <n v="13"/>
    <s v="Yes"/>
    <x v="1"/>
    <x v="0"/>
    <x v="0"/>
    <x v="1"/>
    <x v="0"/>
    <x v="0"/>
    <x v="1"/>
    <x v="1"/>
    <x v="0"/>
    <s v="No"/>
    <x v="3"/>
    <n v="66.400000000000006"/>
    <n v="831.75"/>
    <x v="0"/>
    <n v="831.75"/>
    <n v="0"/>
    <x v="3"/>
  </r>
  <r>
    <s v="8780-IXSTS"/>
    <x v="0"/>
    <n v="0"/>
    <s v="No"/>
    <s v="No"/>
    <n v="6"/>
    <s v="Yes"/>
    <x v="2"/>
    <x v="1"/>
    <x v="0"/>
    <x v="0"/>
    <x v="0"/>
    <x v="0"/>
    <x v="1"/>
    <x v="0"/>
    <x v="0"/>
    <s v="Yes"/>
    <x v="0"/>
    <n v="90.1"/>
    <n v="521.29999999999995"/>
    <x v="1"/>
    <n v="521.29999999999995"/>
    <n v="1"/>
    <x v="0"/>
  </r>
  <r>
    <s v="7673-BQGKU"/>
    <x v="0"/>
    <n v="0"/>
    <s v="Yes"/>
    <s v="Yes"/>
    <n v="69"/>
    <s v="Yes"/>
    <x v="1"/>
    <x v="2"/>
    <x v="2"/>
    <x v="2"/>
    <x v="2"/>
    <x v="2"/>
    <x v="2"/>
    <x v="2"/>
    <x v="2"/>
    <s v="No"/>
    <x v="2"/>
    <n v="20.149999999999999"/>
    <n v="1337.5"/>
    <x v="0"/>
    <n v="1337.5"/>
    <n v="0"/>
    <x v="4"/>
  </r>
  <r>
    <s v="6723-WSNTY"/>
    <x v="0"/>
    <n v="1"/>
    <s v="Yes"/>
    <s v="No"/>
    <n v="66"/>
    <s v="Yes"/>
    <x v="2"/>
    <x v="1"/>
    <x v="0"/>
    <x v="0"/>
    <x v="1"/>
    <x v="1"/>
    <x v="1"/>
    <x v="1"/>
    <x v="1"/>
    <s v="Yes"/>
    <x v="3"/>
    <n v="108.1"/>
    <n v="7181.95"/>
    <x v="0"/>
    <n v="7181.95"/>
    <n v="0"/>
    <x v="4"/>
  </r>
  <r>
    <s v="9530-EHPOH"/>
    <x v="1"/>
    <n v="0"/>
    <s v="No"/>
    <s v="No"/>
    <n v="11"/>
    <s v="Yes"/>
    <x v="2"/>
    <x v="0"/>
    <x v="0"/>
    <x v="1"/>
    <x v="1"/>
    <x v="0"/>
    <x v="0"/>
    <x v="0"/>
    <x v="0"/>
    <s v="No"/>
    <x v="0"/>
    <n v="53.75"/>
    <n v="608"/>
    <x v="1"/>
    <n v="608"/>
    <n v="1"/>
    <x v="0"/>
  </r>
  <r>
    <s v="2725-IWWBA"/>
    <x v="1"/>
    <n v="0"/>
    <s v="Yes"/>
    <s v="Yes"/>
    <n v="46"/>
    <s v="Yes"/>
    <x v="1"/>
    <x v="0"/>
    <x v="1"/>
    <x v="1"/>
    <x v="1"/>
    <x v="1"/>
    <x v="0"/>
    <x v="0"/>
    <x v="1"/>
    <s v="No"/>
    <x v="1"/>
    <n v="56.9"/>
    <n v="2560.1"/>
    <x v="0"/>
    <n v="2560.1"/>
    <n v="0"/>
    <x v="2"/>
  </r>
  <r>
    <s v="0345-HKJVM"/>
    <x v="0"/>
    <n v="0"/>
    <s v="No"/>
    <s v="No"/>
    <n v="6"/>
    <s v="Yes"/>
    <x v="1"/>
    <x v="1"/>
    <x v="0"/>
    <x v="1"/>
    <x v="0"/>
    <x v="0"/>
    <x v="1"/>
    <x v="1"/>
    <x v="0"/>
    <s v="No"/>
    <x v="0"/>
    <n v="89.3"/>
    <n v="577.6"/>
    <x v="1"/>
    <n v="577.6"/>
    <n v="1"/>
    <x v="0"/>
  </r>
  <r>
    <s v="1061-PNTHC"/>
    <x v="0"/>
    <n v="0"/>
    <s v="Yes"/>
    <s v="Yes"/>
    <n v="56"/>
    <s v="Yes"/>
    <x v="2"/>
    <x v="1"/>
    <x v="1"/>
    <x v="1"/>
    <x v="1"/>
    <x v="1"/>
    <x v="1"/>
    <x v="1"/>
    <x v="0"/>
    <s v="Yes"/>
    <x v="1"/>
    <n v="109.6"/>
    <n v="5953"/>
    <x v="0"/>
    <n v="5953"/>
    <n v="0"/>
    <x v="5"/>
  </r>
  <r>
    <s v="0394-YONDK"/>
    <x v="1"/>
    <n v="0"/>
    <s v="Yes"/>
    <s v="Yes"/>
    <n v="70"/>
    <s v="Yes"/>
    <x v="2"/>
    <x v="2"/>
    <x v="2"/>
    <x v="2"/>
    <x v="2"/>
    <x v="2"/>
    <x v="2"/>
    <x v="2"/>
    <x v="2"/>
    <s v="No"/>
    <x v="3"/>
    <n v="25.15"/>
    <n v="1790.15"/>
    <x v="0"/>
    <n v="1790.15"/>
    <n v="0"/>
    <x v="4"/>
  </r>
  <r>
    <s v="6574-MCOEH"/>
    <x v="0"/>
    <n v="0"/>
    <s v="Yes"/>
    <s v="Yes"/>
    <n v="33"/>
    <s v="Yes"/>
    <x v="2"/>
    <x v="0"/>
    <x v="0"/>
    <x v="1"/>
    <x v="1"/>
    <x v="1"/>
    <x v="1"/>
    <x v="1"/>
    <x v="1"/>
    <s v="Yes"/>
    <x v="0"/>
    <n v="79.150000000000006"/>
    <n v="2531.4"/>
    <x v="0"/>
    <n v="2531.4"/>
    <n v="0"/>
    <x v="1"/>
  </r>
  <r>
    <s v="7399-QHBJS"/>
    <x v="0"/>
    <n v="0"/>
    <s v="Yes"/>
    <s v="Yes"/>
    <n v="72"/>
    <s v="Yes"/>
    <x v="2"/>
    <x v="0"/>
    <x v="1"/>
    <x v="0"/>
    <x v="0"/>
    <x v="1"/>
    <x v="0"/>
    <x v="0"/>
    <x v="2"/>
    <s v="No"/>
    <x v="3"/>
    <n v="66.75"/>
    <n v="4760.3"/>
    <x v="0"/>
    <n v="4760.3"/>
    <n v="0"/>
    <x v="4"/>
  </r>
  <r>
    <s v="3049-SOLAY"/>
    <x v="0"/>
    <n v="0"/>
    <s v="Yes"/>
    <s v="No"/>
    <n v="3"/>
    <s v="Yes"/>
    <x v="2"/>
    <x v="1"/>
    <x v="0"/>
    <x v="1"/>
    <x v="0"/>
    <x v="0"/>
    <x v="1"/>
    <x v="1"/>
    <x v="0"/>
    <s v="Yes"/>
    <x v="0"/>
    <n v="95.2"/>
    <n v="292.85000000000002"/>
    <x v="1"/>
    <n v="292.85000000000002"/>
    <n v="1"/>
    <x v="0"/>
  </r>
  <r>
    <s v="0997-YTLNY"/>
    <x v="0"/>
    <n v="0"/>
    <s v="No"/>
    <s v="Yes"/>
    <n v="19"/>
    <s v="Yes"/>
    <x v="1"/>
    <x v="0"/>
    <x v="0"/>
    <x v="1"/>
    <x v="0"/>
    <x v="1"/>
    <x v="0"/>
    <x v="0"/>
    <x v="0"/>
    <s v="No"/>
    <x v="1"/>
    <n v="48.8"/>
    <n v="953.65"/>
    <x v="0"/>
    <n v="953.65"/>
    <n v="0"/>
    <x v="3"/>
  </r>
  <r>
    <s v="3317-HRTNN"/>
    <x v="0"/>
    <n v="1"/>
    <s v="No"/>
    <s v="No"/>
    <n v="5"/>
    <s v="No"/>
    <x v="0"/>
    <x v="0"/>
    <x v="0"/>
    <x v="1"/>
    <x v="0"/>
    <x v="0"/>
    <x v="1"/>
    <x v="1"/>
    <x v="0"/>
    <s v="No"/>
    <x v="0"/>
    <n v="45.7"/>
    <n v="198"/>
    <x v="1"/>
    <n v="198"/>
    <n v="1"/>
    <x v="0"/>
  </r>
  <r>
    <s v="9479-HYNYL"/>
    <x v="0"/>
    <n v="0"/>
    <s v="Yes"/>
    <s v="No"/>
    <n v="71"/>
    <s v="Yes"/>
    <x v="1"/>
    <x v="0"/>
    <x v="0"/>
    <x v="0"/>
    <x v="1"/>
    <x v="1"/>
    <x v="1"/>
    <x v="1"/>
    <x v="2"/>
    <s v="Yes"/>
    <x v="3"/>
    <n v="80.7"/>
    <n v="5705.05"/>
    <x v="0"/>
    <n v="5705.05"/>
    <n v="0"/>
    <x v="4"/>
  </r>
  <r>
    <s v="3235-ETOOB"/>
    <x v="1"/>
    <n v="0"/>
    <s v="Yes"/>
    <s v="No"/>
    <n v="8"/>
    <s v="Yes"/>
    <x v="1"/>
    <x v="1"/>
    <x v="1"/>
    <x v="1"/>
    <x v="0"/>
    <x v="0"/>
    <x v="0"/>
    <x v="0"/>
    <x v="0"/>
    <s v="Yes"/>
    <x v="0"/>
    <n v="74.5"/>
    <n v="609.9"/>
    <x v="1"/>
    <n v="609.9"/>
    <n v="1"/>
    <x v="0"/>
  </r>
  <r>
    <s v="9708-KFDBY"/>
    <x v="1"/>
    <n v="0"/>
    <s v="No"/>
    <s v="No"/>
    <n v="1"/>
    <s v="Yes"/>
    <x v="1"/>
    <x v="2"/>
    <x v="2"/>
    <x v="2"/>
    <x v="2"/>
    <x v="2"/>
    <x v="2"/>
    <x v="2"/>
    <x v="0"/>
    <s v="No"/>
    <x v="3"/>
    <n v="20.55"/>
    <n v="20.55"/>
    <x v="0"/>
    <n v="20.55"/>
    <n v="0"/>
    <x v="0"/>
  </r>
  <r>
    <s v="8058-INTPH"/>
    <x v="0"/>
    <n v="0"/>
    <s v="No"/>
    <s v="No"/>
    <n v="1"/>
    <s v="Yes"/>
    <x v="1"/>
    <x v="1"/>
    <x v="0"/>
    <x v="1"/>
    <x v="0"/>
    <x v="0"/>
    <x v="1"/>
    <x v="0"/>
    <x v="0"/>
    <s v="Yes"/>
    <x v="0"/>
    <n v="79.650000000000006"/>
    <n v="79.650000000000006"/>
    <x v="1"/>
    <n v="79.650000000000006"/>
    <n v="1"/>
    <x v="0"/>
  </r>
  <r>
    <s v="3642-GKTCT"/>
    <x v="0"/>
    <n v="0"/>
    <s v="No"/>
    <s v="No"/>
    <n v="61"/>
    <s v="Yes"/>
    <x v="2"/>
    <x v="1"/>
    <x v="1"/>
    <x v="0"/>
    <x v="1"/>
    <x v="1"/>
    <x v="1"/>
    <x v="1"/>
    <x v="1"/>
    <s v="Yes"/>
    <x v="1"/>
    <n v="115.1"/>
    <n v="6993.65"/>
    <x v="0"/>
    <n v="6993.65"/>
    <n v="0"/>
    <x v="4"/>
  </r>
  <r>
    <s v="0774-RMNUW"/>
    <x v="0"/>
    <n v="0"/>
    <s v="Yes"/>
    <s v="Yes"/>
    <n v="71"/>
    <s v="No"/>
    <x v="0"/>
    <x v="0"/>
    <x v="1"/>
    <x v="0"/>
    <x v="0"/>
    <x v="1"/>
    <x v="1"/>
    <x v="1"/>
    <x v="2"/>
    <s v="No"/>
    <x v="2"/>
    <n v="59.7"/>
    <n v="4122.6499999999996"/>
    <x v="0"/>
    <n v="4122.6499999999996"/>
    <n v="0"/>
    <x v="4"/>
  </r>
  <r>
    <s v="1334-PDUKM"/>
    <x v="0"/>
    <n v="0"/>
    <s v="Yes"/>
    <s v="No"/>
    <n v="68"/>
    <s v="Yes"/>
    <x v="2"/>
    <x v="1"/>
    <x v="0"/>
    <x v="0"/>
    <x v="1"/>
    <x v="0"/>
    <x v="0"/>
    <x v="0"/>
    <x v="1"/>
    <s v="No"/>
    <x v="3"/>
    <n v="86.45"/>
    <n v="5762.95"/>
    <x v="0"/>
    <n v="5762.95"/>
    <n v="0"/>
    <x v="4"/>
  </r>
  <r>
    <s v="0756-MPZRL"/>
    <x v="1"/>
    <n v="0"/>
    <s v="No"/>
    <s v="No"/>
    <n v="46"/>
    <s v="No"/>
    <x v="0"/>
    <x v="0"/>
    <x v="0"/>
    <x v="1"/>
    <x v="1"/>
    <x v="1"/>
    <x v="0"/>
    <x v="0"/>
    <x v="1"/>
    <s v="No"/>
    <x v="3"/>
    <n v="33.700000000000003"/>
    <n v="1537.85"/>
    <x v="0"/>
    <n v="1537.85"/>
    <n v="0"/>
    <x v="2"/>
  </r>
  <r>
    <s v="2242-MFOTG"/>
    <x v="1"/>
    <n v="0"/>
    <s v="No"/>
    <s v="No"/>
    <n v="33"/>
    <s v="Yes"/>
    <x v="2"/>
    <x v="1"/>
    <x v="1"/>
    <x v="1"/>
    <x v="0"/>
    <x v="0"/>
    <x v="0"/>
    <x v="0"/>
    <x v="1"/>
    <s v="No"/>
    <x v="2"/>
    <n v="80.099999999999994"/>
    <n v="2603.3000000000002"/>
    <x v="0"/>
    <n v="2603.3000000000002"/>
    <n v="0"/>
    <x v="1"/>
  </r>
  <r>
    <s v="2927-CVULT"/>
    <x v="0"/>
    <n v="0"/>
    <s v="Yes"/>
    <s v="Yes"/>
    <n v="53"/>
    <s v="Yes"/>
    <x v="2"/>
    <x v="1"/>
    <x v="1"/>
    <x v="0"/>
    <x v="1"/>
    <x v="1"/>
    <x v="0"/>
    <x v="1"/>
    <x v="2"/>
    <s v="Yes"/>
    <x v="2"/>
    <n v="104.05"/>
    <n v="5566.4"/>
    <x v="0"/>
    <n v="5566.4"/>
    <n v="0"/>
    <x v="5"/>
  </r>
  <r>
    <s v="2144-BFDSO"/>
    <x v="0"/>
    <n v="1"/>
    <s v="Yes"/>
    <s v="No"/>
    <n v="50"/>
    <s v="Yes"/>
    <x v="2"/>
    <x v="1"/>
    <x v="1"/>
    <x v="0"/>
    <x v="1"/>
    <x v="0"/>
    <x v="1"/>
    <x v="1"/>
    <x v="0"/>
    <s v="No"/>
    <x v="2"/>
    <n v="108.75"/>
    <n v="5431.9"/>
    <x v="0"/>
    <n v="5431.9"/>
    <n v="0"/>
    <x v="5"/>
  </r>
  <r>
    <s v="8745-PVESG"/>
    <x v="0"/>
    <n v="0"/>
    <s v="No"/>
    <s v="No"/>
    <n v="57"/>
    <s v="No"/>
    <x v="0"/>
    <x v="0"/>
    <x v="1"/>
    <x v="1"/>
    <x v="1"/>
    <x v="1"/>
    <x v="0"/>
    <x v="0"/>
    <x v="1"/>
    <s v="Yes"/>
    <x v="3"/>
    <n v="41.1"/>
    <n v="2258.25"/>
    <x v="0"/>
    <n v="2258.25"/>
    <n v="0"/>
    <x v="5"/>
  </r>
  <r>
    <s v="7647-GYYKX"/>
    <x v="0"/>
    <n v="0"/>
    <s v="Yes"/>
    <s v="Yes"/>
    <n v="54"/>
    <s v="Yes"/>
    <x v="1"/>
    <x v="2"/>
    <x v="2"/>
    <x v="2"/>
    <x v="2"/>
    <x v="2"/>
    <x v="2"/>
    <x v="2"/>
    <x v="2"/>
    <s v="Yes"/>
    <x v="2"/>
    <n v="20.350000000000001"/>
    <n v="1092.3499999999999"/>
    <x v="0"/>
    <n v="1092.3499999999999"/>
    <n v="0"/>
    <x v="5"/>
  </r>
  <r>
    <s v="5647-FXOTP"/>
    <x v="0"/>
    <n v="1"/>
    <s v="Yes"/>
    <s v="No"/>
    <n v="60"/>
    <s v="Yes"/>
    <x v="2"/>
    <x v="1"/>
    <x v="0"/>
    <x v="0"/>
    <x v="1"/>
    <x v="0"/>
    <x v="1"/>
    <x v="1"/>
    <x v="0"/>
    <s v="Yes"/>
    <x v="0"/>
    <n v="105.9"/>
    <n v="6401.25"/>
    <x v="0"/>
    <n v="6401.25"/>
    <n v="0"/>
    <x v="5"/>
  </r>
  <r>
    <s v="5569-OUICF"/>
    <x v="0"/>
    <n v="1"/>
    <s v="Yes"/>
    <s v="No"/>
    <n v="28"/>
    <s v="Yes"/>
    <x v="2"/>
    <x v="1"/>
    <x v="0"/>
    <x v="1"/>
    <x v="0"/>
    <x v="1"/>
    <x v="1"/>
    <x v="1"/>
    <x v="0"/>
    <s v="Yes"/>
    <x v="3"/>
    <n v="101.3"/>
    <n v="2812.2"/>
    <x v="1"/>
    <n v="2812.2"/>
    <n v="1"/>
    <x v="1"/>
  </r>
  <r>
    <s v="8821-XNHVZ"/>
    <x v="0"/>
    <n v="0"/>
    <s v="Yes"/>
    <s v="Yes"/>
    <n v="1"/>
    <s v="Yes"/>
    <x v="1"/>
    <x v="1"/>
    <x v="0"/>
    <x v="1"/>
    <x v="0"/>
    <x v="0"/>
    <x v="1"/>
    <x v="0"/>
    <x v="0"/>
    <s v="Yes"/>
    <x v="1"/>
    <n v="80.05"/>
    <n v="80.05"/>
    <x v="1"/>
    <n v="80.05"/>
    <n v="1"/>
    <x v="0"/>
  </r>
  <r>
    <s v="2082-OJVTK"/>
    <x v="1"/>
    <n v="0"/>
    <s v="Yes"/>
    <s v="Yes"/>
    <n v="29"/>
    <s v="Yes"/>
    <x v="2"/>
    <x v="1"/>
    <x v="0"/>
    <x v="1"/>
    <x v="1"/>
    <x v="0"/>
    <x v="0"/>
    <x v="1"/>
    <x v="0"/>
    <s v="Yes"/>
    <x v="0"/>
    <n v="89.2"/>
    <n v="2698.35"/>
    <x v="1"/>
    <n v="2698.35"/>
    <n v="1"/>
    <x v="1"/>
  </r>
  <r>
    <s v="9700-ISPUP"/>
    <x v="0"/>
    <n v="0"/>
    <s v="Yes"/>
    <s v="Yes"/>
    <n v="10"/>
    <s v="Yes"/>
    <x v="1"/>
    <x v="0"/>
    <x v="0"/>
    <x v="0"/>
    <x v="0"/>
    <x v="1"/>
    <x v="0"/>
    <x v="1"/>
    <x v="0"/>
    <s v="Yes"/>
    <x v="0"/>
    <n v="65.5"/>
    <n v="616.9"/>
    <x v="0"/>
    <n v="616.9"/>
    <n v="0"/>
    <x v="0"/>
  </r>
  <r>
    <s v="9839-ETQOE"/>
    <x v="1"/>
    <n v="0"/>
    <s v="No"/>
    <s v="Yes"/>
    <n v="43"/>
    <s v="No"/>
    <x v="0"/>
    <x v="0"/>
    <x v="1"/>
    <x v="0"/>
    <x v="1"/>
    <x v="0"/>
    <x v="0"/>
    <x v="0"/>
    <x v="0"/>
    <s v="Yes"/>
    <x v="0"/>
    <n v="40.450000000000003"/>
    <n v="1912.85"/>
    <x v="0"/>
    <n v="1912.85"/>
    <n v="0"/>
    <x v="2"/>
  </r>
  <r>
    <s v="6078-VESFR"/>
    <x v="1"/>
    <n v="1"/>
    <s v="Yes"/>
    <s v="No"/>
    <n v="13"/>
    <s v="Yes"/>
    <x v="1"/>
    <x v="1"/>
    <x v="0"/>
    <x v="1"/>
    <x v="0"/>
    <x v="0"/>
    <x v="0"/>
    <x v="0"/>
    <x v="0"/>
    <s v="No"/>
    <x v="2"/>
    <n v="70.45"/>
    <n v="849.1"/>
    <x v="0"/>
    <n v="849.1"/>
    <n v="0"/>
    <x v="3"/>
  </r>
  <r>
    <s v="9027-TMATR"/>
    <x v="0"/>
    <n v="0"/>
    <s v="Yes"/>
    <s v="No"/>
    <n v="43"/>
    <s v="Yes"/>
    <x v="1"/>
    <x v="0"/>
    <x v="1"/>
    <x v="1"/>
    <x v="1"/>
    <x v="1"/>
    <x v="1"/>
    <x v="1"/>
    <x v="2"/>
    <s v="Yes"/>
    <x v="0"/>
    <n v="78.8"/>
    <n v="3460.3"/>
    <x v="0"/>
    <n v="3460.3"/>
    <n v="0"/>
    <x v="2"/>
  </r>
  <r>
    <s v="5940-NFXKV"/>
    <x v="1"/>
    <n v="0"/>
    <s v="Yes"/>
    <s v="Yes"/>
    <n v="19"/>
    <s v="Yes"/>
    <x v="2"/>
    <x v="1"/>
    <x v="0"/>
    <x v="1"/>
    <x v="0"/>
    <x v="0"/>
    <x v="0"/>
    <x v="1"/>
    <x v="0"/>
    <s v="Yes"/>
    <x v="0"/>
    <n v="83.65"/>
    <n v="1465.75"/>
    <x v="1"/>
    <n v="1465.75"/>
    <n v="1"/>
    <x v="3"/>
  </r>
  <r>
    <s v="1941-HOSAM"/>
    <x v="1"/>
    <n v="0"/>
    <s v="Yes"/>
    <s v="Yes"/>
    <n v="1"/>
    <s v="Yes"/>
    <x v="1"/>
    <x v="1"/>
    <x v="0"/>
    <x v="1"/>
    <x v="0"/>
    <x v="0"/>
    <x v="1"/>
    <x v="1"/>
    <x v="0"/>
    <s v="Yes"/>
    <x v="0"/>
    <n v="90.1"/>
    <n v="90.1"/>
    <x v="0"/>
    <n v="90.1"/>
    <n v="0"/>
    <x v="0"/>
  </r>
  <r>
    <s v="9110-HSGTV"/>
    <x v="0"/>
    <n v="0"/>
    <s v="No"/>
    <s v="No"/>
    <n v="69"/>
    <s v="Yes"/>
    <x v="1"/>
    <x v="0"/>
    <x v="1"/>
    <x v="1"/>
    <x v="1"/>
    <x v="1"/>
    <x v="1"/>
    <x v="1"/>
    <x v="2"/>
    <s v="Yes"/>
    <x v="3"/>
    <n v="82.45"/>
    <n v="5555.3"/>
    <x v="0"/>
    <n v="5555.3"/>
    <n v="0"/>
    <x v="4"/>
  </r>
  <r>
    <s v="0704-VCUMB"/>
    <x v="0"/>
    <n v="0"/>
    <s v="Yes"/>
    <s v="No"/>
    <n v="61"/>
    <s v="Yes"/>
    <x v="1"/>
    <x v="2"/>
    <x v="2"/>
    <x v="2"/>
    <x v="2"/>
    <x v="2"/>
    <x v="2"/>
    <x v="2"/>
    <x v="2"/>
    <s v="No"/>
    <x v="3"/>
    <n v="20.25"/>
    <n v="1278.8"/>
    <x v="0"/>
    <n v="1278.8"/>
    <n v="0"/>
    <x v="4"/>
  </r>
  <r>
    <s v="6171-ZTVYB"/>
    <x v="1"/>
    <n v="0"/>
    <s v="Yes"/>
    <s v="No"/>
    <n v="43"/>
    <s v="Yes"/>
    <x v="2"/>
    <x v="0"/>
    <x v="1"/>
    <x v="0"/>
    <x v="0"/>
    <x v="1"/>
    <x v="0"/>
    <x v="0"/>
    <x v="0"/>
    <s v="No"/>
    <x v="2"/>
    <n v="66.25"/>
    <n v="2907.35"/>
    <x v="0"/>
    <n v="2907.35"/>
    <n v="0"/>
    <x v="2"/>
  </r>
  <r>
    <s v="8053-WWDRO"/>
    <x v="0"/>
    <n v="0"/>
    <s v="Yes"/>
    <s v="No"/>
    <n v="6"/>
    <s v="Yes"/>
    <x v="1"/>
    <x v="2"/>
    <x v="2"/>
    <x v="2"/>
    <x v="2"/>
    <x v="2"/>
    <x v="2"/>
    <x v="2"/>
    <x v="0"/>
    <s v="No"/>
    <x v="2"/>
    <n v="19.5"/>
    <n v="146.30000000000001"/>
    <x v="1"/>
    <n v="146.30000000000001"/>
    <n v="1"/>
    <x v="0"/>
  </r>
  <r>
    <s v="9564-KCLHR"/>
    <x v="1"/>
    <n v="0"/>
    <s v="No"/>
    <s v="No"/>
    <n v="1"/>
    <s v="Yes"/>
    <x v="1"/>
    <x v="0"/>
    <x v="0"/>
    <x v="1"/>
    <x v="0"/>
    <x v="1"/>
    <x v="0"/>
    <x v="0"/>
    <x v="0"/>
    <s v="No"/>
    <x v="1"/>
    <n v="51.25"/>
    <n v="51.25"/>
    <x v="1"/>
    <n v="51.25"/>
    <n v="1"/>
    <x v="0"/>
  </r>
  <r>
    <s v="1935-IMVBB"/>
    <x v="1"/>
    <n v="0"/>
    <s v="Yes"/>
    <s v="No"/>
    <n v="56"/>
    <s v="Yes"/>
    <x v="1"/>
    <x v="1"/>
    <x v="0"/>
    <x v="1"/>
    <x v="0"/>
    <x v="0"/>
    <x v="1"/>
    <x v="1"/>
    <x v="0"/>
    <s v="No"/>
    <x v="1"/>
    <n v="89.7"/>
    <n v="4952.95"/>
    <x v="0"/>
    <n v="4952.95"/>
    <n v="0"/>
    <x v="5"/>
  </r>
  <r>
    <s v="2535-PBCGC"/>
    <x v="0"/>
    <n v="0"/>
    <s v="Yes"/>
    <s v="No"/>
    <n v="70"/>
    <s v="No"/>
    <x v="0"/>
    <x v="0"/>
    <x v="1"/>
    <x v="0"/>
    <x v="1"/>
    <x v="1"/>
    <x v="1"/>
    <x v="1"/>
    <x v="2"/>
    <s v="No"/>
    <x v="2"/>
    <n v="64.55"/>
    <n v="4504.8999999999996"/>
    <x v="0"/>
    <n v="4504.8999999999996"/>
    <n v="0"/>
    <x v="4"/>
  </r>
  <r>
    <s v="2082-CEFLT"/>
    <x v="1"/>
    <n v="0"/>
    <s v="No"/>
    <s v="No"/>
    <n v="1"/>
    <s v="Yes"/>
    <x v="1"/>
    <x v="0"/>
    <x v="0"/>
    <x v="1"/>
    <x v="0"/>
    <x v="0"/>
    <x v="0"/>
    <x v="0"/>
    <x v="0"/>
    <s v="Yes"/>
    <x v="0"/>
    <n v="45.6"/>
    <n v="45.6"/>
    <x v="1"/>
    <n v="45.6"/>
    <n v="1"/>
    <x v="0"/>
  </r>
  <r>
    <s v="1470-PSXNM"/>
    <x v="1"/>
    <n v="0"/>
    <s v="Yes"/>
    <s v="Yes"/>
    <n v="49"/>
    <s v="Yes"/>
    <x v="2"/>
    <x v="1"/>
    <x v="0"/>
    <x v="0"/>
    <x v="1"/>
    <x v="0"/>
    <x v="1"/>
    <x v="0"/>
    <x v="1"/>
    <s v="Yes"/>
    <x v="0"/>
    <n v="93.65"/>
    <n v="4520.1499999999996"/>
    <x v="0"/>
    <n v="4520.1499999999996"/>
    <n v="0"/>
    <x v="5"/>
  </r>
  <r>
    <s v="1213-NGCUN"/>
    <x v="0"/>
    <n v="0"/>
    <s v="No"/>
    <s v="No"/>
    <n v="6"/>
    <s v="Yes"/>
    <x v="1"/>
    <x v="0"/>
    <x v="0"/>
    <x v="1"/>
    <x v="0"/>
    <x v="1"/>
    <x v="0"/>
    <x v="0"/>
    <x v="0"/>
    <s v="Yes"/>
    <x v="2"/>
    <n v="49.65"/>
    <n v="267.35000000000002"/>
    <x v="1"/>
    <n v="267.35000000000002"/>
    <n v="1"/>
    <x v="0"/>
  </r>
  <r>
    <s v="2498-XLDZR"/>
    <x v="0"/>
    <n v="0"/>
    <s v="Yes"/>
    <s v="Yes"/>
    <n v="32"/>
    <s v="Yes"/>
    <x v="1"/>
    <x v="0"/>
    <x v="1"/>
    <x v="0"/>
    <x v="1"/>
    <x v="1"/>
    <x v="0"/>
    <x v="1"/>
    <x v="2"/>
    <s v="No"/>
    <x v="1"/>
    <n v="73.599999999999994"/>
    <n v="2316.85"/>
    <x v="0"/>
    <n v="2316.85"/>
    <n v="0"/>
    <x v="1"/>
  </r>
  <r>
    <s v="9866-OCCKE"/>
    <x v="0"/>
    <n v="1"/>
    <s v="Yes"/>
    <s v="No"/>
    <n v="72"/>
    <s v="Yes"/>
    <x v="2"/>
    <x v="1"/>
    <x v="1"/>
    <x v="1"/>
    <x v="1"/>
    <x v="1"/>
    <x v="1"/>
    <x v="1"/>
    <x v="2"/>
    <s v="Yes"/>
    <x v="1"/>
    <n v="109.75"/>
    <n v="8075.35"/>
    <x v="0"/>
    <n v="8075.35"/>
    <n v="0"/>
    <x v="4"/>
  </r>
  <r>
    <s v="5338-YHWYT"/>
    <x v="1"/>
    <n v="0"/>
    <s v="No"/>
    <s v="Yes"/>
    <n v="37"/>
    <s v="Yes"/>
    <x v="1"/>
    <x v="0"/>
    <x v="1"/>
    <x v="0"/>
    <x v="0"/>
    <x v="1"/>
    <x v="0"/>
    <x v="0"/>
    <x v="2"/>
    <s v="No"/>
    <x v="3"/>
    <n v="61.45"/>
    <n v="2302.35"/>
    <x v="0"/>
    <n v="2302.35"/>
    <n v="0"/>
    <x v="2"/>
  </r>
  <r>
    <s v="7718-UPSKJ"/>
    <x v="0"/>
    <n v="0"/>
    <s v="Yes"/>
    <s v="No"/>
    <n v="69"/>
    <s v="Yes"/>
    <x v="1"/>
    <x v="1"/>
    <x v="1"/>
    <x v="0"/>
    <x v="0"/>
    <x v="1"/>
    <x v="1"/>
    <x v="1"/>
    <x v="1"/>
    <s v="Yes"/>
    <x v="3"/>
    <n v="106.4"/>
    <n v="7251.9"/>
    <x v="0"/>
    <n v="7251.9"/>
    <n v="0"/>
    <x v="4"/>
  </r>
  <r>
    <s v="8731-WBBMB"/>
    <x v="0"/>
    <n v="0"/>
    <s v="Yes"/>
    <s v="No"/>
    <n v="26"/>
    <s v="Yes"/>
    <x v="1"/>
    <x v="0"/>
    <x v="0"/>
    <x v="0"/>
    <x v="1"/>
    <x v="1"/>
    <x v="1"/>
    <x v="1"/>
    <x v="0"/>
    <s v="No"/>
    <x v="2"/>
    <n v="81.900000000000006"/>
    <n v="2078.5500000000002"/>
    <x v="0"/>
    <n v="2078.5500000000002"/>
    <n v="0"/>
    <x v="1"/>
  </r>
  <r>
    <s v="1448-CYWKC"/>
    <x v="0"/>
    <n v="0"/>
    <s v="Yes"/>
    <s v="Yes"/>
    <n v="58"/>
    <s v="Yes"/>
    <x v="2"/>
    <x v="1"/>
    <x v="0"/>
    <x v="0"/>
    <x v="1"/>
    <x v="0"/>
    <x v="1"/>
    <x v="1"/>
    <x v="1"/>
    <s v="Yes"/>
    <x v="3"/>
    <n v="105.2"/>
    <n v="6225.4"/>
    <x v="0"/>
    <n v="6225.4"/>
    <n v="0"/>
    <x v="5"/>
  </r>
  <r>
    <s v="7901-IIDQV"/>
    <x v="1"/>
    <n v="0"/>
    <s v="No"/>
    <s v="No"/>
    <n v="24"/>
    <s v="Yes"/>
    <x v="2"/>
    <x v="0"/>
    <x v="0"/>
    <x v="1"/>
    <x v="0"/>
    <x v="1"/>
    <x v="0"/>
    <x v="0"/>
    <x v="1"/>
    <s v="No"/>
    <x v="2"/>
    <n v="54.6"/>
    <n v="1242.25"/>
    <x v="0"/>
    <n v="1242.25"/>
    <n v="0"/>
    <x v="3"/>
  </r>
  <r>
    <s v="2690-DVRVK"/>
    <x v="1"/>
    <n v="0"/>
    <s v="Yes"/>
    <s v="Yes"/>
    <n v="5"/>
    <s v="Yes"/>
    <x v="1"/>
    <x v="2"/>
    <x v="2"/>
    <x v="2"/>
    <x v="2"/>
    <x v="2"/>
    <x v="2"/>
    <x v="2"/>
    <x v="1"/>
    <s v="No"/>
    <x v="0"/>
    <n v="20.55"/>
    <n v="99.45"/>
    <x v="0"/>
    <n v="99.45"/>
    <n v="0"/>
    <x v="0"/>
  </r>
  <r>
    <s v="5688-KZTSN"/>
    <x v="1"/>
    <n v="0"/>
    <s v="Yes"/>
    <s v="Yes"/>
    <n v="15"/>
    <s v="Yes"/>
    <x v="1"/>
    <x v="2"/>
    <x v="2"/>
    <x v="2"/>
    <x v="2"/>
    <x v="2"/>
    <x v="2"/>
    <x v="2"/>
    <x v="0"/>
    <s v="Yes"/>
    <x v="0"/>
    <n v="20"/>
    <n v="288.05"/>
    <x v="1"/>
    <n v="288.05"/>
    <n v="1"/>
    <x v="3"/>
  </r>
  <r>
    <s v="1270-XKUCC"/>
    <x v="0"/>
    <n v="0"/>
    <s v="Yes"/>
    <s v="Yes"/>
    <n v="30"/>
    <s v="Yes"/>
    <x v="1"/>
    <x v="2"/>
    <x v="2"/>
    <x v="2"/>
    <x v="2"/>
    <x v="2"/>
    <x v="2"/>
    <x v="2"/>
    <x v="2"/>
    <s v="No"/>
    <x v="1"/>
    <n v="19.7"/>
    <n v="599.25"/>
    <x v="0"/>
    <n v="599.25"/>
    <n v="0"/>
    <x v="1"/>
  </r>
  <r>
    <s v="0334-ZFJSR"/>
    <x v="0"/>
    <n v="0"/>
    <s v="Yes"/>
    <s v="No"/>
    <n v="55"/>
    <s v="Yes"/>
    <x v="2"/>
    <x v="0"/>
    <x v="1"/>
    <x v="0"/>
    <x v="0"/>
    <x v="1"/>
    <x v="0"/>
    <x v="0"/>
    <x v="1"/>
    <s v="Yes"/>
    <x v="3"/>
    <n v="66.05"/>
    <n v="3462.1"/>
    <x v="0"/>
    <n v="3462.1"/>
    <n v="0"/>
    <x v="5"/>
  </r>
  <r>
    <s v="2894-QOJRX"/>
    <x v="0"/>
    <n v="0"/>
    <s v="Yes"/>
    <s v="No"/>
    <n v="25"/>
    <s v="No"/>
    <x v="0"/>
    <x v="0"/>
    <x v="0"/>
    <x v="1"/>
    <x v="0"/>
    <x v="0"/>
    <x v="1"/>
    <x v="0"/>
    <x v="0"/>
    <s v="Yes"/>
    <x v="2"/>
    <n v="34"/>
    <n v="853"/>
    <x v="1"/>
    <n v="853"/>
    <n v="1"/>
    <x v="1"/>
  </r>
  <r>
    <s v="5747-PMBSQ"/>
    <x v="1"/>
    <n v="1"/>
    <s v="Yes"/>
    <s v="No"/>
    <n v="10"/>
    <s v="Yes"/>
    <x v="1"/>
    <x v="1"/>
    <x v="0"/>
    <x v="0"/>
    <x v="1"/>
    <x v="1"/>
    <x v="1"/>
    <x v="0"/>
    <x v="0"/>
    <s v="Yes"/>
    <x v="1"/>
    <n v="92.5"/>
    <n v="934.1"/>
    <x v="1"/>
    <n v="934.1"/>
    <n v="1"/>
    <x v="0"/>
  </r>
  <r>
    <s v="5583-EJXRD"/>
    <x v="1"/>
    <n v="0"/>
    <s v="Yes"/>
    <s v="Yes"/>
    <n v="44"/>
    <s v="No"/>
    <x v="0"/>
    <x v="0"/>
    <x v="1"/>
    <x v="0"/>
    <x v="1"/>
    <x v="1"/>
    <x v="0"/>
    <x v="1"/>
    <x v="2"/>
    <s v="Yes"/>
    <x v="3"/>
    <n v="54.05"/>
    <n v="2375.1999999999998"/>
    <x v="0"/>
    <n v="2375.1999999999998"/>
    <n v="0"/>
    <x v="2"/>
  </r>
  <r>
    <s v="4565-EVZMJ"/>
    <x v="0"/>
    <n v="0"/>
    <s v="No"/>
    <s v="No"/>
    <n v="47"/>
    <s v="Yes"/>
    <x v="1"/>
    <x v="0"/>
    <x v="1"/>
    <x v="0"/>
    <x v="0"/>
    <x v="1"/>
    <x v="0"/>
    <x v="0"/>
    <x v="1"/>
    <s v="Yes"/>
    <x v="1"/>
    <n v="58.9"/>
    <n v="2813.05"/>
    <x v="0"/>
    <n v="2813.05"/>
    <n v="0"/>
    <x v="2"/>
  </r>
  <r>
    <s v="3143-JQEGI"/>
    <x v="0"/>
    <n v="0"/>
    <s v="Yes"/>
    <s v="Yes"/>
    <n v="13"/>
    <s v="Yes"/>
    <x v="1"/>
    <x v="1"/>
    <x v="0"/>
    <x v="1"/>
    <x v="0"/>
    <x v="0"/>
    <x v="1"/>
    <x v="1"/>
    <x v="0"/>
    <s v="No"/>
    <x v="0"/>
    <n v="88.35"/>
    <n v="1222.8"/>
    <x v="1"/>
    <n v="1222.8"/>
    <n v="1"/>
    <x v="3"/>
  </r>
  <r>
    <s v="6386-SZZKH"/>
    <x v="0"/>
    <n v="0"/>
    <s v="Yes"/>
    <s v="Yes"/>
    <n v="49"/>
    <s v="Yes"/>
    <x v="2"/>
    <x v="1"/>
    <x v="0"/>
    <x v="0"/>
    <x v="1"/>
    <x v="1"/>
    <x v="1"/>
    <x v="1"/>
    <x v="2"/>
    <s v="Yes"/>
    <x v="2"/>
    <n v="107.95"/>
    <n v="5293.2"/>
    <x v="1"/>
    <n v="5293.2"/>
    <n v="1"/>
    <x v="5"/>
  </r>
  <r>
    <s v="3327-YBAKM"/>
    <x v="0"/>
    <n v="0"/>
    <s v="Yes"/>
    <s v="No"/>
    <n v="64"/>
    <s v="Yes"/>
    <x v="1"/>
    <x v="1"/>
    <x v="1"/>
    <x v="1"/>
    <x v="0"/>
    <x v="1"/>
    <x v="1"/>
    <x v="1"/>
    <x v="1"/>
    <s v="Yes"/>
    <x v="1"/>
    <n v="96.9"/>
    <n v="6314.35"/>
    <x v="0"/>
    <n v="6314.35"/>
    <n v="0"/>
    <x v="4"/>
  </r>
  <r>
    <s v="9441-QHEVC"/>
    <x v="1"/>
    <n v="0"/>
    <s v="No"/>
    <s v="No"/>
    <n v="1"/>
    <s v="Yes"/>
    <x v="1"/>
    <x v="2"/>
    <x v="2"/>
    <x v="2"/>
    <x v="2"/>
    <x v="2"/>
    <x v="2"/>
    <x v="2"/>
    <x v="0"/>
    <s v="No"/>
    <x v="1"/>
    <n v="19.100000000000001"/>
    <n v="19.100000000000001"/>
    <x v="0"/>
    <n v="19.100000000000001"/>
    <n v="0"/>
    <x v="0"/>
  </r>
  <r>
    <s v="6705-LNMDD"/>
    <x v="1"/>
    <n v="0"/>
    <s v="No"/>
    <s v="No"/>
    <n v="20"/>
    <s v="Yes"/>
    <x v="1"/>
    <x v="0"/>
    <x v="0"/>
    <x v="1"/>
    <x v="0"/>
    <x v="1"/>
    <x v="0"/>
    <x v="0"/>
    <x v="0"/>
    <s v="No"/>
    <x v="1"/>
    <n v="50"/>
    <n v="1003.05"/>
    <x v="0"/>
    <n v="1003.05"/>
    <n v="0"/>
    <x v="3"/>
  </r>
  <r>
    <s v="2580-ASVVY"/>
    <x v="0"/>
    <n v="0"/>
    <s v="Yes"/>
    <s v="No"/>
    <n v="37"/>
    <s v="No"/>
    <x v="0"/>
    <x v="0"/>
    <x v="1"/>
    <x v="1"/>
    <x v="0"/>
    <x v="1"/>
    <x v="1"/>
    <x v="0"/>
    <x v="2"/>
    <s v="No"/>
    <x v="0"/>
    <n v="45.4"/>
    <n v="1593.1"/>
    <x v="0"/>
    <n v="1593.1"/>
    <n v="0"/>
    <x v="2"/>
  </r>
  <r>
    <s v="3370-GQEAL"/>
    <x v="1"/>
    <n v="0"/>
    <s v="Yes"/>
    <s v="Yes"/>
    <n v="30"/>
    <s v="Yes"/>
    <x v="2"/>
    <x v="1"/>
    <x v="0"/>
    <x v="1"/>
    <x v="0"/>
    <x v="0"/>
    <x v="1"/>
    <x v="0"/>
    <x v="0"/>
    <s v="No"/>
    <x v="0"/>
    <n v="85.45"/>
    <n v="2509.9499999999998"/>
    <x v="0"/>
    <n v="2509.9499999999998"/>
    <n v="0"/>
    <x v="1"/>
  </r>
  <r>
    <s v="5032-USPKF"/>
    <x v="0"/>
    <n v="0"/>
    <s v="No"/>
    <s v="No"/>
    <n v="38"/>
    <s v="Yes"/>
    <x v="2"/>
    <x v="0"/>
    <x v="1"/>
    <x v="0"/>
    <x v="1"/>
    <x v="0"/>
    <x v="1"/>
    <x v="1"/>
    <x v="1"/>
    <s v="No"/>
    <x v="2"/>
    <n v="84.1"/>
    <n v="3187.65"/>
    <x v="0"/>
    <n v="3187.65"/>
    <n v="0"/>
    <x v="2"/>
  </r>
  <r>
    <s v="2982-IHMFT"/>
    <x v="0"/>
    <n v="1"/>
    <s v="No"/>
    <s v="No"/>
    <n v="1"/>
    <s v="Yes"/>
    <x v="2"/>
    <x v="1"/>
    <x v="0"/>
    <x v="1"/>
    <x v="0"/>
    <x v="0"/>
    <x v="0"/>
    <x v="0"/>
    <x v="0"/>
    <s v="Yes"/>
    <x v="1"/>
    <n v="74.45"/>
    <n v="74.45"/>
    <x v="1"/>
    <n v="74.45"/>
    <n v="1"/>
    <x v="0"/>
  </r>
  <r>
    <s v="3521-SYVOR"/>
    <x v="0"/>
    <n v="0"/>
    <s v="No"/>
    <s v="No"/>
    <n v="37"/>
    <s v="Yes"/>
    <x v="1"/>
    <x v="0"/>
    <x v="0"/>
    <x v="1"/>
    <x v="0"/>
    <x v="0"/>
    <x v="1"/>
    <x v="1"/>
    <x v="0"/>
    <s v="Yes"/>
    <x v="0"/>
    <n v="64.75"/>
    <n v="2345.1999999999998"/>
    <x v="1"/>
    <n v="2345.1999999999998"/>
    <n v="1"/>
    <x v="2"/>
  </r>
  <r>
    <s v="4254-QPEDE"/>
    <x v="0"/>
    <n v="0"/>
    <s v="Yes"/>
    <s v="No"/>
    <n v="52"/>
    <s v="No"/>
    <x v="0"/>
    <x v="0"/>
    <x v="1"/>
    <x v="0"/>
    <x v="1"/>
    <x v="1"/>
    <x v="1"/>
    <x v="1"/>
    <x v="2"/>
    <s v="No"/>
    <x v="3"/>
    <n v="66.25"/>
    <n v="3330.1"/>
    <x v="0"/>
    <n v="3330.1"/>
    <n v="0"/>
    <x v="5"/>
  </r>
  <r>
    <s v="6283-GITPX"/>
    <x v="1"/>
    <n v="0"/>
    <s v="No"/>
    <s v="Yes"/>
    <n v="71"/>
    <s v="Yes"/>
    <x v="1"/>
    <x v="0"/>
    <x v="1"/>
    <x v="0"/>
    <x v="1"/>
    <x v="1"/>
    <x v="1"/>
    <x v="0"/>
    <x v="2"/>
    <s v="Yes"/>
    <x v="3"/>
    <n v="76.900000000000006"/>
    <n v="5522.7"/>
    <x v="0"/>
    <n v="5522.7"/>
    <n v="0"/>
    <x v="4"/>
  </r>
  <r>
    <s v="9526-JAWYF"/>
    <x v="1"/>
    <n v="0"/>
    <s v="No"/>
    <s v="No"/>
    <n v="26"/>
    <s v="Yes"/>
    <x v="1"/>
    <x v="1"/>
    <x v="0"/>
    <x v="0"/>
    <x v="1"/>
    <x v="0"/>
    <x v="1"/>
    <x v="0"/>
    <x v="0"/>
    <s v="No"/>
    <x v="0"/>
    <n v="89.8"/>
    <n v="2335.3000000000002"/>
    <x v="1"/>
    <n v="2335.3000000000002"/>
    <n v="1"/>
    <x v="1"/>
  </r>
  <r>
    <s v="0771-CHWSK"/>
    <x v="1"/>
    <n v="0"/>
    <s v="No"/>
    <s v="No"/>
    <n v="66"/>
    <s v="Yes"/>
    <x v="2"/>
    <x v="0"/>
    <x v="1"/>
    <x v="0"/>
    <x v="1"/>
    <x v="0"/>
    <x v="0"/>
    <x v="1"/>
    <x v="2"/>
    <s v="Yes"/>
    <x v="3"/>
    <n v="74.599999999999994"/>
    <n v="4798.3999999999996"/>
    <x v="0"/>
    <n v="4798.3999999999996"/>
    <n v="0"/>
    <x v="4"/>
  </r>
  <r>
    <s v="9788-HNGUT"/>
    <x v="1"/>
    <n v="0"/>
    <s v="Yes"/>
    <s v="No"/>
    <n v="72"/>
    <s v="Yes"/>
    <x v="2"/>
    <x v="1"/>
    <x v="1"/>
    <x v="0"/>
    <x v="1"/>
    <x v="1"/>
    <x v="1"/>
    <x v="1"/>
    <x v="2"/>
    <s v="Yes"/>
    <x v="3"/>
    <n v="116.95"/>
    <n v="8594.4"/>
    <x v="0"/>
    <n v="8594.4"/>
    <n v="0"/>
    <x v="4"/>
  </r>
  <r>
    <s v="9495-REDIY"/>
    <x v="1"/>
    <n v="0"/>
    <s v="No"/>
    <s v="Yes"/>
    <n v="25"/>
    <s v="No"/>
    <x v="0"/>
    <x v="0"/>
    <x v="1"/>
    <x v="1"/>
    <x v="0"/>
    <x v="0"/>
    <x v="1"/>
    <x v="0"/>
    <x v="1"/>
    <s v="Yes"/>
    <x v="3"/>
    <n v="40.65"/>
    <n v="970.55"/>
    <x v="0"/>
    <n v="970.55"/>
    <n v="0"/>
    <x v="1"/>
  </r>
  <r>
    <s v="5375-XLDOF"/>
    <x v="1"/>
    <n v="0"/>
    <s v="Yes"/>
    <s v="Yes"/>
    <n v="69"/>
    <s v="Yes"/>
    <x v="2"/>
    <x v="1"/>
    <x v="1"/>
    <x v="0"/>
    <x v="1"/>
    <x v="1"/>
    <x v="1"/>
    <x v="1"/>
    <x v="2"/>
    <s v="Yes"/>
    <x v="2"/>
    <n v="114.35"/>
    <n v="7665.8"/>
    <x v="0"/>
    <n v="7665.8"/>
    <n v="0"/>
    <x v="4"/>
  </r>
  <r>
    <s v="1172-VIYBP"/>
    <x v="1"/>
    <n v="0"/>
    <s v="Yes"/>
    <s v="Yes"/>
    <n v="53"/>
    <s v="Yes"/>
    <x v="2"/>
    <x v="0"/>
    <x v="1"/>
    <x v="0"/>
    <x v="0"/>
    <x v="0"/>
    <x v="0"/>
    <x v="1"/>
    <x v="2"/>
    <s v="No"/>
    <x v="2"/>
    <n v="69.7"/>
    <n v="3686.05"/>
    <x v="0"/>
    <n v="3686.05"/>
    <n v="0"/>
    <x v="5"/>
  </r>
  <r>
    <s v="5649-VUKMC"/>
    <x v="0"/>
    <n v="0"/>
    <s v="No"/>
    <s v="No"/>
    <n v="12"/>
    <s v="Yes"/>
    <x v="1"/>
    <x v="1"/>
    <x v="0"/>
    <x v="1"/>
    <x v="1"/>
    <x v="0"/>
    <x v="1"/>
    <x v="1"/>
    <x v="1"/>
    <s v="No"/>
    <x v="1"/>
    <n v="95.5"/>
    <n v="1115.1500000000001"/>
    <x v="1"/>
    <n v="1115.1500000000001"/>
    <n v="1"/>
    <x v="0"/>
  </r>
  <r>
    <s v="6559-PDZLR"/>
    <x v="1"/>
    <n v="0"/>
    <s v="No"/>
    <s v="No"/>
    <n v="26"/>
    <s v="Yes"/>
    <x v="1"/>
    <x v="1"/>
    <x v="0"/>
    <x v="1"/>
    <x v="1"/>
    <x v="1"/>
    <x v="1"/>
    <x v="1"/>
    <x v="0"/>
    <s v="Yes"/>
    <x v="0"/>
    <n v="98.65"/>
    <n v="2537"/>
    <x v="0"/>
    <n v="2537"/>
    <n v="0"/>
    <x v="1"/>
  </r>
  <r>
    <s v="8992-OBVDG"/>
    <x v="1"/>
    <n v="0"/>
    <s v="No"/>
    <s v="No"/>
    <n v="21"/>
    <s v="Yes"/>
    <x v="1"/>
    <x v="0"/>
    <x v="0"/>
    <x v="1"/>
    <x v="1"/>
    <x v="0"/>
    <x v="0"/>
    <x v="1"/>
    <x v="0"/>
    <s v="No"/>
    <x v="1"/>
    <n v="61.65"/>
    <n v="1393.6"/>
    <x v="0"/>
    <n v="1393.6"/>
    <n v="0"/>
    <x v="3"/>
  </r>
  <r>
    <s v="4273-MBHYA"/>
    <x v="0"/>
    <n v="0"/>
    <s v="No"/>
    <s v="Yes"/>
    <n v="1"/>
    <s v="Yes"/>
    <x v="1"/>
    <x v="1"/>
    <x v="0"/>
    <x v="1"/>
    <x v="0"/>
    <x v="0"/>
    <x v="1"/>
    <x v="1"/>
    <x v="0"/>
    <s v="Yes"/>
    <x v="0"/>
    <n v="89.35"/>
    <n v="89.35"/>
    <x v="0"/>
    <n v="89.35"/>
    <n v="0"/>
    <x v="0"/>
  </r>
  <r>
    <s v="4724-WXVWF"/>
    <x v="1"/>
    <n v="0"/>
    <s v="No"/>
    <s v="No"/>
    <n v="48"/>
    <s v="Yes"/>
    <x v="2"/>
    <x v="1"/>
    <x v="1"/>
    <x v="1"/>
    <x v="0"/>
    <x v="1"/>
    <x v="0"/>
    <x v="1"/>
    <x v="0"/>
    <s v="Yes"/>
    <x v="0"/>
    <n v="95.4"/>
    <n v="4445.3"/>
    <x v="0"/>
    <n v="4445.3"/>
    <n v="0"/>
    <x v="2"/>
  </r>
  <r>
    <s v="5701-GUXDC"/>
    <x v="0"/>
    <n v="0"/>
    <s v="Yes"/>
    <s v="No"/>
    <n v="26"/>
    <s v="No"/>
    <x v="0"/>
    <x v="0"/>
    <x v="1"/>
    <x v="1"/>
    <x v="1"/>
    <x v="0"/>
    <x v="0"/>
    <x v="0"/>
    <x v="1"/>
    <s v="No"/>
    <x v="3"/>
    <n v="35.4"/>
    <n v="978.6"/>
    <x v="0"/>
    <n v="978.6"/>
    <n v="0"/>
    <x v="1"/>
  </r>
  <r>
    <s v="1460-UZPRJ"/>
    <x v="1"/>
    <n v="0"/>
    <s v="Yes"/>
    <s v="No"/>
    <n v="60"/>
    <s v="Yes"/>
    <x v="1"/>
    <x v="2"/>
    <x v="2"/>
    <x v="2"/>
    <x v="2"/>
    <x v="2"/>
    <x v="2"/>
    <x v="2"/>
    <x v="2"/>
    <s v="No"/>
    <x v="1"/>
    <n v="19.95"/>
    <n v="1258.1500000000001"/>
    <x v="0"/>
    <n v="1258.1500000000001"/>
    <n v="0"/>
    <x v="5"/>
  </r>
  <r>
    <s v="6082-GLJIX"/>
    <x v="1"/>
    <n v="0"/>
    <s v="No"/>
    <s v="No"/>
    <n v="18"/>
    <s v="Yes"/>
    <x v="1"/>
    <x v="2"/>
    <x v="2"/>
    <x v="2"/>
    <x v="2"/>
    <x v="2"/>
    <x v="2"/>
    <x v="2"/>
    <x v="0"/>
    <s v="No"/>
    <x v="1"/>
    <n v="19.25"/>
    <n v="331.35"/>
    <x v="0"/>
    <n v="331.35"/>
    <n v="0"/>
    <x v="3"/>
  </r>
  <r>
    <s v="5143-EGQFK"/>
    <x v="0"/>
    <n v="1"/>
    <s v="No"/>
    <s v="No"/>
    <n v="10"/>
    <s v="No"/>
    <x v="0"/>
    <x v="0"/>
    <x v="0"/>
    <x v="1"/>
    <x v="0"/>
    <x v="1"/>
    <x v="0"/>
    <x v="0"/>
    <x v="0"/>
    <s v="Yes"/>
    <x v="0"/>
    <n v="29.65"/>
    <n v="291.39999999999998"/>
    <x v="1"/>
    <n v="291.39999999999998"/>
    <n v="1"/>
    <x v="0"/>
  </r>
  <r>
    <s v="4919-IKATY"/>
    <x v="1"/>
    <n v="0"/>
    <s v="Yes"/>
    <s v="Yes"/>
    <n v="5"/>
    <s v="Yes"/>
    <x v="2"/>
    <x v="1"/>
    <x v="1"/>
    <x v="1"/>
    <x v="1"/>
    <x v="0"/>
    <x v="0"/>
    <x v="0"/>
    <x v="0"/>
    <s v="Yes"/>
    <x v="0"/>
    <n v="84.5"/>
    <n v="453.75"/>
    <x v="1"/>
    <n v="453.75"/>
    <n v="1"/>
    <x v="0"/>
  </r>
  <r>
    <s v="2495-TTHBQ"/>
    <x v="0"/>
    <n v="0"/>
    <s v="No"/>
    <s v="Yes"/>
    <n v="4"/>
    <s v="Yes"/>
    <x v="1"/>
    <x v="2"/>
    <x v="2"/>
    <x v="2"/>
    <x v="2"/>
    <x v="2"/>
    <x v="2"/>
    <x v="2"/>
    <x v="1"/>
    <s v="Yes"/>
    <x v="1"/>
    <n v="20.399999999999999"/>
    <n v="84.75"/>
    <x v="0"/>
    <n v="84.75"/>
    <n v="0"/>
    <x v="0"/>
  </r>
  <r>
    <s v="0485-ZBSLN"/>
    <x v="1"/>
    <n v="0"/>
    <s v="Yes"/>
    <s v="Yes"/>
    <n v="65"/>
    <s v="Yes"/>
    <x v="2"/>
    <x v="2"/>
    <x v="2"/>
    <x v="2"/>
    <x v="2"/>
    <x v="2"/>
    <x v="2"/>
    <x v="2"/>
    <x v="2"/>
    <s v="No"/>
    <x v="3"/>
    <n v="24.75"/>
    <n v="1715.1"/>
    <x v="0"/>
    <n v="1715.1"/>
    <n v="0"/>
    <x v="4"/>
  </r>
  <r>
    <s v="3810-PJUHR"/>
    <x v="1"/>
    <n v="0"/>
    <s v="Yes"/>
    <s v="Yes"/>
    <n v="70"/>
    <s v="Yes"/>
    <x v="2"/>
    <x v="2"/>
    <x v="2"/>
    <x v="2"/>
    <x v="2"/>
    <x v="2"/>
    <x v="2"/>
    <x v="2"/>
    <x v="2"/>
    <s v="No"/>
    <x v="1"/>
    <n v="25.35"/>
    <n v="1715.15"/>
    <x v="0"/>
    <n v="1715.15"/>
    <n v="0"/>
    <x v="4"/>
  </r>
  <r>
    <s v="9050-QLROH"/>
    <x v="1"/>
    <n v="0"/>
    <s v="No"/>
    <s v="No"/>
    <n v="18"/>
    <s v="Yes"/>
    <x v="2"/>
    <x v="1"/>
    <x v="0"/>
    <x v="1"/>
    <x v="1"/>
    <x v="0"/>
    <x v="0"/>
    <x v="1"/>
    <x v="0"/>
    <s v="Yes"/>
    <x v="3"/>
    <n v="90.7"/>
    <n v="1597.25"/>
    <x v="1"/>
    <n v="1597.25"/>
    <n v="1"/>
    <x v="3"/>
  </r>
  <r>
    <s v="0847-HGRML"/>
    <x v="1"/>
    <n v="0"/>
    <s v="No"/>
    <s v="Yes"/>
    <n v="62"/>
    <s v="Yes"/>
    <x v="1"/>
    <x v="2"/>
    <x v="2"/>
    <x v="2"/>
    <x v="2"/>
    <x v="2"/>
    <x v="2"/>
    <x v="2"/>
    <x v="2"/>
    <s v="No"/>
    <x v="2"/>
    <n v="20"/>
    <n v="1250.0999999999999"/>
    <x v="0"/>
    <n v="1250.0999999999999"/>
    <n v="0"/>
    <x v="4"/>
  </r>
  <r>
    <s v="8232-CTLKO"/>
    <x v="0"/>
    <n v="0"/>
    <s v="Yes"/>
    <s v="Yes"/>
    <n v="66"/>
    <s v="Yes"/>
    <x v="1"/>
    <x v="0"/>
    <x v="1"/>
    <x v="1"/>
    <x v="0"/>
    <x v="0"/>
    <x v="1"/>
    <x v="0"/>
    <x v="2"/>
    <s v="Yes"/>
    <x v="0"/>
    <n v="59.75"/>
    <n v="3996.8"/>
    <x v="0"/>
    <n v="3996.8"/>
    <n v="0"/>
    <x v="4"/>
  </r>
  <r>
    <s v="9227-YBAXE"/>
    <x v="0"/>
    <n v="0"/>
    <s v="Yes"/>
    <s v="Yes"/>
    <n v="65"/>
    <s v="Yes"/>
    <x v="2"/>
    <x v="0"/>
    <x v="1"/>
    <x v="0"/>
    <x v="0"/>
    <x v="1"/>
    <x v="1"/>
    <x v="1"/>
    <x v="2"/>
    <s v="Yes"/>
    <x v="2"/>
    <n v="82.5"/>
    <n v="5215.1000000000004"/>
    <x v="0"/>
    <n v="5215.1000000000004"/>
    <n v="0"/>
    <x v="4"/>
  </r>
  <r>
    <s v="6168-WFVVF"/>
    <x v="0"/>
    <n v="1"/>
    <s v="No"/>
    <s v="No"/>
    <n v="3"/>
    <s v="Yes"/>
    <x v="1"/>
    <x v="1"/>
    <x v="0"/>
    <x v="1"/>
    <x v="0"/>
    <x v="0"/>
    <x v="0"/>
    <x v="0"/>
    <x v="0"/>
    <s v="Yes"/>
    <x v="0"/>
    <n v="70.3"/>
    <n v="235.5"/>
    <x v="1"/>
    <n v="235.5"/>
    <n v="1"/>
    <x v="0"/>
  </r>
  <r>
    <s v="9860-LISIZ"/>
    <x v="0"/>
    <n v="0"/>
    <s v="No"/>
    <s v="No"/>
    <n v="34"/>
    <s v="Yes"/>
    <x v="1"/>
    <x v="2"/>
    <x v="2"/>
    <x v="2"/>
    <x v="2"/>
    <x v="2"/>
    <x v="2"/>
    <x v="2"/>
    <x v="0"/>
    <s v="No"/>
    <x v="1"/>
    <n v="20.350000000000001"/>
    <n v="673.2"/>
    <x v="0"/>
    <n v="673.2"/>
    <n v="0"/>
    <x v="1"/>
  </r>
  <r>
    <s v="0112-QAWRZ"/>
    <x v="1"/>
    <n v="0"/>
    <s v="Yes"/>
    <s v="Yes"/>
    <n v="16"/>
    <s v="Yes"/>
    <x v="2"/>
    <x v="1"/>
    <x v="0"/>
    <x v="1"/>
    <x v="1"/>
    <x v="0"/>
    <x v="1"/>
    <x v="0"/>
    <x v="0"/>
    <s v="Yes"/>
    <x v="2"/>
    <n v="90.8"/>
    <n v="1442.2"/>
    <x v="0"/>
    <n v="1442.2"/>
    <n v="0"/>
    <x v="3"/>
  </r>
  <r>
    <s v="0877-SDMBN"/>
    <x v="0"/>
    <n v="0"/>
    <s v="No"/>
    <s v="No"/>
    <n v="54"/>
    <s v="Yes"/>
    <x v="2"/>
    <x v="1"/>
    <x v="1"/>
    <x v="1"/>
    <x v="1"/>
    <x v="0"/>
    <x v="1"/>
    <x v="1"/>
    <x v="1"/>
    <s v="Yes"/>
    <x v="2"/>
    <n v="103.95"/>
    <n v="5639.05"/>
    <x v="1"/>
    <n v="5639.05"/>
    <n v="1"/>
    <x v="5"/>
  </r>
  <r>
    <s v="2786-GCDPI"/>
    <x v="0"/>
    <n v="1"/>
    <s v="No"/>
    <s v="No"/>
    <n v="50"/>
    <s v="Yes"/>
    <x v="2"/>
    <x v="1"/>
    <x v="0"/>
    <x v="1"/>
    <x v="1"/>
    <x v="1"/>
    <x v="1"/>
    <x v="1"/>
    <x v="0"/>
    <s v="Yes"/>
    <x v="0"/>
    <n v="104.95"/>
    <n v="5222.3500000000004"/>
    <x v="0"/>
    <n v="5222.3500000000004"/>
    <n v="0"/>
    <x v="5"/>
  </r>
  <r>
    <s v="4043-MKDTV"/>
    <x v="1"/>
    <n v="0"/>
    <s v="Yes"/>
    <s v="No"/>
    <n v="71"/>
    <s v="Yes"/>
    <x v="1"/>
    <x v="1"/>
    <x v="0"/>
    <x v="0"/>
    <x v="1"/>
    <x v="1"/>
    <x v="1"/>
    <x v="1"/>
    <x v="2"/>
    <s v="Yes"/>
    <x v="0"/>
    <n v="105.25"/>
    <n v="7291.75"/>
    <x v="0"/>
    <n v="7291.75"/>
    <n v="0"/>
    <x v="4"/>
  </r>
  <r>
    <s v="8065-YKXKD"/>
    <x v="0"/>
    <n v="0"/>
    <s v="No"/>
    <s v="No"/>
    <n v="10"/>
    <s v="Yes"/>
    <x v="2"/>
    <x v="1"/>
    <x v="0"/>
    <x v="1"/>
    <x v="0"/>
    <x v="0"/>
    <x v="0"/>
    <x v="0"/>
    <x v="0"/>
    <s v="Yes"/>
    <x v="0"/>
    <n v="74.75"/>
    <n v="799.65"/>
    <x v="1"/>
    <n v="799.65"/>
    <n v="1"/>
    <x v="0"/>
  </r>
  <r>
    <s v="9637-EIHEQ"/>
    <x v="0"/>
    <n v="0"/>
    <s v="No"/>
    <s v="No"/>
    <n v="1"/>
    <s v="Yes"/>
    <x v="1"/>
    <x v="0"/>
    <x v="0"/>
    <x v="1"/>
    <x v="0"/>
    <x v="1"/>
    <x v="0"/>
    <x v="0"/>
    <x v="0"/>
    <s v="Yes"/>
    <x v="0"/>
    <n v="50.8"/>
    <n v="50.8"/>
    <x v="1"/>
    <n v="50.8"/>
    <n v="1"/>
    <x v="0"/>
  </r>
  <r>
    <s v="9229-RQABD"/>
    <x v="1"/>
    <n v="0"/>
    <s v="No"/>
    <s v="No"/>
    <n v="18"/>
    <s v="Yes"/>
    <x v="2"/>
    <x v="2"/>
    <x v="2"/>
    <x v="2"/>
    <x v="2"/>
    <x v="2"/>
    <x v="2"/>
    <x v="2"/>
    <x v="1"/>
    <s v="No"/>
    <x v="1"/>
    <n v="23.75"/>
    <n v="424.5"/>
    <x v="0"/>
    <n v="424.5"/>
    <n v="0"/>
    <x v="3"/>
  </r>
  <r>
    <s v="8313-KTIHG"/>
    <x v="1"/>
    <n v="0"/>
    <s v="No"/>
    <s v="No"/>
    <n v="4"/>
    <s v="Yes"/>
    <x v="1"/>
    <x v="0"/>
    <x v="0"/>
    <x v="1"/>
    <x v="0"/>
    <x v="1"/>
    <x v="1"/>
    <x v="0"/>
    <x v="0"/>
    <s v="Yes"/>
    <x v="0"/>
    <n v="61.3"/>
    <n v="249.4"/>
    <x v="0"/>
    <n v="249.4"/>
    <n v="0"/>
    <x v="0"/>
  </r>
  <r>
    <s v="5320-BRKGK"/>
    <x v="0"/>
    <n v="0"/>
    <s v="Yes"/>
    <s v="Yes"/>
    <n v="58"/>
    <s v="Yes"/>
    <x v="2"/>
    <x v="0"/>
    <x v="1"/>
    <x v="1"/>
    <x v="1"/>
    <x v="1"/>
    <x v="1"/>
    <x v="0"/>
    <x v="2"/>
    <s v="No"/>
    <x v="1"/>
    <n v="75.8"/>
    <n v="4415.75"/>
    <x v="0"/>
    <n v="4415.75"/>
    <n v="0"/>
    <x v="5"/>
  </r>
  <r>
    <s v="6284-KMNUF"/>
    <x v="0"/>
    <n v="0"/>
    <s v="Yes"/>
    <s v="No"/>
    <n v="56"/>
    <s v="Yes"/>
    <x v="2"/>
    <x v="1"/>
    <x v="1"/>
    <x v="1"/>
    <x v="0"/>
    <x v="0"/>
    <x v="1"/>
    <x v="1"/>
    <x v="1"/>
    <s v="Yes"/>
    <x v="0"/>
    <n v="98"/>
    <n v="5270.6"/>
    <x v="0"/>
    <n v="5270.6"/>
    <n v="0"/>
    <x v="5"/>
  </r>
  <r>
    <s v="9689-PTNPG"/>
    <x v="1"/>
    <n v="0"/>
    <s v="No"/>
    <s v="No"/>
    <n v="2"/>
    <s v="Yes"/>
    <x v="1"/>
    <x v="1"/>
    <x v="0"/>
    <x v="1"/>
    <x v="0"/>
    <x v="0"/>
    <x v="1"/>
    <x v="0"/>
    <x v="0"/>
    <s v="Yes"/>
    <x v="0"/>
    <n v="80.25"/>
    <n v="144.55000000000001"/>
    <x v="1"/>
    <n v="144.55000000000001"/>
    <n v="1"/>
    <x v="0"/>
  </r>
  <r>
    <s v="9465-RWMXL"/>
    <x v="1"/>
    <n v="0"/>
    <s v="Yes"/>
    <s v="No"/>
    <n v="32"/>
    <s v="Yes"/>
    <x v="2"/>
    <x v="1"/>
    <x v="0"/>
    <x v="1"/>
    <x v="1"/>
    <x v="0"/>
    <x v="0"/>
    <x v="0"/>
    <x v="0"/>
    <s v="Yes"/>
    <x v="0"/>
    <n v="78.900000000000006"/>
    <n v="2447.9499999999998"/>
    <x v="1"/>
    <n v="2447.9499999999998"/>
    <n v="1"/>
    <x v="1"/>
  </r>
  <r>
    <s v="6229-UOLQL"/>
    <x v="1"/>
    <n v="0"/>
    <s v="Yes"/>
    <s v="Yes"/>
    <n v="56"/>
    <s v="No"/>
    <x v="0"/>
    <x v="0"/>
    <x v="1"/>
    <x v="0"/>
    <x v="0"/>
    <x v="1"/>
    <x v="1"/>
    <x v="0"/>
    <x v="1"/>
    <s v="Yes"/>
    <x v="1"/>
    <n v="52"/>
    <n v="2884.9"/>
    <x v="0"/>
    <n v="2884.9"/>
    <n v="0"/>
    <x v="5"/>
  </r>
  <r>
    <s v="2362-IBOOY"/>
    <x v="1"/>
    <n v="0"/>
    <s v="No"/>
    <s v="No"/>
    <n v="36"/>
    <s v="Yes"/>
    <x v="2"/>
    <x v="1"/>
    <x v="0"/>
    <x v="1"/>
    <x v="0"/>
    <x v="0"/>
    <x v="0"/>
    <x v="1"/>
    <x v="0"/>
    <s v="Yes"/>
    <x v="0"/>
    <n v="84.75"/>
    <n v="3050.15"/>
    <x v="1"/>
    <n v="3050.15"/>
    <n v="1"/>
    <x v="1"/>
  </r>
  <r>
    <s v="3137-LUPIX"/>
    <x v="0"/>
    <n v="0"/>
    <s v="No"/>
    <s v="No"/>
    <n v="4"/>
    <s v="Yes"/>
    <x v="2"/>
    <x v="0"/>
    <x v="0"/>
    <x v="1"/>
    <x v="0"/>
    <x v="1"/>
    <x v="1"/>
    <x v="0"/>
    <x v="0"/>
    <s v="Yes"/>
    <x v="1"/>
    <n v="64.400000000000006"/>
    <n v="253"/>
    <x v="0"/>
    <n v="253"/>
    <n v="0"/>
    <x v="0"/>
  </r>
  <r>
    <s v="0843-WTBXE"/>
    <x v="1"/>
    <n v="0"/>
    <s v="No"/>
    <s v="No"/>
    <n v="53"/>
    <s v="Yes"/>
    <x v="2"/>
    <x v="1"/>
    <x v="0"/>
    <x v="1"/>
    <x v="0"/>
    <x v="0"/>
    <x v="1"/>
    <x v="0"/>
    <x v="0"/>
    <s v="No"/>
    <x v="2"/>
    <n v="85.45"/>
    <n v="4517.25"/>
    <x v="1"/>
    <n v="4517.25"/>
    <n v="1"/>
    <x v="5"/>
  </r>
  <r>
    <s v="6143-JQKEA"/>
    <x v="1"/>
    <n v="0"/>
    <s v="No"/>
    <s v="No"/>
    <n v="10"/>
    <s v="Yes"/>
    <x v="1"/>
    <x v="0"/>
    <x v="0"/>
    <x v="1"/>
    <x v="0"/>
    <x v="0"/>
    <x v="0"/>
    <x v="0"/>
    <x v="0"/>
    <s v="Yes"/>
    <x v="3"/>
    <n v="45.8"/>
    <n v="436.2"/>
    <x v="0"/>
    <n v="436.2"/>
    <n v="0"/>
    <x v="0"/>
  </r>
  <r>
    <s v="8676-OOQEJ"/>
    <x v="1"/>
    <n v="0"/>
    <s v="No"/>
    <s v="No"/>
    <n v="4"/>
    <s v="No"/>
    <x v="0"/>
    <x v="0"/>
    <x v="0"/>
    <x v="1"/>
    <x v="0"/>
    <x v="1"/>
    <x v="0"/>
    <x v="0"/>
    <x v="0"/>
    <s v="No"/>
    <x v="0"/>
    <n v="30.5"/>
    <n v="118.4"/>
    <x v="0"/>
    <n v="118.4"/>
    <n v="0"/>
    <x v="0"/>
  </r>
  <r>
    <s v="5515-IDEJJ"/>
    <x v="1"/>
    <n v="0"/>
    <s v="Yes"/>
    <s v="Yes"/>
    <n v="1"/>
    <s v="Yes"/>
    <x v="1"/>
    <x v="2"/>
    <x v="2"/>
    <x v="2"/>
    <x v="2"/>
    <x v="2"/>
    <x v="2"/>
    <x v="2"/>
    <x v="0"/>
    <s v="No"/>
    <x v="1"/>
    <n v="19.899999999999999"/>
    <n v="19.899999999999999"/>
    <x v="1"/>
    <n v="19.899999999999999"/>
    <n v="1"/>
    <x v="0"/>
  </r>
  <r>
    <s v="9701-CDXHR"/>
    <x v="0"/>
    <n v="0"/>
    <s v="Yes"/>
    <s v="No"/>
    <n v="51"/>
    <s v="Yes"/>
    <x v="1"/>
    <x v="1"/>
    <x v="0"/>
    <x v="1"/>
    <x v="0"/>
    <x v="0"/>
    <x v="0"/>
    <x v="0"/>
    <x v="0"/>
    <s v="No"/>
    <x v="1"/>
    <n v="69.150000000000006"/>
    <n v="3649.6"/>
    <x v="0"/>
    <n v="3649.6"/>
    <n v="0"/>
    <x v="5"/>
  </r>
  <r>
    <s v="7450-NWRTR"/>
    <x v="1"/>
    <n v="1"/>
    <s v="No"/>
    <s v="No"/>
    <n v="12"/>
    <s v="Yes"/>
    <x v="2"/>
    <x v="1"/>
    <x v="0"/>
    <x v="1"/>
    <x v="1"/>
    <x v="0"/>
    <x v="1"/>
    <x v="1"/>
    <x v="0"/>
    <s v="Yes"/>
    <x v="0"/>
    <n v="99.45"/>
    <n v="1200.1500000000001"/>
    <x v="1"/>
    <n v="1200.1500000000001"/>
    <n v="1"/>
    <x v="0"/>
  </r>
  <r>
    <s v="8124-NZVGJ"/>
    <x v="0"/>
    <n v="0"/>
    <s v="No"/>
    <s v="No"/>
    <n v="6"/>
    <s v="No"/>
    <x v="0"/>
    <x v="0"/>
    <x v="0"/>
    <x v="1"/>
    <x v="0"/>
    <x v="1"/>
    <x v="1"/>
    <x v="1"/>
    <x v="1"/>
    <s v="Yes"/>
    <x v="1"/>
    <n v="49.25"/>
    <n v="255.6"/>
    <x v="0"/>
    <n v="255.6"/>
    <n v="0"/>
    <x v="0"/>
  </r>
  <r>
    <s v="2162-FRZAA"/>
    <x v="1"/>
    <n v="0"/>
    <s v="Yes"/>
    <s v="Yes"/>
    <n v="63"/>
    <s v="No"/>
    <x v="0"/>
    <x v="0"/>
    <x v="0"/>
    <x v="0"/>
    <x v="1"/>
    <x v="1"/>
    <x v="0"/>
    <x v="0"/>
    <x v="2"/>
    <s v="No"/>
    <x v="2"/>
    <n v="39.35"/>
    <n v="2395.0500000000002"/>
    <x v="0"/>
    <n v="2395.0500000000002"/>
    <n v="0"/>
    <x v="4"/>
  </r>
  <r>
    <s v="5376-DEQCP"/>
    <x v="0"/>
    <n v="0"/>
    <s v="No"/>
    <s v="No"/>
    <n v="1"/>
    <s v="Yes"/>
    <x v="1"/>
    <x v="1"/>
    <x v="0"/>
    <x v="1"/>
    <x v="0"/>
    <x v="0"/>
    <x v="0"/>
    <x v="0"/>
    <x v="0"/>
    <s v="Yes"/>
    <x v="0"/>
    <n v="70.599999999999994"/>
    <n v="70.599999999999994"/>
    <x v="1"/>
    <n v="70.599999999999994"/>
    <n v="1"/>
    <x v="0"/>
  </r>
  <r>
    <s v="5118-MUEYH"/>
    <x v="0"/>
    <n v="0"/>
    <s v="Yes"/>
    <s v="No"/>
    <n v="48"/>
    <s v="Yes"/>
    <x v="2"/>
    <x v="1"/>
    <x v="0"/>
    <x v="0"/>
    <x v="0"/>
    <x v="1"/>
    <x v="1"/>
    <x v="1"/>
    <x v="0"/>
    <s v="Yes"/>
    <x v="3"/>
    <n v="105.1"/>
    <n v="5083.55"/>
    <x v="0"/>
    <n v="5083.55"/>
    <n v="0"/>
    <x v="2"/>
  </r>
  <r>
    <s v="9095-HFAFX"/>
    <x v="0"/>
    <n v="0"/>
    <s v="No"/>
    <s v="No"/>
    <n v="5"/>
    <s v="Yes"/>
    <x v="1"/>
    <x v="1"/>
    <x v="0"/>
    <x v="1"/>
    <x v="0"/>
    <x v="0"/>
    <x v="1"/>
    <x v="0"/>
    <x v="0"/>
    <s v="Yes"/>
    <x v="3"/>
    <n v="81"/>
    <n v="389.6"/>
    <x v="1"/>
    <n v="389.6"/>
    <n v="1"/>
    <x v="0"/>
  </r>
  <r>
    <s v="5627-TVBPP"/>
    <x v="0"/>
    <n v="0"/>
    <s v="No"/>
    <s v="Yes"/>
    <n v="35"/>
    <s v="Yes"/>
    <x v="1"/>
    <x v="2"/>
    <x v="2"/>
    <x v="2"/>
    <x v="2"/>
    <x v="2"/>
    <x v="2"/>
    <x v="2"/>
    <x v="1"/>
    <s v="Yes"/>
    <x v="3"/>
    <n v="20.100000000000001"/>
    <n v="644.5"/>
    <x v="0"/>
    <n v="644.5"/>
    <n v="0"/>
    <x v="1"/>
  </r>
  <r>
    <s v="2379-ENZGV"/>
    <x v="1"/>
    <n v="0"/>
    <s v="No"/>
    <s v="No"/>
    <n v="6"/>
    <s v="Yes"/>
    <x v="1"/>
    <x v="1"/>
    <x v="0"/>
    <x v="0"/>
    <x v="0"/>
    <x v="0"/>
    <x v="1"/>
    <x v="0"/>
    <x v="0"/>
    <s v="Yes"/>
    <x v="0"/>
    <n v="84.85"/>
    <n v="523.5"/>
    <x v="1"/>
    <n v="523.5"/>
    <n v="1"/>
    <x v="0"/>
  </r>
  <r>
    <s v="3936-QQFLL"/>
    <x v="1"/>
    <n v="0"/>
    <s v="No"/>
    <s v="No"/>
    <n v="2"/>
    <s v="Yes"/>
    <x v="1"/>
    <x v="2"/>
    <x v="2"/>
    <x v="2"/>
    <x v="2"/>
    <x v="2"/>
    <x v="2"/>
    <x v="2"/>
    <x v="0"/>
    <s v="No"/>
    <x v="1"/>
    <n v="19.75"/>
    <n v="39.299999999999997"/>
    <x v="0"/>
    <n v="39.299999999999997"/>
    <n v="0"/>
    <x v="0"/>
  </r>
  <r>
    <s v="2589-AYCRP"/>
    <x v="0"/>
    <n v="0"/>
    <s v="No"/>
    <s v="No"/>
    <n v="50"/>
    <s v="Yes"/>
    <x v="1"/>
    <x v="2"/>
    <x v="2"/>
    <x v="2"/>
    <x v="2"/>
    <x v="2"/>
    <x v="2"/>
    <x v="2"/>
    <x v="1"/>
    <s v="No"/>
    <x v="2"/>
    <n v="19.75"/>
    <n v="989.05"/>
    <x v="0"/>
    <n v="989.05"/>
    <n v="0"/>
    <x v="5"/>
  </r>
  <r>
    <s v="4067-HLYQI"/>
    <x v="0"/>
    <n v="0"/>
    <s v="No"/>
    <s v="No"/>
    <n v="33"/>
    <s v="Yes"/>
    <x v="1"/>
    <x v="1"/>
    <x v="0"/>
    <x v="1"/>
    <x v="0"/>
    <x v="0"/>
    <x v="0"/>
    <x v="0"/>
    <x v="0"/>
    <s v="Yes"/>
    <x v="2"/>
    <n v="70.400000000000006"/>
    <n v="2406.1"/>
    <x v="0"/>
    <n v="2406.1"/>
    <n v="0"/>
    <x v="1"/>
  </r>
  <r>
    <s v="5124-EOGYE"/>
    <x v="1"/>
    <n v="0"/>
    <s v="No"/>
    <s v="No"/>
    <n v="31"/>
    <s v="Yes"/>
    <x v="1"/>
    <x v="2"/>
    <x v="2"/>
    <x v="2"/>
    <x v="2"/>
    <x v="2"/>
    <x v="2"/>
    <x v="2"/>
    <x v="2"/>
    <s v="No"/>
    <x v="1"/>
    <n v="20.45"/>
    <n v="638.54999999999995"/>
    <x v="0"/>
    <n v="638.54999999999995"/>
    <n v="0"/>
    <x v="1"/>
  </r>
  <r>
    <s v="5057-RKGLH"/>
    <x v="0"/>
    <n v="0"/>
    <s v="Yes"/>
    <s v="Yes"/>
    <n v="9"/>
    <s v="Yes"/>
    <x v="1"/>
    <x v="2"/>
    <x v="2"/>
    <x v="2"/>
    <x v="2"/>
    <x v="2"/>
    <x v="2"/>
    <x v="2"/>
    <x v="2"/>
    <s v="No"/>
    <x v="1"/>
    <n v="20.350000000000001"/>
    <n v="191.1"/>
    <x v="0"/>
    <n v="191.1"/>
    <n v="0"/>
    <x v="0"/>
  </r>
  <r>
    <s v="0292-WEGCH"/>
    <x v="0"/>
    <n v="0"/>
    <s v="Yes"/>
    <s v="Yes"/>
    <n v="54"/>
    <s v="Yes"/>
    <x v="2"/>
    <x v="0"/>
    <x v="0"/>
    <x v="0"/>
    <x v="1"/>
    <x v="1"/>
    <x v="1"/>
    <x v="1"/>
    <x v="0"/>
    <s v="Yes"/>
    <x v="0"/>
    <n v="86.2"/>
    <n v="4524.05"/>
    <x v="0"/>
    <n v="4524.05"/>
    <n v="0"/>
    <x v="5"/>
  </r>
  <r>
    <s v="8910-ICHIU"/>
    <x v="0"/>
    <n v="0"/>
    <s v="No"/>
    <s v="No"/>
    <n v="46"/>
    <s v="Yes"/>
    <x v="1"/>
    <x v="1"/>
    <x v="1"/>
    <x v="0"/>
    <x v="1"/>
    <x v="0"/>
    <x v="1"/>
    <x v="0"/>
    <x v="1"/>
    <s v="Yes"/>
    <x v="3"/>
    <n v="95.65"/>
    <n v="4664.2"/>
    <x v="0"/>
    <n v="4664.2"/>
    <n v="0"/>
    <x v="2"/>
  </r>
  <r>
    <s v="4097-YODCF"/>
    <x v="1"/>
    <n v="0"/>
    <s v="No"/>
    <s v="Yes"/>
    <n v="34"/>
    <s v="Yes"/>
    <x v="2"/>
    <x v="1"/>
    <x v="1"/>
    <x v="0"/>
    <x v="0"/>
    <x v="0"/>
    <x v="1"/>
    <x v="1"/>
    <x v="1"/>
    <s v="Yes"/>
    <x v="0"/>
    <n v="103.8"/>
    <n v="3470.8"/>
    <x v="0"/>
    <n v="3470.8"/>
    <n v="0"/>
    <x v="1"/>
  </r>
  <r>
    <s v="9715-WZCLW"/>
    <x v="1"/>
    <n v="0"/>
    <s v="Yes"/>
    <s v="Yes"/>
    <n v="71"/>
    <s v="Yes"/>
    <x v="2"/>
    <x v="1"/>
    <x v="1"/>
    <x v="1"/>
    <x v="0"/>
    <x v="0"/>
    <x v="1"/>
    <x v="1"/>
    <x v="2"/>
    <s v="Yes"/>
    <x v="0"/>
    <n v="97.2"/>
    <n v="6910.3"/>
    <x v="0"/>
    <n v="6910.3"/>
    <n v="0"/>
    <x v="4"/>
  </r>
  <r>
    <s v="9786-YWNHU"/>
    <x v="0"/>
    <n v="0"/>
    <s v="Yes"/>
    <s v="Yes"/>
    <n v="63"/>
    <s v="Yes"/>
    <x v="1"/>
    <x v="0"/>
    <x v="1"/>
    <x v="0"/>
    <x v="1"/>
    <x v="1"/>
    <x v="0"/>
    <x v="0"/>
    <x v="2"/>
    <s v="No"/>
    <x v="1"/>
    <n v="63.55"/>
    <n v="4014.2"/>
    <x v="0"/>
    <n v="4014.2"/>
    <n v="0"/>
    <x v="4"/>
  </r>
  <r>
    <s v="6407-GSJNL"/>
    <x v="0"/>
    <n v="0"/>
    <s v="No"/>
    <s v="No"/>
    <n v="51"/>
    <s v="Yes"/>
    <x v="2"/>
    <x v="2"/>
    <x v="2"/>
    <x v="2"/>
    <x v="2"/>
    <x v="2"/>
    <x v="2"/>
    <x v="2"/>
    <x v="2"/>
    <s v="No"/>
    <x v="2"/>
    <n v="24.95"/>
    <n v="1288"/>
    <x v="0"/>
    <n v="1288"/>
    <n v="0"/>
    <x v="5"/>
  </r>
  <r>
    <s v="6005-OBZPH"/>
    <x v="0"/>
    <n v="1"/>
    <s v="No"/>
    <s v="No"/>
    <n v="26"/>
    <s v="Yes"/>
    <x v="2"/>
    <x v="1"/>
    <x v="0"/>
    <x v="0"/>
    <x v="0"/>
    <x v="0"/>
    <x v="1"/>
    <x v="0"/>
    <x v="0"/>
    <s v="Yes"/>
    <x v="0"/>
    <n v="89.15"/>
    <n v="2277.65"/>
    <x v="1"/>
    <n v="2277.65"/>
    <n v="1"/>
    <x v="1"/>
  </r>
  <r>
    <s v="4049-ZPALD"/>
    <x v="0"/>
    <n v="0"/>
    <s v="Yes"/>
    <s v="No"/>
    <n v="64"/>
    <s v="Yes"/>
    <x v="1"/>
    <x v="1"/>
    <x v="1"/>
    <x v="1"/>
    <x v="1"/>
    <x v="0"/>
    <x v="1"/>
    <x v="1"/>
    <x v="2"/>
    <s v="Yes"/>
    <x v="2"/>
    <n v="99"/>
    <n v="6375.8"/>
    <x v="0"/>
    <n v="6375.8"/>
    <n v="0"/>
    <x v="4"/>
  </r>
  <r>
    <s v="7932-WPTDS"/>
    <x v="0"/>
    <n v="1"/>
    <s v="Yes"/>
    <s v="No"/>
    <n v="1"/>
    <s v="No"/>
    <x v="0"/>
    <x v="0"/>
    <x v="0"/>
    <x v="1"/>
    <x v="0"/>
    <x v="0"/>
    <x v="0"/>
    <x v="0"/>
    <x v="0"/>
    <s v="Yes"/>
    <x v="0"/>
    <n v="24.8"/>
    <n v="24.8"/>
    <x v="1"/>
    <n v="24.8"/>
    <n v="1"/>
    <x v="0"/>
  </r>
  <r>
    <s v="3733-UOCWF"/>
    <x v="1"/>
    <n v="1"/>
    <s v="Yes"/>
    <s v="No"/>
    <n v="61"/>
    <s v="Yes"/>
    <x v="2"/>
    <x v="1"/>
    <x v="0"/>
    <x v="0"/>
    <x v="0"/>
    <x v="1"/>
    <x v="0"/>
    <x v="0"/>
    <x v="1"/>
    <s v="Yes"/>
    <x v="2"/>
    <n v="85.55"/>
    <n v="5251.75"/>
    <x v="0"/>
    <n v="5251.75"/>
    <n v="0"/>
    <x v="4"/>
  </r>
  <r>
    <s v="6833-JMZYP"/>
    <x v="0"/>
    <n v="0"/>
    <s v="No"/>
    <s v="No"/>
    <n v="15"/>
    <s v="Yes"/>
    <x v="1"/>
    <x v="1"/>
    <x v="0"/>
    <x v="1"/>
    <x v="1"/>
    <x v="0"/>
    <x v="1"/>
    <x v="1"/>
    <x v="0"/>
    <s v="Yes"/>
    <x v="3"/>
    <n v="94"/>
    <n v="1505.45"/>
    <x v="0"/>
    <n v="1505.45"/>
    <n v="0"/>
    <x v="3"/>
  </r>
  <r>
    <s v="2722-VOJQL"/>
    <x v="1"/>
    <n v="0"/>
    <s v="No"/>
    <s v="No"/>
    <n v="64"/>
    <s v="Yes"/>
    <x v="2"/>
    <x v="1"/>
    <x v="0"/>
    <x v="0"/>
    <x v="0"/>
    <x v="1"/>
    <x v="1"/>
    <x v="1"/>
    <x v="1"/>
    <s v="Yes"/>
    <x v="3"/>
    <n v="105.65"/>
    <n v="6903.1"/>
    <x v="1"/>
    <n v="6903.1"/>
    <n v="1"/>
    <x v="4"/>
  </r>
  <r>
    <s v="1310-QRITU"/>
    <x v="0"/>
    <n v="0"/>
    <s v="No"/>
    <s v="No"/>
    <n v="18"/>
    <s v="Yes"/>
    <x v="2"/>
    <x v="0"/>
    <x v="0"/>
    <x v="1"/>
    <x v="0"/>
    <x v="0"/>
    <x v="0"/>
    <x v="0"/>
    <x v="0"/>
    <s v="Yes"/>
    <x v="0"/>
    <n v="50.3"/>
    <n v="913.3"/>
    <x v="0"/>
    <n v="913.3"/>
    <n v="0"/>
    <x v="3"/>
  </r>
  <r>
    <s v="8961-QDZZJ"/>
    <x v="0"/>
    <n v="0"/>
    <s v="Yes"/>
    <s v="Yes"/>
    <n v="57"/>
    <s v="Yes"/>
    <x v="1"/>
    <x v="1"/>
    <x v="0"/>
    <x v="0"/>
    <x v="0"/>
    <x v="0"/>
    <x v="1"/>
    <x v="1"/>
    <x v="1"/>
    <s v="Yes"/>
    <x v="0"/>
    <n v="95"/>
    <n v="5535.8"/>
    <x v="0"/>
    <n v="5535.8"/>
    <n v="0"/>
    <x v="5"/>
  </r>
  <r>
    <s v="9715-SBVSU"/>
    <x v="1"/>
    <n v="0"/>
    <s v="Yes"/>
    <s v="Yes"/>
    <n v="14"/>
    <s v="Yes"/>
    <x v="1"/>
    <x v="0"/>
    <x v="1"/>
    <x v="0"/>
    <x v="0"/>
    <x v="0"/>
    <x v="0"/>
    <x v="1"/>
    <x v="2"/>
    <s v="Yes"/>
    <x v="2"/>
    <n v="61.4"/>
    <n v="815.55"/>
    <x v="0"/>
    <n v="815.55"/>
    <n v="0"/>
    <x v="3"/>
  </r>
  <r>
    <s v="8490-BXHEO"/>
    <x v="1"/>
    <n v="1"/>
    <s v="No"/>
    <s v="No"/>
    <n v="18"/>
    <s v="Yes"/>
    <x v="2"/>
    <x v="1"/>
    <x v="0"/>
    <x v="0"/>
    <x v="0"/>
    <x v="0"/>
    <x v="0"/>
    <x v="0"/>
    <x v="0"/>
    <s v="Yes"/>
    <x v="3"/>
    <n v="80.55"/>
    <n v="1411.65"/>
    <x v="0"/>
    <n v="1411.65"/>
    <n v="0"/>
    <x v="3"/>
  </r>
  <r>
    <s v="7173-TETGO"/>
    <x v="0"/>
    <n v="1"/>
    <s v="Yes"/>
    <s v="No"/>
    <n v="72"/>
    <s v="Yes"/>
    <x v="2"/>
    <x v="1"/>
    <x v="1"/>
    <x v="1"/>
    <x v="0"/>
    <x v="0"/>
    <x v="0"/>
    <x v="0"/>
    <x v="2"/>
    <s v="No"/>
    <x v="2"/>
    <n v="78.5"/>
    <n v="5602.25"/>
    <x v="0"/>
    <n v="5602.25"/>
    <n v="0"/>
    <x v="4"/>
  </r>
  <r>
    <s v="7929-SKFGK"/>
    <x v="1"/>
    <n v="0"/>
    <s v="Yes"/>
    <s v="No"/>
    <n v="70"/>
    <s v="Yes"/>
    <x v="2"/>
    <x v="1"/>
    <x v="1"/>
    <x v="0"/>
    <x v="1"/>
    <x v="1"/>
    <x v="1"/>
    <x v="1"/>
    <x v="2"/>
    <s v="No"/>
    <x v="3"/>
    <n v="114.3"/>
    <n v="8244.2999999999993"/>
    <x v="0"/>
    <n v="8244.2999999999993"/>
    <n v="0"/>
    <x v="4"/>
  </r>
  <r>
    <s v="2300-RQGOI"/>
    <x v="0"/>
    <n v="0"/>
    <s v="No"/>
    <s v="No"/>
    <n v="38"/>
    <s v="Yes"/>
    <x v="1"/>
    <x v="2"/>
    <x v="2"/>
    <x v="2"/>
    <x v="2"/>
    <x v="2"/>
    <x v="2"/>
    <x v="2"/>
    <x v="2"/>
    <s v="No"/>
    <x v="1"/>
    <n v="20.05"/>
    <n v="741.5"/>
    <x v="0"/>
    <n v="741.5"/>
    <n v="0"/>
    <x v="2"/>
  </r>
  <r>
    <s v="3563-SVYLG"/>
    <x v="1"/>
    <n v="0"/>
    <s v="Yes"/>
    <s v="Yes"/>
    <n v="68"/>
    <s v="Yes"/>
    <x v="1"/>
    <x v="0"/>
    <x v="1"/>
    <x v="0"/>
    <x v="1"/>
    <x v="1"/>
    <x v="0"/>
    <x v="0"/>
    <x v="2"/>
    <s v="No"/>
    <x v="3"/>
    <n v="62.65"/>
    <n v="4375.8"/>
    <x v="0"/>
    <n v="4375.8"/>
    <n v="0"/>
    <x v="4"/>
  </r>
  <r>
    <s v="5228-EXCET"/>
    <x v="1"/>
    <n v="0"/>
    <s v="No"/>
    <s v="No"/>
    <n v="13"/>
    <s v="Yes"/>
    <x v="1"/>
    <x v="1"/>
    <x v="0"/>
    <x v="1"/>
    <x v="0"/>
    <x v="0"/>
    <x v="0"/>
    <x v="1"/>
    <x v="0"/>
    <s v="Yes"/>
    <x v="0"/>
    <n v="80.849999999999994"/>
    <n v="1008.7"/>
    <x v="1"/>
    <n v="1008.7"/>
    <n v="1"/>
    <x v="3"/>
  </r>
  <r>
    <s v="6435-VWCCY"/>
    <x v="1"/>
    <n v="1"/>
    <s v="Yes"/>
    <s v="No"/>
    <n v="65"/>
    <s v="Yes"/>
    <x v="2"/>
    <x v="1"/>
    <x v="1"/>
    <x v="0"/>
    <x v="0"/>
    <x v="0"/>
    <x v="1"/>
    <x v="0"/>
    <x v="2"/>
    <s v="Yes"/>
    <x v="3"/>
    <n v="92.7"/>
    <n v="5968.4"/>
    <x v="0"/>
    <n v="5968.4"/>
    <n v="0"/>
    <x v="4"/>
  </r>
  <r>
    <s v="4998-IKFSE"/>
    <x v="0"/>
    <n v="0"/>
    <s v="No"/>
    <s v="No"/>
    <n v="30"/>
    <s v="Yes"/>
    <x v="2"/>
    <x v="1"/>
    <x v="0"/>
    <x v="1"/>
    <x v="1"/>
    <x v="0"/>
    <x v="1"/>
    <x v="1"/>
    <x v="0"/>
    <s v="No"/>
    <x v="0"/>
    <n v="100.45"/>
    <n v="3096.9"/>
    <x v="0"/>
    <n v="3096.9"/>
    <n v="0"/>
    <x v="1"/>
  </r>
  <r>
    <s v="8630-QSGXK"/>
    <x v="1"/>
    <n v="0"/>
    <s v="Yes"/>
    <s v="No"/>
    <n v="51"/>
    <s v="Yes"/>
    <x v="2"/>
    <x v="0"/>
    <x v="0"/>
    <x v="1"/>
    <x v="0"/>
    <x v="1"/>
    <x v="1"/>
    <x v="1"/>
    <x v="2"/>
    <s v="Yes"/>
    <x v="2"/>
    <n v="75.2"/>
    <n v="3901.25"/>
    <x v="0"/>
    <n v="3901.25"/>
    <n v="0"/>
    <x v="5"/>
  </r>
  <r>
    <s v="2455-USLMV"/>
    <x v="0"/>
    <n v="0"/>
    <s v="No"/>
    <s v="No"/>
    <n v="31"/>
    <s v="Yes"/>
    <x v="2"/>
    <x v="1"/>
    <x v="1"/>
    <x v="1"/>
    <x v="1"/>
    <x v="0"/>
    <x v="0"/>
    <x v="0"/>
    <x v="0"/>
    <s v="Yes"/>
    <x v="3"/>
    <n v="84.75"/>
    <n v="2613.4"/>
    <x v="0"/>
    <n v="2613.4"/>
    <n v="0"/>
    <x v="1"/>
  </r>
  <r>
    <s v="7394-FKDNK"/>
    <x v="0"/>
    <n v="0"/>
    <s v="Yes"/>
    <s v="No"/>
    <n v="9"/>
    <s v="Yes"/>
    <x v="1"/>
    <x v="1"/>
    <x v="0"/>
    <x v="1"/>
    <x v="0"/>
    <x v="0"/>
    <x v="1"/>
    <x v="1"/>
    <x v="0"/>
    <s v="No"/>
    <x v="0"/>
    <n v="89.45"/>
    <n v="853.1"/>
    <x v="1"/>
    <n v="853.1"/>
    <n v="1"/>
    <x v="0"/>
  </r>
  <r>
    <s v="9488-FVZCC"/>
    <x v="0"/>
    <n v="0"/>
    <s v="Yes"/>
    <s v="Yes"/>
    <n v="72"/>
    <s v="Yes"/>
    <x v="2"/>
    <x v="0"/>
    <x v="1"/>
    <x v="0"/>
    <x v="1"/>
    <x v="1"/>
    <x v="0"/>
    <x v="1"/>
    <x v="2"/>
    <s v="Yes"/>
    <x v="2"/>
    <n v="79.5"/>
    <n v="5661.7"/>
    <x v="0"/>
    <n v="5661.7"/>
    <n v="0"/>
    <x v="4"/>
  </r>
  <r>
    <s v="6331-LWDTQ"/>
    <x v="1"/>
    <n v="0"/>
    <s v="No"/>
    <s v="No"/>
    <n v="10"/>
    <s v="Yes"/>
    <x v="2"/>
    <x v="0"/>
    <x v="0"/>
    <x v="1"/>
    <x v="0"/>
    <x v="0"/>
    <x v="1"/>
    <x v="1"/>
    <x v="0"/>
    <s v="Yes"/>
    <x v="3"/>
    <n v="72.150000000000006"/>
    <n v="794.25"/>
    <x v="1"/>
    <n v="794.25"/>
    <n v="1"/>
    <x v="0"/>
  </r>
  <r>
    <s v="5995-WWKKG"/>
    <x v="0"/>
    <n v="0"/>
    <s v="No"/>
    <s v="No"/>
    <n v="37"/>
    <s v="Yes"/>
    <x v="1"/>
    <x v="2"/>
    <x v="2"/>
    <x v="2"/>
    <x v="2"/>
    <x v="2"/>
    <x v="2"/>
    <x v="2"/>
    <x v="1"/>
    <s v="Yes"/>
    <x v="0"/>
    <n v="19.8"/>
    <n v="695.05"/>
    <x v="0"/>
    <n v="695.05"/>
    <n v="0"/>
    <x v="2"/>
  </r>
  <r>
    <s v="1597-FZREH"/>
    <x v="0"/>
    <n v="0"/>
    <s v="No"/>
    <s v="No"/>
    <n v="2"/>
    <s v="Yes"/>
    <x v="1"/>
    <x v="0"/>
    <x v="0"/>
    <x v="1"/>
    <x v="1"/>
    <x v="1"/>
    <x v="1"/>
    <x v="1"/>
    <x v="0"/>
    <s v="No"/>
    <x v="0"/>
    <n v="76.400000000000006"/>
    <n v="160.80000000000001"/>
    <x v="1"/>
    <n v="160.80000000000001"/>
    <n v="1"/>
    <x v="0"/>
  </r>
  <r>
    <s v="7879-CGSFV"/>
    <x v="1"/>
    <n v="0"/>
    <s v="No"/>
    <s v="No"/>
    <n v="55"/>
    <s v="Yes"/>
    <x v="1"/>
    <x v="1"/>
    <x v="1"/>
    <x v="0"/>
    <x v="0"/>
    <x v="0"/>
    <x v="1"/>
    <x v="1"/>
    <x v="1"/>
    <s v="Yes"/>
    <x v="1"/>
    <n v="100.9"/>
    <n v="5552.05"/>
    <x v="0"/>
    <n v="5552.05"/>
    <n v="0"/>
    <x v="5"/>
  </r>
  <r>
    <s v="9921-EZKBY"/>
    <x v="1"/>
    <n v="0"/>
    <s v="No"/>
    <s v="Yes"/>
    <n v="33"/>
    <s v="Yes"/>
    <x v="2"/>
    <x v="1"/>
    <x v="1"/>
    <x v="1"/>
    <x v="1"/>
    <x v="0"/>
    <x v="0"/>
    <x v="1"/>
    <x v="0"/>
    <s v="Yes"/>
    <x v="2"/>
    <n v="95.3"/>
    <n v="3275.15"/>
    <x v="0"/>
    <n v="3275.15"/>
    <n v="0"/>
    <x v="1"/>
  </r>
  <r>
    <s v="7432-FFVAR"/>
    <x v="0"/>
    <n v="0"/>
    <s v="Yes"/>
    <s v="Yes"/>
    <n v="46"/>
    <s v="Yes"/>
    <x v="1"/>
    <x v="1"/>
    <x v="0"/>
    <x v="1"/>
    <x v="1"/>
    <x v="1"/>
    <x v="0"/>
    <x v="1"/>
    <x v="1"/>
    <s v="No"/>
    <x v="2"/>
    <n v="90.95"/>
    <n v="4236.6000000000004"/>
    <x v="0"/>
    <n v="4236.6000000000004"/>
    <n v="0"/>
    <x v="2"/>
  </r>
  <r>
    <s v="7246-ZGQDF"/>
    <x v="0"/>
    <n v="0"/>
    <s v="No"/>
    <s v="Yes"/>
    <n v="1"/>
    <s v="Yes"/>
    <x v="1"/>
    <x v="0"/>
    <x v="1"/>
    <x v="1"/>
    <x v="0"/>
    <x v="1"/>
    <x v="0"/>
    <x v="0"/>
    <x v="0"/>
    <s v="No"/>
    <x v="0"/>
    <n v="54.5"/>
    <n v="54.5"/>
    <x v="0"/>
    <n v="54.5"/>
    <n v="0"/>
    <x v="0"/>
  </r>
  <r>
    <s v="7000-WCEVQ"/>
    <x v="0"/>
    <n v="1"/>
    <s v="No"/>
    <s v="No"/>
    <n v="20"/>
    <s v="Yes"/>
    <x v="2"/>
    <x v="0"/>
    <x v="0"/>
    <x v="1"/>
    <x v="0"/>
    <x v="0"/>
    <x v="0"/>
    <x v="1"/>
    <x v="0"/>
    <s v="Yes"/>
    <x v="1"/>
    <n v="61.6"/>
    <n v="1174.3499999999999"/>
    <x v="1"/>
    <n v="1174.3499999999999"/>
    <n v="1"/>
    <x v="3"/>
  </r>
  <r>
    <s v="0727-IWKVK"/>
    <x v="1"/>
    <n v="0"/>
    <s v="Yes"/>
    <s v="No"/>
    <n v="9"/>
    <s v="Yes"/>
    <x v="1"/>
    <x v="1"/>
    <x v="0"/>
    <x v="0"/>
    <x v="1"/>
    <x v="0"/>
    <x v="0"/>
    <x v="0"/>
    <x v="0"/>
    <s v="Yes"/>
    <x v="0"/>
    <n v="79.900000000000006"/>
    <n v="741.7"/>
    <x v="1"/>
    <n v="741.7"/>
    <n v="1"/>
    <x v="0"/>
  </r>
  <r>
    <s v="5959-BELXA"/>
    <x v="1"/>
    <n v="1"/>
    <s v="No"/>
    <s v="No"/>
    <n v="32"/>
    <s v="Yes"/>
    <x v="2"/>
    <x v="1"/>
    <x v="0"/>
    <x v="1"/>
    <x v="0"/>
    <x v="0"/>
    <x v="1"/>
    <x v="1"/>
    <x v="0"/>
    <s v="Yes"/>
    <x v="3"/>
    <n v="96.15"/>
    <n v="3019.25"/>
    <x v="1"/>
    <n v="3019.25"/>
    <n v="1"/>
    <x v="1"/>
  </r>
  <r>
    <s v="4456-RHSNB"/>
    <x v="0"/>
    <n v="0"/>
    <s v="Yes"/>
    <s v="Yes"/>
    <n v="19"/>
    <s v="Yes"/>
    <x v="1"/>
    <x v="0"/>
    <x v="0"/>
    <x v="1"/>
    <x v="1"/>
    <x v="0"/>
    <x v="0"/>
    <x v="0"/>
    <x v="0"/>
    <s v="Yes"/>
    <x v="2"/>
    <n v="49.6"/>
    <n v="962.9"/>
    <x v="0"/>
    <n v="962.9"/>
    <n v="0"/>
    <x v="3"/>
  </r>
  <r>
    <s v="3512-IZIKN"/>
    <x v="0"/>
    <n v="0"/>
    <s v="Yes"/>
    <s v="No"/>
    <n v="70"/>
    <s v="Yes"/>
    <x v="2"/>
    <x v="0"/>
    <x v="1"/>
    <x v="1"/>
    <x v="1"/>
    <x v="1"/>
    <x v="0"/>
    <x v="0"/>
    <x v="2"/>
    <s v="No"/>
    <x v="3"/>
    <n v="65.3"/>
    <n v="4759.75"/>
    <x v="1"/>
    <n v="4759.75"/>
    <n v="1"/>
    <x v="4"/>
  </r>
  <r>
    <s v="2481-SBOYW"/>
    <x v="0"/>
    <n v="0"/>
    <s v="No"/>
    <s v="Yes"/>
    <n v="61"/>
    <s v="Yes"/>
    <x v="2"/>
    <x v="2"/>
    <x v="2"/>
    <x v="2"/>
    <x v="2"/>
    <x v="2"/>
    <x v="2"/>
    <x v="2"/>
    <x v="2"/>
    <s v="Yes"/>
    <x v="3"/>
    <n v="25"/>
    <n v="1498.35"/>
    <x v="0"/>
    <n v="1498.35"/>
    <n v="0"/>
    <x v="4"/>
  </r>
  <r>
    <s v="7109-MFBYV"/>
    <x v="1"/>
    <n v="0"/>
    <s v="No"/>
    <s v="No"/>
    <n v="26"/>
    <s v="Yes"/>
    <x v="1"/>
    <x v="0"/>
    <x v="0"/>
    <x v="1"/>
    <x v="0"/>
    <x v="0"/>
    <x v="0"/>
    <x v="0"/>
    <x v="0"/>
    <s v="No"/>
    <x v="0"/>
    <n v="45.45"/>
    <n v="1233.1500000000001"/>
    <x v="0"/>
    <n v="1233.1500000000001"/>
    <n v="0"/>
    <x v="1"/>
  </r>
  <r>
    <s v="1833-TCXKK"/>
    <x v="1"/>
    <n v="0"/>
    <s v="Yes"/>
    <s v="No"/>
    <n v="45"/>
    <s v="Yes"/>
    <x v="2"/>
    <x v="1"/>
    <x v="0"/>
    <x v="0"/>
    <x v="1"/>
    <x v="0"/>
    <x v="1"/>
    <x v="1"/>
    <x v="0"/>
    <s v="Yes"/>
    <x v="2"/>
    <n v="107.75"/>
    <n v="4882.8"/>
    <x v="0"/>
    <n v="4882.8"/>
    <n v="0"/>
    <x v="2"/>
  </r>
  <r>
    <s v="1832-PEUTS"/>
    <x v="1"/>
    <n v="0"/>
    <s v="Yes"/>
    <s v="Yes"/>
    <n v="62"/>
    <s v="Yes"/>
    <x v="2"/>
    <x v="1"/>
    <x v="0"/>
    <x v="1"/>
    <x v="1"/>
    <x v="0"/>
    <x v="1"/>
    <x v="0"/>
    <x v="2"/>
    <s v="Yes"/>
    <x v="3"/>
    <n v="89.1"/>
    <n v="5411.65"/>
    <x v="0"/>
    <n v="5411.65"/>
    <n v="0"/>
    <x v="4"/>
  </r>
  <r>
    <s v="6141-OOXUQ"/>
    <x v="1"/>
    <n v="0"/>
    <s v="No"/>
    <s v="No"/>
    <n v="1"/>
    <s v="Yes"/>
    <x v="1"/>
    <x v="2"/>
    <x v="2"/>
    <x v="2"/>
    <x v="2"/>
    <x v="2"/>
    <x v="2"/>
    <x v="2"/>
    <x v="0"/>
    <s v="No"/>
    <x v="1"/>
    <n v="19.649999999999999"/>
    <n v="19.649999999999999"/>
    <x v="1"/>
    <n v="19.649999999999999"/>
    <n v="1"/>
    <x v="0"/>
  </r>
  <r>
    <s v="8660-BUETV"/>
    <x v="0"/>
    <n v="0"/>
    <s v="No"/>
    <s v="No"/>
    <n v="3"/>
    <s v="Yes"/>
    <x v="1"/>
    <x v="0"/>
    <x v="0"/>
    <x v="1"/>
    <x v="0"/>
    <x v="0"/>
    <x v="0"/>
    <x v="0"/>
    <x v="0"/>
    <s v="No"/>
    <x v="1"/>
    <n v="44.75"/>
    <n v="148.05000000000001"/>
    <x v="0"/>
    <n v="148.05000000000001"/>
    <n v="0"/>
    <x v="0"/>
  </r>
  <r>
    <s v="0580-PIQHM"/>
    <x v="0"/>
    <n v="0"/>
    <s v="Yes"/>
    <s v="Yes"/>
    <n v="41"/>
    <s v="Yes"/>
    <x v="2"/>
    <x v="1"/>
    <x v="1"/>
    <x v="0"/>
    <x v="1"/>
    <x v="0"/>
    <x v="0"/>
    <x v="1"/>
    <x v="1"/>
    <s v="Yes"/>
    <x v="2"/>
    <n v="101.6"/>
    <n v="3930.55"/>
    <x v="0"/>
    <n v="3930.55"/>
    <n v="0"/>
    <x v="2"/>
  </r>
  <r>
    <s v="5696-CEIQJ"/>
    <x v="1"/>
    <n v="0"/>
    <s v="Yes"/>
    <s v="Yes"/>
    <n v="67"/>
    <s v="Yes"/>
    <x v="1"/>
    <x v="1"/>
    <x v="0"/>
    <x v="0"/>
    <x v="1"/>
    <x v="1"/>
    <x v="1"/>
    <x v="1"/>
    <x v="2"/>
    <s v="No"/>
    <x v="2"/>
    <n v="103.15"/>
    <n v="6895.5"/>
    <x v="0"/>
    <n v="6895.5"/>
    <n v="0"/>
    <x v="4"/>
  </r>
  <r>
    <s v="7503-ZGUZJ"/>
    <x v="1"/>
    <n v="0"/>
    <s v="No"/>
    <s v="No"/>
    <n v="1"/>
    <s v="Yes"/>
    <x v="2"/>
    <x v="1"/>
    <x v="0"/>
    <x v="1"/>
    <x v="0"/>
    <x v="0"/>
    <x v="1"/>
    <x v="0"/>
    <x v="0"/>
    <s v="Yes"/>
    <x v="1"/>
    <n v="84.65"/>
    <n v="84.65"/>
    <x v="1"/>
    <n v="84.65"/>
    <n v="1"/>
    <x v="0"/>
  </r>
  <r>
    <s v="1696-HXOWK"/>
    <x v="0"/>
    <n v="0"/>
    <s v="Yes"/>
    <s v="No"/>
    <n v="71"/>
    <s v="Yes"/>
    <x v="2"/>
    <x v="1"/>
    <x v="1"/>
    <x v="0"/>
    <x v="0"/>
    <x v="0"/>
    <x v="1"/>
    <x v="0"/>
    <x v="1"/>
    <s v="No"/>
    <x v="1"/>
    <n v="95.65"/>
    <n v="6856.95"/>
    <x v="0"/>
    <n v="6856.95"/>
    <n v="0"/>
    <x v="4"/>
  </r>
  <r>
    <s v="3026-ATZYV"/>
    <x v="0"/>
    <n v="0"/>
    <s v="Yes"/>
    <s v="Yes"/>
    <n v="37"/>
    <s v="Yes"/>
    <x v="1"/>
    <x v="0"/>
    <x v="1"/>
    <x v="0"/>
    <x v="0"/>
    <x v="0"/>
    <x v="1"/>
    <x v="1"/>
    <x v="1"/>
    <s v="No"/>
    <x v="2"/>
    <n v="75.099999999999994"/>
    <n v="2658.8"/>
    <x v="0"/>
    <n v="2658.8"/>
    <n v="0"/>
    <x v="2"/>
  </r>
  <r>
    <s v="4012-YCFAI"/>
    <x v="1"/>
    <n v="0"/>
    <s v="Yes"/>
    <s v="No"/>
    <n v="60"/>
    <s v="Yes"/>
    <x v="1"/>
    <x v="0"/>
    <x v="1"/>
    <x v="0"/>
    <x v="0"/>
    <x v="1"/>
    <x v="0"/>
    <x v="0"/>
    <x v="2"/>
    <s v="Yes"/>
    <x v="1"/>
    <n v="61.35"/>
    <n v="3766.2"/>
    <x v="0"/>
    <n v="3766.2"/>
    <n v="0"/>
    <x v="5"/>
  </r>
  <r>
    <s v="2506-TNFCO"/>
    <x v="0"/>
    <n v="1"/>
    <s v="Yes"/>
    <s v="No"/>
    <n v="1"/>
    <s v="Yes"/>
    <x v="1"/>
    <x v="1"/>
    <x v="0"/>
    <x v="1"/>
    <x v="0"/>
    <x v="0"/>
    <x v="0"/>
    <x v="0"/>
    <x v="0"/>
    <s v="Yes"/>
    <x v="0"/>
    <n v="69.55"/>
    <n v="69.55"/>
    <x v="1"/>
    <n v="69.55"/>
    <n v="1"/>
    <x v="0"/>
  </r>
  <r>
    <s v="9970-QBCDA"/>
    <x v="0"/>
    <n v="0"/>
    <s v="No"/>
    <s v="No"/>
    <n v="6"/>
    <s v="Yes"/>
    <x v="1"/>
    <x v="2"/>
    <x v="2"/>
    <x v="2"/>
    <x v="2"/>
    <x v="2"/>
    <x v="2"/>
    <x v="2"/>
    <x v="0"/>
    <s v="No"/>
    <x v="3"/>
    <n v="19.7"/>
    <n v="129.55000000000001"/>
    <x v="0"/>
    <n v="129.55000000000001"/>
    <n v="0"/>
    <x v="0"/>
  </r>
  <r>
    <s v="8718-PTMEZ"/>
    <x v="0"/>
    <n v="0"/>
    <s v="No"/>
    <s v="No"/>
    <n v="13"/>
    <s v="No"/>
    <x v="0"/>
    <x v="0"/>
    <x v="0"/>
    <x v="0"/>
    <x v="0"/>
    <x v="0"/>
    <x v="0"/>
    <x v="0"/>
    <x v="0"/>
    <s v="Yes"/>
    <x v="0"/>
    <n v="31.05"/>
    <n v="347.25"/>
    <x v="1"/>
    <n v="347.25"/>
    <n v="1"/>
    <x v="3"/>
  </r>
  <r>
    <s v="9496-IVVRP"/>
    <x v="0"/>
    <n v="0"/>
    <s v="Yes"/>
    <s v="Yes"/>
    <n v="11"/>
    <s v="Yes"/>
    <x v="1"/>
    <x v="0"/>
    <x v="1"/>
    <x v="1"/>
    <x v="0"/>
    <x v="0"/>
    <x v="0"/>
    <x v="0"/>
    <x v="0"/>
    <s v="No"/>
    <x v="2"/>
    <n v="51"/>
    <n v="581.70000000000005"/>
    <x v="0"/>
    <n v="581.70000000000005"/>
    <n v="0"/>
    <x v="0"/>
  </r>
  <r>
    <s v="2207-OBZNX"/>
    <x v="1"/>
    <n v="0"/>
    <s v="No"/>
    <s v="No"/>
    <n v="7"/>
    <s v="Yes"/>
    <x v="1"/>
    <x v="0"/>
    <x v="1"/>
    <x v="1"/>
    <x v="0"/>
    <x v="0"/>
    <x v="0"/>
    <x v="0"/>
    <x v="0"/>
    <s v="Yes"/>
    <x v="1"/>
    <n v="51"/>
    <n v="354.05"/>
    <x v="1"/>
    <n v="354.05"/>
    <n v="1"/>
    <x v="0"/>
  </r>
  <r>
    <s v="2657-VPXTA"/>
    <x v="0"/>
    <n v="0"/>
    <s v="Yes"/>
    <s v="Yes"/>
    <n v="10"/>
    <s v="Yes"/>
    <x v="1"/>
    <x v="1"/>
    <x v="0"/>
    <x v="1"/>
    <x v="0"/>
    <x v="0"/>
    <x v="1"/>
    <x v="1"/>
    <x v="0"/>
    <s v="Yes"/>
    <x v="0"/>
    <n v="88.85"/>
    <n v="929.45"/>
    <x v="0"/>
    <n v="929.45"/>
    <n v="0"/>
    <x v="0"/>
  </r>
  <r>
    <s v="6551-VLJMV"/>
    <x v="1"/>
    <n v="0"/>
    <s v="Yes"/>
    <s v="No"/>
    <n v="34"/>
    <s v="Yes"/>
    <x v="1"/>
    <x v="2"/>
    <x v="2"/>
    <x v="2"/>
    <x v="2"/>
    <x v="2"/>
    <x v="2"/>
    <x v="2"/>
    <x v="2"/>
    <s v="No"/>
    <x v="3"/>
    <n v="20.05"/>
    <n v="679"/>
    <x v="0"/>
    <n v="679"/>
    <n v="0"/>
    <x v="1"/>
  </r>
  <r>
    <s v="1221-GHZEP"/>
    <x v="0"/>
    <n v="0"/>
    <s v="No"/>
    <s v="No"/>
    <n v="62"/>
    <s v="Yes"/>
    <x v="1"/>
    <x v="0"/>
    <x v="1"/>
    <x v="1"/>
    <x v="0"/>
    <x v="1"/>
    <x v="0"/>
    <x v="1"/>
    <x v="2"/>
    <s v="Yes"/>
    <x v="1"/>
    <n v="65.099999999999994"/>
    <n v="3846.75"/>
    <x v="0"/>
    <n v="3846.75"/>
    <n v="0"/>
    <x v="4"/>
  </r>
  <r>
    <s v="9289-LBQVU"/>
    <x v="1"/>
    <n v="0"/>
    <s v="Yes"/>
    <s v="No"/>
    <n v="64"/>
    <s v="Yes"/>
    <x v="2"/>
    <x v="0"/>
    <x v="0"/>
    <x v="0"/>
    <x v="0"/>
    <x v="1"/>
    <x v="0"/>
    <x v="1"/>
    <x v="1"/>
    <s v="Yes"/>
    <x v="1"/>
    <n v="70.150000000000006"/>
    <n v="4480.7"/>
    <x v="0"/>
    <n v="4480.7"/>
    <n v="0"/>
    <x v="4"/>
  </r>
  <r>
    <s v="6142-VSJQO"/>
    <x v="0"/>
    <n v="0"/>
    <s v="Yes"/>
    <s v="Yes"/>
    <n v="1"/>
    <s v="Yes"/>
    <x v="1"/>
    <x v="0"/>
    <x v="0"/>
    <x v="1"/>
    <x v="0"/>
    <x v="0"/>
    <x v="0"/>
    <x v="0"/>
    <x v="0"/>
    <s v="Yes"/>
    <x v="2"/>
    <n v="44.35"/>
    <n v="44.35"/>
    <x v="1"/>
    <n v="44.35"/>
    <n v="1"/>
    <x v="0"/>
  </r>
  <r>
    <s v="3458-IDMFK"/>
    <x v="1"/>
    <n v="0"/>
    <s v="No"/>
    <s v="No"/>
    <n v="25"/>
    <s v="Yes"/>
    <x v="1"/>
    <x v="2"/>
    <x v="2"/>
    <x v="2"/>
    <x v="2"/>
    <x v="2"/>
    <x v="2"/>
    <x v="2"/>
    <x v="2"/>
    <s v="Yes"/>
    <x v="1"/>
    <n v="20.75"/>
    <n v="499.4"/>
    <x v="0"/>
    <n v="499.4"/>
    <n v="0"/>
    <x v="1"/>
  </r>
  <r>
    <s v="6933-FHBZC"/>
    <x v="0"/>
    <n v="0"/>
    <s v="No"/>
    <s v="No"/>
    <n v="26"/>
    <s v="Yes"/>
    <x v="1"/>
    <x v="0"/>
    <x v="0"/>
    <x v="0"/>
    <x v="1"/>
    <x v="0"/>
    <x v="0"/>
    <x v="0"/>
    <x v="1"/>
    <s v="Yes"/>
    <x v="1"/>
    <n v="56.05"/>
    <n v="1553.2"/>
    <x v="0"/>
    <n v="1553.2"/>
    <n v="0"/>
    <x v="1"/>
  </r>
  <r>
    <s v="0221-NAUXK"/>
    <x v="1"/>
    <n v="0"/>
    <s v="No"/>
    <s v="Yes"/>
    <n v="10"/>
    <s v="Yes"/>
    <x v="1"/>
    <x v="2"/>
    <x v="2"/>
    <x v="2"/>
    <x v="2"/>
    <x v="2"/>
    <x v="2"/>
    <x v="2"/>
    <x v="1"/>
    <s v="Yes"/>
    <x v="2"/>
    <n v="19.95"/>
    <n v="219.5"/>
    <x v="0"/>
    <n v="219.5"/>
    <n v="0"/>
    <x v="0"/>
  </r>
  <r>
    <s v="9770-KXGQU"/>
    <x v="0"/>
    <n v="0"/>
    <s v="No"/>
    <s v="No"/>
    <n v="53"/>
    <s v="Yes"/>
    <x v="2"/>
    <x v="1"/>
    <x v="1"/>
    <x v="0"/>
    <x v="1"/>
    <x v="0"/>
    <x v="1"/>
    <x v="0"/>
    <x v="1"/>
    <s v="No"/>
    <x v="1"/>
    <n v="98.6"/>
    <n v="5311.85"/>
    <x v="0"/>
    <n v="5311.85"/>
    <n v="0"/>
    <x v="5"/>
  </r>
  <r>
    <s v="6437-UKHMV"/>
    <x v="0"/>
    <n v="0"/>
    <s v="No"/>
    <s v="No"/>
    <n v="7"/>
    <s v="Yes"/>
    <x v="1"/>
    <x v="1"/>
    <x v="0"/>
    <x v="1"/>
    <x v="0"/>
    <x v="0"/>
    <x v="1"/>
    <x v="0"/>
    <x v="0"/>
    <s v="Yes"/>
    <x v="0"/>
    <n v="79.7"/>
    <n v="586.04999999999995"/>
    <x v="1"/>
    <n v="586.04999999999995"/>
    <n v="1"/>
    <x v="0"/>
  </r>
  <r>
    <s v="6538-POCHL"/>
    <x v="1"/>
    <n v="0"/>
    <s v="No"/>
    <s v="No"/>
    <n v="33"/>
    <s v="Yes"/>
    <x v="1"/>
    <x v="1"/>
    <x v="0"/>
    <x v="0"/>
    <x v="1"/>
    <x v="0"/>
    <x v="0"/>
    <x v="0"/>
    <x v="0"/>
    <s v="Yes"/>
    <x v="3"/>
    <n v="79"/>
    <n v="2576.8000000000002"/>
    <x v="0"/>
    <n v="2576.8000000000002"/>
    <n v="0"/>
    <x v="1"/>
  </r>
  <r>
    <s v="6726-NNFWD"/>
    <x v="0"/>
    <n v="1"/>
    <s v="Yes"/>
    <s v="No"/>
    <n v="71"/>
    <s v="Yes"/>
    <x v="1"/>
    <x v="1"/>
    <x v="0"/>
    <x v="0"/>
    <x v="1"/>
    <x v="0"/>
    <x v="0"/>
    <x v="1"/>
    <x v="2"/>
    <s v="No"/>
    <x v="3"/>
    <n v="89.45"/>
    <n v="6435.25"/>
    <x v="0"/>
    <n v="6435.25"/>
    <n v="0"/>
    <x v="4"/>
  </r>
  <r>
    <s v="3002-WQZWT"/>
    <x v="0"/>
    <n v="0"/>
    <s v="No"/>
    <s v="No"/>
    <n v="29"/>
    <s v="Yes"/>
    <x v="2"/>
    <x v="1"/>
    <x v="0"/>
    <x v="1"/>
    <x v="0"/>
    <x v="0"/>
    <x v="0"/>
    <x v="0"/>
    <x v="0"/>
    <s v="Yes"/>
    <x v="0"/>
    <n v="74.2"/>
    <n v="1993.25"/>
    <x v="0"/>
    <n v="1993.25"/>
    <n v="0"/>
    <x v="1"/>
  </r>
  <r>
    <s v="4277-UDIEF"/>
    <x v="1"/>
    <n v="0"/>
    <s v="Yes"/>
    <s v="Yes"/>
    <n v="24"/>
    <s v="Yes"/>
    <x v="2"/>
    <x v="0"/>
    <x v="1"/>
    <x v="1"/>
    <x v="0"/>
    <x v="1"/>
    <x v="1"/>
    <x v="1"/>
    <x v="0"/>
    <s v="No"/>
    <x v="2"/>
    <n v="81"/>
    <n v="1923.85"/>
    <x v="0"/>
    <n v="1923.85"/>
    <n v="0"/>
    <x v="3"/>
  </r>
  <r>
    <s v="1208-NBVFH"/>
    <x v="1"/>
    <n v="0"/>
    <s v="Yes"/>
    <s v="Yes"/>
    <n v="20"/>
    <s v="Yes"/>
    <x v="1"/>
    <x v="0"/>
    <x v="0"/>
    <x v="1"/>
    <x v="1"/>
    <x v="0"/>
    <x v="0"/>
    <x v="0"/>
    <x v="0"/>
    <s v="Yes"/>
    <x v="0"/>
    <n v="49.6"/>
    <n v="939.8"/>
    <x v="0"/>
    <n v="939.8"/>
    <n v="0"/>
    <x v="3"/>
  </r>
  <r>
    <s v="4912-PIGUY"/>
    <x v="0"/>
    <n v="0"/>
    <s v="No"/>
    <s v="No"/>
    <n v="1"/>
    <s v="Yes"/>
    <x v="2"/>
    <x v="1"/>
    <x v="0"/>
    <x v="1"/>
    <x v="0"/>
    <x v="0"/>
    <x v="1"/>
    <x v="0"/>
    <x v="0"/>
    <s v="Yes"/>
    <x v="0"/>
    <n v="84.6"/>
    <n v="84.6"/>
    <x v="0"/>
    <n v="84.6"/>
    <n v="0"/>
    <x v="0"/>
  </r>
  <r>
    <s v="1114-CENIM"/>
    <x v="1"/>
    <n v="0"/>
    <s v="No"/>
    <s v="Yes"/>
    <n v="54"/>
    <s v="Yes"/>
    <x v="2"/>
    <x v="0"/>
    <x v="0"/>
    <x v="0"/>
    <x v="0"/>
    <x v="0"/>
    <x v="0"/>
    <x v="0"/>
    <x v="0"/>
    <s v="Yes"/>
    <x v="3"/>
    <n v="55"/>
    <n v="3092.65"/>
    <x v="1"/>
    <n v="3092.65"/>
    <n v="1"/>
    <x v="5"/>
  </r>
  <r>
    <s v="6060-DRTNL"/>
    <x v="0"/>
    <n v="1"/>
    <s v="No"/>
    <s v="No"/>
    <n v="5"/>
    <s v="Yes"/>
    <x v="1"/>
    <x v="1"/>
    <x v="0"/>
    <x v="1"/>
    <x v="1"/>
    <x v="0"/>
    <x v="1"/>
    <x v="0"/>
    <x v="0"/>
    <s v="Yes"/>
    <x v="1"/>
    <n v="84.85"/>
    <n v="415.55"/>
    <x v="1"/>
    <n v="415.55"/>
    <n v="1"/>
    <x v="0"/>
  </r>
  <r>
    <s v="2725-TTRIQ"/>
    <x v="0"/>
    <n v="0"/>
    <s v="Yes"/>
    <s v="Yes"/>
    <n v="72"/>
    <s v="Yes"/>
    <x v="2"/>
    <x v="0"/>
    <x v="1"/>
    <x v="1"/>
    <x v="1"/>
    <x v="1"/>
    <x v="1"/>
    <x v="1"/>
    <x v="2"/>
    <s v="Yes"/>
    <x v="2"/>
    <n v="84.2"/>
    <n v="5986.55"/>
    <x v="0"/>
    <n v="5986.55"/>
    <n v="0"/>
    <x v="4"/>
  </r>
  <r>
    <s v="3374-TTZTK"/>
    <x v="1"/>
    <n v="0"/>
    <s v="Yes"/>
    <s v="No"/>
    <n v="52"/>
    <s v="Yes"/>
    <x v="1"/>
    <x v="1"/>
    <x v="1"/>
    <x v="0"/>
    <x v="1"/>
    <x v="1"/>
    <x v="1"/>
    <x v="1"/>
    <x v="2"/>
    <s v="Yes"/>
    <x v="0"/>
    <n v="106.3"/>
    <n v="5487"/>
    <x v="0"/>
    <n v="5487"/>
    <n v="0"/>
    <x v="5"/>
  </r>
  <r>
    <s v="8990-ZXLSU"/>
    <x v="0"/>
    <n v="0"/>
    <s v="No"/>
    <s v="No"/>
    <n v="9"/>
    <s v="Yes"/>
    <x v="1"/>
    <x v="1"/>
    <x v="0"/>
    <x v="1"/>
    <x v="0"/>
    <x v="0"/>
    <x v="0"/>
    <x v="0"/>
    <x v="0"/>
    <s v="No"/>
    <x v="0"/>
    <n v="69.05"/>
    <n v="651.5"/>
    <x v="0"/>
    <n v="651.5"/>
    <n v="0"/>
    <x v="0"/>
  </r>
  <r>
    <s v="2275-RBYQS"/>
    <x v="0"/>
    <n v="0"/>
    <s v="No"/>
    <s v="No"/>
    <n v="1"/>
    <s v="Yes"/>
    <x v="1"/>
    <x v="0"/>
    <x v="0"/>
    <x v="1"/>
    <x v="0"/>
    <x v="0"/>
    <x v="0"/>
    <x v="0"/>
    <x v="0"/>
    <s v="Yes"/>
    <x v="1"/>
    <n v="45.4"/>
    <n v="45.4"/>
    <x v="0"/>
    <n v="45.4"/>
    <n v="0"/>
    <x v="0"/>
  </r>
  <r>
    <s v="8473-VUVJN"/>
    <x v="1"/>
    <n v="1"/>
    <s v="No"/>
    <s v="No"/>
    <n v="1"/>
    <s v="Yes"/>
    <x v="2"/>
    <x v="1"/>
    <x v="0"/>
    <x v="1"/>
    <x v="0"/>
    <x v="0"/>
    <x v="0"/>
    <x v="0"/>
    <x v="0"/>
    <s v="Yes"/>
    <x v="0"/>
    <n v="73.650000000000006"/>
    <n v="73.650000000000006"/>
    <x v="1"/>
    <n v="73.650000000000006"/>
    <n v="1"/>
    <x v="0"/>
  </r>
  <r>
    <s v="6289-CPNLD"/>
    <x v="1"/>
    <n v="0"/>
    <s v="Yes"/>
    <s v="Yes"/>
    <n v="33"/>
    <s v="Yes"/>
    <x v="1"/>
    <x v="0"/>
    <x v="0"/>
    <x v="1"/>
    <x v="1"/>
    <x v="1"/>
    <x v="1"/>
    <x v="1"/>
    <x v="1"/>
    <s v="Yes"/>
    <x v="1"/>
    <n v="73.900000000000006"/>
    <n v="2405.0500000000002"/>
    <x v="1"/>
    <n v="2405.0500000000002"/>
    <n v="1"/>
    <x v="1"/>
  </r>
  <r>
    <s v="5536-SLHPM"/>
    <x v="0"/>
    <n v="0"/>
    <s v="Yes"/>
    <s v="No"/>
    <n v="55"/>
    <s v="Yes"/>
    <x v="2"/>
    <x v="1"/>
    <x v="0"/>
    <x v="1"/>
    <x v="1"/>
    <x v="0"/>
    <x v="0"/>
    <x v="0"/>
    <x v="0"/>
    <s v="Yes"/>
    <x v="0"/>
    <n v="77.75"/>
    <n v="4458.1499999999996"/>
    <x v="1"/>
    <n v="4458.1499999999996"/>
    <n v="1"/>
    <x v="5"/>
  </r>
  <r>
    <s v="4419-UJMUS"/>
    <x v="1"/>
    <n v="0"/>
    <s v="Yes"/>
    <s v="Yes"/>
    <n v="69"/>
    <s v="Yes"/>
    <x v="2"/>
    <x v="1"/>
    <x v="0"/>
    <x v="1"/>
    <x v="0"/>
    <x v="1"/>
    <x v="1"/>
    <x v="1"/>
    <x v="2"/>
    <s v="Yes"/>
    <x v="0"/>
    <n v="99.35"/>
    <n v="6856.45"/>
    <x v="0"/>
    <n v="6856.45"/>
    <n v="0"/>
    <x v="4"/>
  </r>
  <r>
    <s v="7794-JASDG"/>
    <x v="1"/>
    <n v="0"/>
    <s v="No"/>
    <s v="No"/>
    <n v="1"/>
    <s v="Yes"/>
    <x v="1"/>
    <x v="0"/>
    <x v="1"/>
    <x v="1"/>
    <x v="0"/>
    <x v="0"/>
    <x v="0"/>
    <x v="0"/>
    <x v="0"/>
    <s v="Yes"/>
    <x v="1"/>
    <n v="50.75"/>
    <n v="50.75"/>
    <x v="0"/>
    <n v="50.75"/>
    <n v="0"/>
    <x v="0"/>
  </r>
  <r>
    <s v="7609-YBPXG"/>
    <x v="1"/>
    <n v="0"/>
    <s v="No"/>
    <s v="No"/>
    <n v="54"/>
    <s v="Yes"/>
    <x v="2"/>
    <x v="0"/>
    <x v="1"/>
    <x v="1"/>
    <x v="1"/>
    <x v="1"/>
    <x v="1"/>
    <x v="1"/>
    <x v="2"/>
    <s v="No"/>
    <x v="2"/>
    <n v="87.1"/>
    <n v="4735.2"/>
    <x v="0"/>
    <n v="4735.2"/>
    <n v="0"/>
    <x v="5"/>
  </r>
  <r>
    <s v="5519-TEEUH"/>
    <x v="1"/>
    <n v="0"/>
    <s v="No"/>
    <s v="Yes"/>
    <n v="33"/>
    <s v="Yes"/>
    <x v="1"/>
    <x v="2"/>
    <x v="2"/>
    <x v="2"/>
    <x v="2"/>
    <x v="2"/>
    <x v="2"/>
    <x v="2"/>
    <x v="1"/>
    <s v="Yes"/>
    <x v="1"/>
    <n v="20.149999999999999"/>
    <n v="682.15"/>
    <x v="0"/>
    <n v="682.15"/>
    <n v="0"/>
    <x v="1"/>
  </r>
  <r>
    <s v="7856-GANIL"/>
    <x v="1"/>
    <n v="1"/>
    <s v="Yes"/>
    <s v="No"/>
    <n v="45"/>
    <s v="Yes"/>
    <x v="2"/>
    <x v="1"/>
    <x v="0"/>
    <x v="0"/>
    <x v="1"/>
    <x v="1"/>
    <x v="1"/>
    <x v="0"/>
    <x v="1"/>
    <s v="Yes"/>
    <x v="2"/>
    <n v="98.7"/>
    <n v="4525.8"/>
    <x v="0"/>
    <n v="4525.8"/>
    <n v="0"/>
    <x v="2"/>
  </r>
  <r>
    <s v="0804-XBFBV"/>
    <x v="0"/>
    <n v="0"/>
    <s v="No"/>
    <s v="Yes"/>
    <n v="11"/>
    <s v="No"/>
    <x v="0"/>
    <x v="0"/>
    <x v="0"/>
    <x v="1"/>
    <x v="0"/>
    <x v="0"/>
    <x v="0"/>
    <x v="0"/>
    <x v="0"/>
    <s v="No"/>
    <x v="0"/>
    <n v="25.2"/>
    <n v="321.05"/>
    <x v="0"/>
    <n v="321.05"/>
    <n v="0"/>
    <x v="0"/>
  </r>
  <r>
    <s v="2676-OXPPQ"/>
    <x v="1"/>
    <n v="0"/>
    <s v="No"/>
    <s v="No"/>
    <n v="6"/>
    <s v="Yes"/>
    <x v="1"/>
    <x v="0"/>
    <x v="1"/>
    <x v="0"/>
    <x v="0"/>
    <x v="0"/>
    <x v="0"/>
    <x v="0"/>
    <x v="0"/>
    <s v="Yes"/>
    <x v="2"/>
    <n v="55.7"/>
    <n v="335.65"/>
    <x v="0"/>
    <n v="335.65"/>
    <n v="0"/>
    <x v="0"/>
  </r>
  <r>
    <s v="3703-TTEPD"/>
    <x v="1"/>
    <n v="0"/>
    <s v="No"/>
    <s v="No"/>
    <n v="21"/>
    <s v="Yes"/>
    <x v="1"/>
    <x v="0"/>
    <x v="1"/>
    <x v="1"/>
    <x v="1"/>
    <x v="0"/>
    <x v="1"/>
    <x v="0"/>
    <x v="0"/>
    <s v="No"/>
    <x v="2"/>
    <n v="65.349999999999994"/>
    <n v="1424.4"/>
    <x v="0"/>
    <n v="1424.4"/>
    <n v="0"/>
    <x v="3"/>
  </r>
  <r>
    <s v="2799-TSLAG"/>
    <x v="0"/>
    <n v="0"/>
    <s v="Yes"/>
    <s v="Yes"/>
    <n v="65"/>
    <s v="Yes"/>
    <x v="2"/>
    <x v="2"/>
    <x v="2"/>
    <x v="2"/>
    <x v="2"/>
    <x v="2"/>
    <x v="2"/>
    <x v="2"/>
    <x v="2"/>
    <s v="Yes"/>
    <x v="2"/>
    <n v="25.3"/>
    <n v="1748.55"/>
    <x v="0"/>
    <n v="1748.55"/>
    <n v="0"/>
    <x v="4"/>
  </r>
  <r>
    <s v="0196-VULGZ"/>
    <x v="0"/>
    <n v="1"/>
    <s v="Yes"/>
    <s v="No"/>
    <n v="6"/>
    <s v="Yes"/>
    <x v="2"/>
    <x v="1"/>
    <x v="0"/>
    <x v="1"/>
    <x v="0"/>
    <x v="0"/>
    <x v="0"/>
    <x v="1"/>
    <x v="0"/>
    <s v="Yes"/>
    <x v="0"/>
    <n v="84.35"/>
    <n v="474.9"/>
    <x v="1"/>
    <n v="474.9"/>
    <n v="1"/>
    <x v="0"/>
  </r>
  <r>
    <s v="8837-VVWLQ"/>
    <x v="0"/>
    <n v="0"/>
    <s v="No"/>
    <s v="No"/>
    <n v="8"/>
    <s v="Yes"/>
    <x v="1"/>
    <x v="1"/>
    <x v="1"/>
    <x v="1"/>
    <x v="0"/>
    <x v="0"/>
    <x v="1"/>
    <x v="0"/>
    <x v="0"/>
    <s v="No"/>
    <x v="0"/>
    <n v="84.95"/>
    <n v="668.4"/>
    <x v="1"/>
    <n v="668.4"/>
    <n v="1"/>
    <x v="0"/>
  </r>
  <r>
    <s v="2696-NARTR"/>
    <x v="1"/>
    <n v="0"/>
    <s v="No"/>
    <s v="No"/>
    <n v="11"/>
    <s v="Yes"/>
    <x v="1"/>
    <x v="1"/>
    <x v="0"/>
    <x v="1"/>
    <x v="0"/>
    <x v="1"/>
    <x v="0"/>
    <x v="0"/>
    <x v="0"/>
    <s v="Yes"/>
    <x v="0"/>
    <n v="73.849999999999994"/>
    <n v="926.25"/>
    <x v="1"/>
    <n v="926.25"/>
    <n v="1"/>
    <x v="0"/>
  </r>
  <r>
    <s v="2208-NKVVH"/>
    <x v="1"/>
    <n v="0"/>
    <s v="Yes"/>
    <s v="Yes"/>
    <n v="43"/>
    <s v="Yes"/>
    <x v="2"/>
    <x v="2"/>
    <x v="2"/>
    <x v="2"/>
    <x v="2"/>
    <x v="2"/>
    <x v="2"/>
    <x v="2"/>
    <x v="2"/>
    <s v="No"/>
    <x v="1"/>
    <n v="24.25"/>
    <n v="1077.95"/>
    <x v="0"/>
    <n v="1077.95"/>
    <n v="0"/>
    <x v="2"/>
  </r>
  <r>
    <s v="7614-QVWQL"/>
    <x v="1"/>
    <n v="0"/>
    <s v="Yes"/>
    <s v="Yes"/>
    <n v="49"/>
    <s v="No"/>
    <x v="0"/>
    <x v="0"/>
    <x v="0"/>
    <x v="0"/>
    <x v="0"/>
    <x v="0"/>
    <x v="1"/>
    <x v="1"/>
    <x v="1"/>
    <s v="Yes"/>
    <x v="2"/>
    <n v="51.8"/>
    <n v="2541.25"/>
    <x v="1"/>
    <n v="2541.25"/>
    <n v="1"/>
    <x v="5"/>
  </r>
  <r>
    <s v="1976-CFOCS"/>
    <x v="0"/>
    <n v="1"/>
    <s v="Yes"/>
    <s v="No"/>
    <n v="1"/>
    <s v="Yes"/>
    <x v="1"/>
    <x v="0"/>
    <x v="0"/>
    <x v="1"/>
    <x v="0"/>
    <x v="0"/>
    <x v="0"/>
    <x v="0"/>
    <x v="0"/>
    <s v="No"/>
    <x v="0"/>
    <n v="46"/>
    <n v="46"/>
    <x v="1"/>
    <n v="46"/>
    <n v="1"/>
    <x v="0"/>
  </r>
  <r>
    <s v="4631-OACRM"/>
    <x v="1"/>
    <n v="1"/>
    <s v="No"/>
    <s v="No"/>
    <n v="15"/>
    <s v="Yes"/>
    <x v="1"/>
    <x v="1"/>
    <x v="0"/>
    <x v="1"/>
    <x v="0"/>
    <x v="0"/>
    <x v="0"/>
    <x v="1"/>
    <x v="0"/>
    <s v="Yes"/>
    <x v="0"/>
    <n v="79.400000000000006"/>
    <n v="1156.0999999999999"/>
    <x v="1"/>
    <n v="1156.0999999999999"/>
    <n v="1"/>
    <x v="3"/>
  </r>
  <r>
    <s v="7139-JZFVG"/>
    <x v="1"/>
    <n v="0"/>
    <s v="Yes"/>
    <s v="Yes"/>
    <n v="60"/>
    <s v="Yes"/>
    <x v="1"/>
    <x v="0"/>
    <x v="1"/>
    <x v="0"/>
    <x v="1"/>
    <x v="0"/>
    <x v="0"/>
    <x v="0"/>
    <x v="2"/>
    <s v="No"/>
    <x v="2"/>
    <n v="60.5"/>
    <n v="3694.45"/>
    <x v="0"/>
    <n v="3694.45"/>
    <n v="0"/>
    <x v="5"/>
  </r>
  <r>
    <s v="4987-GQWPO"/>
    <x v="1"/>
    <n v="0"/>
    <s v="No"/>
    <s v="No"/>
    <n v="17"/>
    <s v="No"/>
    <x v="0"/>
    <x v="0"/>
    <x v="0"/>
    <x v="1"/>
    <x v="0"/>
    <x v="0"/>
    <x v="0"/>
    <x v="0"/>
    <x v="0"/>
    <s v="No"/>
    <x v="3"/>
    <n v="25.1"/>
    <n v="382.8"/>
    <x v="0"/>
    <n v="382.8"/>
    <n v="0"/>
    <x v="3"/>
  </r>
  <r>
    <s v="3755-JBMNH"/>
    <x v="1"/>
    <n v="1"/>
    <s v="Yes"/>
    <s v="No"/>
    <n v="16"/>
    <s v="Yes"/>
    <x v="1"/>
    <x v="1"/>
    <x v="0"/>
    <x v="1"/>
    <x v="0"/>
    <x v="0"/>
    <x v="0"/>
    <x v="0"/>
    <x v="0"/>
    <s v="Yes"/>
    <x v="2"/>
    <n v="71.8"/>
    <n v="1167.8"/>
    <x v="1"/>
    <n v="1167.8"/>
    <n v="1"/>
    <x v="3"/>
  </r>
  <r>
    <s v="1757-TCATG"/>
    <x v="1"/>
    <n v="0"/>
    <s v="Yes"/>
    <s v="Yes"/>
    <n v="35"/>
    <s v="Yes"/>
    <x v="1"/>
    <x v="2"/>
    <x v="2"/>
    <x v="2"/>
    <x v="2"/>
    <x v="2"/>
    <x v="2"/>
    <x v="2"/>
    <x v="1"/>
    <s v="No"/>
    <x v="2"/>
    <n v="20.05"/>
    <n v="746.75"/>
    <x v="0"/>
    <n v="746.75"/>
    <n v="0"/>
    <x v="1"/>
  </r>
  <r>
    <s v="6345-ULYRW"/>
    <x v="1"/>
    <n v="1"/>
    <s v="Yes"/>
    <s v="No"/>
    <n v="44"/>
    <s v="Yes"/>
    <x v="2"/>
    <x v="1"/>
    <x v="0"/>
    <x v="0"/>
    <x v="0"/>
    <x v="0"/>
    <x v="0"/>
    <x v="1"/>
    <x v="1"/>
    <s v="No"/>
    <x v="1"/>
    <n v="88.4"/>
    <n v="3912.9"/>
    <x v="1"/>
    <n v="3912.9"/>
    <n v="1"/>
    <x v="2"/>
  </r>
  <r>
    <s v="4776-XSKYQ"/>
    <x v="0"/>
    <n v="0"/>
    <s v="Yes"/>
    <s v="Yes"/>
    <n v="12"/>
    <s v="No"/>
    <x v="0"/>
    <x v="0"/>
    <x v="0"/>
    <x v="1"/>
    <x v="0"/>
    <x v="1"/>
    <x v="0"/>
    <x v="0"/>
    <x v="1"/>
    <s v="No"/>
    <x v="3"/>
    <n v="30.25"/>
    <n v="368.85"/>
    <x v="0"/>
    <n v="368.85"/>
    <n v="0"/>
    <x v="0"/>
  </r>
  <r>
    <s v="8048-DSDFQ"/>
    <x v="1"/>
    <n v="0"/>
    <s v="No"/>
    <s v="No"/>
    <n v="1"/>
    <s v="Yes"/>
    <x v="1"/>
    <x v="2"/>
    <x v="2"/>
    <x v="2"/>
    <x v="2"/>
    <x v="2"/>
    <x v="2"/>
    <x v="2"/>
    <x v="0"/>
    <s v="No"/>
    <x v="1"/>
    <n v="20.2"/>
    <n v="20.2"/>
    <x v="0"/>
    <n v="20.2"/>
    <n v="0"/>
    <x v="0"/>
  </r>
  <r>
    <s v="5753-QQWPW"/>
    <x v="0"/>
    <n v="0"/>
    <s v="No"/>
    <s v="No"/>
    <n v="28"/>
    <s v="Yes"/>
    <x v="1"/>
    <x v="0"/>
    <x v="1"/>
    <x v="0"/>
    <x v="0"/>
    <x v="1"/>
    <x v="0"/>
    <x v="0"/>
    <x v="1"/>
    <s v="Yes"/>
    <x v="0"/>
    <n v="59.9"/>
    <n v="1654.7"/>
    <x v="0"/>
    <n v="1654.7"/>
    <n v="0"/>
    <x v="1"/>
  </r>
  <r>
    <s v="6010-DDPPW"/>
    <x v="1"/>
    <n v="0"/>
    <s v="Yes"/>
    <s v="No"/>
    <n v="70"/>
    <s v="Yes"/>
    <x v="2"/>
    <x v="2"/>
    <x v="2"/>
    <x v="2"/>
    <x v="2"/>
    <x v="2"/>
    <x v="2"/>
    <x v="2"/>
    <x v="2"/>
    <s v="No"/>
    <x v="2"/>
    <n v="25.15"/>
    <n v="1940.85"/>
    <x v="0"/>
    <n v="1940.85"/>
    <n v="0"/>
    <x v="4"/>
  </r>
  <r>
    <s v="1809-DMJHQ"/>
    <x v="0"/>
    <n v="0"/>
    <s v="No"/>
    <s v="Yes"/>
    <n v="5"/>
    <s v="Yes"/>
    <x v="1"/>
    <x v="0"/>
    <x v="0"/>
    <x v="1"/>
    <x v="0"/>
    <x v="0"/>
    <x v="0"/>
    <x v="0"/>
    <x v="0"/>
    <s v="No"/>
    <x v="1"/>
    <n v="46"/>
    <n v="221.7"/>
    <x v="1"/>
    <n v="221.7"/>
    <n v="1"/>
    <x v="0"/>
  </r>
  <r>
    <s v="6693-FRIRW"/>
    <x v="1"/>
    <n v="0"/>
    <s v="No"/>
    <s v="No"/>
    <n v="18"/>
    <s v="Yes"/>
    <x v="1"/>
    <x v="1"/>
    <x v="0"/>
    <x v="0"/>
    <x v="1"/>
    <x v="0"/>
    <x v="1"/>
    <x v="1"/>
    <x v="0"/>
    <s v="No"/>
    <x v="3"/>
    <n v="101.3"/>
    <n v="1794.65"/>
    <x v="0"/>
    <n v="1794.65"/>
    <n v="0"/>
    <x v="3"/>
  </r>
  <r>
    <s v="6586-MYGKD"/>
    <x v="1"/>
    <n v="0"/>
    <s v="Yes"/>
    <s v="No"/>
    <n v="70"/>
    <s v="Yes"/>
    <x v="2"/>
    <x v="0"/>
    <x v="1"/>
    <x v="1"/>
    <x v="0"/>
    <x v="1"/>
    <x v="1"/>
    <x v="1"/>
    <x v="2"/>
    <s v="Yes"/>
    <x v="3"/>
    <n v="76.95"/>
    <n v="5289.8"/>
    <x v="0"/>
    <n v="5289.8"/>
    <n v="0"/>
    <x v="4"/>
  </r>
  <r>
    <s v="3173-NVMPX"/>
    <x v="0"/>
    <n v="0"/>
    <s v="Yes"/>
    <s v="Yes"/>
    <n v="9"/>
    <s v="Yes"/>
    <x v="2"/>
    <x v="0"/>
    <x v="0"/>
    <x v="0"/>
    <x v="0"/>
    <x v="0"/>
    <x v="0"/>
    <x v="0"/>
    <x v="0"/>
    <s v="Yes"/>
    <x v="1"/>
    <n v="55.3"/>
    <n v="501.2"/>
    <x v="0"/>
    <n v="501.2"/>
    <n v="0"/>
    <x v="0"/>
  </r>
  <r>
    <s v="0248-PGHBZ"/>
    <x v="0"/>
    <n v="1"/>
    <s v="No"/>
    <s v="No"/>
    <n v="67"/>
    <s v="Yes"/>
    <x v="1"/>
    <x v="1"/>
    <x v="1"/>
    <x v="0"/>
    <x v="0"/>
    <x v="1"/>
    <x v="1"/>
    <x v="0"/>
    <x v="2"/>
    <s v="Yes"/>
    <x v="2"/>
    <n v="92.45"/>
    <n v="6140.85"/>
    <x v="0"/>
    <n v="6140.85"/>
    <n v="0"/>
    <x v="4"/>
  </r>
  <r>
    <s v="0623-GDISB"/>
    <x v="0"/>
    <n v="0"/>
    <s v="No"/>
    <s v="No"/>
    <n v="1"/>
    <s v="Yes"/>
    <x v="1"/>
    <x v="0"/>
    <x v="1"/>
    <x v="1"/>
    <x v="0"/>
    <x v="0"/>
    <x v="0"/>
    <x v="0"/>
    <x v="0"/>
    <s v="Yes"/>
    <x v="2"/>
    <n v="48.45"/>
    <n v="48.45"/>
    <x v="0"/>
    <n v="48.45"/>
    <n v="0"/>
    <x v="0"/>
  </r>
  <r>
    <s v="2892-GESUL"/>
    <x v="0"/>
    <n v="0"/>
    <s v="Yes"/>
    <s v="Yes"/>
    <n v="18"/>
    <s v="Yes"/>
    <x v="1"/>
    <x v="2"/>
    <x v="2"/>
    <x v="2"/>
    <x v="2"/>
    <x v="2"/>
    <x v="2"/>
    <x v="2"/>
    <x v="2"/>
    <s v="No"/>
    <x v="1"/>
    <n v="19.350000000000001"/>
    <n v="309.25"/>
    <x v="0"/>
    <n v="309.25"/>
    <n v="0"/>
    <x v="3"/>
  </r>
  <r>
    <s v="6923-EFPNL"/>
    <x v="1"/>
    <n v="0"/>
    <s v="No"/>
    <s v="No"/>
    <n v="4"/>
    <s v="Yes"/>
    <x v="2"/>
    <x v="0"/>
    <x v="0"/>
    <x v="1"/>
    <x v="0"/>
    <x v="0"/>
    <x v="0"/>
    <x v="0"/>
    <x v="0"/>
    <s v="No"/>
    <x v="3"/>
    <n v="51.75"/>
    <n v="201.1"/>
    <x v="1"/>
    <n v="201.1"/>
    <n v="1"/>
    <x v="0"/>
  </r>
  <r>
    <s v="7472-EQOAV"/>
    <x v="1"/>
    <n v="1"/>
    <s v="Yes"/>
    <s v="Yes"/>
    <n v="71"/>
    <s v="Yes"/>
    <x v="1"/>
    <x v="1"/>
    <x v="1"/>
    <x v="0"/>
    <x v="1"/>
    <x v="0"/>
    <x v="0"/>
    <x v="0"/>
    <x v="1"/>
    <s v="Yes"/>
    <x v="2"/>
    <n v="86.7"/>
    <n v="6179.35"/>
    <x v="0"/>
    <n v="6179.35"/>
    <n v="0"/>
    <x v="4"/>
  </r>
  <r>
    <s v="9574-RKJIF"/>
    <x v="1"/>
    <n v="0"/>
    <s v="Yes"/>
    <s v="Yes"/>
    <n v="30"/>
    <s v="Yes"/>
    <x v="2"/>
    <x v="1"/>
    <x v="1"/>
    <x v="0"/>
    <x v="0"/>
    <x v="0"/>
    <x v="1"/>
    <x v="0"/>
    <x v="0"/>
    <s v="Yes"/>
    <x v="0"/>
    <n v="94.4"/>
    <n v="2838.7"/>
    <x v="1"/>
    <n v="2838.7"/>
    <n v="1"/>
    <x v="1"/>
  </r>
  <r>
    <s v="2043-WVTQJ"/>
    <x v="1"/>
    <n v="0"/>
    <s v="Yes"/>
    <s v="No"/>
    <n v="1"/>
    <s v="Yes"/>
    <x v="1"/>
    <x v="0"/>
    <x v="1"/>
    <x v="1"/>
    <x v="1"/>
    <x v="0"/>
    <x v="0"/>
    <x v="0"/>
    <x v="0"/>
    <s v="No"/>
    <x v="1"/>
    <n v="55.7"/>
    <n v="55.7"/>
    <x v="0"/>
    <n v="55.7"/>
    <n v="0"/>
    <x v="0"/>
  </r>
  <r>
    <s v="8034-RYTVV"/>
    <x v="0"/>
    <n v="0"/>
    <s v="No"/>
    <s v="No"/>
    <n v="55"/>
    <s v="Yes"/>
    <x v="2"/>
    <x v="1"/>
    <x v="1"/>
    <x v="1"/>
    <x v="1"/>
    <x v="0"/>
    <x v="0"/>
    <x v="0"/>
    <x v="1"/>
    <s v="Yes"/>
    <x v="3"/>
    <n v="84.25"/>
    <n v="4589.8500000000004"/>
    <x v="0"/>
    <n v="4589.8500000000004"/>
    <n v="0"/>
    <x v="5"/>
  </r>
  <r>
    <s v="3863-QSTYI"/>
    <x v="1"/>
    <n v="0"/>
    <s v="No"/>
    <s v="No"/>
    <n v="59"/>
    <s v="Yes"/>
    <x v="1"/>
    <x v="0"/>
    <x v="0"/>
    <x v="1"/>
    <x v="1"/>
    <x v="1"/>
    <x v="1"/>
    <x v="0"/>
    <x v="0"/>
    <s v="Yes"/>
    <x v="0"/>
    <n v="64.650000000000006"/>
    <n v="3735.45"/>
    <x v="0"/>
    <n v="3735.45"/>
    <n v="0"/>
    <x v="5"/>
  </r>
  <r>
    <s v="2619-WFQWU"/>
    <x v="0"/>
    <n v="0"/>
    <s v="No"/>
    <s v="No"/>
    <n v="1"/>
    <s v="Yes"/>
    <x v="1"/>
    <x v="1"/>
    <x v="0"/>
    <x v="1"/>
    <x v="0"/>
    <x v="0"/>
    <x v="0"/>
    <x v="0"/>
    <x v="0"/>
    <s v="Yes"/>
    <x v="1"/>
    <n v="70.150000000000006"/>
    <n v="70.150000000000006"/>
    <x v="1"/>
    <n v="70.150000000000006"/>
    <n v="1"/>
    <x v="0"/>
  </r>
  <r>
    <s v="5044-LRQAQ"/>
    <x v="0"/>
    <n v="0"/>
    <s v="Yes"/>
    <s v="No"/>
    <n v="7"/>
    <s v="Yes"/>
    <x v="1"/>
    <x v="1"/>
    <x v="0"/>
    <x v="1"/>
    <x v="0"/>
    <x v="0"/>
    <x v="0"/>
    <x v="0"/>
    <x v="0"/>
    <s v="Yes"/>
    <x v="2"/>
    <n v="69.2"/>
    <n v="477.55"/>
    <x v="0"/>
    <n v="477.55"/>
    <n v="0"/>
    <x v="0"/>
  </r>
  <r>
    <s v="1716-LSAMB"/>
    <x v="1"/>
    <n v="0"/>
    <s v="Yes"/>
    <s v="Yes"/>
    <n v="45"/>
    <s v="Yes"/>
    <x v="1"/>
    <x v="0"/>
    <x v="1"/>
    <x v="1"/>
    <x v="0"/>
    <x v="1"/>
    <x v="0"/>
    <x v="0"/>
    <x v="2"/>
    <s v="No"/>
    <x v="2"/>
    <n v="54.65"/>
    <n v="2553.6999999999998"/>
    <x v="0"/>
    <n v="2553.6999999999998"/>
    <n v="0"/>
    <x v="2"/>
  </r>
  <r>
    <s v="1333-PBMXB"/>
    <x v="0"/>
    <n v="0"/>
    <s v="Yes"/>
    <s v="Yes"/>
    <n v="54"/>
    <s v="Yes"/>
    <x v="2"/>
    <x v="2"/>
    <x v="2"/>
    <x v="2"/>
    <x v="2"/>
    <x v="2"/>
    <x v="2"/>
    <x v="2"/>
    <x v="1"/>
    <s v="Yes"/>
    <x v="2"/>
    <n v="24.75"/>
    <n v="1342.15"/>
    <x v="0"/>
    <n v="1342.15"/>
    <n v="0"/>
    <x v="5"/>
  </r>
  <r>
    <s v="6546-OPBBH"/>
    <x v="1"/>
    <n v="0"/>
    <s v="Yes"/>
    <s v="Yes"/>
    <n v="51"/>
    <s v="Yes"/>
    <x v="2"/>
    <x v="2"/>
    <x v="2"/>
    <x v="2"/>
    <x v="2"/>
    <x v="2"/>
    <x v="2"/>
    <x v="2"/>
    <x v="1"/>
    <s v="Yes"/>
    <x v="1"/>
    <n v="23.95"/>
    <n v="1216.3499999999999"/>
    <x v="0"/>
    <n v="1216.3499999999999"/>
    <n v="0"/>
    <x v="5"/>
  </r>
  <r>
    <s v="5985-BEHZK"/>
    <x v="0"/>
    <n v="1"/>
    <s v="Yes"/>
    <s v="No"/>
    <n v="72"/>
    <s v="Yes"/>
    <x v="2"/>
    <x v="1"/>
    <x v="0"/>
    <x v="0"/>
    <x v="1"/>
    <x v="0"/>
    <x v="1"/>
    <x v="1"/>
    <x v="1"/>
    <s v="No"/>
    <x v="3"/>
    <n v="105"/>
    <n v="7578.05"/>
    <x v="0"/>
    <n v="7578.05"/>
    <n v="0"/>
    <x v="4"/>
  </r>
  <r>
    <s v="9127-QRZMH"/>
    <x v="1"/>
    <n v="0"/>
    <s v="Yes"/>
    <s v="No"/>
    <n v="44"/>
    <s v="Yes"/>
    <x v="1"/>
    <x v="0"/>
    <x v="1"/>
    <x v="0"/>
    <x v="0"/>
    <x v="1"/>
    <x v="0"/>
    <x v="0"/>
    <x v="1"/>
    <s v="Yes"/>
    <x v="2"/>
    <n v="59.85"/>
    <n v="2603.9499999999998"/>
    <x v="0"/>
    <n v="2603.9499999999998"/>
    <n v="0"/>
    <x v="2"/>
  </r>
  <r>
    <s v="5919-VCZYM"/>
    <x v="1"/>
    <n v="0"/>
    <s v="No"/>
    <s v="No"/>
    <n v="2"/>
    <s v="Yes"/>
    <x v="1"/>
    <x v="2"/>
    <x v="2"/>
    <x v="2"/>
    <x v="2"/>
    <x v="2"/>
    <x v="2"/>
    <x v="2"/>
    <x v="0"/>
    <s v="No"/>
    <x v="1"/>
    <n v="20.05"/>
    <n v="42.7"/>
    <x v="0"/>
    <n v="42.7"/>
    <n v="0"/>
    <x v="0"/>
  </r>
  <r>
    <s v="9644-KVCNC"/>
    <x v="0"/>
    <n v="0"/>
    <s v="No"/>
    <s v="No"/>
    <n v="66"/>
    <s v="Yes"/>
    <x v="2"/>
    <x v="1"/>
    <x v="0"/>
    <x v="1"/>
    <x v="1"/>
    <x v="0"/>
    <x v="1"/>
    <x v="0"/>
    <x v="1"/>
    <s v="Yes"/>
    <x v="2"/>
    <n v="92.15"/>
    <n v="6056.9"/>
    <x v="0"/>
    <n v="6056.9"/>
    <n v="0"/>
    <x v="4"/>
  </r>
  <r>
    <s v="2137-DQMEV"/>
    <x v="1"/>
    <n v="0"/>
    <s v="Yes"/>
    <s v="Yes"/>
    <n v="68"/>
    <s v="No"/>
    <x v="0"/>
    <x v="0"/>
    <x v="1"/>
    <x v="0"/>
    <x v="0"/>
    <x v="0"/>
    <x v="1"/>
    <x v="0"/>
    <x v="1"/>
    <s v="No"/>
    <x v="1"/>
    <n v="44.8"/>
    <n v="2983.65"/>
    <x v="0"/>
    <n v="2983.65"/>
    <n v="0"/>
    <x v="4"/>
  </r>
  <r>
    <s v="8174-LNWMW"/>
    <x v="0"/>
    <n v="0"/>
    <s v="No"/>
    <s v="No"/>
    <n v="31"/>
    <s v="Yes"/>
    <x v="1"/>
    <x v="2"/>
    <x v="2"/>
    <x v="2"/>
    <x v="2"/>
    <x v="2"/>
    <x v="2"/>
    <x v="2"/>
    <x v="2"/>
    <s v="No"/>
    <x v="3"/>
    <n v="20.9"/>
    <n v="689.35"/>
    <x v="0"/>
    <n v="689.35"/>
    <n v="0"/>
    <x v="1"/>
  </r>
  <r>
    <s v="9279-CJEOJ"/>
    <x v="0"/>
    <n v="1"/>
    <s v="No"/>
    <s v="No"/>
    <n v="21"/>
    <s v="Yes"/>
    <x v="2"/>
    <x v="1"/>
    <x v="0"/>
    <x v="1"/>
    <x v="0"/>
    <x v="0"/>
    <x v="1"/>
    <x v="1"/>
    <x v="0"/>
    <s v="Yes"/>
    <x v="2"/>
    <n v="95.4"/>
    <n v="2025.1"/>
    <x v="0"/>
    <n v="2025.1"/>
    <n v="0"/>
    <x v="3"/>
  </r>
  <r>
    <s v="7964-VEXDG"/>
    <x v="1"/>
    <n v="0"/>
    <s v="No"/>
    <s v="Yes"/>
    <n v="21"/>
    <s v="Yes"/>
    <x v="2"/>
    <x v="1"/>
    <x v="1"/>
    <x v="1"/>
    <x v="0"/>
    <x v="0"/>
    <x v="0"/>
    <x v="0"/>
    <x v="0"/>
    <s v="No"/>
    <x v="0"/>
    <n v="80.349999999999994"/>
    <n v="1747.2"/>
    <x v="0"/>
    <n v="1747.2"/>
    <n v="0"/>
    <x v="3"/>
  </r>
  <r>
    <s v="2404-JIBFC"/>
    <x v="0"/>
    <n v="0"/>
    <s v="Yes"/>
    <s v="Yes"/>
    <n v="55"/>
    <s v="Yes"/>
    <x v="2"/>
    <x v="0"/>
    <x v="1"/>
    <x v="1"/>
    <x v="1"/>
    <x v="1"/>
    <x v="1"/>
    <x v="1"/>
    <x v="2"/>
    <s v="Yes"/>
    <x v="2"/>
    <n v="85.1"/>
    <n v="4657.95"/>
    <x v="0"/>
    <n v="4657.95"/>
    <n v="0"/>
    <x v="5"/>
  </r>
  <r>
    <s v="0778-NELLA"/>
    <x v="1"/>
    <n v="0"/>
    <s v="No"/>
    <s v="No"/>
    <n v="9"/>
    <s v="No"/>
    <x v="0"/>
    <x v="0"/>
    <x v="0"/>
    <x v="1"/>
    <x v="0"/>
    <x v="0"/>
    <x v="1"/>
    <x v="0"/>
    <x v="0"/>
    <s v="Yes"/>
    <x v="3"/>
    <n v="34.700000000000003"/>
    <n v="296.10000000000002"/>
    <x v="1"/>
    <n v="296.10000000000002"/>
    <n v="1"/>
    <x v="0"/>
  </r>
  <r>
    <s v="8029-XYPWT"/>
    <x v="1"/>
    <n v="1"/>
    <s v="Yes"/>
    <s v="No"/>
    <n v="71"/>
    <s v="Yes"/>
    <x v="2"/>
    <x v="1"/>
    <x v="1"/>
    <x v="0"/>
    <x v="1"/>
    <x v="1"/>
    <x v="1"/>
    <x v="1"/>
    <x v="2"/>
    <s v="Yes"/>
    <x v="2"/>
    <n v="115.05"/>
    <n v="8016.6"/>
    <x v="0"/>
    <n v="8016.6"/>
    <n v="0"/>
    <x v="4"/>
  </r>
  <r>
    <s v="4614-NUVZD"/>
    <x v="0"/>
    <n v="0"/>
    <s v="No"/>
    <s v="No"/>
    <n v="1"/>
    <s v="Yes"/>
    <x v="1"/>
    <x v="1"/>
    <x v="0"/>
    <x v="1"/>
    <x v="0"/>
    <x v="0"/>
    <x v="0"/>
    <x v="1"/>
    <x v="0"/>
    <s v="Yes"/>
    <x v="0"/>
    <n v="81.099999999999994"/>
    <n v="81.099999999999994"/>
    <x v="1"/>
    <n v="81.099999999999994"/>
    <n v="1"/>
    <x v="0"/>
  </r>
  <r>
    <s v="4632-PAOYU"/>
    <x v="1"/>
    <n v="0"/>
    <s v="Yes"/>
    <s v="Yes"/>
    <n v="22"/>
    <s v="Yes"/>
    <x v="1"/>
    <x v="2"/>
    <x v="2"/>
    <x v="2"/>
    <x v="2"/>
    <x v="2"/>
    <x v="2"/>
    <x v="2"/>
    <x v="1"/>
    <s v="No"/>
    <x v="1"/>
    <n v="19.95"/>
    <n v="433.5"/>
    <x v="0"/>
    <n v="433.5"/>
    <n v="0"/>
    <x v="3"/>
  </r>
  <r>
    <s v="3803-KMQFW"/>
    <x v="0"/>
    <n v="0"/>
    <s v="Yes"/>
    <s v="Yes"/>
    <n v="1"/>
    <s v="Yes"/>
    <x v="1"/>
    <x v="2"/>
    <x v="2"/>
    <x v="2"/>
    <x v="2"/>
    <x v="2"/>
    <x v="2"/>
    <x v="2"/>
    <x v="0"/>
    <s v="No"/>
    <x v="1"/>
    <n v="20.55"/>
    <n v="20.55"/>
    <x v="1"/>
    <n v="20.55"/>
    <n v="1"/>
    <x v="0"/>
  </r>
  <r>
    <s v="6804-GDMOI"/>
    <x v="0"/>
    <n v="0"/>
    <s v="No"/>
    <s v="No"/>
    <n v="61"/>
    <s v="Yes"/>
    <x v="2"/>
    <x v="1"/>
    <x v="0"/>
    <x v="1"/>
    <x v="1"/>
    <x v="1"/>
    <x v="1"/>
    <x v="1"/>
    <x v="2"/>
    <s v="Yes"/>
    <x v="0"/>
    <n v="106.6"/>
    <n v="6428.4"/>
    <x v="1"/>
    <n v="6428.4"/>
    <n v="1"/>
    <x v="4"/>
  </r>
  <r>
    <s v="2990-OGYTD"/>
    <x v="0"/>
    <n v="0"/>
    <s v="Yes"/>
    <s v="No"/>
    <n v="67"/>
    <s v="Yes"/>
    <x v="2"/>
    <x v="0"/>
    <x v="0"/>
    <x v="0"/>
    <x v="1"/>
    <x v="1"/>
    <x v="1"/>
    <x v="1"/>
    <x v="2"/>
    <s v="No"/>
    <x v="2"/>
    <n v="86.15"/>
    <n v="5883.85"/>
    <x v="0"/>
    <n v="5883.85"/>
    <n v="0"/>
    <x v="4"/>
  </r>
  <r>
    <s v="6646-JPPHA"/>
    <x v="0"/>
    <n v="1"/>
    <s v="No"/>
    <s v="No"/>
    <n v="14"/>
    <s v="Yes"/>
    <x v="1"/>
    <x v="1"/>
    <x v="1"/>
    <x v="0"/>
    <x v="0"/>
    <x v="0"/>
    <x v="0"/>
    <x v="0"/>
    <x v="0"/>
    <s v="No"/>
    <x v="0"/>
    <n v="78.849999999999994"/>
    <n v="1043.8"/>
    <x v="0"/>
    <n v="1043.8"/>
    <n v="0"/>
    <x v="3"/>
  </r>
  <r>
    <s v="9572-MTILT"/>
    <x v="1"/>
    <n v="0"/>
    <s v="Yes"/>
    <s v="No"/>
    <n v="59"/>
    <s v="Yes"/>
    <x v="2"/>
    <x v="1"/>
    <x v="1"/>
    <x v="0"/>
    <x v="1"/>
    <x v="1"/>
    <x v="1"/>
    <x v="0"/>
    <x v="0"/>
    <s v="Yes"/>
    <x v="0"/>
    <n v="106.75"/>
    <n v="6252.9"/>
    <x v="1"/>
    <n v="6252.9"/>
    <n v="1"/>
    <x v="5"/>
  </r>
  <r>
    <s v="7658-UYUQS"/>
    <x v="1"/>
    <n v="1"/>
    <s v="Yes"/>
    <s v="No"/>
    <n v="21"/>
    <s v="Yes"/>
    <x v="1"/>
    <x v="1"/>
    <x v="0"/>
    <x v="1"/>
    <x v="1"/>
    <x v="0"/>
    <x v="1"/>
    <x v="0"/>
    <x v="0"/>
    <s v="No"/>
    <x v="2"/>
    <n v="86.55"/>
    <n v="1857.25"/>
    <x v="0"/>
    <n v="1857.25"/>
    <n v="0"/>
    <x v="3"/>
  </r>
  <r>
    <s v="7880-XSOJX"/>
    <x v="1"/>
    <n v="0"/>
    <s v="No"/>
    <s v="No"/>
    <n v="4"/>
    <s v="No"/>
    <x v="0"/>
    <x v="0"/>
    <x v="1"/>
    <x v="0"/>
    <x v="0"/>
    <x v="1"/>
    <x v="0"/>
    <x v="0"/>
    <x v="0"/>
    <s v="No"/>
    <x v="1"/>
    <n v="42.4"/>
    <n v="146.4"/>
    <x v="0"/>
    <n v="146.4"/>
    <n v="0"/>
    <x v="0"/>
  </r>
  <r>
    <s v="9611-CTWIH"/>
    <x v="0"/>
    <n v="0"/>
    <s v="No"/>
    <s v="No"/>
    <n v="3"/>
    <s v="Yes"/>
    <x v="1"/>
    <x v="1"/>
    <x v="0"/>
    <x v="1"/>
    <x v="0"/>
    <x v="0"/>
    <x v="1"/>
    <x v="1"/>
    <x v="0"/>
    <s v="Yes"/>
    <x v="0"/>
    <n v="89.45"/>
    <n v="240.45"/>
    <x v="1"/>
    <n v="240.45"/>
    <n v="1"/>
    <x v="0"/>
  </r>
  <r>
    <s v="4589-IUAJB"/>
    <x v="1"/>
    <n v="0"/>
    <s v="Yes"/>
    <s v="No"/>
    <n v="70"/>
    <s v="Yes"/>
    <x v="2"/>
    <x v="2"/>
    <x v="2"/>
    <x v="2"/>
    <x v="2"/>
    <x v="2"/>
    <x v="2"/>
    <x v="2"/>
    <x v="2"/>
    <s v="No"/>
    <x v="2"/>
    <n v="24.25"/>
    <n v="1724.15"/>
    <x v="0"/>
    <n v="1724.15"/>
    <n v="0"/>
    <x v="4"/>
  </r>
  <r>
    <s v="0329-GTIAJ"/>
    <x v="0"/>
    <n v="0"/>
    <s v="No"/>
    <s v="No"/>
    <n v="3"/>
    <s v="Yes"/>
    <x v="1"/>
    <x v="1"/>
    <x v="0"/>
    <x v="0"/>
    <x v="0"/>
    <x v="1"/>
    <x v="1"/>
    <x v="1"/>
    <x v="0"/>
    <s v="Yes"/>
    <x v="0"/>
    <n v="97.9"/>
    <n v="315.3"/>
    <x v="1"/>
    <n v="315.3"/>
    <n v="1"/>
    <x v="0"/>
  </r>
  <r>
    <s v="8746-BFOAJ"/>
    <x v="1"/>
    <n v="1"/>
    <s v="No"/>
    <s v="No"/>
    <n v="21"/>
    <s v="Yes"/>
    <x v="1"/>
    <x v="2"/>
    <x v="2"/>
    <x v="2"/>
    <x v="2"/>
    <x v="2"/>
    <x v="2"/>
    <x v="2"/>
    <x v="1"/>
    <s v="No"/>
    <x v="2"/>
    <n v="20.5"/>
    <n v="429.55"/>
    <x v="0"/>
    <n v="429.55"/>
    <n v="0"/>
    <x v="3"/>
  </r>
  <r>
    <s v="8457-XIGKN"/>
    <x v="1"/>
    <n v="0"/>
    <s v="No"/>
    <s v="No"/>
    <n v="20"/>
    <s v="Yes"/>
    <x v="1"/>
    <x v="2"/>
    <x v="2"/>
    <x v="2"/>
    <x v="2"/>
    <x v="2"/>
    <x v="2"/>
    <x v="2"/>
    <x v="0"/>
    <s v="Yes"/>
    <x v="3"/>
    <n v="19.600000000000001"/>
    <n v="356.15"/>
    <x v="0"/>
    <n v="356.15"/>
    <n v="0"/>
    <x v="3"/>
  </r>
  <r>
    <s v="6072-NUQCB"/>
    <x v="1"/>
    <n v="0"/>
    <s v="Yes"/>
    <s v="Yes"/>
    <n v="22"/>
    <s v="Yes"/>
    <x v="1"/>
    <x v="2"/>
    <x v="2"/>
    <x v="2"/>
    <x v="2"/>
    <x v="2"/>
    <x v="2"/>
    <x v="2"/>
    <x v="1"/>
    <s v="No"/>
    <x v="2"/>
    <n v="20.25"/>
    <n v="488.25"/>
    <x v="0"/>
    <n v="488.25"/>
    <n v="0"/>
    <x v="3"/>
  </r>
  <r>
    <s v="6629-CZTTH"/>
    <x v="1"/>
    <n v="0"/>
    <s v="No"/>
    <s v="No"/>
    <n v="1"/>
    <s v="Yes"/>
    <x v="1"/>
    <x v="0"/>
    <x v="0"/>
    <x v="1"/>
    <x v="0"/>
    <x v="0"/>
    <x v="0"/>
    <x v="1"/>
    <x v="0"/>
    <s v="Yes"/>
    <x v="1"/>
    <n v="55.7"/>
    <n v="55.7"/>
    <x v="1"/>
    <n v="55.7"/>
    <n v="1"/>
    <x v="0"/>
  </r>
  <r>
    <s v="8838-GPHZP"/>
    <x v="0"/>
    <n v="0"/>
    <s v="No"/>
    <s v="No"/>
    <n v="63"/>
    <s v="Yes"/>
    <x v="1"/>
    <x v="2"/>
    <x v="2"/>
    <x v="2"/>
    <x v="2"/>
    <x v="2"/>
    <x v="2"/>
    <x v="2"/>
    <x v="2"/>
    <s v="Yes"/>
    <x v="1"/>
    <n v="20.6"/>
    <n v="1298.7"/>
    <x v="0"/>
    <n v="1298.7"/>
    <n v="0"/>
    <x v="4"/>
  </r>
  <r>
    <s v="8750-QWZAJ"/>
    <x v="0"/>
    <n v="0"/>
    <s v="Yes"/>
    <s v="Yes"/>
    <n v="70"/>
    <s v="Yes"/>
    <x v="1"/>
    <x v="2"/>
    <x v="2"/>
    <x v="2"/>
    <x v="2"/>
    <x v="2"/>
    <x v="2"/>
    <x v="2"/>
    <x v="2"/>
    <s v="No"/>
    <x v="2"/>
    <n v="19.8"/>
    <n v="1378.75"/>
    <x v="0"/>
    <n v="1378.75"/>
    <n v="0"/>
    <x v="4"/>
  </r>
  <r>
    <s v="5364-EVNIB"/>
    <x v="1"/>
    <n v="0"/>
    <s v="No"/>
    <s v="No"/>
    <n v="13"/>
    <s v="Yes"/>
    <x v="1"/>
    <x v="1"/>
    <x v="0"/>
    <x v="0"/>
    <x v="1"/>
    <x v="0"/>
    <x v="0"/>
    <x v="0"/>
    <x v="0"/>
    <s v="Yes"/>
    <x v="0"/>
    <n v="79.8"/>
    <n v="973.45"/>
    <x v="1"/>
    <n v="973.45"/>
    <n v="1"/>
    <x v="3"/>
  </r>
  <r>
    <s v="6918-UMQCG"/>
    <x v="0"/>
    <n v="0"/>
    <s v="No"/>
    <s v="No"/>
    <n v="5"/>
    <s v="Yes"/>
    <x v="1"/>
    <x v="1"/>
    <x v="0"/>
    <x v="1"/>
    <x v="0"/>
    <x v="0"/>
    <x v="1"/>
    <x v="0"/>
    <x v="0"/>
    <s v="No"/>
    <x v="0"/>
    <n v="80.2"/>
    <n v="384.25"/>
    <x v="0"/>
    <n v="384.25"/>
    <n v="0"/>
    <x v="0"/>
  </r>
  <r>
    <s v="0675-NCDYU"/>
    <x v="0"/>
    <n v="0"/>
    <s v="Yes"/>
    <s v="Yes"/>
    <n v="72"/>
    <s v="Yes"/>
    <x v="2"/>
    <x v="1"/>
    <x v="1"/>
    <x v="0"/>
    <x v="1"/>
    <x v="1"/>
    <x v="1"/>
    <x v="1"/>
    <x v="2"/>
    <s v="Yes"/>
    <x v="3"/>
    <n v="116.4"/>
    <n v="8543.25"/>
    <x v="0"/>
    <n v="8543.25"/>
    <n v="0"/>
    <x v="4"/>
  </r>
  <r>
    <s v="6339-DKLMK"/>
    <x v="0"/>
    <n v="0"/>
    <s v="No"/>
    <s v="No"/>
    <n v="13"/>
    <s v="No"/>
    <x v="0"/>
    <x v="0"/>
    <x v="0"/>
    <x v="0"/>
    <x v="0"/>
    <x v="0"/>
    <x v="0"/>
    <x v="0"/>
    <x v="0"/>
    <s v="Yes"/>
    <x v="0"/>
    <n v="31.65"/>
    <n v="389.95"/>
    <x v="0"/>
    <n v="389.95"/>
    <n v="0"/>
    <x v="3"/>
  </r>
  <r>
    <s v="1346-PJWTK"/>
    <x v="1"/>
    <n v="0"/>
    <s v="Yes"/>
    <s v="No"/>
    <n v="61"/>
    <s v="Yes"/>
    <x v="1"/>
    <x v="1"/>
    <x v="0"/>
    <x v="0"/>
    <x v="1"/>
    <x v="1"/>
    <x v="0"/>
    <x v="1"/>
    <x v="0"/>
    <s v="No"/>
    <x v="3"/>
    <n v="94.15"/>
    <n v="5731.85"/>
    <x v="0"/>
    <n v="5731.85"/>
    <n v="0"/>
    <x v="4"/>
  </r>
  <r>
    <s v="5088-QZLRL"/>
    <x v="1"/>
    <n v="0"/>
    <s v="No"/>
    <s v="No"/>
    <n v="1"/>
    <s v="Yes"/>
    <x v="1"/>
    <x v="2"/>
    <x v="2"/>
    <x v="2"/>
    <x v="2"/>
    <x v="2"/>
    <x v="2"/>
    <x v="2"/>
    <x v="0"/>
    <s v="No"/>
    <x v="0"/>
    <n v="20.65"/>
    <n v="20.65"/>
    <x v="0"/>
    <n v="20.65"/>
    <n v="0"/>
    <x v="0"/>
  </r>
  <r>
    <s v="8023-QHAIO"/>
    <x v="0"/>
    <n v="1"/>
    <s v="Yes"/>
    <s v="No"/>
    <n v="56"/>
    <s v="Yes"/>
    <x v="2"/>
    <x v="1"/>
    <x v="0"/>
    <x v="1"/>
    <x v="0"/>
    <x v="1"/>
    <x v="0"/>
    <x v="0"/>
    <x v="0"/>
    <s v="Yes"/>
    <x v="2"/>
    <n v="76.849999999999994"/>
    <n v="4275.75"/>
    <x v="0"/>
    <n v="4275.75"/>
    <n v="0"/>
    <x v="5"/>
  </r>
  <r>
    <s v="4397-FRLTA"/>
    <x v="0"/>
    <n v="0"/>
    <s v="No"/>
    <s v="No"/>
    <n v="4"/>
    <s v="Yes"/>
    <x v="1"/>
    <x v="2"/>
    <x v="2"/>
    <x v="2"/>
    <x v="2"/>
    <x v="2"/>
    <x v="2"/>
    <x v="2"/>
    <x v="0"/>
    <s v="No"/>
    <x v="1"/>
    <n v="20.149999999999999"/>
    <n v="84.5"/>
    <x v="0"/>
    <n v="84.5"/>
    <n v="0"/>
    <x v="0"/>
  </r>
  <r>
    <s v="3057-VJJQE"/>
    <x v="1"/>
    <n v="0"/>
    <s v="No"/>
    <s v="No"/>
    <n v="35"/>
    <s v="Yes"/>
    <x v="2"/>
    <x v="0"/>
    <x v="1"/>
    <x v="1"/>
    <x v="0"/>
    <x v="0"/>
    <x v="0"/>
    <x v="0"/>
    <x v="2"/>
    <s v="No"/>
    <x v="1"/>
    <n v="55.25"/>
    <n v="1924.1"/>
    <x v="0"/>
    <n v="1924.1"/>
    <n v="0"/>
    <x v="1"/>
  </r>
  <r>
    <s v="5087-SUURX"/>
    <x v="0"/>
    <n v="0"/>
    <s v="Yes"/>
    <s v="No"/>
    <n v="18"/>
    <s v="No"/>
    <x v="0"/>
    <x v="0"/>
    <x v="0"/>
    <x v="1"/>
    <x v="1"/>
    <x v="0"/>
    <x v="1"/>
    <x v="0"/>
    <x v="0"/>
    <s v="Yes"/>
    <x v="0"/>
    <n v="39.049999999999997"/>
    <n v="669.85"/>
    <x v="1"/>
    <n v="669.85"/>
    <n v="1"/>
    <x v="3"/>
  </r>
  <r>
    <s v="2302-OUZXB"/>
    <x v="1"/>
    <n v="0"/>
    <s v="Yes"/>
    <s v="No"/>
    <n v="72"/>
    <s v="Yes"/>
    <x v="2"/>
    <x v="0"/>
    <x v="0"/>
    <x v="0"/>
    <x v="1"/>
    <x v="0"/>
    <x v="1"/>
    <x v="1"/>
    <x v="2"/>
    <s v="No"/>
    <x v="2"/>
    <n v="82.15"/>
    <n v="5784.3"/>
    <x v="0"/>
    <n v="5784.3"/>
    <n v="0"/>
    <x v="4"/>
  </r>
  <r>
    <s v="8133-ANHHJ"/>
    <x v="0"/>
    <n v="1"/>
    <s v="No"/>
    <s v="No"/>
    <n v="49"/>
    <s v="Yes"/>
    <x v="2"/>
    <x v="1"/>
    <x v="1"/>
    <x v="0"/>
    <x v="1"/>
    <x v="1"/>
    <x v="0"/>
    <x v="1"/>
    <x v="1"/>
    <s v="No"/>
    <x v="2"/>
    <n v="103"/>
    <n v="5166.2"/>
    <x v="0"/>
    <n v="5166.2"/>
    <n v="0"/>
    <x v="5"/>
  </r>
  <r>
    <s v="2270-CHBFN"/>
    <x v="0"/>
    <n v="0"/>
    <s v="Yes"/>
    <s v="No"/>
    <n v="44"/>
    <s v="Yes"/>
    <x v="2"/>
    <x v="1"/>
    <x v="1"/>
    <x v="0"/>
    <x v="1"/>
    <x v="1"/>
    <x v="0"/>
    <x v="0"/>
    <x v="0"/>
    <s v="Yes"/>
    <x v="3"/>
    <n v="95.1"/>
    <n v="4060.55"/>
    <x v="0"/>
    <n v="4060.55"/>
    <n v="0"/>
    <x v="2"/>
  </r>
  <r>
    <s v="0013-EXCHZ"/>
    <x v="0"/>
    <n v="1"/>
    <s v="Yes"/>
    <s v="No"/>
    <n v="3"/>
    <s v="Yes"/>
    <x v="1"/>
    <x v="1"/>
    <x v="0"/>
    <x v="1"/>
    <x v="0"/>
    <x v="1"/>
    <x v="1"/>
    <x v="0"/>
    <x v="0"/>
    <s v="Yes"/>
    <x v="1"/>
    <n v="83.9"/>
    <n v="267.39999999999998"/>
    <x v="1"/>
    <n v="267.39999999999998"/>
    <n v="1"/>
    <x v="0"/>
  </r>
  <r>
    <s v="5982-FPVQN"/>
    <x v="0"/>
    <n v="0"/>
    <s v="Yes"/>
    <s v="Yes"/>
    <n v="37"/>
    <s v="Yes"/>
    <x v="2"/>
    <x v="1"/>
    <x v="0"/>
    <x v="0"/>
    <x v="1"/>
    <x v="0"/>
    <x v="0"/>
    <x v="1"/>
    <x v="0"/>
    <s v="Yes"/>
    <x v="0"/>
    <n v="95.15"/>
    <n v="3532.85"/>
    <x v="0"/>
    <n v="3532.85"/>
    <n v="0"/>
    <x v="2"/>
  </r>
  <r>
    <s v="9107-UKCKY"/>
    <x v="1"/>
    <n v="0"/>
    <s v="Yes"/>
    <s v="No"/>
    <n v="61"/>
    <s v="Yes"/>
    <x v="2"/>
    <x v="0"/>
    <x v="0"/>
    <x v="0"/>
    <x v="1"/>
    <x v="0"/>
    <x v="1"/>
    <x v="1"/>
    <x v="1"/>
    <s v="Yes"/>
    <x v="0"/>
    <n v="79.8"/>
    <n v="4914.8"/>
    <x v="0"/>
    <n v="4914.8"/>
    <n v="0"/>
    <x v="4"/>
  </r>
  <r>
    <s v="4654-ULTTN"/>
    <x v="1"/>
    <n v="0"/>
    <s v="Yes"/>
    <s v="No"/>
    <n v="70"/>
    <s v="Yes"/>
    <x v="2"/>
    <x v="0"/>
    <x v="1"/>
    <x v="1"/>
    <x v="1"/>
    <x v="1"/>
    <x v="0"/>
    <x v="1"/>
    <x v="2"/>
    <s v="Yes"/>
    <x v="3"/>
    <n v="74.8"/>
    <n v="5315.8"/>
    <x v="0"/>
    <n v="5315.8"/>
    <n v="0"/>
    <x v="4"/>
  </r>
  <r>
    <s v="5550-VFRLC"/>
    <x v="0"/>
    <n v="1"/>
    <s v="No"/>
    <s v="No"/>
    <n v="1"/>
    <s v="Yes"/>
    <x v="1"/>
    <x v="1"/>
    <x v="0"/>
    <x v="1"/>
    <x v="0"/>
    <x v="0"/>
    <x v="0"/>
    <x v="0"/>
    <x v="0"/>
    <s v="Yes"/>
    <x v="0"/>
    <n v="69.849999999999994"/>
    <n v="69.849999999999994"/>
    <x v="1"/>
    <n v="69.849999999999994"/>
    <n v="1"/>
    <x v="0"/>
  </r>
  <r>
    <s v="5546-BYZSM"/>
    <x v="0"/>
    <n v="0"/>
    <s v="No"/>
    <s v="No"/>
    <n v="41"/>
    <s v="Yes"/>
    <x v="1"/>
    <x v="2"/>
    <x v="2"/>
    <x v="2"/>
    <x v="2"/>
    <x v="2"/>
    <x v="2"/>
    <x v="2"/>
    <x v="0"/>
    <s v="No"/>
    <x v="0"/>
    <n v="20.45"/>
    <n v="775.6"/>
    <x v="0"/>
    <n v="775.6"/>
    <n v="0"/>
    <x v="2"/>
  </r>
  <r>
    <s v="1492-KGETH"/>
    <x v="1"/>
    <n v="0"/>
    <s v="Yes"/>
    <s v="Yes"/>
    <n v="70"/>
    <s v="Yes"/>
    <x v="2"/>
    <x v="0"/>
    <x v="1"/>
    <x v="0"/>
    <x v="1"/>
    <x v="1"/>
    <x v="0"/>
    <x v="1"/>
    <x v="1"/>
    <s v="No"/>
    <x v="2"/>
    <n v="78.349999999999994"/>
    <n v="5445.95"/>
    <x v="0"/>
    <n v="5445.95"/>
    <n v="0"/>
    <x v="4"/>
  </r>
  <r>
    <s v="4929-BSTRX"/>
    <x v="0"/>
    <n v="0"/>
    <s v="No"/>
    <s v="No"/>
    <n v="1"/>
    <s v="Yes"/>
    <x v="1"/>
    <x v="0"/>
    <x v="0"/>
    <x v="1"/>
    <x v="0"/>
    <x v="0"/>
    <x v="1"/>
    <x v="0"/>
    <x v="0"/>
    <s v="Yes"/>
    <x v="1"/>
    <n v="53.55"/>
    <n v="53.55"/>
    <x v="1"/>
    <n v="53.55"/>
    <n v="1"/>
    <x v="0"/>
  </r>
  <r>
    <s v="4163-HFTUK"/>
    <x v="1"/>
    <n v="0"/>
    <s v="No"/>
    <s v="No"/>
    <n v="51"/>
    <s v="Yes"/>
    <x v="1"/>
    <x v="2"/>
    <x v="2"/>
    <x v="2"/>
    <x v="2"/>
    <x v="2"/>
    <x v="2"/>
    <x v="2"/>
    <x v="1"/>
    <s v="No"/>
    <x v="0"/>
    <n v="19.100000000000001"/>
    <n v="1007.8"/>
    <x v="0"/>
    <n v="1007.8"/>
    <n v="0"/>
    <x v="5"/>
  </r>
  <r>
    <s v="8215-NGSPE"/>
    <x v="0"/>
    <n v="0"/>
    <s v="Yes"/>
    <s v="Yes"/>
    <n v="42"/>
    <s v="Yes"/>
    <x v="1"/>
    <x v="2"/>
    <x v="2"/>
    <x v="2"/>
    <x v="2"/>
    <x v="2"/>
    <x v="2"/>
    <x v="2"/>
    <x v="2"/>
    <s v="No"/>
    <x v="1"/>
    <n v="20"/>
    <n v="833.55"/>
    <x v="0"/>
    <n v="833.55"/>
    <n v="0"/>
    <x v="2"/>
  </r>
  <r>
    <s v="2225-ZRGSG"/>
    <x v="0"/>
    <n v="0"/>
    <s v="Yes"/>
    <s v="Yes"/>
    <n v="70"/>
    <s v="Yes"/>
    <x v="2"/>
    <x v="1"/>
    <x v="1"/>
    <x v="0"/>
    <x v="1"/>
    <x v="1"/>
    <x v="0"/>
    <x v="0"/>
    <x v="2"/>
    <s v="No"/>
    <x v="2"/>
    <n v="93.9"/>
    <n v="6579.05"/>
    <x v="1"/>
    <n v="6579.05"/>
    <n v="1"/>
    <x v="4"/>
  </r>
  <r>
    <s v="8859-YSTWS"/>
    <x v="1"/>
    <n v="0"/>
    <s v="No"/>
    <s v="No"/>
    <n v="48"/>
    <s v="Yes"/>
    <x v="1"/>
    <x v="2"/>
    <x v="2"/>
    <x v="2"/>
    <x v="2"/>
    <x v="2"/>
    <x v="2"/>
    <x v="2"/>
    <x v="1"/>
    <s v="No"/>
    <x v="2"/>
    <n v="19.95"/>
    <n v="1004.5"/>
    <x v="0"/>
    <n v="1004.5"/>
    <n v="0"/>
    <x v="2"/>
  </r>
  <r>
    <s v="5271-YNWVR"/>
    <x v="1"/>
    <n v="0"/>
    <s v="Yes"/>
    <s v="Yes"/>
    <n v="68"/>
    <s v="Yes"/>
    <x v="2"/>
    <x v="1"/>
    <x v="1"/>
    <x v="0"/>
    <x v="1"/>
    <x v="1"/>
    <x v="1"/>
    <x v="1"/>
    <x v="2"/>
    <s v="Yes"/>
    <x v="0"/>
    <n v="113.15"/>
    <n v="7856"/>
    <x v="1"/>
    <n v="7856"/>
    <n v="1"/>
    <x v="4"/>
  </r>
  <r>
    <s v="7601-DHFWZ"/>
    <x v="0"/>
    <n v="0"/>
    <s v="No"/>
    <s v="No"/>
    <n v="48"/>
    <s v="Yes"/>
    <x v="2"/>
    <x v="2"/>
    <x v="2"/>
    <x v="2"/>
    <x v="2"/>
    <x v="2"/>
    <x v="2"/>
    <x v="2"/>
    <x v="2"/>
    <s v="No"/>
    <x v="3"/>
    <n v="24"/>
    <n v="1183.05"/>
    <x v="0"/>
    <n v="1183.05"/>
    <n v="0"/>
    <x v="2"/>
  </r>
  <r>
    <s v="2657-ALMWY"/>
    <x v="0"/>
    <n v="1"/>
    <s v="Yes"/>
    <s v="No"/>
    <n v="26"/>
    <s v="Yes"/>
    <x v="1"/>
    <x v="1"/>
    <x v="0"/>
    <x v="0"/>
    <x v="0"/>
    <x v="0"/>
    <x v="0"/>
    <x v="1"/>
    <x v="0"/>
    <s v="No"/>
    <x v="0"/>
    <n v="84.95"/>
    <n v="2169.75"/>
    <x v="1"/>
    <n v="2169.75"/>
    <n v="1"/>
    <x v="1"/>
  </r>
  <r>
    <s v="6330-JKLPC"/>
    <x v="1"/>
    <n v="0"/>
    <s v="Yes"/>
    <s v="No"/>
    <n v="11"/>
    <s v="Yes"/>
    <x v="2"/>
    <x v="1"/>
    <x v="0"/>
    <x v="0"/>
    <x v="0"/>
    <x v="0"/>
    <x v="0"/>
    <x v="0"/>
    <x v="0"/>
    <s v="Yes"/>
    <x v="2"/>
    <n v="80.5"/>
    <n v="896.9"/>
    <x v="1"/>
    <n v="896.9"/>
    <n v="1"/>
    <x v="0"/>
  </r>
  <r>
    <s v="4667-OHGKG"/>
    <x v="1"/>
    <n v="0"/>
    <s v="No"/>
    <s v="No"/>
    <n v="1"/>
    <s v="Yes"/>
    <x v="1"/>
    <x v="2"/>
    <x v="2"/>
    <x v="2"/>
    <x v="2"/>
    <x v="2"/>
    <x v="2"/>
    <x v="2"/>
    <x v="0"/>
    <s v="Yes"/>
    <x v="1"/>
    <n v="19.3"/>
    <n v="19.3"/>
    <x v="1"/>
    <n v="19.3"/>
    <n v="1"/>
    <x v="0"/>
  </r>
  <r>
    <s v="1998-VHJHK"/>
    <x v="0"/>
    <n v="0"/>
    <s v="No"/>
    <s v="No"/>
    <n v="27"/>
    <s v="Yes"/>
    <x v="1"/>
    <x v="2"/>
    <x v="2"/>
    <x v="2"/>
    <x v="2"/>
    <x v="2"/>
    <x v="2"/>
    <x v="2"/>
    <x v="1"/>
    <s v="No"/>
    <x v="1"/>
    <n v="19.149999999999999"/>
    <n v="501.35"/>
    <x v="0"/>
    <n v="501.35"/>
    <n v="0"/>
    <x v="1"/>
  </r>
  <r>
    <s v="1707-HABPF"/>
    <x v="0"/>
    <n v="1"/>
    <s v="No"/>
    <s v="No"/>
    <n v="46"/>
    <s v="Yes"/>
    <x v="1"/>
    <x v="1"/>
    <x v="0"/>
    <x v="0"/>
    <x v="1"/>
    <x v="0"/>
    <x v="1"/>
    <x v="0"/>
    <x v="1"/>
    <s v="Yes"/>
    <x v="2"/>
    <n v="91.3"/>
    <n v="4126.3500000000004"/>
    <x v="0"/>
    <n v="4126.3500000000004"/>
    <n v="0"/>
    <x v="2"/>
  </r>
  <r>
    <s v="1660-HSOOQ"/>
    <x v="1"/>
    <n v="0"/>
    <s v="No"/>
    <s v="No"/>
    <n v="1"/>
    <s v="Yes"/>
    <x v="1"/>
    <x v="0"/>
    <x v="0"/>
    <x v="1"/>
    <x v="1"/>
    <x v="0"/>
    <x v="0"/>
    <x v="0"/>
    <x v="0"/>
    <s v="Yes"/>
    <x v="1"/>
    <n v="49.65"/>
    <n v="49.65"/>
    <x v="1"/>
    <n v="49.65"/>
    <n v="1"/>
    <x v="0"/>
  </r>
  <r>
    <s v="7253-UVNDW"/>
    <x v="0"/>
    <n v="0"/>
    <s v="No"/>
    <s v="No"/>
    <n v="46"/>
    <s v="Yes"/>
    <x v="1"/>
    <x v="0"/>
    <x v="0"/>
    <x v="1"/>
    <x v="1"/>
    <x v="1"/>
    <x v="0"/>
    <x v="0"/>
    <x v="2"/>
    <s v="No"/>
    <x v="3"/>
    <n v="54.35"/>
    <n v="2460.15"/>
    <x v="1"/>
    <n v="2460.15"/>
    <n v="1"/>
    <x v="2"/>
  </r>
  <r>
    <s v="0487-VVUVK"/>
    <x v="1"/>
    <n v="0"/>
    <s v="Yes"/>
    <s v="Yes"/>
    <n v="25"/>
    <s v="Yes"/>
    <x v="1"/>
    <x v="2"/>
    <x v="2"/>
    <x v="2"/>
    <x v="2"/>
    <x v="2"/>
    <x v="2"/>
    <x v="2"/>
    <x v="0"/>
    <s v="Yes"/>
    <x v="1"/>
    <n v="19.149999999999999"/>
    <n v="477.6"/>
    <x v="0"/>
    <n v="477.6"/>
    <n v="0"/>
    <x v="1"/>
  </r>
  <r>
    <s v="7228-OMTPN"/>
    <x v="1"/>
    <n v="0"/>
    <s v="No"/>
    <s v="No"/>
    <n v="4"/>
    <s v="Yes"/>
    <x v="1"/>
    <x v="1"/>
    <x v="0"/>
    <x v="1"/>
    <x v="0"/>
    <x v="0"/>
    <x v="1"/>
    <x v="1"/>
    <x v="0"/>
    <s v="Yes"/>
    <x v="0"/>
    <n v="88.45"/>
    <n v="370.65"/>
    <x v="1"/>
    <n v="370.65"/>
    <n v="1"/>
    <x v="0"/>
  </r>
  <r>
    <s v="5063-IUOKK"/>
    <x v="1"/>
    <n v="0"/>
    <s v="No"/>
    <s v="No"/>
    <n v="13"/>
    <s v="Yes"/>
    <x v="1"/>
    <x v="2"/>
    <x v="2"/>
    <x v="2"/>
    <x v="2"/>
    <x v="2"/>
    <x v="2"/>
    <x v="2"/>
    <x v="2"/>
    <s v="No"/>
    <x v="1"/>
    <n v="19.75"/>
    <n v="265.75"/>
    <x v="0"/>
    <n v="265.75"/>
    <n v="0"/>
    <x v="3"/>
  </r>
  <r>
    <s v="4508-OEBEY"/>
    <x v="1"/>
    <n v="0"/>
    <s v="Yes"/>
    <s v="No"/>
    <n v="31"/>
    <s v="Yes"/>
    <x v="1"/>
    <x v="0"/>
    <x v="1"/>
    <x v="0"/>
    <x v="1"/>
    <x v="1"/>
    <x v="0"/>
    <x v="1"/>
    <x v="1"/>
    <s v="Yes"/>
    <x v="3"/>
    <n v="75.5"/>
    <n v="2424.4499999999998"/>
    <x v="0"/>
    <n v="2424.4499999999998"/>
    <n v="0"/>
    <x v="1"/>
  </r>
  <r>
    <s v="0027-KWYKW"/>
    <x v="0"/>
    <n v="0"/>
    <s v="Yes"/>
    <s v="Yes"/>
    <n v="23"/>
    <s v="Yes"/>
    <x v="2"/>
    <x v="1"/>
    <x v="0"/>
    <x v="1"/>
    <x v="0"/>
    <x v="0"/>
    <x v="1"/>
    <x v="0"/>
    <x v="0"/>
    <s v="Yes"/>
    <x v="0"/>
    <n v="83.75"/>
    <n v="1849.95"/>
    <x v="0"/>
    <n v="1849.95"/>
    <n v="0"/>
    <x v="3"/>
  </r>
  <r>
    <s v="2308-STERM"/>
    <x v="0"/>
    <n v="0"/>
    <s v="No"/>
    <s v="No"/>
    <n v="2"/>
    <s v="Yes"/>
    <x v="1"/>
    <x v="2"/>
    <x v="2"/>
    <x v="2"/>
    <x v="2"/>
    <x v="2"/>
    <x v="2"/>
    <x v="2"/>
    <x v="0"/>
    <s v="No"/>
    <x v="1"/>
    <n v="19.399999999999999"/>
    <n v="61.05"/>
    <x v="0"/>
    <n v="61.05"/>
    <n v="0"/>
    <x v="0"/>
  </r>
  <r>
    <s v="5982-XMDEX"/>
    <x v="0"/>
    <n v="0"/>
    <s v="No"/>
    <s v="No"/>
    <n v="65"/>
    <s v="Yes"/>
    <x v="2"/>
    <x v="2"/>
    <x v="2"/>
    <x v="2"/>
    <x v="2"/>
    <x v="2"/>
    <x v="2"/>
    <x v="2"/>
    <x v="2"/>
    <s v="No"/>
    <x v="2"/>
    <n v="26.5"/>
    <n v="1698.55"/>
    <x v="0"/>
    <n v="1698.55"/>
    <n v="0"/>
    <x v="4"/>
  </r>
  <r>
    <s v="6284-AHOOQ"/>
    <x v="1"/>
    <n v="1"/>
    <s v="No"/>
    <s v="No"/>
    <n v="22"/>
    <s v="Yes"/>
    <x v="2"/>
    <x v="1"/>
    <x v="0"/>
    <x v="1"/>
    <x v="0"/>
    <x v="1"/>
    <x v="1"/>
    <x v="0"/>
    <x v="0"/>
    <s v="Yes"/>
    <x v="2"/>
    <n v="90.5"/>
    <n v="1910.6"/>
    <x v="1"/>
    <n v="1910.6"/>
    <n v="1"/>
    <x v="3"/>
  </r>
  <r>
    <s v="6051-PTVNS"/>
    <x v="0"/>
    <n v="0"/>
    <s v="Yes"/>
    <s v="Yes"/>
    <n v="55"/>
    <s v="Yes"/>
    <x v="1"/>
    <x v="2"/>
    <x v="2"/>
    <x v="2"/>
    <x v="2"/>
    <x v="2"/>
    <x v="2"/>
    <x v="2"/>
    <x v="1"/>
    <s v="No"/>
    <x v="3"/>
    <n v="19.149999999999999"/>
    <n v="998.1"/>
    <x v="0"/>
    <n v="998.1"/>
    <n v="0"/>
    <x v="5"/>
  </r>
  <r>
    <s v="2344-JMOGN"/>
    <x v="1"/>
    <n v="0"/>
    <s v="Yes"/>
    <s v="No"/>
    <n v="9"/>
    <s v="Yes"/>
    <x v="1"/>
    <x v="1"/>
    <x v="0"/>
    <x v="0"/>
    <x v="1"/>
    <x v="1"/>
    <x v="1"/>
    <x v="0"/>
    <x v="0"/>
    <s v="Yes"/>
    <x v="1"/>
    <n v="94.85"/>
    <n v="890.6"/>
    <x v="1"/>
    <n v="890.6"/>
    <n v="1"/>
    <x v="0"/>
  </r>
  <r>
    <s v="3799-ISUZQ"/>
    <x v="1"/>
    <n v="0"/>
    <s v="Yes"/>
    <s v="Yes"/>
    <n v="7"/>
    <s v="Yes"/>
    <x v="1"/>
    <x v="1"/>
    <x v="0"/>
    <x v="1"/>
    <x v="0"/>
    <x v="0"/>
    <x v="0"/>
    <x v="0"/>
    <x v="0"/>
    <s v="Yes"/>
    <x v="2"/>
    <n v="69.95"/>
    <n v="529.5"/>
    <x v="1"/>
    <n v="529.5"/>
    <n v="1"/>
    <x v="0"/>
  </r>
  <r>
    <s v="2877-VDUER"/>
    <x v="0"/>
    <n v="0"/>
    <s v="Yes"/>
    <s v="Yes"/>
    <n v="35"/>
    <s v="No"/>
    <x v="0"/>
    <x v="0"/>
    <x v="0"/>
    <x v="1"/>
    <x v="0"/>
    <x v="1"/>
    <x v="1"/>
    <x v="0"/>
    <x v="1"/>
    <s v="No"/>
    <x v="1"/>
    <n v="40.9"/>
    <n v="1383.6"/>
    <x v="0"/>
    <n v="1383.6"/>
    <n v="0"/>
    <x v="1"/>
  </r>
  <r>
    <s v="9152-AMKAK"/>
    <x v="1"/>
    <n v="0"/>
    <s v="No"/>
    <s v="No"/>
    <n v="6"/>
    <s v="Yes"/>
    <x v="1"/>
    <x v="0"/>
    <x v="1"/>
    <x v="1"/>
    <x v="1"/>
    <x v="1"/>
    <x v="1"/>
    <x v="1"/>
    <x v="2"/>
    <s v="Yes"/>
    <x v="1"/>
    <n v="80.25"/>
    <n v="493.4"/>
    <x v="0"/>
    <n v="493.4"/>
    <n v="0"/>
    <x v="0"/>
  </r>
  <r>
    <s v="1794-HBQTJ"/>
    <x v="0"/>
    <n v="0"/>
    <s v="No"/>
    <s v="No"/>
    <n v="1"/>
    <s v="Yes"/>
    <x v="1"/>
    <x v="0"/>
    <x v="1"/>
    <x v="1"/>
    <x v="0"/>
    <x v="0"/>
    <x v="0"/>
    <x v="0"/>
    <x v="0"/>
    <s v="Yes"/>
    <x v="3"/>
    <n v="48.6"/>
    <n v="48.6"/>
    <x v="1"/>
    <n v="48.6"/>
    <n v="1"/>
    <x v="0"/>
  </r>
  <r>
    <s v="9432-VOFYX"/>
    <x v="1"/>
    <n v="0"/>
    <s v="No"/>
    <s v="No"/>
    <n v="17"/>
    <s v="Yes"/>
    <x v="1"/>
    <x v="1"/>
    <x v="0"/>
    <x v="1"/>
    <x v="0"/>
    <x v="0"/>
    <x v="0"/>
    <x v="0"/>
    <x v="0"/>
    <s v="Yes"/>
    <x v="0"/>
    <n v="70.8"/>
    <n v="1207"/>
    <x v="0"/>
    <n v="1207"/>
    <n v="0"/>
    <x v="3"/>
  </r>
  <r>
    <s v="8049-WJCLQ"/>
    <x v="1"/>
    <n v="0"/>
    <s v="Yes"/>
    <s v="Yes"/>
    <n v="10"/>
    <s v="Yes"/>
    <x v="1"/>
    <x v="0"/>
    <x v="0"/>
    <x v="1"/>
    <x v="1"/>
    <x v="0"/>
    <x v="1"/>
    <x v="0"/>
    <x v="0"/>
    <s v="No"/>
    <x v="1"/>
    <n v="60.2"/>
    <n v="563.5"/>
    <x v="0"/>
    <n v="563.5"/>
    <n v="0"/>
    <x v="0"/>
  </r>
  <r>
    <s v="6586-PSJOX"/>
    <x v="1"/>
    <n v="0"/>
    <s v="No"/>
    <s v="Yes"/>
    <n v="15"/>
    <s v="Yes"/>
    <x v="1"/>
    <x v="0"/>
    <x v="0"/>
    <x v="1"/>
    <x v="1"/>
    <x v="1"/>
    <x v="0"/>
    <x v="0"/>
    <x v="1"/>
    <s v="No"/>
    <x v="3"/>
    <n v="55.2"/>
    <n v="864.55"/>
    <x v="0"/>
    <n v="864.55"/>
    <n v="0"/>
    <x v="3"/>
  </r>
  <r>
    <s v="2460-FPSYH"/>
    <x v="0"/>
    <n v="1"/>
    <s v="No"/>
    <s v="No"/>
    <n v="40"/>
    <s v="No"/>
    <x v="0"/>
    <x v="0"/>
    <x v="1"/>
    <x v="0"/>
    <x v="0"/>
    <x v="0"/>
    <x v="1"/>
    <x v="1"/>
    <x v="0"/>
    <s v="Yes"/>
    <x v="0"/>
    <n v="55.8"/>
    <n v="2109.35"/>
    <x v="1"/>
    <n v="2109.35"/>
    <n v="1"/>
    <x v="2"/>
  </r>
  <r>
    <s v="9705-ZJBCG"/>
    <x v="0"/>
    <n v="0"/>
    <s v="Yes"/>
    <s v="Yes"/>
    <n v="13"/>
    <s v="Yes"/>
    <x v="1"/>
    <x v="0"/>
    <x v="1"/>
    <x v="1"/>
    <x v="0"/>
    <x v="1"/>
    <x v="0"/>
    <x v="0"/>
    <x v="1"/>
    <s v="No"/>
    <x v="2"/>
    <n v="54.15"/>
    <n v="701.05"/>
    <x v="0"/>
    <n v="701.05"/>
    <n v="0"/>
    <x v="3"/>
  </r>
  <r>
    <s v="4818-DRBQT"/>
    <x v="1"/>
    <n v="0"/>
    <s v="Yes"/>
    <s v="No"/>
    <n v="29"/>
    <s v="Yes"/>
    <x v="2"/>
    <x v="1"/>
    <x v="0"/>
    <x v="0"/>
    <x v="0"/>
    <x v="0"/>
    <x v="0"/>
    <x v="0"/>
    <x v="0"/>
    <s v="Yes"/>
    <x v="2"/>
    <n v="80.150000000000006"/>
    <n v="2265.25"/>
    <x v="1"/>
    <n v="2265.25"/>
    <n v="1"/>
    <x v="1"/>
  </r>
  <r>
    <s v="1320-HTRDR"/>
    <x v="0"/>
    <n v="0"/>
    <s v="No"/>
    <s v="No"/>
    <n v="3"/>
    <s v="Yes"/>
    <x v="2"/>
    <x v="1"/>
    <x v="0"/>
    <x v="1"/>
    <x v="0"/>
    <x v="0"/>
    <x v="0"/>
    <x v="0"/>
    <x v="0"/>
    <s v="Yes"/>
    <x v="0"/>
    <n v="75.5"/>
    <n v="220.6"/>
    <x v="1"/>
    <n v="220.6"/>
    <n v="1"/>
    <x v="0"/>
  </r>
  <r>
    <s v="6847-KJLTS"/>
    <x v="0"/>
    <n v="1"/>
    <s v="Yes"/>
    <s v="No"/>
    <n v="58"/>
    <s v="Yes"/>
    <x v="2"/>
    <x v="1"/>
    <x v="0"/>
    <x v="1"/>
    <x v="0"/>
    <x v="1"/>
    <x v="1"/>
    <x v="1"/>
    <x v="0"/>
    <s v="Yes"/>
    <x v="2"/>
    <n v="100.4"/>
    <n v="5749.8"/>
    <x v="0"/>
    <n v="5749.8"/>
    <n v="0"/>
    <x v="5"/>
  </r>
  <r>
    <s v="9670-BPNXF"/>
    <x v="0"/>
    <n v="0"/>
    <s v="No"/>
    <s v="No"/>
    <n v="45"/>
    <s v="Yes"/>
    <x v="1"/>
    <x v="0"/>
    <x v="1"/>
    <x v="0"/>
    <x v="0"/>
    <x v="1"/>
    <x v="0"/>
    <x v="0"/>
    <x v="1"/>
    <s v="Yes"/>
    <x v="3"/>
    <n v="62.55"/>
    <n v="2796.45"/>
    <x v="0"/>
    <n v="2796.45"/>
    <n v="0"/>
    <x v="2"/>
  </r>
  <r>
    <s v="3913-FCUUW"/>
    <x v="0"/>
    <n v="0"/>
    <s v="Yes"/>
    <s v="Yes"/>
    <n v="72"/>
    <s v="Yes"/>
    <x v="2"/>
    <x v="0"/>
    <x v="1"/>
    <x v="0"/>
    <x v="1"/>
    <x v="1"/>
    <x v="0"/>
    <x v="0"/>
    <x v="2"/>
    <s v="Yes"/>
    <x v="2"/>
    <n v="70.45"/>
    <n v="5165.7"/>
    <x v="0"/>
    <n v="5165.7"/>
    <n v="0"/>
    <x v="4"/>
  </r>
  <r>
    <s v="3301-VKTGC"/>
    <x v="1"/>
    <n v="0"/>
    <s v="Yes"/>
    <s v="Yes"/>
    <n v="68"/>
    <s v="Yes"/>
    <x v="2"/>
    <x v="1"/>
    <x v="1"/>
    <x v="0"/>
    <x v="0"/>
    <x v="0"/>
    <x v="0"/>
    <x v="0"/>
    <x v="1"/>
    <s v="Yes"/>
    <x v="2"/>
    <n v="85.5"/>
    <n v="5696.6"/>
    <x v="0"/>
    <n v="5696.6"/>
    <n v="0"/>
    <x v="4"/>
  </r>
  <r>
    <s v="1493-AMTIE"/>
    <x v="1"/>
    <n v="0"/>
    <s v="No"/>
    <s v="No"/>
    <n v="1"/>
    <s v="Yes"/>
    <x v="1"/>
    <x v="2"/>
    <x v="2"/>
    <x v="2"/>
    <x v="2"/>
    <x v="2"/>
    <x v="2"/>
    <x v="2"/>
    <x v="0"/>
    <s v="Yes"/>
    <x v="2"/>
    <n v="20.2"/>
    <n v="20.2"/>
    <x v="1"/>
    <n v="20.2"/>
    <n v="1"/>
    <x v="0"/>
  </r>
  <r>
    <s v="9555-SAHUZ"/>
    <x v="0"/>
    <n v="0"/>
    <s v="Yes"/>
    <s v="Yes"/>
    <n v="38"/>
    <s v="Yes"/>
    <x v="1"/>
    <x v="0"/>
    <x v="1"/>
    <x v="0"/>
    <x v="0"/>
    <x v="0"/>
    <x v="0"/>
    <x v="0"/>
    <x v="0"/>
    <s v="No"/>
    <x v="0"/>
    <n v="54.5"/>
    <n v="2076.0500000000002"/>
    <x v="0"/>
    <n v="2076.0500000000002"/>
    <n v="0"/>
    <x v="2"/>
  </r>
  <r>
    <s v="0816-TSPHQ"/>
    <x v="1"/>
    <n v="0"/>
    <s v="No"/>
    <s v="No"/>
    <n v="2"/>
    <s v="Yes"/>
    <x v="1"/>
    <x v="2"/>
    <x v="2"/>
    <x v="2"/>
    <x v="2"/>
    <x v="2"/>
    <x v="2"/>
    <x v="2"/>
    <x v="0"/>
    <s v="No"/>
    <x v="1"/>
    <n v="20.75"/>
    <n v="44.2"/>
    <x v="0"/>
    <n v="44.2"/>
    <n v="0"/>
    <x v="0"/>
  </r>
  <r>
    <s v="9932-WBWIK"/>
    <x v="1"/>
    <n v="0"/>
    <s v="No"/>
    <s v="No"/>
    <n v="11"/>
    <s v="Yes"/>
    <x v="1"/>
    <x v="2"/>
    <x v="2"/>
    <x v="2"/>
    <x v="2"/>
    <x v="2"/>
    <x v="2"/>
    <x v="2"/>
    <x v="0"/>
    <s v="No"/>
    <x v="1"/>
    <n v="20.350000000000001"/>
    <n v="215.25"/>
    <x v="0"/>
    <n v="215.25"/>
    <n v="0"/>
    <x v="0"/>
  </r>
  <r>
    <s v="4619-EVPHY"/>
    <x v="0"/>
    <n v="1"/>
    <s v="Yes"/>
    <s v="No"/>
    <n v="20"/>
    <s v="Yes"/>
    <x v="1"/>
    <x v="1"/>
    <x v="0"/>
    <x v="1"/>
    <x v="0"/>
    <x v="0"/>
    <x v="1"/>
    <x v="1"/>
    <x v="1"/>
    <s v="Yes"/>
    <x v="2"/>
    <n v="91"/>
    <n v="1859.5"/>
    <x v="0"/>
    <n v="1859.5"/>
    <n v="0"/>
    <x v="3"/>
  </r>
  <r>
    <s v="5286-YHCVC"/>
    <x v="1"/>
    <n v="0"/>
    <s v="Yes"/>
    <s v="No"/>
    <n v="72"/>
    <s v="Yes"/>
    <x v="2"/>
    <x v="1"/>
    <x v="0"/>
    <x v="0"/>
    <x v="1"/>
    <x v="0"/>
    <x v="1"/>
    <x v="1"/>
    <x v="2"/>
    <s v="Yes"/>
    <x v="2"/>
    <n v="104.8"/>
    <n v="7470.1"/>
    <x v="0"/>
    <n v="7470.1"/>
    <n v="0"/>
    <x v="4"/>
  </r>
  <r>
    <s v="6424-ELEYH"/>
    <x v="0"/>
    <n v="0"/>
    <s v="Yes"/>
    <s v="No"/>
    <n v="3"/>
    <s v="Yes"/>
    <x v="2"/>
    <x v="1"/>
    <x v="0"/>
    <x v="1"/>
    <x v="0"/>
    <x v="0"/>
    <x v="0"/>
    <x v="0"/>
    <x v="0"/>
    <s v="Yes"/>
    <x v="3"/>
    <n v="74.75"/>
    <n v="229.5"/>
    <x v="1"/>
    <n v="229.5"/>
    <n v="1"/>
    <x v="0"/>
  </r>
  <r>
    <s v="4391-RESHN"/>
    <x v="1"/>
    <n v="0"/>
    <s v="No"/>
    <s v="No"/>
    <n v="23"/>
    <s v="Yes"/>
    <x v="2"/>
    <x v="1"/>
    <x v="0"/>
    <x v="1"/>
    <x v="1"/>
    <x v="1"/>
    <x v="1"/>
    <x v="1"/>
    <x v="0"/>
    <s v="Yes"/>
    <x v="1"/>
    <n v="104.05"/>
    <n v="2470.1"/>
    <x v="1"/>
    <n v="2470.1"/>
    <n v="1"/>
    <x v="3"/>
  </r>
  <r>
    <s v="9115-YQHGA"/>
    <x v="1"/>
    <n v="0"/>
    <s v="No"/>
    <s v="No"/>
    <n v="40"/>
    <s v="Yes"/>
    <x v="1"/>
    <x v="0"/>
    <x v="0"/>
    <x v="1"/>
    <x v="0"/>
    <x v="1"/>
    <x v="0"/>
    <x v="0"/>
    <x v="0"/>
    <s v="Yes"/>
    <x v="0"/>
    <n v="51.1"/>
    <n v="2092.9"/>
    <x v="0"/>
    <n v="2092.9"/>
    <n v="0"/>
    <x v="2"/>
  </r>
  <r>
    <s v="4462-CYWMH"/>
    <x v="1"/>
    <n v="1"/>
    <s v="Yes"/>
    <s v="No"/>
    <n v="62"/>
    <s v="Yes"/>
    <x v="2"/>
    <x v="1"/>
    <x v="0"/>
    <x v="0"/>
    <x v="0"/>
    <x v="0"/>
    <x v="0"/>
    <x v="1"/>
    <x v="0"/>
    <s v="Yes"/>
    <x v="2"/>
    <n v="89.8"/>
    <n v="5629.55"/>
    <x v="0"/>
    <n v="5629.55"/>
    <n v="0"/>
    <x v="4"/>
  </r>
  <r>
    <s v="8963-MQVYN"/>
    <x v="0"/>
    <n v="0"/>
    <s v="No"/>
    <s v="Yes"/>
    <n v="22"/>
    <s v="Yes"/>
    <x v="1"/>
    <x v="2"/>
    <x v="2"/>
    <x v="2"/>
    <x v="2"/>
    <x v="2"/>
    <x v="2"/>
    <x v="2"/>
    <x v="0"/>
    <s v="Yes"/>
    <x v="0"/>
    <n v="20.55"/>
    <n v="469.85"/>
    <x v="0"/>
    <n v="469.85"/>
    <n v="0"/>
    <x v="3"/>
  </r>
  <r>
    <s v="2458-EOMRE"/>
    <x v="0"/>
    <n v="0"/>
    <s v="No"/>
    <s v="No"/>
    <n v="11"/>
    <s v="Yes"/>
    <x v="1"/>
    <x v="0"/>
    <x v="1"/>
    <x v="1"/>
    <x v="1"/>
    <x v="0"/>
    <x v="0"/>
    <x v="1"/>
    <x v="0"/>
    <s v="No"/>
    <x v="2"/>
    <n v="64.05"/>
    <n v="733.95"/>
    <x v="0"/>
    <n v="733.95"/>
    <n v="0"/>
    <x v="0"/>
  </r>
  <r>
    <s v="9334-GWGOW"/>
    <x v="1"/>
    <n v="1"/>
    <s v="Yes"/>
    <s v="No"/>
    <n v="7"/>
    <s v="Yes"/>
    <x v="2"/>
    <x v="1"/>
    <x v="0"/>
    <x v="1"/>
    <x v="0"/>
    <x v="0"/>
    <x v="0"/>
    <x v="0"/>
    <x v="0"/>
    <s v="Yes"/>
    <x v="0"/>
    <n v="74.849999999999994"/>
    <n v="485.25"/>
    <x v="0"/>
    <n v="485.25"/>
    <n v="0"/>
    <x v="0"/>
  </r>
  <r>
    <s v="6821-BUXUX"/>
    <x v="0"/>
    <n v="0"/>
    <s v="No"/>
    <s v="No"/>
    <n v="13"/>
    <s v="Yes"/>
    <x v="2"/>
    <x v="1"/>
    <x v="1"/>
    <x v="0"/>
    <x v="0"/>
    <x v="0"/>
    <x v="1"/>
    <x v="0"/>
    <x v="0"/>
    <s v="Yes"/>
    <x v="0"/>
    <n v="96.65"/>
    <n v="1244.5"/>
    <x v="1"/>
    <n v="1244.5"/>
    <n v="1"/>
    <x v="3"/>
  </r>
  <r>
    <s v="5028-HTLJB"/>
    <x v="1"/>
    <n v="1"/>
    <s v="No"/>
    <s v="No"/>
    <n v="1"/>
    <s v="Yes"/>
    <x v="1"/>
    <x v="2"/>
    <x v="2"/>
    <x v="2"/>
    <x v="2"/>
    <x v="2"/>
    <x v="2"/>
    <x v="2"/>
    <x v="0"/>
    <s v="No"/>
    <x v="1"/>
    <n v="20.05"/>
    <n v="20.05"/>
    <x v="1"/>
    <n v="20.05"/>
    <n v="1"/>
    <x v="0"/>
  </r>
  <r>
    <s v="9801-GDWGV"/>
    <x v="0"/>
    <n v="0"/>
    <s v="No"/>
    <s v="No"/>
    <n v="39"/>
    <s v="Yes"/>
    <x v="2"/>
    <x v="1"/>
    <x v="0"/>
    <x v="0"/>
    <x v="1"/>
    <x v="0"/>
    <x v="1"/>
    <x v="1"/>
    <x v="0"/>
    <s v="Yes"/>
    <x v="0"/>
    <n v="103.45"/>
    <n v="3994.45"/>
    <x v="1"/>
    <n v="3994.45"/>
    <n v="1"/>
    <x v="2"/>
  </r>
  <r>
    <s v="6542-LWGXJ"/>
    <x v="1"/>
    <n v="0"/>
    <s v="Yes"/>
    <s v="No"/>
    <n v="3"/>
    <s v="No"/>
    <x v="0"/>
    <x v="0"/>
    <x v="0"/>
    <x v="1"/>
    <x v="0"/>
    <x v="0"/>
    <x v="0"/>
    <x v="0"/>
    <x v="0"/>
    <s v="No"/>
    <x v="1"/>
    <n v="25"/>
    <n v="78.25"/>
    <x v="0"/>
    <n v="78.25"/>
    <n v="0"/>
    <x v="0"/>
  </r>
  <r>
    <s v="5567-GZKQY"/>
    <x v="1"/>
    <n v="0"/>
    <s v="No"/>
    <s v="No"/>
    <n v="58"/>
    <s v="Yes"/>
    <x v="1"/>
    <x v="2"/>
    <x v="2"/>
    <x v="2"/>
    <x v="2"/>
    <x v="2"/>
    <x v="2"/>
    <x v="2"/>
    <x v="2"/>
    <s v="No"/>
    <x v="3"/>
    <n v="20.3"/>
    <n v="1131.5"/>
    <x v="0"/>
    <n v="1131.5"/>
    <n v="0"/>
    <x v="5"/>
  </r>
  <r>
    <s v="1222-LRYKO"/>
    <x v="1"/>
    <n v="0"/>
    <s v="No"/>
    <s v="Yes"/>
    <n v="6"/>
    <s v="Yes"/>
    <x v="2"/>
    <x v="2"/>
    <x v="2"/>
    <x v="2"/>
    <x v="2"/>
    <x v="2"/>
    <x v="2"/>
    <x v="2"/>
    <x v="0"/>
    <s v="No"/>
    <x v="1"/>
    <n v="26.35"/>
    <n v="184.05"/>
    <x v="0"/>
    <n v="184.05"/>
    <n v="0"/>
    <x v="0"/>
  </r>
  <r>
    <s v="2320-JRSDE"/>
    <x v="0"/>
    <n v="0"/>
    <s v="Yes"/>
    <s v="Yes"/>
    <n v="1"/>
    <s v="Yes"/>
    <x v="1"/>
    <x v="2"/>
    <x v="2"/>
    <x v="2"/>
    <x v="2"/>
    <x v="2"/>
    <x v="2"/>
    <x v="2"/>
    <x v="0"/>
    <s v="Yes"/>
    <x v="0"/>
    <n v="19.899999999999999"/>
    <n v="19.899999999999999"/>
    <x v="1"/>
    <n v="19.899999999999999"/>
    <n v="1"/>
    <x v="0"/>
  </r>
  <r>
    <s v="2087-QAREY"/>
    <x v="0"/>
    <n v="0"/>
    <s v="Yes"/>
    <s v="No"/>
    <n v="22"/>
    <s v="Yes"/>
    <x v="1"/>
    <x v="0"/>
    <x v="0"/>
    <x v="0"/>
    <x v="1"/>
    <x v="0"/>
    <x v="0"/>
    <x v="0"/>
    <x v="0"/>
    <s v="Yes"/>
    <x v="1"/>
    <n v="54.7"/>
    <n v="1178.75"/>
    <x v="0"/>
    <n v="1178.75"/>
    <n v="0"/>
    <x v="3"/>
  </r>
  <r>
    <s v="0601-WZHJF"/>
    <x v="1"/>
    <n v="0"/>
    <s v="Yes"/>
    <s v="No"/>
    <n v="14"/>
    <s v="No"/>
    <x v="0"/>
    <x v="0"/>
    <x v="0"/>
    <x v="1"/>
    <x v="0"/>
    <x v="0"/>
    <x v="1"/>
    <x v="1"/>
    <x v="0"/>
    <s v="No"/>
    <x v="0"/>
    <n v="46.35"/>
    <n v="667.7"/>
    <x v="1"/>
    <n v="667.7"/>
    <n v="1"/>
    <x v="3"/>
  </r>
  <r>
    <s v="4423-JWZJN"/>
    <x v="1"/>
    <n v="0"/>
    <s v="Yes"/>
    <s v="Yes"/>
    <n v="64"/>
    <s v="Yes"/>
    <x v="2"/>
    <x v="1"/>
    <x v="0"/>
    <x v="1"/>
    <x v="1"/>
    <x v="0"/>
    <x v="0"/>
    <x v="1"/>
    <x v="1"/>
    <s v="No"/>
    <x v="3"/>
    <n v="90.25"/>
    <n v="5629.15"/>
    <x v="0"/>
    <n v="5629.15"/>
    <n v="0"/>
    <x v="4"/>
  </r>
  <r>
    <s v="5143-WMWOG"/>
    <x v="1"/>
    <n v="0"/>
    <s v="No"/>
    <s v="No"/>
    <n v="1"/>
    <s v="Yes"/>
    <x v="1"/>
    <x v="2"/>
    <x v="2"/>
    <x v="2"/>
    <x v="2"/>
    <x v="2"/>
    <x v="2"/>
    <x v="2"/>
    <x v="0"/>
    <s v="No"/>
    <x v="0"/>
    <n v="19.95"/>
    <n v="19.95"/>
    <x v="1"/>
    <n v="19.95"/>
    <n v="1"/>
    <x v="0"/>
  </r>
  <r>
    <s v="6490-FGZAT"/>
    <x v="1"/>
    <n v="0"/>
    <s v="No"/>
    <s v="No"/>
    <n v="6"/>
    <s v="Yes"/>
    <x v="1"/>
    <x v="2"/>
    <x v="2"/>
    <x v="2"/>
    <x v="2"/>
    <x v="2"/>
    <x v="2"/>
    <x v="2"/>
    <x v="0"/>
    <s v="No"/>
    <x v="1"/>
    <n v="20.65"/>
    <n v="109.3"/>
    <x v="0"/>
    <n v="109.3"/>
    <n v="0"/>
    <x v="0"/>
  </r>
  <r>
    <s v="5393-RXQSZ"/>
    <x v="1"/>
    <n v="0"/>
    <s v="No"/>
    <s v="No"/>
    <n v="1"/>
    <s v="Yes"/>
    <x v="1"/>
    <x v="1"/>
    <x v="0"/>
    <x v="1"/>
    <x v="0"/>
    <x v="0"/>
    <x v="0"/>
    <x v="1"/>
    <x v="0"/>
    <s v="No"/>
    <x v="0"/>
    <n v="79.599999999999994"/>
    <n v="79.599999999999994"/>
    <x v="1"/>
    <n v="79.599999999999994"/>
    <n v="1"/>
    <x v="0"/>
  </r>
  <r>
    <s v="7452-FOLON"/>
    <x v="1"/>
    <n v="0"/>
    <s v="No"/>
    <s v="Yes"/>
    <n v="39"/>
    <s v="Yes"/>
    <x v="2"/>
    <x v="2"/>
    <x v="2"/>
    <x v="2"/>
    <x v="2"/>
    <x v="2"/>
    <x v="2"/>
    <x v="2"/>
    <x v="1"/>
    <s v="No"/>
    <x v="2"/>
    <n v="25.45"/>
    <n v="958.45"/>
    <x v="0"/>
    <n v="958.45"/>
    <n v="0"/>
    <x v="2"/>
  </r>
  <r>
    <s v="2320-TZRRH"/>
    <x v="0"/>
    <n v="0"/>
    <s v="No"/>
    <s v="No"/>
    <n v="20"/>
    <s v="Yes"/>
    <x v="1"/>
    <x v="2"/>
    <x v="2"/>
    <x v="2"/>
    <x v="2"/>
    <x v="2"/>
    <x v="2"/>
    <x v="2"/>
    <x v="1"/>
    <s v="No"/>
    <x v="1"/>
    <n v="19.5"/>
    <n v="403.15"/>
    <x v="0"/>
    <n v="403.15"/>
    <n v="0"/>
    <x v="3"/>
  </r>
  <r>
    <s v="0231-LXVAP"/>
    <x v="1"/>
    <n v="0"/>
    <s v="No"/>
    <s v="No"/>
    <n v="1"/>
    <s v="Yes"/>
    <x v="1"/>
    <x v="1"/>
    <x v="0"/>
    <x v="1"/>
    <x v="0"/>
    <x v="1"/>
    <x v="0"/>
    <x v="0"/>
    <x v="0"/>
    <s v="Yes"/>
    <x v="0"/>
    <n v="75.900000000000006"/>
    <n v="75.900000000000006"/>
    <x v="1"/>
    <n v="75.900000000000006"/>
    <n v="1"/>
    <x v="0"/>
  </r>
  <r>
    <s v="9444-JTXHZ"/>
    <x v="1"/>
    <n v="0"/>
    <s v="Yes"/>
    <s v="No"/>
    <n v="1"/>
    <s v="Yes"/>
    <x v="1"/>
    <x v="1"/>
    <x v="0"/>
    <x v="1"/>
    <x v="1"/>
    <x v="0"/>
    <x v="0"/>
    <x v="0"/>
    <x v="0"/>
    <s v="No"/>
    <x v="0"/>
    <n v="76.2"/>
    <n v="76.2"/>
    <x v="1"/>
    <n v="76.2"/>
    <n v="1"/>
    <x v="0"/>
  </r>
  <r>
    <s v="4942-VZZOM"/>
    <x v="1"/>
    <n v="0"/>
    <s v="Yes"/>
    <s v="No"/>
    <n v="64"/>
    <s v="Yes"/>
    <x v="2"/>
    <x v="0"/>
    <x v="1"/>
    <x v="1"/>
    <x v="0"/>
    <x v="0"/>
    <x v="1"/>
    <x v="0"/>
    <x v="1"/>
    <s v="Yes"/>
    <x v="3"/>
    <n v="66.150000000000006"/>
    <n v="4392.5"/>
    <x v="0"/>
    <n v="4392.5"/>
    <n v="0"/>
    <x v="4"/>
  </r>
  <r>
    <s v="5510-BOIUJ"/>
    <x v="1"/>
    <n v="0"/>
    <s v="No"/>
    <s v="Yes"/>
    <n v="1"/>
    <s v="Yes"/>
    <x v="1"/>
    <x v="2"/>
    <x v="2"/>
    <x v="2"/>
    <x v="2"/>
    <x v="2"/>
    <x v="2"/>
    <x v="2"/>
    <x v="0"/>
    <s v="No"/>
    <x v="1"/>
    <n v="19.25"/>
    <n v="19.25"/>
    <x v="1"/>
    <n v="19.25"/>
    <n v="1"/>
    <x v="0"/>
  </r>
  <r>
    <s v="7502-BNYGS"/>
    <x v="0"/>
    <n v="0"/>
    <s v="Yes"/>
    <s v="No"/>
    <n v="46"/>
    <s v="Yes"/>
    <x v="1"/>
    <x v="0"/>
    <x v="0"/>
    <x v="0"/>
    <x v="0"/>
    <x v="0"/>
    <x v="1"/>
    <x v="1"/>
    <x v="0"/>
    <s v="Yes"/>
    <x v="3"/>
    <n v="69.099999999999994"/>
    <n v="3168"/>
    <x v="0"/>
    <n v="3168"/>
    <n v="0"/>
    <x v="2"/>
  </r>
  <r>
    <s v="4291-HYEBC"/>
    <x v="0"/>
    <n v="1"/>
    <s v="Yes"/>
    <s v="Yes"/>
    <n v="28"/>
    <s v="No"/>
    <x v="0"/>
    <x v="0"/>
    <x v="0"/>
    <x v="0"/>
    <x v="0"/>
    <x v="0"/>
    <x v="0"/>
    <x v="1"/>
    <x v="1"/>
    <s v="Yes"/>
    <x v="0"/>
    <n v="39.1"/>
    <n v="1096.5999999999999"/>
    <x v="0"/>
    <n v="1096.5999999999999"/>
    <n v="0"/>
    <x v="1"/>
  </r>
  <r>
    <s v="6147-CBCRA"/>
    <x v="0"/>
    <n v="0"/>
    <s v="Yes"/>
    <s v="No"/>
    <n v="33"/>
    <s v="Yes"/>
    <x v="1"/>
    <x v="2"/>
    <x v="2"/>
    <x v="2"/>
    <x v="2"/>
    <x v="2"/>
    <x v="2"/>
    <x v="2"/>
    <x v="0"/>
    <s v="No"/>
    <x v="1"/>
    <n v="20.05"/>
    <n v="669.45"/>
    <x v="0"/>
    <n v="669.45"/>
    <n v="0"/>
    <x v="1"/>
  </r>
  <r>
    <s v="6047-SUHPR"/>
    <x v="1"/>
    <n v="0"/>
    <s v="Yes"/>
    <s v="Yes"/>
    <n v="39"/>
    <s v="Yes"/>
    <x v="1"/>
    <x v="0"/>
    <x v="1"/>
    <x v="0"/>
    <x v="1"/>
    <x v="0"/>
    <x v="0"/>
    <x v="0"/>
    <x v="1"/>
    <s v="No"/>
    <x v="0"/>
    <n v="59.8"/>
    <n v="2343.85"/>
    <x v="0"/>
    <n v="2343.85"/>
    <n v="0"/>
    <x v="2"/>
  </r>
  <r>
    <s v="4471-KXAUH"/>
    <x v="0"/>
    <n v="0"/>
    <s v="Yes"/>
    <s v="No"/>
    <n v="42"/>
    <s v="Yes"/>
    <x v="2"/>
    <x v="1"/>
    <x v="0"/>
    <x v="1"/>
    <x v="1"/>
    <x v="1"/>
    <x v="0"/>
    <x v="0"/>
    <x v="0"/>
    <s v="Yes"/>
    <x v="0"/>
    <n v="84.3"/>
    <n v="3588.4"/>
    <x v="1"/>
    <n v="3588.4"/>
    <n v="1"/>
    <x v="2"/>
  </r>
  <r>
    <s v="9752-ZNQUT"/>
    <x v="0"/>
    <n v="0"/>
    <s v="No"/>
    <s v="No"/>
    <n v="1"/>
    <s v="Yes"/>
    <x v="1"/>
    <x v="0"/>
    <x v="0"/>
    <x v="0"/>
    <x v="0"/>
    <x v="0"/>
    <x v="0"/>
    <x v="0"/>
    <x v="0"/>
    <s v="Yes"/>
    <x v="0"/>
    <n v="48.6"/>
    <n v="48.6"/>
    <x v="0"/>
    <n v="48.6"/>
    <n v="0"/>
    <x v="0"/>
  </r>
  <r>
    <s v="7638-QVMVY"/>
    <x v="0"/>
    <n v="0"/>
    <s v="No"/>
    <s v="No"/>
    <n v="7"/>
    <s v="Yes"/>
    <x v="1"/>
    <x v="1"/>
    <x v="0"/>
    <x v="1"/>
    <x v="0"/>
    <x v="0"/>
    <x v="1"/>
    <x v="0"/>
    <x v="0"/>
    <s v="Yes"/>
    <x v="0"/>
    <n v="79"/>
    <n v="522.95000000000005"/>
    <x v="1"/>
    <n v="522.95000000000005"/>
    <n v="1"/>
    <x v="0"/>
  </r>
  <r>
    <s v="1576-PFZIW"/>
    <x v="1"/>
    <n v="1"/>
    <s v="Yes"/>
    <s v="No"/>
    <n v="70"/>
    <s v="Yes"/>
    <x v="1"/>
    <x v="1"/>
    <x v="1"/>
    <x v="0"/>
    <x v="1"/>
    <x v="0"/>
    <x v="1"/>
    <x v="1"/>
    <x v="2"/>
    <s v="No"/>
    <x v="3"/>
    <n v="105.35"/>
    <n v="7511.9"/>
    <x v="0"/>
    <n v="7511.9"/>
    <n v="0"/>
    <x v="4"/>
  </r>
  <r>
    <s v="5666-MBJPT"/>
    <x v="1"/>
    <n v="0"/>
    <s v="No"/>
    <s v="No"/>
    <n v="65"/>
    <s v="Yes"/>
    <x v="2"/>
    <x v="2"/>
    <x v="2"/>
    <x v="2"/>
    <x v="2"/>
    <x v="2"/>
    <x v="2"/>
    <x v="2"/>
    <x v="2"/>
    <s v="Yes"/>
    <x v="2"/>
    <n v="25.1"/>
    <n v="1725"/>
    <x v="0"/>
    <n v="1725"/>
    <n v="0"/>
    <x v="4"/>
  </r>
  <r>
    <s v="7312-XSBAT"/>
    <x v="1"/>
    <n v="0"/>
    <s v="No"/>
    <s v="No"/>
    <n v="1"/>
    <s v="Yes"/>
    <x v="1"/>
    <x v="0"/>
    <x v="1"/>
    <x v="1"/>
    <x v="0"/>
    <x v="0"/>
    <x v="0"/>
    <x v="0"/>
    <x v="0"/>
    <s v="No"/>
    <x v="0"/>
    <n v="49.75"/>
    <n v="49.75"/>
    <x v="0"/>
    <n v="49.75"/>
    <n v="0"/>
    <x v="0"/>
  </r>
  <r>
    <s v="3096-GKWEB"/>
    <x v="1"/>
    <n v="0"/>
    <s v="Yes"/>
    <s v="No"/>
    <n v="18"/>
    <s v="Yes"/>
    <x v="2"/>
    <x v="1"/>
    <x v="0"/>
    <x v="1"/>
    <x v="0"/>
    <x v="0"/>
    <x v="1"/>
    <x v="1"/>
    <x v="0"/>
    <s v="Yes"/>
    <x v="0"/>
    <n v="94.75"/>
    <n v="1691.9"/>
    <x v="0"/>
    <n v="1691.9"/>
    <n v="0"/>
    <x v="3"/>
  </r>
  <r>
    <s v="2371-JQHZZ"/>
    <x v="1"/>
    <n v="0"/>
    <s v="Yes"/>
    <s v="No"/>
    <n v="24"/>
    <s v="Yes"/>
    <x v="2"/>
    <x v="1"/>
    <x v="0"/>
    <x v="1"/>
    <x v="0"/>
    <x v="0"/>
    <x v="1"/>
    <x v="1"/>
    <x v="0"/>
    <s v="Yes"/>
    <x v="0"/>
    <n v="93"/>
    <n v="2248.0500000000002"/>
    <x v="0"/>
    <n v="2248.0500000000002"/>
    <n v="0"/>
    <x v="3"/>
  </r>
  <r>
    <s v="0674-GCDXG"/>
    <x v="1"/>
    <n v="0"/>
    <s v="No"/>
    <s v="No"/>
    <n v="63"/>
    <s v="Yes"/>
    <x v="2"/>
    <x v="0"/>
    <x v="1"/>
    <x v="1"/>
    <x v="1"/>
    <x v="1"/>
    <x v="0"/>
    <x v="1"/>
    <x v="2"/>
    <s v="Yes"/>
    <x v="2"/>
    <n v="71.900000000000006"/>
    <n v="4479.2"/>
    <x v="0"/>
    <n v="4479.2"/>
    <n v="0"/>
    <x v="4"/>
  </r>
  <r>
    <s v="1121-QSIVB"/>
    <x v="0"/>
    <n v="0"/>
    <s v="No"/>
    <s v="Yes"/>
    <n v="44"/>
    <s v="Yes"/>
    <x v="2"/>
    <x v="0"/>
    <x v="0"/>
    <x v="0"/>
    <x v="0"/>
    <x v="0"/>
    <x v="1"/>
    <x v="1"/>
    <x v="1"/>
    <s v="Yes"/>
    <x v="1"/>
    <n v="77.55"/>
    <n v="3471.1"/>
    <x v="0"/>
    <n v="3471.1"/>
    <n v="0"/>
    <x v="2"/>
  </r>
  <r>
    <s v="4396-KLSEH"/>
    <x v="1"/>
    <n v="0"/>
    <s v="No"/>
    <s v="No"/>
    <n v="4"/>
    <s v="Yes"/>
    <x v="1"/>
    <x v="2"/>
    <x v="2"/>
    <x v="2"/>
    <x v="2"/>
    <x v="2"/>
    <x v="2"/>
    <x v="2"/>
    <x v="0"/>
    <s v="Yes"/>
    <x v="0"/>
    <n v="19.850000000000001"/>
    <n v="63"/>
    <x v="0"/>
    <n v="63"/>
    <n v="0"/>
    <x v="0"/>
  </r>
  <r>
    <s v="3244-DCJWY"/>
    <x v="0"/>
    <n v="0"/>
    <s v="No"/>
    <s v="No"/>
    <n v="1"/>
    <s v="Yes"/>
    <x v="1"/>
    <x v="1"/>
    <x v="0"/>
    <x v="1"/>
    <x v="0"/>
    <x v="0"/>
    <x v="0"/>
    <x v="0"/>
    <x v="0"/>
    <s v="Yes"/>
    <x v="0"/>
    <n v="70.25"/>
    <n v="70.25"/>
    <x v="1"/>
    <n v="70.25"/>
    <n v="1"/>
    <x v="0"/>
  </r>
  <r>
    <s v="2824-MYYBN"/>
    <x v="0"/>
    <n v="0"/>
    <s v="Yes"/>
    <s v="Yes"/>
    <n v="37"/>
    <s v="Yes"/>
    <x v="2"/>
    <x v="1"/>
    <x v="0"/>
    <x v="1"/>
    <x v="0"/>
    <x v="0"/>
    <x v="1"/>
    <x v="1"/>
    <x v="0"/>
    <s v="Yes"/>
    <x v="0"/>
    <n v="95.25"/>
    <n v="3314.15"/>
    <x v="0"/>
    <n v="3314.15"/>
    <n v="0"/>
    <x v="2"/>
  </r>
  <r>
    <s v="0875-CABNR"/>
    <x v="0"/>
    <n v="1"/>
    <s v="No"/>
    <s v="No"/>
    <n v="10"/>
    <s v="Yes"/>
    <x v="1"/>
    <x v="1"/>
    <x v="0"/>
    <x v="1"/>
    <x v="1"/>
    <x v="0"/>
    <x v="0"/>
    <x v="1"/>
    <x v="0"/>
    <s v="Yes"/>
    <x v="3"/>
    <n v="84.6"/>
    <n v="865.55"/>
    <x v="1"/>
    <n v="865.55"/>
    <n v="1"/>
    <x v="0"/>
  </r>
  <r>
    <s v="6345-HOVES"/>
    <x v="1"/>
    <n v="0"/>
    <s v="No"/>
    <s v="No"/>
    <n v="34"/>
    <s v="No"/>
    <x v="0"/>
    <x v="0"/>
    <x v="0"/>
    <x v="1"/>
    <x v="0"/>
    <x v="0"/>
    <x v="0"/>
    <x v="0"/>
    <x v="0"/>
    <s v="Yes"/>
    <x v="2"/>
    <n v="25.05"/>
    <n v="852.7"/>
    <x v="0"/>
    <n v="852.7"/>
    <n v="0"/>
    <x v="1"/>
  </r>
  <r>
    <s v="8318-LCNBW"/>
    <x v="1"/>
    <n v="0"/>
    <s v="Yes"/>
    <s v="No"/>
    <n v="35"/>
    <s v="No"/>
    <x v="0"/>
    <x v="0"/>
    <x v="1"/>
    <x v="1"/>
    <x v="1"/>
    <x v="0"/>
    <x v="1"/>
    <x v="1"/>
    <x v="1"/>
    <s v="No"/>
    <x v="3"/>
    <n v="53.15"/>
    <n v="1930.9"/>
    <x v="0"/>
    <n v="1930.9"/>
    <n v="0"/>
    <x v="1"/>
  </r>
  <r>
    <s v="6469-QJKZW"/>
    <x v="0"/>
    <n v="0"/>
    <s v="Yes"/>
    <s v="No"/>
    <n v="4"/>
    <s v="Yes"/>
    <x v="1"/>
    <x v="2"/>
    <x v="2"/>
    <x v="2"/>
    <x v="2"/>
    <x v="2"/>
    <x v="2"/>
    <x v="2"/>
    <x v="0"/>
    <s v="No"/>
    <x v="0"/>
    <n v="20.149999999999999"/>
    <n v="91.4"/>
    <x v="0"/>
    <n v="91.4"/>
    <n v="0"/>
    <x v="0"/>
  </r>
  <r>
    <s v="0147-ESWWR"/>
    <x v="0"/>
    <n v="1"/>
    <s v="Yes"/>
    <s v="No"/>
    <n v="39"/>
    <s v="Yes"/>
    <x v="2"/>
    <x v="1"/>
    <x v="0"/>
    <x v="1"/>
    <x v="0"/>
    <x v="1"/>
    <x v="1"/>
    <x v="1"/>
    <x v="0"/>
    <s v="Yes"/>
    <x v="0"/>
    <n v="101.25"/>
    <n v="3949.15"/>
    <x v="0"/>
    <n v="3949.15"/>
    <n v="0"/>
    <x v="2"/>
  </r>
  <r>
    <s v="1217-VASWC"/>
    <x v="1"/>
    <n v="1"/>
    <s v="Yes"/>
    <s v="No"/>
    <n v="43"/>
    <s v="Yes"/>
    <x v="1"/>
    <x v="1"/>
    <x v="0"/>
    <x v="0"/>
    <x v="1"/>
    <x v="0"/>
    <x v="1"/>
    <x v="1"/>
    <x v="1"/>
    <s v="Yes"/>
    <x v="2"/>
    <n v="100.55"/>
    <n v="4304"/>
    <x v="0"/>
    <n v="4304"/>
    <n v="0"/>
    <x v="2"/>
  </r>
  <r>
    <s v="7812-FZHPE"/>
    <x v="0"/>
    <n v="0"/>
    <s v="Yes"/>
    <s v="Yes"/>
    <n v="17"/>
    <s v="Yes"/>
    <x v="2"/>
    <x v="2"/>
    <x v="2"/>
    <x v="2"/>
    <x v="2"/>
    <x v="2"/>
    <x v="2"/>
    <x v="2"/>
    <x v="0"/>
    <s v="No"/>
    <x v="1"/>
    <n v="24.1"/>
    <n v="409.9"/>
    <x v="1"/>
    <n v="409.9"/>
    <n v="1"/>
    <x v="3"/>
  </r>
  <r>
    <s v="6370-ZVHDV"/>
    <x v="0"/>
    <n v="0"/>
    <s v="Yes"/>
    <s v="No"/>
    <n v="61"/>
    <s v="Yes"/>
    <x v="2"/>
    <x v="2"/>
    <x v="2"/>
    <x v="2"/>
    <x v="2"/>
    <x v="2"/>
    <x v="2"/>
    <x v="2"/>
    <x v="2"/>
    <s v="No"/>
    <x v="2"/>
    <n v="25.3"/>
    <n v="1554.9"/>
    <x v="0"/>
    <n v="1554.9"/>
    <n v="0"/>
    <x v="4"/>
  </r>
  <r>
    <s v="5915-DGNVC"/>
    <x v="0"/>
    <n v="0"/>
    <s v="Yes"/>
    <s v="No"/>
    <n v="49"/>
    <s v="Yes"/>
    <x v="2"/>
    <x v="0"/>
    <x v="1"/>
    <x v="0"/>
    <x v="1"/>
    <x v="0"/>
    <x v="0"/>
    <x v="1"/>
    <x v="1"/>
    <s v="No"/>
    <x v="0"/>
    <n v="71.8"/>
    <n v="3472.05"/>
    <x v="0"/>
    <n v="3472.05"/>
    <n v="0"/>
    <x v="5"/>
  </r>
  <r>
    <s v="6260-XLACS"/>
    <x v="1"/>
    <n v="0"/>
    <s v="No"/>
    <s v="No"/>
    <n v="4"/>
    <s v="Yes"/>
    <x v="1"/>
    <x v="2"/>
    <x v="2"/>
    <x v="2"/>
    <x v="2"/>
    <x v="2"/>
    <x v="2"/>
    <x v="2"/>
    <x v="1"/>
    <s v="No"/>
    <x v="1"/>
    <n v="19.7"/>
    <n v="117.8"/>
    <x v="0"/>
    <n v="117.8"/>
    <n v="0"/>
    <x v="0"/>
  </r>
  <r>
    <s v="3566-CAAYU"/>
    <x v="0"/>
    <n v="0"/>
    <s v="Yes"/>
    <s v="Yes"/>
    <n v="64"/>
    <s v="No"/>
    <x v="0"/>
    <x v="0"/>
    <x v="0"/>
    <x v="0"/>
    <x v="1"/>
    <x v="1"/>
    <x v="0"/>
    <x v="1"/>
    <x v="2"/>
    <s v="No"/>
    <x v="0"/>
    <n v="49.85"/>
    <n v="3210.35"/>
    <x v="0"/>
    <n v="3210.35"/>
    <n v="0"/>
    <x v="4"/>
  </r>
  <r>
    <s v="4983-CCWMC"/>
    <x v="1"/>
    <n v="0"/>
    <s v="No"/>
    <s v="No"/>
    <n v="3"/>
    <s v="Yes"/>
    <x v="1"/>
    <x v="1"/>
    <x v="0"/>
    <x v="1"/>
    <x v="0"/>
    <x v="0"/>
    <x v="0"/>
    <x v="0"/>
    <x v="0"/>
    <s v="Yes"/>
    <x v="1"/>
    <n v="69.599999999999994"/>
    <n v="207.4"/>
    <x v="0"/>
    <n v="207.4"/>
    <n v="0"/>
    <x v="0"/>
  </r>
  <r>
    <s v="9103-CXVOK"/>
    <x v="1"/>
    <n v="0"/>
    <s v="Yes"/>
    <s v="Yes"/>
    <n v="1"/>
    <s v="Yes"/>
    <x v="1"/>
    <x v="2"/>
    <x v="2"/>
    <x v="2"/>
    <x v="2"/>
    <x v="2"/>
    <x v="2"/>
    <x v="2"/>
    <x v="0"/>
    <s v="No"/>
    <x v="0"/>
    <n v="19.75"/>
    <n v="19.75"/>
    <x v="0"/>
    <n v="19.75"/>
    <n v="0"/>
    <x v="0"/>
  </r>
  <r>
    <s v="2896-TBNBE"/>
    <x v="1"/>
    <n v="0"/>
    <s v="Yes"/>
    <s v="No"/>
    <n v="40"/>
    <s v="Yes"/>
    <x v="1"/>
    <x v="1"/>
    <x v="0"/>
    <x v="0"/>
    <x v="1"/>
    <x v="0"/>
    <x v="0"/>
    <x v="0"/>
    <x v="1"/>
    <s v="No"/>
    <x v="0"/>
    <n v="80.8"/>
    <n v="3132.75"/>
    <x v="0"/>
    <n v="3132.75"/>
    <n v="0"/>
    <x v="2"/>
  </r>
  <r>
    <s v="4797-AXPXK"/>
    <x v="0"/>
    <n v="0"/>
    <s v="No"/>
    <s v="Yes"/>
    <n v="1"/>
    <s v="Yes"/>
    <x v="1"/>
    <x v="0"/>
    <x v="1"/>
    <x v="0"/>
    <x v="0"/>
    <x v="1"/>
    <x v="0"/>
    <x v="0"/>
    <x v="0"/>
    <s v="Yes"/>
    <x v="0"/>
    <n v="60"/>
    <n v="60"/>
    <x v="1"/>
    <n v="60"/>
    <n v="1"/>
    <x v="0"/>
  </r>
  <r>
    <s v="5229-PRWKT"/>
    <x v="1"/>
    <n v="0"/>
    <s v="No"/>
    <s v="No"/>
    <n v="8"/>
    <s v="Yes"/>
    <x v="2"/>
    <x v="1"/>
    <x v="0"/>
    <x v="1"/>
    <x v="0"/>
    <x v="0"/>
    <x v="0"/>
    <x v="1"/>
    <x v="0"/>
    <s v="Yes"/>
    <x v="0"/>
    <n v="86.55"/>
    <n v="649.65"/>
    <x v="1"/>
    <n v="649.65"/>
    <n v="1"/>
    <x v="0"/>
  </r>
  <r>
    <s v="6982-UQZLY"/>
    <x v="0"/>
    <n v="1"/>
    <s v="Yes"/>
    <s v="No"/>
    <n v="1"/>
    <s v="Yes"/>
    <x v="1"/>
    <x v="2"/>
    <x v="2"/>
    <x v="2"/>
    <x v="2"/>
    <x v="2"/>
    <x v="2"/>
    <x v="2"/>
    <x v="0"/>
    <s v="Yes"/>
    <x v="1"/>
    <n v="20.85"/>
    <n v="20.85"/>
    <x v="1"/>
    <n v="20.85"/>
    <n v="1"/>
    <x v="0"/>
  </r>
  <r>
    <s v="2522-WLNSF"/>
    <x v="0"/>
    <n v="1"/>
    <s v="Yes"/>
    <s v="No"/>
    <n v="34"/>
    <s v="Yes"/>
    <x v="1"/>
    <x v="0"/>
    <x v="0"/>
    <x v="1"/>
    <x v="1"/>
    <x v="1"/>
    <x v="1"/>
    <x v="0"/>
    <x v="1"/>
    <s v="No"/>
    <x v="2"/>
    <n v="64.2"/>
    <n v="2106.3000000000002"/>
    <x v="0"/>
    <n v="2106.3000000000002"/>
    <n v="0"/>
    <x v="1"/>
  </r>
  <r>
    <s v="3841-CONLJ"/>
    <x v="0"/>
    <n v="0"/>
    <s v="Yes"/>
    <s v="No"/>
    <n v="1"/>
    <s v="No"/>
    <x v="0"/>
    <x v="0"/>
    <x v="0"/>
    <x v="1"/>
    <x v="0"/>
    <x v="0"/>
    <x v="0"/>
    <x v="1"/>
    <x v="0"/>
    <s v="No"/>
    <x v="0"/>
    <n v="35"/>
    <n v="35"/>
    <x v="0"/>
    <n v="35"/>
    <n v="0"/>
    <x v="0"/>
  </r>
  <r>
    <s v="5057-LCOUI"/>
    <x v="0"/>
    <n v="0"/>
    <s v="No"/>
    <s v="No"/>
    <n v="39"/>
    <s v="No"/>
    <x v="0"/>
    <x v="0"/>
    <x v="0"/>
    <x v="1"/>
    <x v="1"/>
    <x v="0"/>
    <x v="1"/>
    <x v="1"/>
    <x v="0"/>
    <s v="Yes"/>
    <x v="0"/>
    <n v="50.75"/>
    <n v="2011.4"/>
    <x v="1"/>
    <n v="2011.4"/>
    <n v="1"/>
    <x v="2"/>
  </r>
  <r>
    <s v="0193-ESZXP"/>
    <x v="0"/>
    <n v="1"/>
    <s v="Yes"/>
    <s v="No"/>
    <n v="58"/>
    <s v="Yes"/>
    <x v="1"/>
    <x v="1"/>
    <x v="1"/>
    <x v="0"/>
    <x v="0"/>
    <x v="1"/>
    <x v="1"/>
    <x v="1"/>
    <x v="1"/>
    <s v="Yes"/>
    <x v="3"/>
    <n v="105.5"/>
    <n v="6205.5"/>
    <x v="1"/>
    <n v="6205.5"/>
    <n v="1"/>
    <x v="5"/>
  </r>
  <r>
    <s v="4475-NVTLU"/>
    <x v="1"/>
    <n v="0"/>
    <s v="Yes"/>
    <s v="Yes"/>
    <n v="45"/>
    <s v="Yes"/>
    <x v="1"/>
    <x v="2"/>
    <x v="2"/>
    <x v="2"/>
    <x v="2"/>
    <x v="2"/>
    <x v="2"/>
    <x v="2"/>
    <x v="2"/>
    <s v="No"/>
    <x v="0"/>
    <n v="19.2"/>
    <n v="903.7"/>
    <x v="0"/>
    <n v="903.7"/>
    <n v="0"/>
    <x v="2"/>
  </r>
  <r>
    <s v="4369-HTUIF"/>
    <x v="1"/>
    <n v="1"/>
    <s v="No"/>
    <s v="No"/>
    <n v="6"/>
    <s v="Yes"/>
    <x v="1"/>
    <x v="1"/>
    <x v="1"/>
    <x v="1"/>
    <x v="0"/>
    <x v="0"/>
    <x v="1"/>
    <x v="0"/>
    <x v="0"/>
    <s v="Yes"/>
    <x v="2"/>
    <n v="85.15"/>
    <n v="503.6"/>
    <x v="1"/>
    <n v="503.6"/>
    <n v="1"/>
    <x v="0"/>
  </r>
  <r>
    <s v="9386-LDCZR"/>
    <x v="1"/>
    <n v="0"/>
    <s v="No"/>
    <s v="No"/>
    <n v="43"/>
    <s v="Yes"/>
    <x v="1"/>
    <x v="1"/>
    <x v="1"/>
    <x v="0"/>
    <x v="1"/>
    <x v="1"/>
    <x v="0"/>
    <x v="0"/>
    <x v="1"/>
    <s v="Yes"/>
    <x v="3"/>
    <n v="90.65"/>
    <n v="3882.3"/>
    <x v="0"/>
    <n v="3882.3"/>
    <n v="0"/>
    <x v="2"/>
  </r>
  <r>
    <s v="9585-KKMFD"/>
    <x v="1"/>
    <n v="0"/>
    <s v="Yes"/>
    <s v="Yes"/>
    <n v="41"/>
    <s v="Yes"/>
    <x v="1"/>
    <x v="2"/>
    <x v="2"/>
    <x v="2"/>
    <x v="2"/>
    <x v="2"/>
    <x v="2"/>
    <x v="2"/>
    <x v="2"/>
    <s v="Yes"/>
    <x v="1"/>
    <n v="20"/>
    <n v="879.8"/>
    <x v="0"/>
    <n v="879.8"/>
    <n v="0"/>
    <x v="2"/>
  </r>
  <r>
    <s v="5399-ZIMKF"/>
    <x v="1"/>
    <n v="0"/>
    <s v="No"/>
    <s v="No"/>
    <n v="5"/>
    <s v="Yes"/>
    <x v="1"/>
    <x v="1"/>
    <x v="0"/>
    <x v="0"/>
    <x v="0"/>
    <x v="0"/>
    <x v="0"/>
    <x v="0"/>
    <x v="0"/>
    <s v="Yes"/>
    <x v="0"/>
    <n v="74.650000000000006"/>
    <n v="383.65"/>
    <x v="0"/>
    <n v="383.65"/>
    <n v="0"/>
    <x v="0"/>
  </r>
  <r>
    <s v="0336-KXKFK"/>
    <x v="1"/>
    <n v="0"/>
    <s v="No"/>
    <s v="No"/>
    <n v="72"/>
    <s v="No"/>
    <x v="0"/>
    <x v="0"/>
    <x v="1"/>
    <x v="1"/>
    <x v="1"/>
    <x v="1"/>
    <x v="1"/>
    <x v="1"/>
    <x v="2"/>
    <s v="Yes"/>
    <x v="3"/>
    <n v="61.2"/>
    <n v="4390.25"/>
    <x v="0"/>
    <n v="4390.25"/>
    <n v="0"/>
    <x v="4"/>
  </r>
  <r>
    <s v="5619-XZZKR"/>
    <x v="1"/>
    <n v="0"/>
    <s v="No"/>
    <s v="No"/>
    <n v="4"/>
    <s v="Yes"/>
    <x v="1"/>
    <x v="2"/>
    <x v="2"/>
    <x v="2"/>
    <x v="2"/>
    <x v="2"/>
    <x v="2"/>
    <x v="2"/>
    <x v="1"/>
    <s v="No"/>
    <x v="1"/>
    <n v="19.95"/>
    <n v="68.2"/>
    <x v="0"/>
    <n v="68.2"/>
    <n v="0"/>
    <x v="0"/>
  </r>
  <r>
    <s v="3948-FVVRP"/>
    <x v="1"/>
    <n v="0"/>
    <s v="Yes"/>
    <s v="Yes"/>
    <n v="9"/>
    <s v="Yes"/>
    <x v="1"/>
    <x v="0"/>
    <x v="0"/>
    <x v="0"/>
    <x v="0"/>
    <x v="1"/>
    <x v="0"/>
    <x v="0"/>
    <x v="0"/>
    <s v="No"/>
    <x v="1"/>
    <n v="54.8"/>
    <n v="452.8"/>
    <x v="0"/>
    <n v="452.8"/>
    <n v="0"/>
    <x v="0"/>
  </r>
  <r>
    <s v="5327-XOKKY"/>
    <x v="1"/>
    <n v="1"/>
    <s v="Yes"/>
    <s v="No"/>
    <n v="72"/>
    <s v="Yes"/>
    <x v="2"/>
    <x v="0"/>
    <x v="0"/>
    <x v="1"/>
    <x v="1"/>
    <x v="0"/>
    <x v="1"/>
    <x v="1"/>
    <x v="2"/>
    <s v="Yes"/>
    <x v="3"/>
    <n v="73.45"/>
    <n v="5329"/>
    <x v="0"/>
    <n v="5329"/>
    <n v="0"/>
    <x v="4"/>
  </r>
  <r>
    <s v="0983-TATYJ"/>
    <x v="0"/>
    <n v="0"/>
    <s v="Yes"/>
    <s v="No"/>
    <n v="33"/>
    <s v="Yes"/>
    <x v="1"/>
    <x v="0"/>
    <x v="0"/>
    <x v="1"/>
    <x v="0"/>
    <x v="1"/>
    <x v="0"/>
    <x v="0"/>
    <x v="1"/>
    <s v="Yes"/>
    <x v="1"/>
    <n v="51.45"/>
    <n v="1758.9"/>
    <x v="0"/>
    <n v="1758.9"/>
    <n v="0"/>
    <x v="1"/>
  </r>
  <r>
    <s v="1813-JYWTO"/>
    <x v="0"/>
    <n v="0"/>
    <s v="Yes"/>
    <s v="No"/>
    <n v="72"/>
    <s v="Yes"/>
    <x v="2"/>
    <x v="1"/>
    <x v="1"/>
    <x v="1"/>
    <x v="0"/>
    <x v="0"/>
    <x v="0"/>
    <x v="0"/>
    <x v="2"/>
    <s v="No"/>
    <x v="2"/>
    <n v="80.45"/>
    <n v="5737.6"/>
    <x v="0"/>
    <n v="5737.6"/>
    <n v="0"/>
    <x v="4"/>
  </r>
  <r>
    <s v="0156-FVPTA"/>
    <x v="1"/>
    <n v="0"/>
    <s v="Yes"/>
    <s v="No"/>
    <n v="22"/>
    <s v="Yes"/>
    <x v="1"/>
    <x v="0"/>
    <x v="1"/>
    <x v="1"/>
    <x v="0"/>
    <x v="1"/>
    <x v="0"/>
    <x v="0"/>
    <x v="0"/>
    <s v="Yes"/>
    <x v="0"/>
    <n v="54.2"/>
    <n v="1152.7"/>
    <x v="1"/>
    <n v="1152.7"/>
    <n v="1"/>
    <x v="3"/>
  </r>
  <r>
    <s v="1984-FCOWB"/>
    <x v="0"/>
    <n v="0"/>
    <s v="Yes"/>
    <s v="No"/>
    <n v="70"/>
    <s v="Yes"/>
    <x v="2"/>
    <x v="1"/>
    <x v="0"/>
    <x v="0"/>
    <x v="1"/>
    <x v="1"/>
    <x v="1"/>
    <x v="1"/>
    <x v="1"/>
    <s v="Yes"/>
    <x v="0"/>
    <n v="109.5"/>
    <n v="7674.55"/>
    <x v="1"/>
    <n v="7674.55"/>
    <n v="1"/>
    <x v="4"/>
  </r>
  <r>
    <s v="0654-HMSHN"/>
    <x v="1"/>
    <n v="0"/>
    <s v="Yes"/>
    <s v="Yes"/>
    <n v="21"/>
    <s v="Yes"/>
    <x v="2"/>
    <x v="1"/>
    <x v="0"/>
    <x v="0"/>
    <x v="1"/>
    <x v="0"/>
    <x v="1"/>
    <x v="1"/>
    <x v="0"/>
    <s v="No"/>
    <x v="0"/>
    <n v="104.4"/>
    <n v="2157.9499999999998"/>
    <x v="1"/>
    <n v="2157.9499999999998"/>
    <n v="1"/>
    <x v="3"/>
  </r>
  <r>
    <s v="6719-OXYBR"/>
    <x v="1"/>
    <n v="0"/>
    <s v="No"/>
    <s v="No"/>
    <n v="15"/>
    <s v="Yes"/>
    <x v="1"/>
    <x v="1"/>
    <x v="0"/>
    <x v="1"/>
    <x v="1"/>
    <x v="0"/>
    <x v="1"/>
    <x v="0"/>
    <x v="0"/>
    <s v="No"/>
    <x v="0"/>
    <n v="85.3"/>
    <n v="1219.8499999999999"/>
    <x v="0"/>
    <n v="1219.8499999999999"/>
    <n v="0"/>
    <x v="3"/>
  </r>
  <r>
    <s v="3312-ZWLGF"/>
    <x v="1"/>
    <n v="1"/>
    <s v="Yes"/>
    <s v="No"/>
    <n v="29"/>
    <s v="Yes"/>
    <x v="2"/>
    <x v="1"/>
    <x v="0"/>
    <x v="1"/>
    <x v="0"/>
    <x v="1"/>
    <x v="0"/>
    <x v="0"/>
    <x v="0"/>
    <s v="Yes"/>
    <x v="0"/>
    <n v="79.3"/>
    <n v="2414.5500000000002"/>
    <x v="0"/>
    <n v="2414.5500000000002"/>
    <n v="0"/>
    <x v="1"/>
  </r>
  <r>
    <s v="6476-YHMGA"/>
    <x v="0"/>
    <n v="0"/>
    <s v="Yes"/>
    <s v="Yes"/>
    <n v="15"/>
    <s v="Yes"/>
    <x v="1"/>
    <x v="0"/>
    <x v="0"/>
    <x v="0"/>
    <x v="1"/>
    <x v="1"/>
    <x v="1"/>
    <x v="1"/>
    <x v="0"/>
    <s v="No"/>
    <x v="2"/>
    <n v="76.5"/>
    <n v="1155.5999999999999"/>
    <x v="0"/>
    <n v="1155.5999999999999"/>
    <n v="0"/>
    <x v="3"/>
  </r>
  <r>
    <s v="5287-QWLKY"/>
    <x v="1"/>
    <n v="1"/>
    <s v="Yes"/>
    <s v="Yes"/>
    <n v="71"/>
    <s v="Yes"/>
    <x v="2"/>
    <x v="1"/>
    <x v="1"/>
    <x v="0"/>
    <x v="0"/>
    <x v="0"/>
    <x v="1"/>
    <x v="1"/>
    <x v="0"/>
    <s v="Yes"/>
    <x v="3"/>
    <n v="105.1"/>
    <n v="7548.1"/>
    <x v="1"/>
    <n v="7548.1"/>
    <n v="1"/>
    <x v="4"/>
  </r>
  <r>
    <s v="0795-XCCTE"/>
    <x v="1"/>
    <n v="1"/>
    <s v="No"/>
    <s v="No"/>
    <n v="72"/>
    <s v="Yes"/>
    <x v="2"/>
    <x v="2"/>
    <x v="2"/>
    <x v="2"/>
    <x v="2"/>
    <x v="2"/>
    <x v="2"/>
    <x v="2"/>
    <x v="2"/>
    <s v="No"/>
    <x v="2"/>
    <n v="25.4"/>
    <n v="1809.35"/>
    <x v="0"/>
    <n v="1809.35"/>
    <n v="0"/>
    <x v="4"/>
  </r>
  <r>
    <s v="0168-XZKBB"/>
    <x v="0"/>
    <n v="0"/>
    <s v="Yes"/>
    <s v="No"/>
    <n v="19"/>
    <s v="Yes"/>
    <x v="2"/>
    <x v="1"/>
    <x v="0"/>
    <x v="1"/>
    <x v="0"/>
    <x v="0"/>
    <x v="1"/>
    <x v="0"/>
    <x v="0"/>
    <s v="Yes"/>
    <x v="0"/>
    <n v="86.85"/>
    <n v="1564.4"/>
    <x v="0"/>
    <n v="1564.4"/>
    <n v="0"/>
    <x v="3"/>
  </r>
  <r>
    <s v="3785-NRHYR"/>
    <x v="1"/>
    <n v="0"/>
    <s v="No"/>
    <s v="No"/>
    <n v="1"/>
    <s v="Yes"/>
    <x v="1"/>
    <x v="2"/>
    <x v="2"/>
    <x v="2"/>
    <x v="2"/>
    <x v="2"/>
    <x v="2"/>
    <x v="2"/>
    <x v="0"/>
    <s v="No"/>
    <x v="1"/>
    <n v="19.649999999999999"/>
    <n v="19.649999999999999"/>
    <x v="0"/>
    <n v="19.649999999999999"/>
    <n v="0"/>
    <x v="0"/>
  </r>
  <r>
    <s v="5196-SGOAK"/>
    <x v="0"/>
    <n v="0"/>
    <s v="No"/>
    <s v="No"/>
    <n v="1"/>
    <s v="Yes"/>
    <x v="1"/>
    <x v="1"/>
    <x v="0"/>
    <x v="0"/>
    <x v="0"/>
    <x v="0"/>
    <x v="0"/>
    <x v="0"/>
    <x v="0"/>
    <s v="Yes"/>
    <x v="0"/>
    <n v="75.7"/>
    <n v="75.7"/>
    <x v="1"/>
    <n v="75.7"/>
    <n v="1"/>
    <x v="0"/>
  </r>
  <r>
    <s v="4537-DKTAL"/>
    <x v="0"/>
    <n v="0"/>
    <s v="No"/>
    <s v="No"/>
    <n v="2"/>
    <s v="Yes"/>
    <x v="1"/>
    <x v="0"/>
    <x v="0"/>
    <x v="1"/>
    <x v="0"/>
    <x v="0"/>
    <x v="0"/>
    <x v="0"/>
    <x v="0"/>
    <s v="No"/>
    <x v="0"/>
    <n v="45.55"/>
    <n v="84.4"/>
    <x v="0"/>
    <n v="84.4"/>
    <n v="0"/>
    <x v="0"/>
  </r>
  <r>
    <s v="7072-MBHEV"/>
    <x v="0"/>
    <n v="1"/>
    <s v="Yes"/>
    <s v="Yes"/>
    <n v="11"/>
    <s v="Yes"/>
    <x v="2"/>
    <x v="1"/>
    <x v="0"/>
    <x v="1"/>
    <x v="1"/>
    <x v="0"/>
    <x v="0"/>
    <x v="0"/>
    <x v="0"/>
    <s v="Yes"/>
    <x v="3"/>
    <n v="78.099999999999994"/>
    <n v="864.85"/>
    <x v="0"/>
    <n v="864.85"/>
    <n v="0"/>
    <x v="0"/>
  </r>
  <r>
    <s v="5602-BVFMK"/>
    <x v="0"/>
    <n v="0"/>
    <s v="No"/>
    <s v="No"/>
    <n v="12"/>
    <s v="Yes"/>
    <x v="1"/>
    <x v="2"/>
    <x v="2"/>
    <x v="2"/>
    <x v="2"/>
    <x v="2"/>
    <x v="2"/>
    <x v="2"/>
    <x v="1"/>
    <s v="No"/>
    <x v="1"/>
    <n v="19.3"/>
    <n v="228.75"/>
    <x v="0"/>
    <n v="228.75"/>
    <n v="0"/>
    <x v="0"/>
  </r>
  <r>
    <s v="6297-NOOPG"/>
    <x v="0"/>
    <n v="0"/>
    <s v="Yes"/>
    <s v="No"/>
    <n v="70"/>
    <s v="Yes"/>
    <x v="2"/>
    <x v="1"/>
    <x v="0"/>
    <x v="0"/>
    <x v="1"/>
    <x v="1"/>
    <x v="1"/>
    <x v="1"/>
    <x v="2"/>
    <s v="Yes"/>
    <x v="0"/>
    <n v="110.5"/>
    <n v="7752.05"/>
    <x v="0"/>
    <n v="7752.05"/>
    <n v="0"/>
    <x v="4"/>
  </r>
  <r>
    <s v="1891-UAWWU"/>
    <x v="0"/>
    <n v="1"/>
    <s v="Yes"/>
    <s v="No"/>
    <n v="20"/>
    <s v="Yes"/>
    <x v="2"/>
    <x v="1"/>
    <x v="0"/>
    <x v="1"/>
    <x v="1"/>
    <x v="0"/>
    <x v="1"/>
    <x v="0"/>
    <x v="0"/>
    <s v="No"/>
    <x v="0"/>
    <n v="90.8"/>
    <n v="1951"/>
    <x v="1"/>
    <n v="1951"/>
    <n v="1"/>
    <x v="3"/>
  </r>
  <r>
    <s v="8204-TIFGJ"/>
    <x v="0"/>
    <n v="0"/>
    <s v="No"/>
    <s v="No"/>
    <n v="23"/>
    <s v="Yes"/>
    <x v="1"/>
    <x v="2"/>
    <x v="2"/>
    <x v="2"/>
    <x v="2"/>
    <x v="2"/>
    <x v="2"/>
    <x v="2"/>
    <x v="0"/>
    <s v="Yes"/>
    <x v="2"/>
    <n v="20.3"/>
    <n v="470.6"/>
    <x v="0"/>
    <n v="470.6"/>
    <n v="0"/>
    <x v="3"/>
  </r>
  <r>
    <s v="8050-DVOJX"/>
    <x v="1"/>
    <n v="1"/>
    <s v="No"/>
    <s v="No"/>
    <n v="49"/>
    <s v="Yes"/>
    <x v="2"/>
    <x v="0"/>
    <x v="1"/>
    <x v="0"/>
    <x v="1"/>
    <x v="1"/>
    <x v="0"/>
    <x v="1"/>
    <x v="2"/>
    <s v="No"/>
    <x v="3"/>
    <n v="81.349999999999994"/>
    <n v="4060.9"/>
    <x v="0"/>
    <n v="4060.9"/>
    <n v="0"/>
    <x v="5"/>
  </r>
  <r>
    <s v="6108-OQZDQ"/>
    <x v="0"/>
    <n v="0"/>
    <s v="Yes"/>
    <s v="Yes"/>
    <n v="4"/>
    <s v="Yes"/>
    <x v="2"/>
    <x v="1"/>
    <x v="0"/>
    <x v="0"/>
    <x v="0"/>
    <x v="0"/>
    <x v="1"/>
    <x v="1"/>
    <x v="0"/>
    <s v="Yes"/>
    <x v="0"/>
    <n v="97.95"/>
    <n v="384.5"/>
    <x v="1"/>
    <n v="384.5"/>
    <n v="1"/>
    <x v="0"/>
  </r>
  <r>
    <s v="0363-QJVFX"/>
    <x v="1"/>
    <n v="0"/>
    <s v="No"/>
    <s v="No"/>
    <n v="32"/>
    <s v="Yes"/>
    <x v="2"/>
    <x v="1"/>
    <x v="1"/>
    <x v="0"/>
    <x v="0"/>
    <x v="1"/>
    <x v="1"/>
    <x v="1"/>
    <x v="0"/>
    <s v="Yes"/>
    <x v="3"/>
    <n v="108.15"/>
    <n v="3432.9"/>
    <x v="1"/>
    <n v="3432.9"/>
    <n v="1"/>
    <x v="1"/>
  </r>
  <r>
    <s v="8903-XEBGX"/>
    <x v="1"/>
    <n v="0"/>
    <s v="No"/>
    <s v="Yes"/>
    <n v="2"/>
    <s v="Yes"/>
    <x v="1"/>
    <x v="0"/>
    <x v="0"/>
    <x v="1"/>
    <x v="0"/>
    <x v="0"/>
    <x v="0"/>
    <x v="1"/>
    <x v="0"/>
    <s v="Yes"/>
    <x v="0"/>
    <n v="55.3"/>
    <n v="108.65"/>
    <x v="0"/>
    <n v="108.65"/>
    <n v="0"/>
    <x v="0"/>
  </r>
  <r>
    <s v="8169-SAEJD"/>
    <x v="1"/>
    <n v="1"/>
    <s v="Yes"/>
    <s v="No"/>
    <n v="69"/>
    <s v="No"/>
    <x v="0"/>
    <x v="0"/>
    <x v="1"/>
    <x v="0"/>
    <x v="0"/>
    <x v="0"/>
    <x v="1"/>
    <x v="1"/>
    <x v="2"/>
    <s v="No"/>
    <x v="3"/>
    <n v="56.55"/>
    <n v="3952.65"/>
    <x v="0"/>
    <n v="3952.65"/>
    <n v="0"/>
    <x v="4"/>
  </r>
  <r>
    <s v="9840-DVNDC"/>
    <x v="1"/>
    <n v="0"/>
    <s v="No"/>
    <s v="No"/>
    <n v="6"/>
    <s v="Yes"/>
    <x v="1"/>
    <x v="1"/>
    <x v="0"/>
    <x v="1"/>
    <x v="0"/>
    <x v="0"/>
    <x v="1"/>
    <x v="0"/>
    <x v="0"/>
    <s v="Yes"/>
    <x v="3"/>
    <n v="80.5"/>
    <n v="463.05"/>
    <x v="1"/>
    <n v="463.05"/>
    <n v="1"/>
    <x v="0"/>
  </r>
  <r>
    <s v="1089-XZWHH"/>
    <x v="0"/>
    <n v="0"/>
    <s v="Yes"/>
    <s v="Yes"/>
    <n v="24"/>
    <s v="Yes"/>
    <x v="1"/>
    <x v="2"/>
    <x v="2"/>
    <x v="2"/>
    <x v="2"/>
    <x v="2"/>
    <x v="2"/>
    <x v="2"/>
    <x v="2"/>
    <s v="Yes"/>
    <x v="1"/>
    <n v="19.7"/>
    <n v="494.05"/>
    <x v="0"/>
    <n v="494.05"/>
    <n v="0"/>
    <x v="3"/>
  </r>
  <r>
    <s v="2325-WINES"/>
    <x v="0"/>
    <n v="0"/>
    <s v="No"/>
    <s v="No"/>
    <n v="32"/>
    <s v="Yes"/>
    <x v="2"/>
    <x v="1"/>
    <x v="0"/>
    <x v="0"/>
    <x v="1"/>
    <x v="0"/>
    <x v="1"/>
    <x v="1"/>
    <x v="1"/>
    <s v="Yes"/>
    <x v="3"/>
    <n v="104.05"/>
    <n v="3416.85"/>
    <x v="0"/>
    <n v="3416.85"/>
    <n v="0"/>
    <x v="1"/>
  </r>
  <r>
    <s v="6064-ZATLR"/>
    <x v="0"/>
    <n v="0"/>
    <s v="No"/>
    <s v="No"/>
    <n v="27"/>
    <s v="Yes"/>
    <x v="1"/>
    <x v="0"/>
    <x v="1"/>
    <x v="0"/>
    <x v="0"/>
    <x v="0"/>
    <x v="0"/>
    <x v="0"/>
    <x v="2"/>
    <s v="No"/>
    <x v="2"/>
    <n v="52.85"/>
    <n v="1498.65"/>
    <x v="0"/>
    <n v="1498.65"/>
    <n v="0"/>
    <x v="1"/>
  </r>
  <r>
    <s v="3096-JRDSO"/>
    <x v="0"/>
    <n v="1"/>
    <s v="Yes"/>
    <s v="No"/>
    <n v="27"/>
    <s v="Yes"/>
    <x v="2"/>
    <x v="1"/>
    <x v="1"/>
    <x v="1"/>
    <x v="0"/>
    <x v="1"/>
    <x v="1"/>
    <x v="1"/>
    <x v="0"/>
    <s v="Yes"/>
    <x v="2"/>
    <n v="104.3"/>
    <n v="2867.75"/>
    <x v="1"/>
    <n v="2867.75"/>
    <n v="1"/>
    <x v="1"/>
  </r>
  <r>
    <s v="7824-PANSQ"/>
    <x v="1"/>
    <n v="0"/>
    <s v="No"/>
    <s v="No"/>
    <n v="58"/>
    <s v="Yes"/>
    <x v="2"/>
    <x v="1"/>
    <x v="0"/>
    <x v="1"/>
    <x v="0"/>
    <x v="1"/>
    <x v="0"/>
    <x v="0"/>
    <x v="0"/>
    <s v="No"/>
    <x v="2"/>
    <n v="80.650000000000006"/>
    <n v="4807.3500000000004"/>
    <x v="0"/>
    <n v="4807.3500000000004"/>
    <n v="0"/>
    <x v="5"/>
  </r>
  <r>
    <s v="8042-JVNFH"/>
    <x v="1"/>
    <n v="0"/>
    <s v="No"/>
    <s v="No"/>
    <n v="1"/>
    <s v="Yes"/>
    <x v="1"/>
    <x v="1"/>
    <x v="0"/>
    <x v="1"/>
    <x v="0"/>
    <x v="0"/>
    <x v="0"/>
    <x v="0"/>
    <x v="0"/>
    <s v="Yes"/>
    <x v="1"/>
    <n v="71.349999999999994"/>
    <n v="71.349999999999994"/>
    <x v="1"/>
    <n v="71.349999999999994"/>
    <n v="1"/>
    <x v="0"/>
  </r>
  <r>
    <s v="9648-BCHKM"/>
    <x v="0"/>
    <n v="0"/>
    <s v="Yes"/>
    <s v="Yes"/>
    <n v="18"/>
    <s v="Yes"/>
    <x v="2"/>
    <x v="2"/>
    <x v="2"/>
    <x v="2"/>
    <x v="2"/>
    <x v="2"/>
    <x v="2"/>
    <x v="2"/>
    <x v="2"/>
    <s v="Yes"/>
    <x v="3"/>
    <n v="24.65"/>
    <n v="471.35"/>
    <x v="0"/>
    <n v="471.35"/>
    <n v="0"/>
    <x v="3"/>
  </r>
  <r>
    <s v="2888-ADFAO"/>
    <x v="0"/>
    <n v="0"/>
    <s v="Yes"/>
    <s v="Yes"/>
    <n v="47"/>
    <s v="Yes"/>
    <x v="1"/>
    <x v="2"/>
    <x v="2"/>
    <x v="2"/>
    <x v="2"/>
    <x v="2"/>
    <x v="2"/>
    <x v="2"/>
    <x v="2"/>
    <s v="Yes"/>
    <x v="2"/>
    <n v="21.3"/>
    <n v="1041.8"/>
    <x v="0"/>
    <n v="1041.8"/>
    <n v="0"/>
    <x v="2"/>
  </r>
  <r>
    <s v="8707-HOEDG"/>
    <x v="0"/>
    <n v="0"/>
    <s v="Yes"/>
    <s v="Yes"/>
    <n v="70"/>
    <s v="Yes"/>
    <x v="2"/>
    <x v="1"/>
    <x v="0"/>
    <x v="0"/>
    <x v="1"/>
    <x v="1"/>
    <x v="1"/>
    <x v="1"/>
    <x v="2"/>
    <s v="Yes"/>
    <x v="0"/>
    <n v="110.2"/>
    <n v="7689.8"/>
    <x v="0"/>
    <n v="7689.8"/>
    <n v="0"/>
    <x v="4"/>
  </r>
  <r>
    <s v="3374-LXDEV"/>
    <x v="0"/>
    <n v="0"/>
    <s v="No"/>
    <s v="No"/>
    <n v="13"/>
    <s v="Yes"/>
    <x v="2"/>
    <x v="1"/>
    <x v="0"/>
    <x v="0"/>
    <x v="1"/>
    <x v="1"/>
    <x v="0"/>
    <x v="0"/>
    <x v="0"/>
    <s v="No"/>
    <x v="0"/>
    <n v="89.4"/>
    <n v="1132.3499999999999"/>
    <x v="1"/>
    <n v="1132.3499999999999"/>
    <n v="1"/>
    <x v="3"/>
  </r>
  <r>
    <s v="4072-IPYLT"/>
    <x v="0"/>
    <n v="0"/>
    <s v="Yes"/>
    <s v="Yes"/>
    <n v="36"/>
    <s v="Yes"/>
    <x v="1"/>
    <x v="0"/>
    <x v="1"/>
    <x v="1"/>
    <x v="0"/>
    <x v="0"/>
    <x v="0"/>
    <x v="0"/>
    <x v="0"/>
    <s v="No"/>
    <x v="3"/>
    <n v="51.05"/>
    <n v="1815"/>
    <x v="0"/>
    <n v="1815"/>
    <n v="0"/>
    <x v="1"/>
  </r>
  <r>
    <s v="7167-PCEYD"/>
    <x v="1"/>
    <n v="0"/>
    <s v="No"/>
    <s v="No"/>
    <n v="67"/>
    <s v="Yes"/>
    <x v="1"/>
    <x v="2"/>
    <x v="2"/>
    <x v="2"/>
    <x v="2"/>
    <x v="2"/>
    <x v="2"/>
    <x v="2"/>
    <x v="2"/>
    <s v="Yes"/>
    <x v="1"/>
    <n v="19.8"/>
    <n v="1311.3"/>
    <x v="0"/>
    <n v="1311.3"/>
    <n v="0"/>
    <x v="4"/>
  </r>
  <r>
    <s v="4936-YPJNK"/>
    <x v="0"/>
    <n v="0"/>
    <s v="No"/>
    <s v="No"/>
    <n v="10"/>
    <s v="Yes"/>
    <x v="1"/>
    <x v="2"/>
    <x v="2"/>
    <x v="2"/>
    <x v="2"/>
    <x v="2"/>
    <x v="2"/>
    <x v="2"/>
    <x v="0"/>
    <s v="Yes"/>
    <x v="1"/>
    <n v="19.899999999999999"/>
    <n v="199.45"/>
    <x v="0"/>
    <n v="199.45"/>
    <n v="0"/>
    <x v="0"/>
  </r>
  <r>
    <s v="1580-BMCMR"/>
    <x v="1"/>
    <n v="1"/>
    <s v="No"/>
    <s v="No"/>
    <n v="19"/>
    <s v="Yes"/>
    <x v="1"/>
    <x v="1"/>
    <x v="1"/>
    <x v="1"/>
    <x v="0"/>
    <x v="0"/>
    <x v="0"/>
    <x v="1"/>
    <x v="0"/>
    <s v="Yes"/>
    <x v="0"/>
    <n v="87.3"/>
    <n v="1637.3"/>
    <x v="0"/>
    <n v="1637.3"/>
    <n v="0"/>
    <x v="3"/>
  </r>
  <r>
    <s v="4817-KEQSP"/>
    <x v="0"/>
    <n v="0"/>
    <s v="Yes"/>
    <s v="Yes"/>
    <n v="71"/>
    <s v="Yes"/>
    <x v="1"/>
    <x v="2"/>
    <x v="2"/>
    <x v="2"/>
    <x v="2"/>
    <x v="2"/>
    <x v="2"/>
    <x v="2"/>
    <x v="2"/>
    <s v="No"/>
    <x v="2"/>
    <n v="19.850000000000001"/>
    <n v="1326.35"/>
    <x v="0"/>
    <n v="1326.35"/>
    <n v="0"/>
    <x v="4"/>
  </r>
  <r>
    <s v="6408-WHTEF"/>
    <x v="1"/>
    <n v="0"/>
    <s v="Yes"/>
    <s v="Yes"/>
    <n v="72"/>
    <s v="Yes"/>
    <x v="2"/>
    <x v="0"/>
    <x v="1"/>
    <x v="0"/>
    <x v="1"/>
    <x v="1"/>
    <x v="1"/>
    <x v="1"/>
    <x v="2"/>
    <s v="Yes"/>
    <x v="1"/>
    <n v="89.4"/>
    <n v="6376.55"/>
    <x v="0"/>
    <n v="6376.55"/>
    <n v="0"/>
    <x v="4"/>
  </r>
  <r>
    <s v="9251-AWQGT"/>
    <x v="0"/>
    <n v="0"/>
    <s v="Yes"/>
    <s v="Yes"/>
    <n v="48"/>
    <s v="Yes"/>
    <x v="1"/>
    <x v="2"/>
    <x v="2"/>
    <x v="2"/>
    <x v="2"/>
    <x v="2"/>
    <x v="2"/>
    <x v="2"/>
    <x v="2"/>
    <s v="No"/>
    <x v="1"/>
    <n v="20"/>
    <n v="935.9"/>
    <x v="0"/>
    <n v="935.9"/>
    <n v="0"/>
    <x v="2"/>
  </r>
  <r>
    <s v="8749-CLJXC"/>
    <x v="1"/>
    <n v="0"/>
    <s v="No"/>
    <s v="No"/>
    <n v="1"/>
    <s v="Yes"/>
    <x v="1"/>
    <x v="2"/>
    <x v="2"/>
    <x v="2"/>
    <x v="2"/>
    <x v="2"/>
    <x v="2"/>
    <x v="2"/>
    <x v="0"/>
    <s v="No"/>
    <x v="1"/>
    <n v="20.05"/>
    <n v="20.05"/>
    <x v="0"/>
    <n v="20.05"/>
    <n v="0"/>
    <x v="0"/>
  </r>
  <r>
    <s v="7989-VCQOH"/>
    <x v="1"/>
    <n v="0"/>
    <s v="Yes"/>
    <s v="Yes"/>
    <n v="18"/>
    <s v="Yes"/>
    <x v="1"/>
    <x v="0"/>
    <x v="1"/>
    <x v="1"/>
    <x v="1"/>
    <x v="1"/>
    <x v="1"/>
    <x v="1"/>
    <x v="0"/>
    <s v="No"/>
    <x v="0"/>
    <n v="83.25"/>
    <n v="1611.15"/>
    <x v="0"/>
    <n v="1611.15"/>
    <n v="0"/>
    <x v="3"/>
  </r>
  <r>
    <s v="5049-GLYVG"/>
    <x v="1"/>
    <n v="0"/>
    <s v="No"/>
    <s v="No"/>
    <n v="1"/>
    <s v="Yes"/>
    <x v="1"/>
    <x v="2"/>
    <x v="2"/>
    <x v="2"/>
    <x v="2"/>
    <x v="2"/>
    <x v="2"/>
    <x v="2"/>
    <x v="0"/>
    <s v="No"/>
    <x v="1"/>
    <n v="20.6"/>
    <n v="20.6"/>
    <x v="1"/>
    <n v="20.6"/>
    <n v="1"/>
    <x v="0"/>
  </r>
  <r>
    <s v="4199-QHJNM"/>
    <x v="1"/>
    <n v="1"/>
    <s v="Yes"/>
    <s v="No"/>
    <n v="67"/>
    <s v="Yes"/>
    <x v="2"/>
    <x v="1"/>
    <x v="0"/>
    <x v="0"/>
    <x v="0"/>
    <x v="1"/>
    <x v="1"/>
    <x v="1"/>
    <x v="2"/>
    <s v="No"/>
    <x v="2"/>
    <n v="102.9"/>
    <n v="6989.7"/>
    <x v="0"/>
    <n v="6989.7"/>
    <n v="0"/>
    <x v="4"/>
  </r>
  <r>
    <s v="8882-TLVRW"/>
    <x v="1"/>
    <n v="0"/>
    <s v="Yes"/>
    <s v="Yes"/>
    <n v="69"/>
    <s v="No"/>
    <x v="0"/>
    <x v="0"/>
    <x v="1"/>
    <x v="1"/>
    <x v="1"/>
    <x v="1"/>
    <x v="0"/>
    <x v="0"/>
    <x v="2"/>
    <s v="No"/>
    <x v="1"/>
    <n v="39.1"/>
    <n v="2779.5"/>
    <x v="0"/>
    <n v="2779.5"/>
    <n v="0"/>
    <x v="4"/>
  </r>
  <r>
    <s v="5883-GTGVD"/>
    <x v="1"/>
    <n v="0"/>
    <s v="No"/>
    <s v="No"/>
    <n v="19"/>
    <s v="Yes"/>
    <x v="2"/>
    <x v="1"/>
    <x v="0"/>
    <x v="0"/>
    <x v="0"/>
    <x v="0"/>
    <x v="1"/>
    <x v="1"/>
    <x v="0"/>
    <s v="Yes"/>
    <x v="0"/>
    <n v="99.95"/>
    <n v="1931.75"/>
    <x v="1"/>
    <n v="1931.75"/>
    <n v="1"/>
    <x v="3"/>
  </r>
  <r>
    <s v="5135-GRQJV"/>
    <x v="1"/>
    <n v="1"/>
    <s v="Yes"/>
    <s v="No"/>
    <n v="72"/>
    <s v="Yes"/>
    <x v="2"/>
    <x v="1"/>
    <x v="1"/>
    <x v="0"/>
    <x v="1"/>
    <x v="1"/>
    <x v="1"/>
    <x v="1"/>
    <x v="2"/>
    <s v="Yes"/>
    <x v="1"/>
    <n v="114.5"/>
    <n v="8331.9500000000007"/>
    <x v="0"/>
    <n v="8331.9500000000007"/>
    <n v="0"/>
    <x v="4"/>
  </r>
  <r>
    <s v="2384-OVPSA"/>
    <x v="0"/>
    <n v="1"/>
    <s v="No"/>
    <s v="No"/>
    <n v="38"/>
    <s v="Yes"/>
    <x v="1"/>
    <x v="2"/>
    <x v="2"/>
    <x v="2"/>
    <x v="2"/>
    <x v="2"/>
    <x v="2"/>
    <x v="2"/>
    <x v="2"/>
    <s v="No"/>
    <x v="1"/>
    <n v="20.2"/>
    <n v="735.9"/>
    <x v="0"/>
    <n v="735.9"/>
    <n v="0"/>
    <x v="2"/>
  </r>
  <r>
    <s v="1371-WEPDS"/>
    <x v="1"/>
    <n v="1"/>
    <s v="Yes"/>
    <s v="No"/>
    <n v="40"/>
    <s v="Yes"/>
    <x v="1"/>
    <x v="0"/>
    <x v="0"/>
    <x v="1"/>
    <x v="0"/>
    <x v="0"/>
    <x v="0"/>
    <x v="1"/>
    <x v="1"/>
    <s v="No"/>
    <x v="0"/>
    <n v="55.8"/>
    <n v="2283.3000000000002"/>
    <x v="0"/>
    <n v="2283.3000000000002"/>
    <n v="0"/>
    <x v="2"/>
  </r>
  <r>
    <s v="3580-GICBM"/>
    <x v="0"/>
    <n v="0"/>
    <s v="Yes"/>
    <s v="Yes"/>
    <n v="61"/>
    <s v="Yes"/>
    <x v="2"/>
    <x v="2"/>
    <x v="2"/>
    <x v="2"/>
    <x v="2"/>
    <x v="2"/>
    <x v="2"/>
    <x v="2"/>
    <x v="2"/>
    <s v="Yes"/>
    <x v="1"/>
    <n v="24.2"/>
    <n v="1445.2"/>
    <x v="0"/>
    <n v="1445.2"/>
    <n v="0"/>
    <x v="4"/>
  </r>
  <r>
    <s v="4817-QRJSX"/>
    <x v="0"/>
    <n v="0"/>
    <s v="No"/>
    <s v="No"/>
    <n v="10"/>
    <s v="Yes"/>
    <x v="2"/>
    <x v="1"/>
    <x v="0"/>
    <x v="0"/>
    <x v="0"/>
    <x v="0"/>
    <x v="0"/>
    <x v="0"/>
    <x v="0"/>
    <s v="Yes"/>
    <x v="3"/>
    <n v="81"/>
    <n v="818.05"/>
    <x v="1"/>
    <n v="818.05"/>
    <n v="1"/>
    <x v="0"/>
  </r>
  <r>
    <s v="9730-DRTMJ"/>
    <x v="1"/>
    <n v="0"/>
    <s v="Yes"/>
    <s v="No"/>
    <n v="32"/>
    <s v="Yes"/>
    <x v="2"/>
    <x v="0"/>
    <x v="1"/>
    <x v="1"/>
    <x v="0"/>
    <x v="1"/>
    <x v="1"/>
    <x v="0"/>
    <x v="1"/>
    <s v="Yes"/>
    <x v="3"/>
    <n v="72.8"/>
    <n v="2333.0500000000002"/>
    <x v="0"/>
    <n v="2333.0500000000002"/>
    <n v="0"/>
    <x v="1"/>
  </r>
  <r>
    <s v="4686-UXDML"/>
    <x v="0"/>
    <n v="0"/>
    <s v="No"/>
    <s v="No"/>
    <n v="21"/>
    <s v="Yes"/>
    <x v="2"/>
    <x v="1"/>
    <x v="0"/>
    <x v="0"/>
    <x v="0"/>
    <x v="0"/>
    <x v="1"/>
    <x v="1"/>
    <x v="0"/>
    <s v="Yes"/>
    <x v="3"/>
    <n v="99.85"/>
    <n v="1992.55"/>
    <x v="0"/>
    <n v="1992.55"/>
    <n v="0"/>
    <x v="3"/>
  </r>
  <r>
    <s v="3349-ANQNH"/>
    <x v="0"/>
    <n v="1"/>
    <s v="No"/>
    <s v="No"/>
    <n v="59"/>
    <s v="Yes"/>
    <x v="2"/>
    <x v="1"/>
    <x v="0"/>
    <x v="1"/>
    <x v="1"/>
    <x v="0"/>
    <x v="1"/>
    <x v="1"/>
    <x v="1"/>
    <s v="Yes"/>
    <x v="0"/>
    <n v="99.5"/>
    <n v="5890"/>
    <x v="0"/>
    <n v="5890"/>
    <n v="0"/>
    <x v="5"/>
  </r>
  <r>
    <s v="2398-YPMUR"/>
    <x v="0"/>
    <n v="1"/>
    <s v="Yes"/>
    <s v="No"/>
    <n v="13"/>
    <s v="Yes"/>
    <x v="1"/>
    <x v="1"/>
    <x v="0"/>
    <x v="1"/>
    <x v="0"/>
    <x v="0"/>
    <x v="0"/>
    <x v="0"/>
    <x v="0"/>
    <s v="Yes"/>
    <x v="0"/>
    <n v="70.150000000000006"/>
    <n v="916.75"/>
    <x v="1"/>
    <n v="916.75"/>
    <n v="1"/>
    <x v="3"/>
  </r>
  <r>
    <s v="0932-YIXYU"/>
    <x v="0"/>
    <n v="0"/>
    <s v="No"/>
    <s v="No"/>
    <n v="47"/>
    <s v="Yes"/>
    <x v="1"/>
    <x v="2"/>
    <x v="2"/>
    <x v="2"/>
    <x v="2"/>
    <x v="2"/>
    <x v="2"/>
    <x v="2"/>
    <x v="2"/>
    <s v="No"/>
    <x v="3"/>
    <n v="20.25"/>
    <n v="1029.8"/>
    <x v="0"/>
    <n v="1029.8"/>
    <n v="0"/>
    <x v="2"/>
  </r>
  <r>
    <s v="7480-SPLEF"/>
    <x v="1"/>
    <n v="0"/>
    <s v="Yes"/>
    <s v="Yes"/>
    <n v="69"/>
    <s v="Yes"/>
    <x v="2"/>
    <x v="2"/>
    <x v="2"/>
    <x v="2"/>
    <x v="2"/>
    <x v="2"/>
    <x v="2"/>
    <x v="2"/>
    <x v="2"/>
    <s v="Yes"/>
    <x v="2"/>
    <n v="26"/>
    <n v="1796.55"/>
    <x v="0"/>
    <n v="1796.55"/>
    <n v="0"/>
    <x v="4"/>
  </r>
  <r>
    <s v="7636-XUHWW"/>
    <x v="1"/>
    <n v="0"/>
    <s v="No"/>
    <s v="No"/>
    <n v="2"/>
    <s v="Yes"/>
    <x v="1"/>
    <x v="2"/>
    <x v="2"/>
    <x v="2"/>
    <x v="2"/>
    <x v="2"/>
    <x v="2"/>
    <x v="2"/>
    <x v="0"/>
    <s v="Yes"/>
    <x v="3"/>
    <n v="19.899999999999999"/>
    <n v="33.700000000000003"/>
    <x v="0"/>
    <n v="33.700000000000003"/>
    <n v="0"/>
    <x v="0"/>
  </r>
  <r>
    <s v="1431-CYWMH"/>
    <x v="0"/>
    <n v="0"/>
    <s v="Yes"/>
    <s v="Yes"/>
    <n v="22"/>
    <s v="Yes"/>
    <x v="1"/>
    <x v="2"/>
    <x v="2"/>
    <x v="2"/>
    <x v="2"/>
    <x v="2"/>
    <x v="2"/>
    <x v="2"/>
    <x v="0"/>
    <s v="No"/>
    <x v="2"/>
    <n v="19.05"/>
    <n v="454.05"/>
    <x v="0"/>
    <n v="454.05"/>
    <n v="0"/>
    <x v="3"/>
  </r>
  <r>
    <s v="5937-EORGB"/>
    <x v="1"/>
    <n v="1"/>
    <s v="Yes"/>
    <s v="No"/>
    <n v="15"/>
    <s v="Yes"/>
    <x v="2"/>
    <x v="1"/>
    <x v="1"/>
    <x v="1"/>
    <x v="1"/>
    <x v="0"/>
    <x v="1"/>
    <x v="0"/>
    <x v="0"/>
    <s v="Yes"/>
    <x v="0"/>
    <n v="96.5"/>
    <n v="1392.25"/>
    <x v="0"/>
    <n v="1392.25"/>
    <n v="0"/>
    <x v="3"/>
  </r>
  <r>
    <s v="6349-JDHQP"/>
    <x v="0"/>
    <n v="0"/>
    <s v="No"/>
    <s v="No"/>
    <n v="53"/>
    <s v="Yes"/>
    <x v="1"/>
    <x v="2"/>
    <x v="2"/>
    <x v="2"/>
    <x v="2"/>
    <x v="2"/>
    <x v="2"/>
    <x v="2"/>
    <x v="2"/>
    <s v="No"/>
    <x v="3"/>
    <n v="19.850000000000001"/>
    <n v="1049.5999999999999"/>
    <x v="0"/>
    <n v="1049.5999999999999"/>
    <n v="0"/>
    <x v="5"/>
  </r>
  <r>
    <s v="5539-HIVAK"/>
    <x v="0"/>
    <n v="1"/>
    <s v="Yes"/>
    <s v="No"/>
    <n v="28"/>
    <s v="Yes"/>
    <x v="2"/>
    <x v="2"/>
    <x v="2"/>
    <x v="2"/>
    <x v="2"/>
    <x v="2"/>
    <x v="2"/>
    <x v="2"/>
    <x v="0"/>
    <s v="No"/>
    <x v="1"/>
    <n v="25.7"/>
    <n v="734.6"/>
    <x v="0"/>
    <n v="734.6"/>
    <n v="0"/>
    <x v="1"/>
  </r>
  <r>
    <s v="5847-MXBEO"/>
    <x v="1"/>
    <n v="0"/>
    <s v="No"/>
    <s v="No"/>
    <n v="22"/>
    <s v="Yes"/>
    <x v="1"/>
    <x v="2"/>
    <x v="2"/>
    <x v="2"/>
    <x v="2"/>
    <x v="2"/>
    <x v="2"/>
    <x v="2"/>
    <x v="1"/>
    <s v="No"/>
    <x v="1"/>
    <n v="20.3"/>
    <n v="475.1"/>
    <x v="0"/>
    <n v="475.1"/>
    <n v="0"/>
    <x v="3"/>
  </r>
  <r>
    <s v="9985-MWVIX"/>
    <x v="0"/>
    <n v="0"/>
    <s v="No"/>
    <s v="No"/>
    <n v="1"/>
    <s v="Yes"/>
    <x v="1"/>
    <x v="1"/>
    <x v="0"/>
    <x v="1"/>
    <x v="0"/>
    <x v="0"/>
    <x v="0"/>
    <x v="0"/>
    <x v="0"/>
    <s v="Yes"/>
    <x v="1"/>
    <n v="70.150000000000006"/>
    <n v="70.150000000000006"/>
    <x v="1"/>
    <n v="70.150000000000006"/>
    <n v="1"/>
    <x v="0"/>
  </r>
  <r>
    <s v="4583-PARNH"/>
    <x v="1"/>
    <n v="1"/>
    <s v="Yes"/>
    <s v="No"/>
    <n v="16"/>
    <s v="Yes"/>
    <x v="1"/>
    <x v="1"/>
    <x v="0"/>
    <x v="1"/>
    <x v="1"/>
    <x v="1"/>
    <x v="0"/>
    <x v="1"/>
    <x v="0"/>
    <s v="Yes"/>
    <x v="0"/>
    <n v="91.55"/>
    <n v="1540.05"/>
    <x v="0"/>
    <n v="1540.05"/>
    <n v="0"/>
    <x v="3"/>
  </r>
  <r>
    <s v="1116-FRYVH"/>
    <x v="0"/>
    <n v="0"/>
    <s v="Yes"/>
    <s v="Yes"/>
    <n v="48"/>
    <s v="No"/>
    <x v="0"/>
    <x v="0"/>
    <x v="1"/>
    <x v="0"/>
    <x v="0"/>
    <x v="1"/>
    <x v="0"/>
    <x v="0"/>
    <x v="2"/>
    <s v="No"/>
    <x v="1"/>
    <n v="39.4"/>
    <n v="1978.65"/>
    <x v="0"/>
    <n v="1978.65"/>
    <n v="0"/>
    <x v="2"/>
  </r>
  <r>
    <s v="1421-HCERK"/>
    <x v="1"/>
    <n v="1"/>
    <s v="Yes"/>
    <s v="No"/>
    <n v="30"/>
    <s v="Yes"/>
    <x v="2"/>
    <x v="1"/>
    <x v="1"/>
    <x v="0"/>
    <x v="1"/>
    <x v="1"/>
    <x v="1"/>
    <x v="0"/>
    <x v="0"/>
    <s v="Yes"/>
    <x v="2"/>
    <n v="105.7"/>
    <n v="3181.8"/>
    <x v="0"/>
    <n v="3181.8"/>
    <n v="0"/>
    <x v="1"/>
  </r>
  <r>
    <s v="9633-XQABV"/>
    <x v="0"/>
    <n v="0"/>
    <s v="No"/>
    <s v="No"/>
    <n v="3"/>
    <s v="Yes"/>
    <x v="1"/>
    <x v="1"/>
    <x v="0"/>
    <x v="1"/>
    <x v="0"/>
    <x v="0"/>
    <x v="0"/>
    <x v="0"/>
    <x v="0"/>
    <s v="Yes"/>
    <x v="0"/>
    <n v="70.25"/>
    <n v="229.7"/>
    <x v="0"/>
    <n v="229.7"/>
    <n v="0"/>
    <x v="0"/>
  </r>
  <r>
    <s v="0716-BQNDX"/>
    <x v="1"/>
    <n v="1"/>
    <s v="No"/>
    <s v="No"/>
    <n v="57"/>
    <s v="Yes"/>
    <x v="2"/>
    <x v="1"/>
    <x v="1"/>
    <x v="1"/>
    <x v="0"/>
    <x v="1"/>
    <x v="0"/>
    <x v="1"/>
    <x v="2"/>
    <s v="No"/>
    <x v="0"/>
    <n v="93.75"/>
    <n v="5625.55"/>
    <x v="0"/>
    <n v="5625.55"/>
    <n v="0"/>
    <x v="5"/>
  </r>
  <r>
    <s v="1265-XTECC"/>
    <x v="0"/>
    <n v="1"/>
    <s v="Yes"/>
    <s v="No"/>
    <n v="68"/>
    <s v="Yes"/>
    <x v="2"/>
    <x v="1"/>
    <x v="1"/>
    <x v="0"/>
    <x v="0"/>
    <x v="0"/>
    <x v="0"/>
    <x v="1"/>
    <x v="1"/>
    <s v="Yes"/>
    <x v="3"/>
    <n v="96.55"/>
    <n v="6581.9"/>
    <x v="1"/>
    <n v="6581.9"/>
    <n v="1"/>
    <x v="4"/>
  </r>
  <r>
    <s v="1183-CANVH"/>
    <x v="0"/>
    <n v="0"/>
    <s v="Yes"/>
    <s v="No"/>
    <n v="23"/>
    <s v="Yes"/>
    <x v="1"/>
    <x v="0"/>
    <x v="0"/>
    <x v="1"/>
    <x v="0"/>
    <x v="1"/>
    <x v="1"/>
    <x v="0"/>
    <x v="1"/>
    <s v="No"/>
    <x v="2"/>
    <n v="60"/>
    <n v="1347.15"/>
    <x v="0"/>
    <n v="1347.15"/>
    <n v="0"/>
    <x v="3"/>
  </r>
  <r>
    <s v="1972-XMUWV"/>
    <x v="0"/>
    <n v="0"/>
    <s v="Yes"/>
    <s v="No"/>
    <n v="65"/>
    <s v="Yes"/>
    <x v="1"/>
    <x v="0"/>
    <x v="0"/>
    <x v="1"/>
    <x v="0"/>
    <x v="1"/>
    <x v="1"/>
    <x v="0"/>
    <x v="2"/>
    <s v="Yes"/>
    <x v="3"/>
    <n v="59.8"/>
    <n v="3808.2"/>
    <x v="0"/>
    <n v="3808.2"/>
    <n v="0"/>
    <x v="4"/>
  </r>
  <r>
    <s v="8679-LZBMD"/>
    <x v="1"/>
    <n v="0"/>
    <s v="Yes"/>
    <s v="No"/>
    <n v="44"/>
    <s v="Yes"/>
    <x v="1"/>
    <x v="1"/>
    <x v="0"/>
    <x v="1"/>
    <x v="0"/>
    <x v="0"/>
    <x v="1"/>
    <x v="1"/>
    <x v="1"/>
    <s v="Yes"/>
    <x v="2"/>
    <n v="90.65"/>
    <n v="3974.15"/>
    <x v="0"/>
    <n v="3974.15"/>
    <n v="0"/>
    <x v="2"/>
  </r>
  <r>
    <s v="3407-JMJQQ"/>
    <x v="0"/>
    <n v="0"/>
    <s v="Yes"/>
    <s v="Yes"/>
    <n v="71"/>
    <s v="Yes"/>
    <x v="2"/>
    <x v="1"/>
    <x v="1"/>
    <x v="0"/>
    <x v="1"/>
    <x v="0"/>
    <x v="1"/>
    <x v="1"/>
    <x v="2"/>
    <s v="Yes"/>
    <x v="2"/>
    <n v="109"/>
    <n v="7661.8"/>
    <x v="0"/>
    <n v="7661.8"/>
    <n v="0"/>
    <x v="4"/>
  </r>
  <r>
    <s v="6252-DFGTK"/>
    <x v="0"/>
    <n v="0"/>
    <s v="Yes"/>
    <s v="No"/>
    <n v="37"/>
    <s v="Yes"/>
    <x v="2"/>
    <x v="0"/>
    <x v="1"/>
    <x v="1"/>
    <x v="1"/>
    <x v="1"/>
    <x v="0"/>
    <x v="0"/>
    <x v="1"/>
    <s v="No"/>
    <x v="3"/>
    <n v="68.099999999999994"/>
    <n v="2479.25"/>
    <x v="0"/>
    <n v="2479.25"/>
    <n v="0"/>
    <x v="2"/>
  </r>
  <r>
    <s v="1539-LNKHM"/>
    <x v="0"/>
    <n v="0"/>
    <s v="No"/>
    <s v="No"/>
    <n v="12"/>
    <s v="Yes"/>
    <x v="1"/>
    <x v="2"/>
    <x v="2"/>
    <x v="2"/>
    <x v="2"/>
    <x v="2"/>
    <x v="2"/>
    <x v="2"/>
    <x v="0"/>
    <s v="No"/>
    <x v="1"/>
    <n v="20.399999999999999"/>
    <n v="266.60000000000002"/>
    <x v="0"/>
    <n v="266.60000000000002"/>
    <n v="0"/>
    <x v="0"/>
  </r>
  <r>
    <s v="8645-KOMJQ"/>
    <x v="1"/>
    <n v="0"/>
    <s v="Yes"/>
    <s v="Yes"/>
    <n v="69"/>
    <s v="Yes"/>
    <x v="2"/>
    <x v="0"/>
    <x v="0"/>
    <x v="0"/>
    <x v="1"/>
    <x v="1"/>
    <x v="1"/>
    <x v="1"/>
    <x v="2"/>
    <s v="Yes"/>
    <x v="2"/>
    <n v="81.95"/>
    <n v="5601.4"/>
    <x v="0"/>
    <n v="5601.4"/>
    <n v="0"/>
    <x v="4"/>
  </r>
  <r>
    <s v="0289-IVARM"/>
    <x v="0"/>
    <n v="0"/>
    <s v="No"/>
    <s v="No"/>
    <n v="35"/>
    <s v="Yes"/>
    <x v="1"/>
    <x v="0"/>
    <x v="1"/>
    <x v="0"/>
    <x v="1"/>
    <x v="0"/>
    <x v="0"/>
    <x v="0"/>
    <x v="0"/>
    <s v="No"/>
    <x v="0"/>
    <n v="60.55"/>
    <n v="1982.6"/>
    <x v="0"/>
    <n v="1982.6"/>
    <n v="0"/>
    <x v="1"/>
  </r>
  <r>
    <s v="9761-XUJWD"/>
    <x v="1"/>
    <n v="0"/>
    <s v="No"/>
    <s v="No"/>
    <n v="5"/>
    <s v="Yes"/>
    <x v="1"/>
    <x v="0"/>
    <x v="0"/>
    <x v="0"/>
    <x v="0"/>
    <x v="1"/>
    <x v="0"/>
    <x v="1"/>
    <x v="0"/>
    <s v="Yes"/>
    <x v="2"/>
    <n v="65.599999999999994"/>
    <n v="339.9"/>
    <x v="0"/>
    <n v="339.9"/>
    <n v="0"/>
    <x v="0"/>
  </r>
  <r>
    <s v="4057-FKCZK"/>
    <x v="1"/>
    <n v="0"/>
    <s v="Yes"/>
    <s v="Yes"/>
    <n v="58"/>
    <s v="Yes"/>
    <x v="2"/>
    <x v="1"/>
    <x v="0"/>
    <x v="1"/>
    <x v="0"/>
    <x v="0"/>
    <x v="1"/>
    <x v="0"/>
    <x v="2"/>
    <s v="No"/>
    <x v="2"/>
    <n v="82.5"/>
    <n v="4828.05"/>
    <x v="0"/>
    <n v="4828.05"/>
    <n v="0"/>
    <x v="5"/>
  </r>
  <r>
    <s v="4291-TPNFG"/>
    <x v="1"/>
    <n v="0"/>
    <s v="Yes"/>
    <s v="No"/>
    <n v="72"/>
    <s v="Yes"/>
    <x v="2"/>
    <x v="0"/>
    <x v="1"/>
    <x v="0"/>
    <x v="1"/>
    <x v="1"/>
    <x v="0"/>
    <x v="1"/>
    <x v="2"/>
    <s v="Yes"/>
    <x v="2"/>
    <n v="82.3"/>
    <n v="5980.55"/>
    <x v="0"/>
    <n v="5980.55"/>
    <n v="0"/>
    <x v="4"/>
  </r>
  <r>
    <s v="6087-YPWHO"/>
    <x v="1"/>
    <n v="0"/>
    <s v="Yes"/>
    <s v="No"/>
    <n v="72"/>
    <s v="Yes"/>
    <x v="2"/>
    <x v="0"/>
    <x v="1"/>
    <x v="0"/>
    <x v="1"/>
    <x v="1"/>
    <x v="0"/>
    <x v="0"/>
    <x v="2"/>
    <s v="No"/>
    <x v="1"/>
    <n v="68.150000000000006"/>
    <n v="4808.7"/>
    <x v="0"/>
    <n v="4808.7"/>
    <n v="0"/>
    <x v="4"/>
  </r>
  <r>
    <s v="3090-QFUVD"/>
    <x v="0"/>
    <n v="0"/>
    <s v="No"/>
    <s v="No"/>
    <n v="1"/>
    <s v="Yes"/>
    <x v="1"/>
    <x v="2"/>
    <x v="2"/>
    <x v="2"/>
    <x v="2"/>
    <x v="2"/>
    <x v="2"/>
    <x v="2"/>
    <x v="0"/>
    <s v="No"/>
    <x v="3"/>
    <n v="20.3"/>
    <n v="20.3"/>
    <x v="0"/>
    <n v="20.3"/>
    <n v="0"/>
    <x v="0"/>
  </r>
  <r>
    <s v="2237-ZFSMY"/>
    <x v="0"/>
    <n v="0"/>
    <s v="No"/>
    <s v="No"/>
    <n v="39"/>
    <s v="Yes"/>
    <x v="1"/>
    <x v="1"/>
    <x v="1"/>
    <x v="1"/>
    <x v="1"/>
    <x v="1"/>
    <x v="1"/>
    <x v="0"/>
    <x v="1"/>
    <s v="Yes"/>
    <x v="0"/>
    <n v="95.55"/>
    <n v="3692.85"/>
    <x v="1"/>
    <n v="3692.85"/>
    <n v="1"/>
    <x v="2"/>
  </r>
  <r>
    <s v="1722-LDZJS"/>
    <x v="1"/>
    <n v="0"/>
    <s v="Yes"/>
    <s v="Yes"/>
    <n v="53"/>
    <s v="Yes"/>
    <x v="1"/>
    <x v="2"/>
    <x v="2"/>
    <x v="2"/>
    <x v="2"/>
    <x v="2"/>
    <x v="2"/>
    <x v="2"/>
    <x v="1"/>
    <s v="No"/>
    <x v="3"/>
    <n v="20.2"/>
    <n v="1068.1500000000001"/>
    <x v="0"/>
    <n v="1068.1500000000001"/>
    <n v="0"/>
    <x v="5"/>
  </r>
  <r>
    <s v="1818-ESQMW"/>
    <x v="0"/>
    <n v="0"/>
    <s v="No"/>
    <s v="No"/>
    <n v="27"/>
    <s v="Yes"/>
    <x v="1"/>
    <x v="1"/>
    <x v="0"/>
    <x v="1"/>
    <x v="1"/>
    <x v="1"/>
    <x v="0"/>
    <x v="1"/>
    <x v="0"/>
    <s v="Yes"/>
    <x v="0"/>
    <n v="89.2"/>
    <n v="2383.6"/>
    <x v="0"/>
    <n v="2383.6"/>
    <n v="0"/>
    <x v="1"/>
  </r>
  <r>
    <s v="4871-JTKJF"/>
    <x v="0"/>
    <n v="1"/>
    <s v="No"/>
    <s v="No"/>
    <n v="1"/>
    <s v="Yes"/>
    <x v="1"/>
    <x v="1"/>
    <x v="0"/>
    <x v="1"/>
    <x v="0"/>
    <x v="0"/>
    <x v="0"/>
    <x v="0"/>
    <x v="0"/>
    <s v="Yes"/>
    <x v="0"/>
    <n v="69.650000000000006"/>
    <n v="69.650000000000006"/>
    <x v="1"/>
    <n v="69.650000000000006"/>
    <n v="1"/>
    <x v="0"/>
  </r>
  <r>
    <s v="1415-YFWLT"/>
    <x v="0"/>
    <n v="1"/>
    <s v="No"/>
    <s v="No"/>
    <n v="1"/>
    <s v="Yes"/>
    <x v="1"/>
    <x v="1"/>
    <x v="0"/>
    <x v="1"/>
    <x v="0"/>
    <x v="0"/>
    <x v="1"/>
    <x v="1"/>
    <x v="0"/>
    <s v="Yes"/>
    <x v="0"/>
    <n v="89.3"/>
    <n v="89.3"/>
    <x v="1"/>
    <n v="89.3"/>
    <n v="1"/>
    <x v="0"/>
  </r>
  <r>
    <s v="7401-RUBNK"/>
    <x v="0"/>
    <n v="0"/>
    <s v="Yes"/>
    <s v="No"/>
    <n v="18"/>
    <s v="Yes"/>
    <x v="1"/>
    <x v="1"/>
    <x v="1"/>
    <x v="1"/>
    <x v="0"/>
    <x v="0"/>
    <x v="0"/>
    <x v="0"/>
    <x v="0"/>
    <s v="No"/>
    <x v="0"/>
    <n v="74.8"/>
    <n v="1438.05"/>
    <x v="0"/>
    <n v="1438.05"/>
    <n v="0"/>
    <x v="3"/>
  </r>
  <r>
    <s v="0506-YLVKJ"/>
    <x v="1"/>
    <n v="0"/>
    <s v="Yes"/>
    <s v="Yes"/>
    <n v="46"/>
    <s v="Yes"/>
    <x v="1"/>
    <x v="2"/>
    <x v="2"/>
    <x v="2"/>
    <x v="2"/>
    <x v="2"/>
    <x v="2"/>
    <x v="2"/>
    <x v="2"/>
    <s v="Yes"/>
    <x v="1"/>
    <n v="20.2"/>
    <n v="917.45"/>
    <x v="0"/>
    <n v="917.45"/>
    <n v="0"/>
    <x v="2"/>
  </r>
  <r>
    <s v="8661-BOYNW"/>
    <x v="0"/>
    <n v="0"/>
    <s v="Yes"/>
    <s v="No"/>
    <n v="72"/>
    <s v="Yes"/>
    <x v="2"/>
    <x v="0"/>
    <x v="1"/>
    <x v="1"/>
    <x v="1"/>
    <x v="1"/>
    <x v="1"/>
    <x v="1"/>
    <x v="2"/>
    <s v="Yes"/>
    <x v="3"/>
    <n v="84.4"/>
    <n v="6096.45"/>
    <x v="0"/>
    <n v="6096.45"/>
    <n v="0"/>
    <x v="4"/>
  </r>
  <r>
    <s v="6711-VTNRE"/>
    <x v="0"/>
    <n v="0"/>
    <s v="No"/>
    <s v="No"/>
    <n v="36"/>
    <s v="Yes"/>
    <x v="1"/>
    <x v="1"/>
    <x v="0"/>
    <x v="1"/>
    <x v="1"/>
    <x v="1"/>
    <x v="0"/>
    <x v="1"/>
    <x v="0"/>
    <s v="Yes"/>
    <x v="0"/>
    <n v="87.55"/>
    <n v="3078.1"/>
    <x v="1"/>
    <n v="3078.1"/>
    <n v="1"/>
    <x v="1"/>
  </r>
  <r>
    <s v="4815-GBTCD"/>
    <x v="0"/>
    <n v="0"/>
    <s v="Yes"/>
    <s v="No"/>
    <n v="4"/>
    <s v="No"/>
    <x v="0"/>
    <x v="0"/>
    <x v="0"/>
    <x v="1"/>
    <x v="0"/>
    <x v="0"/>
    <x v="0"/>
    <x v="0"/>
    <x v="0"/>
    <s v="Yes"/>
    <x v="0"/>
    <n v="25.15"/>
    <n v="99.95"/>
    <x v="0"/>
    <n v="99.95"/>
    <n v="0"/>
    <x v="0"/>
  </r>
  <r>
    <s v="2805-AUFQN"/>
    <x v="0"/>
    <n v="0"/>
    <s v="No"/>
    <s v="No"/>
    <n v="25"/>
    <s v="Yes"/>
    <x v="1"/>
    <x v="2"/>
    <x v="2"/>
    <x v="2"/>
    <x v="2"/>
    <x v="2"/>
    <x v="2"/>
    <x v="2"/>
    <x v="2"/>
    <s v="No"/>
    <x v="3"/>
    <n v="19.8"/>
    <n v="475.2"/>
    <x v="0"/>
    <n v="475.2"/>
    <n v="0"/>
    <x v="1"/>
  </r>
  <r>
    <s v="0980-PVMRC"/>
    <x v="0"/>
    <n v="0"/>
    <s v="Yes"/>
    <s v="Yes"/>
    <n v="40"/>
    <s v="No"/>
    <x v="0"/>
    <x v="0"/>
    <x v="0"/>
    <x v="0"/>
    <x v="0"/>
    <x v="0"/>
    <x v="1"/>
    <x v="1"/>
    <x v="0"/>
    <s v="Yes"/>
    <x v="0"/>
    <n v="50.85"/>
    <n v="2036.55"/>
    <x v="0"/>
    <n v="2036.55"/>
    <n v="0"/>
    <x v="2"/>
  </r>
  <r>
    <s v="7233-DRTRF"/>
    <x v="1"/>
    <n v="0"/>
    <s v="Yes"/>
    <s v="No"/>
    <n v="63"/>
    <s v="Yes"/>
    <x v="2"/>
    <x v="1"/>
    <x v="0"/>
    <x v="0"/>
    <x v="1"/>
    <x v="0"/>
    <x v="1"/>
    <x v="1"/>
    <x v="0"/>
    <s v="Yes"/>
    <x v="0"/>
    <n v="102.4"/>
    <n v="6444.05"/>
    <x v="0"/>
    <n v="6444.05"/>
    <n v="0"/>
    <x v="4"/>
  </r>
  <r>
    <s v="3500-RMZLT"/>
    <x v="0"/>
    <n v="1"/>
    <s v="No"/>
    <s v="No"/>
    <n v="15"/>
    <s v="Yes"/>
    <x v="1"/>
    <x v="1"/>
    <x v="1"/>
    <x v="1"/>
    <x v="1"/>
    <x v="1"/>
    <x v="0"/>
    <x v="1"/>
    <x v="0"/>
    <s v="Yes"/>
    <x v="1"/>
    <n v="96.3"/>
    <n v="1426.75"/>
    <x v="1"/>
    <n v="1426.75"/>
    <n v="1"/>
    <x v="3"/>
  </r>
  <r>
    <s v="3873-NFTGI"/>
    <x v="1"/>
    <n v="0"/>
    <s v="No"/>
    <s v="No"/>
    <n v="14"/>
    <s v="Yes"/>
    <x v="2"/>
    <x v="0"/>
    <x v="0"/>
    <x v="0"/>
    <x v="0"/>
    <x v="0"/>
    <x v="0"/>
    <x v="0"/>
    <x v="0"/>
    <s v="Yes"/>
    <x v="3"/>
    <n v="55.5"/>
    <n v="767.55"/>
    <x v="0"/>
    <n v="767.55"/>
    <n v="0"/>
    <x v="3"/>
  </r>
  <r>
    <s v="1162-ECVII"/>
    <x v="1"/>
    <n v="1"/>
    <s v="Yes"/>
    <s v="No"/>
    <n v="72"/>
    <s v="Yes"/>
    <x v="2"/>
    <x v="1"/>
    <x v="0"/>
    <x v="0"/>
    <x v="1"/>
    <x v="1"/>
    <x v="1"/>
    <x v="1"/>
    <x v="2"/>
    <s v="Yes"/>
    <x v="2"/>
    <n v="109.75"/>
    <n v="7932.5"/>
    <x v="0"/>
    <n v="7932.5"/>
    <n v="0"/>
    <x v="4"/>
  </r>
  <r>
    <s v="7048-GXDAY"/>
    <x v="1"/>
    <n v="0"/>
    <s v="No"/>
    <s v="No"/>
    <n v="39"/>
    <s v="Yes"/>
    <x v="2"/>
    <x v="1"/>
    <x v="1"/>
    <x v="0"/>
    <x v="0"/>
    <x v="0"/>
    <x v="1"/>
    <x v="1"/>
    <x v="0"/>
    <s v="Yes"/>
    <x v="0"/>
    <n v="106.4"/>
    <n v="4040.65"/>
    <x v="0"/>
    <n v="4040.65"/>
    <n v="0"/>
    <x v="2"/>
  </r>
  <r>
    <s v="8571-ZCMCX"/>
    <x v="0"/>
    <n v="0"/>
    <s v="Yes"/>
    <s v="Yes"/>
    <n v="47"/>
    <s v="No"/>
    <x v="0"/>
    <x v="0"/>
    <x v="1"/>
    <x v="0"/>
    <x v="1"/>
    <x v="0"/>
    <x v="1"/>
    <x v="1"/>
    <x v="2"/>
    <s v="Yes"/>
    <x v="3"/>
    <n v="60"/>
    <n v="2768.65"/>
    <x v="0"/>
    <n v="2768.65"/>
    <n v="0"/>
    <x v="2"/>
  </r>
  <r>
    <s v="1169-WCVAK"/>
    <x v="1"/>
    <n v="0"/>
    <s v="Yes"/>
    <s v="No"/>
    <n v="19"/>
    <s v="Yes"/>
    <x v="2"/>
    <x v="1"/>
    <x v="1"/>
    <x v="0"/>
    <x v="0"/>
    <x v="1"/>
    <x v="0"/>
    <x v="0"/>
    <x v="0"/>
    <s v="Yes"/>
    <x v="3"/>
    <n v="88.8"/>
    <n v="1672.35"/>
    <x v="0"/>
    <n v="1672.35"/>
    <n v="0"/>
    <x v="3"/>
  </r>
  <r>
    <s v="4548-SDBKE"/>
    <x v="0"/>
    <n v="0"/>
    <s v="No"/>
    <s v="No"/>
    <n v="5"/>
    <s v="Yes"/>
    <x v="2"/>
    <x v="1"/>
    <x v="0"/>
    <x v="1"/>
    <x v="0"/>
    <x v="0"/>
    <x v="1"/>
    <x v="0"/>
    <x v="0"/>
    <s v="Yes"/>
    <x v="0"/>
    <n v="85.2"/>
    <n v="474.8"/>
    <x v="1"/>
    <n v="474.8"/>
    <n v="1"/>
    <x v="0"/>
  </r>
  <r>
    <s v="8066-POXGX"/>
    <x v="0"/>
    <n v="0"/>
    <s v="No"/>
    <s v="No"/>
    <n v="13"/>
    <s v="No"/>
    <x v="0"/>
    <x v="0"/>
    <x v="0"/>
    <x v="1"/>
    <x v="0"/>
    <x v="0"/>
    <x v="0"/>
    <x v="1"/>
    <x v="0"/>
    <s v="Yes"/>
    <x v="0"/>
    <n v="35.1"/>
    <n v="446.1"/>
    <x v="1"/>
    <n v="446.1"/>
    <n v="1"/>
    <x v="3"/>
  </r>
  <r>
    <s v="7129-CAKJW"/>
    <x v="0"/>
    <n v="0"/>
    <s v="No"/>
    <s v="No"/>
    <n v="17"/>
    <s v="Yes"/>
    <x v="2"/>
    <x v="1"/>
    <x v="0"/>
    <x v="1"/>
    <x v="1"/>
    <x v="0"/>
    <x v="0"/>
    <x v="0"/>
    <x v="0"/>
    <s v="No"/>
    <x v="2"/>
    <n v="80.05"/>
    <n v="1345.65"/>
    <x v="0"/>
    <n v="1345.65"/>
    <n v="0"/>
    <x v="3"/>
  </r>
  <r>
    <s v="8695-ARGXZ"/>
    <x v="1"/>
    <n v="1"/>
    <s v="Yes"/>
    <s v="No"/>
    <n v="34"/>
    <s v="Yes"/>
    <x v="2"/>
    <x v="1"/>
    <x v="0"/>
    <x v="1"/>
    <x v="0"/>
    <x v="0"/>
    <x v="0"/>
    <x v="0"/>
    <x v="0"/>
    <s v="Yes"/>
    <x v="0"/>
    <n v="75.55"/>
    <n v="2425.4"/>
    <x v="0"/>
    <n v="2425.4"/>
    <n v="0"/>
    <x v="1"/>
  </r>
  <r>
    <s v="3570-YUEKJ"/>
    <x v="0"/>
    <n v="0"/>
    <s v="No"/>
    <s v="No"/>
    <n v="42"/>
    <s v="Yes"/>
    <x v="1"/>
    <x v="0"/>
    <x v="0"/>
    <x v="0"/>
    <x v="0"/>
    <x v="0"/>
    <x v="0"/>
    <x v="0"/>
    <x v="0"/>
    <s v="Yes"/>
    <x v="0"/>
    <n v="49.55"/>
    <n v="2077.9499999999998"/>
    <x v="0"/>
    <n v="2077.9499999999998"/>
    <n v="0"/>
    <x v="2"/>
  </r>
  <r>
    <s v="4143-OOBWZ"/>
    <x v="1"/>
    <n v="0"/>
    <s v="Yes"/>
    <s v="No"/>
    <n v="5"/>
    <s v="Yes"/>
    <x v="2"/>
    <x v="1"/>
    <x v="0"/>
    <x v="0"/>
    <x v="0"/>
    <x v="0"/>
    <x v="0"/>
    <x v="0"/>
    <x v="0"/>
    <s v="Yes"/>
    <x v="0"/>
    <n v="81.3"/>
    <n v="416.3"/>
    <x v="1"/>
    <n v="416.3"/>
    <n v="1"/>
    <x v="0"/>
  </r>
  <r>
    <s v="1555-HAPSU"/>
    <x v="0"/>
    <n v="0"/>
    <s v="Yes"/>
    <s v="Yes"/>
    <n v="71"/>
    <s v="Yes"/>
    <x v="2"/>
    <x v="2"/>
    <x v="2"/>
    <x v="2"/>
    <x v="2"/>
    <x v="2"/>
    <x v="2"/>
    <x v="2"/>
    <x v="2"/>
    <s v="No"/>
    <x v="3"/>
    <n v="23.9"/>
    <n v="1663.5"/>
    <x v="0"/>
    <n v="1663.5"/>
    <n v="0"/>
    <x v="4"/>
  </r>
  <r>
    <s v="1697-NVVGY"/>
    <x v="1"/>
    <n v="1"/>
    <s v="Yes"/>
    <s v="No"/>
    <n v="19"/>
    <s v="Yes"/>
    <x v="1"/>
    <x v="0"/>
    <x v="1"/>
    <x v="1"/>
    <x v="1"/>
    <x v="0"/>
    <x v="1"/>
    <x v="0"/>
    <x v="0"/>
    <s v="No"/>
    <x v="2"/>
    <n v="66.400000000000006"/>
    <n v="1286.05"/>
    <x v="0"/>
    <n v="1286.05"/>
    <n v="0"/>
    <x v="3"/>
  </r>
  <r>
    <s v="7854-EKTJL"/>
    <x v="0"/>
    <n v="0"/>
    <s v="No"/>
    <s v="Yes"/>
    <n v="2"/>
    <s v="Yes"/>
    <x v="1"/>
    <x v="2"/>
    <x v="2"/>
    <x v="2"/>
    <x v="2"/>
    <x v="2"/>
    <x v="2"/>
    <x v="2"/>
    <x v="0"/>
    <s v="Yes"/>
    <x v="0"/>
    <n v="19.600000000000001"/>
    <n v="35.85"/>
    <x v="1"/>
    <n v="35.85"/>
    <n v="1"/>
    <x v="0"/>
  </r>
  <r>
    <s v="8464-EETCQ"/>
    <x v="1"/>
    <n v="0"/>
    <s v="No"/>
    <s v="No"/>
    <n v="57"/>
    <s v="Yes"/>
    <x v="1"/>
    <x v="2"/>
    <x v="2"/>
    <x v="2"/>
    <x v="2"/>
    <x v="2"/>
    <x v="2"/>
    <x v="2"/>
    <x v="2"/>
    <s v="No"/>
    <x v="3"/>
    <n v="18.8"/>
    <n v="1094.3499999999999"/>
    <x v="0"/>
    <n v="1094.3499999999999"/>
    <n v="0"/>
    <x v="5"/>
  </r>
  <r>
    <s v="2419-FSORS"/>
    <x v="1"/>
    <n v="0"/>
    <s v="Yes"/>
    <s v="No"/>
    <n v="72"/>
    <s v="Yes"/>
    <x v="2"/>
    <x v="1"/>
    <x v="0"/>
    <x v="0"/>
    <x v="1"/>
    <x v="1"/>
    <x v="1"/>
    <x v="1"/>
    <x v="2"/>
    <s v="Yes"/>
    <x v="0"/>
    <n v="108.4"/>
    <n v="7719.5"/>
    <x v="0"/>
    <n v="7719.5"/>
    <n v="0"/>
    <x v="4"/>
  </r>
  <r>
    <s v="8132-YPVBX"/>
    <x v="0"/>
    <n v="0"/>
    <s v="No"/>
    <s v="No"/>
    <n v="6"/>
    <s v="Yes"/>
    <x v="1"/>
    <x v="1"/>
    <x v="0"/>
    <x v="0"/>
    <x v="0"/>
    <x v="0"/>
    <x v="0"/>
    <x v="1"/>
    <x v="0"/>
    <s v="Yes"/>
    <x v="1"/>
    <n v="85.95"/>
    <n v="514.6"/>
    <x v="0"/>
    <n v="514.6"/>
    <n v="0"/>
    <x v="0"/>
  </r>
  <r>
    <s v="9102-IAYHT"/>
    <x v="0"/>
    <n v="0"/>
    <s v="Yes"/>
    <s v="Yes"/>
    <n v="17"/>
    <s v="Yes"/>
    <x v="2"/>
    <x v="1"/>
    <x v="0"/>
    <x v="1"/>
    <x v="0"/>
    <x v="0"/>
    <x v="0"/>
    <x v="1"/>
    <x v="0"/>
    <s v="Yes"/>
    <x v="0"/>
    <n v="85.45"/>
    <n v="1451.6"/>
    <x v="1"/>
    <n v="1451.6"/>
    <n v="1"/>
    <x v="3"/>
  </r>
  <r>
    <s v="6754-LZUKA"/>
    <x v="1"/>
    <n v="0"/>
    <s v="Yes"/>
    <s v="No"/>
    <n v="61"/>
    <s v="Yes"/>
    <x v="2"/>
    <x v="0"/>
    <x v="0"/>
    <x v="0"/>
    <x v="1"/>
    <x v="0"/>
    <x v="1"/>
    <x v="1"/>
    <x v="2"/>
    <s v="No"/>
    <x v="2"/>
    <n v="80.900000000000006"/>
    <n v="4932.5"/>
    <x v="0"/>
    <n v="4932.5"/>
    <n v="0"/>
    <x v="4"/>
  </r>
  <r>
    <s v="3422-LYEPQ"/>
    <x v="1"/>
    <n v="0"/>
    <s v="Yes"/>
    <s v="Yes"/>
    <n v="1"/>
    <s v="Yes"/>
    <x v="1"/>
    <x v="1"/>
    <x v="0"/>
    <x v="1"/>
    <x v="0"/>
    <x v="0"/>
    <x v="0"/>
    <x v="0"/>
    <x v="0"/>
    <s v="Yes"/>
    <x v="0"/>
    <n v="71"/>
    <n v="71"/>
    <x v="1"/>
    <n v="71"/>
    <n v="1"/>
    <x v="0"/>
  </r>
  <r>
    <s v="8099-MZPUJ"/>
    <x v="1"/>
    <n v="0"/>
    <s v="Yes"/>
    <s v="Yes"/>
    <n v="48"/>
    <s v="Yes"/>
    <x v="2"/>
    <x v="1"/>
    <x v="1"/>
    <x v="0"/>
    <x v="1"/>
    <x v="1"/>
    <x v="1"/>
    <x v="1"/>
    <x v="2"/>
    <s v="No"/>
    <x v="3"/>
    <n v="111.8"/>
    <n v="5443.65"/>
    <x v="0"/>
    <n v="5443.65"/>
    <n v="0"/>
    <x v="2"/>
  </r>
  <r>
    <s v="0787-LHDYT"/>
    <x v="1"/>
    <n v="0"/>
    <s v="No"/>
    <s v="No"/>
    <n v="16"/>
    <s v="Yes"/>
    <x v="1"/>
    <x v="2"/>
    <x v="2"/>
    <x v="2"/>
    <x v="2"/>
    <x v="2"/>
    <x v="2"/>
    <x v="2"/>
    <x v="0"/>
    <s v="Yes"/>
    <x v="3"/>
    <n v="20.6"/>
    <n v="330.25"/>
    <x v="0"/>
    <n v="330.25"/>
    <n v="0"/>
    <x v="3"/>
  </r>
  <r>
    <s v="2642-DTVCO"/>
    <x v="1"/>
    <n v="1"/>
    <s v="No"/>
    <s v="No"/>
    <n v="9"/>
    <s v="Yes"/>
    <x v="2"/>
    <x v="1"/>
    <x v="0"/>
    <x v="1"/>
    <x v="0"/>
    <x v="0"/>
    <x v="0"/>
    <x v="1"/>
    <x v="0"/>
    <s v="Yes"/>
    <x v="0"/>
    <n v="85.05"/>
    <n v="746.5"/>
    <x v="1"/>
    <n v="746.5"/>
    <n v="1"/>
    <x v="0"/>
  </r>
  <r>
    <s v="0374-IOEGQ"/>
    <x v="0"/>
    <n v="0"/>
    <s v="No"/>
    <s v="No"/>
    <n v="3"/>
    <s v="Yes"/>
    <x v="1"/>
    <x v="0"/>
    <x v="0"/>
    <x v="1"/>
    <x v="0"/>
    <x v="0"/>
    <x v="0"/>
    <x v="0"/>
    <x v="0"/>
    <s v="No"/>
    <x v="0"/>
    <n v="44.6"/>
    <n v="122.7"/>
    <x v="0"/>
    <n v="122.7"/>
    <n v="0"/>
    <x v="0"/>
  </r>
  <r>
    <s v="4361-JEIVL"/>
    <x v="1"/>
    <n v="0"/>
    <s v="No"/>
    <s v="Yes"/>
    <n v="1"/>
    <s v="Yes"/>
    <x v="1"/>
    <x v="0"/>
    <x v="0"/>
    <x v="1"/>
    <x v="0"/>
    <x v="0"/>
    <x v="0"/>
    <x v="0"/>
    <x v="0"/>
    <s v="Yes"/>
    <x v="0"/>
    <n v="44.4"/>
    <n v="44.4"/>
    <x v="1"/>
    <n v="44.4"/>
    <n v="1"/>
    <x v="0"/>
  </r>
  <r>
    <s v="3197-NNYNB"/>
    <x v="1"/>
    <n v="0"/>
    <s v="No"/>
    <s v="No"/>
    <n v="65"/>
    <s v="Yes"/>
    <x v="2"/>
    <x v="1"/>
    <x v="0"/>
    <x v="0"/>
    <x v="1"/>
    <x v="0"/>
    <x v="1"/>
    <x v="1"/>
    <x v="2"/>
    <s v="No"/>
    <x v="3"/>
    <n v="105.1"/>
    <n v="6631.85"/>
    <x v="0"/>
    <n v="6631.85"/>
    <n v="0"/>
    <x v="4"/>
  </r>
  <r>
    <s v="3396-DKDEL"/>
    <x v="0"/>
    <n v="0"/>
    <s v="Yes"/>
    <s v="Yes"/>
    <n v="70"/>
    <s v="Yes"/>
    <x v="2"/>
    <x v="1"/>
    <x v="1"/>
    <x v="0"/>
    <x v="1"/>
    <x v="1"/>
    <x v="1"/>
    <x v="1"/>
    <x v="2"/>
    <s v="Yes"/>
    <x v="3"/>
    <n v="115.15"/>
    <n v="8250"/>
    <x v="0"/>
    <n v="8250"/>
    <n v="0"/>
    <x v="4"/>
  </r>
  <r>
    <s v="1752-OZXFY"/>
    <x v="1"/>
    <n v="0"/>
    <s v="Yes"/>
    <s v="No"/>
    <n v="60"/>
    <s v="Yes"/>
    <x v="1"/>
    <x v="0"/>
    <x v="1"/>
    <x v="1"/>
    <x v="0"/>
    <x v="0"/>
    <x v="1"/>
    <x v="0"/>
    <x v="1"/>
    <s v="Yes"/>
    <x v="1"/>
    <n v="59.8"/>
    <n v="3561.15"/>
    <x v="0"/>
    <n v="3561.15"/>
    <n v="0"/>
    <x v="5"/>
  </r>
  <r>
    <s v="9066-QRSDU"/>
    <x v="0"/>
    <n v="0"/>
    <s v="Yes"/>
    <s v="No"/>
    <n v="69"/>
    <s v="Yes"/>
    <x v="2"/>
    <x v="2"/>
    <x v="2"/>
    <x v="2"/>
    <x v="2"/>
    <x v="2"/>
    <x v="2"/>
    <x v="2"/>
    <x v="1"/>
    <s v="Yes"/>
    <x v="0"/>
    <n v="26.3"/>
    <n v="1763.55"/>
    <x v="0"/>
    <n v="1763.55"/>
    <n v="0"/>
    <x v="4"/>
  </r>
  <r>
    <s v="9112-WSNPU"/>
    <x v="0"/>
    <n v="1"/>
    <s v="No"/>
    <s v="No"/>
    <n v="35"/>
    <s v="Yes"/>
    <x v="1"/>
    <x v="1"/>
    <x v="0"/>
    <x v="1"/>
    <x v="0"/>
    <x v="0"/>
    <x v="0"/>
    <x v="0"/>
    <x v="0"/>
    <s v="No"/>
    <x v="0"/>
    <n v="70.55"/>
    <n v="2419"/>
    <x v="0"/>
    <n v="2419"/>
    <n v="0"/>
    <x v="1"/>
  </r>
  <r>
    <s v="9867-NNXLC"/>
    <x v="0"/>
    <n v="0"/>
    <s v="No"/>
    <s v="No"/>
    <n v="22"/>
    <s v="Yes"/>
    <x v="1"/>
    <x v="2"/>
    <x v="2"/>
    <x v="2"/>
    <x v="2"/>
    <x v="2"/>
    <x v="2"/>
    <x v="2"/>
    <x v="0"/>
    <s v="Yes"/>
    <x v="1"/>
    <n v="20.05"/>
    <n v="470.2"/>
    <x v="0"/>
    <n v="470.2"/>
    <n v="0"/>
    <x v="3"/>
  </r>
  <r>
    <s v="5321-NTRKC"/>
    <x v="1"/>
    <n v="0"/>
    <s v="Yes"/>
    <s v="Yes"/>
    <n v="66"/>
    <s v="Yes"/>
    <x v="2"/>
    <x v="0"/>
    <x v="0"/>
    <x v="0"/>
    <x v="1"/>
    <x v="0"/>
    <x v="1"/>
    <x v="1"/>
    <x v="2"/>
    <s v="No"/>
    <x v="2"/>
    <n v="79.849999999999994"/>
    <n v="5234.95"/>
    <x v="0"/>
    <n v="5234.95"/>
    <n v="0"/>
    <x v="4"/>
  </r>
  <r>
    <s v="1363-TXLSL"/>
    <x v="1"/>
    <n v="1"/>
    <s v="Yes"/>
    <s v="No"/>
    <n v="1"/>
    <s v="Yes"/>
    <x v="1"/>
    <x v="1"/>
    <x v="0"/>
    <x v="1"/>
    <x v="0"/>
    <x v="0"/>
    <x v="0"/>
    <x v="0"/>
    <x v="0"/>
    <s v="Yes"/>
    <x v="0"/>
    <n v="70.3"/>
    <n v="70.3"/>
    <x v="1"/>
    <n v="70.3"/>
    <n v="1"/>
    <x v="0"/>
  </r>
  <r>
    <s v="9507-EXLTT"/>
    <x v="0"/>
    <n v="0"/>
    <s v="Yes"/>
    <s v="No"/>
    <n v="1"/>
    <s v="Yes"/>
    <x v="1"/>
    <x v="1"/>
    <x v="0"/>
    <x v="1"/>
    <x v="0"/>
    <x v="0"/>
    <x v="1"/>
    <x v="0"/>
    <x v="0"/>
    <s v="Yes"/>
    <x v="2"/>
    <n v="79.349999999999994"/>
    <n v="79.349999999999994"/>
    <x v="1"/>
    <n v="79.349999999999994"/>
    <n v="1"/>
    <x v="0"/>
  </r>
  <r>
    <s v="3161-GETRM"/>
    <x v="1"/>
    <n v="0"/>
    <s v="Yes"/>
    <s v="Yes"/>
    <n v="34"/>
    <s v="Yes"/>
    <x v="2"/>
    <x v="1"/>
    <x v="0"/>
    <x v="1"/>
    <x v="1"/>
    <x v="0"/>
    <x v="0"/>
    <x v="1"/>
    <x v="0"/>
    <s v="Yes"/>
    <x v="3"/>
    <n v="90.05"/>
    <n v="3097"/>
    <x v="0"/>
    <n v="3097"/>
    <n v="0"/>
    <x v="1"/>
  </r>
  <r>
    <s v="0402-OAMEN"/>
    <x v="0"/>
    <n v="0"/>
    <s v="Yes"/>
    <s v="Yes"/>
    <n v="72"/>
    <s v="Yes"/>
    <x v="2"/>
    <x v="2"/>
    <x v="2"/>
    <x v="2"/>
    <x v="2"/>
    <x v="2"/>
    <x v="2"/>
    <x v="2"/>
    <x v="2"/>
    <s v="No"/>
    <x v="2"/>
    <n v="24.45"/>
    <n v="1709.1"/>
    <x v="0"/>
    <n v="1709.1"/>
    <n v="0"/>
    <x v="4"/>
  </r>
  <r>
    <s v="6933-VLYFX"/>
    <x v="1"/>
    <n v="0"/>
    <s v="Yes"/>
    <s v="Yes"/>
    <n v="31"/>
    <s v="No"/>
    <x v="0"/>
    <x v="0"/>
    <x v="1"/>
    <x v="1"/>
    <x v="1"/>
    <x v="1"/>
    <x v="1"/>
    <x v="1"/>
    <x v="1"/>
    <s v="No"/>
    <x v="0"/>
    <n v="59.95"/>
    <n v="1848.8"/>
    <x v="0"/>
    <n v="1848.8"/>
    <n v="0"/>
    <x v="1"/>
  </r>
  <r>
    <s v="6754-WKSHP"/>
    <x v="1"/>
    <n v="0"/>
    <s v="No"/>
    <s v="Yes"/>
    <n v="30"/>
    <s v="Yes"/>
    <x v="2"/>
    <x v="2"/>
    <x v="2"/>
    <x v="2"/>
    <x v="2"/>
    <x v="2"/>
    <x v="2"/>
    <x v="2"/>
    <x v="1"/>
    <s v="No"/>
    <x v="2"/>
    <n v="25.35"/>
    <n v="723.3"/>
    <x v="0"/>
    <n v="723.3"/>
    <n v="0"/>
    <x v="1"/>
  </r>
  <r>
    <s v="9846-GKXAS"/>
    <x v="0"/>
    <n v="0"/>
    <s v="No"/>
    <s v="No"/>
    <n v="9"/>
    <s v="Yes"/>
    <x v="1"/>
    <x v="1"/>
    <x v="0"/>
    <x v="1"/>
    <x v="0"/>
    <x v="0"/>
    <x v="1"/>
    <x v="1"/>
    <x v="0"/>
    <s v="Yes"/>
    <x v="2"/>
    <n v="90.8"/>
    <n v="809.75"/>
    <x v="1"/>
    <n v="809.75"/>
    <n v="1"/>
    <x v="0"/>
  </r>
  <r>
    <s v="6017-PPLPX"/>
    <x v="1"/>
    <n v="0"/>
    <s v="Yes"/>
    <s v="Yes"/>
    <n v="20"/>
    <s v="Yes"/>
    <x v="1"/>
    <x v="1"/>
    <x v="0"/>
    <x v="1"/>
    <x v="0"/>
    <x v="0"/>
    <x v="0"/>
    <x v="0"/>
    <x v="0"/>
    <s v="Yes"/>
    <x v="0"/>
    <n v="70.45"/>
    <n v="1470.95"/>
    <x v="1"/>
    <n v="1470.95"/>
    <n v="1"/>
    <x v="3"/>
  </r>
  <r>
    <s v="4976-LNFVV"/>
    <x v="1"/>
    <n v="1"/>
    <s v="Yes"/>
    <s v="No"/>
    <n v="19"/>
    <s v="No"/>
    <x v="0"/>
    <x v="0"/>
    <x v="0"/>
    <x v="0"/>
    <x v="1"/>
    <x v="0"/>
    <x v="0"/>
    <x v="0"/>
    <x v="0"/>
    <s v="Yes"/>
    <x v="3"/>
    <n v="34.299999999999997"/>
    <n v="577.15"/>
    <x v="0"/>
    <n v="577.15"/>
    <n v="0"/>
    <x v="3"/>
  </r>
  <r>
    <s v="5055-MGMGF"/>
    <x v="0"/>
    <n v="0"/>
    <s v="Yes"/>
    <s v="No"/>
    <n v="65"/>
    <s v="Yes"/>
    <x v="2"/>
    <x v="1"/>
    <x v="1"/>
    <x v="1"/>
    <x v="1"/>
    <x v="0"/>
    <x v="1"/>
    <x v="1"/>
    <x v="0"/>
    <s v="Yes"/>
    <x v="0"/>
    <n v="105.05"/>
    <n v="6914.95"/>
    <x v="0"/>
    <n v="6914.95"/>
    <n v="0"/>
    <x v="4"/>
  </r>
  <r>
    <s v="4641-FROLU"/>
    <x v="0"/>
    <n v="0"/>
    <s v="Yes"/>
    <s v="Yes"/>
    <n v="30"/>
    <s v="Yes"/>
    <x v="1"/>
    <x v="2"/>
    <x v="2"/>
    <x v="2"/>
    <x v="2"/>
    <x v="2"/>
    <x v="2"/>
    <x v="2"/>
    <x v="2"/>
    <s v="No"/>
    <x v="1"/>
    <n v="19.3"/>
    <n v="602.9"/>
    <x v="0"/>
    <n v="602.9"/>
    <n v="0"/>
    <x v="1"/>
  </r>
  <r>
    <s v="2862-JVEOY"/>
    <x v="1"/>
    <n v="0"/>
    <s v="No"/>
    <s v="No"/>
    <n v="6"/>
    <s v="Yes"/>
    <x v="1"/>
    <x v="2"/>
    <x v="2"/>
    <x v="2"/>
    <x v="2"/>
    <x v="2"/>
    <x v="2"/>
    <x v="2"/>
    <x v="1"/>
    <s v="No"/>
    <x v="1"/>
    <n v="19.149999999999999"/>
    <n v="124.4"/>
    <x v="0"/>
    <n v="124.4"/>
    <n v="0"/>
    <x v="0"/>
  </r>
  <r>
    <s v="2969-QWUBZ"/>
    <x v="0"/>
    <n v="0"/>
    <s v="No"/>
    <s v="No"/>
    <n v="2"/>
    <s v="No"/>
    <x v="0"/>
    <x v="0"/>
    <x v="0"/>
    <x v="0"/>
    <x v="0"/>
    <x v="0"/>
    <x v="1"/>
    <x v="1"/>
    <x v="0"/>
    <s v="No"/>
    <x v="0"/>
    <n v="51.4"/>
    <n v="96.8"/>
    <x v="0"/>
    <n v="96.8"/>
    <n v="0"/>
    <x v="0"/>
  </r>
  <r>
    <s v="9822-BIIGN"/>
    <x v="1"/>
    <n v="0"/>
    <s v="Yes"/>
    <s v="Yes"/>
    <n v="53"/>
    <s v="Yes"/>
    <x v="2"/>
    <x v="0"/>
    <x v="1"/>
    <x v="1"/>
    <x v="0"/>
    <x v="1"/>
    <x v="0"/>
    <x v="1"/>
    <x v="0"/>
    <s v="No"/>
    <x v="0"/>
    <n v="71.849999999999994"/>
    <n v="3827.9"/>
    <x v="0"/>
    <n v="3827.9"/>
    <n v="0"/>
    <x v="5"/>
  </r>
  <r>
    <s v="2077-MPJQO"/>
    <x v="1"/>
    <n v="1"/>
    <s v="Yes"/>
    <s v="No"/>
    <n v="7"/>
    <s v="Yes"/>
    <x v="2"/>
    <x v="1"/>
    <x v="0"/>
    <x v="1"/>
    <x v="0"/>
    <x v="0"/>
    <x v="0"/>
    <x v="0"/>
    <x v="0"/>
    <s v="Yes"/>
    <x v="0"/>
    <n v="75.400000000000006"/>
    <n v="533.04999999999995"/>
    <x v="0"/>
    <n v="533.04999999999995"/>
    <n v="0"/>
    <x v="0"/>
  </r>
  <r>
    <s v="1534-OULXE"/>
    <x v="0"/>
    <n v="0"/>
    <s v="Yes"/>
    <s v="Yes"/>
    <n v="61"/>
    <s v="Yes"/>
    <x v="1"/>
    <x v="0"/>
    <x v="1"/>
    <x v="1"/>
    <x v="0"/>
    <x v="0"/>
    <x v="0"/>
    <x v="0"/>
    <x v="1"/>
    <s v="Yes"/>
    <x v="2"/>
    <n v="49.7"/>
    <n v="2961.4"/>
    <x v="0"/>
    <n v="2961.4"/>
    <n v="0"/>
    <x v="4"/>
  </r>
  <r>
    <s v="7136-RVDTZ"/>
    <x v="1"/>
    <n v="1"/>
    <s v="No"/>
    <s v="No"/>
    <n v="70"/>
    <s v="No"/>
    <x v="0"/>
    <x v="0"/>
    <x v="0"/>
    <x v="1"/>
    <x v="0"/>
    <x v="0"/>
    <x v="1"/>
    <x v="1"/>
    <x v="1"/>
    <s v="Yes"/>
    <x v="0"/>
    <n v="45.25"/>
    <n v="3264.45"/>
    <x v="1"/>
    <n v="3264.45"/>
    <n v="1"/>
    <x v="4"/>
  </r>
  <r>
    <s v="2971-SGAFL"/>
    <x v="0"/>
    <n v="0"/>
    <s v="No"/>
    <s v="No"/>
    <n v="13"/>
    <s v="Yes"/>
    <x v="2"/>
    <x v="0"/>
    <x v="1"/>
    <x v="1"/>
    <x v="1"/>
    <x v="0"/>
    <x v="1"/>
    <x v="1"/>
    <x v="0"/>
    <s v="Yes"/>
    <x v="0"/>
    <n v="78.75"/>
    <n v="995.35"/>
    <x v="0"/>
    <n v="995.35"/>
    <n v="0"/>
    <x v="3"/>
  </r>
  <r>
    <s v="1480-IVEVR"/>
    <x v="1"/>
    <n v="1"/>
    <s v="Yes"/>
    <s v="No"/>
    <n v="35"/>
    <s v="Yes"/>
    <x v="2"/>
    <x v="1"/>
    <x v="0"/>
    <x v="1"/>
    <x v="1"/>
    <x v="0"/>
    <x v="0"/>
    <x v="0"/>
    <x v="1"/>
    <s v="Yes"/>
    <x v="2"/>
    <n v="81.599999999999994"/>
    <n v="2815.25"/>
    <x v="0"/>
    <n v="2815.25"/>
    <n v="0"/>
    <x v="1"/>
  </r>
  <r>
    <s v="2905-KFQUV"/>
    <x v="0"/>
    <n v="0"/>
    <s v="Yes"/>
    <s v="No"/>
    <n v="2"/>
    <s v="Yes"/>
    <x v="1"/>
    <x v="1"/>
    <x v="0"/>
    <x v="1"/>
    <x v="0"/>
    <x v="0"/>
    <x v="0"/>
    <x v="0"/>
    <x v="0"/>
    <s v="Yes"/>
    <x v="3"/>
    <n v="70.400000000000006"/>
    <n v="154.80000000000001"/>
    <x v="0"/>
    <n v="154.80000000000001"/>
    <n v="0"/>
    <x v="0"/>
  </r>
  <r>
    <s v="4581-SSPWD"/>
    <x v="0"/>
    <n v="0"/>
    <s v="No"/>
    <s v="No"/>
    <n v="3"/>
    <s v="Yes"/>
    <x v="2"/>
    <x v="1"/>
    <x v="0"/>
    <x v="1"/>
    <x v="0"/>
    <x v="0"/>
    <x v="0"/>
    <x v="0"/>
    <x v="0"/>
    <s v="Yes"/>
    <x v="0"/>
    <n v="75.8"/>
    <n v="246.3"/>
    <x v="1"/>
    <n v="246.3"/>
    <n v="1"/>
    <x v="0"/>
  </r>
  <r>
    <s v="3370-HXOPH"/>
    <x v="0"/>
    <n v="0"/>
    <s v="No"/>
    <s v="No"/>
    <n v="3"/>
    <s v="Yes"/>
    <x v="2"/>
    <x v="1"/>
    <x v="0"/>
    <x v="1"/>
    <x v="0"/>
    <x v="0"/>
    <x v="0"/>
    <x v="0"/>
    <x v="0"/>
    <s v="No"/>
    <x v="0"/>
    <n v="76.099999999999994"/>
    <n v="257.60000000000002"/>
    <x v="0"/>
    <n v="257.60000000000002"/>
    <n v="0"/>
    <x v="0"/>
  </r>
  <r>
    <s v="9391-YZEJW"/>
    <x v="0"/>
    <n v="0"/>
    <s v="No"/>
    <s v="No"/>
    <n v="62"/>
    <s v="Yes"/>
    <x v="2"/>
    <x v="1"/>
    <x v="0"/>
    <x v="1"/>
    <x v="0"/>
    <x v="0"/>
    <x v="1"/>
    <x v="1"/>
    <x v="1"/>
    <s v="Yes"/>
    <x v="2"/>
    <n v="94"/>
    <n v="5757.2"/>
    <x v="0"/>
    <n v="5757.2"/>
    <n v="0"/>
    <x v="4"/>
  </r>
  <r>
    <s v="9958-MEKUC"/>
    <x v="1"/>
    <n v="0"/>
    <s v="Yes"/>
    <s v="Yes"/>
    <n v="72"/>
    <s v="Yes"/>
    <x v="2"/>
    <x v="1"/>
    <x v="1"/>
    <x v="0"/>
    <x v="1"/>
    <x v="1"/>
    <x v="0"/>
    <x v="1"/>
    <x v="2"/>
    <s v="No"/>
    <x v="3"/>
    <n v="103.95"/>
    <n v="7517.7"/>
    <x v="0"/>
    <n v="7517.7"/>
    <n v="0"/>
    <x v="4"/>
  </r>
  <r>
    <s v="0281-CNTZX"/>
    <x v="1"/>
    <n v="0"/>
    <s v="Yes"/>
    <s v="No"/>
    <n v="63"/>
    <s v="Yes"/>
    <x v="1"/>
    <x v="2"/>
    <x v="2"/>
    <x v="2"/>
    <x v="2"/>
    <x v="2"/>
    <x v="2"/>
    <x v="2"/>
    <x v="2"/>
    <s v="Yes"/>
    <x v="2"/>
    <n v="19.95"/>
    <n v="1234.8"/>
    <x v="0"/>
    <n v="1234.8"/>
    <n v="0"/>
    <x v="4"/>
  </r>
  <r>
    <s v="6927-WTFIV"/>
    <x v="1"/>
    <n v="1"/>
    <s v="No"/>
    <s v="No"/>
    <n v="20"/>
    <s v="Yes"/>
    <x v="1"/>
    <x v="1"/>
    <x v="0"/>
    <x v="1"/>
    <x v="0"/>
    <x v="0"/>
    <x v="0"/>
    <x v="0"/>
    <x v="0"/>
    <s v="No"/>
    <x v="3"/>
    <n v="71.3"/>
    <n v="1389.2"/>
    <x v="1"/>
    <n v="1389.2"/>
    <n v="1"/>
    <x v="3"/>
  </r>
  <r>
    <s v="4118-CEVPF"/>
    <x v="0"/>
    <n v="1"/>
    <s v="No"/>
    <s v="No"/>
    <n v="35"/>
    <s v="Yes"/>
    <x v="2"/>
    <x v="1"/>
    <x v="1"/>
    <x v="0"/>
    <x v="1"/>
    <x v="1"/>
    <x v="1"/>
    <x v="1"/>
    <x v="1"/>
    <s v="Yes"/>
    <x v="2"/>
    <n v="110.8"/>
    <n v="3836.3"/>
    <x v="0"/>
    <n v="3836.3"/>
    <n v="0"/>
    <x v="1"/>
  </r>
  <r>
    <s v="3398-ZOUAA"/>
    <x v="1"/>
    <n v="1"/>
    <s v="Yes"/>
    <s v="No"/>
    <n v="21"/>
    <s v="Yes"/>
    <x v="1"/>
    <x v="1"/>
    <x v="0"/>
    <x v="1"/>
    <x v="0"/>
    <x v="0"/>
    <x v="0"/>
    <x v="0"/>
    <x v="0"/>
    <s v="Yes"/>
    <x v="0"/>
    <n v="69.099999999999994"/>
    <n v="1474.75"/>
    <x v="1"/>
    <n v="1474.75"/>
    <n v="1"/>
    <x v="3"/>
  </r>
  <r>
    <s v="9114-VEPUF"/>
    <x v="1"/>
    <n v="0"/>
    <s v="Yes"/>
    <s v="No"/>
    <n v="62"/>
    <s v="Yes"/>
    <x v="2"/>
    <x v="1"/>
    <x v="1"/>
    <x v="0"/>
    <x v="0"/>
    <x v="0"/>
    <x v="0"/>
    <x v="1"/>
    <x v="1"/>
    <s v="No"/>
    <x v="0"/>
    <n v="96.1"/>
    <n v="6001.45"/>
    <x v="0"/>
    <n v="6001.45"/>
    <n v="0"/>
    <x v="4"/>
  </r>
  <r>
    <s v="7876-BEUTG"/>
    <x v="0"/>
    <n v="0"/>
    <s v="No"/>
    <s v="No"/>
    <n v="15"/>
    <s v="Yes"/>
    <x v="2"/>
    <x v="0"/>
    <x v="0"/>
    <x v="1"/>
    <x v="0"/>
    <x v="0"/>
    <x v="0"/>
    <x v="0"/>
    <x v="0"/>
    <s v="Yes"/>
    <x v="1"/>
    <n v="48.8"/>
    <n v="720.1"/>
    <x v="0"/>
    <n v="720.1"/>
    <n v="0"/>
    <x v="3"/>
  </r>
  <r>
    <s v="2338-BQEZT"/>
    <x v="0"/>
    <n v="0"/>
    <s v="No"/>
    <s v="No"/>
    <n v="55"/>
    <s v="Yes"/>
    <x v="1"/>
    <x v="0"/>
    <x v="1"/>
    <x v="1"/>
    <x v="0"/>
    <x v="0"/>
    <x v="0"/>
    <x v="0"/>
    <x v="0"/>
    <s v="Yes"/>
    <x v="3"/>
    <n v="50.55"/>
    <n v="2832.75"/>
    <x v="0"/>
    <n v="2832.75"/>
    <n v="0"/>
    <x v="5"/>
  </r>
  <r>
    <s v="9873-MNDKV"/>
    <x v="0"/>
    <n v="0"/>
    <s v="No"/>
    <s v="No"/>
    <n v="11"/>
    <s v="Yes"/>
    <x v="1"/>
    <x v="0"/>
    <x v="0"/>
    <x v="1"/>
    <x v="0"/>
    <x v="0"/>
    <x v="0"/>
    <x v="0"/>
    <x v="0"/>
    <s v="Yes"/>
    <x v="1"/>
    <n v="44.65"/>
    <n v="472.25"/>
    <x v="0"/>
    <n v="472.25"/>
    <n v="0"/>
    <x v="0"/>
  </r>
  <r>
    <s v="0378-NHQXU"/>
    <x v="0"/>
    <n v="0"/>
    <s v="Yes"/>
    <s v="Yes"/>
    <n v="17"/>
    <s v="Yes"/>
    <x v="2"/>
    <x v="1"/>
    <x v="0"/>
    <x v="1"/>
    <x v="1"/>
    <x v="0"/>
    <x v="1"/>
    <x v="0"/>
    <x v="0"/>
    <s v="No"/>
    <x v="0"/>
    <n v="88.25"/>
    <n v="1460.65"/>
    <x v="1"/>
    <n v="1460.65"/>
    <n v="1"/>
    <x v="3"/>
  </r>
  <r>
    <s v="8241-JUIQO"/>
    <x v="0"/>
    <n v="0"/>
    <s v="No"/>
    <s v="No"/>
    <n v="61"/>
    <s v="Yes"/>
    <x v="1"/>
    <x v="2"/>
    <x v="2"/>
    <x v="2"/>
    <x v="2"/>
    <x v="2"/>
    <x v="2"/>
    <x v="2"/>
    <x v="1"/>
    <s v="No"/>
    <x v="2"/>
    <n v="19.45"/>
    <n v="1336.35"/>
    <x v="0"/>
    <n v="1336.35"/>
    <n v="0"/>
    <x v="4"/>
  </r>
  <r>
    <s v="2194-IIQOF"/>
    <x v="0"/>
    <n v="0"/>
    <s v="Yes"/>
    <s v="No"/>
    <n v="71"/>
    <s v="Yes"/>
    <x v="2"/>
    <x v="0"/>
    <x v="1"/>
    <x v="0"/>
    <x v="1"/>
    <x v="1"/>
    <x v="1"/>
    <x v="1"/>
    <x v="2"/>
    <s v="No"/>
    <x v="3"/>
    <n v="89.3"/>
    <n v="6388.65"/>
    <x v="0"/>
    <n v="6388.65"/>
    <n v="0"/>
    <x v="4"/>
  </r>
  <r>
    <s v="4512-ZUIYL"/>
    <x v="0"/>
    <n v="0"/>
    <s v="No"/>
    <s v="No"/>
    <n v="2"/>
    <s v="Yes"/>
    <x v="1"/>
    <x v="1"/>
    <x v="0"/>
    <x v="1"/>
    <x v="0"/>
    <x v="0"/>
    <x v="0"/>
    <x v="0"/>
    <x v="0"/>
    <s v="No"/>
    <x v="2"/>
    <n v="70"/>
    <n v="153.05000000000001"/>
    <x v="1"/>
    <n v="153.05000000000001"/>
    <n v="1"/>
    <x v="0"/>
  </r>
  <r>
    <s v="9631-RXVJM"/>
    <x v="1"/>
    <n v="0"/>
    <s v="No"/>
    <s v="No"/>
    <n v="35"/>
    <s v="Yes"/>
    <x v="1"/>
    <x v="2"/>
    <x v="2"/>
    <x v="2"/>
    <x v="2"/>
    <x v="2"/>
    <x v="2"/>
    <x v="2"/>
    <x v="2"/>
    <s v="No"/>
    <x v="1"/>
    <n v="19.25"/>
    <n v="677.9"/>
    <x v="0"/>
    <n v="677.9"/>
    <n v="0"/>
    <x v="1"/>
  </r>
  <r>
    <s v="9584-EXCDZ"/>
    <x v="0"/>
    <n v="0"/>
    <s v="No"/>
    <s v="No"/>
    <n v="17"/>
    <s v="Yes"/>
    <x v="1"/>
    <x v="1"/>
    <x v="0"/>
    <x v="1"/>
    <x v="0"/>
    <x v="0"/>
    <x v="0"/>
    <x v="0"/>
    <x v="0"/>
    <s v="No"/>
    <x v="2"/>
    <n v="70.5"/>
    <n v="1165.5999999999999"/>
    <x v="0"/>
    <n v="1165.5999999999999"/>
    <n v="0"/>
    <x v="3"/>
  </r>
  <r>
    <s v="7969-AULMZ"/>
    <x v="0"/>
    <n v="0"/>
    <s v="No"/>
    <s v="No"/>
    <n v="21"/>
    <s v="Yes"/>
    <x v="2"/>
    <x v="1"/>
    <x v="0"/>
    <x v="1"/>
    <x v="0"/>
    <x v="0"/>
    <x v="1"/>
    <x v="1"/>
    <x v="0"/>
    <s v="Yes"/>
    <x v="0"/>
    <n v="97.35"/>
    <n v="2119.5"/>
    <x v="1"/>
    <n v="2119.5"/>
    <n v="1"/>
    <x v="3"/>
  </r>
  <r>
    <s v="5093-FEGLU"/>
    <x v="0"/>
    <n v="0"/>
    <s v="Yes"/>
    <s v="No"/>
    <n v="47"/>
    <s v="Yes"/>
    <x v="1"/>
    <x v="2"/>
    <x v="2"/>
    <x v="2"/>
    <x v="2"/>
    <x v="2"/>
    <x v="2"/>
    <x v="2"/>
    <x v="2"/>
    <s v="No"/>
    <x v="2"/>
    <n v="19.649999999999999"/>
    <n v="921.55"/>
    <x v="0"/>
    <n v="921.55"/>
    <n v="0"/>
    <x v="2"/>
  </r>
  <r>
    <s v="2621-UDNLU"/>
    <x v="0"/>
    <n v="0"/>
    <s v="Yes"/>
    <s v="No"/>
    <n v="3"/>
    <s v="Yes"/>
    <x v="1"/>
    <x v="2"/>
    <x v="2"/>
    <x v="2"/>
    <x v="2"/>
    <x v="2"/>
    <x v="2"/>
    <x v="2"/>
    <x v="0"/>
    <s v="No"/>
    <x v="1"/>
    <n v="20.85"/>
    <n v="72"/>
    <x v="0"/>
    <n v="72"/>
    <n v="0"/>
    <x v="0"/>
  </r>
  <r>
    <s v="7526-IVLYU"/>
    <x v="1"/>
    <n v="0"/>
    <s v="No"/>
    <s v="No"/>
    <n v="3"/>
    <s v="Yes"/>
    <x v="1"/>
    <x v="2"/>
    <x v="2"/>
    <x v="2"/>
    <x v="2"/>
    <x v="2"/>
    <x v="2"/>
    <x v="2"/>
    <x v="0"/>
    <s v="Yes"/>
    <x v="1"/>
    <n v="19.649999999999999"/>
    <n v="68.349999999999994"/>
    <x v="0"/>
    <n v="68.349999999999994"/>
    <n v="0"/>
    <x v="0"/>
  </r>
  <r>
    <s v="2428-HYUNX"/>
    <x v="1"/>
    <n v="1"/>
    <s v="Yes"/>
    <s v="No"/>
    <n v="44"/>
    <s v="Yes"/>
    <x v="1"/>
    <x v="2"/>
    <x v="2"/>
    <x v="2"/>
    <x v="2"/>
    <x v="2"/>
    <x v="2"/>
    <x v="2"/>
    <x v="2"/>
    <s v="Yes"/>
    <x v="3"/>
    <n v="19.350000000000001"/>
    <n v="847.25"/>
    <x v="0"/>
    <n v="847.25"/>
    <n v="0"/>
    <x v="2"/>
  </r>
  <r>
    <s v="9214-EKVXR"/>
    <x v="0"/>
    <n v="0"/>
    <s v="No"/>
    <s v="No"/>
    <n v="1"/>
    <s v="Yes"/>
    <x v="1"/>
    <x v="0"/>
    <x v="0"/>
    <x v="1"/>
    <x v="0"/>
    <x v="0"/>
    <x v="0"/>
    <x v="0"/>
    <x v="0"/>
    <s v="Yes"/>
    <x v="1"/>
    <n v="44"/>
    <n v="44"/>
    <x v="0"/>
    <n v="44"/>
    <n v="0"/>
    <x v="0"/>
  </r>
  <r>
    <s v="3410-MHHUM"/>
    <x v="0"/>
    <n v="0"/>
    <s v="Yes"/>
    <s v="Yes"/>
    <n v="44"/>
    <s v="Yes"/>
    <x v="2"/>
    <x v="1"/>
    <x v="0"/>
    <x v="0"/>
    <x v="1"/>
    <x v="0"/>
    <x v="0"/>
    <x v="1"/>
    <x v="1"/>
    <s v="No"/>
    <x v="0"/>
    <n v="94.4"/>
    <n v="4295.3500000000004"/>
    <x v="0"/>
    <n v="4295.3500000000004"/>
    <n v="0"/>
    <x v="2"/>
  </r>
  <r>
    <s v="0568-ONFPC"/>
    <x v="1"/>
    <n v="0"/>
    <s v="Yes"/>
    <s v="Yes"/>
    <n v="5"/>
    <s v="Yes"/>
    <x v="2"/>
    <x v="2"/>
    <x v="2"/>
    <x v="2"/>
    <x v="2"/>
    <x v="2"/>
    <x v="2"/>
    <x v="2"/>
    <x v="0"/>
    <s v="Yes"/>
    <x v="2"/>
    <n v="25.9"/>
    <n v="135"/>
    <x v="1"/>
    <n v="135"/>
    <n v="1"/>
    <x v="0"/>
  </r>
  <r>
    <s v="0733-VUNUW"/>
    <x v="1"/>
    <n v="0"/>
    <s v="No"/>
    <s v="No"/>
    <n v="24"/>
    <s v="Yes"/>
    <x v="2"/>
    <x v="0"/>
    <x v="1"/>
    <x v="1"/>
    <x v="0"/>
    <x v="0"/>
    <x v="0"/>
    <x v="0"/>
    <x v="0"/>
    <s v="Yes"/>
    <x v="2"/>
    <n v="55.65"/>
    <n v="1400.55"/>
    <x v="1"/>
    <n v="1400.55"/>
    <n v="1"/>
    <x v="3"/>
  </r>
  <r>
    <s v="4550-EVXNY"/>
    <x v="0"/>
    <n v="0"/>
    <s v="No"/>
    <s v="Yes"/>
    <n v="1"/>
    <s v="Yes"/>
    <x v="1"/>
    <x v="1"/>
    <x v="0"/>
    <x v="1"/>
    <x v="0"/>
    <x v="0"/>
    <x v="0"/>
    <x v="0"/>
    <x v="0"/>
    <s v="Yes"/>
    <x v="0"/>
    <n v="69.650000000000006"/>
    <n v="69.650000000000006"/>
    <x v="1"/>
    <n v="69.650000000000006"/>
    <n v="1"/>
    <x v="0"/>
  </r>
  <r>
    <s v="2122-YWVYA"/>
    <x v="0"/>
    <n v="0"/>
    <s v="No"/>
    <s v="No"/>
    <n v="18"/>
    <s v="Yes"/>
    <x v="1"/>
    <x v="1"/>
    <x v="1"/>
    <x v="1"/>
    <x v="0"/>
    <x v="0"/>
    <x v="0"/>
    <x v="0"/>
    <x v="0"/>
    <s v="Yes"/>
    <x v="0"/>
    <n v="75.400000000000006"/>
    <n v="1380.4"/>
    <x v="0"/>
    <n v="1380.4"/>
    <n v="0"/>
    <x v="3"/>
  </r>
  <r>
    <s v="2968-SSGAA"/>
    <x v="0"/>
    <n v="0"/>
    <s v="No"/>
    <s v="No"/>
    <n v="10"/>
    <s v="Yes"/>
    <x v="2"/>
    <x v="1"/>
    <x v="0"/>
    <x v="1"/>
    <x v="1"/>
    <x v="0"/>
    <x v="1"/>
    <x v="1"/>
    <x v="0"/>
    <s v="Yes"/>
    <x v="0"/>
    <n v="100.6"/>
    <n v="1060.2"/>
    <x v="1"/>
    <n v="1060.2"/>
    <n v="1"/>
    <x v="0"/>
  </r>
  <r>
    <s v="2296-DKZFP"/>
    <x v="0"/>
    <n v="0"/>
    <s v="Yes"/>
    <s v="No"/>
    <n v="65"/>
    <s v="Yes"/>
    <x v="1"/>
    <x v="0"/>
    <x v="1"/>
    <x v="0"/>
    <x v="1"/>
    <x v="0"/>
    <x v="0"/>
    <x v="1"/>
    <x v="2"/>
    <s v="No"/>
    <x v="2"/>
    <n v="71"/>
    <n v="4386.2"/>
    <x v="0"/>
    <n v="4386.2"/>
    <n v="0"/>
    <x v="4"/>
  </r>
  <r>
    <s v="4844-JJWUY"/>
    <x v="0"/>
    <n v="1"/>
    <s v="No"/>
    <s v="No"/>
    <n v="1"/>
    <s v="Yes"/>
    <x v="1"/>
    <x v="1"/>
    <x v="0"/>
    <x v="0"/>
    <x v="0"/>
    <x v="0"/>
    <x v="0"/>
    <x v="1"/>
    <x v="0"/>
    <s v="Yes"/>
    <x v="0"/>
    <n v="86"/>
    <n v="86"/>
    <x v="1"/>
    <n v="86"/>
    <n v="1"/>
    <x v="0"/>
  </r>
  <r>
    <s v="6777-TGHTM"/>
    <x v="0"/>
    <n v="0"/>
    <s v="No"/>
    <s v="No"/>
    <n v="53"/>
    <s v="Yes"/>
    <x v="2"/>
    <x v="1"/>
    <x v="1"/>
    <x v="1"/>
    <x v="1"/>
    <x v="0"/>
    <x v="1"/>
    <x v="1"/>
    <x v="1"/>
    <s v="Yes"/>
    <x v="3"/>
    <n v="106.95"/>
    <n v="5785.5"/>
    <x v="1"/>
    <n v="5785.5"/>
    <n v="1"/>
    <x v="5"/>
  </r>
  <r>
    <s v="8909-BOLNL"/>
    <x v="1"/>
    <n v="0"/>
    <s v="No"/>
    <s v="No"/>
    <n v="3"/>
    <s v="Yes"/>
    <x v="1"/>
    <x v="2"/>
    <x v="2"/>
    <x v="2"/>
    <x v="2"/>
    <x v="2"/>
    <x v="2"/>
    <x v="2"/>
    <x v="1"/>
    <s v="No"/>
    <x v="1"/>
    <n v="21.2"/>
    <n v="52.05"/>
    <x v="0"/>
    <n v="52.05"/>
    <n v="0"/>
    <x v="0"/>
  </r>
  <r>
    <s v="6603-YRDCJ"/>
    <x v="1"/>
    <n v="0"/>
    <s v="Yes"/>
    <s v="No"/>
    <n v="33"/>
    <s v="Yes"/>
    <x v="1"/>
    <x v="0"/>
    <x v="1"/>
    <x v="0"/>
    <x v="0"/>
    <x v="1"/>
    <x v="0"/>
    <x v="0"/>
    <x v="2"/>
    <s v="Yes"/>
    <x v="1"/>
    <n v="61.05"/>
    <n v="2018.4"/>
    <x v="0"/>
    <n v="2018.4"/>
    <n v="0"/>
    <x v="1"/>
  </r>
  <r>
    <s v="3538-WZPHD"/>
    <x v="1"/>
    <n v="0"/>
    <s v="No"/>
    <s v="No"/>
    <n v="3"/>
    <s v="No"/>
    <x v="0"/>
    <x v="0"/>
    <x v="0"/>
    <x v="0"/>
    <x v="0"/>
    <x v="0"/>
    <x v="0"/>
    <x v="0"/>
    <x v="0"/>
    <s v="Yes"/>
    <x v="0"/>
    <n v="29.6"/>
    <n v="79.45"/>
    <x v="1"/>
    <n v="79.45"/>
    <n v="1"/>
    <x v="0"/>
  </r>
  <r>
    <s v="3229-USWAR"/>
    <x v="0"/>
    <n v="0"/>
    <s v="No"/>
    <s v="No"/>
    <n v="34"/>
    <s v="Yes"/>
    <x v="1"/>
    <x v="0"/>
    <x v="1"/>
    <x v="1"/>
    <x v="1"/>
    <x v="1"/>
    <x v="1"/>
    <x v="1"/>
    <x v="1"/>
    <s v="Yes"/>
    <x v="2"/>
    <n v="79.95"/>
    <n v="2727.3"/>
    <x v="0"/>
    <n v="2727.3"/>
    <n v="0"/>
    <x v="1"/>
  </r>
  <r>
    <s v="2138-VFAPZ"/>
    <x v="0"/>
    <n v="0"/>
    <s v="Yes"/>
    <s v="Yes"/>
    <n v="14"/>
    <s v="Yes"/>
    <x v="1"/>
    <x v="2"/>
    <x v="2"/>
    <x v="2"/>
    <x v="2"/>
    <x v="2"/>
    <x v="2"/>
    <x v="2"/>
    <x v="2"/>
    <s v="Yes"/>
    <x v="1"/>
    <n v="19.7"/>
    <n v="263.64999999999998"/>
    <x v="0"/>
    <n v="263.64999999999998"/>
    <n v="0"/>
    <x v="3"/>
  </r>
  <r>
    <s v="6131-JLWZM"/>
    <x v="0"/>
    <n v="0"/>
    <s v="No"/>
    <s v="No"/>
    <n v="13"/>
    <s v="Yes"/>
    <x v="1"/>
    <x v="2"/>
    <x v="2"/>
    <x v="2"/>
    <x v="2"/>
    <x v="2"/>
    <x v="2"/>
    <x v="2"/>
    <x v="0"/>
    <s v="Yes"/>
    <x v="1"/>
    <n v="20.3"/>
    <n v="275.39999999999998"/>
    <x v="0"/>
    <n v="275.39999999999998"/>
    <n v="0"/>
    <x v="3"/>
  </r>
  <r>
    <s v="4785-QRJHC"/>
    <x v="1"/>
    <n v="1"/>
    <s v="Yes"/>
    <s v="No"/>
    <n v="46"/>
    <s v="No"/>
    <x v="0"/>
    <x v="0"/>
    <x v="0"/>
    <x v="0"/>
    <x v="1"/>
    <x v="1"/>
    <x v="1"/>
    <x v="1"/>
    <x v="1"/>
    <s v="Yes"/>
    <x v="2"/>
    <n v="59.9"/>
    <n v="2816.65"/>
    <x v="1"/>
    <n v="2816.65"/>
    <n v="1"/>
    <x v="2"/>
  </r>
  <r>
    <s v="0269-XFESX"/>
    <x v="1"/>
    <n v="0"/>
    <s v="Yes"/>
    <s v="Yes"/>
    <n v="23"/>
    <s v="Yes"/>
    <x v="2"/>
    <x v="2"/>
    <x v="2"/>
    <x v="2"/>
    <x v="2"/>
    <x v="2"/>
    <x v="2"/>
    <x v="2"/>
    <x v="1"/>
    <s v="No"/>
    <x v="1"/>
    <n v="24.35"/>
    <n v="538.5"/>
    <x v="0"/>
    <n v="538.5"/>
    <n v="0"/>
    <x v="3"/>
  </r>
  <r>
    <s v="1709-EJDOX"/>
    <x v="0"/>
    <n v="0"/>
    <s v="Yes"/>
    <s v="Yes"/>
    <n v="47"/>
    <s v="Yes"/>
    <x v="1"/>
    <x v="2"/>
    <x v="2"/>
    <x v="2"/>
    <x v="2"/>
    <x v="2"/>
    <x v="2"/>
    <x v="2"/>
    <x v="2"/>
    <s v="No"/>
    <x v="1"/>
    <n v="19.75"/>
    <n v="948.9"/>
    <x v="0"/>
    <n v="948.9"/>
    <n v="0"/>
    <x v="2"/>
  </r>
  <r>
    <s v="4316-XCSLJ"/>
    <x v="1"/>
    <n v="0"/>
    <s v="No"/>
    <s v="Yes"/>
    <n v="17"/>
    <s v="Yes"/>
    <x v="1"/>
    <x v="0"/>
    <x v="1"/>
    <x v="1"/>
    <x v="0"/>
    <x v="0"/>
    <x v="0"/>
    <x v="0"/>
    <x v="0"/>
    <s v="Yes"/>
    <x v="1"/>
    <n v="50.3"/>
    <n v="846.8"/>
    <x v="0"/>
    <n v="846.8"/>
    <n v="0"/>
    <x v="3"/>
  </r>
  <r>
    <s v="8610-WFCJF"/>
    <x v="0"/>
    <n v="0"/>
    <s v="Yes"/>
    <s v="Yes"/>
    <n v="49"/>
    <s v="Yes"/>
    <x v="2"/>
    <x v="1"/>
    <x v="0"/>
    <x v="1"/>
    <x v="0"/>
    <x v="0"/>
    <x v="1"/>
    <x v="1"/>
    <x v="0"/>
    <s v="Yes"/>
    <x v="0"/>
    <n v="95.6"/>
    <n v="4783.5"/>
    <x v="1"/>
    <n v="4783.5"/>
    <n v="1"/>
    <x v="5"/>
  </r>
  <r>
    <s v="9693-XMUOB"/>
    <x v="1"/>
    <n v="1"/>
    <s v="Yes"/>
    <s v="No"/>
    <n v="59"/>
    <s v="No"/>
    <x v="0"/>
    <x v="0"/>
    <x v="0"/>
    <x v="0"/>
    <x v="0"/>
    <x v="0"/>
    <x v="1"/>
    <x v="1"/>
    <x v="0"/>
    <s v="Yes"/>
    <x v="0"/>
    <n v="50.25"/>
    <n v="2997.45"/>
    <x v="0"/>
    <n v="2997.45"/>
    <n v="0"/>
    <x v="5"/>
  </r>
  <r>
    <s v="0383-CLDDA"/>
    <x v="0"/>
    <n v="0"/>
    <s v="No"/>
    <s v="No"/>
    <n v="69"/>
    <s v="Yes"/>
    <x v="2"/>
    <x v="0"/>
    <x v="1"/>
    <x v="1"/>
    <x v="1"/>
    <x v="1"/>
    <x v="1"/>
    <x v="1"/>
    <x v="2"/>
    <s v="Yes"/>
    <x v="3"/>
    <n v="85.35"/>
    <n v="5897.4"/>
    <x v="0"/>
    <n v="5897.4"/>
    <n v="0"/>
    <x v="4"/>
  </r>
  <r>
    <s v="4905-JEFDW"/>
    <x v="1"/>
    <n v="0"/>
    <s v="No"/>
    <s v="No"/>
    <n v="11"/>
    <s v="No"/>
    <x v="0"/>
    <x v="0"/>
    <x v="0"/>
    <x v="1"/>
    <x v="1"/>
    <x v="0"/>
    <x v="1"/>
    <x v="0"/>
    <x v="1"/>
    <s v="Yes"/>
    <x v="0"/>
    <n v="41.6"/>
    <n v="470.6"/>
    <x v="1"/>
    <n v="470.6"/>
    <n v="1"/>
    <x v="0"/>
  </r>
  <r>
    <s v="2709-UQGNP"/>
    <x v="1"/>
    <n v="0"/>
    <s v="No"/>
    <s v="No"/>
    <n v="10"/>
    <s v="Yes"/>
    <x v="1"/>
    <x v="0"/>
    <x v="1"/>
    <x v="1"/>
    <x v="0"/>
    <x v="0"/>
    <x v="0"/>
    <x v="0"/>
    <x v="0"/>
    <s v="Yes"/>
    <x v="1"/>
    <n v="51.65"/>
    <n v="524.5"/>
    <x v="0"/>
    <n v="524.5"/>
    <n v="0"/>
    <x v="0"/>
  </r>
  <r>
    <s v="3549-ZTMNH"/>
    <x v="1"/>
    <n v="0"/>
    <s v="Yes"/>
    <s v="Yes"/>
    <n v="12"/>
    <s v="Yes"/>
    <x v="2"/>
    <x v="2"/>
    <x v="2"/>
    <x v="2"/>
    <x v="2"/>
    <x v="2"/>
    <x v="2"/>
    <x v="2"/>
    <x v="2"/>
    <s v="Yes"/>
    <x v="2"/>
    <n v="24"/>
    <n v="269.64999999999998"/>
    <x v="0"/>
    <n v="269.64999999999998"/>
    <n v="0"/>
    <x v="0"/>
  </r>
  <r>
    <s v="7881-INRLC"/>
    <x v="1"/>
    <n v="0"/>
    <s v="No"/>
    <s v="No"/>
    <n v="45"/>
    <s v="Yes"/>
    <x v="2"/>
    <x v="1"/>
    <x v="0"/>
    <x v="0"/>
    <x v="0"/>
    <x v="0"/>
    <x v="1"/>
    <x v="1"/>
    <x v="0"/>
    <s v="Yes"/>
    <x v="3"/>
    <n v="100.85"/>
    <n v="4740"/>
    <x v="1"/>
    <n v="4740"/>
    <n v="1"/>
    <x v="2"/>
  </r>
  <r>
    <s v="8033-ATFAS"/>
    <x v="0"/>
    <n v="0"/>
    <s v="Yes"/>
    <s v="Yes"/>
    <n v="39"/>
    <s v="Yes"/>
    <x v="1"/>
    <x v="0"/>
    <x v="0"/>
    <x v="1"/>
    <x v="1"/>
    <x v="0"/>
    <x v="1"/>
    <x v="0"/>
    <x v="0"/>
    <s v="Yes"/>
    <x v="1"/>
    <n v="59.85"/>
    <n v="2341.5"/>
    <x v="0"/>
    <n v="2341.5"/>
    <n v="0"/>
    <x v="2"/>
  </r>
  <r>
    <s v="1635-NZATJ"/>
    <x v="1"/>
    <n v="1"/>
    <s v="Yes"/>
    <s v="No"/>
    <n v="71"/>
    <s v="Yes"/>
    <x v="2"/>
    <x v="2"/>
    <x v="2"/>
    <x v="2"/>
    <x v="2"/>
    <x v="2"/>
    <x v="2"/>
    <x v="2"/>
    <x v="2"/>
    <s v="No"/>
    <x v="3"/>
    <n v="25.45"/>
    <n v="1789.65"/>
    <x v="0"/>
    <n v="1789.65"/>
    <n v="0"/>
    <x v="4"/>
  </r>
  <r>
    <s v="0562-HKHML"/>
    <x v="1"/>
    <n v="0"/>
    <s v="Yes"/>
    <s v="Yes"/>
    <n v="71"/>
    <s v="Yes"/>
    <x v="2"/>
    <x v="2"/>
    <x v="2"/>
    <x v="2"/>
    <x v="2"/>
    <x v="2"/>
    <x v="2"/>
    <x v="2"/>
    <x v="2"/>
    <s v="No"/>
    <x v="3"/>
    <n v="23.9"/>
    <n v="1626.4"/>
    <x v="0"/>
    <n v="1626.4"/>
    <n v="0"/>
    <x v="4"/>
  </r>
  <r>
    <s v="8277-RVRSV"/>
    <x v="0"/>
    <n v="0"/>
    <s v="Yes"/>
    <s v="Yes"/>
    <n v="33"/>
    <s v="Yes"/>
    <x v="2"/>
    <x v="2"/>
    <x v="2"/>
    <x v="2"/>
    <x v="2"/>
    <x v="2"/>
    <x v="2"/>
    <x v="2"/>
    <x v="1"/>
    <s v="No"/>
    <x v="3"/>
    <n v="24.15"/>
    <n v="800.3"/>
    <x v="0"/>
    <n v="800.3"/>
    <n v="0"/>
    <x v="1"/>
  </r>
  <r>
    <s v="9943-VSZUV"/>
    <x v="1"/>
    <n v="1"/>
    <s v="No"/>
    <s v="No"/>
    <n v="67"/>
    <s v="Yes"/>
    <x v="2"/>
    <x v="1"/>
    <x v="0"/>
    <x v="1"/>
    <x v="0"/>
    <x v="0"/>
    <x v="0"/>
    <x v="0"/>
    <x v="0"/>
    <s v="Yes"/>
    <x v="1"/>
    <n v="75.7"/>
    <n v="5060.8500000000004"/>
    <x v="0"/>
    <n v="5060.8500000000004"/>
    <n v="0"/>
    <x v="4"/>
  </r>
  <r>
    <s v="0117-LFRMW"/>
    <x v="1"/>
    <n v="0"/>
    <s v="Yes"/>
    <s v="Yes"/>
    <n v="37"/>
    <s v="No"/>
    <x v="0"/>
    <x v="0"/>
    <x v="1"/>
    <x v="0"/>
    <x v="1"/>
    <x v="0"/>
    <x v="0"/>
    <x v="0"/>
    <x v="0"/>
    <s v="No"/>
    <x v="2"/>
    <n v="40.200000000000003"/>
    <n v="1448.8"/>
    <x v="1"/>
    <n v="1448.8"/>
    <n v="1"/>
    <x v="2"/>
  </r>
  <r>
    <s v="6172-FECYY"/>
    <x v="1"/>
    <n v="0"/>
    <s v="Yes"/>
    <s v="Yes"/>
    <n v="49"/>
    <s v="Yes"/>
    <x v="2"/>
    <x v="1"/>
    <x v="0"/>
    <x v="1"/>
    <x v="0"/>
    <x v="0"/>
    <x v="1"/>
    <x v="0"/>
    <x v="0"/>
    <s v="No"/>
    <x v="0"/>
    <n v="84.5"/>
    <n v="4254.8500000000004"/>
    <x v="1"/>
    <n v="4254.8500000000004"/>
    <n v="1"/>
    <x v="5"/>
  </r>
  <r>
    <s v="7054-ENNGU"/>
    <x v="0"/>
    <n v="0"/>
    <s v="Yes"/>
    <s v="No"/>
    <n v="9"/>
    <s v="Yes"/>
    <x v="1"/>
    <x v="0"/>
    <x v="0"/>
    <x v="0"/>
    <x v="0"/>
    <x v="0"/>
    <x v="0"/>
    <x v="0"/>
    <x v="0"/>
    <s v="No"/>
    <x v="1"/>
    <n v="50.85"/>
    <n v="466.6"/>
    <x v="0"/>
    <n v="466.6"/>
    <n v="0"/>
    <x v="0"/>
  </r>
  <r>
    <s v="1455-HFBXA"/>
    <x v="1"/>
    <n v="0"/>
    <s v="Yes"/>
    <s v="No"/>
    <n v="52"/>
    <s v="Yes"/>
    <x v="2"/>
    <x v="1"/>
    <x v="1"/>
    <x v="1"/>
    <x v="1"/>
    <x v="1"/>
    <x v="0"/>
    <x v="0"/>
    <x v="2"/>
    <s v="Yes"/>
    <x v="3"/>
    <n v="91.6"/>
    <n v="4627.8"/>
    <x v="0"/>
    <n v="4627.8"/>
    <n v="0"/>
    <x v="5"/>
  </r>
  <r>
    <s v="9402-CXWPL"/>
    <x v="0"/>
    <n v="0"/>
    <s v="No"/>
    <s v="No"/>
    <n v="70"/>
    <s v="Yes"/>
    <x v="2"/>
    <x v="1"/>
    <x v="0"/>
    <x v="0"/>
    <x v="0"/>
    <x v="0"/>
    <x v="1"/>
    <x v="1"/>
    <x v="1"/>
    <s v="No"/>
    <x v="0"/>
    <n v="98.9"/>
    <n v="6838.6"/>
    <x v="0"/>
    <n v="6838.6"/>
    <n v="0"/>
    <x v="4"/>
  </r>
  <r>
    <s v="1628-BIZYP"/>
    <x v="1"/>
    <n v="0"/>
    <s v="No"/>
    <s v="No"/>
    <n v="1"/>
    <s v="Yes"/>
    <x v="1"/>
    <x v="1"/>
    <x v="0"/>
    <x v="0"/>
    <x v="0"/>
    <x v="0"/>
    <x v="0"/>
    <x v="1"/>
    <x v="0"/>
    <s v="Yes"/>
    <x v="0"/>
    <n v="85"/>
    <n v="85"/>
    <x v="0"/>
    <n v="85"/>
    <n v="0"/>
    <x v="0"/>
  </r>
  <r>
    <s v="1965-AKTSX"/>
    <x v="0"/>
    <n v="1"/>
    <s v="No"/>
    <s v="No"/>
    <n v="14"/>
    <s v="Yes"/>
    <x v="2"/>
    <x v="1"/>
    <x v="0"/>
    <x v="0"/>
    <x v="0"/>
    <x v="0"/>
    <x v="0"/>
    <x v="0"/>
    <x v="0"/>
    <s v="Yes"/>
    <x v="0"/>
    <n v="78.95"/>
    <n v="1101.8499999999999"/>
    <x v="1"/>
    <n v="1101.8499999999999"/>
    <n v="1"/>
    <x v="3"/>
  </r>
  <r>
    <s v="0082-LDZUE"/>
    <x v="1"/>
    <n v="0"/>
    <s v="No"/>
    <s v="No"/>
    <n v="1"/>
    <s v="Yes"/>
    <x v="1"/>
    <x v="0"/>
    <x v="0"/>
    <x v="1"/>
    <x v="0"/>
    <x v="0"/>
    <x v="0"/>
    <x v="0"/>
    <x v="0"/>
    <s v="Yes"/>
    <x v="1"/>
    <n v="44.3"/>
    <n v="44.3"/>
    <x v="0"/>
    <n v="44.3"/>
    <n v="0"/>
    <x v="0"/>
  </r>
  <r>
    <s v="4786-UKSNZ"/>
    <x v="1"/>
    <n v="0"/>
    <s v="No"/>
    <s v="No"/>
    <n v="1"/>
    <s v="Yes"/>
    <x v="1"/>
    <x v="2"/>
    <x v="2"/>
    <x v="2"/>
    <x v="2"/>
    <x v="2"/>
    <x v="2"/>
    <x v="2"/>
    <x v="0"/>
    <s v="No"/>
    <x v="1"/>
    <n v="20.2"/>
    <n v="20.2"/>
    <x v="1"/>
    <n v="20.2"/>
    <n v="1"/>
    <x v="0"/>
  </r>
  <r>
    <s v="5343-SGUBI"/>
    <x v="0"/>
    <n v="0"/>
    <s v="No"/>
    <s v="No"/>
    <n v="52"/>
    <s v="Yes"/>
    <x v="2"/>
    <x v="1"/>
    <x v="0"/>
    <x v="0"/>
    <x v="0"/>
    <x v="0"/>
    <x v="0"/>
    <x v="0"/>
    <x v="1"/>
    <s v="Yes"/>
    <x v="1"/>
    <n v="80.2"/>
    <n v="4297.6000000000004"/>
    <x v="0"/>
    <n v="4297.6000000000004"/>
    <n v="0"/>
    <x v="5"/>
  </r>
  <r>
    <s v="0856-NAOES"/>
    <x v="1"/>
    <n v="0"/>
    <s v="No"/>
    <s v="No"/>
    <n v="6"/>
    <s v="Yes"/>
    <x v="1"/>
    <x v="0"/>
    <x v="0"/>
    <x v="1"/>
    <x v="1"/>
    <x v="0"/>
    <x v="1"/>
    <x v="0"/>
    <x v="0"/>
    <s v="No"/>
    <x v="1"/>
    <n v="60.9"/>
    <n v="414.1"/>
    <x v="0"/>
    <n v="414.1"/>
    <n v="0"/>
    <x v="0"/>
  </r>
  <r>
    <s v="1976-AZZPJ"/>
    <x v="1"/>
    <n v="0"/>
    <s v="Yes"/>
    <s v="No"/>
    <n v="7"/>
    <s v="No"/>
    <x v="0"/>
    <x v="0"/>
    <x v="1"/>
    <x v="0"/>
    <x v="0"/>
    <x v="0"/>
    <x v="0"/>
    <x v="0"/>
    <x v="0"/>
    <s v="No"/>
    <x v="1"/>
    <n v="34.200000000000003"/>
    <n v="256.60000000000002"/>
    <x v="0"/>
    <n v="256.60000000000002"/>
    <n v="0"/>
    <x v="0"/>
  </r>
  <r>
    <s v="7248-VZQLC"/>
    <x v="0"/>
    <n v="1"/>
    <s v="No"/>
    <s v="No"/>
    <n v="47"/>
    <s v="Yes"/>
    <x v="2"/>
    <x v="1"/>
    <x v="0"/>
    <x v="0"/>
    <x v="1"/>
    <x v="0"/>
    <x v="0"/>
    <x v="0"/>
    <x v="0"/>
    <s v="Yes"/>
    <x v="2"/>
    <n v="85.2"/>
    <n v="3969.35"/>
    <x v="1"/>
    <n v="3969.35"/>
    <n v="1"/>
    <x v="2"/>
  </r>
  <r>
    <s v="6156-UZDLF"/>
    <x v="0"/>
    <n v="0"/>
    <s v="No"/>
    <s v="No"/>
    <n v="26"/>
    <s v="Yes"/>
    <x v="1"/>
    <x v="1"/>
    <x v="1"/>
    <x v="1"/>
    <x v="1"/>
    <x v="1"/>
    <x v="0"/>
    <x v="0"/>
    <x v="1"/>
    <s v="Yes"/>
    <x v="3"/>
    <n v="87.15"/>
    <n v="2274.1"/>
    <x v="0"/>
    <n v="2274.1"/>
    <n v="0"/>
    <x v="1"/>
  </r>
  <r>
    <s v="3099-OONVS"/>
    <x v="1"/>
    <n v="0"/>
    <s v="Yes"/>
    <s v="Yes"/>
    <n v="25"/>
    <s v="Yes"/>
    <x v="1"/>
    <x v="0"/>
    <x v="1"/>
    <x v="1"/>
    <x v="0"/>
    <x v="1"/>
    <x v="0"/>
    <x v="0"/>
    <x v="0"/>
    <s v="No"/>
    <x v="0"/>
    <n v="54.3"/>
    <n v="1296.8"/>
    <x v="0"/>
    <n v="1296.8"/>
    <n v="0"/>
    <x v="1"/>
  </r>
  <r>
    <s v="9500-WBGRP"/>
    <x v="1"/>
    <n v="0"/>
    <s v="No"/>
    <s v="No"/>
    <n v="69"/>
    <s v="Yes"/>
    <x v="1"/>
    <x v="2"/>
    <x v="2"/>
    <x v="2"/>
    <x v="2"/>
    <x v="2"/>
    <x v="2"/>
    <x v="2"/>
    <x v="2"/>
    <s v="Yes"/>
    <x v="1"/>
    <n v="19.100000000000001"/>
    <n v="1268.8499999999999"/>
    <x v="0"/>
    <n v="1268.8499999999999"/>
    <n v="0"/>
    <x v="4"/>
  </r>
  <r>
    <s v="5183-KLYEM"/>
    <x v="0"/>
    <n v="0"/>
    <s v="No"/>
    <s v="No"/>
    <n v="72"/>
    <s v="Yes"/>
    <x v="2"/>
    <x v="1"/>
    <x v="1"/>
    <x v="0"/>
    <x v="1"/>
    <x v="1"/>
    <x v="1"/>
    <x v="1"/>
    <x v="2"/>
    <s v="Yes"/>
    <x v="3"/>
    <n v="112.75"/>
    <n v="8192.6"/>
    <x v="0"/>
    <n v="8192.6"/>
    <n v="0"/>
    <x v="4"/>
  </r>
  <r>
    <s v="5144-PQCDZ"/>
    <x v="1"/>
    <n v="0"/>
    <s v="No"/>
    <s v="No"/>
    <n v="4"/>
    <s v="Yes"/>
    <x v="1"/>
    <x v="2"/>
    <x v="2"/>
    <x v="2"/>
    <x v="2"/>
    <x v="2"/>
    <x v="2"/>
    <x v="2"/>
    <x v="0"/>
    <s v="Yes"/>
    <x v="1"/>
    <n v="19.95"/>
    <n v="59.25"/>
    <x v="0"/>
    <n v="59.25"/>
    <n v="0"/>
    <x v="0"/>
  </r>
  <r>
    <s v="8514-VZHEB"/>
    <x v="1"/>
    <n v="0"/>
    <s v="Yes"/>
    <s v="Yes"/>
    <n v="59"/>
    <s v="Yes"/>
    <x v="1"/>
    <x v="2"/>
    <x v="2"/>
    <x v="2"/>
    <x v="2"/>
    <x v="2"/>
    <x v="2"/>
    <x v="2"/>
    <x v="2"/>
    <s v="No"/>
    <x v="1"/>
    <n v="19.5"/>
    <n v="1147.8499999999999"/>
    <x v="0"/>
    <n v="1147.8499999999999"/>
    <n v="0"/>
    <x v="5"/>
  </r>
  <r>
    <s v="6625-IUTTT"/>
    <x v="1"/>
    <n v="0"/>
    <s v="No"/>
    <s v="No"/>
    <n v="67"/>
    <s v="Yes"/>
    <x v="1"/>
    <x v="0"/>
    <x v="1"/>
    <x v="1"/>
    <x v="1"/>
    <x v="0"/>
    <x v="0"/>
    <x v="1"/>
    <x v="2"/>
    <s v="No"/>
    <x v="2"/>
    <n v="65.55"/>
    <n v="4361.55"/>
    <x v="0"/>
    <n v="4361.55"/>
    <n v="0"/>
    <x v="4"/>
  </r>
  <r>
    <s v="9355-NPPFS"/>
    <x v="0"/>
    <n v="1"/>
    <s v="No"/>
    <s v="No"/>
    <n v="26"/>
    <s v="Yes"/>
    <x v="1"/>
    <x v="1"/>
    <x v="0"/>
    <x v="1"/>
    <x v="0"/>
    <x v="0"/>
    <x v="0"/>
    <x v="1"/>
    <x v="0"/>
    <s v="Yes"/>
    <x v="0"/>
    <n v="78.8"/>
    <n v="2006.1"/>
    <x v="0"/>
    <n v="2006.1"/>
    <n v="0"/>
    <x v="1"/>
  </r>
  <r>
    <s v="0068-FIGTF"/>
    <x v="0"/>
    <n v="0"/>
    <s v="No"/>
    <s v="No"/>
    <n v="27"/>
    <s v="Yes"/>
    <x v="1"/>
    <x v="0"/>
    <x v="0"/>
    <x v="0"/>
    <x v="1"/>
    <x v="1"/>
    <x v="1"/>
    <x v="1"/>
    <x v="1"/>
    <s v="No"/>
    <x v="1"/>
    <n v="78.2"/>
    <n v="2078.9499999999998"/>
    <x v="0"/>
    <n v="2078.9499999999998"/>
    <n v="0"/>
    <x v="1"/>
  </r>
  <r>
    <s v="5965-GGPRW"/>
    <x v="1"/>
    <n v="0"/>
    <s v="Yes"/>
    <s v="Yes"/>
    <n v="72"/>
    <s v="Yes"/>
    <x v="2"/>
    <x v="1"/>
    <x v="1"/>
    <x v="1"/>
    <x v="1"/>
    <x v="0"/>
    <x v="1"/>
    <x v="1"/>
    <x v="2"/>
    <s v="No"/>
    <x v="2"/>
    <n v="105.25"/>
    <n v="7609.75"/>
    <x v="0"/>
    <n v="7609.75"/>
    <n v="0"/>
    <x v="4"/>
  </r>
  <r>
    <s v="8035-PWSEV"/>
    <x v="0"/>
    <n v="0"/>
    <s v="No"/>
    <s v="No"/>
    <n v="6"/>
    <s v="Yes"/>
    <x v="1"/>
    <x v="1"/>
    <x v="0"/>
    <x v="1"/>
    <x v="1"/>
    <x v="1"/>
    <x v="0"/>
    <x v="1"/>
    <x v="0"/>
    <s v="Yes"/>
    <x v="0"/>
    <n v="89.25"/>
    <n v="487.05"/>
    <x v="0"/>
    <n v="487.05"/>
    <n v="0"/>
    <x v="0"/>
  </r>
  <r>
    <s v="2236-HILPA"/>
    <x v="1"/>
    <n v="0"/>
    <s v="Yes"/>
    <s v="Yes"/>
    <n v="62"/>
    <s v="Yes"/>
    <x v="1"/>
    <x v="2"/>
    <x v="2"/>
    <x v="2"/>
    <x v="2"/>
    <x v="2"/>
    <x v="2"/>
    <x v="2"/>
    <x v="2"/>
    <s v="No"/>
    <x v="3"/>
    <n v="20.65"/>
    <n v="1218.45"/>
    <x v="0"/>
    <n v="1218.45"/>
    <n v="0"/>
    <x v="4"/>
  </r>
  <r>
    <s v="1840-BIUOG"/>
    <x v="1"/>
    <n v="0"/>
    <s v="No"/>
    <s v="No"/>
    <n v="20"/>
    <s v="Yes"/>
    <x v="2"/>
    <x v="0"/>
    <x v="0"/>
    <x v="0"/>
    <x v="0"/>
    <x v="1"/>
    <x v="1"/>
    <x v="0"/>
    <x v="1"/>
    <s v="Yes"/>
    <x v="0"/>
    <n v="68.7"/>
    <n v="1416.2"/>
    <x v="0"/>
    <n v="1416.2"/>
    <n v="0"/>
    <x v="3"/>
  </r>
  <r>
    <s v="1356-MKYSK"/>
    <x v="1"/>
    <n v="0"/>
    <s v="No"/>
    <s v="No"/>
    <n v="6"/>
    <s v="Yes"/>
    <x v="1"/>
    <x v="0"/>
    <x v="1"/>
    <x v="1"/>
    <x v="1"/>
    <x v="1"/>
    <x v="1"/>
    <x v="1"/>
    <x v="0"/>
    <s v="No"/>
    <x v="3"/>
    <n v="78.650000000000006"/>
    <n v="483.3"/>
    <x v="0"/>
    <n v="483.3"/>
    <n v="0"/>
    <x v="0"/>
  </r>
  <r>
    <s v="6080-LNESI"/>
    <x v="1"/>
    <n v="0"/>
    <s v="No"/>
    <s v="No"/>
    <n v="51"/>
    <s v="Yes"/>
    <x v="2"/>
    <x v="2"/>
    <x v="2"/>
    <x v="2"/>
    <x v="2"/>
    <x v="2"/>
    <x v="2"/>
    <x v="2"/>
    <x v="2"/>
    <s v="No"/>
    <x v="1"/>
    <n v="24.75"/>
    <n v="1234.5999999999999"/>
    <x v="0"/>
    <n v="1234.5999999999999"/>
    <n v="0"/>
    <x v="5"/>
  </r>
  <r>
    <s v="1830-IPXVJ"/>
    <x v="0"/>
    <n v="0"/>
    <s v="Yes"/>
    <s v="Yes"/>
    <n v="61"/>
    <s v="Yes"/>
    <x v="1"/>
    <x v="2"/>
    <x v="2"/>
    <x v="2"/>
    <x v="2"/>
    <x v="2"/>
    <x v="2"/>
    <x v="2"/>
    <x v="2"/>
    <s v="No"/>
    <x v="3"/>
    <n v="19.75"/>
    <n v="1311.6"/>
    <x v="0"/>
    <n v="1311.6"/>
    <n v="0"/>
    <x v="4"/>
  </r>
  <r>
    <s v="5828-DWPIL"/>
    <x v="1"/>
    <n v="1"/>
    <s v="Yes"/>
    <s v="No"/>
    <n v="62"/>
    <s v="Yes"/>
    <x v="2"/>
    <x v="1"/>
    <x v="1"/>
    <x v="0"/>
    <x v="1"/>
    <x v="0"/>
    <x v="0"/>
    <x v="0"/>
    <x v="0"/>
    <s v="Yes"/>
    <x v="0"/>
    <n v="89.1"/>
    <n v="5618.3"/>
    <x v="0"/>
    <n v="5618.3"/>
    <n v="0"/>
    <x v="4"/>
  </r>
  <r>
    <s v="8398-TBIYD"/>
    <x v="0"/>
    <n v="0"/>
    <s v="No"/>
    <s v="No"/>
    <n v="72"/>
    <s v="Yes"/>
    <x v="2"/>
    <x v="1"/>
    <x v="1"/>
    <x v="1"/>
    <x v="0"/>
    <x v="1"/>
    <x v="0"/>
    <x v="0"/>
    <x v="2"/>
    <s v="Yes"/>
    <x v="2"/>
    <n v="84.7"/>
    <n v="6185.15"/>
    <x v="0"/>
    <n v="6185.15"/>
    <n v="0"/>
    <x v="4"/>
  </r>
  <r>
    <s v="0011-IGKFF"/>
    <x v="1"/>
    <n v="1"/>
    <s v="Yes"/>
    <s v="No"/>
    <n v="13"/>
    <s v="Yes"/>
    <x v="1"/>
    <x v="1"/>
    <x v="0"/>
    <x v="0"/>
    <x v="1"/>
    <x v="0"/>
    <x v="1"/>
    <x v="1"/>
    <x v="0"/>
    <s v="Yes"/>
    <x v="0"/>
    <n v="98"/>
    <n v="1237.8499999999999"/>
    <x v="1"/>
    <n v="1237.8499999999999"/>
    <n v="1"/>
    <x v="3"/>
  </r>
  <r>
    <s v="4192-GORJT"/>
    <x v="1"/>
    <n v="0"/>
    <s v="Yes"/>
    <s v="No"/>
    <n v="5"/>
    <s v="Yes"/>
    <x v="1"/>
    <x v="1"/>
    <x v="0"/>
    <x v="1"/>
    <x v="1"/>
    <x v="0"/>
    <x v="1"/>
    <x v="1"/>
    <x v="0"/>
    <s v="Yes"/>
    <x v="0"/>
    <n v="94.45"/>
    <n v="498.1"/>
    <x v="1"/>
    <n v="498.1"/>
    <n v="1"/>
    <x v="0"/>
  </r>
  <r>
    <s v="6496-SLWHQ"/>
    <x v="1"/>
    <n v="1"/>
    <s v="No"/>
    <s v="No"/>
    <n v="3"/>
    <s v="Yes"/>
    <x v="2"/>
    <x v="1"/>
    <x v="0"/>
    <x v="0"/>
    <x v="1"/>
    <x v="0"/>
    <x v="1"/>
    <x v="1"/>
    <x v="0"/>
    <s v="Yes"/>
    <x v="0"/>
    <n v="105"/>
    <n v="294.45"/>
    <x v="1"/>
    <n v="294.45"/>
    <n v="1"/>
    <x v="0"/>
  </r>
  <r>
    <s v="9912-GVSEQ"/>
    <x v="0"/>
    <n v="1"/>
    <s v="Yes"/>
    <s v="No"/>
    <n v="26"/>
    <s v="Yes"/>
    <x v="2"/>
    <x v="1"/>
    <x v="0"/>
    <x v="0"/>
    <x v="1"/>
    <x v="0"/>
    <x v="0"/>
    <x v="1"/>
    <x v="0"/>
    <s v="Yes"/>
    <x v="0"/>
    <n v="93.85"/>
    <n v="2381.5500000000002"/>
    <x v="1"/>
    <n v="2381.5500000000002"/>
    <n v="1"/>
    <x v="1"/>
  </r>
  <r>
    <s v="2931-FSOHN"/>
    <x v="1"/>
    <n v="1"/>
    <s v="No"/>
    <s v="No"/>
    <n v="13"/>
    <s v="Yes"/>
    <x v="1"/>
    <x v="0"/>
    <x v="0"/>
    <x v="0"/>
    <x v="0"/>
    <x v="0"/>
    <x v="1"/>
    <x v="0"/>
    <x v="0"/>
    <s v="Yes"/>
    <x v="0"/>
    <n v="59.9"/>
    <n v="788.35"/>
    <x v="0"/>
    <n v="788.35"/>
    <n v="0"/>
    <x v="3"/>
  </r>
  <r>
    <s v="9418-RUKPH"/>
    <x v="0"/>
    <n v="0"/>
    <s v="Yes"/>
    <s v="Yes"/>
    <n v="38"/>
    <s v="Yes"/>
    <x v="1"/>
    <x v="2"/>
    <x v="2"/>
    <x v="2"/>
    <x v="2"/>
    <x v="2"/>
    <x v="2"/>
    <x v="2"/>
    <x v="2"/>
    <s v="Yes"/>
    <x v="1"/>
    <n v="19.95"/>
    <n v="756.4"/>
    <x v="0"/>
    <n v="756.4"/>
    <n v="0"/>
    <x v="2"/>
  </r>
  <r>
    <s v="5383-MMTWC"/>
    <x v="0"/>
    <n v="1"/>
    <s v="Yes"/>
    <s v="No"/>
    <n v="8"/>
    <s v="Yes"/>
    <x v="2"/>
    <x v="1"/>
    <x v="0"/>
    <x v="1"/>
    <x v="0"/>
    <x v="0"/>
    <x v="0"/>
    <x v="1"/>
    <x v="0"/>
    <s v="Yes"/>
    <x v="0"/>
    <n v="84"/>
    <n v="613.4"/>
    <x v="1"/>
    <n v="613.4"/>
    <n v="1"/>
    <x v="0"/>
  </r>
  <r>
    <s v="9971-ZWPBF"/>
    <x v="1"/>
    <n v="1"/>
    <s v="Yes"/>
    <s v="Yes"/>
    <n v="34"/>
    <s v="Yes"/>
    <x v="2"/>
    <x v="1"/>
    <x v="0"/>
    <x v="0"/>
    <x v="1"/>
    <x v="1"/>
    <x v="1"/>
    <x v="1"/>
    <x v="0"/>
    <s v="Yes"/>
    <x v="0"/>
    <n v="108.9"/>
    <n v="3625.2"/>
    <x v="0"/>
    <n v="3625.2"/>
    <n v="0"/>
    <x v="1"/>
  </r>
  <r>
    <s v="4712-AUQZO"/>
    <x v="1"/>
    <n v="0"/>
    <s v="No"/>
    <s v="No"/>
    <n v="18"/>
    <s v="No"/>
    <x v="0"/>
    <x v="0"/>
    <x v="1"/>
    <x v="1"/>
    <x v="1"/>
    <x v="0"/>
    <x v="0"/>
    <x v="0"/>
    <x v="0"/>
    <s v="No"/>
    <x v="1"/>
    <n v="33.6"/>
    <n v="550.35"/>
    <x v="0"/>
    <n v="550.35"/>
    <n v="0"/>
    <x v="3"/>
  </r>
  <r>
    <s v="9711-FJTBX"/>
    <x v="1"/>
    <n v="0"/>
    <s v="Yes"/>
    <s v="Yes"/>
    <n v="56"/>
    <s v="Yes"/>
    <x v="1"/>
    <x v="1"/>
    <x v="0"/>
    <x v="0"/>
    <x v="1"/>
    <x v="1"/>
    <x v="0"/>
    <x v="0"/>
    <x v="1"/>
    <s v="Yes"/>
    <x v="1"/>
    <n v="85.85"/>
    <n v="4793.8"/>
    <x v="0"/>
    <n v="4793.8"/>
    <n v="0"/>
    <x v="5"/>
  </r>
  <r>
    <s v="2908-ZTPNF"/>
    <x v="0"/>
    <n v="0"/>
    <s v="No"/>
    <s v="No"/>
    <n v="36"/>
    <s v="No"/>
    <x v="0"/>
    <x v="0"/>
    <x v="0"/>
    <x v="0"/>
    <x v="0"/>
    <x v="1"/>
    <x v="0"/>
    <x v="0"/>
    <x v="0"/>
    <s v="Yes"/>
    <x v="2"/>
    <n v="34.85"/>
    <n v="1267.2"/>
    <x v="0"/>
    <n v="1267.2"/>
    <n v="0"/>
    <x v="1"/>
  </r>
  <r>
    <s v="7240-ETPTR"/>
    <x v="0"/>
    <n v="0"/>
    <s v="Yes"/>
    <s v="No"/>
    <n v="9"/>
    <s v="No"/>
    <x v="0"/>
    <x v="0"/>
    <x v="0"/>
    <x v="1"/>
    <x v="1"/>
    <x v="0"/>
    <x v="1"/>
    <x v="1"/>
    <x v="0"/>
    <s v="Yes"/>
    <x v="0"/>
    <n v="48.75"/>
    <n v="442.2"/>
    <x v="1"/>
    <n v="442.2"/>
    <n v="1"/>
    <x v="0"/>
  </r>
  <r>
    <s v="2202-CUYXZ"/>
    <x v="1"/>
    <n v="0"/>
    <s v="No"/>
    <s v="No"/>
    <n v="1"/>
    <s v="Yes"/>
    <x v="1"/>
    <x v="1"/>
    <x v="0"/>
    <x v="1"/>
    <x v="1"/>
    <x v="0"/>
    <x v="1"/>
    <x v="0"/>
    <x v="0"/>
    <s v="Yes"/>
    <x v="0"/>
    <n v="84.85"/>
    <n v="84.85"/>
    <x v="1"/>
    <n v="84.85"/>
    <n v="1"/>
    <x v="0"/>
  </r>
  <r>
    <s v="5995-OIGLP"/>
    <x v="1"/>
    <n v="0"/>
    <s v="No"/>
    <s v="No"/>
    <n v="12"/>
    <s v="Yes"/>
    <x v="1"/>
    <x v="0"/>
    <x v="1"/>
    <x v="1"/>
    <x v="0"/>
    <x v="1"/>
    <x v="0"/>
    <x v="0"/>
    <x v="0"/>
    <s v="No"/>
    <x v="1"/>
    <n v="56.65"/>
    <n v="654.85"/>
    <x v="1"/>
    <n v="654.85"/>
    <n v="1"/>
    <x v="0"/>
  </r>
  <r>
    <s v="8421-WZOOW"/>
    <x v="0"/>
    <n v="1"/>
    <s v="Yes"/>
    <s v="Yes"/>
    <n v="57"/>
    <s v="Yes"/>
    <x v="1"/>
    <x v="1"/>
    <x v="0"/>
    <x v="0"/>
    <x v="1"/>
    <x v="1"/>
    <x v="1"/>
    <x v="0"/>
    <x v="0"/>
    <s v="Yes"/>
    <x v="3"/>
    <n v="95.3"/>
    <n v="5567.45"/>
    <x v="0"/>
    <n v="5567.45"/>
    <n v="0"/>
    <x v="5"/>
  </r>
  <r>
    <s v="6261-RCVNS"/>
    <x v="0"/>
    <n v="0"/>
    <s v="No"/>
    <s v="No"/>
    <n v="42"/>
    <s v="Yes"/>
    <x v="1"/>
    <x v="0"/>
    <x v="1"/>
    <x v="0"/>
    <x v="1"/>
    <x v="1"/>
    <x v="0"/>
    <x v="1"/>
    <x v="1"/>
    <s v="No"/>
    <x v="3"/>
    <n v="73.900000000000006"/>
    <n v="3160.55"/>
    <x v="1"/>
    <n v="3160.55"/>
    <n v="1"/>
    <x v="2"/>
  </r>
  <r>
    <s v="7951-QKZPL"/>
    <x v="0"/>
    <n v="0"/>
    <s v="Yes"/>
    <s v="Yes"/>
    <n v="33"/>
    <s v="Yes"/>
    <x v="2"/>
    <x v="2"/>
    <x v="2"/>
    <x v="2"/>
    <x v="2"/>
    <x v="2"/>
    <x v="2"/>
    <x v="2"/>
    <x v="2"/>
    <s v="Yes"/>
    <x v="1"/>
    <n v="24.5"/>
    <n v="740.3"/>
    <x v="1"/>
    <n v="740.3"/>
    <n v="1"/>
    <x v="1"/>
  </r>
  <r>
    <s v="1414-YADCW"/>
    <x v="1"/>
    <n v="0"/>
    <s v="Yes"/>
    <s v="No"/>
    <n v="70"/>
    <s v="Yes"/>
    <x v="1"/>
    <x v="1"/>
    <x v="1"/>
    <x v="0"/>
    <x v="0"/>
    <x v="1"/>
    <x v="0"/>
    <x v="0"/>
    <x v="2"/>
    <s v="No"/>
    <x v="2"/>
    <n v="84.6"/>
    <n v="5706.2"/>
    <x v="0"/>
    <n v="5706.2"/>
    <n v="0"/>
    <x v="4"/>
  </r>
  <r>
    <s v="8756-RDDLT"/>
    <x v="0"/>
    <n v="0"/>
    <s v="No"/>
    <s v="No"/>
    <n v="68"/>
    <s v="No"/>
    <x v="0"/>
    <x v="0"/>
    <x v="0"/>
    <x v="0"/>
    <x v="0"/>
    <x v="1"/>
    <x v="0"/>
    <x v="1"/>
    <x v="0"/>
    <s v="No"/>
    <x v="0"/>
    <n v="44.95"/>
    <n v="3085.35"/>
    <x v="0"/>
    <n v="3085.35"/>
    <n v="0"/>
    <x v="4"/>
  </r>
  <r>
    <s v="2862-PFNIK"/>
    <x v="1"/>
    <n v="0"/>
    <s v="No"/>
    <s v="Yes"/>
    <n v="1"/>
    <s v="No"/>
    <x v="0"/>
    <x v="0"/>
    <x v="0"/>
    <x v="1"/>
    <x v="0"/>
    <x v="0"/>
    <x v="0"/>
    <x v="0"/>
    <x v="0"/>
    <s v="Yes"/>
    <x v="0"/>
    <n v="24.7"/>
    <n v="24.7"/>
    <x v="0"/>
    <n v="24.7"/>
    <n v="0"/>
    <x v="0"/>
  </r>
  <r>
    <s v="5816-QVHRX"/>
    <x v="0"/>
    <n v="0"/>
    <s v="No"/>
    <s v="No"/>
    <n v="37"/>
    <s v="Yes"/>
    <x v="2"/>
    <x v="1"/>
    <x v="0"/>
    <x v="1"/>
    <x v="0"/>
    <x v="1"/>
    <x v="1"/>
    <x v="1"/>
    <x v="0"/>
    <s v="No"/>
    <x v="3"/>
    <n v="100.3"/>
    <n v="3541.4"/>
    <x v="0"/>
    <n v="3541.4"/>
    <n v="0"/>
    <x v="2"/>
  </r>
  <r>
    <s v="4430-YHXGG"/>
    <x v="0"/>
    <n v="0"/>
    <s v="No"/>
    <s v="Yes"/>
    <n v="4"/>
    <s v="Yes"/>
    <x v="2"/>
    <x v="2"/>
    <x v="2"/>
    <x v="2"/>
    <x v="2"/>
    <x v="2"/>
    <x v="2"/>
    <x v="2"/>
    <x v="0"/>
    <s v="Yes"/>
    <x v="1"/>
    <n v="25.45"/>
    <n v="84.2"/>
    <x v="0"/>
    <n v="84.2"/>
    <n v="0"/>
    <x v="0"/>
  </r>
  <r>
    <s v="6888-SBYAI"/>
    <x v="1"/>
    <n v="0"/>
    <s v="No"/>
    <s v="No"/>
    <n v="1"/>
    <s v="Yes"/>
    <x v="1"/>
    <x v="0"/>
    <x v="1"/>
    <x v="1"/>
    <x v="0"/>
    <x v="0"/>
    <x v="0"/>
    <x v="0"/>
    <x v="0"/>
    <s v="Yes"/>
    <x v="1"/>
    <n v="50.7"/>
    <n v="50.7"/>
    <x v="0"/>
    <n v="50.7"/>
    <n v="0"/>
    <x v="0"/>
  </r>
  <r>
    <s v="7395-XWZOY"/>
    <x v="1"/>
    <n v="0"/>
    <s v="No"/>
    <s v="No"/>
    <n v="20"/>
    <s v="No"/>
    <x v="0"/>
    <x v="0"/>
    <x v="1"/>
    <x v="0"/>
    <x v="1"/>
    <x v="1"/>
    <x v="1"/>
    <x v="0"/>
    <x v="0"/>
    <s v="Yes"/>
    <x v="3"/>
    <n v="55"/>
    <n v="1165.55"/>
    <x v="0"/>
    <n v="1165.55"/>
    <n v="0"/>
    <x v="3"/>
  </r>
  <r>
    <s v="7169-YWAMK"/>
    <x v="1"/>
    <n v="0"/>
    <s v="Yes"/>
    <s v="Yes"/>
    <n v="72"/>
    <s v="Yes"/>
    <x v="1"/>
    <x v="0"/>
    <x v="1"/>
    <x v="0"/>
    <x v="0"/>
    <x v="1"/>
    <x v="1"/>
    <x v="0"/>
    <x v="2"/>
    <s v="No"/>
    <x v="2"/>
    <n v="68.400000000000006"/>
    <n v="4855.3500000000004"/>
    <x v="0"/>
    <n v="4855.3500000000004"/>
    <n v="0"/>
    <x v="4"/>
  </r>
  <r>
    <s v="3640-PHQXK"/>
    <x v="0"/>
    <n v="0"/>
    <s v="No"/>
    <s v="No"/>
    <n v="31"/>
    <s v="Yes"/>
    <x v="2"/>
    <x v="1"/>
    <x v="0"/>
    <x v="1"/>
    <x v="1"/>
    <x v="0"/>
    <x v="0"/>
    <x v="1"/>
    <x v="0"/>
    <s v="Yes"/>
    <x v="0"/>
    <n v="89.9"/>
    <n v="2806.9"/>
    <x v="1"/>
    <n v="2806.9"/>
    <n v="1"/>
    <x v="1"/>
  </r>
  <r>
    <s v="6877-LGWXO"/>
    <x v="1"/>
    <n v="1"/>
    <s v="Yes"/>
    <s v="No"/>
    <n v="18"/>
    <s v="Yes"/>
    <x v="1"/>
    <x v="1"/>
    <x v="0"/>
    <x v="1"/>
    <x v="0"/>
    <x v="0"/>
    <x v="0"/>
    <x v="1"/>
    <x v="0"/>
    <s v="No"/>
    <x v="0"/>
    <n v="78.55"/>
    <n v="1422.65"/>
    <x v="1"/>
    <n v="1422.65"/>
    <n v="1"/>
    <x v="3"/>
  </r>
  <r>
    <s v="6859-RKMZJ"/>
    <x v="1"/>
    <n v="0"/>
    <s v="Yes"/>
    <s v="No"/>
    <n v="11"/>
    <s v="Yes"/>
    <x v="1"/>
    <x v="0"/>
    <x v="0"/>
    <x v="1"/>
    <x v="0"/>
    <x v="0"/>
    <x v="1"/>
    <x v="0"/>
    <x v="0"/>
    <s v="Yes"/>
    <x v="2"/>
    <n v="55.05"/>
    <n v="608.15"/>
    <x v="0"/>
    <n v="608.15"/>
    <n v="0"/>
    <x v="0"/>
  </r>
  <r>
    <s v="2729-VNVAP"/>
    <x v="0"/>
    <n v="0"/>
    <s v="Yes"/>
    <s v="Yes"/>
    <n v="33"/>
    <s v="Yes"/>
    <x v="1"/>
    <x v="2"/>
    <x v="2"/>
    <x v="2"/>
    <x v="2"/>
    <x v="2"/>
    <x v="2"/>
    <x v="2"/>
    <x v="2"/>
    <s v="No"/>
    <x v="3"/>
    <n v="19.8"/>
    <n v="641.35"/>
    <x v="0"/>
    <n v="641.35"/>
    <n v="0"/>
    <x v="1"/>
  </r>
  <r>
    <s v="2957-JIRMN"/>
    <x v="0"/>
    <n v="1"/>
    <s v="No"/>
    <s v="No"/>
    <n v="62"/>
    <s v="Yes"/>
    <x v="2"/>
    <x v="1"/>
    <x v="0"/>
    <x v="1"/>
    <x v="0"/>
    <x v="0"/>
    <x v="1"/>
    <x v="0"/>
    <x v="1"/>
    <s v="No"/>
    <x v="0"/>
    <n v="84.45"/>
    <n v="4959.1499999999996"/>
    <x v="0"/>
    <n v="4959.1499999999996"/>
    <n v="0"/>
    <x v="4"/>
  </r>
  <r>
    <s v="2049-BAFNW"/>
    <x v="0"/>
    <n v="0"/>
    <s v="No"/>
    <s v="No"/>
    <n v="1"/>
    <s v="No"/>
    <x v="0"/>
    <x v="0"/>
    <x v="0"/>
    <x v="1"/>
    <x v="1"/>
    <x v="1"/>
    <x v="0"/>
    <x v="0"/>
    <x v="0"/>
    <s v="No"/>
    <x v="1"/>
    <n v="35.9"/>
    <n v="35.9"/>
    <x v="0"/>
    <n v="35.9"/>
    <n v="0"/>
    <x v="0"/>
  </r>
  <r>
    <s v="3842-QTGDL"/>
    <x v="1"/>
    <n v="0"/>
    <s v="Yes"/>
    <s v="No"/>
    <n v="16"/>
    <s v="Yes"/>
    <x v="1"/>
    <x v="1"/>
    <x v="1"/>
    <x v="0"/>
    <x v="0"/>
    <x v="0"/>
    <x v="0"/>
    <x v="0"/>
    <x v="0"/>
    <s v="No"/>
    <x v="2"/>
    <n v="80.75"/>
    <n v="1321.3"/>
    <x v="0"/>
    <n v="1321.3"/>
    <n v="0"/>
    <x v="3"/>
  </r>
  <r>
    <s v="7163-OCEQI"/>
    <x v="1"/>
    <n v="0"/>
    <s v="Yes"/>
    <s v="Yes"/>
    <n v="22"/>
    <s v="Yes"/>
    <x v="2"/>
    <x v="0"/>
    <x v="0"/>
    <x v="1"/>
    <x v="1"/>
    <x v="1"/>
    <x v="1"/>
    <x v="1"/>
    <x v="1"/>
    <s v="Yes"/>
    <x v="1"/>
    <n v="78.650000000000006"/>
    <n v="1663.75"/>
    <x v="0"/>
    <n v="1663.75"/>
    <n v="0"/>
    <x v="3"/>
  </r>
  <r>
    <s v="9782-LGXMC"/>
    <x v="0"/>
    <n v="0"/>
    <s v="Yes"/>
    <s v="Yes"/>
    <n v="49"/>
    <s v="Yes"/>
    <x v="1"/>
    <x v="0"/>
    <x v="1"/>
    <x v="1"/>
    <x v="1"/>
    <x v="1"/>
    <x v="0"/>
    <x v="0"/>
    <x v="0"/>
    <s v="No"/>
    <x v="2"/>
    <n v="61.75"/>
    <n v="3024.15"/>
    <x v="0"/>
    <n v="3024.15"/>
    <n v="0"/>
    <x v="5"/>
  </r>
  <r>
    <s v="5975-BAICR"/>
    <x v="1"/>
    <n v="0"/>
    <s v="Yes"/>
    <s v="Yes"/>
    <n v="36"/>
    <s v="Yes"/>
    <x v="1"/>
    <x v="0"/>
    <x v="1"/>
    <x v="1"/>
    <x v="1"/>
    <x v="0"/>
    <x v="0"/>
    <x v="1"/>
    <x v="1"/>
    <s v="Yes"/>
    <x v="3"/>
    <n v="63.7"/>
    <n v="2188.5"/>
    <x v="0"/>
    <n v="2188.5"/>
    <n v="0"/>
    <x v="1"/>
  </r>
  <r>
    <s v="8019-ENHXU"/>
    <x v="1"/>
    <n v="0"/>
    <s v="Yes"/>
    <s v="No"/>
    <n v="42"/>
    <s v="Yes"/>
    <x v="2"/>
    <x v="1"/>
    <x v="0"/>
    <x v="0"/>
    <x v="1"/>
    <x v="1"/>
    <x v="0"/>
    <x v="1"/>
    <x v="0"/>
    <s v="Yes"/>
    <x v="0"/>
    <n v="99.45"/>
    <n v="4138.05"/>
    <x v="1"/>
    <n v="4138.05"/>
    <n v="1"/>
    <x v="2"/>
  </r>
  <r>
    <s v="5167-GBFRE"/>
    <x v="1"/>
    <n v="1"/>
    <s v="No"/>
    <s v="No"/>
    <n v="4"/>
    <s v="No"/>
    <x v="0"/>
    <x v="0"/>
    <x v="0"/>
    <x v="1"/>
    <x v="0"/>
    <x v="0"/>
    <x v="0"/>
    <x v="0"/>
    <x v="0"/>
    <s v="Yes"/>
    <x v="2"/>
    <n v="25.2"/>
    <n v="102.5"/>
    <x v="1"/>
    <n v="102.5"/>
    <n v="1"/>
    <x v="0"/>
  </r>
  <r>
    <s v="9033-EOXWV"/>
    <x v="0"/>
    <n v="0"/>
    <s v="No"/>
    <s v="No"/>
    <n v="12"/>
    <s v="Yes"/>
    <x v="2"/>
    <x v="0"/>
    <x v="0"/>
    <x v="1"/>
    <x v="0"/>
    <x v="1"/>
    <x v="1"/>
    <x v="1"/>
    <x v="1"/>
    <s v="No"/>
    <x v="1"/>
    <n v="74.05"/>
    <n v="872.65"/>
    <x v="1"/>
    <n v="872.65"/>
    <n v="1"/>
    <x v="0"/>
  </r>
  <r>
    <s v="4673-KKSLS"/>
    <x v="0"/>
    <n v="0"/>
    <s v="No"/>
    <s v="No"/>
    <n v="31"/>
    <s v="Yes"/>
    <x v="1"/>
    <x v="1"/>
    <x v="1"/>
    <x v="1"/>
    <x v="1"/>
    <x v="1"/>
    <x v="0"/>
    <x v="0"/>
    <x v="0"/>
    <s v="No"/>
    <x v="0"/>
    <n v="87.6"/>
    <n v="2724.25"/>
    <x v="0"/>
    <n v="2724.25"/>
    <n v="0"/>
    <x v="1"/>
  </r>
  <r>
    <s v="4853-OITSN"/>
    <x v="1"/>
    <n v="0"/>
    <s v="Yes"/>
    <s v="No"/>
    <n v="5"/>
    <s v="Yes"/>
    <x v="2"/>
    <x v="1"/>
    <x v="1"/>
    <x v="1"/>
    <x v="0"/>
    <x v="0"/>
    <x v="0"/>
    <x v="1"/>
    <x v="0"/>
    <s v="Yes"/>
    <x v="0"/>
    <n v="89.15"/>
    <n v="413.25"/>
    <x v="0"/>
    <n v="413.25"/>
    <n v="0"/>
    <x v="0"/>
  </r>
  <r>
    <s v="9800-OUIGR"/>
    <x v="1"/>
    <n v="0"/>
    <s v="Yes"/>
    <s v="Yes"/>
    <n v="66"/>
    <s v="Yes"/>
    <x v="1"/>
    <x v="2"/>
    <x v="2"/>
    <x v="2"/>
    <x v="2"/>
    <x v="2"/>
    <x v="2"/>
    <x v="2"/>
    <x v="2"/>
    <s v="No"/>
    <x v="3"/>
    <n v="20"/>
    <n v="1374.2"/>
    <x v="0"/>
    <n v="1374.2"/>
    <n v="0"/>
    <x v="4"/>
  </r>
  <r>
    <s v="1324-NLTJE"/>
    <x v="0"/>
    <n v="1"/>
    <s v="No"/>
    <s v="No"/>
    <n v="15"/>
    <s v="Yes"/>
    <x v="2"/>
    <x v="0"/>
    <x v="0"/>
    <x v="1"/>
    <x v="0"/>
    <x v="1"/>
    <x v="0"/>
    <x v="0"/>
    <x v="0"/>
    <s v="No"/>
    <x v="3"/>
    <n v="55"/>
    <n v="757.1"/>
    <x v="1"/>
    <n v="757.1"/>
    <n v="1"/>
    <x v="3"/>
  </r>
  <r>
    <s v="2324-EFHVG"/>
    <x v="1"/>
    <n v="0"/>
    <s v="No"/>
    <s v="No"/>
    <n v="64"/>
    <s v="Yes"/>
    <x v="2"/>
    <x v="1"/>
    <x v="0"/>
    <x v="0"/>
    <x v="1"/>
    <x v="0"/>
    <x v="1"/>
    <x v="1"/>
    <x v="2"/>
    <s v="Yes"/>
    <x v="2"/>
    <n v="104.4"/>
    <n v="6692.65"/>
    <x v="0"/>
    <n v="6692.65"/>
    <n v="0"/>
    <x v="4"/>
  </r>
  <r>
    <s v="7094-MSZAO"/>
    <x v="1"/>
    <n v="0"/>
    <s v="Yes"/>
    <s v="Yes"/>
    <n v="10"/>
    <s v="Yes"/>
    <x v="1"/>
    <x v="2"/>
    <x v="2"/>
    <x v="2"/>
    <x v="2"/>
    <x v="2"/>
    <x v="2"/>
    <x v="2"/>
    <x v="0"/>
    <s v="Yes"/>
    <x v="3"/>
    <n v="20.05"/>
    <n v="218.5"/>
    <x v="0"/>
    <n v="218.5"/>
    <n v="0"/>
    <x v="0"/>
  </r>
  <r>
    <s v="1522-VVDMG"/>
    <x v="1"/>
    <n v="0"/>
    <s v="Yes"/>
    <s v="Yes"/>
    <n v="7"/>
    <s v="Yes"/>
    <x v="1"/>
    <x v="1"/>
    <x v="0"/>
    <x v="0"/>
    <x v="0"/>
    <x v="1"/>
    <x v="1"/>
    <x v="0"/>
    <x v="0"/>
    <s v="Yes"/>
    <x v="0"/>
    <n v="89.75"/>
    <n v="608.79999999999995"/>
    <x v="1"/>
    <n v="608.79999999999995"/>
    <n v="1"/>
    <x v="0"/>
  </r>
  <r>
    <s v="6907-CQGPN"/>
    <x v="1"/>
    <n v="0"/>
    <s v="No"/>
    <s v="No"/>
    <n v="29"/>
    <s v="No"/>
    <x v="0"/>
    <x v="0"/>
    <x v="0"/>
    <x v="0"/>
    <x v="0"/>
    <x v="1"/>
    <x v="0"/>
    <x v="0"/>
    <x v="0"/>
    <s v="No"/>
    <x v="0"/>
    <n v="34.299999999999997"/>
    <n v="1004.75"/>
    <x v="0"/>
    <n v="1004.75"/>
    <n v="0"/>
    <x v="1"/>
  </r>
  <r>
    <s v="0780-XNZFN"/>
    <x v="1"/>
    <n v="0"/>
    <s v="No"/>
    <s v="No"/>
    <n v="57"/>
    <s v="Yes"/>
    <x v="1"/>
    <x v="2"/>
    <x v="2"/>
    <x v="2"/>
    <x v="2"/>
    <x v="2"/>
    <x v="2"/>
    <x v="2"/>
    <x v="2"/>
    <s v="No"/>
    <x v="2"/>
    <n v="20.65"/>
    <n v="1125.5999999999999"/>
    <x v="0"/>
    <n v="1125.5999999999999"/>
    <n v="0"/>
    <x v="5"/>
  </r>
  <r>
    <s v="0239-OXEXL"/>
    <x v="0"/>
    <n v="0"/>
    <s v="No"/>
    <s v="No"/>
    <n v="46"/>
    <s v="Yes"/>
    <x v="2"/>
    <x v="1"/>
    <x v="1"/>
    <x v="0"/>
    <x v="0"/>
    <x v="0"/>
    <x v="0"/>
    <x v="0"/>
    <x v="0"/>
    <s v="No"/>
    <x v="1"/>
    <n v="84.25"/>
    <n v="3847.6"/>
    <x v="0"/>
    <n v="3847.6"/>
    <n v="0"/>
    <x v="2"/>
  </r>
  <r>
    <s v="2675-IJRGJ"/>
    <x v="1"/>
    <n v="0"/>
    <s v="No"/>
    <s v="No"/>
    <n v="53"/>
    <s v="Yes"/>
    <x v="1"/>
    <x v="2"/>
    <x v="2"/>
    <x v="2"/>
    <x v="2"/>
    <x v="2"/>
    <x v="2"/>
    <x v="2"/>
    <x v="2"/>
    <s v="No"/>
    <x v="2"/>
    <n v="19.649999999999999"/>
    <n v="978"/>
    <x v="0"/>
    <n v="978"/>
    <n v="0"/>
    <x v="5"/>
  </r>
  <r>
    <s v="7049-GKVZY"/>
    <x v="0"/>
    <n v="0"/>
    <s v="No"/>
    <s v="No"/>
    <n v="17"/>
    <s v="Yes"/>
    <x v="1"/>
    <x v="0"/>
    <x v="1"/>
    <x v="0"/>
    <x v="0"/>
    <x v="1"/>
    <x v="1"/>
    <x v="1"/>
    <x v="1"/>
    <s v="No"/>
    <x v="3"/>
    <n v="79.849999999999994"/>
    <n v="1387.35"/>
    <x v="0"/>
    <n v="1387.35"/>
    <n v="0"/>
    <x v="3"/>
  </r>
  <r>
    <s v="8577-QSOCG"/>
    <x v="0"/>
    <n v="0"/>
    <s v="Yes"/>
    <s v="Yes"/>
    <n v="38"/>
    <s v="Yes"/>
    <x v="1"/>
    <x v="2"/>
    <x v="2"/>
    <x v="2"/>
    <x v="2"/>
    <x v="2"/>
    <x v="2"/>
    <x v="2"/>
    <x v="2"/>
    <s v="Yes"/>
    <x v="1"/>
    <n v="20.2"/>
    <n v="746.05"/>
    <x v="0"/>
    <n v="746.05"/>
    <n v="0"/>
    <x v="2"/>
  </r>
  <r>
    <s v="3721-CNZHX"/>
    <x v="1"/>
    <n v="0"/>
    <s v="No"/>
    <s v="No"/>
    <n v="15"/>
    <s v="Yes"/>
    <x v="1"/>
    <x v="2"/>
    <x v="2"/>
    <x v="2"/>
    <x v="2"/>
    <x v="2"/>
    <x v="2"/>
    <x v="2"/>
    <x v="1"/>
    <s v="No"/>
    <x v="1"/>
    <n v="19.8"/>
    <n v="304.60000000000002"/>
    <x v="0"/>
    <n v="304.60000000000002"/>
    <n v="0"/>
    <x v="3"/>
  </r>
  <r>
    <s v="0212-ISBBF"/>
    <x v="0"/>
    <n v="0"/>
    <s v="No"/>
    <s v="No"/>
    <n v="22"/>
    <s v="No"/>
    <x v="0"/>
    <x v="0"/>
    <x v="0"/>
    <x v="0"/>
    <x v="0"/>
    <x v="0"/>
    <x v="1"/>
    <x v="1"/>
    <x v="0"/>
    <s v="Yes"/>
    <x v="0"/>
    <n v="50.35"/>
    <n v="1098.8499999999999"/>
    <x v="0"/>
    <n v="1098.8499999999999"/>
    <n v="0"/>
    <x v="3"/>
  </r>
  <r>
    <s v="9185-TQCVP"/>
    <x v="1"/>
    <n v="0"/>
    <s v="Yes"/>
    <s v="No"/>
    <n v="14"/>
    <s v="Yes"/>
    <x v="2"/>
    <x v="1"/>
    <x v="0"/>
    <x v="1"/>
    <x v="0"/>
    <x v="0"/>
    <x v="0"/>
    <x v="1"/>
    <x v="0"/>
    <s v="Yes"/>
    <x v="0"/>
    <n v="85.15"/>
    <n v="1139.2"/>
    <x v="1"/>
    <n v="1139.2"/>
    <n v="1"/>
    <x v="3"/>
  </r>
  <r>
    <s v="3585-YNADK"/>
    <x v="0"/>
    <n v="0"/>
    <s v="Yes"/>
    <s v="No"/>
    <n v="57"/>
    <s v="Yes"/>
    <x v="2"/>
    <x v="0"/>
    <x v="0"/>
    <x v="0"/>
    <x v="1"/>
    <x v="1"/>
    <x v="1"/>
    <x v="0"/>
    <x v="1"/>
    <s v="No"/>
    <x v="2"/>
    <n v="74.599999999999994"/>
    <n v="4368.95"/>
    <x v="0"/>
    <n v="4368.95"/>
    <n v="0"/>
    <x v="5"/>
  </r>
  <r>
    <s v="5271-DBYSJ"/>
    <x v="1"/>
    <n v="1"/>
    <s v="No"/>
    <s v="No"/>
    <n v="11"/>
    <s v="Yes"/>
    <x v="1"/>
    <x v="1"/>
    <x v="0"/>
    <x v="1"/>
    <x v="0"/>
    <x v="0"/>
    <x v="0"/>
    <x v="1"/>
    <x v="0"/>
    <s v="Yes"/>
    <x v="3"/>
    <n v="79.150000000000006"/>
    <n v="827.7"/>
    <x v="0"/>
    <n v="827.7"/>
    <n v="0"/>
    <x v="0"/>
  </r>
  <r>
    <s v="1099-GODLO"/>
    <x v="0"/>
    <n v="0"/>
    <s v="Yes"/>
    <s v="Yes"/>
    <n v="1"/>
    <s v="Yes"/>
    <x v="1"/>
    <x v="2"/>
    <x v="2"/>
    <x v="2"/>
    <x v="2"/>
    <x v="2"/>
    <x v="2"/>
    <x v="2"/>
    <x v="2"/>
    <s v="No"/>
    <x v="1"/>
    <n v="20.350000000000001"/>
    <n v="20.350000000000001"/>
    <x v="0"/>
    <n v="20.350000000000001"/>
    <n v="0"/>
    <x v="0"/>
  </r>
  <r>
    <s v="6828-HMKWP"/>
    <x v="1"/>
    <n v="0"/>
    <s v="Yes"/>
    <s v="Yes"/>
    <n v="12"/>
    <s v="Yes"/>
    <x v="1"/>
    <x v="2"/>
    <x v="2"/>
    <x v="2"/>
    <x v="2"/>
    <x v="2"/>
    <x v="2"/>
    <x v="2"/>
    <x v="2"/>
    <s v="No"/>
    <x v="2"/>
    <n v="21.05"/>
    <n v="262.05"/>
    <x v="0"/>
    <n v="262.05"/>
    <n v="0"/>
    <x v="0"/>
  </r>
  <r>
    <s v="5567-WSELE"/>
    <x v="1"/>
    <n v="1"/>
    <s v="Yes"/>
    <s v="No"/>
    <n v="3"/>
    <s v="Yes"/>
    <x v="2"/>
    <x v="1"/>
    <x v="0"/>
    <x v="1"/>
    <x v="0"/>
    <x v="0"/>
    <x v="1"/>
    <x v="1"/>
    <x v="0"/>
    <s v="Yes"/>
    <x v="0"/>
    <n v="94.6"/>
    <n v="279.55"/>
    <x v="1"/>
    <n v="279.55"/>
    <n v="1"/>
    <x v="0"/>
  </r>
  <r>
    <s v="1472-TNCWL"/>
    <x v="1"/>
    <n v="0"/>
    <s v="No"/>
    <s v="Yes"/>
    <n v="36"/>
    <s v="Yes"/>
    <x v="1"/>
    <x v="1"/>
    <x v="0"/>
    <x v="0"/>
    <x v="0"/>
    <x v="0"/>
    <x v="1"/>
    <x v="1"/>
    <x v="0"/>
    <s v="Yes"/>
    <x v="0"/>
    <n v="94.7"/>
    <n v="3512.5"/>
    <x v="0"/>
    <n v="3512.5"/>
    <n v="0"/>
    <x v="1"/>
  </r>
  <r>
    <s v="8063-RJYNF"/>
    <x v="1"/>
    <n v="0"/>
    <s v="No"/>
    <s v="No"/>
    <n v="16"/>
    <s v="Yes"/>
    <x v="1"/>
    <x v="1"/>
    <x v="1"/>
    <x v="1"/>
    <x v="0"/>
    <x v="0"/>
    <x v="1"/>
    <x v="1"/>
    <x v="0"/>
    <s v="Yes"/>
    <x v="0"/>
    <n v="94.25"/>
    <n v="1483.25"/>
    <x v="1"/>
    <n v="1483.25"/>
    <n v="1"/>
    <x v="3"/>
  </r>
  <r>
    <s v="0687-ZVTHB"/>
    <x v="1"/>
    <n v="0"/>
    <s v="Yes"/>
    <s v="Yes"/>
    <n v="65"/>
    <s v="Yes"/>
    <x v="2"/>
    <x v="0"/>
    <x v="1"/>
    <x v="0"/>
    <x v="1"/>
    <x v="0"/>
    <x v="0"/>
    <x v="1"/>
    <x v="1"/>
    <s v="No"/>
    <x v="3"/>
    <n v="72.45"/>
    <n v="4653.8500000000004"/>
    <x v="1"/>
    <n v="4653.8500000000004"/>
    <n v="1"/>
    <x v="4"/>
  </r>
  <r>
    <s v="2080-GKCWQ"/>
    <x v="1"/>
    <n v="0"/>
    <s v="No"/>
    <s v="No"/>
    <n v="2"/>
    <s v="Yes"/>
    <x v="1"/>
    <x v="1"/>
    <x v="0"/>
    <x v="0"/>
    <x v="0"/>
    <x v="0"/>
    <x v="0"/>
    <x v="0"/>
    <x v="0"/>
    <s v="No"/>
    <x v="0"/>
    <n v="74.95"/>
    <n v="151.75"/>
    <x v="0"/>
    <n v="151.75"/>
    <n v="0"/>
    <x v="0"/>
  </r>
  <r>
    <s v="9661-ACXBS"/>
    <x v="0"/>
    <n v="0"/>
    <s v="No"/>
    <s v="No"/>
    <n v="42"/>
    <s v="Yes"/>
    <x v="2"/>
    <x v="1"/>
    <x v="1"/>
    <x v="1"/>
    <x v="1"/>
    <x v="0"/>
    <x v="1"/>
    <x v="1"/>
    <x v="0"/>
    <s v="Yes"/>
    <x v="0"/>
    <n v="105.2"/>
    <n v="4400.75"/>
    <x v="1"/>
    <n v="4400.75"/>
    <n v="1"/>
    <x v="2"/>
  </r>
  <r>
    <s v="2193-SFWQW"/>
    <x v="1"/>
    <n v="0"/>
    <s v="Yes"/>
    <s v="Yes"/>
    <n v="72"/>
    <s v="Yes"/>
    <x v="1"/>
    <x v="1"/>
    <x v="1"/>
    <x v="0"/>
    <x v="1"/>
    <x v="1"/>
    <x v="1"/>
    <x v="1"/>
    <x v="2"/>
    <s v="No"/>
    <x v="2"/>
    <n v="111.95"/>
    <n v="8033.1"/>
    <x v="0"/>
    <n v="8033.1"/>
    <n v="0"/>
    <x v="4"/>
  </r>
  <r>
    <s v="5656-JAMLX"/>
    <x v="1"/>
    <n v="0"/>
    <s v="No"/>
    <s v="No"/>
    <n v="62"/>
    <s v="Yes"/>
    <x v="1"/>
    <x v="2"/>
    <x v="2"/>
    <x v="2"/>
    <x v="2"/>
    <x v="2"/>
    <x v="2"/>
    <x v="2"/>
    <x v="2"/>
    <s v="No"/>
    <x v="2"/>
    <n v="19.850000000000001"/>
    <n v="1253.6500000000001"/>
    <x v="0"/>
    <n v="1253.6500000000001"/>
    <n v="0"/>
    <x v="4"/>
  </r>
  <r>
    <s v="3462-BJQQA"/>
    <x v="0"/>
    <n v="0"/>
    <s v="No"/>
    <s v="No"/>
    <n v="6"/>
    <s v="Yes"/>
    <x v="2"/>
    <x v="1"/>
    <x v="0"/>
    <x v="0"/>
    <x v="0"/>
    <x v="0"/>
    <x v="1"/>
    <x v="0"/>
    <x v="0"/>
    <s v="Yes"/>
    <x v="0"/>
    <n v="89.75"/>
    <n v="552.65"/>
    <x v="0"/>
    <n v="552.65"/>
    <n v="0"/>
    <x v="0"/>
  </r>
  <r>
    <s v="0442-TDYUO"/>
    <x v="1"/>
    <n v="0"/>
    <s v="Yes"/>
    <s v="No"/>
    <n v="48"/>
    <s v="Yes"/>
    <x v="1"/>
    <x v="2"/>
    <x v="2"/>
    <x v="2"/>
    <x v="2"/>
    <x v="2"/>
    <x v="2"/>
    <x v="2"/>
    <x v="2"/>
    <s v="Yes"/>
    <x v="1"/>
    <n v="20.05"/>
    <n v="1036"/>
    <x v="0"/>
    <n v="1036"/>
    <n v="0"/>
    <x v="2"/>
  </r>
  <r>
    <s v="6733-LRIZX"/>
    <x v="1"/>
    <n v="0"/>
    <s v="No"/>
    <s v="No"/>
    <n v="35"/>
    <s v="Yes"/>
    <x v="2"/>
    <x v="1"/>
    <x v="1"/>
    <x v="1"/>
    <x v="1"/>
    <x v="1"/>
    <x v="1"/>
    <x v="1"/>
    <x v="2"/>
    <s v="Yes"/>
    <x v="0"/>
    <n v="108.95"/>
    <n v="4025.5"/>
    <x v="0"/>
    <n v="4025.5"/>
    <n v="0"/>
    <x v="1"/>
  </r>
  <r>
    <s v="9503-XJUME"/>
    <x v="1"/>
    <n v="0"/>
    <s v="No"/>
    <s v="Yes"/>
    <n v="52"/>
    <s v="Yes"/>
    <x v="1"/>
    <x v="2"/>
    <x v="2"/>
    <x v="2"/>
    <x v="2"/>
    <x v="2"/>
    <x v="2"/>
    <x v="2"/>
    <x v="1"/>
    <s v="No"/>
    <x v="3"/>
    <n v="19.649999999999999"/>
    <n v="928.4"/>
    <x v="0"/>
    <n v="928.4"/>
    <n v="0"/>
    <x v="5"/>
  </r>
  <r>
    <s v="4367-NHWMM"/>
    <x v="0"/>
    <n v="0"/>
    <s v="No"/>
    <s v="No"/>
    <n v="1"/>
    <s v="No"/>
    <x v="0"/>
    <x v="0"/>
    <x v="0"/>
    <x v="1"/>
    <x v="0"/>
    <x v="0"/>
    <x v="0"/>
    <x v="0"/>
    <x v="0"/>
    <s v="Yes"/>
    <x v="1"/>
    <n v="24.9"/>
    <n v="24.9"/>
    <x v="0"/>
    <n v="24.9"/>
    <n v="0"/>
    <x v="0"/>
  </r>
  <r>
    <s v="3727-RJMEO"/>
    <x v="1"/>
    <n v="0"/>
    <s v="Yes"/>
    <s v="No"/>
    <n v="6"/>
    <s v="Yes"/>
    <x v="2"/>
    <x v="1"/>
    <x v="0"/>
    <x v="1"/>
    <x v="0"/>
    <x v="0"/>
    <x v="1"/>
    <x v="0"/>
    <x v="0"/>
    <s v="Yes"/>
    <x v="0"/>
    <n v="82.85"/>
    <n v="460.25"/>
    <x v="1"/>
    <n v="460.25"/>
    <n v="1"/>
    <x v="0"/>
  </r>
  <r>
    <s v="3779-OSWCF"/>
    <x v="0"/>
    <n v="0"/>
    <s v="Yes"/>
    <s v="No"/>
    <n v="71"/>
    <s v="Yes"/>
    <x v="2"/>
    <x v="0"/>
    <x v="1"/>
    <x v="0"/>
    <x v="1"/>
    <x v="1"/>
    <x v="1"/>
    <x v="1"/>
    <x v="2"/>
    <s v="No"/>
    <x v="3"/>
    <n v="93.2"/>
    <n v="6506.15"/>
    <x v="0"/>
    <n v="6506.15"/>
    <n v="0"/>
    <x v="4"/>
  </r>
  <r>
    <s v="6736-DHUQI"/>
    <x v="0"/>
    <n v="0"/>
    <s v="Yes"/>
    <s v="Yes"/>
    <n v="67"/>
    <s v="Yes"/>
    <x v="1"/>
    <x v="1"/>
    <x v="1"/>
    <x v="0"/>
    <x v="1"/>
    <x v="0"/>
    <x v="0"/>
    <x v="0"/>
    <x v="1"/>
    <s v="No"/>
    <x v="2"/>
    <n v="84.8"/>
    <n v="5598.3"/>
    <x v="0"/>
    <n v="5598.3"/>
    <n v="0"/>
    <x v="4"/>
  </r>
  <r>
    <s v="3915-ODIYG"/>
    <x v="1"/>
    <n v="1"/>
    <s v="No"/>
    <s v="No"/>
    <n v="60"/>
    <s v="Yes"/>
    <x v="2"/>
    <x v="0"/>
    <x v="1"/>
    <x v="0"/>
    <x v="0"/>
    <x v="0"/>
    <x v="0"/>
    <x v="1"/>
    <x v="1"/>
    <s v="Yes"/>
    <x v="0"/>
    <n v="71.75"/>
    <n v="4374.55"/>
    <x v="0"/>
    <n v="4374.55"/>
    <n v="0"/>
    <x v="5"/>
  </r>
  <r>
    <s v="1360-RCYRT"/>
    <x v="1"/>
    <n v="0"/>
    <s v="Yes"/>
    <s v="Yes"/>
    <n v="23"/>
    <s v="No"/>
    <x v="0"/>
    <x v="0"/>
    <x v="0"/>
    <x v="1"/>
    <x v="0"/>
    <x v="1"/>
    <x v="0"/>
    <x v="0"/>
    <x v="0"/>
    <s v="Yes"/>
    <x v="2"/>
    <n v="30.35"/>
    <n v="678.75"/>
    <x v="0"/>
    <n v="678.75"/>
    <n v="0"/>
    <x v="3"/>
  </r>
  <r>
    <s v="2724-FJDYW"/>
    <x v="1"/>
    <n v="0"/>
    <s v="No"/>
    <s v="Yes"/>
    <n v="39"/>
    <s v="No"/>
    <x v="0"/>
    <x v="0"/>
    <x v="0"/>
    <x v="1"/>
    <x v="1"/>
    <x v="1"/>
    <x v="1"/>
    <x v="1"/>
    <x v="1"/>
    <s v="No"/>
    <x v="2"/>
    <n v="54.85"/>
    <n v="2191.6999999999998"/>
    <x v="0"/>
    <n v="2191.6999999999998"/>
    <n v="0"/>
    <x v="2"/>
  </r>
  <r>
    <s v="4451-RWASJ"/>
    <x v="1"/>
    <n v="0"/>
    <s v="Yes"/>
    <s v="Yes"/>
    <n v="15"/>
    <s v="Yes"/>
    <x v="1"/>
    <x v="2"/>
    <x v="2"/>
    <x v="2"/>
    <x v="2"/>
    <x v="2"/>
    <x v="2"/>
    <x v="2"/>
    <x v="1"/>
    <s v="Yes"/>
    <x v="1"/>
    <n v="19.5"/>
    <n v="239.75"/>
    <x v="0"/>
    <n v="239.75"/>
    <n v="0"/>
    <x v="3"/>
  </r>
  <r>
    <s v="6646-VRFOL"/>
    <x v="1"/>
    <n v="1"/>
    <s v="Yes"/>
    <s v="No"/>
    <n v="53"/>
    <s v="Yes"/>
    <x v="2"/>
    <x v="1"/>
    <x v="0"/>
    <x v="0"/>
    <x v="1"/>
    <x v="0"/>
    <x v="1"/>
    <x v="1"/>
    <x v="0"/>
    <s v="Yes"/>
    <x v="0"/>
    <n v="103.85"/>
    <n v="5485.5"/>
    <x v="1"/>
    <n v="5485.5"/>
    <n v="1"/>
    <x v="5"/>
  </r>
  <r>
    <s v="3460-TJBWI"/>
    <x v="1"/>
    <n v="0"/>
    <s v="Yes"/>
    <s v="Yes"/>
    <n v="24"/>
    <s v="Yes"/>
    <x v="2"/>
    <x v="2"/>
    <x v="2"/>
    <x v="2"/>
    <x v="2"/>
    <x v="2"/>
    <x v="2"/>
    <x v="2"/>
    <x v="2"/>
    <s v="No"/>
    <x v="1"/>
    <n v="24.2"/>
    <n v="609.04999999999995"/>
    <x v="0"/>
    <n v="609.04999999999995"/>
    <n v="0"/>
    <x v="3"/>
  </r>
  <r>
    <s v="5917-HBSDW"/>
    <x v="0"/>
    <n v="0"/>
    <s v="Yes"/>
    <s v="Yes"/>
    <n v="37"/>
    <s v="Yes"/>
    <x v="1"/>
    <x v="2"/>
    <x v="2"/>
    <x v="2"/>
    <x v="2"/>
    <x v="2"/>
    <x v="2"/>
    <x v="2"/>
    <x v="0"/>
    <s v="No"/>
    <x v="0"/>
    <n v="19.350000000000001"/>
    <n v="683.75"/>
    <x v="0"/>
    <n v="683.75"/>
    <n v="0"/>
    <x v="2"/>
  </r>
  <r>
    <s v="5685-IIXLY"/>
    <x v="0"/>
    <n v="0"/>
    <s v="Yes"/>
    <s v="Yes"/>
    <n v="5"/>
    <s v="Yes"/>
    <x v="1"/>
    <x v="1"/>
    <x v="0"/>
    <x v="0"/>
    <x v="0"/>
    <x v="0"/>
    <x v="0"/>
    <x v="1"/>
    <x v="0"/>
    <s v="Yes"/>
    <x v="0"/>
    <n v="83.6"/>
    <n v="404.2"/>
    <x v="1"/>
    <n v="404.2"/>
    <n v="1"/>
    <x v="0"/>
  </r>
  <r>
    <s v="5671-UUNXD"/>
    <x v="0"/>
    <n v="1"/>
    <s v="Yes"/>
    <s v="No"/>
    <n v="50"/>
    <s v="Yes"/>
    <x v="2"/>
    <x v="1"/>
    <x v="0"/>
    <x v="1"/>
    <x v="0"/>
    <x v="1"/>
    <x v="1"/>
    <x v="1"/>
    <x v="1"/>
    <s v="Yes"/>
    <x v="0"/>
    <n v="100.65"/>
    <n v="5189.75"/>
    <x v="0"/>
    <n v="5189.75"/>
    <n v="0"/>
    <x v="5"/>
  </r>
  <r>
    <s v="0956-ACVZC"/>
    <x v="0"/>
    <n v="0"/>
    <s v="No"/>
    <s v="No"/>
    <n v="54"/>
    <s v="Yes"/>
    <x v="1"/>
    <x v="1"/>
    <x v="0"/>
    <x v="1"/>
    <x v="1"/>
    <x v="0"/>
    <x v="1"/>
    <x v="1"/>
    <x v="1"/>
    <s v="Yes"/>
    <x v="3"/>
    <n v="94.1"/>
    <n v="5060.8999999999996"/>
    <x v="0"/>
    <n v="5060.8999999999996"/>
    <n v="0"/>
    <x v="5"/>
  </r>
  <r>
    <s v="2325-NBPZG"/>
    <x v="0"/>
    <n v="0"/>
    <s v="No"/>
    <s v="No"/>
    <n v="3"/>
    <s v="Yes"/>
    <x v="1"/>
    <x v="1"/>
    <x v="1"/>
    <x v="1"/>
    <x v="0"/>
    <x v="0"/>
    <x v="0"/>
    <x v="0"/>
    <x v="0"/>
    <s v="Yes"/>
    <x v="0"/>
    <n v="74.55"/>
    <n v="233.65"/>
    <x v="0"/>
    <n v="233.65"/>
    <n v="0"/>
    <x v="0"/>
  </r>
  <r>
    <s v="4250-ZBWLV"/>
    <x v="1"/>
    <n v="0"/>
    <s v="No"/>
    <s v="No"/>
    <n v="68"/>
    <s v="Yes"/>
    <x v="2"/>
    <x v="1"/>
    <x v="0"/>
    <x v="0"/>
    <x v="1"/>
    <x v="1"/>
    <x v="1"/>
    <x v="1"/>
    <x v="1"/>
    <s v="No"/>
    <x v="0"/>
    <n v="108.45"/>
    <n v="7176.55"/>
    <x v="1"/>
    <n v="7176.55"/>
    <n v="1"/>
    <x v="4"/>
  </r>
  <r>
    <s v="4482-FTFFX"/>
    <x v="1"/>
    <n v="0"/>
    <s v="No"/>
    <s v="No"/>
    <n v="5"/>
    <s v="Yes"/>
    <x v="1"/>
    <x v="0"/>
    <x v="0"/>
    <x v="1"/>
    <x v="1"/>
    <x v="1"/>
    <x v="0"/>
    <x v="0"/>
    <x v="0"/>
    <s v="No"/>
    <x v="0"/>
    <n v="56.15"/>
    <n v="291.45"/>
    <x v="0"/>
    <n v="291.45"/>
    <n v="0"/>
    <x v="0"/>
  </r>
  <r>
    <s v="8859-DZTGQ"/>
    <x v="1"/>
    <n v="0"/>
    <s v="No"/>
    <s v="No"/>
    <n v="33"/>
    <s v="Yes"/>
    <x v="1"/>
    <x v="2"/>
    <x v="2"/>
    <x v="2"/>
    <x v="2"/>
    <x v="2"/>
    <x v="2"/>
    <x v="2"/>
    <x v="2"/>
    <s v="No"/>
    <x v="1"/>
    <n v="20.350000000000001"/>
    <n v="689.75"/>
    <x v="0"/>
    <n v="689.75"/>
    <n v="0"/>
    <x v="1"/>
  </r>
  <r>
    <s v="0440-MOGPM"/>
    <x v="0"/>
    <n v="0"/>
    <s v="No"/>
    <s v="No"/>
    <n v="41"/>
    <s v="Yes"/>
    <x v="2"/>
    <x v="0"/>
    <x v="0"/>
    <x v="0"/>
    <x v="1"/>
    <x v="0"/>
    <x v="1"/>
    <x v="1"/>
    <x v="1"/>
    <s v="Yes"/>
    <x v="0"/>
    <n v="80.55"/>
    <n v="3263.9"/>
    <x v="0"/>
    <n v="3263.9"/>
    <n v="0"/>
    <x v="2"/>
  </r>
  <r>
    <s v="0020-JDNXP"/>
    <x v="0"/>
    <n v="0"/>
    <s v="Yes"/>
    <s v="Yes"/>
    <n v="34"/>
    <s v="No"/>
    <x v="0"/>
    <x v="0"/>
    <x v="1"/>
    <x v="1"/>
    <x v="1"/>
    <x v="1"/>
    <x v="1"/>
    <x v="1"/>
    <x v="1"/>
    <s v="No"/>
    <x v="1"/>
    <n v="61.25"/>
    <n v="1993.2"/>
    <x v="0"/>
    <n v="1993.2"/>
    <n v="0"/>
    <x v="1"/>
  </r>
  <r>
    <s v="3752-CQSJI"/>
    <x v="0"/>
    <n v="0"/>
    <s v="Yes"/>
    <s v="Yes"/>
    <n v="13"/>
    <s v="Yes"/>
    <x v="1"/>
    <x v="2"/>
    <x v="2"/>
    <x v="2"/>
    <x v="2"/>
    <x v="2"/>
    <x v="2"/>
    <x v="2"/>
    <x v="0"/>
    <s v="Yes"/>
    <x v="1"/>
    <n v="20.45"/>
    <n v="254.5"/>
    <x v="0"/>
    <n v="254.5"/>
    <n v="0"/>
    <x v="3"/>
  </r>
  <r>
    <s v="5025-GOOKI"/>
    <x v="0"/>
    <n v="0"/>
    <s v="No"/>
    <s v="No"/>
    <n v="20"/>
    <s v="Yes"/>
    <x v="1"/>
    <x v="2"/>
    <x v="2"/>
    <x v="2"/>
    <x v="2"/>
    <x v="2"/>
    <x v="2"/>
    <x v="2"/>
    <x v="0"/>
    <s v="Yes"/>
    <x v="3"/>
    <n v="18.899999999999999"/>
    <n v="347.65"/>
    <x v="0"/>
    <n v="347.65"/>
    <n v="0"/>
    <x v="3"/>
  </r>
  <r>
    <s v="4698-KVLLG"/>
    <x v="0"/>
    <n v="1"/>
    <s v="No"/>
    <s v="No"/>
    <n v="51"/>
    <s v="Yes"/>
    <x v="1"/>
    <x v="2"/>
    <x v="2"/>
    <x v="2"/>
    <x v="2"/>
    <x v="2"/>
    <x v="2"/>
    <x v="2"/>
    <x v="2"/>
    <s v="No"/>
    <x v="3"/>
    <n v="19.600000000000001"/>
    <n v="967.9"/>
    <x v="0"/>
    <n v="967.9"/>
    <n v="0"/>
    <x v="5"/>
  </r>
  <r>
    <s v="5095-AESKG"/>
    <x v="0"/>
    <n v="0"/>
    <s v="Yes"/>
    <s v="No"/>
    <n v="3"/>
    <s v="Yes"/>
    <x v="2"/>
    <x v="1"/>
    <x v="0"/>
    <x v="0"/>
    <x v="0"/>
    <x v="0"/>
    <x v="0"/>
    <x v="1"/>
    <x v="0"/>
    <s v="Yes"/>
    <x v="3"/>
    <n v="91.5"/>
    <n v="242.95"/>
    <x v="1"/>
    <n v="242.95"/>
    <n v="1"/>
    <x v="0"/>
  </r>
  <r>
    <s v="2887-JPYLU"/>
    <x v="0"/>
    <n v="0"/>
    <s v="No"/>
    <s v="Yes"/>
    <n v="41"/>
    <s v="Yes"/>
    <x v="1"/>
    <x v="0"/>
    <x v="0"/>
    <x v="1"/>
    <x v="0"/>
    <x v="0"/>
    <x v="0"/>
    <x v="0"/>
    <x v="0"/>
    <s v="No"/>
    <x v="2"/>
    <n v="45.2"/>
    <n v="1841.9"/>
    <x v="0"/>
    <n v="1841.9"/>
    <n v="0"/>
    <x v="2"/>
  </r>
  <r>
    <s v="4770-QAZXN"/>
    <x v="0"/>
    <n v="0"/>
    <s v="No"/>
    <s v="No"/>
    <n v="13"/>
    <s v="Yes"/>
    <x v="1"/>
    <x v="2"/>
    <x v="2"/>
    <x v="2"/>
    <x v="2"/>
    <x v="2"/>
    <x v="2"/>
    <x v="2"/>
    <x v="0"/>
    <s v="No"/>
    <x v="3"/>
    <n v="19.45"/>
    <n v="232.1"/>
    <x v="0"/>
    <n v="232.1"/>
    <n v="0"/>
    <x v="3"/>
  </r>
  <r>
    <s v="4896-CPRPF"/>
    <x v="1"/>
    <n v="0"/>
    <s v="Yes"/>
    <s v="Yes"/>
    <n v="35"/>
    <s v="Yes"/>
    <x v="2"/>
    <x v="2"/>
    <x v="2"/>
    <x v="2"/>
    <x v="2"/>
    <x v="2"/>
    <x v="2"/>
    <x v="2"/>
    <x v="2"/>
    <s v="No"/>
    <x v="2"/>
    <n v="25.45"/>
    <n v="809.25"/>
    <x v="0"/>
    <n v="809.25"/>
    <n v="0"/>
    <x v="1"/>
  </r>
  <r>
    <s v="1871-MOWRM"/>
    <x v="1"/>
    <n v="0"/>
    <s v="Yes"/>
    <s v="No"/>
    <n v="12"/>
    <s v="Yes"/>
    <x v="1"/>
    <x v="1"/>
    <x v="1"/>
    <x v="1"/>
    <x v="0"/>
    <x v="1"/>
    <x v="0"/>
    <x v="0"/>
    <x v="0"/>
    <s v="No"/>
    <x v="2"/>
    <n v="80.849999999999994"/>
    <n v="866.45"/>
    <x v="1"/>
    <n v="866.45"/>
    <n v="1"/>
    <x v="0"/>
  </r>
  <r>
    <s v="9714-EDSUC"/>
    <x v="1"/>
    <n v="0"/>
    <s v="No"/>
    <s v="No"/>
    <n v="4"/>
    <s v="Yes"/>
    <x v="1"/>
    <x v="1"/>
    <x v="1"/>
    <x v="0"/>
    <x v="0"/>
    <x v="1"/>
    <x v="0"/>
    <x v="1"/>
    <x v="0"/>
    <s v="Yes"/>
    <x v="1"/>
    <n v="94.9"/>
    <n v="360.55"/>
    <x v="0"/>
    <n v="360.55"/>
    <n v="0"/>
    <x v="0"/>
  </r>
  <r>
    <s v="2027-OAQQC"/>
    <x v="0"/>
    <n v="0"/>
    <s v="No"/>
    <s v="No"/>
    <n v="43"/>
    <s v="No"/>
    <x v="0"/>
    <x v="0"/>
    <x v="0"/>
    <x v="1"/>
    <x v="1"/>
    <x v="0"/>
    <x v="1"/>
    <x v="1"/>
    <x v="0"/>
    <s v="Yes"/>
    <x v="2"/>
    <n v="49.05"/>
    <n v="2076.1999999999998"/>
    <x v="1"/>
    <n v="2076.1999999999998"/>
    <n v="1"/>
    <x v="2"/>
  </r>
  <r>
    <s v="0282-NVSJS"/>
    <x v="0"/>
    <n v="1"/>
    <s v="Yes"/>
    <s v="Yes"/>
    <n v="12"/>
    <s v="No"/>
    <x v="0"/>
    <x v="0"/>
    <x v="0"/>
    <x v="1"/>
    <x v="0"/>
    <x v="1"/>
    <x v="0"/>
    <x v="0"/>
    <x v="0"/>
    <s v="Yes"/>
    <x v="1"/>
    <n v="29.3"/>
    <n v="355.9"/>
    <x v="0"/>
    <n v="355.9"/>
    <n v="0"/>
    <x v="0"/>
  </r>
  <r>
    <s v="9090-SGQXL"/>
    <x v="1"/>
    <n v="1"/>
    <s v="Yes"/>
    <s v="No"/>
    <n v="68"/>
    <s v="Yes"/>
    <x v="2"/>
    <x v="1"/>
    <x v="0"/>
    <x v="0"/>
    <x v="1"/>
    <x v="0"/>
    <x v="1"/>
    <x v="1"/>
    <x v="0"/>
    <s v="Yes"/>
    <x v="0"/>
    <n v="105.3"/>
    <n v="7299.65"/>
    <x v="1"/>
    <n v="7299.65"/>
    <n v="1"/>
    <x v="4"/>
  </r>
  <r>
    <s v="6595-YGXIT"/>
    <x v="1"/>
    <n v="1"/>
    <s v="No"/>
    <s v="No"/>
    <n v="25"/>
    <s v="Yes"/>
    <x v="2"/>
    <x v="1"/>
    <x v="0"/>
    <x v="0"/>
    <x v="0"/>
    <x v="0"/>
    <x v="1"/>
    <x v="0"/>
    <x v="0"/>
    <s v="Yes"/>
    <x v="0"/>
    <n v="88.95"/>
    <n v="2291.1999999999998"/>
    <x v="1"/>
    <n v="2291.1999999999998"/>
    <n v="1"/>
    <x v="1"/>
  </r>
  <r>
    <s v="7353-YOWFP"/>
    <x v="0"/>
    <n v="0"/>
    <s v="No"/>
    <s v="No"/>
    <n v="7"/>
    <s v="Yes"/>
    <x v="1"/>
    <x v="2"/>
    <x v="2"/>
    <x v="2"/>
    <x v="2"/>
    <x v="2"/>
    <x v="2"/>
    <x v="2"/>
    <x v="1"/>
    <s v="No"/>
    <x v="1"/>
    <n v="20.25"/>
    <n v="129.15"/>
    <x v="0"/>
    <n v="129.15"/>
    <n v="0"/>
    <x v="0"/>
  </r>
  <r>
    <s v="9835-ZIITK"/>
    <x v="1"/>
    <n v="1"/>
    <s v="Yes"/>
    <s v="No"/>
    <n v="66"/>
    <s v="Yes"/>
    <x v="2"/>
    <x v="1"/>
    <x v="0"/>
    <x v="0"/>
    <x v="1"/>
    <x v="1"/>
    <x v="1"/>
    <x v="1"/>
    <x v="1"/>
    <s v="Yes"/>
    <x v="0"/>
    <n v="110.85"/>
    <n v="7491.75"/>
    <x v="1"/>
    <n v="7491.75"/>
    <n v="1"/>
    <x v="4"/>
  </r>
  <r>
    <s v="8008-ESFLK"/>
    <x v="0"/>
    <n v="0"/>
    <s v="Yes"/>
    <s v="No"/>
    <n v="53"/>
    <s v="Yes"/>
    <x v="1"/>
    <x v="1"/>
    <x v="1"/>
    <x v="0"/>
    <x v="1"/>
    <x v="1"/>
    <x v="1"/>
    <x v="1"/>
    <x v="1"/>
    <s v="No"/>
    <x v="0"/>
    <n v="110.5"/>
    <n v="5835.5"/>
    <x v="0"/>
    <n v="5835.5"/>
    <n v="0"/>
    <x v="5"/>
  </r>
  <r>
    <s v="7537-CBQUZ"/>
    <x v="1"/>
    <n v="1"/>
    <s v="No"/>
    <s v="No"/>
    <n v="63"/>
    <s v="Yes"/>
    <x v="2"/>
    <x v="1"/>
    <x v="1"/>
    <x v="0"/>
    <x v="1"/>
    <x v="0"/>
    <x v="1"/>
    <x v="1"/>
    <x v="0"/>
    <s v="Yes"/>
    <x v="2"/>
    <n v="109.4"/>
    <n v="7031.45"/>
    <x v="0"/>
    <n v="7031.45"/>
    <n v="0"/>
    <x v="4"/>
  </r>
  <r>
    <s v="1555-DJEQW"/>
    <x v="0"/>
    <n v="0"/>
    <s v="Yes"/>
    <s v="Yes"/>
    <n v="70"/>
    <s v="Yes"/>
    <x v="2"/>
    <x v="1"/>
    <x v="1"/>
    <x v="0"/>
    <x v="1"/>
    <x v="1"/>
    <x v="1"/>
    <x v="1"/>
    <x v="2"/>
    <s v="Yes"/>
    <x v="2"/>
    <n v="114.2"/>
    <n v="7723.9"/>
    <x v="1"/>
    <n v="7723.9"/>
    <n v="1"/>
    <x v="4"/>
  </r>
  <r>
    <s v="5649-TJHOV"/>
    <x v="1"/>
    <n v="1"/>
    <s v="Yes"/>
    <s v="No"/>
    <n v="27"/>
    <s v="No"/>
    <x v="0"/>
    <x v="0"/>
    <x v="0"/>
    <x v="1"/>
    <x v="0"/>
    <x v="0"/>
    <x v="0"/>
    <x v="1"/>
    <x v="0"/>
    <s v="No"/>
    <x v="2"/>
    <n v="36.5"/>
    <n v="1032"/>
    <x v="1"/>
    <n v="1032"/>
    <n v="1"/>
    <x v="1"/>
  </r>
  <r>
    <s v="0519-XUZJU"/>
    <x v="0"/>
    <n v="0"/>
    <s v="No"/>
    <s v="No"/>
    <n v="1"/>
    <s v="Yes"/>
    <x v="1"/>
    <x v="1"/>
    <x v="0"/>
    <x v="1"/>
    <x v="0"/>
    <x v="0"/>
    <x v="0"/>
    <x v="0"/>
    <x v="0"/>
    <s v="No"/>
    <x v="1"/>
    <n v="70.75"/>
    <n v="70.75"/>
    <x v="1"/>
    <n v="70.75"/>
    <n v="1"/>
    <x v="0"/>
  </r>
  <r>
    <s v="3363-EWLGO"/>
    <x v="0"/>
    <n v="0"/>
    <s v="No"/>
    <s v="No"/>
    <n v="5"/>
    <s v="Yes"/>
    <x v="1"/>
    <x v="2"/>
    <x v="2"/>
    <x v="2"/>
    <x v="2"/>
    <x v="2"/>
    <x v="2"/>
    <x v="2"/>
    <x v="0"/>
    <s v="No"/>
    <x v="1"/>
    <n v="19.95"/>
    <n v="109.6"/>
    <x v="0"/>
    <n v="109.6"/>
    <n v="0"/>
    <x v="0"/>
  </r>
  <r>
    <s v="4750-UKWJK"/>
    <x v="0"/>
    <n v="1"/>
    <s v="Yes"/>
    <s v="No"/>
    <n v="37"/>
    <s v="Yes"/>
    <x v="1"/>
    <x v="2"/>
    <x v="2"/>
    <x v="2"/>
    <x v="2"/>
    <x v="2"/>
    <x v="2"/>
    <x v="2"/>
    <x v="1"/>
    <s v="No"/>
    <x v="1"/>
    <n v="19.600000000000001"/>
    <n v="727.8"/>
    <x v="0"/>
    <n v="727.8"/>
    <n v="0"/>
    <x v="2"/>
  </r>
  <r>
    <s v="6338-AVWCY"/>
    <x v="1"/>
    <n v="0"/>
    <s v="No"/>
    <s v="No"/>
    <n v="3"/>
    <s v="No"/>
    <x v="0"/>
    <x v="0"/>
    <x v="0"/>
    <x v="1"/>
    <x v="1"/>
    <x v="0"/>
    <x v="1"/>
    <x v="0"/>
    <x v="0"/>
    <s v="Yes"/>
    <x v="1"/>
    <n v="40.15"/>
    <n v="130.75"/>
    <x v="1"/>
    <n v="130.75"/>
    <n v="1"/>
    <x v="0"/>
  </r>
  <r>
    <s v="1689-YQBYY"/>
    <x v="0"/>
    <n v="0"/>
    <s v="No"/>
    <s v="Yes"/>
    <n v="12"/>
    <s v="Yes"/>
    <x v="2"/>
    <x v="1"/>
    <x v="0"/>
    <x v="1"/>
    <x v="0"/>
    <x v="0"/>
    <x v="0"/>
    <x v="0"/>
    <x v="0"/>
    <s v="Yes"/>
    <x v="0"/>
    <n v="76.599999999999994"/>
    <n v="893"/>
    <x v="0"/>
    <n v="893"/>
    <n v="0"/>
    <x v="0"/>
  </r>
  <r>
    <s v="4487-ZYJZK"/>
    <x v="0"/>
    <n v="0"/>
    <s v="Yes"/>
    <s v="Yes"/>
    <n v="38"/>
    <s v="Yes"/>
    <x v="1"/>
    <x v="2"/>
    <x v="2"/>
    <x v="2"/>
    <x v="2"/>
    <x v="2"/>
    <x v="2"/>
    <x v="2"/>
    <x v="1"/>
    <s v="No"/>
    <x v="3"/>
    <n v="19.600000000000001"/>
    <n v="763.1"/>
    <x v="0"/>
    <n v="763.1"/>
    <n v="0"/>
    <x v="2"/>
  </r>
  <r>
    <s v="2959-FENLU"/>
    <x v="0"/>
    <n v="0"/>
    <s v="No"/>
    <s v="No"/>
    <n v="9"/>
    <s v="Yes"/>
    <x v="1"/>
    <x v="1"/>
    <x v="0"/>
    <x v="1"/>
    <x v="1"/>
    <x v="0"/>
    <x v="0"/>
    <x v="1"/>
    <x v="0"/>
    <s v="Yes"/>
    <x v="3"/>
    <n v="85.3"/>
    <n v="781.4"/>
    <x v="0"/>
    <n v="781.4"/>
    <n v="0"/>
    <x v="0"/>
  </r>
  <r>
    <s v="0708-LGSMF"/>
    <x v="1"/>
    <n v="0"/>
    <s v="Yes"/>
    <s v="No"/>
    <n v="13"/>
    <s v="Yes"/>
    <x v="2"/>
    <x v="0"/>
    <x v="1"/>
    <x v="1"/>
    <x v="0"/>
    <x v="0"/>
    <x v="0"/>
    <x v="1"/>
    <x v="0"/>
    <s v="Yes"/>
    <x v="0"/>
    <n v="65.849999999999994"/>
    <n v="902.25"/>
    <x v="0"/>
    <n v="902.25"/>
    <n v="0"/>
    <x v="3"/>
  </r>
  <r>
    <s v="9253-QXKBE"/>
    <x v="1"/>
    <n v="1"/>
    <s v="Yes"/>
    <s v="No"/>
    <n v="29"/>
    <s v="Yes"/>
    <x v="2"/>
    <x v="1"/>
    <x v="0"/>
    <x v="1"/>
    <x v="0"/>
    <x v="0"/>
    <x v="1"/>
    <x v="1"/>
    <x v="0"/>
    <s v="Yes"/>
    <x v="0"/>
    <n v="94.45"/>
    <n v="2653.65"/>
    <x v="1"/>
    <n v="2653.65"/>
    <n v="1"/>
    <x v="1"/>
  </r>
  <r>
    <s v="7634-HLQJR"/>
    <x v="0"/>
    <n v="0"/>
    <s v="Yes"/>
    <s v="Yes"/>
    <n v="47"/>
    <s v="Yes"/>
    <x v="1"/>
    <x v="2"/>
    <x v="2"/>
    <x v="2"/>
    <x v="2"/>
    <x v="2"/>
    <x v="2"/>
    <x v="2"/>
    <x v="2"/>
    <s v="No"/>
    <x v="3"/>
    <n v="20.05"/>
    <n v="1016.7"/>
    <x v="0"/>
    <n v="1016.7"/>
    <n v="0"/>
    <x v="2"/>
  </r>
  <r>
    <s v="0487-RPVUM"/>
    <x v="1"/>
    <n v="0"/>
    <s v="Yes"/>
    <s v="No"/>
    <n v="61"/>
    <s v="Yes"/>
    <x v="2"/>
    <x v="1"/>
    <x v="1"/>
    <x v="1"/>
    <x v="1"/>
    <x v="1"/>
    <x v="1"/>
    <x v="0"/>
    <x v="0"/>
    <s v="No"/>
    <x v="2"/>
    <n v="99.4"/>
    <n v="5943.65"/>
    <x v="0"/>
    <n v="5943.65"/>
    <n v="0"/>
    <x v="4"/>
  </r>
  <r>
    <s v="4079-ULGFR"/>
    <x v="1"/>
    <n v="0"/>
    <s v="No"/>
    <s v="No"/>
    <n v="16"/>
    <s v="Yes"/>
    <x v="1"/>
    <x v="2"/>
    <x v="2"/>
    <x v="2"/>
    <x v="2"/>
    <x v="2"/>
    <x v="2"/>
    <x v="2"/>
    <x v="0"/>
    <s v="No"/>
    <x v="1"/>
    <n v="20"/>
    <n v="275.7"/>
    <x v="0"/>
    <n v="275.7"/>
    <n v="0"/>
    <x v="3"/>
  </r>
  <r>
    <s v="2516-XSJKX"/>
    <x v="0"/>
    <n v="0"/>
    <s v="Yes"/>
    <s v="Yes"/>
    <n v="41"/>
    <s v="Yes"/>
    <x v="1"/>
    <x v="0"/>
    <x v="1"/>
    <x v="0"/>
    <x v="0"/>
    <x v="1"/>
    <x v="1"/>
    <x v="1"/>
    <x v="2"/>
    <s v="No"/>
    <x v="0"/>
    <n v="78.45"/>
    <n v="3126.45"/>
    <x v="0"/>
    <n v="3126.45"/>
    <n v="0"/>
    <x v="2"/>
  </r>
  <r>
    <s v="0057-QBUQH"/>
    <x v="0"/>
    <n v="0"/>
    <s v="No"/>
    <s v="Yes"/>
    <n v="43"/>
    <s v="Yes"/>
    <x v="2"/>
    <x v="2"/>
    <x v="2"/>
    <x v="2"/>
    <x v="2"/>
    <x v="2"/>
    <x v="2"/>
    <x v="2"/>
    <x v="2"/>
    <s v="Yes"/>
    <x v="0"/>
    <n v="25.1"/>
    <n v="1070.1500000000001"/>
    <x v="0"/>
    <n v="1070.1500000000001"/>
    <n v="0"/>
    <x v="2"/>
  </r>
  <r>
    <s v="9445-SZLCH"/>
    <x v="0"/>
    <n v="0"/>
    <s v="Yes"/>
    <s v="Yes"/>
    <n v="36"/>
    <s v="Yes"/>
    <x v="2"/>
    <x v="1"/>
    <x v="0"/>
    <x v="0"/>
    <x v="1"/>
    <x v="0"/>
    <x v="1"/>
    <x v="0"/>
    <x v="0"/>
    <s v="Yes"/>
    <x v="2"/>
    <n v="97.35"/>
    <n v="3457.9"/>
    <x v="1"/>
    <n v="3457.9"/>
    <n v="1"/>
    <x v="1"/>
  </r>
  <r>
    <s v="6599-SFQVE"/>
    <x v="0"/>
    <n v="0"/>
    <s v="No"/>
    <s v="No"/>
    <n v="6"/>
    <s v="Yes"/>
    <x v="1"/>
    <x v="0"/>
    <x v="0"/>
    <x v="1"/>
    <x v="0"/>
    <x v="0"/>
    <x v="0"/>
    <x v="1"/>
    <x v="0"/>
    <s v="Yes"/>
    <x v="0"/>
    <n v="55"/>
    <n v="340.4"/>
    <x v="0"/>
    <n v="340.4"/>
    <n v="0"/>
    <x v="0"/>
  </r>
  <r>
    <s v="8331-ZXFOE"/>
    <x v="0"/>
    <n v="0"/>
    <s v="No"/>
    <s v="No"/>
    <n v="58"/>
    <s v="Yes"/>
    <x v="2"/>
    <x v="0"/>
    <x v="1"/>
    <x v="0"/>
    <x v="1"/>
    <x v="1"/>
    <x v="0"/>
    <x v="0"/>
    <x v="1"/>
    <s v="Yes"/>
    <x v="3"/>
    <n v="71.099999999999994"/>
    <n v="4299.2"/>
    <x v="0"/>
    <n v="4299.2"/>
    <n v="0"/>
    <x v="5"/>
  </r>
  <r>
    <s v="4003-FUSHP"/>
    <x v="1"/>
    <n v="0"/>
    <s v="No"/>
    <s v="No"/>
    <n v="19"/>
    <s v="Yes"/>
    <x v="1"/>
    <x v="0"/>
    <x v="0"/>
    <x v="1"/>
    <x v="0"/>
    <x v="1"/>
    <x v="1"/>
    <x v="0"/>
    <x v="0"/>
    <s v="Yes"/>
    <x v="3"/>
    <n v="61.55"/>
    <n v="1093.2"/>
    <x v="0"/>
    <n v="1093.2"/>
    <n v="0"/>
    <x v="3"/>
  </r>
  <r>
    <s v="0356-ERHVT"/>
    <x v="1"/>
    <n v="0"/>
    <s v="Yes"/>
    <s v="No"/>
    <n v="11"/>
    <s v="Yes"/>
    <x v="1"/>
    <x v="0"/>
    <x v="0"/>
    <x v="1"/>
    <x v="0"/>
    <x v="0"/>
    <x v="0"/>
    <x v="0"/>
    <x v="0"/>
    <s v="Yes"/>
    <x v="2"/>
    <n v="45.9"/>
    <n v="521.9"/>
    <x v="0"/>
    <n v="521.9"/>
    <n v="0"/>
    <x v="0"/>
  </r>
  <r>
    <s v="7325-ENZFI"/>
    <x v="0"/>
    <n v="0"/>
    <s v="No"/>
    <s v="No"/>
    <n v="39"/>
    <s v="No"/>
    <x v="0"/>
    <x v="0"/>
    <x v="1"/>
    <x v="0"/>
    <x v="0"/>
    <x v="1"/>
    <x v="0"/>
    <x v="0"/>
    <x v="1"/>
    <s v="Yes"/>
    <x v="2"/>
    <n v="40.299999999999997"/>
    <n v="1630.4"/>
    <x v="0"/>
    <n v="1630.4"/>
    <n v="0"/>
    <x v="2"/>
  </r>
  <r>
    <s v="4884-ZTHVF"/>
    <x v="0"/>
    <n v="1"/>
    <s v="No"/>
    <s v="No"/>
    <n v="8"/>
    <s v="Yes"/>
    <x v="1"/>
    <x v="1"/>
    <x v="0"/>
    <x v="0"/>
    <x v="0"/>
    <x v="0"/>
    <x v="1"/>
    <x v="0"/>
    <x v="0"/>
    <s v="Yes"/>
    <x v="0"/>
    <n v="87.1"/>
    <n v="713.6"/>
    <x v="0"/>
    <n v="713.6"/>
    <n v="0"/>
    <x v="0"/>
  </r>
  <r>
    <s v="3920-HIHMQ"/>
    <x v="0"/>
    <n v="0"/>
    <s v="No"/>
    <s v="Yes"/>
    <n v="26"/>
    <s v="Yes"/>
    <x v="2"/>
    <x v="0"/>
    <x v="0"/>
    <x v="1"/>
    <x v="0"/>
    <x v="0"/>
    <x v="0"/>
    <x v="0"/>
    <x v="0"/>
    <s v="Yes"/>
    <x v="1"/>
    <n v="49.5"/>
    <n v="1265.6500000000001"/>
    <x v="0"/>
    <n v="1265.6500000000001"/>
    <n v="0"/>
    <x v="1"/>
  </r>
  <r>
    <s v="3055-OYMSE"/>
    <x v="0"/>
    <n v="1"/>
    <s v="No"/>
    <s v="No"/>
    <n v="53"/>
    <s v="Yes"/>
    <x v="1"/>
    <x v="1"/>
    <x v="0"/>
    <x v="0"/>
    <x v="0"/>
    <x v="0"/>
    <x v="0"/>
    <x v="0"/>
    <x v="0"/>
    <s v="Yes"/>
    <x v="3"/>
    <n v="73.8"/>
    <n v="4003.85"/>
    <x v="0"/>
    <n v="4003.85"/>
    <n v="0"/>
    <x v="5"/>
  </r>
  <r>
    <s v="0613-WUXUM"/>
    <x v="0"/>
    <n v="0"/>
    <s v="Yes"/>
    <s v="Yes"/>
    <n v="70"/>
    <s v="Yes"/>
    <x v="1"/>
    <x v="2"/>
    <x v="2"/>
    <x v="2"/>
    <x v="2"/>
    <x v="2"/>
    <x v="2"/>
    <x v="2"/>
    <x v="2"/>
    <s v="Yes"/>
    <x v="1"/>
    <n v="19.2"/>
    <n v="1401.4"/>
    <x v="0"/>
    <n v="1401.4"/>
    <n v="0"/>
    <x v="4"/>
  </r>
  <r>
    <s v="7568-PODML"/>
    <x v="1"/>
    <n v="0"/>
    <s v="No"/>
    <s v="No"/>
    <n v="1"/>
    <s v="No"/>
    <x v="0"/>
    <x v="0"/>
    <x v="0"/>
    <x v="1"/>
    <x v="0"/>
    <x v="0"/>
    <x v="1"/>
    <x v="1"/>
    <x v="0"/>
    <s v="Yes"/>
    <x v="1"/>
    <n v="45.3"/>
    <n v="45.3"/>
    <x v="1"/>
    <n v="45.3"/>
    <n v="1"/>
    <x v="0"/>
  </r>
  <r>
    <s v="4458-KVRBJ"/>
    <x v="1"/>
    <n v="0"/>
    <s v="No"/>
    <s v="No"/>
    <n v="59"/>
    <s v="Yes"/>
    <x v="2"/>
    <x v="2"/>
    <x v="2"/>
    <x v="2"/>
    <x v="2"/>
    <x v="2"/>
    <x v="2"/>
    <x v="2"/>
    <x v="2"/>
    <s v="No"/>
    <x v="1"/>
    <n v="25"/>
    <n v="1510.5"/>
    <x v="0"/>
    <n v="1510.5"/>
    <n v="0"/>
    <x v="5"/>
  </r>
  <r>
    <s v="5349-IECLD"/>
    <x v="1"/>
    <n v="0"/>
    <s v="No"/>
    <s v="No"/>
    <n v="2"/>
    <s v="Yes"/>
    <x v="1"/>
    <x v="1"/>
    <x v="0"/>
    <x v="1"/>
    <x v="1"/>
    <x v="0"/>
    <x v="1"/>
    <x v="1"/>
    <x v="0"/>
    <s v="No"/>
    <x v="0"/>
    <n v="94.95"/>
    <n v="178.1"/>
    <x v="1"/>
    <n v="178.1"/>
    <n v="1"/>
    <x v="0"/>
  </r>
  <r>
    <s v="1397-XKKWR"/>
    <x v="1"/>
    <n v="0"/>
    <s v="No"/>
    <s v="No"/>
    <n v="7"/>
    <s v="No"/>
    <x v="0"/>
    <x v="0"/>
    <x v="1"/>
    <x v="1"/>
    <x v="1"/>
    <x v="0"/>
    <x v="0"/>
    <x v="0"/>
    <x v="1"/>
    <s v="No"/>
    <x v="1"/>
    <n v="35.299999999999997"/>
    <n v="264.8"/>
    <x v="0"/>
    <n v="264.8"/>
    <n v="0"/>
    <x v="0"/>
  </r>
  <r>
    <s v="3945-GFWQL"/>
    <x v="0"/>
    <n v="0"/>
    <s v="No"/>
    <s v="Yes"/>
    <n v="12"/>
    <s v="Yes"/>
    <x v="1"/>
    <x v="0"/>
    <x v="0"/>
    <x v="1"/>
    <x v="0"/>
    <x v="0"/>
    <x v="0"/>
    <x v="0"/>
    <x v="0"/>
    <s v="Yes"/>
    <x v="0"/>
    <n v="44.55"/>
    <n v="480.6"/>
    <x v="1"/>
    <n v="480.6"/>
    <n v="1"/>
    <x v="0"/>
  </r>
  <r>
    <s v="8097-OMULG"/>
    <x v="1"/>
    <n v="0"/>
    <s v="Yes"/>
    <s v="Yes"/>
    <n v="59"/>
    <s v="Yes"/>
    <x v="1"/>
    <x v="0"/>
    <x v="0"/>
    <x v="0"/>
    <x v="1"/>
    <x v="1"/>
    <x v="1"/>
    <x v="1"/>
    <x v="1"/>
    <s v="No"/>
    <x v="3"/>
    <n v="76.75"/>
    <n v="4541.8999999999996"/>
    <x v="0"/>
    <n v="4541.8999999999996"/>
    <n v="0"/>
    <x v="5"/>
  </r>
  <r>
    <s v="6013-BHCAW"/>
    <x v="1"/>
    <n v="0"/>
    <s v="Yes"/>
    <s v="Yes"/>
    <n v="61"/>
    <s v="Yes"/>
    <x v="2"/>
    <x v="0"/>
    <x v="0"/>
    <x v="1"/>
    <x v="1"/>
    <x v="1"/>
    <x v="1"/>
    <x v="1"/>
    <x v="2"/>
    <s v="Yes"/>
    <x v="2"/>
    <n v="81"/>
    <n v="4976.1499999999996"/>
    <x v="0"/>
    <n v="4976.1499999999996"/>
    <n v="0"/>
    <x v="4"/>
  </r>
  <r>
    <s v="0401-WDBXM"/>
    <x v="1"/>
    <n v="0"/>
    <s v="Yes"/>
    <s v="Yes"/>
    <n v="72"/>
    <s v="Yes"/>
    <x v="2"/>
    <x v="1"/>
    <x v="1"/>
    <x v="1"/>
    <x v="1"/>
    <x v="0"/>
    <x v="1"/>
    <x v="1"/>
    <x v="2"/>
    <s v="Yes"/>
    <x v="2"/>
    <n v="105.55"/>
    <n v="7542.25"/>
    <x v="0"/>
    <n v="7542.25"/>
    <n v="0"/>
    <x v="4"/>
  </r>
  <r>
    <s v="3387-PLKUI"/>
    <x v="0"/>
    <n v="0"/>
    <s v="Yes"/>
    <s v="Yes"/>
    <n v="13"/>
    <s v="Yes"/>
    <x v="1"/>
    <x v="2"/>
    <x v="2"/>
    <x v="2"/>
    <x v="2"/>
    <x v="2"/>
    <x v="2"/>
    <x v="2"/>
    <x v="0"/>
    <s v="No"/>
    <x v="1"/>
    <n v="18.8"/>
    <n v="251.25"/>
    <x v="0"/>
    <n v="251.25"/>
    <n v="0"/>
    <x v="3"/>
  </r>
  <r>
    <s v="6096-EGVTU"/>
    <x v="0"/>
    <n v="0"/>
    <s v="Yes"/>
    <s v="Yes"/>
    <n v="64"/>
    <s v="Yes"/>
    <x v="2"/>
    <x v="2"/>
    <x v="2"/>
    <x v="2"/>
    <x v="2"/>
    <x v="2"/>
    <x v="2"/>
    <x v="2"/>
    <x v="1"/>
    <s v="No"/>
    <x v="1"/>
    <n v="24.9"/>
    <n v="1595.5"/>
    <x v="0"/>
    <n v="1595.5"/>
    <n v="0"/>
    <x v="4"/>
  </r>
  <r>
    <s v="3797-VTIDR"/>
    <x v="1"/>
    <n v="0"/>
    <s v="Yes"/>
    <s v="No"/>
    <n v="1"/>
    <s v="No"/>
    <x v="0"/>
    <x v="0"/>
    <x v="0"/>
    <x v="1"/>
    <x v="0"/>
    <x v="0"/>
    <x v="0"/>
    <x v="0"/>
    <x v="0"/>
    <s v="Yes"/>
    <x v="0"/>
    <n v="23.45"/>
    <n v="23.45"/>
    <x v="1"/>
    <n v="23.45"/>
    <n v="1"/>
    <x v="0"/>
  </r>
  <r>
    <s v="5081-NWSUP"/>
    <x v="0"/>
    <n v="0"/>
    <s v="No"/>
    <s v="No"/>
    <n v="10"/>
    <s v="Yes"/>
    <x v="1"/>
    <x v="0"/>
    <x v="0"/>
    <x v="0"/>
    <x v="0"/>
    <x v="1"/>
    <x v="0"/>
    <x v="1"/>
    <x v="1"/>
    <s v="No"/>
    <x v="1"/>
    <n v="64.900000000000006"/>
    <n v="685.55"/>
    <x v="0"/>
    <n v="685.55"/>
    <n v="0"/>
    <x v="0"/>
  </r>
  <r>
    <s v="2580-ATZSQ"/>
    <x v="0"/>
    <n v="0"/>
    <s v="Yes"/>
    <s v="Yes"/>
    <n v="65"/>
    <s v="Yes"/>
    <x v="1"/>
    <x v="0"/>
    <x v="1"/>
    <x v="0"/>
    <x v="1"/>
    <x v="0"/>
    <x v="0"/>
    <x v="0"/>
    <x v="1"/>
    <s v="No"/>
    <x v="2"/>
    <n v="61.35"/>
    <n v="3874.1"/>
    <x v="0"/>
    <n v="3874.1"/>
    <n v="0"/>
    <x v="4"/>
  </r>
  <r>
    <s v="8085-MSNLK"/>
    <x v="0"/>
    <n v="0"/>
    <s v="Yes"/>
    <s v="No"/>
    <n v="62"/>
    <s v="Yes"/>
    <x v="2"/>
    <x v="1"/>
    <x v="1"/>
    <x v="0"/>
    <x v="1"/>
    <x v="1"/>
    <x v="1"/>
    <x v="1"/>
    <x v="2"/>
    <s v="No"/>
    <x v="1"/>
    <n v="113.95"/>
    <n v="6891.4"/>
    <x v="0"/>
    <n v="6891.4"/>
    <n v="0"/>
    <x v="4"/>
  </r>
  <r>
    <s v="9691-HKOVS"/>
    <x v="0"/>
    <n v="0"/>
    <s v="Yes"/>
    <s v="No"/>
    <n v="55"/>
    <s v="Yes"/>
    <x v="2"/>
    <x v="0"/>
    <x v="1"/>
    <x v="0"/>
    <x v="1"/>
    <x v="1"/>
    <x v="1"/>
    <x v="1"/>
    <x v="1"/>
    <s v="Yes"/>
    <x v="0"/>
    <n v="90.15"/>
    <n v="4916.95"/>
    <x v="0"/>
    <n v="4916.95"/>
    <n v="0"/>
    <x v="5"/>
  </r>
  <r>
    <s v="9881-VCZEP"/>
    <x v="0"/>
    <n v="0"/>
    <s v="Yes"/>
    <s v="No"/>
    <n v="25"/>
    <s v="Yes"/>
    <x v="2"/>
    <x v="0"/>
    <x v="0"/>
    <x v="0"/>
    <x v="0"/>
    <x v="0"/>
    <x v="0"/>
    <x v="0"/>
    <x v="0"/>
    <s v="No"/>
    <x v="0"/>
    <n v="54.1"/>
    <n v="1373"/>
    <x v="0"/>
    <n v="1373"/>
    <n v="0"/>
    <x v="1"/>
  </r>
  <r>
    <s v="9526-BIHHD"/>
    <x v="1"/>
    <n v="0"/>
    <s v="No"/>
    <s v="No"/>
    <n v="1"/>
    <s v="No"/>
    <x v="0"/>
    <x v="0"/>
    <x v="1"/>
    <x v="1"/>
    <x v="0"/>
    <x v="0"/>
    <x v="0"/>
    <x v="0"/>
    <x v="0"/>
    <s v="No"/>
    <x v="1"/>
    <n v="29.7"/>
    <n v="29.7"/>
    <x v="1"/>
    <n v="29.7"/>
    <n v="1"/>
    <x v="0"/>
  </r>
  <r>
    <s v="8757-TFHHJ"/>
    <x v="1"/>
    <n v="0"/>
    <s v="No"/>
    <s v="No"/>
    <n v="1"/>
    <s v="Yes"/>
    <x v="1"/>
    <x v="0"/>
    <x v="1"/>
    <x v="1"/>
    <x v="0"/>
    <x v="0"/>
    <x v="0"/>
    <x v="0"/>
    <x v="0"/>
    <s v="Yes"/>
    <x v="3"/>
    <n v="49.8"/>
    <n v="49.8"/>
    <x v="0"/>
    <n v="49.8"/>
    <n v="0"/>
    <x v="0"/>
  </r>
  <r>
    <s v="4523-WXCEF"/>
    <x v="0"/>
    <n v="0"/>
    <s v="Yes"/>
    <s v="No"/>
    <n v="59"/>
    <s v="Yes"/>
    <x v="2"/>
    <x v="1"/>
    <x v="0"/>
    <x v="0"/>
    <x v="0"/>
    <x v="0"/>
    <x v="1"/>
    <x v="1"/>
    <x v="0"/>
    <s v="No"/>
    <x v="0"/>
    <n v="101.1"/>
    <n v="6039.9"/>
    <x v="1"/>
    <n v="6039.9"/>
    <n v="1"/>
    <x v="5"/>
  </r>
  <r>
    <s v="1468-DEFNC"/>
    <x v="1"/>
    <n v="1"/>
    <s v="Yes"/>
    <s v="Yes"/>
    <n v="64"/>
    <s v="Yes"/>
    <x v="2"/>
    <x v="2"/>
    <x v="2"/>
    <x v="2"/>
    <x v="2"/>
    <x v="2"/>
    <x v="2"/>
    <x v="2"/>
    <x v="2"/>
    <s v="Yes"/>
    <x v="2"/>
    <n v="24.4"/>
    <n v="1548.65"/>
    <x v="0"/>
    <n v="1548.65"/>
    <n v="0"/>
    <x v="4"/>
  </r>
  <r>
    <s v="5119-KEPFY"/>
    <x v="1"/>
    <n v="0"/>
    <s v="Yes"/>
    <s v="No"/>
    <n v="36"/>
    <s v="Yes"/>
    <x v="2"/>
    <x v="1"/>
    <x v="0"/>
    <x v="1"/>
    <x v="0"/>
    <x v="0"/>
    <x v="1"/>
    <x v="1"/>
    <x v="0"/>
    <s v="Yes"/>
    <x v="2"/>
    <n v="95"/>
    <n v="3440.25"/>
    <x v="0"/>
    <n v="3440.25"/>
    <n v="0"/>
    <x v="1"/>
  </r>
  <r>
    <s v="8364-TRMMK"/>
    <x v="0"/>
    <n v="0"/>
    <s v="No"/>
    <s v="No"/>
    <n v="3"/>
    <s v="Yes"/>
    <x v="2"/>
    <x v="0"/>
    <x v="0"/>
    <x v="1"/>
    <x v="0"/>
    <x v="0"/>
    <x v="0"/>
    <x v="0"/>
    <x v="0"/>
    <s v="Yes"/>
    <x v="1"/>
    <n v="50.65"/>
    <n v="151.30000000000001"/>
    <x v="1"/>
    <n v="151.30000000000001"/>
    <n v="1"/>
    <x v="0"/>
  </r>
  <r>
    <s v="0916-KNFAJ"/>
    <x v="1"/>
    <n v="0"/>
    <s v="Yes"/>
    <s v="No"/>
    <n v="61"/>
    <s v="Yes"/>
    <x v="2"/>
    <x v="0"/>
    <x v="1"/>
    <x v="1"/>
    <x v="1"/>
    <x v="0"/>
    <x v="0"/>
    <x v="1"/>
    <x v="2"/>
    <s v="Yes"/>
    <x v="1"/>
    <n v="69.900000000000006"/>
    <n v="4226.7"/>
    <x v="0"/>
    <n v="4226.7"/>
    <n v="0"/>
    <x v="4"/>
  </r>
  <r>
    <s v="8319-QBEHW"/>
    <x v="1"/>
    <n v="0"/>
    <s v="No"/>
    <s v="Yes"/>
    <n v="26"/>
    <s v="No"/>
    <x v="0"/>
    <x v="0"/>
    <x v="0"/>
    <x v="0"/>
    <x v="0"/>
    <x v="0"/>
    <x v="1"/>
    <x v="0"/>
    <x v="1"/>
    <s v="Yes"/>
    <x v="2"/>
    <n v="39.950000000000003"/>
    <n v="1023.75"/>
    <x v="0"/>
    <n v="1023.75"/>
    <n v="0"/>
    <x v="1"/>
  </r>
  <r>
    <s v="3063-QFSZL"/>
    <x v="0"/>
    <n v="0"/>
    <s v="No"/>
    <s v="No"/>
    <n v="1"/>
    <s v="Yes"/>
    <x v="1"/>
    <x v="0"/>
    <x v="0"/>
    <x v="1"/>
    <x v="0"/>
    <x v="0"/>
    <x v="0"/>
    <x v="1"/>
    <x v="0"/>
    <s v="Yes"/>
    <x v="0"/>
    <n v="55.4"/>
    <n v="55.4"/>
    <x v="1"/>
    <n v="55.4"/>
    <n v="1"/>
    <x v="0"/>
  </r>
  <r>
    <s v="8775-LHDJH"/>
    <x v="0"/>
    <n v="1"/>
    <s v="Yes"/>
    <s v="No"/>
    <n v="1"/>
    <s v="Yes"/>
    <x v="2"/>
    <x v="1"/>
    <x v="0"/>
    <x v="0"/>
    <x v="0"/>
    <x v="0"/>
    <x v="1"/>
    <x v="0"/>
    <x v="0"/>
    <s v="Yes"/>
    <x v="0"/>
    <n v="90.6"/>
    <n v="90.6"/>
    <x v="1"/>
    <n v="90.6"/>
    <n v="1"/>
    <x v="0"/>
  </r>
  <r>
    <s v="9625-QNLUX"/>
    <x v="1"/>
    <n v="0"/>
    <s v="Yes"/>
    <s v="Yes"/>
    <n v="68"/>
    <s v="Yes"/>
    <x v="1"/>
    <x v="1"/>
    <x v="1"/>
    <x v="0"/>
    <x v="1"/>
    <x v="0"/>
    <x v="1"/>
    <x v="1"/>
    <x v="2"/>
    <s v="Yes"/>
    <x v="3"/>
    <n v="103.25"/>
    <n v="7074.4"/>
    <x v="0"/>
    <n v="7074.4"/>
    <n v="0"/>
    <x v="4"/>
  </r>
  <r>
    <s v="3097-NQYSN"/>
    <x v="1"/>
    <n v="1"/>
    <s v="Yes"/>
    <s v="No"/>
    <n v="2"/>
    <s v="Yes"/>
    <x v="2"/>
    <x v="1"/>
    <x v="0"/>
    <x v="1"/>
    <x v="0"/>
    <x v="0"/>
    <x v="1"/>
    <x v="0"/>
    <x v="0"/>
    <s v="Yes"/>
    <x v="1"/>
    <n v="86.85"/>
    <n v="156.35"/>
    <x v="1"/>
    <n v="156.35"/>
    <n v="1"/>
    <x v="0"/>
  </r>
  <r>
    <s v="4024-CSNBY"/>
    <x v="0"/>
    <n v="0"/>
    <s v="Yes"/>
    <s v="No"/>
    <n v="72"/>
    <s v="Yes"/>
    <x v="2"/>
    <x v="1"/>
    <x v="1"/>
    <x v="0"/>
    <x v="1"/>
    <x v="1"/>
    <x v="0"/>
    <x v="0"/>
    <x v="2"/>
    <s v="Yes"/>
    <x v="2"/>
    <n v="94.25"/>
    <n v="6849.75"/>
    <x v="0"/>
    <n v="6849.75"/>
    <n v="0"/>
    <x v="4"/>
  </r>
  <r>
    <s v="7110-BDTWG"/>
    <x v="0"/>
    <n v="0"/>
    <s v="Yes"/>
    <s v="No"/>
    <n v="71"/>
    <s v="No"/>
    <x v="0"/>
    <x v="0"/>
    <x v="0"/>
    <x v="1"/>
    <x v="1"/>
    <x v="1"/>
    <x v="0"/>
    <x v="1"/>
    <x v="2"/>
    <s v="Yes"/>
    <x v="0"/>
    <n v="47.05"/>
    <n v="3263.6"/>
    <x v="0"/>
    <n v="3263.6"/>
    <n v="0"/>
    <x v="4"/>
  </r>
  <r>
    <s v="7493-GVFIO"/>
    <x v="1"/>
    <n v="0"/>
    <s v="No"/>
    <s v="No"/>
    <n v="57"/>
    <s v="Yes"/>
    <x v="1"/>
    <x v="2"/>
    <x v="2"/>
    <x v="2"/>
    <x v="2"/>
    <x v="2"/>
    <x v="2"/>
    <x v="2"/>
    <x v="2"/>
    <s v="No"/>
    <x v="3"/>
    <n v="20.55"/>
    <n v="1252.8499999999999"/>
    <x v="0"/>
    <n v="1252.8499999999999"/>
    <n v="0"/>
    <x v="5"/>
  </r>
  <r>
    <s v="0690-SRQID"/>
    <x v="1"/>
    <n v="0"/>
    <s v="No"/>
    <s v="No"/>
    <n v="4"/>
    <s v="Yes"/>
    <x v="1"/>
    <x v="2"/>
    <x v="2"/>
    <x v="2"/>
    <x v="2"/>
    <x v="2"/>
    <x v="2"/>
    <x v="2"/>
    <x v="0"/>
    <s v="Yes"/>
    <x v="1"/>
    <n v="19.649999999999999"/>
    <n v="67.55"/>
    <x v="0"/>
    <n v="67.55"/>
    <n v="0"/>
    <x v="0"/>
  </r>
  <r>
    <s v="9605-WGJVW"/>
    <x v="0"/>
    <n v="1"/>
    <s v="No"/>
    <s v="No"/>
    <n v="1"/>
    <s v="Yes"/>
    <x v="1"/>
    <x v="1"/>
    <x v="0"/>
    <x v="1"/>
    <x v="0"/>
    <x v="0"/>
    <x v="0"/>
    <x v="0"/>
    <x v="0"/>
    <s v="Yes"/>
    <x v="0"/>
    <n v="70.2"/>
    <n v="70.2"/>
    <x v="0"/>
    <n v="70.2"/>
    <n v="0"/>
    <x v="0"/>
  </r>
  <r>
    <s v="9114-DPSIA"/>
    <x v="1"/>
    <n v="0"/>
    <s v="Yes"/>
    <s v="Yes"/>
    <n v="72"/>
    <s v="Yes"/>
    <x v="2"/>
    <x v="0"/>
    <x v="1"/>
    <x v="0"/>
    <x v="1"/>
    <x v="1"/>
    <x v="0"/>
    <x v="1"/>
    <x v="2"/>
    <s v="No"/>
    <x v="3"/>
    <n v="81"/>
    <n v="5750"/>
    <x v="0"/>
    <n v="5750"/>
    <n v="0"/>
    <x v="4"/>
  </r>
  <r>
    <s v="4700-UBQMV"/>
    <x v="1"/>
    <n v="0"/>
    <s v="Yes"/>
    <s v="Yes"/>
    <n v="21"/>
    <s v="Yes"/>
    <x v="2"/>
    <x v="0"/>
    <x v="1"/>
    <x v="1"/>
    <x v="0"/>
    <x v="0"/>
    <x v="1"/>
    <x v="1"/>
    <x v="1"/>
    <s v="Yes"/>
    <x v="2"/>
    <n v="75.900000000000006"/>
    <n v="1549.75"/>
    <x v="0"/>
    <n v="1549.75"/>
    <n v="0"/>
    <x v="3"/>
  </r>
  <r>
    <s v="7711-GQBZC"/>
    <x v="0"/>
    <n v="0"/>
    <s v="Yes"/>
    <s v="Yes"/>
    <n v="71"/>
    <s v="Yes"/>
    <x v="2"/>
    <x v="2"/>
    <x v="2"/>
    <x v="2"/>
    <x v="2"/>
    <x v="2"/>
    <x v="2"/>
    <x v="2"/>
    <x v="2"/>
    <s v="No"/>
    <x v="2"/>
    <n v="24.7"/>
    <n v="1810.55"/>
    <x v="0"/>
    <n v="1810.55"/>
    <n v="0"/>
    <x v="4"/>
  </r>
  <r>
    <s v="3565-UNOCC"/>
    <x v="0"/>
    <n v="1"/>
    <s v="Yes"/>
    <s v="No"/>
    <n v="29"/>
    <s v="Yes"/>
    <x v="2"/>
    <x v="1"/>
    <x v="0"/>
    <x v="1"/>
    <x v="1"/>
    <x v="0"/>
    <x v="1"/>
    <x v="1"/>
    <x v="0"/>
    <s v="Yes"/>
    <x v="2"/>
    <n v="99.05"/>
    <n v="2952.85"/>
    <x v="1"/>
    <n v="2952.85"/>
    <n v="1"/>
    <x v="1"/>
  </r>
  <r>
    <s v="4627-MIHJH"/>
    <x v="0"/>
    <n v="1"/>
    <s v="No"/>
    <s v="No"/>
    <n v="69"/>
    <s v="Yes"/>
    <x v="2"/>
    <x v="1"/>
    <x v="1"/>
    <x v="1"/>
    <x v="1"/>
    <x v="1"/>
    <x v="1"/>
    <x v="1"/>
    <x v="2"/>
    <s v="No"/>
    <x v="3"/>
    <n v="110.25"/>
    <n v="7467.55"/>
    <x v="0"/>
    <n v="7467.55"/>
    <n v="0"/>
    <x v="4"/>
  </r>
  <r>
    <s v="9795-NREXC"/>
    <x v="0"/>
    <n v="0"/>
    <s v="Yes"/>
    <s v="No"/>
    <n v="64"/>
    <s v="Yes"/>
    <x v="2"/>
    <x v="0"/>
    <x v="1"/>
    <x v="1"/>
    <x v="1"/>
    <x v="1"/>
    <x v="1"/>
    <x v="1"/>
    <x v="2"/>
    <s v="Yes"/>
    <x v="3"/>
    <n v="85"/>
    <n v="5484.4"/>
    <x v="0"/>
    <n v="5484.4"/>
    <n v="0"/>
    <x v="4"/>
  </r>
  <r>
    <s v="8573-CGOCC"/>
    <x v="1"/>
    <n v="0"/>
    <s v="No"/>
    <s v="No"/>
    <n v="16"/>
    <s v="Yes"/>
    <x v="1"/>
    <x v="2"/>
    <x v="2"/>
    <x v="2"/>
    <x v="2"/>
    <x v="2"/>
    <x v="2"/>
    <x v="2"/>
    <x v="0"/>
    <s v="No"/>
    <x v="3"/>
    <n v="19.75"/>
    <n v="294.89999999999998"/>
    <x v="0"/>
    <n v="294.89999999999998"/>
    <n v="0"/>
    <x v="3"/>
  </r>
  <r>
    <s v="7356-AYNJP"/>
    <x v="0"/>
    <n v="0"/>
    <s v="No"/>
    <s v="No"/>
    <n v="4"/>
    <s v="Yes"/>
    <x v="2"/>
    <x v="2"/>
    <x v="2"/>
    <x v="2"/>
    <x v="2"/>
    <x v="2"/>
    <x v="2"/>
    <x v="2"/>
    <x v="1"/>
    <s v="No"/>
    <x v="0"/>
    <n v="23.9"/>
    <n v="97.5"/>
    <x v="0"/>
    <n v="97.5"/>
    <n v="0"/>
    <x v="0"/>
  </r>
  <r>
    <s v="9249-FXSCK"/>
    <x v="0"/>
    <n v="0"/>
    <s v="No"/>
    <s v="No"/>
    <n v="52"/>
    <s v="Yes"/>
    <x v="2"/>
    <x v="1"/>
    <x v="1"/>
    <x v="0"/>
    <x v="0"/>
    <x v="1"/>
    <x v="1"/>
    <x v="1"/>
    <x v="1"/>
    <s v="Yes"/>
    <x v="3"/>
    <n v="111.25"/>
    <n v="5916.45"/>
    <x v="1"/>
    <n v="5916.45"/>
    <n v="1"/>
    <x v="5"/>
  </r>
  <r>
    <s v="5493-SDRDQ"/>
    <x v="1"/>
    <n v="0"/>
    <s v="No"/>
    <s v="No"/>
    <n v="2"/>
    <s v="Yes"/>
    <x v="1"/>
    <x v="0"/>
    <x v="1"/>
    <x v="1"/>
    <x v="1"/>
    <x v="0"/>
    <x v="0"/>
    <x v="0"/>
    <x v="0"/>
    <s v="Yes"/>
    <x v="1"/>
    <n v="55.1"/>
    <n v="113.35"/>
    <x v="1"/>
    <n v="113.35"/>
    <n v="1"/>
    <x v="0"/>
  </r>
  <r>
    <s v="6286-SUUWT"/>
    <x v="1"/>
    <n v="0"/>
    <s v="No"/>
    <s v="No"/>
    <n v="1"/>
    <s v="Yes"/>
    <x v="1"/>
    <x v="2"/>
    <x v="2"/>
    <x v="2"/>
    <x v="2"/>
    <x v="2"/>
    <x v="2"/>
    <x v="2"/>
    <x v="0"/>
    <s v="No"/>
    <x v="1"/>
    <n v="19.95"/>
    <n v="19.95"/>
    <x v="0"/>
    <n v="19.95"/>
    <n v="0"/>
    <x v="0"/>
  </r>
  <r>
    <s v="4819-HJPIW"/>
    <x v="1"/>
    <n v="0"/>
    <s v="No"/>
    <s v="No"/>
    <n v="18"/>
    <s v="No"/>
    <x v="0"/>
    <x v="0"/>
    <x v="0"/>
    <x v="1"/>
    <x v="0"/>
    <x v="0"/>
    <x v="0"/>
    <x v="0"/>
    <x v="0"/>
    <s v="No"/>
    <x v="1"/>
    <n v="25.15"/>
    <n v="476.8"/>
    <x v="0"/>
    <n v="476.8"/>
    <n v="0"/>
    <x v="3"/>
  </r>
  <r>
    <s v="8654-DHAOW"/>
    <x v="0"/>
    <n v="0"/>
    <s v="No"/>
    <s v="No"/>
    <n v="2"/>
    <s v="Yes"/>
    <x v="2"/>
    <x v="0"/>
    <x v="0"/>
    <x v="0"/>
    <x v="0"/>
    <x v="0"/>
    <x v="0"/>
    <x v="0"/>
    <x v="0"/>
    <s v="No"/>
    <x v="1"/>
    <n v="54.15"/>
    <n v="101.65"/>
    <x v="0"/>
    <n v="101.65"/>
    <n v="0"/>
    <x v="0"/>
  </r>
  <r>
    <s v="5438-QMDDL"/>
    <x v="0"/>
    <n v="0"/>
    <s v="Yes"/>
    <s v="No"/>
    <n v="19"/>
    <s v="Yes"/>
    <x v="1"/>
    <x v="0"/>
    <x v="0"/>
    <x v="0"/>
    <x v="0"/>
    <x v="0"/>
    <x v="0"/>
    <x v="1"/>
    <x v="0"/>
    <s v="Yes"/>
    <x v="1"/>
    <n v="59.8"/>
    <n v="1130.8499999999999"/>
    <x v="0"/>
    <n v="1130.8499999999999"/>
    <n v="0"/>
    <x v="3"/>
  </r>
  <r>
    <s v="9812-GHVRI"/>
    <x v="0"/>
    <n v="0"/>
    <s v="No"/>
    <s v="No"/>
    <n v="40"/>
    <s v="Yes"/>
    <x v="2"/>
    <x v="1"/>
    <x v="0"/>
    <x v="1"/>
    <x v="0"/>
    <x v="0"/>
    <x v="0"/>
    <x v="1"/>
    <x v="0"/>
    <s v="No"/>
    <x v="2"/>
    <n v="83.85"/>
    <n v="3532.25"/>
    <x v="0"/>
    <n v="3532.25"/>
    <n v="0"/>
    <x v="2"/>
  </r>
  <r>
    <s v="5553-AOINX"/>
    <x v="0"/>
    <n v="1"/>
    <s v="Yes"/>
    <s v="Yes"/>
    <n v="66"/>
    <s v="Yes"/>
    <x v="2"/>
    <x v="1"/>
    <x v="0"/>
    <x v="0"/>
    <x v="1"/>
    <x v="0"/>
    <x v="1"/>
    <x v="1"/>
    <x v="1"/>
    <s v="Yes"/>
    <x v="0"/>
    <n v="104.9"/>
    <n v="6891.45"/>
    <x v="0"/>
    <n v="6891.45"/>
    <n v="0"/>
    <x v="4"/>
  </r>
  <r>
    <s v="1228-ZLNBX"/>
    <x v="1"/>
    <n v="0"/>
    <s v="No"/>
    <s v="No"/>
    <n v="21"/>
    <s v="Yes"/>
    <x v="2"/>
    <x v="1"/>
    <x v="0"/>
    <x v="1"/>
    <x v="0"/>
    <x v="0"/>
    <x v="0"/>
    <x v="0"/>
    <x v="0"/>
    <s v="No"/>
    <x v="1"/>
    <n v="75.3"/>
    <n v="1570.7"/>
    <x v="0"/>
    <n v="1570.7"/>
    <n v="0"/>
    <x v="3"/>
  </r>
  <r>
    <s v="4226-KKDON"/>
    <x v="1"/>
    <n v="0"/>
    <s v="No"/>
    <s v="No"/>
    <n v="8"/>
    <s v="Yes"/>
    <x v="1"/>
    <x v="0"/>
    <x v="0"/>
    <x v="0"/>
    <x v="0"/>
    <x v="1"/>
    <x v="1"/>
    <x v="0"/>
    <x v="0"/>
    <s v="Yes"/>
    <x v="0"/>
    <n v="66.650000000000006"/>
    <n v="520.95000000000005"/>
    <x v="0"/>
    <n v="520.95000000000005"/>
    <n v="0"/>
    <x v="0"/>
  </r>
  <r>
    <s v="3831-YCPUO"/>
    <x v="0"/>
    <n v="0"/>
    <s v="Yes"/>
    <s v="Yes"/>
    <n v="72"/>
    <s v="Yes"/>
    <x v="1"/>
    <x v="1"/>
    <x v="1"/>
    <x v="0"/>
    <x v="1"/>
    <x v="1"/>
    <x v="1"/>
    <x v="1"/>
    <x v="2"/>
    <s v="Yes"/>
    <x v="3"/>
    <n v="109.5"/>
    <n v="7854.9"/>
    <x v="0"/>
    <n v="7854.9"/>
    <n v="0"/>
    <x v="4"/>
  </r>
  <r>
    <s v="7445-WMRBW"/>
    <x v="0"/>
    <n v="0"/>
    <s v="No"/>
    <s v="No"/>
    <n v="48"/>
    <s v="Yes"/>
    <x v="2"/>
    <x v="0"/>
    <x v="0"/>
    <x v="0"/>
    <x v="1"/>
    <x v="1"/>
    <x v="1"/>
    <x v="0"/>
    <x v="1"/>
    <s v="Yes"/>
    <x v="2"/>
    <n v="73.849999999999994"/>
    <n v="3581.4"/>
    <x v="0"/>
    <n v="3581.4"/>
    <n v="0"/>
    <x v="2"/>
  </r>
  <r>
    <s v="3308-DGHKL"/>
    <x v="1"/>
    <n v="0"/>
    <s v="No"/>
    <s v="No"/>
    <n v="69"/>
    <s v="Yes"/>
    <x v="1"/>
    <x v="2"/>
    <x v="2"/>
    <x v="2"/>
    <x v="2"/>
    <x v="2"/>
    <x v="2"/>
    <x v="2"/>
    <x v="2"/>
    <s v="Yes"/>
    <x v="2"/>
    <n v="19.3"/>
    <n v="1447.9"/>
    <x v="0"/>
    <n v="1447.9"/>
    <n v="0"/>
    <x v="4"/>
  </r>
  <r>
    <s v="9924-JPRMC"/>
    <x v="1"/>
    <n v="0"/>
    <s v="No"/>
    <s v="No"/>
    <n v="72"/>
    <s v="Yes"/>
    <x v="2"/>
    <x v="1"/>
    <x v="1"/>
    <x v="0"/>
    <x v="1"/>
    <x v="1"/>
    <x v="1"/>
    <x v="1"/>
    <x v="2"/>
    <s v="Yes"/>
    <x v="0"/>
    <n v="118.2"/>
    <n v="8547.15"/>
    <x v="0"/>
    <n v="8547.15"/>
    <n v="0"/>
    <x v="4"/>
  </r>
  <r>
    <s v="0080-EMYVY"/>
    <x v="0"/>
    <n v="0"/>
    <s v="No"/>
    <s v="No"/>
    <n v="14"/>
    <s v="Yes"/>
    <x v="1"/>
    <x v="0"/>
    <x v="0"/>
    <x v="0"/>
    <x v="0"/>
    <x v="0"/>
    <x v="0"/>
    <x v="0"/>
    <x v="1"/>
    <s v="No"/>
    <x v="3"/>
    <n v="51.45"/>
    <n v="727.85"/>
    <x v="0"/>
    <n v="727.85"/>
    <n v="0"/>
    <x v="3"/>
  </r>
  <r>
    <s v="6218-KNUBD"/>
    <x v="1"/>
    <n v="0"/>
    <s v="No"/>
    <s v="No"/>
    <n v="6"/>
    <s v="Yes"/>
    <x v="1"/>
    <x v="0"/>
    <x v="0"/>
    <x v="0"/>
    <x v="0"/>
    <x v="0"/>
    <x v="1"/>
    <x v="0"/>
    <x v="0"/>
    <s v="No"/>
    <x v="0"/>
    <n v="59.45"/>
    <n v="357.6"/>
    <x v="0"/>
    <n v="357.6"/>
    <n v="0"/>
    <x v="0"/>
  </r>
  <r>
    <s v="7337-CINUD"/>
    <x v="0"/>
    <n v="0"/>
    <s v="Yes"/>
    <s v="Yes"/>
    <n v="8"/>
    <s v="Yes"/>
    <x v="1"/>
    <x v="2"/>
    <x v="2"/>
    <x v="2"/>
    <x v="2"/>
    <x v="2"/>
    <x v="2"/>
    <x v="2"/>
    <x v="2"/>
    <s v="No"/>
    <x v="2"/>
    <n v="19.5"/>
    <n v="159.35"/>
    <x v="0"/>
    <n v="159.35"/>
    <n v="0"/>
    <x v="0"/>
  </r>
  <r>
    <s v="7609-NRNCA"/>
    <x v="0"/>
    <n v="0"/>
    <s v="No"/>
    <s v="No"/>
    <n v="17"/>
    <s v="Yes"/>
    <x v="1"/>
    <x v="2"/>
    <x v="2"/>
    <x v="2"/>
    <x v="2"/>
    <x v="2"/>
    <x v="2"/>
    <x v="2"/>
    <x v="1"/>
    <s v="No"/>
    <x v="1"/>
    <n v="19.55"/>
    <n v="280.85000000000002"/>
    <x v="0"/>
    <n v="280.85000000000002"/>
    <n v="0"/>
    <x v="3"/>
  </r>
  <r>
    <s v="0623-EJQEG"/>
    <x v="1"/>
    <n v="0"/>
    <s v="No"/>
    <s v="No"/>
    <n v="65"/>
    <s v="Yes"/>
    <x v="2"/>
    <x v="1"/>
    <x v="1"/>
    <x v="1"/>
    <x v="0"/>
    <x v="1"/>
    <x v="0"/>
    <x v="1"/>
    <x v="1"/>
    <s v="No"/>
    <x v="0"/>
    <n v="93.55"/>
    <n v="6069.25"/>
    <x v="0"/>
    <n v="6069.25"/>
    <n v="0"/>
    <x v="4"/>
  </r>
  <r>
    <s v="7153-CHRBV"/>
    <x v="0"/>
    <n v="0"/>
    <s v="Yes"/>
    <s v="Yes"/>
    <n v="57"/>
    <s v="Yes"/>
    <x v="1"/>
    <x v="0"/>
    <x v="1"/>
    <x v="1"/>
    <x v="1"/>
    <x v="1"/>
    <x v="0"/>
    <x v="0"/>
    <x v="1"/>
    <s v="Yes"/>
    <x v="1"/>
    <n v="59.3"/>
    <n v="3274.35"/>
    <x v="0"/>
    <n v="3274.35"/>
    <n v="0"/>
    <x v="5"/>
  </r>
  <r>
    <s v="0871-URUWO"/>
    <x v="1"/>
    <n v="0"/>
    <s v="Yes"/>
    <s v="No"/>
    <n v="13"/>
    <s v="Yes"/>
    <x v="2"/>
    <x v="1"/>
    <x v="0"/>
    <x v="1"/>
    <x v="1"/>
    <x v="0"/>
    <x v="1"/>
    <x v="1"/>
    <x v="0"/>
    <s v="Yes"/>
    <x v="3"/>
    <n v="102.25"/>
    <n v="1359"/>
    <x v="1"/>
    <n v="1359"/>
    <n v="1"/>
    <x v="3"/>
  </r>
  <r>
    <s v="9190-MFJLN"/>
    <x v="1"/>
    <n v="1"/>
    <s v="No"/>
    <s v="No"/>
    <n v="19"/>
    <s v="Yes"/>
    <x v="1"/>
    <x v="1"/>
    <x v="0"/>
    <x v="1"/>
    <x v="1"/>
    <x v="0"/>
    <x v="1"/>
    <x v="1"/>
    <x v="0"/>
    <s v="Yes"/>
    <x v="3"/>
    <n v="95.9"/>
    <n v="1777.9"/>
    <x v="1"/>
    <n v="1777.9"/>
    <n v="1"/>
    <x v="3"/>
  </r>
  <r>
    <s v="6198-PNNSZ"/>
    <x v="0"/>
    <n v="0"/>
    <s v="Yes"/>
    <s v="No"/>
    <n v="56"/>
    <s v="Yes"/>
    <x v="2"/>
    <x v="1"/>
    <x v="1"/>
    <x v="0"/>
    <x v="1"/>
    <x v="0"/>
    <x v="1"/>
    <x v="1"/>
    <x v="1"/>
    <s v="No"/>
    <x v="2"/>
    <n v="109.8"/>
    <n v="6109.65"/>
    <x v="0"/>
    <n v="6109.65"/>
    <n v="0"/>
    <x v="5"/>
  </r>
  <r>
    <s v="3317-VLGQT"/>
    <x v="0"/>
    <n v="0"/>
    <s v="Yes"/>
    <s v="No"/>
    <n v="14"/>
    <s v="Yes"/>
    <x v="1"/>
    <x v="1"/>
    <x v="0"/>
    <x v="1"/>
    <x v="0"/>
    <x v="0"/>
    <x v="0"/>
    <x v="1"/>
    <x v="0"/>
    <s v="Yes"/>
    <x v="0"/>
    <n v="78.099999999999994"/>
    <n v="1122.4000000000001"/>
    <x v="0"/>
    <n v="1122.4000000000001"/>
    <n v="0"/>
    <x v="3"/>
  </r>
  <r>
    <s v="4132-POCZS"/>
    <x v="1"/>
    <n v="0"/>
    <s v="Yes"/>
    <s v="No"/>
    <n v="52"/>
    <s v="No"/>
    <x v="0"/>
    <x v="0"/>
    <x v="1"/>
    <x v="1"/>
    <x v="0"/>
    <x v="0"/>
    <x v="0"/>
    <x v="1"/>
    <x v="0"/>
    <s v="Yes"/>
    <x v="0"/>
    <n v="39.9"/>
    <n v="2020.9"/>
    <x v="0"/>
    <n v="2020.9"/>
    <n v="0"/>
    <x v="5"/>
  </r>
  <r>
    <s v="5614-DNZCE"/>
    <x v="0"/>
    <n v="0"/>
    <s v="No"/>
    <s v="No"/>
    <n v="58"/>
    <s v="Yes"/>
    <x v="1"/>
    <x v="0"/>
    <x v="1"/>
    <x v="0"/>
    <x v="1"/>
    <x v="1"/>
    <x v="0"/>
    <x v="0"/>
    <x v="2"/>
    <s v="Yes"/>
    <x v="3"/>
    <n v="64.900000000000006"/>
    <n v="3795.45"/>
    <x v="0"/>
    <n v="3795.45"/>
    <n v="0"/>
    <x v="5"/>
  </r>
  <r>
    <s v="1095-JUDTC"/>
    <x v="0"/>
    <n v="1"/>
    <s v="No"/>
    <s v="No"/>
    <n v="47"/>
    <s v="Yes"/>
    <x v="2"/>
    <x v="1"/>
    <x v="0"/>
    <x v="0"/>
    <x v="0"/>
    <x v="1"/>
    <x v="1"/>
    <x v="0"/>
    <x v="0"/>
    <s v="Yes"/>
    <x v="0"/>
    <n v="95.05"/>
    <n v="4504.55"/>
    <x v="1"/>
    <n v="4504.55"/>
    <n v="1"/>
    <x v="2"/>
  </r>
  <r>
    <s v="3896-RCYYE"/>
    <x v="0"/>
    <n v="0"/>
    <s v="No"/>
    <s v="No"/>
    <n v="67"/>
    <s v="No"/>
    <x v="0"/>
    <x v="0"/>
    <x v="0"/>
    <x v="1"/>
    <x v="1"/>
    <x v="1"/>
    <x v="1"/>
    <x v="1"/>
    <x v="0"/>
    <s v="Yes"/>
    <x v="3"/>
    <n v="53.4"/>
    <n v="3579.15"/>
    <x v="0"/>
    <n v="3579.15"/>
    <n v="0"/>
    <x v="4"/>
  </r>
  <r>
    <s v="9638-JIQYA"/>
    <x v="1"/>
    <n v="0"/>
    <s v="No"/>
    <s v="No"/>
    <n v="2"/>
    <s v="No"/>
    <x v="0"/>
    <x v="0"/>
    <x v="0"/>
    <x v="1"/>
    <x v="0"/>
    <x v="0"/>
    <x v="0"/>
    <x v="0"/>
    <x v="0"/>
    <s v="Yes"/>
    <x v="3"/>
    <n v="24.9"/>
    <n v="49.7"/>
    <x v="0"/>
    <n v="49.7"/>
    <n v="0"/>
    <x v="0"/>
  </r>
  <r>
    <s v="3258-SANFR"/>
    <x v="1"/>
    <n v="1"/>
    <s v="No"/>
    <s v="No"/>
    <n v="6"/>
    <s v="Yes"/>
    <x v="1"/>
    <x v="0"/>
    <x v="0"/>
    <x v="1"/>
    <x v="0"/>
    <x v="0"/>
    <x v="0"/>
    <x v="0"/>
    <x v="0"/>
    <s v="No"/>
    <x v="3"/>
    <n v="44.7"/>
    <n v="276.5"/>
    <x v="0"/>
    <n v="276.5"/>
    <n v="0"/>
    <x v="0"/>
  </r>
  <r>
    <s v="3726-TBHQT"/>
    <x v="1"/>
    <n v="0"/>
    <s v="Yes"/>
    <s v="Yes"/>
    <n v="71"/>
    <s v="Yes"/>
    <x v="2"/>
    <x v="1"/>
    <x v="1"/>
    <x v="0"/>
    <x v="1"/>
    <x v="1"/>
    <x v="1"/>
    <x v="1"/>
    <x v="2"/>
    <s v="Yes"/>
    <x v="2"/>
    <n v="114"/>
    <n v="8175.9"/>
    <x v="0"/>
    <n v="8175.9"/>
    <n v="0"/>
    <x v="4"/>
  </r>
  <r>
    <s v="3190-ITQXP"/>
    <x v="0"/>
    <n v="0"/>
    <s v="Yes"/>
    <s v="Yes"/>
    <n v="46"/>
    <s v="Yes"/>
    <x v="1"/>
    <x v="2"/>
    <x v="2"/>
    <x v="2"/>
    <x v="2"/>
    <x v="2"/>
    <x v="2"/>
    <x v="2"/>
    <x v="2"/>
    <s v="No"/>
    <x v="2"/>
    <n v="20.25"/>
    <n v="890.35"/>
    <x v="0"/>
    <n v="890.35"/>
    <n v="0"/>
    <x v="2"/>
  </r>
  <r>
    <s v="0870-VEMYL"/>
    <x v="0"/>
    <n v="0"/>
    <s v="No"/>
    <s v="No"/>
    <n v="5"/>
    <s v="Yes"/>
    <x v="1"/>
    <x v="0"/>
    <x v="1"/>
    <x v="1"/>
    <x v="0"/>
    <x v="1"/>
    <x v="0"/>
    <x v="0"/>
    <x v="0"/>
    <s v="No"/>
    <x v="3"/>
    <n v="53.85"/>
    <n v="259.8"/>
    <x v="1"/>
    <n v="259.8"/>
    <n v="1"/>
    <x v="0"/>
  </r>
  <r>
    <s v="4833-QTJNO"/>
    <x v="1"/>
    <n v="1"/>
    <s v="Yes"/>
    <s v="No"/>
    <n v="67"/>
    <s v="Yes"/>
    <x v="2"/>
    <x v="1"/>
    <x v="1"/>
    <x v="0"/>
    <x v="0"/>
    <x v="0"/>
    <x v="0"/>
    <x v="0"/>
    <x v="0"/>
    <s v="No"/>
    <x v="2"/>
    <n v="83.85"/>
    <n v="5588.8"/>
    <x v="0"/>
    <n v="5588.8"/>
    <n v="0"/>
    <x v="4"/>
  </r>
  <r>
    <s v="3039-MJSLN"/>
    <x v="1"/>
    <n v="0"/>
    <s v="No"/>
    <s v="Yes"/>
    <n v="3"/>
    <s v="Yes"/>
    <x v="1"/>
    <x v="2"/>
    <x v="2"/>
    <x v="2"/>
    <x v="2"/>
    <x v="2"/>
    <x v="2"/>
    <x v="2"/>
    <x v="0"/>
    <s v="No"/>
    <x v="2"/>
    <n v="20.2"/>
    <n v="50.6"/>
    <x v="0"/>
    <n v="50.6"/>
    <n v="0"/>
    <x v="0"/>
  </r>
  <r>
    <s v="0178-CIIKR"/>
    <x v="0"/>
    <n v="0"/>
    <s v="No"/>
    <s v="No"/>
    <n v="3"/>
    <s v="Yes"/>
    <x v="1"/>
    <x v="2"/>
    <x v="2"/>
    <x v="2"/>
    <x v="2"/>
    <x v="2"/>
    <x v="2"/>
    <x v="2"/>
    <x v="0"/>
    <s v="No"/>
    <x v="1"/>
    <n v="19.95"/>
    <n v="58"/>
    <x v="0"/>
    <n v="58"/>
    <n v="0"/>
    <x v="0"/>
  </r>
  <r>
    <s v="5385-SUIRI"/>
    <x v="1"/>
    <n v="1"/>
    <s v="Yes"/>
    <s v="No"/>
    <n v="52"/>
    <s v="Yes"/>
    <x v="2"/>
    <x v="1"/>
    <x v="1"/>
    <x v="1"/>
    <x v="1"/>
    <x v="0"/>
    <x v="1"/>
    <x v="1"/>
    <x v="0"/>
    <s v="Yes"/>
    <x v="0"/>
    <n v="104.2"/>
    <n v="5568.35"/>
    <x v="1"/>
    <n v="5568.35"/>
    <n v="1"/>
    <x v="5"/>
  </r>
  <r>
    <s v="3982-XWFZQ"/>
    <x v="0"/>
    <n v="0"/>
    <s v="Yes"/>
    <s v="No"/>
    <n v="42"/>
    <s v="Yes"/>
    <x v="2"/>
    <x v="0"/>
    <x v="0"/>
    <x v="1"/>
    <x v="0"/>
    <x v="0"/>
    <x v="0"/>
    <x v="0"/>
    <x v="0"/>
    <s v="Yes"/>
    <x v="0"/>
    <n v="50.25"/>
    <n v="2203.65"/>
    <x v="1"/>
    <n v="2203.65"/>
    <n v="1"/>
    <x v="2"/>
  </r>
  <r>
    <s v="5774-QPLTF"/>
    <x v="1"/>
    <n v="0"/>
    <s v="Yes"/>
    <s v="Yes"/>
    <n v="50"/>
    <s v="Yes"/>
    <x v="1"/>
    <x v="2"/>
    <x v="2"/>
    <x v="2"/>
    <x v="2"/>
    <x v="2"/>
    <x v="2"/>
    <x v="2"/>
    <x v="1"/>
    <s v="Yes"/>
    <x v="1"/>
    <n v="20.350000000000001"/>
    <n v="938.95"/>
    <x v="0"/>
    <n v="938.95"/>
    <n v="0"/>
    <x v="5"/>
  </r>
  <r>
    <s v="2322-VCZHZ"/>
    <x v="1"/>
    <n v="1"/>
    <s v="Yes"/>
    <s v="No"/>
    <n v="23"/>
    <s v="Yes"/>
    <x v="1"/>
    <x v="1"/>
    <x v="1"/>
    <x v="0"/>
    <x v="0"/>
    <x v="0"/>
    <x v="0"/>
    <x v="1"/>
    <x v="0"/>
    <s v="Yes"/>
    <x v="0"/>
    <n v="90"/>
    <n v="2024.1"/>
    <x v="0"/>
    <n v="2024.1"/>
    <n v="0"/>
    <x v="3"/>
  </r>
  <r>
    <s v="5010-IPEAQ"/>
    <x v="0"/>
    <n v="0"/>
    <s v="Yes"/>
    <s v="Yes"/>
    <n v="67"/>
    <s v="No"/>
    <x v="0"/>
    <x v="0"/>
    <x v="1"/>
    <x v="0"/>
    <x v="1"/>
    <x v="1"/>
    <x v="1"/>
    <x v="0"/>
    <x v="2"/>
    <s v="No"/>
    <x v="3"/>
    <n v="54.2"/>
    <n v="3623.95"/>
    <x v="0"/>
    <n v="3623.95"/>
    <n v="0"/>
    <x v="4"/>
  </r>
  <r>
    <s v="4009-ALQFH"/>
    <x v="0"/>
    <n v="0"/>
    <s v="No"/>
    <s v="No"/>
    <n v="25"/>
    <s v="Yes"/>
    <x v="1"/>
    <x v="1"/>
    <x v="0"/>
    <x v="0"/>
    <x v="1"/>
    <x v="0"/>
    <x v="1"/>
    <x v="1"/>
    <x v="0"/>
    <s v="Yes"/>
    <x v="0"/>
    <n v="99.5"/>
    <n v="2369.0500000000002"/>
    <x v="1"/>
    <n v="2369.0500000000002"/>
    <n v="1"/>
    <x v="1"/>
  </r>
  <r>
    <s v="6383-ZTSIW"/>
    <x v="0"/>
    <n v="1"/>
    <s v="Yes"/>
    <s v="No"/>
    <n v="39"/>
    <s v="Yes"/>
    <x v="1"/>
    <x v="1"/>
    <x v="1"/>
    <x v="0"/>
    <x v="0"/>
    <x v="0"/>
    <x v="1"/>
    <x v="1"/>
    <x v="1"/>
    <s v="No"/>
    <x v="1"/>
    <n v="99.1"/>
    <n v="3877.95"/>
    <x v="0"/>
    <n v="3877.95"/>
    <n v="0"/>
    <x v="2"/>
  </r>
  <r>
    <s v="8990-YOZLV"/>
    <x v="0"/>
    <n v="0"/>
    <s v="No"/>
    <s v="No"/>
    <n v="69"/>
    <s v="Yes"/>
    <x v="2"/>
    <x v="0"/>
    <x v="1"/>
    <x v="0"/>
    <x v="0"/>
    <x v="1"/>
    <x v="0"/>
    <x v="0"/>
    <x v="2"/>
    <s v="Yes"/>
    <x v="1"/>
    <n v="66.900000000000006"/>
    <n v="4577.8999999999996"/>
    <x v="0"/>
    <n v="4577.8999999999996"/>
    <n v="0"/>
    <x v="4"/>
  </r>
  <r>
    <s v="3069-SSVSN"/>
    <x v="0"/>
    <n v="0"/>
    <s v="No"/>
    <s v="No"/>
    <n v="1"/>
    <s v="No"/>
    <x v="0"/>
    <x v="0"/>
    <x v="0"/>
    <x v="1"/>
    <x v="0"/>
    <x v="0"/>
    <x v="0"/>
    <x v="0"/>
    <x v="1"/>
    <s v="No"/>
    <x v="1"/>
    <n v="25.85"/>
    <n v="25.85"/>
    <x v="0"/>
    <n v="25.85"/>
    <n v="0"/>
    <x v="0"/>
  </r>
  <r>
    <s v="5222-IMUKT"/>
    <x v="1"/>
    <n v="0"/>
    <s v="No"/>
    <s v="No"/>
    <n v="32"/>
    <s v="Yes"/>
    <x v="1"/>
    <x v="1"/>
    <x v="0"/>
    <x v="1"/>
    <x v="0"/>
    <x v="0"/>
    <x v="1"/>
    <x v="1"/>
    <x v="0"/>
    <s v="No"/>
    <x v="0"/>
    <n v="91.05"/>
    <n v="2871.5"/>
    <x v="0"/>
    <n v="2871.5"/>
    <n v="0"/>
    <x v="1"/>
  </r>
  <r>
    <s v="3627-FCRDW"/>
    <x v="0"/>
    <n v="0"/>
    <s v="No"/>
    <s v="No"/>
    <n v="9"/>
    <s v="Yes"/>
    <x v="1"/>
    <x v="1"/>
    <x v="0"/>
    <x v="1"/>
    <x v="0"/>
    <x v="0"/>
    <x v="0"/>
    <x v="0"/>
    <x v="0"/>
    <s v="No"/>
    <x v="0"/>
    <n v="71"/>
    <n v="672.55"/>
    <x v="1"/>
    <n v="672.55"/>
    <n v="1"/>
    <x v="0"/>
  </r>
  <r>
    <s v="7562-GSUHK"/>
    <x v="0"/>
    <n v="0"/>
    <s v="No"/>
    <s v="No"/>
    <n v="16"/>
    <s v="Yes"/>
    <x v="1"/>
    <x v="1"/>
    <x v="0"/>
    <x v="0"/>
    <x v="1"/>
    <x v="0"/>
    <x v="0"/>
    <x v="1"/>
    <x v="0"/>
    <s v="Yes"/>
    <x v="3"/>
    <n v="93.2"/>
    <n v="1573.7"/>
    <x v="1"/>
    <n v="1573.7"/>
    <n v="1"/>
    <x v="3"/>
  </r>
  <r>
    <s v="6685-XSHHU"/>
    <x v="1"/>
    <n v="0"/>
    <s v="Yes"/>
    <s v="Yes"/>
    <n v="60"/>
    <s v="Yes"/>
    <x v="1"/>
    <x v="2"/>
    <x v="2"/>
    <x v="2"/>
    <x v="2"/>
    <x v="2"/>
    <x v="2"/>
    <x v="2"/>
    <x v="2"/>
    <s v="Yes"/>
    <x v="2"/>
    <n v="20.95"/>
    <n v="1270.55"/>
    <x v="0"/>
    <n v="1270.55"/>
    <n v="0"/>
    <x v="5"/>
  </r>
  <r>
    <s v="8901-UPRHR"/>
    <x v="0"/>
    <n v="0"/>
    <s v="Yes"/>
    <s v="Yes"/>
    <n v="72"/>
    <s v="Yes"/>
    <x v="2"/>
    <x v="1"/>
    <x v="0"/>
    <x v="0"/>
    <x v="1"/>
    <x v="1"/>
    <x v="1"/>
    <x v="1"/>
    <x v="2"/>
    <s v="Yes"/>
    <x v="2"/>
    <n v="109.2"/>
    <n v="7711.45"/>
    <x v="0"/>
    <n v="7711.45"/>
    <n v="0"/>
    <x v="4"/>
  </r>
  <r>
    <s v="4903-UYAVB"/>
    <x v="1"/>
    <n v="0"/>
    <s v="Yes"/>
    <s v="No"/>
    <n v="5"/>
    <s v="Yes"/>
    <x v="1"/>
    <x v="2"/>
    <x v="2"/>
    <x v="2"/>
    <x v="2"/>
    <x v="2"/>
    <x v="2"/>
    <x v="2"/>
    <x v="0"/>
    <s v="No"/>
    <x v="1"/>
    <n v="19.350000000000001"/>
    <n v="126.05"/>
    <x v="1"/>
    <n v="126.05"/>
    <n v="1"/>
    <x v="0"/>
  </r>
  <r>
    <s v="0118-JPNOY"/>
    <x v="0"/>
    <n v="1"/>
    <s v="No"/>
    <s v="No"/>
    <n v="26"/>
    <s v="Yes"/>
    <x v="1"/>
    <x v="1"/>
    <x v="1"/>
    <x v="1"/>
    <x v="0"/>
    <x v="0"/>
    <x v="1"/>
    <x v="0"/>
    <x v="0"/>
    <s v="Yes"/>
    <x v="3"/>
    <n v="85.8"/>
    <n v="2193.65"/>
    <x v="0"/>
    <n v="2193.65"/>
    <n v="0"/>
    <x v="1"/>
  </r>
  <r>
    <s v="6776-TLWOI"/>
    <x v="1"/>
    <n v="0"/>
    <s v="No"/>
    <s v="No"/>
    <n v="3"/>
    <s v="Yes"/>
    <x v="1"/>
    <x v="2"/>
    <x v="2"/>
    <x v="2"/>
    <x v="2"/>
    <x v="2"/>
    <x v="2"/>
    <x v="2"/>
    <x v="0"/>
    <s v="No"/>
    <x v="1"/>
    <n v="19.850000000000001"/>
    <n v="64.55"/>
    <x v="1"/>
    <n v="64.55"/>
    <n v="1"/>
    <x v="0"/>
  </r>
  <r>
    <s v="3845-FXCYS"/>
    <x v="1"/>
    <n v="0"/>
    <s v="No"/>
    <s v="No"/>
    <n v="2"/>
    <s v="Yes"/>
    <x v="1"/>
    <x v="2"/>
    <x v="2"/>
    <x v="2"/>
    <x v="2"/>
    <x v="2"/>
    <x v="2"/>
    <x v="2"/>
    <x v="0"/>
    <s v="Yes"/>
    <x v="0"/>
    <n v="19.649999999999999"/>
    <n v="31.2"/>
    <x v="0"/>
    <n v="31.2"/>
    <n v="0"/>
    <x v="0"/>
  </r>
  <r>
    <s v="5857-XRECV"/>
    <x v="0"/>
    <n v="0"/>
    <s v="No"/>
    <s v="Yes"/>
    <n v="2"/>
    <s v="Yes"/>
    <x v="1"/>
    <x v="2"/>
    <x v="2"/>
    <x v="2"/>
    <x v="2"/>
    <x v="2"/>
    <x v="2"/>
    <x v="2"/>
    <x v="1"/>
    <s v="No"/>
    <x v="2"/>
    <n v="20.5"/>
    <n v="38.25"/>
    <x v="0"/>
    <n v="38.25"/>
    <n v="0"/>
    <x v="0"/>
  </r>
  <r>
    <s v="0725-CXOTM"/>
    <x v="0"/>
    <n v="0"/>
    <s v="No"/>
    <s v="No"/>
    <n v="36"/>
    <s v="Yes"/>
    <x v="2"/>
    <x v="0"/>
    <x v="1"/>
    <x v="1"/>
    <x v="1"/>
    <x v="1"/>
    <x v="1"/>
    <x v="1"/>
    <x v="1"/>
    <s v="Yes"/>
    <x v="3"/>
    <n v="89.65"/>
    <n v="3348.1"/>
    <x v="0"/>
    <n v="3348.1"/>
    <n v="0"/>
    <x v="1"/>
  </r>
  <r>
    <s v="4343-EJVQB"/>
    <x v="1"/>
    <n v="0"/>
    <s v="No"/>
    <s v="No"/>
    <n v="7"/>
    <s v="Yes"/>
    <x v="1"/>
    <x v="1"/>
    <x v="1"/>
    <x v="1"/>
    <x v="0"/>
    <x v="0"/>
    <x v="0"/>
    <x v="0"/>
    <x v="0"/>
    <s v="No"/>
    <x v="1"/>
    <n v="74.349999999999994"/>
    <n v="533.6"/>
    <x v="0"/>
    <n v="533.6"/>
    <n v="0"/>
    <x v="0"/>
  </r>
  <r>
    <s v="9000-PLFUZ"/>
    <x v="0"/>
    <n v="1"/>
    <s v="Yes"/>
    <s v="No"/>
    <n v="60"/>
    <s v="No"/>
    <x v="0"/>
    <x v="0"/>
    <x v="0"/>
    <x v="0"/>
    <x v="0"/>
    <x v="0"/>
    <x v="1"/>
    <x v="1"/>
    <x v="2"/>
    <s v="Yes"/>
    <x v="3"/>
    <n v="49.45"/>
    <n v="2907.55"/>
    <x v="0"/>
    <n v="2907.55"/>
    <n v="0"/>
    <x v="5"/>
  </r>
  <r>
    <s v="3427-GGZZI"/>
    <x v="0"/>
    <n v="0"/>
    <s v="Yes"/>
    <s v="No"/>
    <n v="19"/>
    <s v="Yes"/>
    <x v="2"/>
    <x v="1"/>
    <x v="0"/>
    <x v="0"/>
    <x v="0"/>
    <x v="0"/>
    <x v="0"/>
    <x v="1"/>
    <x v="0"/>
    <s v="Yes"/>
    <x v="0"/>
    <n v="89.1"/>
    <n v="1620.8"/>
    <x v="0"/>
    <n v="1620.8"/>
    <n v="0"/>
    <x v="3"/>
  </r>
  <r>
    <s v="7779-ORAEL"/>
    <x v="1"/>
    <n v="1"/>
    <s v="Yes"/>
    <s v="No"/>
    <n v="45"/>
    <s v="Yes"/>
    <x v="2"/>
    <x v="0"/>
    <x v="1"/>
    <x v="1"/>
    <x v="1"/>
    <x v="1"/>
    <x v="0"/>
    <x v="1"/>
    <x v="2"/>
    <s v="No"/>
    <x v="3"/>
    <n v="75.150000000000006"/>
    <n v="3480.35"/>
    <x v="0"/>
    <n v="3480.35"/>
    <n v="0"/>
    <x v="2"/>
  </r>
  <r>
    <s v="0644-OQMDK"/>
    <x v="1"/>
    <n v="1"/>
    <s v="No"/>
    <s v="No"/>
    <n v="4"/>
    <s v="Yes"/>
    <x v="1"/>
    <x v="1"/>
    <x v="0"/>
    <x v="1"/>
    <x v="0"/>
    <x v="0"/>
    <x v="0"/>
    <x v="0"/>
    <x v="0"/>
    <s v="Yes"/>
    <x v="0"/>
    <n v="70.650000000000006"/>
    <n v="293.85000000000002"/>
    <x v="0"/>
    <n v="293.85000000000002"/>
    <n v="0"/>
    <x v="0"/>
  </r>
  <r>
    <s v="4077-CROMM"/>
    <x v="0"/>
    <n v="0"/>
    <s v="Yes"/>
    <s v="Yes"/>
    <n v="31"/>
    <s v="Yes"/>
    <x v="2"/>
    <x v="1"/>
    <x v="0"/>
    <x v="1"/>
    <x v="1"/>
    <x v="1"/>
    <x v="1"/>
    <x v="1"/>
    <x v="0"/>
    <s v="Yes"/>
    <x v="0"/>
    <n v="104.2"/>
    <n v="3243.45"/>
    <x v="1"/>
    <n v="3243.45"/>
    <n v="1"/>
    <x v="1"/>
  </r>
  <r>
    <s v="3154-CFSZG"/>
    <x v="1"/>
    <n v="0"/>
    <s v="Yes"/>
    <s v="Yes"/>
    <n v="47"/>
    <s v="Yes"/>
    <x v="1"/>
    <x v="1"/>
    <x v="1"/>
    <x v="1"/>
    <x v="1"/>
    <x v="0"/>
    <x v="0"/>
    <x v="1"/>
    <x v="0"/>
    <s v="No"/>
    <x v="0"/>
    <n v="90.05"/>
    <n v="4137.2"/>
    <x v="0"/>
    <n v="4137.2"/>
    <n v="0"/>
    <x v="2"/>
  </r>
  <r>
    <s v="2868-MZAGQ"/>
    <x v="1"/>
    <n v="0"/>
    <s v="No"/>
    <s v="No"/>
    <n v="1"/>
    <s v="Yes"/>
    <x v="1"/>
    <x v="1"/>
    <x v="0"/>
    <x v="1"/>
    <x v="0"/>
    <x v="0"/>
    <x v="0"/>
    <x v="1"/>
    <x v="0"/>
    <s v="Yes"/>
    <x v="0"/>
    <n v="79.25"/>
    <n v="79.25"/>
    <x v="1"/>
    <n v="79.25"/>
    <n v="1"/>
    <x v="0"/>
  </r>
  <r>
    <s v="4847-QNOKA"/>
    <x v="0"/>
    <n v="0"/>
    <s v="No"/>
    <s v="No"/>
    <n v="1"/>
    <s v="Yes"/>
    <x v="1"/>
    <x v="0"/>
    <x v="0"/>
    <x v="1"/>
    <x v="0"/>
    <x v="0"/>
    <x v="0"/>
    <x v="0"/>
    <x v="0"/>
    <s v="Yes"/>
    <x v="2"/>
    <n v="44.9"/>
    <n v="44.9"/>
    <x v="1"/>
    <n v="44.9"/>
    <n v="1"/>
    <x v="0"/>
  </r>
  <r>
    <s v="2220-IAHLS"/>
    <x v="0"/>
    <n v="0"/>
    <s v="No"/>
    <s v="No"/>
    <n v="1"/>
    <s v="Yes"/>
    <x v="1"/>
    <x v="2"/>
    <x v="2"/>
    <x v="2"/>
    <x v="2"/>
    <x v="2"/>
    <x v="2"/>
    <x v="2"/>
    <x v="0"/>
    <s v="No"/>
    <x v="3"/>
    <n v="19.399999999999999"/>
    <n v="19.399999999999999"/>
    <x v="0"/>
    <n v="19.399999999999999"/>
    <n v="0"/>
    <x v="0"/>
  </r>
  <r>
    <s v="1658-XUHBX"/>
    <x v="0"/>
    <n v="1"/>
    <s v="Yes"/>
    <s v="Yes"/>
    <n v="59"/>
    <s v="Yes"/>
    <x v="2"/>
    <x v="1"/>
    <x v="0"/>
    <x v="1"/>
    <x v="1"/>
    <x v="0"/>
    <x v="0"/>
    <x v="1"/>
    <x v="0"/>
    <s v="Yes"/>
    <x v="3"/>
    <n v="88.75"/>
    <n v="5348.65"/>
    <x v="0"/>
    <n v="5348.65"/>
    <n v="0"/>
    <x v="5"/>
  </r>
  <r>
    <s v="6379-RXJRQ"/>
    <x v="1"/>
    <n v="0"/>
    <s v="Yes"/>
    <s v="No"/>
    <n v="10"/>
    <s v="Yes"/>
    <x v="1"/>
    <x v="1"/>
    <x v="0"/>
    <x v="1"/>
    <x v="0"/>
    <x v="0"/>
    <x v="0"/>
    <x v="0"/>
    <x v="0"/>
    <s v="Yes"/>
    <x v="0"/>
    <n v="70.099999999999994"/>
    <n v="659.65"/>
    <x v="1"/>
    <n v="659.65"/>
    <n v="1"/>
    <x v="0"/>
  </r>
  <r>
    <s v="2378-HTWFW"/>
    <x v="1"/>
    <n v="1"/>
    <s v="No"/>
    <s v="No"/>
    <n v="35"/>
    <s v="Yes"/>
    <x v="2"/>
    <x v="1"/>
    <x v="1"/>
    <x v="1"/>
    <x v="0"/>
    <x v="0"/>
    <x v="0"/>
    <x v="1"/>
    <x v="0"/>
    <s v="No"/>
    <x v="3"/>
    <n v="91"/>
    <n v="3180.5"/>
    <x v="0"/>
    <n v="3180.5"/>
    <n v="0"/>
    <x v="1"/>
  </r>
  <r>
    <s v="8650-RHRKE"/>
    <x v="1"/>
    <n v="0"/>
    <s v="No"/>
    <s v="No"/>
    <n v="4"/>
    <s v="No"/>
    <x v="0"/>
    <x v="0"/>
    <x v="0"/>
    <x v="1"/>
    <x v="1"/>
    <x v="0"/>
    <x v="0"/>
    <x v="0"/>
    <x v="0"/>
    <s v="Yes"/>
    <x v="0"/>
    <n v="29.65"/>
    <n v="118.5"/>
    <x v="1"/>
    <n v="118.5"/>
    <n v="1"/>
    <x v="0"/>
  </r>
  <r>
    <s v="4377-VDHYI"/>
    <x v="1"/>
    <n v="0"/>
    <s v="Yes"/>
    <s v="Yes"/>
    <n v="32"/>
    <s v="Yes"/>
    <x v="1"/>
    <x v="1"/>
    <x v="1"/>
    <x v="0"/>
    <x v="0"/>
    <x v="0"/>
    <x v="0"/>
    <x v="1"/>
    <x v="1"/>
    <s v="Yes"/>
    <x v="0"/>
    <n v="90.8"/>
    <n v="3023.85"/>
    <x v="0"/>
    <n v="3023.85"/>
    <n v="0"/>
    <x v="1"/>
  </r>
  <r>
    <s v="0475-RIJEP"/>
    <x v="1"/>
    <n v="0"/>
    <s v="No"/>
    <s v="No"/>
    <n v="43"/>
    <s v="Yes"/>
    <x v="2"/>
    <x v="1"/>
    <x v="0"/>
    <x v="0"/>
    <x v="0"/>
    <x v="0"/>
    <x v="0"/>
    <x v="0"/>
    <x v="0"/>
    <s v="Yes"/>
    <x v="0"/>
    <n v="77.849999999999994"/>
    <n v="3365.85"/>
    <x v="1"/>
    <n v="3365.85"/>
    <n v="1"/>
    <x v="2"/>
  </r>
  <r>
    <s v="1260-TTRXI"/>
    <x v="1"/>
    <n v="0"/>
    <s v="No"/>
    <s v="No"/>
    <n v="4"/>
    <s v="Yes"/>
    <x v="1"/>
    <x v="0"/>
    <x v="0"/>
    <x v="1"/>
    <x v="0"/>
    <x v="0"/>
    <x v="0"/>
    <x v="1"/>
    <x v="0"/>
    <s v="No"/>
    <x v="0"/>
    <n v="54.3"/>
    <n v="195.3"/>
    <x v="1"/>
    <n v="195.3"/>
    <n v="1"/>
    <x v="0"/>
  </r>
  <r>
    <s v="3719-TDVQB"/>
    <x v="0"/>
    <n v="1"/>
    <s v="Yes"/>
    <s v="No"/>
    <n v="54"/>
    <s v="Yes"/>
    <x v="1"/>
    <x v="2"/>
    <x v="2"/>
    <x v="2"/>
    <x v="2"/>
    <x v="2"/>
    <x v="2"/>
    <x v="2"/>
    <x v="2"/>
    <s v="Yes"/>
    <x v="1"/>
    <n v="18.95"/>
    <n v="1031.0999999999999"/>
    <x v="0"/>
    <n v="1031.0999999999999"/>
    <n v="0"/>
    <x v="5"/>
  </r>
  <r>
    <s v="6328-ZPBGN"/>
    <x v="0"/>
    <n v="1"/>
    <s v="No"/>
    <s v="No"/>
    <n v="11"/>
    <s v="Yes"/>
    <x v="2"/>
    <x v="1"/>
    <x v="0"/>
    <x v="1"/>
    <x v="0"/>
    <x v="0"/>
    <x v="1"/>
    <x v="1"/>
    <x v="0"/>
    <s v="Yes"/>
    <x v="2"/>
    <n v="95.15"/>
    <n v="997.65"/>
    <x v="1"/>
    <n v="997.65"/>
    <n v="1"/>
    <x v="0"/>
  </r>
  <r>
    <s v="0201-MIBOL"/>
    <x v="0"/>
    <n v="1"/>
    <s v="No"/>
    <s v="No"/>
    <n v="66"/>
    <s v="Yes"/>
    <x v="2"/>
    <x v="1"/>
    <x v="1"/>
    <x v="1"/>
    <x v="0"/>
    <x v="0"/>
    <x v="1"/>
    <x v="1"/>
    <x v="2"/>
    <s v="Yes"/>
    <x v="2"/>
    <n v="102.4"/>
    <n v="6471.85"/>
    <x v="0"/>
    <n v="6471.85"/>
    <n v="0"/>
    <x v="4"/>
  </r>
  <r>
    <s v="4937-QPZPO"/>
    <x v="1"/>
    <n v="0"/>
    <s v="Yes"/>
    <s v="Yes"/>
    <n v="61"/>
    <s v="Yes"/>
    <x v="2"/>
    <x v="1"/>
    <x v="0"/>
    <x v="1"/>
    <x v="1"/>
    <x v="0"/>
    <x v="1"/>
    <x v="1"/>
    <x v="1"/>
    <s v="Yes"/>
    <x v="0"/>
    <n v="99.9"/>
    <n v="6241.35"/>
    <x v="0"/>
    <n v="6241.35"/>
    <n v="0"/>
    <x v="4"/>
  </r>
  <r>
    <s v="2925-VDZHY"/>
    <x v="1"/>
    <n v="0"/>
    <s v="Yes"/>
    <s v="Yes"/>
    <n v="72"/>
    <s v="Yes"/>
    <x v="2"/>
    <x v="0"/>
    <x v="1"/>
    <x v="0"/>
    <x v="1"/>
    <x v="1"/>
    <x v="1"/>
    <x v="1"/>
    <x v="2"/>
    <s v="No"/>
    <x v="3"/>
    <n v="88.7"/>
    <n v="6501.35"/>
    <x v="0"/>
    <n v="6501.35"/>
    <n v="0"/>
    <x v="4"/>
  </r>
  <r>
    <s v="6981-TDRFT"/>
    <x v="1"/>
    <n v="0"/>
    <s v="Yes"/>
    <s v="Yes"/>
    <n v="44"/>
    <s v="No"/>
    <x v="0"/>
    <x v="0"/>
    <x v="0"/>
    <x v="1"/>
    <x v="1"/>
    <x v="1"/>
    <x v="1"/>
    <x v="1"/>
    <x v="1"/>
    <s v="Yes"/>
    <x v="0"/>
    <n v="54.3"/>
    <n v="2317.1"/>
    <x v="0"/>
    <n v="2317.1"/>
    <n v="0"/>
    <x v="2"/>
  </r>
  <r>
    <s v="3413-CSSTH"/>
    <x v="1"/>
    <n v="0"/>
    <s v="No"/>
    <s v="No"/>
    <n v="41"/>
    <s v="Yes"/>
    <x v="2"/>
    <x v="0"/>
    <x v="0"/>
    <x v="1"/>
    <x v="1"/>
    <x v="0"/>
    <x v="0"/>
    <x v="0"/>
    <x v="0"/>
    <s v="Yes"/>
    <x v="2"/>
    <n v="55.7"/>
    <n v="2237.5500000000002"/>
    <x v="0"/>
    <n v="2237.5500000000002"/>
    <n v="0"/>
    <x v="2"/>
  </r>
  <r>
    <s v="8033-VCZGH"/>
    <x v="1"/>
    <n v="0"/>
    <s v="Yes"/>
    <s v="No"/>
    <n v="50"/>
    <s v="Yes"/>
    <x v="2"/>
    <x v="1"/>
    <x v="1"/>
    <x v="1"/>
    <x v="1"/>
    <x v="0"/>
    <x v="1"/>
    <x v="1"/>
    <x v="1"/>
    <s v="Yes"/>
    <x v="0"/>
    <n v="103.95"/>
    <n v="5231.3"/>
    <x v="0"/>
    <n v="5231.3"/>
    <n v="0"/>
    <x v="5"/>
  </r>
  <r>
    <s v="4789-KWMXN"/>
    <x v="1"/>
    <n v="0"/>
    <s v="Yes"/>
    <s v="No"/>
    <n v="47"/>
    <s v="Yes"/>
    <x v="2"/>
    <x v="1"/>
    <x v="1"/>
    <x v="1"/>
    <x v="1"/>
    <x v="1"/>
    <x v="1"/>
    <x v="1"/>
    <x v="1"/>
    <s v="Yes"/>
    <x v="3"/>
    <n v="110.85"/>
    <n v="5275.8"/>
    <x v="1"/>
    <n v="5275.8"/>
    <n v="1"/>
    <x v="2"/>
  </r>
  <r>
    <s v="0224-NIJLP"/>
    <x v="1"/>
    <n v="0"/>
    <s v="Yes"/>
    <s v="Yes"/>
    <n v="8"/>
    <s v="Yes"/>
    <x v="1"/>
    <x v="2"/>
    <x v="2"/>
    <x v="2"/>
    <x v="2"/>
    <x v="2"/>
    <x v="2"/>
    <x v="2"/>
    <x v="2"/>
    <s v="No"/>
    <x v="1"/>
    <n v="20.149999999999999"/>
    <n v="165.5"/>
    <x v="0"/>
    <n v="165.5"/>
    <n v="0"/>
    <x v="0"/>
  </r>
  <r>
    <s v="7542-CYDDM"/>
    <x v="1"/>
    <n v="0"/>
    <s v="No"/>
    <s v="No"/>
    <n v="18"/>
    <s v="Yes"/>
    <x v="1"/>
    <x v="2"/>
    <x v="2"/>
    <x v="2"/>
    <x v="2"/>
    <x v="2"/>
    <x v="2"/>
    <x v="2"/>
    <x v="0"/>
    <s v="No"/>
    <x v="1"/>
    <n v="20.05"/>
    <n v="358.5"/>
    <x v="0"/>
    <n v="358.5"/>
    <n v="0"/>
    <x v="3"/>
  </r>
  <r>
    <s v="4718-WXBGI"/>
    <x v="1"/>
    <n v="0"/>
    <s v="Yes"/>
    <s v="Yes"/>
    <n v="72"/>
    <s v="Yes"/>
    <x v="2"/>
    <x v="0"/>
    <x v="1"/>
    <x v="0"/>
    <x v="1"/>
    <x v="1"/>
    <x v="1"/>
    <x v="1"/>
    <x v="2"/>
    <s v="Yes"/>
    <x v="3"/>
    <n v="91.95"/>
    <n v="6614.9"/>
    <x v="0"/>
    <n v="6614.9"/>
    <n v="0"/>
    <x v="4"/>
  </r>
  <r>
    <s v="2867-UIMSS"/>
    <x v="1"/>
    <n v="0"/>
    <s v="No"/>
    <s v="No"/>
    <n v="1"/>
    <s v="Yes"/>
    <x v="1"/>
    <x v="1"/>
    <x v="0"/>
    <x v="1"/>
    <x v="0"/>
    <x v="0"/>
    <x v="0"/>
    <x v="1"/>
    <x v="0"/>
    <s v="No"/>
    <x v="0"/>
    <n v="80.5"/>
    <n v="80.5"/>
    <x v="1"/>
    <n v="80.5"/>
    <n v="1"/>
    <x v="0"/>
  </r>
  <r>
    <s v="8495-PRWFH"/>
    <x v="0"/>
    <n v="1"/>
    <s v="No"/>
    <s v="No"/>
    <n v="42"/>
    <s v="Yes"/>
    <x v="2"/>
    <x v="0"/>
    <x v="0"/>
    <x v="1"/>
    <x v="1"/>
    <x v="0"/>
    <x v="0"/>
    <x v="0"/>
    <x v="0"/>
    <s v="No"/>
    <x v="0"/>
    <n v="55.65"/>
    <n v="2421.75"/>
    <x v="0"/>
    <n v="2421.75"/>
    <n v="0"/>
    <x v="2"/>
  </r>
  <r>
    <s v="0439-IFYUN"/>
    <x v="0"/>
    <n v="1"/>
    <s v="No"/>
    <s v="No"/>
    <n v="18"/>
    <s v="Yes"/>
    <x v="1"/>
    <x v="1"/>
    <x v="0"/>
    <x v="0"/>
    <x v="0"/>
    <x v="0"/>
    <x v="0"/>
    <x v="0"/>
    <x v="0"/>
    <s v="Yes"/>
    <x v="0"/>
    <n v="74.7"/>
    <n v="1294.5999999999999"/>
    <x v="0"/>
    <n v="1294.5999999999999"/>
    <n v="0"/>
    <x v="3"/>
  </r>
  <r>
    <s v="5716-LIBJC"/>
    <x v="0"/>
    <n v="0"/>
    <s v="No"/>
    <s v="Yes"/>
    <n v="13"/>
    <s v="Yes"/>
    <x v="2"/>
    <x v="1"/>
    <x v="0"/>
    <x v="0"/>
    <x v="1"/>
    <x v="0"/>
    <x v="1"/>
    <x v="1"/>
    <x v="1"/>
    <s v="Yes"/>
    <x v="3"/>
    <n v="104.15"/>
    <n v="1299.0999999999999"/>
    <x v="0"/>
    <n v="1299.0999999999999"/>
    <n v="0"/>
    <x v="3"/>
  </r>
  <r>
    <s v="2868-LLSKM"/>
    <x v="0"/>
    <n v="0"/>
    <s v="Yes"/>
    <s v="Yes"/>
    <n v="68"/>
    <s v="Yes"/>
    <x v="2"/>
    <x v="1"/>
    <x v="0"/>
    <x v="0"/>
    <x v="0"/>
    <x v="1"/>
    <x v="0"/>
    <x v="0"/>
    <x v="1"/>
    <s v="Yes"/>
    <x v="2"/>
    <n v="83.65"/>
    <n v="5733.4"/>
    <x v="0"/>
    <n v="5733.4"/>
    <n v="0"/>
    <x v="4"/>
  </r>
  <r>
    <s v="8111-RKSPX"/>
    <x v="1"/>
    <n v="0"/>
    <s v="No"/>
    <s v="No"/>
    <n v="4"/>
    <s v="Yes"/>
    <x v="2"/>
    <x v="1"/>
    <x v="0"/>
    <x v="1"/>
    <x v="0"/>
    <x v="0"/>
    <x v="0"/>
    <x v="0"/>
    <x v="0"/>
    <s v="Yes"/>
    <x v="2"/>
    <n v="72.2"/>
    <n v="305.55"/>
    <x v="1"/>
    <n v="305.55"/>
    <n v="1"/>
    <x v="0"/>
  </r>
  <r>
    <s v="2988-QRAJY"/>
    <x v="1"/>
    <n v="0"/>
    <s v="No"/>
    <s v="No"/>
    <n v="69"/>
    <s v="Yes"/>
    <x v="2"/>
    <x v="1"/>
    <x v="1"/>
    <x v="0"/>
    <x v="1"/>
    <x v="0"/>
    <x v="1"/>
    <x v="1"/>
    <x v="2"/>
    <s v="Yes"/>
    <x v="3"/>
    <n v="110.05"/>
    <n v="7430.75"/>
    <x v="0"/>
    <n v="7430.75"/>
    <n v="0"/>
    <x v="4"/>
  </r>
  <r>
    <s v="1585-MQSSU"/>
    <x v="1"/>
    <n v="0"/>
    <s v="No"/>
    <s v="No"/>
    <n v="17"/>
    <s v="Yes"/>
    <x v="1"/>
    <x v="0"/>
    <x v="0"/>
    <x v="1"/>
    <x v="0"/>
    <x v="1"/>
    <x v="0"/>
    <x v="0"/>
    <x v="0"/>
    <s v="No"/>
    <x v="1"/>
    <n v="51.5"/>
    <n v="900.5"/>
    <x v="1"/>
    <n v="900.5"/>
    <n v="1"/>
    <x v="3"/>
  </r>
  <r>
    <s v="0071-NDAFP"/>
    <x v="1"/>
    <n v="0"/>
    <s v="Yes"/>
    <s v="Yes"/>
    <n v="25"/>
    <s v="Yes"/>
    <x v="2"/>
    <x v="2"/>
    <x v="2"/>
    <x v="2"/>
    <x v="2"/>
    <x v="2"/>
    <x v="2"/>
    <x v="2"/>
    <x v="2"/>
    <s v="No"/>
    <x v="3"/>
    <n v="25.5"/>
    <n v="630.6"/>
    <x v="0"/>
    <n v="630.6"/>
    <n v="0"/>
    <x v="1"/>
  </r>
  <r>
    <s v="2856-NNASM"/>
    <x v="1"/>
    <n v="1"/>
    <s v="No"/>
    <s v="No"/>
    <n v="43"/>
    <s v="Yes"/>
    <x v="1"/>
    <x v="1"/>
    <x v="0"/>
    <x v="1"/>
    <x v="0"/>
    <x v="0"/>
    <x v="1"/>
    <x v="1"/>
    <x v="0"/>
    <s v="Yes"/>
    <x v="1"/>
    <n v="89.55"/>
    <n v="3856.75"/>
    <x v="1"/>
    <n v="3856.75"/>
    <n v="1"/>
    <x v="2"/>
  </r>
  <r>
    <s v="7328-ZJAJO"/>
    <x v="0"/>
    <n v="0"/>
    <s v="Yes"/>
    <s v="Yes"/>
    <n v="59"/>
    <s v="Yes"/>
    <x v="1"/>
    <x v="2"/>
    <x v="2"/>
    <x v="2"/>
    <x v="2"/>
    <x v="2"/>
    <x v="2"/>
    <x v="2"/>
    <x v="2"/>
    <s v="No"/>
    <x v="3"/>
    <n v="19.5"/>
    <n v="1222.6500000000001"/>
    <x v="0"/>
    <n v="1222.6500000000001"/>
    <n v="0"/>
    <x v="5"/>
  </r>
  <r>
    <s v="6458-CYIDZ"/>
    <x v="0"/>
    <n v="1"/>
    <s v="No"/>
    <s v="No"/>
    <n v="5"/>
    <s v="Yes"/>
    <x v="1"/>
    <x v="1"/>
    <x v="1"/>
    <x v="0"/>
    <x v="0"/>
    <x v="0"/>
    <x v="0"/>
    <x v="0"/>
    <x v="0"/>
    <s v="No"/>
    <x v="0"/>
    <n v="80.7"/>
    <n v="374.8"/>
    <x v="0"/>
    <n v="374.8"/>
    <n v="0"/>
    <x v="0"/>
  </r>
  <r>
    <s v="8559-CIZFV"/>
    <x v="1"/>
    <n v="0"/>
    <s v="Yes"/>
    <s v="Yes"/>
    <n v="21"/>
    <s v="Yes"/>
    <x v="2"/>
    <x v="0"/>
    <x v="1"/>
    <x v="0"/>
    <x v="0"/>
    <x v="1"/>
    <x v="1"/>
    <x v="0"/>
    <x v="1"/>
    <s v="No"/>
    <x v="1"/>
    <n v="77.5"/>
    <n v="1625"/>
    <x v="1"/>
    <n v="1625"/>
    <n v="1"/>
    <x v="3"/>
  </r>
  <r>
    <s v="1090-PYKCI"/>
    <x v="0"/>
    <n v="0"/>
    <s v="Yes"/>
    <s v="Yes"/>
    <n v="69"/>
    <s v="Yes"/>
    <x v="2"/>
    <x v="1"/>
    <x v="1"/>
    <x v="0"/>
    <x v="1"/>
    <x v="1"/>
    <x v="1"/>
    <x v="0"/>
    <x v="1"/>
    <s v="Yes"/>
    <x v="3"/>
    <n v="105.1"/>
    <n v="7234.8"/>
    <x v="0"/>
    <n v="7234.8"/>
    <n v="0"/>
    <x v="4"/>
  </r>
  <r>
    <s v="3058-WQDRE"/>
    <x v="1"/>
    <n v="0"/>
    <s v="No"/>
    <s v="No"/>
    <n v="13"/>
    <s v="No"/>
    <x v="0"/>
    <x v="0"/>
    <x v="0"/>
    <x v="1"/>
    <x v="0"/>
    <x v="0"/>
    <x v="0"/>
    <x v="0"/>
    <x v="0"/>
    <s v="Yes"/>
    <x v="2"/>
    <n v="25.15"/>
    <n v="331.85"/>
    <x v="0"/>
    <n v="331.85"/>
    <n v="0"/>
    <x v="3"/>
  </r>
  <r>
    <s v="7547-EKNFS"/>
    <x v="1"/>
    <n v="0"/>
    <s v="Yes"/>
    <s v="No"/>
    <n v="42"/>
    <s v="Yes"/>
    <x v="2"/>
    <x v="1"/>
    <x v="0"/>
    <x v="0"/>
    <x v="1"/>
    <x v="0"/>
    <x v="1"/>
    <x v="0"/>
    <x v="0"/>
    <s v="Yes"/>
    <x v="2"/>
    <n v="95.25"/>
    <n v="3959.35"/>
    <x v="1"/>
    <n v="3959.35"/>
    <n v="1"/>
    <x v="2"/>
  </r>
  <r>
    <s v="2279-AXJJK"/>
    <x v="1"/>
    <n v="0"/>
    <s v="Yes"/>
    <s v="No"/>
    <n v="52"/>
    <s v="Yes"/>
    <x v="2"/>
    <x v="1"/>
    <x v="0"/>
    <x v="0"/>
    <x v="0"/>
    <x v="1"/>
    <x v="0"/>
    <x v="1"/>
    <x v="0"/>
    <s v="Yes"/>
    <x v="3"/>
    <n v="95.65"/>
    <n v="5088.3999999999996"/>
    <x v="0"/>
    <n v="5088.3999999999996"/>
    <n v="0"/>
    <x v="5"/>
  </r>
  <r>
    <s v="6769-DYBQN"/>
    <x v="1"/>
    <n v="1"/>
    <s v="No"/>
    <s v="No"/>
    <n v="46"/>
    <s v="Yes"/>
    <x v="1"/>
    <x v="1"/>
    <x v="1"/>
    <x v="1"/>
    <x v="0"/>
    <x v="0"/>
    <x v="0"/>
    <x v="1"/>
    <x v="0"/>
    <s v="No"/>
    <x v="0"/>
    <n v="85"/>
    <n v="3969.4"/>
    <x v="1"/>
    <n v="3969.4"/>
    <n v="1"/>
    <x v="2"/>
  </r>
  <r>
    <s v="0909-SELIE"/>
    <x v="1"/>
    <n v="0"/>
    <s v="Yes"/>
    <s v="No"/>
    <n v="61"/>
    <s v="Yes"/>
    <x v="2"/>
    <x v="0"/>
    <x v="1"/>
    <x v="0"/>
    <x v="1"/>
    <x v="1"/>
    <x v="0"/>
    <x v="1"/>
    <x v="2"/>
    <s v="Yes"/>
    <x v="2"/>
    <n v="80.8"/>
    <n v="4860.8500000000004"/>
    <x v="0"/>
    <n v="4860.8500000000004"/>
    <n v="0"/>
    <x v="4"/>
  </r>
  <r>
    <s v="3417-TSCIC"/>
    <x v="1"/>
    <n v="0"/>
    <s v="No"/>
    <s v="No"/>
    <n v="29"/>
    <s v="No"/>
    <x v="0"/>
    <x v="0"/>
    <x v="0"/>
    <x v="1"/>
    <x v="0"/>
    <x v="0"/>
    <x v="0"/>
    <x v="0"/>
    <x v="1"/>
    <s v="Yes"/>
    <x v="1"/>
    <n v="24.85"/>
    <n v="788.05"/>
    <x v="0"/>
    <n v="788.05"/>
    <n v="0"/>
    <x v="1"/>
  </r>
  <r>
    <s v="1042-HFUCW"/>
    <x v="0"/>
    <n v="0"/>
    <s v="No"/>
    <s v="Yes"/>
    <n v="25"/>
    <s v="Yes"/>
    <x v="1"/>
    <x v="0"/>
    <x v="0"/>
    <x v="0"/>
    <x v="0"/>
    <x v="1"/>
    <x v="0"/>
    <x v="0"/>
    <x v="1"/>
    <s v="Yes"/>
    <x v="3"/>
    <n v="54.75"/>
    <n v="1266.3499999999999"/>
    <x v="0"/>
    <n v="1266.3499999999999"/>
    <n v="0"/>
    <x v="1"/>
  </r>
  <r>
    <s v="4439-JMPMT"/>
    <x v="0"/>
    <n v="0"/>
    <s v="Yes"/>
    <s v="Yes"/>
    <n v="5"/>
    <s v="Yes"/>
    <x v="1"/>
    <x v="1"/>
    <x v="0"/>
    <x v="1"/>
    <x v="0"/>
    <x v="1"/>
    <x v="1"/>
    <x v="0"/>
    <x v="0"/>
    <s v="Yes"/>
    <x v="0"/>
    <n v="85.75"/>
    <n v="470.95"/>
    <x v="1"/>
    <n v="470.95"/>
    <n v="1"/>
    <x v="0"/>
  </r>
  <r>
    <s v="6537-OTKMY"/>
    <x v="1"/>
    <n v="0"/>
    <s v="No"/>
    <s v="No"/>
    <n v="15"/>
    <s v="No"/>
    <x v="0"/>
    <x v="0"/>
    <x v="0"/>
    <x v="1"/>
    <x v="1"/>
    <x v="0"/>
    <x v="1"/>
    <x v="1"/>
    <x v="1"/>
    <s v="No"/>
    <x v="0"/>
    <n v="50.75"/>
    <n v="688.2"/>
    <x v="0"/>
    <n v="688.2"/>
    <n v="0"/>
    <x v="3"/>
  </r>
  <r>
    <s v="8999-EXMNO"/>
    <x v="0"/>
    <n v="0"/>
    <s v="Yes"/>
    <s v="Yes"/>
    <n v="19"/>
    <s v="Yes"/>
    <x v="1"/>
    <x v="2"/>
    <x v="2"/>
    <x v="2"/>
    <x v="2"/>
    <x v="2"/>
    <x v="2"/>
    <x v="2"/>
    <x v="2"/>
    <s v="No"/>
    <x v="1"/>
    <n v="20.149999999999999"/>
    <n v="387.7"/>
    <x v="0"/>
    <n v="387.7"/>
    <n v="0"/>
    <x v="3"/>
  </r>
  <r>
    <s v="6725-TPKJO"/>
    <x v="1"/>
    <n v="0"/>
    <s v="No"/>
    <s v="No"/>
    <n v="44"/>
    <s v="Yes"/>
    <x v="1"/>
    <x v="2"/>
    <x v="2"/>
    <x v="2"/>
    <x v="2"/>
    <x v="2"/>
    <x v="2"/>
    <x v="2"/>
    <x v="2"/>
    <s v="No"/>
    <x v="1"/>
    <n v="20.05"/>
    <n v="845.25"/>
    <x v="0"/>
    <n v="845.25"/>
    <n v="0"/>
    <x v="2"/>
  </r>
  <r>
    <s v="2446-BEGGB"/>
    <x v="0"/>
    <n v="1"/>
    <s v="No"/>
    <s v="No"/>
    <n v="6"/>
    <s v="Yes"/>
    <x v="2"/>
    <x v="1"/>
    <x v="0"/>
    <x v="0"/>
    <x v="0"/>
    <x v="0"/>
    <x v="1"/>
    <x v="1"/>
    <x v="0"/>
    <s v="Yes"/>
    <x v="0"/>
    <n v="98.25"/>
    <n v="560.6"/>
    <x v="1"/>
    <n v="560.6"/>
    <n v="1"/>
    <x v="0"/>
  </r>
  <r>
    <s v="7162-WPHPM"/>
    <x v="1"/>
    <n v="0"/>
    <s v="Yes"/>
    <s v="Yes"/>
    <n v="58"/>
    <s v="Yes"/>
    <x v="2"/>
    <x v="0"/>
    <x v="1"/>
    <x v="0"/>
    <x v="1"/>
    <x v="1"/>
    <x v="0"/>
    <x v="0"/>
    <x v="2"/>
    <s v="No"/>
    <x v="3"/>
    <n v="71.599999999999994"/>
    <n v="4230.25"/>
    <x v="0"/>
    <n v="4230.25"/>
    <n v="0"/>
    <x v="5"/>
  </r>
  <r>
    <s v="1599-MMYRQ"/>
    <x v="1"/>
    <n v="0"/>
    <s v="Yes"/>
    <s v="Yes"/>
    <n v="62"/>
    <s v="Yes"/>
    <x v="1"/>
    <x v="1"/>
    <x v="1"/>
    <x v="0"/>
    <x v="0"/>
    <x v="0"/>
    <x v="0"/>
    <x v="0"/>
    <x v="1"/>
    <s v="Yes"/>
    <x v="3"/>
    <n v="81.45"/>
    <n v="4983.05"/>
    <x v="0"/>
    <n v="4983.05"/>
    <n v="0"/>
    <x v="4"/>
  </r>
  <r>
    <s v="8821-KVZKQ"/>
    <x v="0"/>
    <n v="0"/>
    <s v="Yes"/>
    <s v="Yes"/>
    <n v="70"/>
    <s v="No"/>
    <x v="0"/>
    <x v="0"/>
    <x v="0"/>
    <x v="0"/>
    <x v="1"/>
    <x v="1"/>
    <x v="1"/>
    <x v="1"/>
    <x v="1"/>
    <s v="Yes"/>
    <x v="2"/>
    <n v="58.4"/>
    <n v="4113.1499999999996"/>
    <x v="0"/>
    <n v="4113.1499999999996"/>
    <n v="0"/>
    <x v="4"/>
  </r>
  <r>
    <s v="1496-GGSUK"/>
    <x v="0"/>
    <n v="1"/>
    <s v="No"/>
    <s v="No"/>
    <n v="1"/>
    <s v="No"/>
    <x v="0"/>
    <x v="0"/>
    <x v="0"/>
    <x v="1"/>
    <x v="0"/>
    <x v="0"/>
    <x v="0"/>
    <x v="0"/>
    <x v="0"/>
    <s v="Yes"/>
    <x v="1"/>
    <n v="25.7"/>
    <n v="25.7"/>
    <x v="1"/>
    <n v="25.7"/>
    <n v="1"/>
    <x v="0"/>
  </r>
  <r>
    <s v="6434-TTGJP"/>
    <x v="1"/>
    <n v="0"/>
    <s v="Yes"/>
    <s v="Yes"/>
    <n v="10"/>
    <s v="No"/>
    <x v="0"/>
    <x v="0"/>
    <x v="1"/>
    <x v="0"/>
    <x v="1"/>
    <x v="1"/>
    <x v="0"/>
    <x v="1"/>
    <x v="2"/>
    <s v="No"/>
    <x v="3"/>
    <n v="53.7"/>
    <n v="521"/>
    <x v="0"/>
    <n v="521"/>
    <n v="0"/>
    <x v="0"/>
  </r>
  <r>
    <s v="0042-JVWOJ"/>
    <x v="1"/>
    <n v="0"/>
    <s v="No"/>
    <s v="No"/>
    <n v="26"/>
    <s v="Yes"/>
    <x v="1"/>
    <x v="2"/>
    <x v="2"/>
    <x v="2"/>
    <x v="2"/>
    <x v="2"/>
    <x v="2"/>
    <x v="2"/>
    <x v="1"/>
    <s v="Yes"/>
    <x v="2"/>
    <n v="19.600000000000001"/>
    <n v="471.85"/>
    <x v="0"/>
    <n v="471.85"/>
    <n v="0"/>
    <x v="1"/>
  </r>
  <r>
    <s v="0130-SXOUN"/>
    <x v="1"/>
    <n v="0"/>
    <s v="No"/>
    <s v="No"/>
    <n v="66"/>
    <s v="Yes"/>
    <x v="2"/>
    <x v="1"/>
    <x v="0"/>
    <x v="0"/>
    <x v="0"/>
    <x v="0"/>
    <x v="0"/>
    <x v="1"/>
    <x v="0"/>
    <s v="No"/>
    <x v="3"/>
    <n v="89.4"/>
    <n v="5976.9"/>
    <x v="0"/>
    <n v="5976.9"/>
    <n v="0"/>
    <x v="4"/>
  </r>
  <r>
    <s v="2575-GFSOE"/>
    <x v="0"/>
    <n v="0"/>
    <s v="Yes"/>
    <s v="Yes"/>
    <n v="7"/>
    <s v="Yes"/>
    <x v="1"/>
    <x v="1"/>
    <x v="0"/>
    <x v="1"/>
    <x v="0"/>
    <x v="0"/>
    <x v="0"/>
    <x v="0"/>
    <x v="0"/>
    <s v="Yes"/>
    <x v="0"/>
    <n v="69"/>
    <n v="506.9"/>
    <x v="1"/>
    <n v="506.9"/>
    <n v="1"/>
    <x v="0"/>
  </r>
  <r>
    <s v="2330-PQGDQ"/>
    <x v="1"/>
    <n v="0"/>
    <s v="Yes"/>
    <s v="Yes"/>
    <n v="51"/>
    <s v="Yes"/>
    <x v="2"/>
    <x v="1"/>
    <x v="0"/>
    <x v="0"/>
    <x v="0"/>
    <x v="1"/>
    <x v="0"/>
    <x v="0"/>
    <x v="1"/>
    <s v="No"/>
    <x v="2"/>
    <n v="84.2"/>
    <n v="4299.75"/>
    <x v="0"/>
    <n v="4299.75"/>
    <n v="0"/>
    <x v="5"/>
  </r>
  <r>
    <s v="1452-UZOSF"/>
    <x v="1"/>
    <n v="0"/>
    <s v="Yes"/>
    <s v="Yes"/>
    <n v="72"/>
    <s v="Yes"/>
    <x v="2"/>
    <x v="1"/>
    <x v="1"/>
    <x v="0"/>
    <x v="1"/>
    <x v="1"/>
    <x v="1"/>
    <x v="0"/>
    <x v="2"/>
    <s v="Yes"/>
    <x v="3"/>
    <n v="106.1"/>
    <n v="7548.6"/>
    <x v="0"/>
    <n v="7548.6"/>
    <n v="0"/>
    <x v="4"/>
  </r>
  <r>
    <s v="2097-YVPKN"/>
    <x v="1"/>
    <n v="0"/>
    <s v="No"/>
    <s v="No"/>
    <n v="65"/>
    <s v="Yes"/>
    <x v="2"/>
    <x v="2"/>
    <x v="2"/>
    <x v="2"/>
    <x v="2"/>
    <x v="2"/>
    <x v="2"/>
    <x v="2"/>
    <x v="2"/>
    <s v="No"/>
    <x v="1"/>
    <n v="25.75"/>
    <n v="1654.75"/>
    <x v="0"/>
    <n v="1654.75"/>
    <n v="0"/>
    <x v="4"/>
  </r>
  <r>
    <s v="2842-JTCCU"/>
    <x v="1"/>
    <n v="0"/>
    <s v="No"/>
    <s v="No"/>
    <n v="2"/>
    <s v="Yes"/>
    <x v="1"/>
    <x v="0"/>
    <x v="0"/>
    <x v="1"/>
    <x v="0"/>
    <x v="0"/>
    <x v="0"/>
    <x v="0"/>
    <x v="0"/>
    <s v="No"/>
    <x v="2"/>
    <n v="46.05"/>
    <n v="80.349999999999994"/>
    <x v="1"/>
    <n v="80.349999999999994"/>
    <n v="1"/>
    <x v="0"/>
  </r>
  <r>
    <s v="8597-CTXVJ"/>
    <x v="1"/>
    <n v="0"/>
    <s v="No"/>
    <s v="Yes"/>
    <n v="70"/>
    <s v="Yes"/>
    <x v="2"/>
    <x v="0"/>
    <x v="1"/>
    <x v="0"/>
    <x v="0"/>
    <x v="1"/>
    <x v="0"/>
    <x v="0"/>
    <x v="1"/>
    <s v="No"/>
    <x v="2"/>
    <n v="64.95"/>
    <n v="4551.5"/>
    <x v="0"/>
    <n v="4551.5"/>
    <n v="0"/>
    <x v="4"/>
  </r>
  <r>
    <s v="6631-HMANX"/>
    <x v="1"/>
    <n v="0"/>
    <s v="Yes"/>
    <s v="No"/>
    <n v="72"/>
    <s v="Yes"/>
    <x v="2"/>
    <x v="0"/>
    <x v="0"/>
    <x v="0"/>
    <x v="1"/>
    <x v="1"/>
    <x v="1"/>
    <x v="1"/>
    <x v="2"/>
    <s v="Yes"/>
    <x v="3"/>
    <n v="85.45"/>
    <n v="6227.5"/>
    <x v="0"/>
    <n v="6227.5"/>
    <n v="0"/>
    <x v="4"/>
  </r>
  <r>
    <s v="9962-BFPDU"/>
    <x v="0"/>
    <n v="0"/>
    <s v="Yes"/>
    <s v="Yes"/>
    <n v="1"/>
    <s v="Yes"/>
    <x v="1"/>
    <x v="2"/>
    <x v="2"/>
    <x v="2"/>
    <x v="2"/>
    <x v="2"/>
    <x v="2"/>
    <x v="2"/>
    <x v="0"/>
    <s v="No"/>
    <x v="1"/>
    <n v="20.05"/>
    <n v="20.05"/>
    <x v="0"/>
    <n v="20.05"/>
    <n v="0"/>
    <x v="0"/>
  </r>
  <r>
    <s v="3296-SILRA"/>
    <x v="0"/>
    <n v="1"/>
    <s v="Yes"/>
    <s v="No"/>
    <n v="1"/>
    <s v="Yes"/>
    <x v="1"/>
    <x v="1"/>
    <x v="0"/>
    <x v="0"/>
    <x v="0"/>
    <x v="0"/>
    <x v="0"/>
    <x v="0"/>
    <x v="0"/>
    <s v="Yes"/>
    <x v="1"/>
    <n v="76.400000000000006"/>
    <n v="76.400000000000006"/>
    <x v="1"/>
    <n v="76.400000000000006"/>
    <n v="1"/>
    <x v="0"/>
  </r>
  <r>
    <s v="9681-OXGVC"/>
    <x v="0"/>
    <n v="0"/>
    <s v="No"/>
    <s v="No"/>
    <n v="5"/>
    <s v="Yes"/>
    <x v="2"/>
    <x v="1"/>
    <x v="0"/>
    <x v="1"/>
    <x v="1"/>
    <x v="0"/>
    <x v="1"/>
    <x v="1"/>
    <x v="0"/>
    <s v="Yes"/>
    <x v="0"/>
    <n v="100.5"/>
    <n v="514"/>
    <x v="1"/>
    <n v="514"/>
    <n v="1"/>
    <x v="0"/>
  </r>
  <r>
    <s v="6394-HHHZM"/>
    <x v="1"/>
    <n v="0"/>
    <s v="No"/>
    <s v="No"/>
    <n v="3"/>
    <s v="Yes"/>
    <x v="1"/>
    <x v="2"/>
    <x v="2"/>
    <x v="2"/>
    <x v="2"/>
    <x v="2"/>
    <x v="2"/>
    <x v="2"/>
    <x v="0"/>
    <s v="No"/>
    <x v="1"/>
    <n v="20.7"/>
    <n v="57.5"/>
    <x v="0"/>
    <n v="57.5"/>
    <n v="0"/>
    <x v="0"/>
  </r>
  <r>
    <s v="5995-LFTLE"/>
    <x v="1"/>
    <n v="0"/>
    <s v="No"/>
    <s v="No"/>
    <n v="58"/>
    <s v="Yes"/>
    <x v="2"/>
    <x v="2"/>
    <x v="2"/>
    <x v="2"/>
    <x v="2"/>
    <x v="2"/>
    <x v="2"/>
    <x v="2"/>
    <x v="2"/>
    <s v="Yes"/>
    <x v="3"/>
    <n v="25.3"/>
    <n v="1474.35"/>
    <x v="0"/>
    <n v="1474.35"/>
    <n v="0"/>
    <x v="5"/>
  </r>
  <r>
    <s v="5180-UCIIQ"/>
    <x v="1"/>
    <n v="1"/>
    <s v="Yes"/>
    <s v="Yes"/>
    <n v="22"/>
    <s v="No"/>
    <x v="0"/>
    <x v="0"/>
    <x v="1"/>
    <x v="1"/>
    <x v="0"/>
    <x v="0"/>
    <x v="0"/>
    <x v="1"/>
    <x v="0"/>
    <s v="No"/>
    <x v="1"/>
    <n v="40.049999999999997"/>
    <n v="880.2"/>
    <x v="1"/>
    <n v="880.2"/>
    <n v="1"/>
    <x v="3"/>
  </r>
  <r>
    <s v="1932-UEDCX"/>
    <x v="1"/>
    <n v="1"/>
    <s v="Yes"/>
    <s v="No"/>
    <n v="33"/>
    <s v="Yes"/>
    <x v="2"/>
    <x v="1"/>
    <x v="0"/>
    <x v="0"/>
    <x v="0"/>
    <x v="0"/>
    <x v="1"/>
    <x v="1"/>
    <x v="0"/>
    <s v="Yes"/>
    <x v="2"/>
    <n v="100.6"/>
    <n v="3270.25"/>
    <x v="0"/>
    <n v="3270.25"/>
    <n v="0"/>
    <x v="1"/>
  </r>
  <r>
    <s v="7153-OANIO"/>
    <x v="1"/>
    <n v="0"/>
    <s v="No"/>
    <s v="No"/>
    <n v="1"/>
    <s v="Yes"/>
    <x v="1"/>
    <x v="1"/>
    <x v="0"/>
    <x v="1"/>
    <x v="0"/>
    <x v="0"/>
    <x v="0"/>
    <x v="0"/>
    <x v="0"/>
    <s v="No"/>
    <x v="0"/>
    <n v="69.95"/>
    <n v="69.95"/>
    <x v="1"/>
    <n v="69.95"/>
    <n v="1"/>
    <x v="0"/>
  </r>
  <r>
    <s v="5188-HGMLP"/>
    <x v="1"/>
    <n v="1"/>
    <s v="Yes"/>
    <s v="No"/>
    <n v="54"/>
    <s v="Yes"/>
    <x v="2"/>
    <x v="1"/>
    <x v="0"/>
    <x v="1"/>
    <x v="0"/>
    <x v="0"/>
    <x v="0"/>
    <x v="0"/>
    <x v="0"/>
    <s v="No"/>
    <x v="2"/>
    <n v="74"/>
    <n v="3919.15"/>
    <x v="0"/>
    <n v="3919.15"/>
    <n v="0"/>
    <x v="5"/>
  </r>
  <r>
    <s v="0665-XHDJU"/>
    <x v="1"/>
    <n v="0"/>
    <s v="Yes"/>
    <s v="No"/>
    <n v="72"/>
    <s v="Yes"/>
    <x v="2"/>
    <x v="1"/>
    <x v="0"/>
    <x v="0"/>
    <x v="0"/>
    <x v="0"/>
    <x v="1"/>
    <x v="1"/>
    <x v="2"/>
    <s v="Yes"/>
    <x v="0"/>
    <n v="99.4"/>
    <n v="7285.7"/>
    <x v="0"/>
    <n v="7285.7"/>
    <n v="0"/>
    <x v="4"/>
  </r>
  <r>
    <s v="6521-YYTYI"/>
    <x v="1"/>
    <n v="0"/>
    <s v="No"/>
    <s v="Yes"/>
    <n v="1"/>
    <s v="Yes"/>
    <x v="2"/>
    <x v="1"/>
    <x v="0"/>
    <x v="1"/>
    <x v="0"/>
    <x v="0"/>
    <x v="1"/>
    <x v="1"/>
    <x v="0"/>
    <s v="Yes"/>
    <x v="0"/>
    <n v="93.3"/>
    <n v="93.3"/>
    <x v="1"/>
    <n v="93.3"/>
    <n v="1"/>
    <x v="0"/>
  </r>
  <r>
    <s v="8878-HMWBV"/>
    <x v="1"/>
    <n v="0"/>
    <s v="No"/>
    <s v="No"/>
    <n v="3"/>
    <s v="Yes"/>
    <x v="1"/>
    <x v="0"/>
    <x v="0"/>
    <x v="1"/>
    <x v="1"/>
    <x v="0"/>
    <x v="0"/>
    <x v="0"/>
    <x v="0"/>
    <s v="Yes"/>
    <x v="0"/>
    <n v="49.15"/>
    <n v="169.05"/>
    <x v="1"/>
    <n v="169.05"/>
    <n v="1"/>
    <x v="0"/>
  </r>
  <r>
    <s v="8265-HKSOW"/>
    <x v="0"/>
    <n v="0"/>
    <s v="Yes"/>
    <s v="Yes"/>
    <n v="72"/>
    <s v="Yes"/>
    <x v="2"/>
    <x v="1"/>
    <x v="1"/>
    <x v="0"/>
    <x v="1"/>
    <x v="1"/>
    <x v="0"/>
    <x v="1"/>
    <x v="2"/>
    <s v="No"/>
    <x v="3"/>
    <n v="107.45"/>
    <n v="7658.3"/>
    <x v="0"/>
    <n v="7658.3"/>
    <n v="0"/>
    <x v="4"/>
  </r>
  <r>
    <s v="3544-FBCAS"/>
    <x v="0"/>
    <n v="0"/>
    <s v="Yes"/>
    <s v="Yes"/>
    <n v="72"/>
    <s v="Yes"/>
    <x v="2"/>
    <x v="0"/>
    <x v="1"/>
    <x v="0"/>
    <x v="1"/>
    <x v="0"/>
    <x v="1"/>
    <x v="1"/>
    <x v="2"/>
    <s v="Yes"/>
    <x v="3"/>
    <n v="83.6"/>
    <n v="5959.3"/>
    <x v="0"/>
    <n v="5959.3"/>
    <n v="0"/>
    <x v="4"/>
  </r>
  <r>
    <s v="5331-RGMTT"/>
    <x v="1"/>
    <n v="1"/>
    <s v="Yes"/>
    <s v="No"/>
    <n v="54"/>
    <s v="Yes"/>
    <x v="2"/>
    <x v="1"/>
    <x v="0"/>
    <x v="1"/>
    <x v="1"/>
    <x v="0"/>
    <x v="1"/>
    <x v="1"/>
    <x v="0"/>
    <s v="Yes"/>
    <x v="3"/>
    <n v="99.05"/>
    <n v="5295.7"/>
    <x v="0"/>
    <n v="5295.7"/>
    <n v="0"/>
    <x v="5"/>
  </r>
  <r>
    <s v="4759-PXTAN"/>
    <x v="0"/>
    <n v="0"/>
    <s v="Yes"/>
    <s v="No"/>
    <n v="59"/>
    <s v="Yes"/>
    <x v="2"/>
    <x v="0"/>
    <x v="0"/>
    <x v="0"/>
    <x v="0"/>
    <x v="1"/>
    <x v="1"/>
    <x v="1"/>
    <x v="1"/>
    <s v="Yes"/>
    <x v="0"/>
    <n v="80.099999999999994"/>
    <n v="4693.2"/>
    <x v="0"/>
    <n v="4693.2"/>
    <n v="0"/>
    <x v="5"/>
  </r>
  <r>
    <s v="7054-DMVAS"/>
    <x v="1"/>
    <n v="0"/>
    <s v="No"/>
    <s v="No"/>
    <n v="54"/>
    <s v="Yes"/>
    <x v="1"/>
    <x v="0"/>
    <x v="1"/>
    <x v="0"/>
    <x v="0"/>
    <x v="0"/>
    <x v="1"/>
    <x v="0"/>
    <x v="2"/>
    <s v="Yes"/>
    <x v="2"/>
    <n v="65.3"/>
    <n v="3512.9"/>
    <x v="0"/>
    <n v="3512.9"/>
    <n v="0"/>
    <x v="5"/>
  </r>
  <r>
    <s v="3428-MMGUB"/>
    <x v="1"/>
    <n v="0"/>
    <s v="No"/>
    <s v="No"/>
    <n v="60"/>
    <s v="Yes"/>
    <x v="2"/>
    <x v="1"/>
    <x v="0"/>
    <x v="1"/>
    <x v="1"/>
    <x v="0"/>
    <x v="1"/>
    <x v="0"/>
    <x v="2"/>
    <s v="Yes"/>
    <x v="0"/>
    <n v="89.55"/>
    <n v="5231.2"/>
    <x v="0"/>
    <n v="5231.2"/>
    <n v="0"/>
    <x v="5"/>
  </r>
  <r>
    <s v="6549-BTYPG"/>
    <x v="0"/>
    <n v="0"/>
    <s v="Yes"/>
    <s v="No"/>
    <n v="60"/>
    <s v="No"/>
    <x v="0"/>
    <x v="0"/>
    <x v="0"/>
    <x v="0"/>
    <x v="1"/>
    <x v="1"/>
    <x v="1"/>
    <x v="1"/>
    <x v="2"/>
    <s v="No"/>
    <x v="3"/>
    <n v="60.8"/>
    <n v="3603.45"/>
    <x v="0"/>
    <n v="3603.45"/>
    <n v="0"/>
    <x v="5"/>
  </r>
  <r>
    <s v="7823-JSOAG"/>
    <x v="1"/>
    <n v="0"/>
    <s v="No"/>
    <s v="No"/>
    <n v="3"/>
    <s v="Yes"/>
    <x v="2"/>
    <x v="1"/>
    <x v="0"/>
    <x v="1"/>
    <x v="0"/>
    <x v="0"/>
    <x v="0"/>
    <x v="0"/>
    <x v="0"/>
    <s v="No"/>
    <x v="0"/>
    <n v="74.5"/>
    <n v="217.45"/>
    <x v="0"/>
    <n v="217.45"/>
    <n v="0"/>
    <x v="0"/>
  </r>
  <r>
    <s v="3705-RHRFR"/>
    <x v="0"/>
    <n v="0"/>
    <s v="Yes"/>
    <s v="No"/>
    <n v="69"/>
    <s v="Yes"/>
    <x v="2"/>
    <x v="1"/>
    <x v="1"/>
    <x v="1"/>
    <x v="0"/>
    <x v="0"/>
    <x v="1"/>
    <x v="1"/>
    <x v="2"/>
    <s v="No"/>
    <x v="2"/>
    <n v="99.15"/>
    <n v="6875.35"/>
    <x v="0"/>
    <n v="6875.35"/>
    <n v="0"/>
    <x v="4"/>
  </r>
  <r>
    <s v="9374-YOLBJ"/>
    <x v="0"/>
    <n v="0"/>
    <s v="Yes"/>
    <s v="Yes"/>
    <n v="1"/>
    <s v="Yes"/>
    <x v="1"/>
    <x v="2"/>
    <x v="2"/>
    <x v="2"/>
    <x v="2"/>
    <x v="2"/>
    <x v="2"/>
    <x v="2"/>
    <x v="0"/>
    <s v="No"/>
    <x v="0"/>
    <n v="19.25"/>
    <n v="19.25"/>
    <x v="0"/>
    <n v="19.25"/>
    <n v="0"/>
    <x v="0"/>
  </r>
  <r>
    <s v="9074-KGVOX"/>
    <x v="1"/>
    <n v="0"/>
    <s v="Yes"/>
    <s v="Yes"/>
    <n v="50"/>
    <s v="No"/>
    <x v="0"/>
    <x v="0"/>
    <x v="1"/>
    <x v="1"/>
    <x v="0"/>
    <x v="0"/>
    <x v="1"/>
    <x v="0"/>
    <x v="0"/>
    <s v="Yes"/>
    <x v="3"/>
    <n v="39.450000000000003"/>
    <n v="2021.35"/>
    <x v="0"/>
    <n v="2021.35"/>
    <n v="0"/>
    <x v="5"/>
  </r>
  <r>
    <s v="6128-DAFVY"/>
    <x v="0"/>
    <n v="0"/>
    <s v="No"/>
    <s v="No"/>
    <n v="56"/>
    <s v="No"/>
    <x v="0"/>
    <x v="0"/>
    <x v="0"/>
    <x v="1"/>
    <x v="0"/>
    <x v="0"/>
    <x v="1"/>
    <x v="1"/>
    <x v="0"/>
    <s v="Yes"/>
    <x v="3"/>
    <n v="44.85"/>
    <n v="2564.9499999999998"/>
    <x v="0"/>
    <n v="2564.9499999999998"/>
    <n v="0"/>
    <x v="5"/>
  </r>
  <r>
    <s v="9933-QRGTX"/>
    <x v="0"/>
    <n v="0"/>
    <s v="Yes"/>
    <s v="No"/>
    <n v="60"/>
    <s v="Yes"/>
    <x v="1"/>
    <x v="1"/>
    <x v="1"/>
    <x v="1"/>
    <x v="0"/>
    <x v="1"/>
    <x v="1"/>
    <x v="1"/>
    <x v="2"/>
    <s v="Yes"/>
    <x v="0"/>
    <n v="97.2"/>
    <n v="5611.75"/>
    <x v="0"/>
    <n v="5611.75"/>
    <n v="0"/>
    <x v="5"/>
  </r>
  <r>
    <s v="4476-OSWTN"/>
    <x v="1"/>
    <n v="1"/>
    <s v="Yes"/>
    <s v="No"/>
    <n v="69"/>
    <s v="Yes"/>
    <x v="2"/>
    <x v="1"/>
    <x v="1"/>
    <x v="1"/>
    <x v="1"/>
    <x v="1"/>
    <x v="1"/>
    <x v="1"/>
    <x v="1"/>
    <s v="Yes"/>
    <x v="1"/>
    <n v="110.55"/>
    <n v="7610.1"/>
    <x v="0"/>
    <n v="7610.1"/>
    <n v="0"/>
    <x v="4"/>
  </r>
  <r>
    <s v="3751-KTZEL"/>
    <x v="0"/>
    <n v="0"/>
    <s v="No"/>
    <s v="No"/>
    <n v="1"/>
    <s v="No"/>
    <x v="0"/>
    <x v="0"/>
    <x v="0"/>
    <x v="1"/>
    <x v="0"/>
    <x v="0"/>
    <x v="0"/>
    <x v="1"/>
    <x v="0"/>
    <s v="No"/>
    <x v="1"/>
    <n v="35.049999999999997"/>
    <n v="35.049999999999997"/>
    <x v="1"/>
    <n v="35.049999999999997"/>
    <n v="1"/>
    <x v="0"/>
  </r>
  <r>
    <s v="1977-STDKI"/>
    <x v="0"/>
    <n v="1"/>
    <s v="No"/>
    <s v="No"/>
    <n v="1"/>
    <s v="Yes"/>
    <x v="1"/>
    <x v="1"/>
    <x v="0"/>
    <x v="0"/>
    <x v="0"/>
    <x v="0"/>
    <x v="0"/>
    <x v="0"/>
    <x v="0"/>
    <s v="Yes"/>
    <x v="0"/>
    <n v="73"/>
    <n v="73"/>
    <x v="1"/>
    <n v="73"/>
    <n v="1"/>
    <x v="0"/>
  </r>
  <r>
    <s v="5066-GFJMM"/>
    <x v="0"/>
    <n v="0"/>
    <s v="Yes"/>
    <s v="No"/>
    <n v="3"/>
    <s v="Yes"/>
    <x v="1"/>
    <x v="2"/>
    <x v="2"/>
    <x v="2"/>
    <x v="2"/>
    <x v="2"/>
    <x v="2"/>
    <x v="2"/>
    <x v="0"/>
    <s v="Yes"/>
    <x v="1"/>
    <n v="19.899999999999999"/>
    <n v="45.75"/>
    <x v="0"/>
    <n v="45.75"/>
    <n v="0"/>
    <x v="0"/>
  </r>
  <r>
    <s v="2661-GKBTK"/>
    <x v="1"/>
    <n v="0"/>
    <s v="Yes"/>
    <s v="Yes"/>
    <n v="60"/>
    <s v="Yes"/>
    <x v="1"/>
    <x v="0"/>
    <x v="0"/>
    <x v="0"/>
    <x v="0"/>
    <x v="1"/>
    <x v="1"/>
    <x v="1"/>
    <x v="2"/>
    <s v="No"/>
    <x v="2"/>
    <n v="76.95"/>
    <n v="4543.95"/>
    <x v="0"/>
    <n v="4543.95"/>
    <n v="0"/>
    <x v="5"/>
  </r>
  <r>
    <s v="0458-HEUZG"/>
    <x v="0"/>
    <n v="0"/>
    <s v="No"/>
    <s v="No"/>
    <n v="13"/>
    <s v="No"/>
    <x v="0"/>
    <x v="0"/>
    <x v="0"/>
    <x v="1"/>
    <x v="1"/>
    <x v="1"/>
    <x v="0"/>
    <x v="0"/>
    <x v="2"/>
    <s v="No"/>
    <x v="1"/>
    <n v="35.4"/>
    <n v="450.4"/>
    <x v="0"/>
    <n v="450.4"/>
    <n v="0"/>
    <x v="3"/>
  </r>
  <r>
    <s v="7268-WNTCP"/>
    <x v="1"/>
    <n v="0"/>
    <s v="Yes"/>
    <s v="Yes"/>
    <n v="62"/>
    <s v="Yes"/>
    <x v="1"/>
    <x v="2"/>
    <x v="2"/>
    <x v="2"/>
    <x v="2"/>
    <x v="2"/>
    <x v="2"/>
    <x v="2"/>
    <x v="2"/>
    <s v="No"/>
    <x v="2"/>
    <n v="20.45"/>
    <n v="1297.3499999999999"/>
    <x v="0"/>
    <n v="1297.3499999999999"/>
    <n v="0"/>
    <x v="4"/>
  </r>
  <r>
    <s v="0824-VWDPO"/>
    <x v="0"/>
    <n v="0"/>
    <s v="No"/>
    <s v="No"/>
    <n v="45"/>
    <s v="Yes"/>
    <x v="2"/>
    <x v="1"/>
    <x v="1"/>
    <x v="0"/>
    <x v="0"/>
    <x v="0"/>
    <x v="0"/>
    <x v="1"/>
    <x v="1"/>
    <s v="No"/>
    <x v="2"/>
    <n v="96.75"/>
    <n v="4442.75"/>
    <x v="0"/>
    <n v="4442.75"/>
    <n v="0"/>
    <x v="2"/>
  </r>
  <r>
    <s v="8409-WQJUX"/>
    <x v="0"/>
    <n v="0"/>
    <s v="No"/>
    <s v="No"/>
    <n v="25"/>
    <s v="No"/>
    <x v="0"/>
    <x v="0"/>
    <x v="0"/>
    <x v="1"/>
    <x v="1"/>
    <x v="1"/>
    <x v="1"/>
    <x v="1"/>
    <x v="1"/>
    <s v="No"/>
    <x v="0"/>
    <n v="54.2"/>
    <n v="1423.15"/>
    <x v="0"/>
    <n v="1423.15"/>
    <n v="0"/>
    <x v="1"/>
  </r>
  <r>
    <s v="2578-JQPHZ"/>
    <x v="1"/>
    <n v="0"/>
    <s v="No"/>
    <s v="No"/>
    <n v="44"/>
    <s v="Yes"/>
    <x v="1"/>
    <x v="1"/>
    <x v="0"/>
    <x v="1"/>
    <x v="1"/>
    <x v="1"/>
    <x v="1"/>
    <x v="1"/>
    <x v="2"/>
    <s v="No"/>
    <x v="2"/>
    <n v="100.1"/>
    <n v="4378.3500000000004"/>
    <x v="0"/>
    <n v="4378.3500000000004"/>
    <n v="0"/>
    <x v="2"/>
  </r>
  <r>
    <s v="3278-FSIXX"/>
    <x v="0"/>
    <n v="0"/>
    <s v="No"/>
    <s v="No"/>
    <n v="2"/>
    <s v="Yes"/>
    <x v="1"/>
    <x v="0"/>
    <x v="0"/>
    <x v="1"/>
    <x v="0"/>
    <x v="0"/>
    <x v="0"/>
    <x v="0"/>
    <x v="0"/>
    <s v="Yes"/>
    <x v="1"/>
    <n v="45.25"/>
    <n v="74.2"/>
    <x v="0"/>
    <n v="74.2"/>
    <n v="0"/>
    <x v="0"/>
  </r>
  <r>
    <s v="5813-UECBU"/>
    <x v="1"/>
    <n v="1"/>
    <s v="No"/>
    <s v="No"/>
    <n v="33"/>
    <s v="Yes"/>
    <x v="2"/>
    <x v="1"/>
    <x v="0"/>
    <x v="0"/>
    <x v="1"/>
    <x v="0"/>
    <x v="0"/>
    <x v="0"/>
    <x v="0"/>
    <s v="Yes"/>
    <x v="3"/>
    <n v="83.85"/>
    <n v="2716.3"/>
    <x v="1"/>
    <n v="2716.3"/>
    <n v="1"/>
    <x v="1"/>
  </r>
  <r>
    <s v="0328-GRPMV"/>
    <x v="0"/>
    <n v="0"/>
    <s v="No"/>
    <s v="No"/>
    <n v="1"/>
    <s v="Yes"/>
    <x v="1"/>
    <x v="1"/>
    <x v="0"/>
    <x v="1"/>
    <x v="0"/>
    <x v="0"/>
    <x v="0"/>
    <x v="0"/>
    <x v="0"/>
    <s v="Yes"/>
    <x v="0"/>
    <n v="70.099999999999994"/>
    <n v="70.099999999999994"/>
    <x v="1"/>
    <n v="70.099999999999994"/>
    <n v="1"/>
    <x v="0"/>
  </r>
  <r>
    <s v="9746-UGFAC"/>
    <x v="0"/>
    <n v="0"/>
    <s v="No"/>
    <s v="No"/>
    <n v="22"/>
    <s v="Yes"/>
    <x v="1"/>
    <x v="2"/>
    <x v="2"/>
    <x v="2"/>
    <x v="2"/>
    <x v="2"/>
    <x v="2"/>
    <x v="2"/>
    <x v="1"/>
    <s v="No"/>
    <x v="2"/>
    <n v="20.85"/>
    <n v="450.65"/>
    <x v="0"/>
    <n v="450.65"/>
    <n v="0"/>
    <x v="3"/>
  </r>
  <r>
    <s v="2946-KIQSP"/>
    <x v="0"/>
    <n v="0"/>
    <s v="No"/>
    <s v="No"/>
    <n v="35"/>
    <s v="No"/>
    <x v="0"/>
    <x v="0"/>
    <x v="0"/>
    <x v="1"/>
    <x v="1"/>
    <x v="1"/>
    <x v="0"/>
    <x v="0"/>
    <x v="0"/>
    <s v="Yes"/>
    <x v="1"/>
    <n v="33.450000000000003"/>
    <n v="1175.8499999999999"/>
    <x v="0"/>
    <n v="1175.8499999999999"/>
    <n v="0"/>
    <x v="1"/>
  </r>
  <r>
    <s v="0625-AFOHS"/>
    <x v="0"/>
    <n v="0"/>
    <s v="Yes"/>
    <s v="Yes"/>
    <n v="29"/>
    <s v="Yes"/>
    <x v="1"/>
    <x v="2"/>
    <x v="2"/>
    <x v="2"/>
    <x v="2"/>
    <x v="2"/>
    <x v="2"/>
    <x v="2"/>
    <x v="2"/>
    <s v="No"/>
    <x v="1"/>
    <n v="20.2"/>
    <n v="558.79999999999995"/>
    <x v="0"/>
    <n v="558.79999999999995"/>
    <n v="0"/>
    <x v="1"/>
  </r>
  <r>
    <s v="6726-WEXXK"/>
    <x v="1"/>
    <n v="1"/>
    <s v="Yes"/>
    <s v="No"/>
    <n v="27"/>
    <s v="Yes"/>
    <x v="2"/>
    <x v="1"/>
    <x v="1"/>
    <x v="1"/>
    <x v="1"/>
    <x v="0"/>
    <x v="0"/>
    <x v="0"/>
    <x v="1"/>
    <s v="Yes"/>
    <x v="0"/>
    <n v="85.9"/>
    <n v="2220.1"/>
    <x v="0"/>
    <n v="2220.1"/>
    <n v="0"/>
    <x v="1"/>
  </r>
  <r>
    <s v="4636-OLWOE"/>
    <x v="1"/>
    <n v="0"/>
    <s v="No"/>
    <s v="Yes"/>
    <n v="54"/>
    <s v="Yes"/>
    <x v="1"/>
    <x v="0"/>
    <x v="0"/>
    <x v="0"/>
    <x v="1"/>
    <x v="1"/>
    <x v="0"/>
    <x v="0"/>
    <x v="1"/>
    <s v="Yes"/>
    <x v="0"/>
    <n v="61"/>
    <n v="3283.05"/>
    <x v="0"/>
    <n v="3283.05"/>
    <n v="0"/>
    <x v="5"/>
  </r>
  <r>
    <s v="4342-HENTK"/>
    <x v="0"/>
    <n v="1"/>
    <s v="No"/>
    <s v="No"/>
    <n v="2"/>
    <s v="Yes"/>
    <x v="1"/>
    <x v="1"/>
    <x v="0"/>
    <x v="1"/>
    <x v="0"/>
    <x v="0"/>
    <x v="0"/>
    <x v="0"/>
    <x v="0"/>
    <s v="Yes"/>
    <x v="0"/>
    <n v="70.650000000000006"/>
    <n v="142.35"/>
    <x v="1"/>
    <n v="142.35"/>
    <n v="1"/>
    <x v="0"/>
  </r>
  <r>
    <s v="4685-ERGHK"/>
    <x v="1"/>
    <n v="0"/>
    <s v="No"/>
    <s v="No"/>
    <n v="57"/>
    <s v="Yes"/>
    <x v="2"/>
    <x v="1"/>
    <x v="0"/>
    <x v="1"/>
    <x v="0"/>
    <x v="0"/>
    <x v="1"/>
    <x v="0"/>
    <x v="1"/>
    <s v="Yes"/>
    <x v="0"/>
    <n v="86.9"/>
    <n v="4939.25"/>
    <x v="0"/>
    <n v="4939.25"/>
    <n v="0"/>
    <x v="5"/>
  </r>
  <r>
    <s v="0885-HMGPY"/>
    <x v="1"/>
    <n v="0"/>
    <s v="No"/>
    <s v="No"/>
    <n v="62"/>
    <s v="Yes"/>
    <x v="2"/>
    <x v="0"/>
    <x v="1"/>
    <x v="0"/>
    <x v="1"/>
    <x v="1"/>
    <x v="0"/>
    <x v="0"/>
    <x v="2"/>
    <s v="No"/>
    <x v="2"/>
    <n v="69.400000000000006"/>
    <n v="4237.5"/>
    <x v="0"/>
    <n v="4237.5"/>
    <n v="0"/>
    <x v="4"/>
  </r>
  <r>
    <s v="5003-OKNNK"/>
    <x v="0"/>
    <n v="0"/>
    <s v="Yes"/>
    <s v="Yes"/>
    <n v="15"/>
    <s v="Yes"/>
    <x v="1"/>
    <x v="2"/>
    <x v="2"/>
    <x v="2"/>
    <x v="2"/>
    <x v="2"/>
    <x v="2"/>
    <x v="2"/>
    <x v="1"/>
    <s v="No"/>
    <x v="3"/>
    <n v="20.350000000000001"/>
    <n v="335.95"/>
    <x v="0"/>
    <n v="335.95"/>
    <n v="0"/>
    <x v="3"/>
  </r>
  <r>
    <s v="4195-SMMNX"/>
    <x v="1"/>
    <n v="0"/>
    <s v="No"/>
    <s v="No"/>
    <n v="2"/>
    <s v="Yes"/>
    <x v="1"/>
    <x v="2"/>
    <x v="2"/>
    <x v="2"/>
    <x v="2"/>
    <x v="2"/>
    <x v="2"/>
    <x v="2"/>
    <x v="0"/>
    <s v="No"/>
    <x v="1"/>
    <n v="20.350000000000001"/>
    <n v="33.200000000000003"/>
    <x v="1"/>
    <n v="33.200000000000003"/>
    <n v="1"/>
    <x v="0"/>
  </r>
  <r>
    <s v="7208-PSIHR"/>
    <x v="0"/>
    <n v="0"/>
    <s v="Yes"/>
    <s v="No"/>
    <n v="70"/>
    <s v="Yes"/>
    <x v="2"/>
    <x v="1"/>
    <x v="0"/>
    <x v="1"/>
    <x v="1"/>
    <x v="1"/>
    <x v="1"/>
    <x v="1"/>
    <x v="2"/>
    <s v="Yes"/>
    <x v="2"/>
    <n v="104.3"/>
    <n v="7188.5"/>
    <x v="0"/>
    <n v="7188.5"/>
    <n v="0"/>
    <x v="4"/>
  </r>
  <r>
    <s v="4012-ZTHBR"/>
    <x v="0"/>
    <n v="0"/>
    <s v="Yes"/>
    <s v="Yes"/>
    <n v="21"/>
    <s v="Yes"/>
    <x v="1"/>
    <x v="0"/>
    <x v="0"/>
    <x v="1"/>
    <x v="0"/>
    <x v="0"/>
    <x v="0"/>
    <x v="0"/>
    <x v="0"/>
    <s v="Yes"/>
    <x v="0"/>
    <n v="44.95"/>
    <n v="926.25"/>
    <x v="0"/>
    <n v="926.25"/>
    <n v="0"/>
    <x v="3"/>
  </r>
  <r>
    <s v="0489-WMEMG"/>
    <x v="0"/>
    <n v="0"/>
    <s v="No"/>
    <s v="Yes"/>
    <n v="23"/>
    <s v="Yes"/>
    <x v="1"/>
    <x v="0"/>
    <x v="0"/>
    <x v="1"/>
    <x v="0"/>
    <x v="1"/>
    <x v="0"/>
    <x v="0"/>
    <x v="1"/>
    <s v="Yes"/>
    <x v="0"/>
    <n v="49.45"/>
    <n v="1119.3499999999999"/>
    <x v="0"/>
    <n v="1119.3499999999999"/>
    <n v="0"/>
    <x v="3"/>
  </r>
  <r>
    <s v="7435-ZNUYY"/>
    <x v="1"/>
    <n v="0"/>
    <s v="No"/>
    <s v="No"/>
    <n v="6"/>
    <s v="Yes"/>
    <x v="1"/>
    <x v="2"/>
    <x v="2"/>
    <x v="2"/>
    <x v="2"/>
    <x v="2"/>
    <x v="2"/>
    <x v="2"/>
    <x v="1"/>
    <s v="No"/>
    <x v="1"/>
    <n v="20.6"/>
    <n v="116.6"/>
    <x v="0"/>
    <n v="116.6"/>
    <n v="0"/>
    <x v="0"/>
  </r>
  <r>
    <s v="1354-YZFNB"/>
    <x v="1"/>
    <n v="0"/>
    <s v="Yes"/>
    <s v="Yes"/>
    <n v="4"/>
    <s v="Yes"/>
    <x v="1"/>
    <x v="2"/>
    <x v="2"/>
    <x v="2"/>
    <x v="2"/>
    <x v="2"/>
    <x v="2"/>
    <x v="2"/>
    <x v="2"/>
    <s v="No"/>
    <x v="3"/>
    <n v="19.55"/>
    <n v="68.8"/>
    <x v="0"/>
    <n v="68.8"/>
    <n v="0"/>
    <x v="0"/>
  </r>
  <r>
    <s v="6956-SMUCM"/>
    <x v="0"/>
    <n v="0"/>
    <s v="No"/>
    <s v="No"/>
    <n v="3"/>
    <s v="Yes"/>
    <x v="1"/>
    <x v="1"/>
    <x v="1"/>
    <x v="1"/>
    <x v="1"/>
    <x v="0"/>
    <x v="1"/>
    <x v="1"/>
    <x v="0"/>
    <s v="Yes"/>
    <x v="3"/>
    <n v="99"/>
    <n v="287.39999999999998"/>
    <x v="1"/>
    <n v="287.39999999999998"/>
    <n v="1"/>
    <x v="0"/>
  </r>
  <r>
    <s v="2985-FMWYF"/>
    <x v="0"/>
    <n v="0"/>
    <s v="No"/>
    <s v="No"/>
    <n v="23"/>
    <s v="Yes"/>
    <x v="2"/>
    <x v="1"/>
    <x v="0"/>
    <x v="1"/>
    <x v="0"/>
    <x v="0"/>
    <x v="1"/>
    <x v="1"/>
    <x v="0"/>
    <s v="Yes"/>
    <x v="0"/>
    <n v="93.5"/>
    <n v="2341.5500000000002"/>
    <x v="0"/>
    <n v="2341.5500000000002"/>
    <n v="0"/>
    <x v="3"/>
  </r>
  <r>
    <s v="2812-ENYMO"/>
    <x v="1"/>
    <n v="0"/>
    <s v="No"/>
    <s v="No"/>
    <n v="26"/>
    <s v="No"/>
    <x v="0"/>
    <x v="0"/>
    <x v="1"/>
    <x v="1"/>
    <x v="0"/>
    <x v="1"/>
    <x v="1"/>
    <x v="1"/>
    <x v="1"/>
    <s v="No"/>
    <x v="3"/>
    <n v="54.55"/>
    <n v="1362.85"/>
    <x v="0"/>
    <n v="1362.85"/>
    <n v="0"/>
    <x v="1"/>
  </r>
  <r>
    <s v="2717-HVIZY"/>
    <x v="0"/>
    <n v="0"/>
    <s v="No"/>
    <s v="Yes"/>
    <n v="8"/>
    <s v="Yes"/>
    <x v="1"/>
    <x v="2"/>
    <x v="2"/>
    <x v="2"/>
    <x v="2"/>
    <x v="2"/>
    <x v="2"/>
    <x v="2"/>
    <x v="0"/>
    <s v="No"/>
    <x v="1"/>
    <n v="20.05"/>
    <n v="163.6"/>
    <x v="0"/>
    <n v="163.6"/>
    <n v="0"/>
    <x v="0"/>
  </r>
  <r>
    <s v="3223-WZWJM"/>
    <x v="1"/>
    <n v="0"/>
    <s v="No"/>
    <s v="No"/>
    <n v="26"/>
    <s v="Yes"/>
    <x v="2"/>
    <x v="1"/>
    <x v="0"/>
    <x v="1"/>
    <x v="0"/>
    <x v="0"/>
    <x v="0"/>
    <x v="1"/>
    <x v="0"/>
    <s v="Yes"/>
    <x v="0"/>
    <n v="83.95"/>
    <n v="2254.1999999999998"/>
    <x v="1"/>
    <n v="2254.1999999999998"/>
    <n v="1"/>
    <x v="1"/>
  </r>
  <r>
    <s v="3422-GALYP"/>
    <x v="1"/>
    <n v="0"/>
    <s v="No"/>
    <s v="No"/>
    <n v="2"/>
    <s v="Yes"/>
    <x v="2"/>
    <x v="1"/>
    <x v="0"/>
    <x v="0"/>
    <x v="0"/>
    <x v="0"/>
    <x v="0"/>
    <x v="0"/>
    <x v="0"/>
    <s v="Yes"/>
    <x v="0"/>
    <n v="79.45"/>
    <n v="145.15"/>
    <x v="0"/>
    <n v="145.15"/>
    <n v="0"/>
    <x v="0"/>
  </r>
  <r>
    <s v="9053-JZFKV"/>
    <x v="1"/>
    <n v="0"/>
    <s v="No"/>
    <s v="No"/>
    <n v="67"/>
    <s v="Yes"/>
    <x v="2"/>
    <x v="1"/>
    <x v="1"/>
    <x v="0"/>
    <x v="1"/>
    <x v="1"/>
    <x v="1"/>
    <x v="1"/>
    <x v="2"/>
    <s v="No"/>
    <x v="3"/>
    <n v="116.2"/>
    <n v="7752.3"/>
    <x v="1"/>
    <n v="7752.3"/>
    <n v="1"/>
    <x v="4"/>
  </r>
  <r>
    <s v="2530-ENDWQ"/>
    <x v="0"/>
    <n v="0"/>
    <s v="Yes"/>
    <s v="No"/>
    <n v="71"/>
    <s v="Yes"/>
    <x v="2"/>
    <x v="1"/>
    <x v="0"/>
    <x v="1"/>
    <x v="0"/>
    <x v="0"/>
    <x v="1"/>
    <x v="1"/>
    <x v="2"/>
    <s v="Yes"/>
    <x v="2"/>
    <n v="93.7"/>
    <n v="6585.35"/>
    <x v="1"/>
    <n v="6585.35"/>
    <n v="1"/>
    <x v="4"/>
  </r>
  <r>
    <s v="2890-WFBHU"/>
    <x v="0"/>
    <n v="0"/>
    <s v="No"/>
    <s v="No"/>
    <n v="59"/>
    <s v="Yes"/>
    <x v="2"/>
    <x v="0"/>
    <x v="1"/>
    <x v="0"/>
    <x v="1"/>
    <x v="1"/>
    <x v="0"/>
    <x v="1"/>
    <x v="1"/>
    <s v="No"/>
    <x v="3"/>
    <n v="79.849999999999994"/>
    <n v="4786.1000000000004"/>
    <x v="0"/>
    <n v="4786.1000000000004"/>
    <n v="0"/>
    <x v="5"/>
  </r>
  <r>
    <s v="0327-WFZSY"/>
    <x v="1"/>
    <n v="0"/>
    <s v="Yes"/>
    <s v="Yes"/>
    <n v="39"/>
    <s v="Yes"/>
    <x v="2"/>
    <x v="1"/>
    <x v="0"/>
    <x v="1"/>
    <x v="1"/>
    <x v="0"/>
    <x v="1"/>
    <x v="1"/>
    <x v="1"/>
    <s v="No"/>
    <x v="0"/>
    <n v="100"/>
    <n v="3835.55"/>
    <x v="0"/>
    <n v="3835.55"/>
    <n v="0"/>
    <x v="2"/>
  </r>
  <r>
    <s v="7977-HXJKU"/>
    <x v="1"/>
    <n v="0"/>
    <s v="No"/>
    <s v="Yes"/>
    <n v="21"/>
    <s v="Yes"/>
    <x v="1"/>
    <x v="2"/>
    <x v="2"/>
    <x v="2"/>
    <x v="2"/>
    <x v="2"/>
    <x v="2"/>
    <x v="2"/>
    <x v="2"/>
    <s v="No"/>
    <x v="1"/>
    <n v="19.600000000000001"/>
    <n v="397"/>
    <x v="0"/>
    <n v="397"/>
    <n v="0"/>
    <x v="3"/>
  </r>
  <r>
    <s v="6615-ZGEDR"/>
    <x v="1"/>
    <n v="0"/>
    <s v="No"/>
    <s v="No"/>
    <n v="1"/>
    <s v="Yes"/>
    <x v="1"/>
    <x v="2"/>
    <x v="2"/>
    <x v="2"/>
    <x v="2"/>
    <x v="2"/>
    <x v="2"/>
    <x v="2"/>
    <x v="0"/>
    <s v="No"/>
    <x v="1"/>
    <n v="19.7"/>
    <n v="19.7"/>
    <x v="1"/>
    <n v="19.7"/>
    <n v="1"/>
    <x v="0"/>
  </r>
  <r>
    <s v="7033-CLAMM"/>
    <x v="0"/>
    <n v="0"/>
    <s v="Yes"/>
    <s v="Yes"/>
    <n v="48"/>
    <s v="Yes"/>
    <x v="1"/>
    <x v="2"/>
    <x v="2"/>
    <x v="2"/>
    <x v="2"/>
    <x v="2"/>
    <x v="2"/>
    <x v="2"/>
    <x v="2"/>
    <s v="No"/>
    <x v="2"/>
    <n v="20.2"/>
    <n v="1027.25"/>
    <x v="0"/>
    <n v="1027.25"/>
    <n v="0"/>
    <x v="2"/>
  </r>
  <r>
    <s v="4023-RTIQM"/>
    <x v="0"/>
    <n v="1"/>
    <s v="Yes"/>
    <s v="No"/>
    <n v="31"/>
    <s v="No"/>
    <x v="0"/>
    <x v="0"/>
    <x v="1"/>
    <x v="0"/>
    <x v="1"/>
    <x v="0"/>
    <x v="0"/>
    <x v="1"/>
    <x v="1"/>
    <s v="Yes"/>
    <x v="3"/>
    <n v="50.4"/>
    <n v="1580.1"/>
    <x v="0"/>
    <n v="1580.1"/>
    <n v="0"/>
    <x v="1"/>
  </r>
  <r>
    <s v="0864-FVJNJ"/>
    <x v="0"/>
    <n v="0"/>
    <s v="Yes"/>
    <s v="Yes"/>
    <n v="64"/>
    <s v="Yes"/>
    <x v="2"/>
    <x v="1"/>
    <x v="1"/>
    <x v="0"/>
    <x v="1"/>
    <x v="1"/>
    <x v="1"/>
    <x v="1"/>
    <x v="1"/>
    <s v="No"/>
    <x v="0"/>
    <n v="113.35"/>
    <n v="7222.75"/>
    <x v="0"/>
    <n v="7222.75"/>
    <n v="0"/>
    <x v="4"/>
  </r>
  <r>
    <s v="7356-IWLFW"/>
    <x v="1"/>
    <n v="0"/>
    <s v="Yes"/>
    <s v="Yes"/>
    <n v="46"/>
    <s v="Yes"/>
    <x v="2"/>
    <x v="1"/>
    <x v="0"/>
    <x v="0"/>
    <x v="0"/>
    <x v="0"/>
    <x v="0"/>
    <x v="0"/>
    <x v="0"/>
    <s v="Yes"/>
    <x v="2"/>
    <n v="80"/>
    <n v="3769.7"/>
    <x v="0"/>
    <n v="3769.7"/>
    <n v="0"/>
    <x v="2"/>
  </r>
  <r>
    <s v="9541-PWTWO"/>
    <x v="0"/>
    <n v="0"/>
    <s v="No"/>
    <s v="No"/>
    <n v="52"/>
    <s v="Yes"/>
    <x v="2"/>
    <x v="0"/>
    <x v="0"/>
    <x v="1"/>
    <x v="1"/>
    <x v="1"/>
    <x v="1"/>
    <x v="1"/>
    <x v="2"/>
    <s v="Yes"/>
    <x v="2"/>
    <n v="80.95"/>
    <n v="4233.95"/>
    <x v="0"/>
    <n v="4233.95"/>
    <n v="0"/>
    <x v="5"/>
  </r>
  <r>
    <s v="3967-VQOGC"/>
    <x v="0"/>
    <n v="0"/>
    <s v="Yes"/>
    <s v="Yes"/>
    <n v="67"/>
    <s v="Yes"/>
    <x v="2"/>
    <x v="2"/>
    <x v="2"/>
    <x v="2"/>
    <x v="2"/>
    <x v="2"/>
    <x v="2"/>
    <x v="2"/>
    <x v="2"/>
    <s v="Yes"/>
    <x v="1"/>
    <n v="24.9"/>
    <n v="1680.25"/>
    <x v="0"/>
    <n v="1680.25"/>
    <n v="0"/>
    <x v="4"/>
  </r>
  <r>
    <s v="7872-RDDLZ"/>
    <x v="0"/>
    <n v="1"/>
    <s v="No"/>
    <s v="No"/>
    <n v="67"/>
    <s v="Yes"/>
    <x v="2"/>
    <x v="0"/>
    <x v="0"/>
    <x v="0"/>
    <x v="0"/>
    <x v="0"/>
    <x v="0"/>
    <x v="0"/>
    <x v="0"/>
    <s v="No"/>
    <x v="0"/>
    <n v="54.9"/>
    <n v="3725.5"/>
    <x v="0"/>
    <n v="3725.5"/>
    <n v="0"/>
    <x v="4"/>
  </r>
  <r>
    <s v="9250-WYPLL"/>
    <x v="0"/>
    <n v="0"/>
    <s v="No"/>
    <s v="No"/>
    <n v="5"/>
    <s v="Yes"/>
    <x v="2"/>
    <x v="1"/>
    <x v="0"/>
    <x v="1"/>
    <x v="0"/>
    <x v="0"/>
    <x v="0"/>
    <x v="0"/>
    <x v="0"/>
    <s v="No"/>
    <x v="0"/>
    <n v="75.55"/>
    <n v="413.65"/>
    <x v="1"/>
    <n v="413.65"/>
    <n v="1"/>
    <x v="0"/>
  </r>
  <r>
    <s v="6308-CQRBU"/>
    <x v="0"/>
    <n v="0"/>
    <s v="Yes"/>
    <s v="No"/>
    <n v="71"/>
    <s v="Yes"/>
    <x v="2"/>
    <x v="1"/>
    <x v="0"/>
    <x v="0"/>
    <x v="1"/>
    <x v="1"/>
    <x v="1"/>
    <x v="1"/>
    <x v="2"/>
    <s v="No"/>
    <x v="0"/>
    <n v="109.25"/>
    <n v="7707.7"/>
    <x v="0"/>
    <n v="7707.7"/>
    <n v="0"/>
    <x v="4"/>
  </r>
  <r>
    <s v="2754-XBHTB"/>
    <x v="0"/>
    <n v="0"/>
    <s v="No"/>
    <s v="No"/>
    <n v="9"/>
    <s v="Yes"/>
    <x v="1"/>
    <x v="1"/>
    <x v="0"/>
    <x v="1"/>
    <x v="0"/>
    <x v="0"/>
    <x v="1"/>
    <x v="0"/>
    <x v="0"/>
    <s v="Yes"/>
    <x v="2"/>
    <n v="77.650000000000006"/>
    <n v="714.15"/>
    <x v="1"/>
    <n v="714.15"/>
    <n v="1"/>
    <x v="0"/>
  </r>
  <r>
    <s v="1597-LHYNC"/>
    <x v="0"/>
    <n v="1"/>
    <s v="No"/>
    <s v="No"/>
    <n v="26"/>
    <s v="Yes"/>
    <x v="2"/>
    <x v="1"/>
    <x v="1"/>
    <x v="0"/>
    <x v="0"/>
    <x v="0"/>
    <x v="0"/>
    <x v="1"/>
    <x v="0"/>
    <s v="Yes"/>
    <x v="0"/>
    <n v="95"/>
    <n v="2497.1999999999998"/>
    <x v="1"/>
    <n v="2497.1999999999998"/>
    <n v="1"/>
    <x v="1"/>
  </r>
  <r>
    <s v="0186-CAERR"/>
    <x v="1"/>
    <n v="0"/>
    <s v="No"/>
    <s v="No"/>
    <n v="71"/>
    <s v="Yes"/>
    <x v="2"/>
    <x v="1"/>
    <x v="1"/>
    <x v="0"/>
    <x v="1"/>
    <x v="1"/>
    <x v="1"/>
    <x v="1"/>
    <x v="1"/>
    <s v="Yes"/>
    <x v="2"/>
    <n v="116.3"/>
    <n v="8309.5499999999993"/>
    <x v="0"/>
    <n v="8309.5499999999993"/>
    <n v="0"/>
    <x v="4"/>
  </r>
  <r>
    <s v="3043-SUDUA"/>
    <x v="0"/>
    <n v="0"/>
    <s v="No"/>
    <s v="No"/>
    <n v="32"/>
    <s v="Yes"/>
    <x v="1"/>
    <x v="2"/>
    <x v="2"/>
    <x v="2"/>
    <x v="2"/>
    <x v="2"/>
    <x v="2"/>
    <x v="2"/>
    <x v="0"/>
    <s v="No"/>
    <x v="2"/>
    <n v="19.899999999999999"/>
    <n v="601.54999999999995"/>
    <x v="0"/>
    <n v="601.54999999999995"/>
    <n v="0"/>
    <x v="1"/>
  </r>
  <r>
    <s v="5442-BHQNG"/>
    <x v="0"/>
    <n v="0"/>
    <s v="No"/>
    <s v="No"/>
    <n v="2"/>
    <s v="Yes"/>
    <x v="1"/>
    <x v="1"/>
    <x v="0"/>
    <x v="1"/>
    <x v="0"/>
    <x v="0"/>
    <x v="0"/>
    <x v="0"/>
    <x v="0"/>
    <s v="No"/>
    <x v="0"/>
    <n v="70.349999999999994"/>
    <n v="139.25"/>
    <x v="0"/>
    <n v="139.25"/>
    <n v="0"/>
    <x v="0"/>
  </r>
  <r>
    <s v="2169-RRLFW"/>
    <x v="0"/>
    <n v="0"/>
    <s v="Yes"/>
    <s v="No"/>
    <n v="71"/>
    <s v="Yes"/>
    <x v="2"/>
    <x v="2"/>
    <x v="2"/>
    <x v="2"/>
    <x v="2"/>
    <x v="2"/>
    <x v="2"/>
    <x v="2"/>
    <x v="2"/>
    <s v="No"/>
    <x v="3"/>
    <n v="25.6"/>
    <n v="1888.25"/>
    <x v="0"/>
    <n v="1888.25"/>
    <n v="0"/>
    <x v="4"/>
  </r>
  <r>
    <s v="5872-OEQNH"/>
    <x v="0"/>
    <n v="0"/>
    <s v="No"/>
    <s v="No"/>
    <n v="60"/>
    <s v="No"/>
    <x v="0"/>
    <x v="0"/>
    <x v="1"/>
    <x v="1"/>
    <x v="1"/>
    <x v="0"/>
    <x v="0"/>
    <x v="1"/>
    <x v="1"/>
    <s v="Yes"/>
    <x v="0"/>
    <n v="44.45"/>
    <n v="2773.9"/>
    <x v="0"/>
    <n v="2773.9"/>
    <n v="0"/>
    <x v="5"/>
  </r>
  <r>
    <s v="3162-KKZXO"/>
    <x v="0"/>
    <n v="1"/>
    <s v="No"/>
    <s v="No"/>
    <n v="55"/>
    <s v="Yes"/>
    <x v="2"/>
    <x v="1"/>
    <x v="0"/>
    <x v="1"/>
    <x v="1"/>
    <x v="0"/>
    <x v="1"/>
    <x v="1"/>
    <x v="1"/>
    <s v="Yes"/>
    <x v="0"/>
    <n v="100.15"/>
    <n v="5409.75"/>
    <x v="0"/>
    <n v="5409.75"/>
    <n v="0"/>
    <x v="5"/>
  </r>
  <r>
    <s v="7055-VKGDA"/>
    <x v="1"/>
    <n v="0"/>
    <s v="No"/>
    <s v="No"/>
    <n v="54"/>
    <s v="Yes"/>
    <x v="1"/>
    <x v="1"/>
    <x v="1"/>
    <x v="0"/>
    <x v="0"/>
    <x v="1"/>
    <x v="1"/>
    <x v="1"/>
    <x v="1"/>
    <s v="Yes"/>
    <x v="3"/>
    <n v="105.4"/>
    <n v="5643.4"/>
    <x v="1"/>
    <n v="5643.4"/>
    <n v="1"/>
    <x v="5"/>
  </r>
  <r>
    <s v="0754-UKWQP"/>
    <x v="1"/>
    <n v="0"/>
    <s v="No"/>
    <s v="No"/>
    <n v="2"/>
    <s v="Yes"/>
    <x v="1"/>
    <x v="1"/>
    <x v="0"/>
    <x v="1"/>
    <x v="1"/>
    <x v="0"/>
    <x v="1"/>
    <x v="1"/>
    <x v="0"/>
    <s v="Yes"/>
    <x v="0"/>
    <n v="95.85"/>
    <n v="197.7"/>
    <x v="1"/>
    <n v="197.7"/>
    <n v="1"/>
    <x v="0"/>
  </r>
  <r>
    <s v="8873-GLDMH"/>
    <x v="0"/>
    <n v="0"/>
    <s v="No"/>
    <s v="No"/>
    <n v="6"/>
    <s v="Yes"/>
    <x v="2"/>
    <x v="1"/>
    <x v="0"/>
    <x v="1"/>
    <x v="0"/>
    <x v="0"/>
    <x v="0"/>
    <x v="0"/>
    <x v="0"/>
    <s v="Yes"/>
    <x v="1"/>
    <n v="73.849999999999994"/>
    <n v="401.3"/>
    <x v="0"/>
    <n v="401.3"/>
    <n v="0"/>
    <x v="0"/>
  </r>
  <r>
    <s v="5696-JVVQY"/>
    <x v="0"/>
    <n v="0"/>
    <s v="Yes"/>
    <s v="Yes"/>
    <n v="48"/>
    <s v="Yes"/>
    <x v="1"/>
    <x v="0"/>
    <x v="1"/>
    <x v="0"/>
    <x v="1"/>
    <x v="0"/>
    <x v="0"/>
    <x v="1"/>
    <x v="2"/>
    <s v="Yes"/>
    <x v="3"/>
    <n v="70.099999999999994"/>
    <n v="3238.4"/>
    <x v="0"/>
    <n v="3238.4"/>
    <n v="0"/>
    <x v="2"/>
  </r>
  <r>
    <s v="8946-BFWSG"/>
    <x v="1"/>
    <n v="0"/>
    <s v="Yes"/>
    <s v="Yes"/>
    <n v="63"/>
    <s v="Yes"/>
    <x v="2"/>
    <x v="2"/>
    <x v="2"/>
    <x v="2"/>
    <x v="2"/>
    <x v="2"/>
    <x v="2"/>
    <x v="2"/>
    <x v="2"/>
    <s v="No"/>
    <x v="1"/>
    <n v="25.25"/>
    <n v="1573.05"/>
    <x v="0"/>
    <n v="1573.05"/>
    <n v="0"/>
    <x v="4"/>
  </r>
  <r>
    <s v="7493-TPUWZ"/>
    <x v="1"/>
    <n v="0"/>
    <s v="No"/>
    <s v="No"/>
    <n v="1"/>
    <s v="Yes"/>
    <x v="2"/>
    <x v="1"/>
    <x v="0"/>
    <x v="0"/>
    <x v="0"/>
    <x v="0"/>
    <x v="0"/>
    <x v="0"/>
    <x v="0"/>
    <s v="Yes"/>
    <x v="0"/>
    <n v="79.150000000000006"/>
    <n v="79.150000000000006"/>
    <x v="1"/>
    <n v="79.150000000000006"/>
    <n v="1"/>
    <x v="0"/>
  </r>
  <r>
    <s v="0547-HURJB"/>
    <x v="1"/>
    <n v="0"/>
    <s v="No"/>
    <s v="Yes"/>
    <n v="12"/>
    <s v="Yes"/>
    <x v="1"/>
    <x v="2"/>
    <x v="2"/>
    <x v="2"/>
    <x v="2"/>
    <x v="2"/>
    <x v="2"/>
    <x v="2"/>
    <x v="0"/>
    <s v="No"/>
    <x v="3"/>
    <n v="21.05"/>
    <n v="235.8"/>
    <x v="0"/>
    <n v="235.8"/>
    <n v="0"/>
    <x v="0"/>
  </r>
  <r>
    <s v="8904-OPDCK"/>
    <x v="1"/>
    <n v="1"/>
    <s v="Yes"/>
    <s v="No"/>
    <n v="54"/>
    <s v="No"/>
    <x v="0"/>
    <x v="0"/>
    <x v="0"/>
    <x v="1"/>
    <x v="0"/>
    <x v="0"/>
    <x v="0"/>
    <x v="0"/>
    <x v="0"/>
    <s v="Yes"/>
    <x v="2"/>
    <n v="24.95"/>
    <n v="1364.75"/>
    <x v="0"/>
    <n v="1364.75"/>
    <n v="0"/>
    <x v="5"/>
  </r>
  <r>
    <s v="8845-LWKGE"/>
    <x v="0"/>
    <n v="0"/>
    <s v="Yes"/>
    <s v="Yes"/>
    <n v="30"/>
    <s v="Yes"/>
    <x v="1"/>
    <x v="0"/>
    <x v="0"/>
    <x v="1"/>
    <x v="1"/>
    <x v="1"/>
    <x v="1"/>
    <x v="0"/>
    <x v="1"/>
    <s v="Yes"/>
    <x v="0"/>
    <n v="64.5"/>
    <n v="1985.15"/>
    <x v="0"/>
    <n v="1985.15"/>
    <n v="0"/>
    <x v="1"/>
  </r>
  <r>
    <s v="1577-HKTFG"/>
    <x v="0"/>
    <n v="0"/>
    <s v="Yes"/>
    <s v="No"/>
    <n v="30"/>
    <s v="Yes"/>
    <x v="1"/>
    <x v="2"/>
    <x v="2"/>
    <x v="2"/>
    <x v="2"/>
    <x v="2"/>
    <x v="2"/>
    <x v="2"/>
    <x v="0"/>
    <s v="No"/>
    <x v="2"/>
    <n v="19.649999999999999"/>
    <n v="655.85"/>
    <x v="1"/>
    <n v="655.85"/>
    <n v="1"/>
    <x v="1"/>
  </r>
  <r>
    <s v="8752-STIVR"/>
    <x v="0"/>
    <n v="0"/>
    <s v="No"/>
    <s v="No"/>
    <n v="4"/>
    <s v="Yes"/>
    <x v="1"/>
    <x v="1"/>
    <x v="0"/>
    <x v="1"/>
    <x v="0"/>
    <x v="0"/>
    <x v="1"/>
    <x v="0"/>
    <x v="0"/>
    <s v="Yes"/>
    <x v="0"/>
    <n v="79"/>
    <n v="303.14999999999998"/>
    <x v="1"/>
    <n v="303.14999999999998"/>
    <n v="1"/>
    <x v="0"/>
  </r>
  <r>
    <s v="0691-NIKRI"/>
    <x v="0"/>
    <n v="0"/>
    <s v="No"/>
    <s v="No"/>
    <n v="40"/>
    <s v="Yes"/>
    <x v="2"/>
    <x v="1"/>
    <x v="0"/>
    <x v="1"/>
    <x v="1"/>
    <x v="1"/>
    <x v="1"/>
    <x v="1"/>
    <x v="1"/>
    <s v="Yes"/>
    <x v="3"/>
    <n v="105.95"/>
    <n v="4335.2"/>
    <x v="0"/>
    <n v="4335.2"/>
    <n v="0"/>
    <x v="2"/>
  </r>
  <r>
    <s v="5022-JNQEQ"/>
    <x v="0"/>
    <n v="0"/>
    <s v="Yes"/>
    <s v="Yes"/>
    <n v="9"/>
    <s v="Yes"/>
    <x v="1"/>
    <x v="1"/>
    <x v="0"/>
    <x v="1"/>
    <x v="0"/>
    <x v="1"/>
    <x v="0"/>
    <x v="0"/>
    <x v="0"/>
    <s v="Yes"/>
    <x v="0"/>
    <n v="75.849999999999994"/>
    <n v="647.5"/>
    <x v="0"/>
    <n v="647.5"/>
    <n v="0"/>
    <x v="0"/>
  </r>
  <r>
    <s v="4558-FANTW"/>
    <x v="0"/>
    <n v="0"/>
    <s v="Yes"/>
    <s v="Yes"/>
    <n v="17"/>
    <s v="Yes"/>
    <x v="1"/>
    <x v="1"/>
    <x v="1"/>
    <x v="1"/>
    <x v="0"/>
    <x v="1"/>
    <x v="1"/>
    <x v="0"/>
    <x v="0"/>
    <s v="No"/>
    <x v="0"/>
    <n v="91.85"/>
    <n v="1574.45"/>
    <x v="1"/>
    <n v="1574.45"/>
    <n v="1"/>
    <x v="3"/>
  </r>
  <r>
    <s v="3249-VHRIP"/>
    <x v="0"/>
    <n v="0"/>
    <s v="No"/>
    <s v="No"/>
    <n v="62"/>
    <s v="No"/>
    <x v="0"/>
    <x v="0"/>
    <x v="0"/>
    <x v="0"/>
    <x v="1"/>
    <x v="0"/>
    <x v="0"/>
    <x v="1"/>
    <x v="2"/>
    <s v="Yes"/>
    <x v="3"/>
    <n v="43.6"/>
    <n v="2748.7"/>
    <x v="0"/>
    <n v="2748.7"/>
    <n v="0"/>
    <x v="4"/>
  </r>
  <r>
    <s v="3736-BLEPA"/>
    <x v="1"/>
    <n v="0"/>
    <s v="No"/>
    <s v="No"/>
    <n v="28"/>
    <s v="Yes"/>
    <x v="1"/>
    <x v="1"/>
    <x v="0"/>
    <x v="0"/>
    <x v="0"/>
    <x v="1"/>
    <x v="1"/>
    <x v="0"/>
    <x v="1"/>
    <s v="Yes"/>
    <x v="2"/>
    <n v="91.25"/>
    <n v="2483.65"/>
    <x v="0"/>
    <n v="2483.65"/>
    <n v="0"/>
    <x v="1"/>
  </r>
  <r>
    <s v="4701-LKOZD"/>
    <x v="0"/>
    <n v="0"/>
    <s v="No"/>
    <s v="No"/>
    <n v="70"/>
    <s v="Yes"/>
    <x v="2"/>
    <x v="0"/>
    <x v="1"/>
    <x v="0"/>
    <x v="1"/>
    <x v="1"/>
    <x v="1"/>
    <x v="1"/>
    <x v="2"/>
    <s v="No"/>
    <x v="3"/>
    <n v="89.75"/>
    <n v="6367.2"/>
    <x v="0"/>
    <n v="6367.2"/>
    <n v="0"/>
    <x v="4"/>
  </r>
  <r>
    <s v="6603-QWSPR"/>
    <x v="0"/>
    <n v="0"/>
    <s v="No"/>
    <s v="No"/>
    <n v="46"/>
    <s v="Yes"/>
    <x v="1"/>
    <x v="1"/>
    <x v="0"/>
    <x v="0"/>
    <x v="1"/>
    <x v="1"/>
    <x v="1"/>
    <x v="1"/>
    <x v="2"/>
    <s v="Yes"/>
    <x v="2"/>
    <n v="104.4"/>
    <n v="4904.2"/>
    <x v="0"/>
    <n v="4904.2"/>
    <n v="0"/>
    <x v="2"/>
  </r>
  <r>
    <s v="9921-QFQUL"/>
    <x v="0"/>
    <n v="0"/>
    <s v="Yes"/>
    <s v="No"/>
    <n v="23"/>
    <s v="Yes"/>
    <x v="2"/>
    <x v="1"/>
    <x v="0"/>
    <x v="1"/>
    <x v="1"/>
    <x v="0"/>
    <x v="0"/>
    <x v="1"/>
    <x v="0"/>
    <s v="No"/>
    <x v="1"/>
    <n v="90.15"/>
    <n v="2044.95"/>
    <x v="0"/>
    <n v="2044.95"/>
    <n v="0"/>
    <x v="3"/>
  </r>
  <r>
    <s v="1929-ZCBHE"/>
    <x v="1"/>
    <n v="0"/>
    <s v="Yes"/>
    <s v="Yes"/>
    <n v="47"/>
    <s v="No"/>
    <x v="0"/>
    <x v="0"/>
    <x v="1"/>
    <x v="1"/>
    <x v="1"/>
    <x v="1"/>
    <x v="0"/>
    <x v="0"/>
    <x v="1"/>
    <s v="No"/>
    <x v="0"/>
    <n v="40.299999999999997"/>
    <n v="1794.8"/>
    <x v="0"/>
    <n v="1794.8"/>
    <n v="0"/>
    <x v="2"/>
  </r>
  <r>
    <s v="4378-MYPGO"/>
    <x v="1"/>
    <n v="0"/>
    <s v="Yes"/>
    <s v="Yes"/>
    <n v="68"/>
    <s v="Yes"/>
    <x v="1"/>
    <x v="1"/>
    <x v="1"/>
    <x v="0"/>
    <x v="1"/>
    <x v="0"/>
    <x v="1"/>
    <x v="1"/>
    <x v="2"/>
    <s v="Yes"/>
    <x v="2"/>
    <n v="105.25"/>
    <n v="7173.15"/>
    <x v="0"/>
    <n v="7173.15"/>
    <n v="0"/>
    <x v="4"/>
  </r>
  <r>
    <s v="8651-ENBZX"/>
    <x v="0"/>
    <n v="1"/>
    <s v="No"/>
    <s v="No"/>
    <n v="60"/>
    <s v="Yes"/>
    <x v="2"/>
    <x v="1"/>
    <x v="0"/>
    <x v="1"/>
    <x v="1"/>
    <x v="1"/>
    <x v="1"/>
    <x v="1"/>
    <x v="1"/>
    <s v="Yes"/>
    <x v="0"/>
    <n v="106"/>
    <n v="6441.4"/>
    <x v="1"/>
    <n v="6441.4"/>
    <n v="1"/>
    <x v="5"/>
  </r>
  <r>
    <s v="4129-LYCOI"/>
    <x v="0"/>
    <n v="0"/>
    <s v="No"/>
    <s v="Yes"/>
    <n v="67"/>
    <s v="Yes"/>
    <x v="2"/>
    <x v="1"/>
    <x v="0"/>
    <x v="0"/>
    <x v="0"/>
    <x v="1"/>
    <x v="1"/>
    <x v="1"/>
    <x v="2"/>
    <s v="Yes"/>
    <x v="0"/>
    <n v="104"/>
    <n v="7039.05"/>
    <x v="0"/>
    <n v="7039.05"/>
    <n v="0"/>
    <x v="4"/>
  </r>
  <r>
    <s v="7798-JVXYM"/>
    <x v="0"/>
    <n v="0"/>
    <s v="No"/>
    <s v="No"/>
    <n v="14"/>
    <s v="Yes"/>
    <x v="1"/>
    <x v="0"/>
    <x v="0"/>
    <x v="1"/>
    <x v="0"/>
    <x v="1"/>
    <x v="1"/>
    <x v="1"/>
    <x v="0"/>
    <s v="Yes"/>
    <x v="0"/>
    <n v="69.650000000000006"/>
    <n v="921.4"/>
    <x v="0"/>
    <n v="921.4"/>
    <n v="0"/>
    <x v="3"/>
  </r>
  <r>
    <s v="8647-SDTWQ"/>
    <x v="1"/>
    <n v="0"/>
    <s v="Yes"/>
    <s v="Yes"/>
    <n v="57"/>
    <s v="Yes"/>
    <x v="2"/>
    <x v="1"/>
    <x v="0"/>
    <x v="1"/>
    <x v="0"/>
    <x v="0"/>
    <x v="0"/>
    <x v="0"/>
    <x v="0"/>
    <s v="Yes"/>
    <x v="0"/>
    <n v="74.3"/>
    <n v="4018.35"/>
    <x v="0"/>
    <n v="4018.35"/>
    <n v="0"/>
    <x v="5"/>
  </r>
  <r>
    <s v="2696-ECXKC"/>
    <x v="0"/>
    <n v="0"/>
    <s v="Yes"/>
    <s v="Yes"/>
    <n v="55"/>
    <s v="Yes"/>
    <x v="2"/>
    <x v="1"/>
    <x v="1"/>
    <x v="1"/>
    <x v="0"/>
    <x v="0"/>
    <x v="1"/>
    <x v="1"/>
    <x v="1"/>
    <s v="No"/>
    <x v="1"/>
    <n v="100.9"/>
    <n v="5448.6"/>
    <x v="0"/>
    <n v="5448.6"/>
    <n v="0"/>
    <x v="5"/>
  </r>
  <r>
    <s v="2081-KJSQF"/>
    <x v="1"/>
    <n v="0"/>
    <s v="No"/>
    <s v="No"/>
    <n v="1"/>
    <s v="Yes"/>
    <x v="1"/>
    <x v="2"/>
    <x v="2"/>
    <x v="2"/>
    <x v="2"/>
    <x v="2"/>
    <x v="2"/>
    <x v="2"/>
    <x v="0"/>
    <s v="Yes"/>
    <x v="1"/>
    <n v="20.25"/>
    <n v="20.25"/>
    <x v="0"/>
    <n v="20.25"/>
    <n v="0"/>
    <x v="0"/>
  </r>
  <r>
    <s v="7623-TRNQN"/>
    <x v="1"/>
    <n v="0"/>
    <s v="No"/>
    <s v="Yes"/>
    <n v="1"/>
    <s v="Yes"/>
    <x v="1"/>
    <x v="0"/>
    <x v="0"/>
    <x v="1"/>
    <x v="0"/>
    <x v="1"/>
    <x v="0"/>
    <x v="0"/>
    <x v="0"/>
    <s v="Yes"/>
    <x v="1"/>
    <n v="49.9"/>
    <n v="49.9"/>
    <x v="1"/>
    <n v="49.9"/>
    <n v="1"/>
    <x v="0"/>
  </r>
  <r>
    <s v="3323-CPBWR"/>
    <x v="1"/>
    <n v="0"/>
    <s v="No"/>
    <s v="No"/>
    <n v="23"/>
    <s v="Yes"/>
    <x v="2"/>
    <x v="1"/>
    <x v="0"/>
    <x v="1"/>
    <x v="1"/>
    <x v="1"/>
    <x v="1"/>
    <x v="0"/>
    <x v="0"/>
    <s v="Yes"/>
    <x v="3"/>
    <n v="96.9"/>
    <n v="2085.4499999999998"/>
    <x v="0"/>
    <n v="2085.4499999999998"/>
    <n v="0"/>
    <x v="3"/>
  </r>
  <r>
    <s v="9330-IJWIO"/>
    <x v="0"/>
    <n v="0"/>
    <s v="No"/>
    <s v="No"/>
    <n v="13"/>
    <s v="Yes"/>
    <x v="2"/>
    <x v="1"/>
    <x v="1"/>
    <x v="1"/>
    <x v="0"/>
    <x v="0"/>
    <x v="1"/>
    <x v="1"/>
    <x v="0"/>
    <s v="Yes"/>
    <x v="0"/>
    <n v="100.35"/>
    <n v="1358.85"/>
    <x v="1"/>
    <n v="1358.85"/>
    <n v="1"/>
    <x v="3"/>
  </r>
  <r>
    <s v="3384-CTMSF"/>
    <x v="1"/>
    <n v="0"/>
    <s v="Yes"/>
    <s v="No"/>
    <n v="47"/>
    <s v="Yes"/>
    <x v="2"/>
    <x v="1"/>
    <x v="0"/>
    <x v="0"/>
    <x v="1"/>
    <x v="0"/>
    <x v="1"/>
    <x v="1"/>
    <x v="0"/>
    <s v="Yes"/>
    <x v="0"/>
    <n v="104.1"/>
    <n v="5135.1499999999996"/>
    <x v="0"/>
    <n v="5135.1499999999996"/>
    <n v="0"/>
    <x v="2"/>
  </r>
  <r>
    <s v="0902-RFHOF"/>
    <x v="1"/>
    <n v="0"/>
    <s v="No"/>
    <s v="No"/>
    <n v="38"/>
    <s v="Yes"/>
    <x v="1"/>
    <x v="2"/>
    <x v="2"/>
    <x v="2"/>
    <x v="2"/>
    <x v="2"/>
    <x v="2"/>
    <x v="2"/>
    <x v="1"/>
    <s v="No"/>
    <x v="1"/>
    <n v="20.100000000000001"/>
    <n v="730.1"/>
    <x v="0"/>
    <n v="730.1"/>
    <n v="0"/>
    <x v="2"/>
  </r>
  <r>
    <s v="9286-DOJGF"/>
    <x v="0"/>
    <n v="1"/>
    <s v="Yes"/>
    <s v="No"/>
    <n v="38"/>
    <s v="Yes"/>
    <x v="2"/>
    <x v="1"/>
    <x v="0"/>
    <x v="1"/>
    <x v="0"/>
    <x v="0"/>
    <x v="0"/>
    <x v="0"/>
    <x v="0"/>
    <s v="Yes"/>
    <x v="2"/>
    <n v="74.95"/>
    <n v="2869.85"/>
    <x v="1"/>
    <n v="2869.85"/>
    <n v="1"/>
    <x v="2"/>
  </r>
  <r>
    <s v="6048-QBXKL"/>
    <x v="0"/>
    <n v="1"/>
    <s v="No"/>
    <s v="No"/>
    <n v="2"/>
    <s v="Yes"/>
    <x v="2"/>
    <x v="0"/>
    <x v="0"/>
    <x v="0"/>
    <x v="0"/>
    <x v="0"/>
    <x v="0"/>
    <x v="0"/>
    <x v="0"/>
    <s v="Yes"/>
    <x v="3"/>
    <n v="56.55"/>
    <n v="118.25"/>
    <x v="0"/>
    <n v="118.25"/>
    <n v="0"/>
    <x v="0"/>
  </r>
  <r>
    <s v="9661-MHUMO"/>
    <x v="1"/>
    <n v="1"/>
    <s v="Yes"/>
    <s v="Yes"/>
    <n v="1"/>
    <s v="Yes"/>
    <x v="1"/>
    <x v="0"/>
    <x v="0"/>
    <x v="1"/>
    <x v="0"/>
    <x v="1"/>
    <x v="0"/>
    <x v="0"/>
    <x v="0"/>
    <s v="Yes"/>
    <x v="3"/>
    <n v="49.25"/>
    <n v="49.25"/>
    <x v="1"/>
    <n v="49.25"/>
    <n v="1"/>
    <x v="0"/>
  </r>
  <r>
    <s v="7718-RXDGG"/>
    <x v="1"/>
    <n v="0"/>
    <s v="Yes"/>
    <s v="No"/>
    <n v="15"/>
    <s v="Yes"/>
    <x v="1"/>
    <x v="1"/>
    <x v="0"/>
    <x v="1"/>
    <x v="0"/>
    <x v="0"/>
    <x v="0"/>
    <x v="0"/>
    <x v="0"/>
    <s v="Yes"/>
    <x v="2"/>
    <n v="68.599999999999994"/>
    <n v="1108.5999999999999"/>
    <x v="0"/>
    <n v="1108.5999999999999"/>
    <n v="0"/>
    <x v="3"/>
  </r>
  <r>
    <s v="1025-FALIX"/>
    <x v="0"/>
    <n v="0"/>
    <s v="No"/>
    <s v="No"/>
    <n v="26"/>
    <s v="Yes"/>
    <x v="1"/>
    <x v="1"/>
    <x v="0"/>
    <x v="1"/>
    <x v="0"/>
    <x v="0"/>
    <x v="0"/>
    <x v="0"/>
    <x v="0"/>
    <s v="Yes"/>
    <x v="3"/>
    <n v="69.05"/>
    <n v="1815.65"/>
    <x v="0"/>
    <n v="1815.65"/>
    <n v="0"/>
    <x v="1"/>
  </r>
  <r>
    <s v="3451-VAWLI"/>
    <x v="0"/>
    <n v="0"/>
    <s v="Yes"/>
    <s v="Yes"/>
    <n v="35"/>
    <s v="Yes"/>
    <x v="1"/>
    <x v="2"/>
    <x v="2"/>
    <x v="2"/>
    <x v="2"/>
    <x v="2"/>
    <x v="2"/>
    <x v="2"/>
    <x v="2"/>
    <s v="No"/>
    <x v="3"/>
    <n v="19.7"/>
    <n v="730.4"/>
    <x v="0"/>
    <n v="730.4"/>
    <n v="0"/>
    <x v="1"/>
  </r>
  <r>
    <s v="3407-QGWLG"/>
    <x v="1"/>
    <n v="0"/>
    <s v="No"/>
    <s v="Yes"/>
    <n v="3"/>
    <s v="Yes"/>
    <x v="1"/>
    <x v="2"/>
    <x v="2"/>
    <x v="2"/>
    <x v="2"/>
    <x v="2"/>
    <x v="2"/>
    <x v="2"/>
    <x v="0"/>
    <s v="Yes"/>
    <x v="1"/>
    <n v="20.05"/>
    <n v="75.45"/>
    <x v="0"/>
    <n v="75.45"/>
    <n v="0"/>
    <x v="0"/>
  </r>
  <r>
    <s v="1842-EZJMK"/>
    <x v="1"/>
    <n v="0"/>
    <s v="Yes"/>
    <s v="Yes"/>
    <n v="50"/>
    <s v="Yes"/>
    <x v="2"/>
    <x v="1"/>
    <x v="0"/>
    <x v="0"/>
    <x v="0"/>
    <x v="1"/>
    <x v="1"/>
    <x v="1"/>
    <x v="0"/>
    <s v="No"/>
    <x v="0"/>
    <n v="103.7"/>
    <n v="5071.05"/>
    <x v="1"/>
    <n v="5071.05"/>
    <n v="1"/>
    <x v="5"/>
  </r>
  <r>
    <s v="2347-WKKAE"/>
    <x v="1"/>
    <n v="0"/>
    <s v="Yes"/>
    <s v="No"/>
    <n v="42"/>
    <s v="Yes"/>
    <x v="2"/>
    <x v="1"/>
    <x v="1"/>
    <x v="1"/>
    <x v="1"/>
    <x v="0"/>
    <x v="0"/>
    <x v="1"/>
    <x v="0"/>
    <s v="Yes"/>
    <x v="0"/>
    <n v="94.4"/>
    <n v="4014.6"/>
    <x v="0"/>
    <n v="4014.6"/>
    <n v="0"/>
    <x v="2"/>
  </r>
  <r>
    <s v="8735-DCXNF"/>
    <x v="1"/>
    <n v="0"/>
    <s v="Yes"/>
    <s v="No"/>
    <n v="10"/>
    <s v="Yes"/>
    <x v="1"/>
    <x v="0"/>
    <x v="1"/>
    <x v="1"/>
    <x v="0"/>
    <x v="1"/>
    <x v="0"/>
    <x v="0"/>
    <x v="0"/>
    <s v="Yes"/>
    <x v="3"/>
    <n v="54.95"/>
    <n v="568.85"/>
    <x v="0"/>
    <n v="568.85"/>
    <n v="0"/>
    <x v="0"/>
  </r>
  <r>
    <s v="3214-IYUUQ"/>
    <x v="0"/>
    <n v="0"/>
    <s v="Yes"/>
    <s v="No"/>
    <n v="61"/>
    <s v="Yes"/>
    <x v="1"/>
    <x v="1"/>
    <x v="1"/>
    <x v="0"/>
    <x v="0"/>
    <x v="1"/>
    <x v="0"/>
    <x v="1"/>
    <x v="1"/>
    <s v="No"/>
    <x v="2"/>
    <n v="93.7"/>
    <n v="5860.7"/>
    <x v="0"/>
    <n v="5860.7"/>
    <n v="0"/>
    <x v="4"/>
  </r>
  <r>
    <s v="1936-UAFEH"/>
    <x v="0"/>
    <n v="0"/>
    <s v="No"/>
    <s v="No"/>
    <n v="68"/>
    <s v="Yes"/>
    <x v="2"/>
    <x v="1"/>
    <x v="1"/>
    <x v="0"/>
    <x v="0"/>
    <x v="1"/>
    <x v="1"/>
    <x v="1"/>
    <x v="2"/>
    <s v="No"/>
    <x v="3"/>
    <n v="110.25"/>
    <n v="7279.35"/>
    <x v="0"/>
    <n v="7279.35"/>
    <n v="0"/>
    <x v="4"/>
  </r>
  <r>
    <s v="3587-PMCOY"/>
    <x v="1"/>
    <n v="0"/>
    <s v="No"/>
    <s v="No"/>
    <n v="10"/>
    <s v="Yes"/>
    <x v="1"/>
    <x v="1"/>
    <x v="1"/>
    <x v="1"/>
    <x v="1"/>
    <x v="0"/>
    <x v="1"/>
    <x v="1"/>
    <x v="1"/>
    <s v="Yes"/>
    <x v="0"/>
    <n v="98.9"/>
    <n v="1064.95"/>
    <x v="0"/>
    <n v="1064.95"/>
    <n v="0"/>
    <x v="0"/>
  </r>
  <r>
    <s v="8079-XRJRS"/>
    <x v="1"/>
    <n v="0"/>
    <s v="Yes"/>
    <s v="No"/>
    <n v="65"/>
    <s v="Yes"/>
    <x v="2"/>
    <x v="1"/>
    <x v="1"/>
    <x v="0"/>
    <x v="1"/>
    <x v="0"/>
    <x v="0"/>
    <x v="0"/>
    <x v="1"/>
    <s v="No"/>
    <x v="0"/>
    <n v="89.75"/>
    <n v="5769.6"/>
    <x v="1"/>
    <n v="5769.6"/>
    <n v="1"/>
    <x v="4"/>
  </r>
  <r>
    <s v="1027-LKKQQ"/>
    <x v="0"/>
    <n v="0"/>
    <s v="Yes"/>
    <s v="Yes"/>
    <n v="72"/>
    <s v="Yes"/>
    <x v="1"/>
    <x v="0"/>
    <x v="1"/>
    <x v="1"/>
    <x v="1"/>
    <x v="1"/>
    <x v="1"/>
    <x v="1"/>
    <x v="2"/>
    <s v="Yes"/>
    <x v="2"/>
    <n v="80.45"/>
    <n v="5886.85"/>
    <x v="0"/>
    <n v="5886.85"/>
    <n v="0"/>
    <x v="4"/>
  </r>
  <r>
    <s v="7148-XZPHA"/>
    <x v="1"/>
    <n v="0"/>
    <s v="Yes"/>
    <s v="Yes"/>
    <n v="55"/>
    <s v="Yes"/>
    <x v="1"/>
    <x v="1"/>
    <x v="0"/>
    <x v="0"/>
    <x v="0"/>
    <x v="1"/>
    <x v="0"/>
    <x v="0"/>
    <x v="0"/>
    <s v="No"/>
    <x v="0"/>
    <n v="79.400000000000006"/>
    <n v="4238.45"/>
    <x v="0"/>
    <n v="4238.45"/>
    <n v="0"/>
    <x v="5"/>
  </r>
  <r>
    <s v="8073-IJDCM"/>
    <x v="0"/>
    <n v="0"/>
    <s v="No"/>
    <s v="No"/>
    <n v="1"/>
    <s v="Yes"/>
    <x v="1"/>
    <x v="2"/>
    <x v="2"/>
    <x v="2"/>
    <x v="2"/>
    <x v="2"/>
    <x v="2"/>
    <x v="2"/>
    <x v="0"/>
    <s v="Yes"/>
    <x v="1"/>
    <n v="20.3"/>
    <n v="20.3"/>
    <x v="1"/>
    <n v="20.3"/>
    <n v="1"/>
    <x v="0"/>
  </r>
  <r>
    <s v="5309-TAIKL"/>
    <x v="0"/>
    <n v="0"/>
    <s v="No"/>
    <s v="No"/>
    <n v="7"/>
    <s v="Yes"/>
    <x v="1"/>
    <x v="0"/>
    <x v="0"/>
    <x v="1"/>
    <x v="1"/>
    <x v="1"/>
    <x v="0"/>
    <x v="1"/>
    <x v="0"/>
    <s v="No"/>
    <x v="2"/>
    <n v="62.8"/>
    <n v="418.3"/>
    <x v="0"/>
    <n v="418.3"/>
    <n v="0"/>
    <x v="0"/>
  </r>
  <r>
    <s v="6856-RAURS"/>
    <x v="0"/>
    <n v="0"/>
    <s v="No"/>
    <s v="No"/>
    <n v="2"/>
    <s v="Yes"/>
    <x v="2"/>
    <x v="1"/>
    <x v="0"/>
    <x v="1"/>
    <x v="0"/>
    <x v="0"/>
    <x v="0"/>
    <x v="0"/>
    <x v="0"/>
    <s v="Yes"/>
    <x v="1"/>
    <n v="74.900000000000006"/>
    <n v="136.05000000000001"/>
    <x v="0"/>
    <n v="136.05000000000001"/>
    <n v="0"/>
    <x v="0"/>
  </r>
  <r>
    <s v="8778-LMWTJ"/>
    <x v="0"/>
    <n v="0"/>
    <s v="No"/>
    <s v="No"/>
    <n v="9"/>
    <s v="Yes"/>
    <x v="1"/>
    <x v="1"/>
    <x v="1"/>
    <x v="1"/>
    <x v="0"/>
    <x v="0"/>
    <x v="0"/>
    <x v="0"/>
    <x v="0"/>
    <s v="Yes"/>
    <x v="0"/>
    <n v="74.849999999999994"/>
    <n v="708.2"/>
    <x v="0"/>
    <n v="708.2"/>
    <n v="0"/>
    <x v="0"/>
  </r>
  <r>
    <s v="9717-IOAAF"/>
    <x v="1"/>
    <n v="0"/>
    <s v="No"/>
    <s v="Yes"/>
    <n v="27"/>
    <s v="Yes"/>
    <x v="2"/>
    <x v="2"/>
    <x v="2"/>
    <x v="2"/>
    <x v="2"/>
    <x v="2"/>
    <x v="2"/>
    <x v="2"/>
    <x v="2"/>
    <s v="Yes"/>
    <x v="3"/>
    <n v="25.85"/>
    <n v="788.55"/>
    <x v="0"/>
    <n v="788.55"/>
    <n v="0"/>
    <x v="1"/>
  </r>
  <r>
    <s v="8884-ADFVN"/>
    <x v="1"/>
    <n v="1"/>
    <s v="Yes"/>
    <s v="No"/>
    <n v="7"/>
    <s v="Yes"/>
    <x v="2"/>
    <x v="1"/>
    <x v="0"/>
    <x v="1"/>
    <x v="1"/>
    <x v="0"/>
    <x v="1"/>
    <x v="1"/>
    <x v="0"/>
    <s v="Yes"/>
    <x v="0"/>
    <n v="101.95"/>
    <n v="700.85"/>
    <x v="1"/>
    <n v="700.85"/>
    <n v="1"/>
    <x v="0"/>
  </r>
  <r>
    <s v="2845-KDHVX"/>
    <x v="0"/>
    <n v="0"/>
    <s v="Yes"/>
    <s v="No"/>
    <n v="64"/>
    <s v="Yes"/>
    <x v="1"/>
    <x v="0"/>
    <x v="0"/>
    <x v="0"/>
    <x v="1"/>
    <x v="1"/>
    <x v="0"/>
    <x v="1"/>
    <x v="2"/>
    <s v="Yes"/>
    <x v="1"/>
    <n v="68.3"/>
    <n v="4378.8"/>
    <x v="0"/>
    <n v="4378.8"/>
    <n v="0"/>
    <x v="4"/>
  </r>
  <r>
    <s v="0848-SOMKO"/>
    <x v="1"/>
    <n v="0"/>
    <s v="No"/>
    <s v="No"/>
    <n v="70"/>
    <s v="No"/>
    <x v="0"/>
    <x v="0"/>
    <x v="1"/>
    <x v="1"/>
    <x v="1"/>
    <x v="1"/>
    <x v="0"/>
    <x v="1"/>
    <x v="2"/>
    <s v="No"/>
    <x v="2"/>
    <n v="48.4"/>
    <n v="3442.8"/>
    <x v="0"/>
    <n v="3442.8"/>
    <n v="0"/>
    <x v="4"/>
  </r>
  <r>
    <s v="2720-WGKHP"/>
    <x v="1"/>
    <n v="1"/>
    <s v="No"/>
    <s v="No"/>
    <n v="2"/>
    <s v="Yes"/>
    <x v="2"/>
    <x v="1"/>
    <x v="0"/>
    <x v="1"/>
    <x v="0"/>
    <x v="0"/>
    <x v="1"/>
    <x v="1"/>
    <x v="0"/>
    <s v="Yes"/>
    <x v="0"/>
    <n v="94"/>
    <n v="181.7"/>
    <x v="1"/>
    <n v="181.7"/>
    <n v="1"/>
    <x v="0"/>
  </r>
  <r>
    <s v="6734-FQAJX"/>
    <x v="1"/>
    <n v="1"/>
    <s v="No"/>
    <s v="No"/>
    <n v="67"/>
    <s v="Yes"/>
    <x v="1"/>
    <x v="1"/>
    <x v="1"/>
    <x v="0"/>
    <x v="0"/>
    <x v="1"/>
    <x v="1"/>
    <x v="1"/>
    <x v="2"/>
    <s v="Yes"/>
    <x v="0"/>
    <n v="105.05"/>
    <n v="7171.7"/>
    <x v="0"/>
    <n v="7171.7"/>
    <n v="0"/>
    <x v="4"/>
  </r>
  <r>
    <s v="2869-ADAWR"/>
    <x v="0"/>
    <n v="0"/>
    <s v="No"/>
    <s v="No"/>
    <n v="45"/>
    <s v="Yes"/>
    <x v="2"/>
    <x v="1"/>
    <x v="0"/>
    <x v="0"/>
    <x v="0"/>
    <x v="0"/>
    <x v="1"/>
    <x v="0"/>
    <x v="0"/>
    <s v="Yes"/>
    <x v="3"/>
    <n v="89.3"/>
    <n v="4016.85"/>
    <x v="1"/>
    <n v="4016.85"/>
    <n v="1"/>
    <x v="2"/>
  </r>
  <r>
    <s v="1535-VTJOQ"/>
    <x v="0"/>
    <n v="0"/>
    <s v="No"/>
    <s v="No"/>
    <n v="24"/>
    <s v="Yes"/>
    <x v="2"/>
    <x v="2"/>
    <x v="2"/>
    <x v="2"/>
    <x v="2"/>
    <x v="2"/>
    <x v="2"/>
    <x v="2"/>
    <x v="2"/>
    <s v="No"/>
    <x v="3"/>
    <n v="25.15"/>
    <n v="553"/>
    <x v="0"/>
    <n v="553"/>
    <n v="0"/>
    <x v="3"/>
  </r>
  <r>
    <s v="6368-TZZDT"/>
    <x v="1"/>
    <n v="0"/>
    <s v="Yes"/>
    <s v="Yes"/>
    <n v="4"/>
    <s v="Yes"/>
    <x v="1"/>
    <x v="2"/>
    <x v="2"/>
    <x v="2"/>
    <x v="2"/>
    <x v="2"/>
    <x v="2"/>
    <x v="2"/>
    <x v="2"/>
    <s v="No"/>
    <x v="3"/>
    <n v="19.5"/>
    <n v="96.85"/>
    <x v="0"/>
    <n v="96.85"/>
    <n v="0"/>
    <x v="0"/>
  </r>
  <r>
    <s v="0943-ZQPXH"/>
    <x v="1"/>
    <n v="0"/>
    <s v="Yes"/>
    <s v="Yes"/>
    <n v="44"/>
    <s v="Yes"/>
    <x v="1"/>
    <x v="1"/>
    <x v="0"/>
    <x v="1"/>
    <x v="1"/>
    <x v="0"/>
    <x v="1"/>
    <x v="1"/>
    <x v="0"/>
    <s v="Yes"/>
    <x v="2"/>
    <n v="92.95"/>
    <n v="4122.8999999999996"/>
    <x v="0"/>
    <n v="4122.8999999999996"/>
    <n v="0"/>
    <x v="2"/>
  </r>
  <r>
    <s v="1293-BSEUN"/>
    <x v="0"/>
    <n v="0"/>
    <s v="Yes"/>
    <s v="Yes"/>
    <n v="72"/>
    <s v="Yes"/>
    <x v="1"/>
    <x v="2"/>
    <x v="2"/>
    <x v="2"/>
    <x v="2"/>
    <x v="2"/>
    <x v="2"/>
    <x v="2"/>
    <x v="2"/>
    <s v="Yes"/>
    <x v="1"/>
    <n v="20.7"/>
    <n v="1482.3"/>
    <x v="0"/>
    <n v="1482.3"/>
    <n v="0"/>
    <x v="4"/>
  </r>
  <r>
    <s v="9894-EZEWG"/>
    <x v="0"/>
    <n v="0"/>
    <s v="No"/>
    <s v="No"/>
    <n v="1"/>
    <s v="Yes"/>
    <x v="1"/>
    <x v="1"/>
    <x v="0"/>
    <x v="0"/>
    <x v="0"/>
    <x v="0"/>
    <x v="0"/>
    <x v="0"/>
    <x v="0"/>
    <s v="Yes"/>
    <x v="3"/>
    <n v="74.3"/>
    <n v="74.3"/>
    <x v="1"/>
    <n v="74.3"/>
    <n v="1"/>
    <x v="0"/>
  </r>
  <r>
    <s v="1302-TPUBN"/>
    <x v="1"/>
    <n v="0"/>
    <s v="No"/>
    <s v="No"/>
    <n v="66"/>
    <s v="Yes"/>
    <x v="1"/>
    <x v="2"/>
    <x v="2"/>
    <x v="2"/>
    <x v="2"/>
    <x v="2"/>
    <x v="2"/>
    <x v="2"/>
    <x v="2"/>
    <s v="No"/>
    <x v="2"/>
    <n v="19.350000000000001"/>
    <n v="1240.8"/>
    <x v="0"/>
    <n v="1240.8"/>
    <n v="0"/>
    <x v="4"/>
  </r>
  <r>
    <s v="7851-FLGGQ"/>
    <x v="1"/>
    <n v="0"/>
    <s v="No"/>
    <s v="No"/>
    <n v="1"/>
    <s v="No"/>
    <x v="0"/>
    <x v="0"/>
    <x v="0"/>
    <x v="0"/>
    <x v="0"/>
    <x v="1"/>
    <x v="0"/>
    <x v="1"/>
    <x v="0"/>
    <s v="Yes"/>
    <x v="1"/>
    <n v="44.65"/>
    <n v="44.65"/>
    <x v="1"/>
    <n v="44.65"/>
    <n v="1"/>
    <x v="0"/>
  </r>
  <r>
    <s v="0637-UBJRP"/>
    <x v="1"/>
    <n v="0"/>
    <s v="Yes"/>
    <s v="Yes"/>
    <n v="13"/>
    <s v="Yes"/>
    <x v="1"/>
    <x v="1"/>
    <x v="1"/>
    <x v="1"/>
    <x v="0"/>
    <x v="0"/>
    <x v="0"/>
    <x v="1"/>
    <x v="0"/>
    <s v="No"/>
    <x v="0"/>
    <n v="84.05"/>
    <n v="1095.3"/>
    <x v="1"/>
    <n v="1095.3"/>
    <n v="1"/>
    <x v="3"/>
  </r>
  <r>
    <s v="0940-OUQEC"/>
    <x v="1"/>
    <n v="0"/>
    <s v="No"/>
    <s v="No"/>
    <n v="10"/>
    <s v="Yes"/>
    <x v="2"/>
    <x v="1"/>
    <x v="0"/>
    <x v="0"/>
    <x v="0"/>
    <x v="0"/>
    <x v="0"/>
    <x v="0"/>
    <x v="0"/>
    <s v="Yes"/>
    <x v="2"/>
    <n v="80.7"/>
    <n v="788.8"/>
    <x v="1"/>
    <n v="788.8"/>
    <n v="1"/>
    <x v="0"/>
  </r>
  <r>
    <s v="2378-VTKDH"/>
    <x v="1"/>
    <n v="1"/>
    <s v="Yes"/>
    <s v="No"/>
    <n v="65"/>
    <s v="Yes"/>
    <x v="2"/>
    <x v="1"/>
    <x v="0"/>
    <x v="0"/>
    <x v="1"/>
    <x v="0"/>
    <x v="1"/>
    <x v="1"/>
    <x v="0"/>
    <s v="Yes"/>
    <x v="0"/>
    <n v="104.35"/>
    <n v="6578.55"/>
    <x v="0"/>
    <n v="6578.55"/>
    <n v="0"/>
    <x v="4"/>
  </r>
  <r>
    <s v="0927-CNGRH"/>
    <x v="1"/>
    <n v="0"/>
    <s v="No"/>
    <s v="Yes"/>
    <n v="1"/>
    <s v="Yes"/>
    <x v="1"/>
    <x v="2"/>
    <x v="2"/>
    <x v="2"/>
    <x v="2"/>
    <x v="2"/>
    <x v="2"/>
    <x v="2"/>
    <x v="0"/>
    <s v="No"/>
    <x v="1"/>
    <n v="19.55"/>
    <n v="19.55"/>
    <x v="0"/>
    <n v="19.55"/>
    <n v="0"/>
    <x v="0"/>
  </r>
  <r>
    <s v="8608-OZTLB"/>
    <x v="1"/>
    <n v="0"/>
    <s v="Yes"/>
    <s v="Yes"/>
    <n v="38"/>
    <s v="Yes"/>
    <x v="1"/>
    <x v="0"/>
    <x v="1"/>
    <x v="0"/>
    <x v="1"/>
    <x v="1"/>
    <x v="1"/>
    <x v="0"/>
    <x v="1"/>
    <s v="No"/>
    <x v="0"/>
    <n v="74.05"/>
    <n v="2802.3"/>
    <x v="0"/>
    <n v="2802.3"/>
    <n v="0"/>
    <x v="2"/>
  </r>
  <r>
    <s v="2335-GSODA"/>
    <x v="1"/>
    <n v="0"/>
    <s v="No"/>
    <s v="Yes"/>
    <n v="23"/>
    <s v="No"/>
    <x v="0"/>
    <x v="0"/>
    <x v="1"/>
    <x v="1"/>
    <x v="1"/>
    <x v="1"/>
    <x v="0"/>
    <x v="0"/>
    <x v="2"/>
    <s v="No"/>
    <x v="1"/>
    <n v="40.1"/>
    <n v="857.75"/>
    <x v="0"/>
    <n v="857.75"/>
    <n v="0"/>
    <x v="3"/>
  </r>
  <r>
    <s v="1952-DVVSW"/>
    <x v="0"/>
    <n v="0"/>
    <s v="Yes"/>
    <s v="No"/>
    <n v="10"/>
    <s v="Yes"/>
    <x v="1"/>
    <x v="2"/>
    <x v="2"/>
    <x v="2"/>
    <x v="2"/>
    <x v="2"/>
    <x v="2"/>
    <x v="2"/>
    <x v="1"/>
    <s v="No"/>
    <x v="1"/>
    <n v="20.100000000000001"/>
    <n v="184.4"/>
    <x v="0"/>
    <n v="184.4"/>
    <n v="0"/>
    <x v="0"/>
  </r>
  <r>
    <s v="0702-PGIBZ"/>
    <x v="1"/>
    <n v="0"/>
    <s v="No"/>
    <s v="Yes"/>
    <n v="4"/>
    <s v="Yes"/>
    <x v="2"/>
    <x v="1"/>
    <x v="0"/>
    <x v="0"/>
    <x v="0"/>
    <x v="0"/>
    <x v="1"/>
    <x v="1"/>
    <x v="0"/>
    <s v="Yes"/>
    <x v="0"/>
    <n v="101.7"/>
    <n v="364.55"/>
    <x v="1"/>
    <n v="364.55"/>
    <n v="1"/>
    <x v="0"/>
  </r>
  <r>
    <s v="6656-GULJQ"/>
    <x v="1"/>
    <n v="0"/>
    <s v="Yes"/>
    <s v="Yes"/>
    <n v="72"/>
    <s v="Yes"/>
    <x v="2"/>
    <x v="0"/>
    <x v="1"/>
    <x v="1"/>
    <x v="1"/>
    <x v="1"/>
    <x v="1"/>
    <x v="1"/>
    <x v="2"/>
    <s v="Yes"/>
    <x v="3"/>
    <n v="83.55"/>
    <n v="6093.3"/>
    <x v="0"/>
    <n v="6093.3"/>
    <n v="0"/>
    <x v="4"/>
  </r>
  <r>
    <s v="9853-JFZDU"/>
    <x v="0"/>
    <n v="0"/>
    <s v="Yes"/>
    <s v="No"/>
    <n v="35"/>
    <s v="Yes"/>
    <x v="1"/>
    <x v="0"/>
    <x v="0"/>
    <x v="0"/>
    <x v="0"/>
    <x v="1"/>
    <x v="0"/>
    <x v="0"/>
    <x v="0"/>
    <s v="No"/>
    <x v="0"/>
    <n v="56.85"/>
    <n v="1861.1"/>
    <x v="0"/>
    <n v="1861.1"/>
    <n v="0"/>
    <x v="1"/>
  </r>
  <r>
    <s v="1963-VAUKV"/>
    <x v="0"/>
    <n v="0"/>
    <s v="No"/>
    <s v="No"/>
    <n v="1"/>
    <s v="Yes"/>
    <x v="1"/>
    <x v="2"/>
    <x v="2"/>
    <x v="2"/>
    <x v="2"/>
    <x v="2"/>
    <x v="2"/>
    <x v="2"/>
    <x v="0"/>
    <s v="No"/>
    <x v="1"/>
    <n v="20.399999999999999"/>
    <n v="20.399999999999999"/>
    <x v="1"/>
    <n v="20.399999999999999"/>
    <n v="1"/>
    <x v="0"/>
  </r>
  <r>
    <s v="3777-XROBG"/>
    <x v="0"/>
    <n v="0"/>
    <s v="Yes"/>
    <s v="Yes"/>
    <n v="58"/>
    <s v="Yes"/>
    <x v="1"/>
    <x v="2"/>
    <x v="2"/>
    <x v="2"/>
    <x v="2"/>
    <x v="2"/>
    <x v="2"/>
    <x v="2"/>
    <x v="2"/>
    <s v="No"/>
    <x v="3"/>
    <n v="19.55"/>
    <n v="1079.6500000000001"/>
    <x v="0"/>
    <n v="1079.6500000000001"/>
    <n v="0"/>
    <x v="5"/>
  </r>
  <r>
    <s v="6994-FGRHH"/>
    <x v="1"/>
    <n v="0"/>
    <s v="Yes"/>
    <s v="Yes"/>
    <n v="70"/>
    <s v="Yes"/>
    <x v="1"/>
    <x v="1"/>
    <x v="0"/>
    <x v="0"/>
    <x v="1"/>
    <x v="1"/>
    <x v="1"/>
    <x v="1"/>
    <x v="1"/>
    <s v="Yes"/>
    <x v="0"/>
    <n v="106.15"/>
    <n v="7475.1"/>
    <x v="0"/>
    <n v="7475.1"/>
    <n v="0"/>
    <x v="4"/>
  </r>
  <r>
    <s v="4000-VGMQP"/>
    <x v="1"/>
    <n v="0"/>
    <s v="Yes"/>
    <s v="Yes"/>
    <n v="38"/>
    <s v="Yes"/>
    <x v="2"/>
    <x v="0"/>
    <x v="0"/>
    <x v="0"/>
    <x v="1"/>
    <x v="0"/>
    <x v="1"/>
    <x v="1"/>
    <x v="1"/>
    <s v="No"/>
    <x v="3"/>
    <n v="78.95"/>
    <n v="2862.55"/>
    <x v="0"/>
    <n v="2862.55"/>
    <n v="0"/>
    <x v="2"/>
  </r>
  <r>
    <s v="3999-WRNGR"/>
    <x v="0"/>
    <n v="0"/>
    <s v="Yes"/>
    <s v="Yes"/>
    <n v="60"/>
    <s v="No"/>
    <x v="0"/>
    <x v="0"/>
    <x v="0"/>
    <x v="0"/>
    <x v="0"/>
    <x v="0"/>
    <x v="1"/>
    <x v="1"/>
    <x v="0"/>
    <s v="Yes"/>
    <x v="0"/>
    <n v="49.75"/>
    <n v="3069.45"/>
    <x v="0"/>
    <n v="3069.45"/>
    <n v="0"/>
    <x v="5"/>
  </r>
  <r>
    <s v="3466-RITXD"/>
    <x v="1"/>
    <n v="0"/>
    <s v="No"/>
    <s v="No"/>
    <n v="26"/>
    <s v="Yes"/>
    <x v="2"/>
    <x v="1"/>
    <x v="1"/>
    <x v="0"/>
    <x v="0"/>
    <x v="0"/>
    <x v="1"/>
    <x v="0"/>
    <x v="0"/>
    <s v="Yes"/>
    <x v="3"/>
    <n v="92.4"/>
    <n v="2349.8000000000002"/>
    <x v="0"/>
    <n v="2349.8000000000002"/>
    <n v="0"/>
    <x v="1"/>
  </r>
  <r>
    <s v="2680-XKKNJ"/>
    <x v="0"/>
    <n v="0"/>
    <s v="No"/>
    <s v="No"/>
    <n v="8"/>
    <s v="Yes"/>
    <x v="1"/>
    <x v="0"/>
    <x v="1"/>
    <x v="0"/>
    <x v="0"/>
    <x v="1"/>
    <x v="0"/>
    <x v="0"/>
    <x v="1"/>
    <s v="No"/>
    <x v="2"/>
    <n v="58.2"/>
    <n v="469.25"/>
    <x v="0"/>
    <n v="469.25"/>
    <n v="0"/>
    <x v="0"/>
  </r>
  <r>
    <s v="3058-HJCUY"/>
    <x v="1"/>
    <n v="0"/>
    <s v="Yes"/>
    <s v="Yes"/>
    <n v="41"/>
    <s v="Yes"/>
    <x v="2"/>
    <x v="1"/>
    <x v="0"/>
    <x v="1"/>
    <x v="1"/>
    <x v="1"/>
    <x v="1"/>
    <x v="1"/>
    <x v="1"/>
    <s v="Yes"/>
    <x v="0"/>
    <n v="102.6"/>
    <n v="4213.3500000000004"/>
    <x v="1"/>
    <n v="4213.3500000000004"/>
    <n v="1"/>
    <x v="2"/>
  </r>
  <r>
    <s v="2974-GGUXS"/>
    <x v="0"/>
    <n v="1"/>
    <s v="Yes"/>
    <s v="No"/>
    <n v="36"/>
    <s v="Yes"/>
    <x v="2"/>
    <x v="1"/>
    <x v="0"/>
    <x v="0"/>
    <x v="0"/>
    <x v="0"/>
    <x v="1"/>
    <x v="0"/>
    <x v="0"/>
    <s v="Yes"/>
    <x v="3"/>
    <n v="91.95"/>
    <n v="3301.05"/>
    <x v="0"/>
    <n v="3301.05"/>
    <n v="0"/>
    <x v="1"/>
  </r>
  <r>
    <s v="7994-XIRTR"/>
    <x v="1"/>
    <n v="1"/>
    <s v="No"/>
    <s v="No"/>
    <n v="54"/>
    <s v="Yes"/>
    <x v="1"/>
    <x v="0"/>
    <x v="0"/>
    <x v="1"/>
    <x v="1"/>
    <x v="1"/>
    <x v="0"/>
    <x v="1"/>
    <x v="1"/>
    <s v="No"/>
    <x v="2"/>
    <n v="65.25"/>
    <n v="3529.95"/>
    <x v="0"/>
    <n v="3529.95"/>
    <n v="0"/>
    <x v="5"/>
  </r>
  <r>
    <s v="3259-FDWOY"/>
    <x v="1"/>
    <n v="0"/>
    <s v="Yes"/>
    <s v="Yes"/>
    <n v="71"/>
    <s v="Yes"/>
    <x v="2"/>
    <x v="1"/>
    <x v="0"/>
    <x v="0"/>
    <x v="1"/>
    <x v="0"/>
    <x v="1"/>
    <x v="1"/>
    <x v="2"/>
    <s v="Yes"/>
    <x v="2"/>
    <n v="106"/>
    <n v="7723.7"/>
    <x v="1"/>
    <n v="7723.7"/>
    <n v="1"/>
    <x v="4"/>
  </r>
  <r>
    <s v="2101-RANCD"/>
    <x v="0"/>
    <n v="0"/>
    <s v="No"/>
    <s v="No"/>
    <n v="55"/>
    <s v="Yes"/>
    <x v="2"/>
    <x v="1"/>
    <x v="0"/>
    <x v="1"/>
    <x v="0"/>
    <x v="0"/>
    <x v="0"/>
    <x v="0"/>
    <x v="0"/>
    <s v="Yes"/>
    <x v="0"/>
    <n v="73.099999999999994"/>
    <n v="4144.8999999999996"/>
    <x v="0"/>
    <n v="4144.8999999999996"/>
    <n v="0"/>
    <x v="5"/>
  </r>
  <r>
    <s v="7921-BEPCI"/>
    <x v="0"/>
    <n v="0"/>
    <s v="No"/>
    <s v="No"/>
    <n v="72"/>
    <s v="Yes"/>
    <x v="2"/>
    <x v="0"/>
    <x v="1"/>
    <x v="0"/>
    <x v="0"/>
    <x v="0"/>
    <x v="0"/>
    <x v="0"/>
    <x v="2"/>
    <s v="No"/>
    <x v="2"/>
    <n v="59.75"/>
    <n v="4265"/>
    <x v="0"/>
    <n v="4265"/>
    <n v="0"/>
    <x v="4"/>
  </r>
  <r>
    <s v="0807-ZABDG"/>
    <x v="0"/>
    <n v="0"/>
    <s v="No"/>
    <s v="Yes"/>
    <n v="3"/>
    <s v="Yes"/>
    <x v="1"/>
    <x v="0"/>
    <x v="1"/>
    <x v="1"/>
    <x v="0"/>
    <x v="1"/>
    <x v="0"/>
    <x v="0"/>
    <x v="0"/>
    <s v="Yes"/>
    <x v="1"/>
    <n v="55.1"/>
    <n v="154.65"/>
    <x v="1"/>
    <n v="154.65"/>
    <n v="1"/>
    <x v="0"/>
  </r>
  <r>
    <s v="8510-TMWYB"/>
    <x v="0"/>
    <n v="0"/>
    <s v="Yes"/>
    <s v="Yes"/>
    <n v="54"/>
    <s v="Yes"/>
    <x v="2"/>
    <x v="0"/>
    <x v="0"/>
    <x v="0"/>
    <x v="1"/>
    <x v="0"/>
    <x v="0"/>
    <x v="0"/>
    <x v="2"/>
    <s v="Yes"/>
    <x v="2"/>
    <n v="59.8"/>
    <n v="3246.45"/>
    <x v="0"/>
    <n v="3246.45"/>
    <n v="0"/>
    <x v="5"/>
  </r>
  <r>
    <s v="3258-ZKPAI"/>
    <x v="1"/>
    <n v="0"/>
    <s v="Yes"/>
    <s v="Yes"/>
    <n v="72"/>
    <s v="Yes"/>
    <x v="2"/>
    <x v="1"/>
    <x v="1"/>
    <x v="0"/>
    <x v="1"/>
    <x v="1"/>
    <x v="1"/>
    <x v="1"/>
    <x v="2"/>
    <s v="Yes"/>
    <x v="2"/>
    <n v="116.6"/>
    <n v="8337.4500000000007"/>
    <x v="0"/>
    <n v="8337.4500000000007"/>
    <n v="0"/>
    <x v="4"/>
  </r>
  <r>
    <s v="1428-IEDPR"/>
    <x v="1"/>
    <n v="0"/>
    <s v="No"/>
    <s v="No"/>
    <n v="52"/>
    <s v="Yes"/>
    <x v="2"/>
    <x v="1"/>
    <x v="1"/>
    <x v="1"/>
    <x v="1"/>
    <x v="1"/>
    <x v="1"/>
    <x v="1"/>
    <x v="2"/>
    <s v="Yes"/>
    <x v="0"/>
    <n v="109.3"/>
    <n v="5731.4"/>
    <x v="0"/>
    <n v="5731.4"/>
    <n v="0"/>
    <x v="5"/>
  </r>
  <r>
    <s v="5298-GSTLM"/>
    <x v="0"/>
    <n v="1"/>
    <s v="No"/>
    <s v="No"/>
    <n v="60"/>
    <s v="Yes"/>
    <x v="2"/>
    <x v="1"/>
    <x v="1"/>
    <x v="1"/>
    <x v="0"/>
    <x v="0"/>
    <x v="1"/>
    <x v="1"/>
    <x v="1"/>
    <s v="Yes"/>
    <x v="2"/>
    <n v="101.4"/>
    <n v="6176.6"/>
    <x v="0"/>
    <n v="6176.6"/>
    <n v="0"/>
    <x v="5"/>
  </r>
  <r>
    <s v="4450-YOOHP"/>
    <x v="0"/>
    <n v="0"/>
    <s v="No"/>
    <s v="No"/>
    <n v="39"/>
    <s v="No"/>
    <x v="0"/>
    <x v="0"/>
    <x v="0"/>
    <x v="1"/>
    <x v="1"/>
    <x v="0"/>
    <x v="1"/>
    <x v="1"/>
    <x v="0"/>
    <s v="Yes"/>
    <x v="3"/>
    <n v="50.65"/>
    <n v="1905.4"/>
    <x v="0"/>
    <n v="1905.4"/>
    <n v="0"/>
    <x v="2"/>
  </r>
  <r>
    <s v="6728-CZFEI"/>
    <x v="0"/>
    <n v="0"/>
    <s v="No"/>
    <s v="No"/>
    <n v="15"/>
    <s v="Yes"/>
    <x v="1"/>
    <x v="0"/>
    <x v="0"/>
    <x v="1"/>
    <x v="0"/>
    <x v="0"/>
    <x v="1"/>
    <x v="0"/>
    <x v="1"/>
    <s v="No"/>
    <x v="1"/>
    <n v="56.15"/>
    <n v="931.9"/>
    <x v="0"/>
    <n v="931.9"/>
    <n v="0"/>
    <x v="3"/>
  </r>
  <r>
    <s v="5748-RNCJT"/>
    <x v="1"/>
    <n v="0"/>
    <s v="No"/>
    <s v="No"/>
    <n v="69"/>
    <s v="Yes"/>
    <x v="2"/>
    <x v="1"/>
    <x v="0"/>
    <x v="1"/>
    <x v="1"/>
    <x v="1"/>
    <x v="1"/>
    <x v="1"/>
    <x v="2"/>
    <s v="Yes"/>
    <x v="2"/>
    <n v="106.5"/>
    <n v="7348.8"/>
    <x v="1"/>
    <n v="7348.8"/>
    <n v="1"/>
    <x v="4"/>
  </r>
  <r>
    <s v="3653-NCRDJ"/>
    <x v="1"/>
    <n v="0"/>
    <s v="Yes"/>
    <s v="Yes"/>
    <n v="43"/>
    <s v="Yes"/>
    <x v="1"/>
    <x v="2"/>
    <x v="2"/>
    <x v="2"/>
    <x v="2"/>
    <x v="2"/>
    <x v="2"/>
    <x v="2"/>
    <x v="1"/>
    <s v="Yes"/>
    <x v="1"/>
    <n v="19.2"/>
    <n v="776.25"/>
    <x v="0"/>
    <n v="776.25"/>
    <n v="0"/>
    <x v="2"/>
  </r>
  <r>
    <s v="6121-TNHBO"/>
    <x v="0"/>
    <n v="1"/>
    <s v="No"/>
    <s v="No"/>
    <n v="63"/>
    <s v="Yes"/>
    <x v="2"/>
    <x v="0"/>
    <x v="1"/>
    <x v="0"/>
    <x v="1"/>
    <x v="1"/>
    <x v="1"/>
    <x v="0"/>
    <x v="1"/>
    <s v="No"/>
    <x v="2"/>
    <n v="83"/>
    <n v="5243.05"/>
    <x v="0"/>
    <n v="5243.05"/>
    <n v="0"/>
    <x v="4"/>
  </r>
  <r>
    <s v="5119-NZPTV"/>
    <x v="1"/>
    <n v="1"/>
    <s v="Yes"/>
    <s v="No"/>
    <n v="2"/>
    <s v="Yes"/>
    <x v="1"/>
    <x v="1"/>
    <x v="0"/>
    <x v="1"/>
    <x v="0"/>
    <x v="0"/>
    <x v="0"/>
    <x v="0"/>
    <x v="0"/>
    <s v="No"/>
    <x v="0"/>
    <n v="70.099999999999994"/>
    <n v="141.65"/>
    <x v="0"/>
    <n v="141.65"/>
    <n v="0"/>
    <x v="0"/>
  </r>
  <r>
    <s v="6519-ZHPXP"/>
    <x v="0"/>
    <n v="0"/>
    <s v="Yes"/>
    <s v="Yes"/>
    <n v="72"/>
    <s v="Yes"/>
    <x v="1"/>
    <x v="1"/>
    <x v="1"/>
    <x v="0"/>
    <x v="1"/>
    <x v="1"/>
    <x v="1"/>
    <x v="1"/>
    <x v="2"/>
    <s v="Yes"/>
    <x v="2"/>
    <n v="108.3"/>
    <n v="7679.65"/>
    <x v="0"/>
    <n v="7679.65"/>
    <n v="0"/>
    <x v="4"/>
  </r>
  <r>
    <s v="7739-LAXOG"/>
    <x v="0"/>
    <n v="0"/>
    <s v="Yes"/>
    <s v="Yes"/>
    <n v="32"/>
    <s v="Yes"/>
    <x v="2"/>
    <x v="1"/>
    <x v="0"/>
    <x v="1"/>
    <x v="1"/>
    <x v="0"/>
    <x v="0"/>
    <x v="1"/>
    <x v="0"/>
    <s v="Yes"/>
    <x v="2"/>
    <n v="91.05"/>
    <n v="2954.5"/>
    <x v="1"/>
    <n v="2954.5"/>
    <n v="1"/>
    <x v="1"/>
  </r>
  <r>
    <s v="3472-QPRCH"/>
    <x v="1"/>
    <n v="0"/>
    <s v="Yes"/>
    <s v="Yes"/>
    <n v="40"/>
    <s v="Yes"/>
    <x v="2"/>
    <x v="2"/>
    <x v="2"/>
    <x v="2"/>
    <x v="2"/>
    <x v="2"/>
    <x v="2"/>
    <x v="2"/>
    <x v="2"/>
    <s v="No"/>
    <x v="3"/>
    <n v="25.25"/>
    <n v="1006.9"/>
    <x v="0"/>
    <n v="1006.9"/>
    <n v="0"/>
    <x v="2"/>
  </r>
  <r>
    <s v="8224-UAXBZ"/>
    <x v="0"/>
    <n v="0"/>
    <s v="Yes"/>
    <s v="No"/>
    <n v="58"/>
    <s v="No"/>
    <x v="0"/>
    <x v="0"/>
    <x v="1"/>
    <x v="0"/>
    <x v="0"/>
    <x v="0"/>
    <x v="1"/>
    <x v="0"/>
    <x v="1"/>
    <s v="Yes"/>
    <x v="0"/>
    <n v="45.35"/>
    <n v="2540.1"/>
    <x v="0"/>
    <n v="2540.1"/>
    <n v="0"/>
    <x v="5"/>
  </r>
  <r>
    <s v="9610-WCESF"/>
    <x v="1"/>
    <n v="0"/>
    <s v="No"/>
    <s v="No"/>
    <n v="67"/>
    <s v="No"/>
    <x v="0"/>
    <x v="0"/>
    <x v="1"/>
    <x v="1"/>
    <x v="0"/>
    <x v="1"/>
    <x v="1"/>
    <x v="0"/>
    <x v="2"/>
    <s v="No"/>
    <x v="0"/>
    <n v="43.9"/>
    <n v="3097.2"/>
    <x v="0"/>
    <n v="3097.2"/>
    <n v="0"/>
    <x v="4"/>
  </r>
  <r>
    <s v="9776-CLUJA"/>
    <x v="0"/>
    <n v="1"/>
    <s v="Yes"/>
    <s v="No"/>
    <n v="51"/>
    <s v="Yes"/>
    <x v="2"/>
    <x v="1"/>
    <x v="1"/>
    <x v="1"/>
    <x v="0"/>
    <x v="0"/>
    <x v="0"/>
    <x v="0"/>
    <x v="0"/>
    <s v="Yes"/>
    <x v="0"/>
    <n v="77.5"/>
    <n v="3807.35"/>
    <x v="1"/>
    <n v="3807.35"/>
    <n v="1"/>
    <x v="5"/>
  </r>
  <r>
    <s v="2486-WYVVE"/>
    <x v="1"/>
    <n v="0"/>
    <s v="Yes"/>
    <s v="No"/>
    <n v="31"/>
    <s v="Yes"/>
    <x v="2"/>
    <x v="0"/>
    <x v="0"/>
    <x v="1"/>
    <x v="1"/>
    <x v="1"/>
    <x v="1"/>
    <x v="1"/>
    <x v="1"/>
    <s v="Yes"/>
    <x v="1"/>
    <n v="79.3"/>
    <n v="2484"/>
    <x v="0"/>
    <n v="2484"/>
    <n v="0"/>
    <x v="1"/>
  </r>
  <r>
    <s v="3865-ZYKAD"/>
    <x v="1"/>
    <n v="1"/>
    <s v="Yes"/>
    <s v="No"/>
    <n v="69"/>
    <s v="Yes"/>
    <x v="2"/>
    <x v="1"/>
    <x v="1"/>
    <x v="0"/>
    <x v="0"/>
    <x v="0"/>
    <x v="0"/>
    <x v="0"/>
    <x v="0"/>
    <s v="Yes"/>
    <x v="3"/>
    <n v="84.9"/>
    <n v="5785.65"/>
    <x v="0"/>
    <n v="5785.65"/>
    <n v="0"/>
    <x v="4"/>
  </r>
  <r>
    <s v="1422-DGUBX"/>
    <x v="1"/>
    <n v="0"/>
    <s v="Yes"/>
    <s v="No"/>
    <n v="32"/>
    <s v="Yes"/>
    <x v="2"/>
    <x v="1"/>
    <x v="0"/>
    <x v="1"/>
    <x v="0"/>
    <x v="1"/>
    <x v="0"/>
    <x v="0"/>
    <x v="1"/>
    <s v="Yes"/>
    <x v="0"/>
    <n v="79.25"/>
    <n v="2619.15"/>
    <x v="0"/>
    <n v="2619.15"/>
    <n v="0"/>
    <x v="1"/>
  </r>
  <r>
    <s v="2999-AANRQ"/>
    <x v="0"/>
    <n v="0"/>
    <s v="No"/>
    <s v="No"/>
    <n v="21"/>
    <s v="Yes"/>
    <x v="1"/>
    <x v="0"/>
    <x v="1"/>
    <x v="0"/>
    <x v="0"/>
    <x v="1"/>
    <x v="1"/>
    <x v="0"/>
    <x v="2"/>
    <s v="No"/>
    <x v="3"/>
    <n v="71.05"/>
    <n v="1524.85"/>
    <x v="0"/>
    <n v="1524.85"/>
    <n v="0"/>
    <x v="3"/>
  </r>
  <r>
    <s v="8668-KNZTI"/>
    <x v="1"/>
    <n v="0"/>
    <s v="No"/>
    <s v="No"/>
    <n v="52"/>
    <s v="Yes"/>
    <x v="1"/>
    <x v="0"/>
    <x v="1"/>
    <x v="1"/>
    <x v="1"/>
    <x v="0"/>
    <x v="0"/>
    <x v="0"/>
    <x v="1"/>
    <s v="No"/>
    <x v="0"/>
    <n v="53.75"/>
    <n v="2790.65"/>
    <x v="0"/>
    <n v="2790.65"/>
    <n v="0"/>
    <x v="5"/>
  </r>
  <r>
    <s v="0480-KYJVA"/>
    <x v="0"/>
    <n v="0"/>
    <s v="Yes"/>
    <s v="Yes"/>
    <n v="72"/>
    <s v="Yes"/>
    <x v="2"/>
    <x v="2"/>
    <x v="2"/>
    <x v="2"/>
    <x v="2"/>
    <x v="2"/>
    <x v="2"/>
    <x v="2"/>
    <x v="2"/>
    <s v="No"/>
    <x v="3"/>
    <n v="24.25"/>
    <n v="1784.5"/>
    <x v="0"/>
    <n v="1784.5"/>
    <n v="0"/>
    <x v="4"/>
  </r>
  <r>
    <s v="6034-ZRYCV"/>
    <x v="0"/>
    <n v="0"/>
    <s v="Yes"/>
    <s v="No"/>
    <n v="72"/>
    <s v="No"/>
    <x v="0"/>
    <x v="0"/>
    <x v="0"/>
    <x v="0"/>
    <x v="1"/>
    <x v="0"/>
    <x v="1"/>
    <x v="1"/>
    <x v="2"/>
    <s v="Yes"/>
    <x v="0"/>
    <n v="54.2"/>
    <n v="3937.45"/>
    <x v="1"/>
    <n v="3937.45"/>
    <n v="1"/>
    <x v="4"/>
  </r>
  <r>
    <s v="9746-YKGXB"/>
    <x v="1"/>
    <n v="0"/>
    <s v="Yes"/>
    <s v="Yes"/>
    <n v="52"/>
    <s v="No"/>
    <x v="0"/>
    <x v="0"/>
    <x v="1"/>
    <x v="1"/>
    <x v="1"/>
    <x v="0"/>
    <x v="0"/>
    <x v="1"/>
    <x v="1"/>
    <s v="No"/>
    <x v="2"/>
    <n v="44.25"/>
    <n v="2276.1"/>
    <x v="0"/>
    <n v="2276.1"/>
    <n v="0"/>
    <x v="5"/>
  </r>
  <r>
    <s v="3926-YZVVX"/>
    <x v="0"/>
    <n v="0"/>
    <s v="No"/>
    <s v="No"/>
    <n v="41"/>
    <s v="Yes"/>
    <x v="1"/>
    <x v="0"/>
    <x v="0"/>
    <x v="1"/>
    <x v="0"/>
    <x v="1"/>
    <x v="0"/>
    <x v="0"/>
    <x v="1"/>
    <s v="No"/>
    <x v="2"/>
    <n v="50.05"/>
    <n v="2029.05"/>
    <x v="0"/>
    <n v="2029.05"/>
    <n v="0"/>
    <x v="2"/>
  </r>
  <r>
    <s v="6000-UKLWI"/>
    <x v="1"/>
    <n v="0"/>
    <s v="No"/>
    <s v="No"/>
    <n v="41"/>
    <s v="Yes"/>
    <x v="1"/>
    <x v="2"/>
    <x v="2"/>
    <x v="2"/>
    <x v="2"/>
    <x v="2"/>
    <x v="2"/>
    <x v="2"/>
    <x v="2"/>
    <s v="No"/>
    <x v="1"/>
    <n v="20.149999999999999"/>
    <n v="802.35"/>
    <x v="0"/>
    <n v="802.35"/>
    <n v="0"/>
    <x v="2"/>
  </r>
  <r>
    <s v="2079-FBMZK"/>
    <x v="0"/>
    <n v="0"/>
    <s v="No"/>
    <s v="No"/>
    <n v="6"/>
    <s v="Yes"/>
    <x v="1"/>
    <x v="1"/>
    <x v="0"/>
    <x v="1"/>
    <x v="0"/>
    <x v="0"/>
    <x v="0"/>
    <x v="0"/>
    <x v="0"/>
    <s v="Yes"/>
    <x v="1"/>
    <n v="69.25"/>
    <n v="418.4"/>
    <x v="1"/>
    <n v="418.4"/>
    <n v="1"/>
    <x v="0"/>
  </r>
  <r>
    <s v="6332-FBZRI"/>
    <x v="1"/>
    <n v="0"/>
    <s v="Yes"/>
    <s v="Yes"/>
    <n v="67"/>
    <s v="Yes"/>
    <x v="2"/>
    <x v="0"/>
    <x v="1"/>
    <x v="0"/>
    <x v="1"/>
    <x v="1"/>
    <x v="0"/>
    <x v="0"/>
    <x v="1"/>
    <s v="Yes"/>
    <x v="3"/>
    <n v="69.349999999999994"/>
    <n v="4653.25"/>
    <x v="0"/>
    <n v="4653.25"/>
    <n v="0"/>
    <x v="4"/>
  </r>
  <r>
    <s v="2096-XOTMO"/>
    <x v="0"/>
    <n v="0"/>
    <s v="Yes"/>
    <s v="Yes"/>
    <n v="16"/>
    <s v="Yes"/>
    <x v="1"/>
    <x v="2"/>
    <x v="2"/>
    <x v="2"/>
    <x v="2"/>
    <x v="2"/>
    <x v="2"/>
    <x v="2"/>
    <x v="0"/>
    <s v="No"/>
    <x v="1"/>
    <n v="19.350000000000001"/>
    <n v="275.89999999999998"/>
    <x v="0"/>
    <n v="275.89999999999998"/>
    <n v="0"/>
    <x v="3"/>
  </r>
  <r>
    <s v="3266-FTKHB"/>
    <x v="1"/>
    <n v="0"/>
    <s v="No"/>
    <s v="No"/>
    <n v="17"/>
    <s v="Yes"/>
    <x v="1"/>
    <x v="2"/>
    <x v="2"/>
    <x v="2"/>
    <x v="2"/>
    <x v="2"/>
    <x v="2"/>
    <x v="2"/>
    <x v="2"/>
    <s v="No"/>
    <x v="1"/>
    <n v="19.149999999999999"/>
    <n v="343.45"/>
    <x v="0"/>
    <n v="343.45"/>
    <n v="0"/>
    <x v="3"/>
  </r>
  <r>
    <s v="8221-EQDGL"/>
    <x v="1"/>
    <n v="0"/>
    <s v="Yes"/>
    <s v="No"/>
    <n v="35"/>
    <s v="Yes"/>
    <x v="1"/>
    <x v="0"/>
    <x v="1"/>
    <x v="0"/>
    <x v="1"/>
    <x v="0"/>
    <x v="0"/>
    <x v="0"/>
    <x v="0"/>
    <s v="No"/>
    <x v="1"/>
    <n v="61"/>
    <n v="2130.4499999999998"/>
    <x v="0"/>
    <n v="2130.4499999999998"/>
    <n v="0"/>
    <x v="1"/>
  </r>
  <r>
    <s v="2346-LOCWC"/>
    <x v="0"/>
    <n v="0"/>
    <s v="Yes"/>
    <s v="Yes"/>
    <n v="58"/>
    <s v="Yes"/>
    <x v="1"/>
    <x v="2"/>
    <x v="2"/>
    <x v="2"/>
    <x v="2"/>
    <x v="2"/>
    <x v="2"/>
    <x v="2"/>
    <x v="2"/>
    <s v="No"/>
    <x v="3"/>
    <n v="20.5"/>
    <n v="1191.4000000000001"/>
    <x v="0"/>
    <n v="1191.4000000000001"/>
    <n v="0"/>
    <x v="5"/>
  </r>
  <r>
    <s v="6608-QQLVK"/>
    <x v="1"/>
    <n v="0"/>
    <s v="No"/>
    <s v="No"/>
    <n v="1"/>
    <s v="Yes"/>
    <x v="1"/>
    <x v="0"/>
    <x v="0"/>
    <x v="1"/>
    <x v="1"/>
    <x v="0"/>
    <x v="0"/>
    <x v="0"/>
    <x v="0"/>
    <s v="Yes"/>
    <x v="0"/>
    <n v="50.5"/>
    <n v="50.5"/>
    <x v="1"/>
    <n v="50.5"/>
    <n v="1"/>
    <x v="0"/>
  </r>
  <r>
    <s v="0298-XACET"/>
    <x v="1"/>
    <n v="0"/>
    <s v="Yes"/>
    <s v="Yes"/>
    <n v="52"/>
    <s v="No"/>
    <x v="0"/>
    <x v="0"/>
    <x v="0"/>
    <x v="0"/>
    <x v="1"/>
    <x v="1"/>
    <x v="1"/>
    <x v="0"/>
    <x v="2"/>
    <s v="No"/>
    <x v="1"/>
    <n v="50.2"/>
    <n v="2554"/>
    <x v="0"/>
    <n v="2554"/>
    <n v="0"/>
    <x v="5"/>
  </r>
  <r>
    <s v="7560-QJAVJ"/>
    <x v="0"/>
    <n v="0"/>
    <s v="No"/>
    <s v="No"/>
    <n v="70"/>
    <s v="Yes"/>
    <x v="1"/>
    <x v="0"/>
    <x v="1"/>
    <x v="1"/>
    <x v="1"/>
    <x v="1"/>
    <x v="1"/>
    <x v="1"/>
    <x v="2"/>
    <s v="No"/>
    <x v="2"/>
    <n v="79.599999999999994"/>
    <n v="5589.45"/>
    <x v="0"/>
    <n v="5589.45"/>
    <n v="0"/>
    <x v="4"/>
  </r>
  <r>
    <s v="2995-YWTCD"/>
    <x v="0"/>
    <n v="0"/>
    <s v="Yes"/>
    <s v="Yes"/>
    <n v="19"/>
    <s v="Yes"/>
    <x v="2"/>
    <x v="2"/>
    <x v="2"/>
    <x v="2"/>
    <x v="2"/>
    <x v="2"/>
    <x v="2"/>
    <x v="2"/>
    <x v="2"/>
    <s v="Yes"/>
    <x v="2"/>
    <n v="24.9"/>
    <n v="467.7"/>
    <x v="0"/>
    <n v="467.7"/>
    <n v="0"/>
    <x v="3"/>
  </r>
  <r>
    <s v="3551-HUAZH"/>
    <x v="1"/>
    <n v="1"/>
    <s v="No"/>
    <s v="No"/>
    <n v="1"/>
    <s v="Yes"/>
    <x v="2"/>
    <x v="1"/>
    <x v="0"/>
    <x v="1"/>
    <x v="0"/>
    <x v="0"/>
    <x v="0"/>
    <x v="0"/>
    <x v="0"/>
    <s v="Yes"/>
    <x v="0"/>
    <n v="74.400000000000006"/>
    <n v="74.400000000000006"/>
    <x v="1"/>
    <n v="74.400000000000006"/>
    <n v="1"/>
    <x v="0"/>
  </r>
  <r>
    <s v="9137-UIYPG"/>
    <x v="0"/>
    <n v="0"/>
    <s v="Yes"/>
    <s v="Yes"/>
    <n v="35"/>
    <s v="Yes"/>
    <x v="1"/>
    <x v="1"/>
    <x v="1"/>
    <x v="1"/>
    <x v="1"/>
    <x v="1"/>
    <x v="1"/>
    <x v="1"/>
    <x v="0"/>
    <s v="Yes"/>
    <x v="0"/>
    <n v="106.9"/>
    <n v="3756.45"/>
    <x v="0"/>
    <n v="3756.45"/>
    <n v="0"/>
    <x v="1"/>
  </r>
  <r>
    <s v="2809-ZMYOQ"/>
    <x v="0"/>
    <n v="0"/>
    <s v="No"/>
    <s v="No"/>
    <n v="32"/>
    <s v="Yes"/>
    <x v="2"/>
    <x v="1"/>
    <x v="0"/>
    <x v="1"/>
    <x v="1"/>
    <x v="0"/>
    <x v="1"/>
    <x v="1"/>
    <x v="0"/>
    <s v="Yes"/>
    <x v="0"/>
    <n v="101.35"/>
    <n v="3334.9"/>
    <x v="0"/>
    <n v="3334.9"/>
    <n v="0"/>
    <x v="1"/>
  </r>
  <r>
    <s v="5084-OOVCJ"/>
    <x v="0"/>
    <n v="0"/>
    <s v="Yes"/>
    <s v="Yes"/>
    <n v="17"/>
    <s v="Yes"/>
    <x v="1"/>
    <x v="0"/>
    <x v="1"/>
    <x v="1"/>
    <x v="0"/>
    <x v="1"/>
    <x v="0"/>
    <x v="0"/>
    <x v="0"/>
    <s v="Yes"/>
    <x v="3"/>
    <n v="55.35"/>
    <n v="920.5"/>
    <x v="0"/>
    <n v="920.5"/>
    <n v="0"/>
    <x v="3"/>
  </r>
  <r>
    <s v="0254-WWRKD"/>
    <x v="0"/>
    <n v="0"/>
    <s v="Yes"/>
    <s v="Yes"/>
    <n v="67"/>
    <s v="Yes"/>
    <x v="1"/>
    <x v="0"/>
    <x v="0"/>
    <x v="0"/>
    <x v="0"/>
    <x v="0"/>
    <x v="0"/>
    <x v="0"/>
    <x v="1"/>
    <s v="No"/>
    <x v="3"/>
    <n v="50.55"/>
    <n v="3431.75"/>
    <x v="0"/>
    <n v="3431.75"/>
    <n v="0"/>
    <x v="4"/>
  </r>
  <r>
    <s v="7727-SHVZV"/>
    <x v="0"/>
    <n v="0"/>
    <s v="No"/>
    <s v="No"/>
    <n v="9"/>
    <s v="Yes"/>
    <x v="1"/>
    <x v="2"/>
    <x v="2"/>
    <x v="2"/>
    <x v="2"/>
    <x v="2"/>
    <x v="2"/>
    <x v="2"/>
    <x v="0"/>
    <s v="No"/>
    <x v="2"/>
    <n v="19.5"/>
    <n v="150.35"/>
    <x v="0"/>
    <n v="150.35"/>
    <n v="0"/>
    <x v="0"/>
  </r>
  <r>
    <s v="6302-JGYRJ"/>
    <x v="1"/>
    <n v="0"/>
    <s v="No"/>
    <s v="Yes"/>
    <n v="31"/>
    <s v="Yes"/>
    <x v="2"/>
    <x v="0"/>
    <x v="0"/>
    <x v="0"/>
    <x v="0"/>
    <x v="1"/>
    <x v="1"/>
    <x v="1"/>
    <x v="1"/>
    <s v="Yes"/>
    <x v="1"/>
    <n v="79.45"/>
    <n v="2587.6999999999998"/>
    <x v="1"/>
    <n v="2587.6999999999998"/>
    <n v="1"/>
    <x v="1"/>
  </r>
  <r>
    <s v="5339-PXDVH"/>
    <x v="1"/>
    <n v="0"/>
    <s v="No"/>
    <s v="No"/>
    <n v="4"/>
    <s v="Yes"/>
    <x v="2"/>
    <x v="1"/>
    <x v="1"/>
    <x v="1"/>
    <x v="0"/>
    <x v="0"/>
    <x v="1"/>
    <x v="0"/>
    <x v="0"/>
    <s v="No"/>
    <x v="0"/>
    <n v="90.65"/>
    <n v="367.95"/>
    <x v="0"/>
    <n v="367.95"/>
    <n v="0"/>
    <x v="0"/>
  </r>
  <r>
    <s v="2205-LPVGL"/>
    <x v="1"/>
    <n v="1"/>
    <s v="Yes"/>
    <s v="Yes"/>
    <n v="58"/>
    <s v="Yes"/>
    <x v="2"/>
    <x v="1"/>
    <x v="1"/>
    <x v="0"/>
    <x v="0"/>
    <x v="1"/>
    <x v="0"/>
    <x v="0"/>
    <x v="1"/>
    <s v="Yes"/>
    <x v="2"/>
    <n v="89.85"/>
    <n v="5125.75"/>
    <x v="0"/>
    <n v="5125.75"/>
    <n v="0"/>
    <x v="5"/>
  </r>
  <r>
    <s v="8782-NUUOL"/>
    <x v="1"/>
    <n v="0"/>
    <s v="No"/>
    <s v="No"/>
    <n v="60"/>
    <s v="Yes"/>
    <x v="1"/>
    <x v="0"/>
    <x v="1"/>
    <x v="1"/>
    <x v="1"/>
    <x v="1"/>
    <x v="1"/>
    <x v="1"/>
    <x v="1"/>
    <s v="No"/>
    <x v="1"/>
    <n v="79"/>
    <n v="4801.1000000000004"/>
    <x v="0"/>
    <n v="4801.1000000000004"/>
    <n v="0"/>
    <x v="5"/>
  </r>
  <r>
    <s v="3685-YLCMQ"/>
    <x v="1"/>
    <n v="0"/>
    <s v="No"/>
    <s v="No"/>
    <n v="58"/>
    <s v="Yes"/>
    <x v="2"/>
    <x v="1"/>
    <x v="0"/>
    <x v="1"/>
    <x v="1"/>
    <x v="1"/>
    <x v="1"/>
    <x v="1"/>
    <x v="1"/>
    <s v="Yes"/>
    <x v="0"/>
    <n v="104.65"/>
    <n v="6219.6"/>
    <x v="1"/>
    <n v="6219.6"/>
    <n v="1"/>
    <x v="5"/>
  </r>
  <r>
    <s v="7601-WFVZV"/>
    <x v="1"/>
    <n v="0"/>
    <s v="No"/>
    <s v="No"/>
    <n v="1"/>
    <s v="Yes"/>
    <x v="1"/>
    <x v="2"/>
    <x v="2"/>
    <x v="2"/>
    <x v="2"/>
    <x v="2"/>
    <x v="2"/>
    <x v="2"/>
    <x v="0"/>
    <s v="No"/>
    <x v="1"/>
    <n v="19.55"/>
    <n v="19.55"/>
    <x v="0"/>
    <n v="19.55"/>
    <n v="0"/>
    <x v="0"/>
  </r>
  <r>
    <s v="4609-KNNWG"/>
    <x v="0"/>
    <n v="0"/>
    <s v="Yes"/>
    <s v="Yes"/>
    <n v="27"/>
    <s v="Yes"/>
    <x v="1"/>
    <x v="2"/>
    <x v="2"/>
    <x v="2"/>
    <x v="2"/>
    <x v="2"/>
    <x v="2"/>
    <x v="2"/>
    <x v="2"/>
    <s v="No"/>
    <x v="1"/>
    <n v="19.899999999999999"/>
    <n v="550.1"/>
    <x v="0"/>
    <n v="550.1"/>
    <n v="0"/>
    <x v="1"/>
  </r>
  <r>
    <s v="4868-AADLV"/>
    <x v="1"/>
    <n v="1"/>
    <s v="Yes"/>
    <s v="Yes"/>
    <n v="66"/>
    <s v="Yes"/>
    <x v="2"/>
    <x v="1"/>
    <x v="1"/>
    <x v="0"/>
    <x v="1"/>
    <x v="1"/>
    <x v="1"/>
    <x v="1"/>
    <x v="1"/>
    <s v="Yes"/>
    <x v="0"/>
    <n v="116.25"/>
    <n v="7862.25"/>
    <x v="0"/>
    <n v="7862.25"/>
    <n v="0"/>
    <x v="4"/>
  </r>
  <r>
    <s v="9529-OFXHY"/>
    <x v="1"/>
    <n v="0"/>
    <s v="No"/>
    <s v="No"/>
    <n v="15"/>
    <s v="Yes"/>
    <x v="2"/>
    <x v="1"/>
    <x v="1"/>
    <x v="1"/>
    <x v="0"/>
    <x v="0"/>
    <x v="1"/>
    <x v="0"/>
    <x v="0"/>
    <s v="Yes"/>
    <x v="2"/>
    <n v="87.75"/>
    <n v="1242.2"/>
    <x v="0"/>
    <n v="1242.2"/>
    <n v="0"/>
    <x v="3"/>
  </r>
  <r>
    <s v="8634-MPHTR"/>
    <x v="1"/>
    <n v="1"/>
    <s v="Yes"/>
    <s v="No"/>
    <n v="47"/>
    <s v="Yes"/>
    <x v="2"/>
    <x v="1"/>
    <x v="0"/>
    <x v="1"/>
    <x v="1"/>
    <x v="0"/>
    <x v="1"/>
    <x v="1"/>
    <x v="0"/>
    <s v="Yes"/>
    <x v="0"/>
    <n v="100.05"/>
    <n v="4871.05"/>
    <x v="1"/>
    <n v="4871.05"/>
    <n v="1"/>
    <x v="2"/>
  </r>
  <r>
    <s v="2669-QVCRG"/>
    <x v="0"/>
    <n v="0"/>
    <s v="No"/>
    <s v="No"/>
    <n v="41"/>
    <s v="Yes"/>
    <x v="2"/>
    <x v="1"/>
    <x v="1"/>
    <x v="1"/>
    <x v="0"/>
    <x v="0"/>
    <x v="0"/>
    <x v="0"/>
    <x v="0"/>
    <s v="Yes"/>
    <x v="3"/>
    <n v="81.3"/>
    <n v="3190.65"/>
    <x v="0"/>
    <n v="3190.65"/>
    <n v="0"/>
    <x v="2"/>
  </r>
  <r>
    <s v="2478-EEWWM"/>
    <x v="1"/>
    <n v="0"/>
    <s v="Yes"/>
    <s v="No"/>
    <n v="59"/>
    <s v="No"/>
    <x v="0"/>
    <x v="0"/>
    <x v="0"/>
    <x v="1"/>
    <x v="0"/>
    <x v="0"/>
    <x v="1"/>
    <x v="1"/>
    <x v="0"/>
    <s v="Yes"/>
    <x v="0"/>
    <n v="44.3"/>
    <n v="2666.75"/>
    <x v="0"/>
    <n v="2666.75"/>
    <n v="0"/>
    <x v="5"/>
  </r>
  <r>
    <s v="9174-IHETN"/>
    <x v="0"/>
    <n v="0"/>
    <s v="No"/>
    <s v="Yes"/>
    <n v="50"/>
    <s v="Yes"/>
    <x v="1"/>
    <x v="1"/>
    <x v="0"/>
    <x v="1"/>
    <x v="0"/>
    <x v="0"/>
    <x v="0"/>
    <x v="0"/>
    <x v="2"/>
    <s v="No"/>
    <x v="3"/>
    <n v="70.349999999999994"/>
    <n v="3533.6"/>
    <x v="0"/>
    <n v="3533.6"/>
    <n v="0"/>
    <x v="5"/>
  </r>
  <r>
    <s v="2233-TXSIU"/>
    <x v="1"/>
    <n v="0"/>
    <s v="Yes"/>
    <s v="Yes"/>
    <n v="17"/>
    <s v="No"/>
    <x v="0"/>
    <x v="0"/>
    <x v="1"/>
    <x v="1"/>
    <x v="1"/>
    <x v="0"/>
    <x v="1"/>
    <x v="0"/>
    <x v="1"/>
    <s v="No"/>
    <x v="3"/>
    <n v="44.45"/>
    <n v="792.15"/>
    <x v="0"/>
    <n v="792.15"/>
    <n v="0"/>
    <x v="3"/>
  </r>
  <r>
    <s v="9644-UMGQA"/>
    <x v="1"/>
    <n v="0"/>
    <s v="Yes"/>
    <s v="Yes"/>
    <n v="6"/>
    <s v="Yes"/>
    <x v="1"/>
    <x v="0"/>
    <x v="1"/>
    <x v="1"/>
    <x v="0"/>
    <x v="0"/>
    <x v="0"/>
    <x v="0"/>
    <x v="0"/>
    <s v="Yes"/>
    <x v="0"/>
    <n v="49.15"/>
    <n v="295.64999999999998"/>
    <x v="0"/>
    <n v="295.64999999999998"/>
    <n v="0"/>
    <x v="0"/>
  </r>
  <r>
    <s v="3256-EZDBI"/>
    <x v="1"/>
    <n v="1"/>
    <s v="Yes"/>
    <s v="No"/>
    <n v="51"/>
    <s v="No"/>
    <x v="0"/>
    <x v="0"/>
    <x v="0"/>
    <x v="0"/>
    <x v="0"/>
    <x v="0"/>
    <x v="0"/>
    <x v="0"/>
    <x v="0"/>
    <s v="Yes"/>
    <x v="3"/>
    <n v="29.45"/>
    <n v="1459.35"/>
    <x v="0"/>
    <n v="1459.35"/>
    <n v="0"/>
    <x v="5"/>
  </r>
  <r>
    <s v="8761-NSOBC"/>
    <x v="1"/>
    <n v="0"/>
    <s v="No"/>
    <s v="No"/>
    <n v="44"/>
    <s v="Yes"/>
    <x v="1"/>
    <x v="1"/>
    <x v="0"/>
    <x v="0"/>
    <x v="0"/>
    <x v="1"/>
    <x v="1"/>
    <x v="1"/>
    <x v="0"/>
    <s v="No"/>
    <x v="0"/>
    <n v="100.55"/>
    <n v="4398.1499999999996"/>
    <x v="1"/>
    <n v="4398.1499999999996"/>
    <n v="1"/>
    <x v="2"/>
  </r>
  <r>
    <s v="0419-YAAPX"/>
    <x v="1"/>
    <n v="0"/>
    <s v="Yes"/>
    <s v="No"/>
    <n v="49"/>
    <s v="Yes"/>
    <x v="1"/>
    <x v="1"/>
    <x v="0"/>
    <x v="0"/>
    <x v="0"/>
    <x v="0"/>
    <x v="1"/>
    <x v="0"/>
    <x v="0"/>
    <s v="Yes"/>
    <x v="3"/>
    <n v="85.3"/>
    <n v="4297.95"/>
    <x v="0"/>
    <n v="4297.95"/>
    <n v="0"/>
    <x v="5"/>
  </r>
  <r>
    <s v="8413-VONUO"/>
    <x v="1"/>
    <n v="0"/>
    <s v="No"/>
    <s v="No"/>
    <n v="2"/>
    <s v="Yes"/>
    <x v="1"/>
    <x v="1"/>
    <x v="0"/>
    <x v="0"/>
    <x v="0"/>
    <x v="0"/>
    <x v="1"/>
    <x v="1"/>
    <x v="0"/>
    <s v="No"/>
    <x v="0"/>
    <n v="95.65"/>
    <n v="167.3"/>
    <x v="1"/>
    <n v="167.3"/>
    <n v="1"/>
    <x v="0"/>
  </r>
  <r>
    <s v="0872-CASZJ"/>
    <x v="1"/>
    <n v="0"/>
    <s v="Yes"/>
    <s v="No"/>
    <n v="59"/>
    <s v="Yes"/>
    <x v="2"/>
    <x v="0"/>
    <x v="1"/>
    <x v="1"/>
    <x v="0"/>
    <x v="1"/>
    <x v="0"/>
    <x v="1"/>
    <x v="1"/>
    <s v="Yes"/>
    <x v="1"/>
    <n v="69.099999999999994"/>
    <n v="4096.8999999999996"/>
    <x v="0"/>
    <n v="4096.8999999999996"/>
    <n v="0"/>
    <x v="5"/>
  </r>
  <r>
    <s v="4726-DLWQN"/>
    <x v="1"/>
    <n v="1"/>
    <s v="No"/>
    <s v="No"/>
    <n v="50"/>
    <s v="Yes"/>
    <x v="2"/>
    <x v="0"/>
    <x v="1"/>
    <x v="0"/>
    <x v="0"/>
    <x v="0"/>
    <x v="1"/>
    <x v="0"/>
    <x v="0"/>
    <s v="Yes"/>
    <x v="2"/>
    <n v="70.349999999999994"/>
    <n v="3454.6"/>
    <x v="0"/>
    <n v="3454.6"/>
    <n v="0"/>
    <x v="5"/>
  </r>
  <r>
    <s v="8164-OCKUJ"/>
    <x v="0"/>
    <n v="0"/>
    <s v="Yes"/>
    <s v="Yes"/>
    <n v="59"/>
    <s v="Yes"/>
    <x v="1"/>
    <x v="2"/>
    <x v="2"/>
    <x v="2"/>
    <x v="2"/>
    <x v="2"/>
    <x v="2"/>
    <x v="2"/>
    <x v="2"/>
    <s v="No"/>
    <x v="1"/>
    <n v="20.6"/>
    <n v="1286"/>
    <x v="0"/>
    <n v="1286"/>
    <n v="0"/>
    <x v="5"/>
  </r>
  <r>
    <s v="3094-JOJAI"/>
    <x v="1"/>
    <n v="0"/>
    <s v="No"/>
    <s v="No"/>
    <n v="18"/>
    <s v="Yes"/>
    <x v="2"/>
    <x v="1"/>
    <x v="0"/>
    <x v="1"/>
    <x v="0"/>
    <x v="0"/>
    <x v="0"/>
    <x v="0"/>
    <x v="0"/>
    <s v="No"/>
    <x v="1"/>
    <n v="74.150000000000006"/>
    <n v="1387"/>
    <x v="0"/>
    <n v="1387"/>
    <n v="0"/>
    <x v="3"/>
  </r>
  <r>
    <s v="9494-MRNYX"/>
    <x v="1"/>
    <n v="0"/>
    <s v="No"/>
    <s v="No"/>
    <n v="10"/>
    <s v="Yes"/>
    <x v="2"/>
    <x v="1"/>
    <x v="0"/>
    <x v="1"/>
    <x v="0"/>
    <x v="0"/>
    <x v="0"/>
    <x v="0"/>
    <x v="0"/>
    <s v="No"/>
    <x v="0"/>
    <n v="75.05"/>
    <n v="786.3"/>
    <x v="0"/>
    <n v="786.3"/>
    <n v="0"/>
    <x v="0"/>
  </r>
  <r>
    <s v="2599-CZABP"/>
    <x v="1"/>
    <n v="0"/>
    <s v="Yes"/>
    <s v="No"/>
    <n v="14"/>
    <s v="Yes"/>
    <x v="1"/>
    <x v="0"/>
    <x v="0"/>
    <x v="1"/>
    <x v="0"/>
    <x v="0"/>
    <x v="0"/>
    <x v="0"/>
    <x v="1"/>
    <s v="No"/>
    <x v="0"/>
    <n v="44.6"/>
    <n v="641.25"/>
    <x v="0"/>
    <n v="641.25"/>
    <n v="0"/>
    <x v="3"/>
  </r>
  <r>
    <s v="7945-PRBVF"/>
    <x v="1"/>
    <n v="0"/>
    <s v="No"/>
    <s v="No"/>
    <n v="35"/>
    <s v="Yes"/>
    <x v="1"/>
    <x v="2"/>
    <x v="2"/>
    <x v="2"/>
    <x v="2"/>
    <x v="2"/>
    <x v="2"/>
    <x v="2"/>
    <x v="2"/>
    <s v="No"/>
    <x v="2"/>
    <n v="21.45"/>
    <n v="705.45"/>
    <x v="0"/>
    <n v="705.45"/>
    <n v="0"/>
    <x v="1"/>
  </r>
  <r>
    <s v="4544-RXFMG"/>
    <x v="1"/>
    <n v="0"/>
    <s v="Yes"/>
    <s v="Yes"/>
    <n v="8"/>
    <s v="Yes"/>
    <x v="1"/>
    <x v="0"/>
    <x v="0"/>
    <x v="1"/>
    <x v="0"/>
    <x v="0"/>
    <x v="0"/>
    <x v="0"/>
    <x v="1"/>
    <s v="Yes"/>
    <x v="1"/>
    <n v="43.45"/>
    <n v="345.5"/>
    <x v="0"/>
    <n v="345.5"/>
    <n v="0"/>
    <x v="0"/>
  </r>
  <r>
    <s v="0859-YGKFW"/>
    <x v="1"/>
    <n v="0"/>
    <s v="Yes"/>
    <s v="Yes"/>
    <n v="18"/>
    <s v="Yes"/>
    <x v="1"/>
    <x v="2"/>
    <x v="2"/>
    <x v="2"/>
    <x v="2"/>
    <x v="2"/>
    <x v="2"/>
    <x v="2"/>
    <x v="1"/>
    <s v="No"/>
    <x v="2"/>
    <n v="20.05"/>
    <n v="345.9"/>
    <x v="0"/>
    <n v="345.9"/>
    <n v="0"/>
    <x v="3"/>
  </r>
  <r>
    <s v="1150-FTQGN"/>
    <x v="0"/>
    <n v="0"/>
    <s v="Yes"/>
    <s v="Yes"/>
    <n v="60"/>
    <s v="Yes"/>
    <x v="2"/>
    <x v="1"/>
    <x v="1"/>
    <x v="0"/>
    <x v="0"/>
    <x v="0"/>
    <x v="1"/>
    <x v="0"/>
    <x v="1"/>
    <s v="No"/>
    <x v="2"/>
    <n v="94.15"/>
    <n v="5811.8"/>
    <x v="0"/>
    <n v="5811.8"/>
    <n v="0"/>
    <x v="5"/>
  </r>
  <r>
    <s v="9223-UCPVT"/>
    <x v="0"/>
    <n v="0"/>
    <s v="No"/>
    <s v="No"/>
    <n v="1"/>
    <s v="Yes"/>
    <x v="1"/>
    <x v="1"/>
    <x v="0"/>
    <x v="1"/>
    <x v="1"/>
    <x v="0"/>
    <x v="1"/>
    <x v="1"/>
    <x v="0"/>
    <s v="No"/>
    <x v="0"/>
    <n v="94.4"/>
    <n v="94.4"/>
    <x v="1"/>
    <n v="94.4"/>
    <n v="1"/>
    <x v="0"/>
  </r>
  <r>
    <s v="7196-LIWRH"/>
    <x v="0"/>
    <n v="0"/>
    <s v="No"/>
    <s v="No"/>
    <n v="6"/>
    <s v="Yes"/>
    <x v="1"/>
    <x v="2"/>
    <x v="2"/>
    <x v="2"/>
    <x v="2"/>
    <x v="2"/>
    <x v="2"/>
    <x v="2"/>
    <x v="2"/>
    <s v="No"/>
    <x v="1"/>
    <n v="19.55"/>
    <n v="124.45"/>
    <x v="0"/>
    <n v="124.45"/>
    <n v="0"/>
    <x v="0"/>
  </r>
  <r>
    <s v="5448-VWNAM"/>
    <x v="0"/>
    <n v="0"/>
    <s v="No"/>
    <s v="Yes"/>
    <n v="19"/>
    <s v="Yes"/>
    <x v="2"/>
    <x v="0"/>
    <x v="1"/>
    <x v="0"/>
    <x v="0"/>
    <x v="1"/>
    <x v="1"/>
    <x v="0"/>
    <x v="0"/>
    <s v="Yes"/>
    <x v="1"/>
    <n v="75.900000000000006"/>
    <n v="1375.6"/>
    <x v="0"/>
    <n v="1375.6"/>
    <n v="0"/>
    <x v="3"/>
  </r>
  <r>
    <s v="1177-XZBJL"/>
    <x v="1"/>
    <n v="0"/>
    <s v="Yes"/>
    <s v="Yes"/>
    <n v="53"/>
    <s v="Yes"/>
    <x v="2"/>
    <x v="0"/>
    <x v="1"/>
    <x v="0"/>
    <x v="0"/>
    <x v="1"/>
    <x v="0"/>
    <x v="0"/>
    <x v="1"/>
    <s v="No"/>
    <x v="2"/>
    <n v="64.150000000000006"/>
    <n v="3491.55"/>
    <x v="0"/>
    <n v="3491.55"/>
    <n v="0"/>
    <x v="5"/>
  </r>
  <r>
    <s v="3518-FSTWG"/>
    <x v="1"/>
    <n v="1"/>
    <s v="Yes"/>
    <s v="No"/>
    <n v="72"/>
    <s v="Yes"/>
    <x v="2"/>
    <x v="1"/>
    <x v="1"/>
    <x v="0"/>
    <x v="1"/>
    <x v="0"/>
    <x v="1"/>
    <x v="1"/>
    <x v="2"/>
    <s v="Yes"/>
    <x v="2"/>
    <n v="109.55"/>
    <n v="7920.7"/>
    <x v="0"/>
    <n v="7920.7"/>
    <n v="0"/>
    <x v="4"/>
  </r>
  <r>
    <s v="9330-VOFSZ"/>
    <x v="0"/>
    <n v="0"/>
    <s v="Yes"/>
    <s v="No"/>
    <n v="60"/>
    <s v="Yes"/>
    <x v="2"/>
    <x v="1"/>
    <x v="0"/>
    <x v="0"/>
    <x v="1"/>
    <x v="1"/>
    <x v="1"/>
    <x v="1"/>
    <x v="2"/>
    <s v="Yes"/>
    <x v="3"/>
    <n v="110.8"/>
    <n v="6640.7"/>
    <x v="0"/>
    <n v="6640.7"/>
    <n v="0"/>
    <x v="5"/>
  </r>
  <r>
    <s v="4351-QLCSU"/>
    <x v="0"/>
    <n v="0"/>
    <s v="No"/>
    <s v="No"/>
    <n v="1"/>
    <s v="Yes"/>
    <x v="1"/>
    <x v="0"/>
    <x v="0"/>
    <x v="1"/>
    <x v="0"/>
    <x v="0"/>
    <x v="1"/>
    <x v="0"/>
    <x v="0"/>
    <s v="Yes"/>
    <x v="3"/>
    <n v="55"/>
    <n v="55"/>
    <x v="1"/>
    <n v="55"/>
    <n v="1"/>
    <x v="0"/>
  </r>
  <r>
    <s v="0939-EREMR"/>
    <x v="0"/>
    <n v="0"/>
    <s v="No"/>
    <s v="Yes"/>
    <n v="13"/>
    <s v="Yes"/>
    <x v="1"/>
    <x v="0"/>
    <x v="0"/>
    <x v="1"/>
    <x v="1"/>
    <x v="1"/>
    <x v="0"/>
    <x v="0"/>
    <x v="0"/>
    <s v="No"/>
    <x v="1"/>
    <n v="53.45"/>
    <n v="718.1"/>
    <x v="0"/>
    <n v="718.1"/>
    <n v="0"/>
    <x v="3"/>
  </r>
  <r>
    <s v="9389-ACWBI"/>
    <x v="0"/>
    <n v="0"/>
    <s v="Yes"/>
    <s v="Yes"/>
    <n v="5"/>
    <s v="Yes"/>
    <x v="1"/>
    <x v="1"/>
    <x v="0"/>
    <x v="1"/>
    <x v="0"/>
    <x v="0"/>
    <x v="0"/>
    <x v="0"/>
    <x v="0"/>
    <s v="No"/>
    <x v="3"/>
    <n v="69.95"/>
    <n v="320.39999999999998"/>
    <x v="0"/>
    <n v="320.39999999999998"/>
    <n v="0"/>
    <x v="0"/>
  </r>
  <r>
    <s v="5419-JPRRN"/>
    <x v="1"/>
    <n v="0"/>
    <s v="No"/>
    <s v="No"/>
    <n v="1"/>
    <s v="Yes"/>
    <x v="2"/>
    <x v="1"/>
    <x v="0"/>
    <x v="1"/>
    <x v="1"/>
    <x v="0"/>
    <x v="1"/>
    <x v="1"/>
    <x v="0"/>
    <s v="Yes"/>
    <x v="0"/>
    <n v="101.45"/>
    <n v="101.45"/>
    <x v="1"/>
    <n v="101.45"/>
    <n v="1"/>
    <x v="0"/>
  </r>
  <r>
    <s v="3644-QXEHN"/>
    <x v="1"/>
    <n v="0"/>
    <s v="Yes"/>
    <s v="Yes"/>
    <n v="13"/>
    <s v="Yes"/>
    <x v="1"/>
    <x v="1"/>
    <x v="0"/>
    <x v="1"/>
    <x v="1"/>
    <x v="0"/>
    <x v="1"/>
    <x v="1"/>
    <x v="0"/>
    <s v="No"/>
    <x v="0"/>
    <n v="97"/>
    <n v="1334.45"/>
    <x v="0"/>
    <n v="1334.45"/>
    <n v="0"/>
    <x v="3"/>
  </r>
  <r>
    <s v="2911-IJORQ"/>
    <x v="1"/>
    <n v="0"/>
    <s v="No"/>
    <s v="No"/>
    <n v="37"/>
    <s v="Yes"/>
    <x v="2"/>
    <x v="0"/>
    <x v="1"/>
    <x v="0"/>
    <x v="1"/>
    <x v="1"/>
    <x v="1"/>
    <x v="1"/>
    <x v="1"/>
    <s v="Yes"/>
    <x v="2"/>
    <n v="90.6"/>
    <n v="3358.65"/>
    <x v="0"/>
    <n v="3358.65"/>
    <n v="0"/>
    <x v="2"/>
  </r>
  <r>
    <s v="5921-NGYRH"/>
    <x v="1"/>
    <n v="0"/>
    <s v="Yes"/>
    <s v="No"/>
    <n v="64"/>
    <s v="Yes"/>
    <x v="1"/>
    <x v="1"/>
    <x v="1"/>
    <x v="1"/>
    <x v="0"/>
    <x v="0"/>
    <x v="0"/>
    <x v="0"/>
    <x v="0"/>
    <s v="Yes"/>
    <x v="1"/>
    <n v="73.55"/>
    <n v="4764"/>
    <x v="0"/>
    <n v="4764"/>
    <n v="0"/>
    <x v="4"/>
  </r>
  <r>
    <s v="2100-BDNSN"/>
    <x v="0"/>
    <n v="0"/>
    <s v="Yes"/>
    <s v="No"/>
    <n v="5"/>
    <s v="Yes"/>
    <x v="2"/>
    <x v="0"/>
    <x v="0"/>
    <x v="1"/>
    <x v="1"/>
    <x v="1"/>
    <x v="1"/>
    <x v="0"/>
    <x v="0"/>
    <s v="No"/>
    <x v="2"/>
    <n v="67.95"/>
    <n v="350.3"/>
    <x v="1"/>
    <n v="350.3"/>
    <n v="1"/>
    <x v="0"/>
  </r>
  <r>
    <s v="5998-DZLYR"/>
    <x v="0"/>
    <n v="0"/>
    <s v="Yes"/>
    <s v="No"/>
    <n v="61"/>
    <s v="Yes"/>
    <x v="2"/>
    <x v="1"/>
    <x v="0"/>
    <x v="0"/>
    <x v="0"/>
    <x v="1"/>
    <x v="0"/>
    <x v="1"/>
    <x v="2"/>
    <s v="Yes"/>
    <x v="2"/>
    <n v="94.35"/>
    <n v="5703"/>
    <x v="0"/>
    <n v="5703"/>
    <n v="0"/>
    <x v="4"/>
  </r>
  <r>
    <s v="0488-GSLFR"/>
    <x v="0"/>
    <n v="0"/>
    <s v="No"/>
    <s v="No"/>
    <n v="1"/>
    <s v="Yes"/>
    <x v="1"/>
    <x v="1"/>
    <x v="0"/>
    <x v="1"/>
    <x v="0"/>
    <x v="0"/>
    <x v="0"/>
    <x v="0"/>
    <x v="0"/>
    <s v="Yes"/>
    <x v="0"/>
    <n v="69.5"/>
    <n v="69.5"/>
    <x v="1"/>
    <n v="69.5"/>
    <n v="1"/>
    <x v="0"/>
  </r>
  <r>
    <s v="9318-NKNFC"/>
    <x v="1"/>
    <n v="0"/>
    <s v="No"/>
    <s v="No"/>
    <n v="1"/>
    <s v="Yes"/>
    <x v="1"/>
    <x v="2"/>
    <x v="2"/>
    <x v="2"/>
    <x v="2"/>
    <x v="2"/>
    <x v="2"/>
    <x v="2"/>
    <x v="0"/>
    <s v="Yes"/>
    <x v="1"/>
    <n v="18.850000000000001"/>
    <n v="18.850000000000001"/>
    <x v="1"/>
    <n v="18.850000000000001"/>
    <n v="1"/>
    <x v="0"/>
  </r>
  <r>
    <s v="3985-HOYPM"/>
    <x v="1"/>
    <n v="0"/>
    <s v="No"/>
    <s v="No"/>
    <n v="26"/>
    <s v="Yes"/>
    <x v="1"/>
    <x v="2"/>
    <x v="2"/>
    <x v="2"/>
    <x v="2"/>
    <x v="2"/>
    <x v="2"/>
    <x v="2"/>
    <x v="1"/>
    <s v="No"/>
    <x v="1"/>
    <n v="19.399999999999999"/>
    <n v="525.54999999999995"/>
    <x v="0"/>
    <n v="525.54999999999995"/>
    <n v="0"/>
    <x v="1"/>
  </r>
  <r>
    <s v="9728-FTTVZ"/>
    <x v="0"/>
    <n v="0"/>
    <s v="No"/>
    <s v="No"/>
    <n v="1"/>
    <s v="Yes"/>
    <x v="1"/>
    <x v="1"/>
    <x v="0"/>
    <x v="1"/>
    <x v="0"/>
    <x v="0"/>
    <x v="0"/>
    <x v="0"/>
    <x v="0"/>
    <s v="Yes"/>
    <x v="0"/>
    <n v="69.2"/>
    <n v="69.2"/>
    <x v="1"/>
    <n v="69.2"/>
    <n v="1"/>
    <x v="0"/>
  </r>
  <r>
    <s v="9548-LERKT"/>
    <x v="1"/>
    <n v="0"/>
    <s v="Yes"/>
    <s v="No"/>
    <n v="24"/>
    <s v="Yes"/>
    <x v="1"/>
    <x v="2"/>
    <x v="2"/>
    <x v="2"/>
    <x v="2"/>
    <x v="2"/>
    <x v="2"/>
    <x v="2"/>
    <x v="2"/>
    <s v="No"/>
    <x v="1"/>
    <n v="19.75"/>
    <n v="483.15"/>
    <x v="0"/>
    <n v="483.15"/>
    <n v="0"/>
    <x v="3"/>
  </r>
  <r>
    <s v="6576-FBXOJ"/>
    <x v="1"/>
    <n v="0"/>
    <s v="Yes"/>
    <s v="No"/>
    <n v="17"/>
    <s v="No"/>
    <x v="0"/>
    <x v="0"/>
    <x v="0"/>
    <x v="1"/>
    <x v="1"/>
    <x v="1"/>
    <x v="1"/>
    <x v="1"/>
    <x v="1"/>
    <s v="No"/>
    <x v="0"/>
    <n v="54.6"/>
    <n v="934.8"/>
    <x v="0"/>
    <n v="934.8"/>
    <n v="0"/>
    <x v="3"/>
  </r>
  <r>
    <s v="4310-KEDTB"/>
    <x v="0"/>
    <n v="0"/>
    <s v="No"/>
    <s v="Yes"/>
    <n v="26"/>
    <s v="No"/>
    <x v="0"/>
    <x v="0"/>
    <x v="0"/>
    <x v="1"/>
    <x v="1"/>
    <x v="0"/>
    <x v="0"/>
    <x v="0"/>
    <x v="0"/>
    <s v="Yes"/>
    <x v="1"/>
    <n v="29.8"/>
    <n v="786.5"/>
    <x v="0"/>
    <n v="786.5"/>
    <n v="0"/>
    <x v="1"/>
  </r>
  <r>
    <s v="7254-IQWOZ"/>
    <x v="1"/>
    <n v="0"/>
    <s v="No"/>
    <s v="No"/>
    <n v="1"/>
    <s v="Yes"/>
    <x v="1"/>
    <x v="1"/>
    <x v="0"/>
    <x v="1"/>
    <x v="0"/>
    <x v="0"/>
    <x v="0"/>
    <x v="0"/>
    <x v="0"/>
    <s v="Yes"/>
    <x v="0"/>
    <n v="69.650000000000006"/>
    <n v="69.650000000000006"/>
    <x v="1"/>
    <n v="69.650000000000006"/>
    <n v="1"/>
    <x v="0"/>
  </r>
  <r>
    <s v="2474-BRUCM"/>
    <x v="1"/>
    <n v="1"/>
    <s v="Yes"/>
    <s v="No"/>
    <n v="40"/>
    <s v="Yes"/>
    <x v="2"/>
    <x v="1"/>
    <x v="1"/>
    <x v="1"/>
    <x v="0"/>
    <x v="0"/>
    <x v="1"/>
    <x v="1"/>
    <x v="0"/>
    <s v="No"/>
    <x v="0"/>
    <n v="101.85"/>
    <n v="4086.3"/>
    <x v="1"/>
    <n v="4086.3"/>
    <n v="1"/>
    <x v="2"/>
  </r>
  <r>
    <s v="4062-HBMOS"/>
    <x v="1"/>
    <n v="0"/>
    <s v="No"/>
    <s v="No"/>
    <n v="52"/>
    <s v="Yes"/>
    <x v="2"/>
    <x v="1"/>
    <x v="0"/>
    <x v="0"/>
    <x v="1"/>
    <x v="0"/>
    <x v="1"/>
    <x v="1"/>
    <x v="0"/>
    <s v="Yes"/>
    <x v="0"/>
    <n v="103.05"/>
    <n v="5364.8"/>
    <x v="0"/>
    <n v="5364.8"/>
    <n v="0"/>
    <x v="5"/>
  </r>
  <r>
    <s v="0742-NXBGR"/>
    <x v="0"/>
    <n v="0"/>
    <s v="No"/>
    <s v="No"/>
    <n v="1"/>
    <s v="Yes"/>
    <x v="1"/>
    <x v="1"/>
    <x v="0"/>
    <x v="0"/>
    <x v="1"/>
    <x v="0"/>
    <x v="0"/>
    <x v="0"/>
    <x v="0"/>
    <s v="Yes"/>
    <x v="0"/>
    <n v="82.3"/>
    <n v="82.3"/>
    <x v="1"/>
    <n v="82.3"/>
    <n v="1"/>
    <x v="0"/>
  </r>
  <r>
    <s v="2676-ISHSF"/>
    <x v="1"/>
    <n v="0"/>
    <s v="No"/>
    <s v="No"/>
    <n v="1"/>
    <s v="Yes"/>
    <x v="1"/>
    <x v="2"/>
    <x v="2"/>
    <x v="2"/>
    <x v="2"/>
    <x v="2"/>
    <x v="2"/>
    <x v="2"/>
    <x v="0"/>
    <s v="No"/>
    <x v="1"/>
    <n v="20.3"/>
    <n v="20.3"/>
    <x v="0"/>
    <n v="20.3"/>
    <n v="0"/>
    <x v="0"/>
  </r>
  <r>
    <s v="9236-NDUCW"/>
    <x v="0"/>
    <n v="0"/>
    <s v="No"/>
    <s v="No"/>
    <n v="21"/>
    <s v="No"/>
    <x v="0"/>
    <x v="0"/>
    <x v="1"/>
    <x v="1"/>
    <x v="0"/>
    <x v="1"/>
    <x v="0"/>
    <x v="0"/>
    <x v="2"/>
    <s v="No"/>
    <x v="1"/>
    <n v="35.1"/>
    <n v="770.4"/>
    <x v="0"/>
    <n v="770.4"/>
    <n v="0"/>
    <x v="3"/>
  </r>
  <r>
    <s v="4753-PADAS"/>
    <x v="0"/>
    <n v="0"/>
    <s v="Yes"/>
    <s v="No"/>
    <n v="67"/>
    <s v="Yes"/>
    <x v="2"/>
    <x v="1"/>
    <x v="0"/>
    <x v="0"/>
    <x v="1"/>
    <x v="0"/>
    <x v="1"/>
    <x v="1"/>
    <x v="1"/>
    <s v="Yes"/>
    <x v="2"/>
    <n v="105.7"/>
    <n v="6816.95"/>
    <x v="0"/>
    <n v="6816.95"/>
    <n v="0"/>
    <x v="4"/>
  </r>
  <r>
    <s v="6103-QCKFX"/>
    <x v="0"/>
    <n v="0"/>
    <s v="Yes"/>
    <s v="Yes"/>
    <n v="44"/>
    <s v="Yes"/>
    <x v="1"/>
    <x v="0"/>
    <x v="1"/>
    <x v="1"/>
    <x v="0"/>
    <x v="1"/>
    <x v="0"/>
    <x v="0"/>
    <x v="0"/>
    <s v="No"/>
    <x v="2"/>
    <n v="56.25"/>
    <n v="2419.5500000000002"/>
    <x v="0"/>
    <n v="2419.5500000000002"/>
    <n v="0"/>
    <x v="2"/>
  </r>
  <r>
    <s v="7781-EWARA"/>
    <x v="1"/>
    <n v="0"/>
    <s v="Yes"/>
    <s v="Yes"/>
    <n v="70"/>
    <s v="No"/>
    <x v="0"/>
    <x v="0"/>
    <x v="0"/>
    <x v="0"/>
    <x v="1"/>
    <x v="1"/>
    <x v="1"/>
    <x v="1"/>
    <x v="1"/>
    <s v="No"/>
    <x v="0"/>
    <n v="60.35"/>
    <n v="4138.7"/>
    <x v="0"/>
    <n v="4138.7"/>
    <n v="0"/>
    <x v="4"/>
  </r>
  <r>
    <s v="6110-OHIHY"/>
    <x v="1"/>
    <n v="0"/>
    <s v="No"/>
    <s v="No"/>
    <n v="3"/>
    <s v="Yes"/>
    <x v="1"/>
    <x v="1"/>
    <x v="0"/>
    <x v="1"/>
    <x v="0"/>
    <x v="0"/>
    <x v="1"/>
    <x v="0"/>
    <x v="0"/>
    <s v="No"/>
    <x v="0"/>
    <n v="79.25"/>
    <n v="267.60000000000002"/>
    <x v="1"/>
    <n v="267.60000000000002"/>
    <n v="1"/>
    <x v="0"/>
  </r>
  <r>
    <s v="7018-FPXHH"/>
    <x v="1"/>
    <n v="0"/>
    <s v="Yes"/>
    <s v="Yes"/>
    <n v="56"/>
    <s v="Yes"/>
    <x v="1"/>
    <x v="0"/>
    <x v="1"/>
    <x v="0"/>
    <x v="1"/>
    <x v="0"/>
    <x v="0"/>
    <x v="0"/>
    <x v="2"/>
    <s v="Yes"/>
    <x v="2"/>
    <n v="59.8"/>
    <n v="3457.45"/>
    <x v="0"/>
    <n v="3457.45"/>
    <n v="0"/>
    <x v="5"/>
  </r>
  <r>
    <s v="5889-LFOLL"/>
    <x v="0"/>
    <n v="0"/>
    <s v="No"/>
    <s v="No"/>
    <n v="13"/>
    <s v="Yes"/>
    <x v="2"/>
    <x v="1"/>
    <x v="0"/>
    <x v="1"/>
    <x v="0"/>
    <x v="0"/>
    <x v="0"/>
    <x v="1"/>
    <x v="0"/>
    <s v="Yes"/>
    <x v="0"/>
    <n v="84.6"/>
    <n v="1115.2"/>
    <x v="1"/>
    <n v="1115.2"/>
    <n v="1"/>
    <x v="3"/>
  </r>
  <r>
    <s v="5708-EVONK"/>
    <x v="0"/>
    <n v="0"/>
    <s v="Yes"/>
    <s v="Yes"/>
    <n v="58"/>
    <s v="Yes"/>
    <x v="2"/>
    <x v="1"/>
    <x v="1"/>
    <x v="0"/>
    <x v="0"/>
    <x v="0"/>
    <x v="0"/>
    <x v="1"/>
    <x v="0"/>
    <s v="Yes"/>
    <x v="2"/>
    <n v="93.4"/>
    <n v="5435.6"/>
    <x v="1"/>
    <n v="5435.6"/>
    <n v="1"/>
    <x v="5"/>
  </r>
  <r>
    <s v="8708-XPXHZ"/>
    <x v="0"/>
    <n v="0"/>
    <s v="Yes"/>
    <s v="Yes"/>
    <n v="42"/>
    <s v="Yes"/>
    <x v="2"/>
    <x v="1"/>
    <x v="0"/>
    <x v="1"/>
    <x v="0"/>
    <x v="0"/>
    <x v="1"/>
    <x v="1"/>
    <x v="0"/>
    <s v="Yes"/>
    <x v="0"/>
    <n v="94.2"/>
    <n v="4186.3"/>
    <x v="1"/>
    <n v="4186.3"/>
    <n v="1"/>
    <x v="2"/>
  </r>
  <r>
    <s v="0616-ATFGB"/>
    <x v="1"/>
    <n v="1"/>
    <s v="Yes"/>
    <s v="No"/>
    <n v="1"/>
    <s v="No"/>
    <x v="0"/>
    <x v="0"/>
    <x v="0"/>
    <x v="1"/>
    <x v="0"/>
    <x v="0"/>
    <x v="0"/>
    <x v="0"/>
    <x v="0"/>
    <s v="No"/>
    <x v="0"/>
    <n v="25.05"/>
    <n v="25.05"/>
    <x v="1"/>
    <n v="25.05"/>
    <n v="1"/>
    <x v="0"/>
  </r>
  <r>
    <s v="0572-ZJKLT"/>
    <x v="0"/>
    <n v="0"/>
    <s v="Yes"/>
    <s v="Yes"/>
    <n v="46"/>
    <s v="Yes"/>
    <x v="2"/>
    <x v="1"/>
    <x v="1"/>
    <x v="1"/>
    <x v="1"/>
    <x v="1"/>
    <x v="0"/>
    <x v="1"/>
    <x v="2"/>
    <s v="No"/>
    <x v="1"/>
    <n v="99.65"/>
    <n v="4630.2"/>
    <x v="0"/>
    <n v="4630.2"/>
    <n v="0"/>
    <x v="2"/>
  </r>
  <r>
    <s v="5135-RDDQL"/>
    <x v="0"/>
    <n v="0"/>
    <s v="Yes"/>
    <s v="Yes"/>
    <n v="63"/>
    <s v="Yes"/>
    <x v="1"/>
    <x v="0"/>
    <x v="1"/>
    <x v="1"/>
    <x v="0"/>
    <x v="0"/>
    <x v="0"/>
    <x v="0"/>
    <x v="2"/>
    <s v="Yes"/>
    <x v="2"/>
    <n v="50.65"/>
    <n v="3221.25"/>
    <x v="0"/>
    <n v="3221.25"/>
    <n v="0"/>
    <x v="4"/>
  </r>
  <r>
    <s v="1353-LJWEM"/>
    <x v="1"/>
    <n v="0"/>
    <s v="No"/>
    <s v="No"/>
    <n v="11"/>
    <s v="Yes"/>
    <x v="1"/>
    <x v="0"/>
    <x v="0"/>
    <x v="0"/>
    <x v="1"/>
    <x v="1"/>
    <x v="0"/>
    <x v="0"/>
    <x v="0"/>
    <s v="Yes"/>
    <x v="0"/>
    <n v="60.9"/>
    <n v="688.5"/>
    <x v="0"/>
    <n v="688.5"/>
    <n v="0"/>
    <x v="0"/>
  </r>
  <r>
    <s v="1794-SWWKL"/>
    <x v="1"/>
    <n v="0"/>
    <s v="Yes"/>
    <s v="Yes"/>
    <n v="15"/>
    <s v="Yes"/>
    <x v="2"/>
    <x v="0"/>
    <x v="0"/>
    <x v="1"/>
    <x v="1"/>
    <x v="1"/>
    <x v="0"/>
    <x v="0"/>
    <x v="0"/>
    <s v="Yes"/>
    <x v="2"/>
    <n v="59.65"/>
    <n v="867.1"/>
    <x v="0"/>
    <n v="867.1"/>
    <n v="0"/>
    <x v="3"/>
  </r>
  <r>
    <s v="6166-YIPFO"/>
    <x v="1"/>
    <n v="0"/>
    <s v="Yes"/>
    <s v="No"/>
    <n v="72"/>
    <s v="No"/>
    <x v="0"/>
    <x v="0"/>
    <x v="1"/>
    <x v="0"/>
    <x v="1"/>
    <x v="1"/>
    <x v="1"/>
    <x v="1"/>
    <x v="2"/>
    <s v="Yes"/>
    <x v="0"/>
    <n v="64.7"/>
    <n v="4746.05"/>
    <x v="0"/>
    <n v="4746.05"/>
    <n v="0"/>
    <x v="4"/>
  </r>
  <r>
    <s v="7016-BPGEU"/>
    <x v="0"/>
    <n v="0"/>
    <s v="No"/>
    <s v="No"/>
    <n v="29"/>
    <s v="No"/>
    <x v="0"/>
    <x v="0"/>
    <x v="0"/>
    <x v="1"/>
    <x v="0"/>
    <x v="0"/>
    <x v="0"/>
    <x v="0"/>
    <x v="0"/>
    <s v="Yes"/>
    <x v="3"/>
    <n v="25.1"/>
    <n v="712.85"/>
    <x v="1"/>
    <n v="712.85"/>
    <n v="1"/>
    <x v="1"/>
  </r>
  <r>
    <s v="6876-ADESB"/>
    <x v="1"/>
    <n v="0"/>
    <s v="No"/>
    <s v="Yes"/>
    <n v="1"/>
    <s v="Yes"/>
    <x v="1"/>
    <x v="0"/>
    <x v="0"/>
    <x v="1"/>
    <x v="1"/>
    <x v="0"/>
    <x v="0"/>
    <x v="0"/>
    <x v="0"/>
    <s v="No"/>
    <x v="0"/>
    <n v="48.95"/>
    <n v="48.95"/>
    <x v="1"/>
    <n v="48.95"/>
    <n v="1"/>
    <x v="0"/>
  </r>
  <r>
    <s v="9332-GYWLO"/>
    <x v="0"/>
    <n v="0"/>
    <s v="Yes"/>
    <s v="Yes"/>
    <n v="6"/>
    <s v="Yes"/>
    <x v="1"/>
    <x v="0"/>
    <x v="0"/>
    <x v="1"/>
    <x v="0"/>
    <x v="0"/>
    <x v="1"/>
    <x v="0"/>
    <x v="0"/>
    <s v="No"/>
    <x v="0"/>
    <n v="54.85"/>
    <n v="355.1"/>
    <x v="0"/>
    <n v="355.1"/>
    <n v="0"/>
    <x v="0"/>
  </r>
  <r>
    <s v="1963-SVUCV"/>
    <x v="1"/>
    <n v="0"/>
    <s v="No"/>
    <s v="No"/>
    <n v="1"/>
    <s v="Yes"/>
    <x v="1"/>
    <x v="0"/>
    <x v="0"/>
    <x v="1"/>
    <x v="0"/>
    <x v="0"/>
    <x v="0"/>
    <x v="0"/>
    <x v="0"/>
    <s v="No"/>
    <x v="0"/>
    <n v="45.3"/>
    <n v="45.3"/>
    <x v="1"/>
    <n v="45.3"/>
    <n v="1"/>
    <x v="0"/>
  </r>
  <r>
    <s v="4184-VODJZ"/>
    <x v="1"/>
    <n v="0"/>
    <s v="Yes"/>
    <s v="Yes"/>
    <n v="63"/>
    <s v="Yes"/>
    <x v="2"/>
    <x v="1"/>
    <x v="0"/>
    <x v="0"/>
    <x v="0"/>
    <x v="0"/>
    <x v="0"/>
    <x v="1"/>
    <x v="1"/>
    <s v="Yes"/>
    <x v="0"/>
    <n v="91.35"/>
    <n v="5764.7"/>
    <x v="0"/>
    <n v="5764.7"/>
    <n v="0"/>
    <x v="4"/>
  </r>
  <r>
    <s v="0220-EBGCE"/>
    <x v="1"/>
    <n v="0"/>
    <s v="No"/>
    <s v="No"/>
    <n v="2"/>
    <s v="Yes"/>
    <x v="1"/>
    <x v="1"/>
    <x v="0"/>
    <x v="1"/>
    <x v="1"/>
    <x v="0"/>
    <x v="0"/>
    <x v="1"/>
    <x v="0"/>
    <s v="Yes"/>
    <x v="0"/>
    <n v="85.85"/>
    <n v="167.3"/>
    <x v="1"/>
    <n v="167.3"/>
    <n v="1"/>
    <x v="0"/>
  </r>
  <r>
    <s v="1092-WPIVQ"/>
    <x v="0"/>
    <n v="0"/>
    <s v="Yes"/>
    <s v="Yes"/>
    <n v="18"/>
    <s v="Yes"/>
    <x v="2"/>
    <x v="2"/>
    <x v="2"/>
    <x v="2"/>
    <x v="2"/>
    <x v="2"/>
    <x v="2"/>
    <x v="2"/>
    <x v="2"/>
    <s v="No"/>
    <x v="1"/>
    <n v="25.1"/>
    <n v="428.45"/>
    <x v="0"/>
    <n v="428.45"/>
    <n v="0"/>
    <x v="3"/>
  </r>
  <r>
    <s v="7233-IOQNP"/>
    <x v="0"/>
    <n v="0"/>
    <s v="Yes"/>
    <s v="No"/>
    <n v="43"/>
    <s v="No"/>
    <x v="0"/>
    <x v="0"/>
    <x v="1"/>
    <x v="1"/>
    <x v="0"/>
    <x v="1"/>
    <x v="0"/>
    <x v="0"/>
    <x v="0"/>
    <s v="No"/>
    <x v="2"/>
    <n v="34"/>
    <n v="1505.35"/>
    <x v="0"/>
    <n v="1505.35"/>
    <n v="0"/>
    <x v="2"/>
  </r>
  <r>
    <s v="2834-JKOOW"/>
    <x v="0"/>
    <n v="0"/>
    <s v="No"/>
    <s v="No"/>
    <n v="15"/>
    <s v="No"/>
    <x v="0"/>
    <x v="0"/>
    <x v="1"/>
    <x v="0"/>
    <x v="1"/>
    <x v="1"/>
    <x v="0"/>
    <x v="0"/>
    <x v="1"/>
    <s v="No"/>
    <x v="1"/>
    <n v="45.9"/>
    <n v="693.45"/>
    <x v="0"/>
    <n v="693.45"/>
    <n v="0"/>
    <x v="3"/>
  </r>
  <r>
    <s v="2754-VDLTR"/>
    <x v="1"/>
    <n v="0"/>
    <s v="No"/>
    <s v="Yes"/>
    <n v="10"/>
    <s v="Yes"/>
    <x v="2"/>
    <x v="1"/>
    <x v="0"/>
    <x v="1"/>
    <x v="0"/>
    <x v="0"/>
    <x v="1"/>
    <x v="1"/>
    <x v="0"/>
    <s v="No"/>
    <x v="0"/>
    <n v="95.2"/>
    <n v="930.4"/>
    <x v="1"/>
    <n v="930.4"/>
    <n v="1"/>
    <x v="0"/>
  </r>
  <r>
    <s v="2400-FEQME"/>
    <x v="1"/>
    <n v="0"/>
    <s v="Yes"/>
    <s v="Yes"/>
    <n v="55"/>
    <s v="Yes"/>
    <x v="1"/>
    <x v="2"/>
    <x v="2"/>
    <x v="2"/>
    <x v="2"/>
    <x v="2"/>
    <x v="2"/>
    <x v="2"/>
    <x v="2"/>
    <s v="No"/>
    <x v="1"/>
    <n v="20.5"/>
    <n v="1177.95"/>
    <x v="0"/>
    <n v="1177.95"/>
    <n v="0"/>
    <x v="5"/>
  </r>
  <r>
    <s v="3190-XFANI"/>
    <x v="1"/>
    <n v="0"/>
    <s v="No"/>
    <s v="Yes"/>
    <n v="49"/>
    <s v="Yes"/>
    <x v="2"/>
    <x v="1"/>
    <x v="0"/>
    <x v="1"/>
    <x v="0"/>
    <x v="1"/>
    <x v="1"/>
    <x v="1"/>
    <x v="1"/>
    <s v="Yes"/>
    <x v="2"/>
    <n v="100.6"/>
    <n v="5069.6499999999996"/>
    <x v="1"/>
    <n v="5069.6499999999996"/>
    <n v="1"/>
    <x v="5"/>
  </r>
  <r>
    <s v="7551-DACSP"/>
    <x v="1"/>
    <n v="0"/>
    <s v="Yes"/>
    <s v="Yes"/>
    <n v="6"/>
    <s v="Yes"/>
    <x v="1"/>
    <x v="0"/>
    <x v="0"/>
    <x v="0"/>
    <x v="1"/>
    <x v="0"/>
    <x v="0"/>
    <x v="0"/>
    <x v="0"/>
    <s v="Yes"/>
    <x v="1"/>
    <n v="55.3"/>
    <n v="324.25"/>
    <x v="1"/>
    <n v="324.25"/>
    <n v="1"/>
    <x v="0"/>
  </r>
  <r>
    <s v="4957-SREEC"/>
    <x v="1"/>
    <n v="0"/>
    <s v="Yes"/>
    <s v="Yes"/>
    <n v="70"/>
    <s v="Yes"/>
    <x v="1"/>
    <x v="2"/>
    <x v="2"/>
    <x v="2"/>
    <x v="2"/>
    <x v="2"/>
    <x v="2"/>
    <x v="2"/>
    <x v="2"/>
    <s v="No"/>
    <x v="3"/>
    <n v="20.350000000000001"/>
    <n v="1458.1"/>
    <x v="0"/>
    <n v="1458.1"/>
    <n v="0"/>
    <x v="4"/>
  </r>
  <r>
    <s v="7235-NXZCP"/>
    <x v="1"/>
    <n v="1"/>
    <s v="No"/>
    <s v="No"/>
    <n v="2"/>
    <s v="Yes"/>
    <x v="2"/>
    <x v="1"/>
    <x v="0"/>
    <x v="1"/>
    <x v="0"/>
    <x v="0"/>
    <x v="0"/>
    <x v="0"/>
    <x v="0"/>
    <s v="Yes"/>
    <x v="1"/>
    <n v="74.849999999999994"/>
    <n v="156.4"/>
    <x v="1"/>
    <n v="156.4"/>
    <n v="1"/>
    <x v="0"/>
  </r>
  <r>
    <s v="0230-UBYPQ"/>
    <x v="1"/>
    <n v="1"/>
    <s v="Yes"/>
    <s v="No"/>
    <n v="63"/>
    <s v="No"/>
    <x v="0"/>
    <x v="0"/>
    <x v="1"/>
    <x v="1"/>
    <x v="0"/>
    <x v="1"/>
    <x v="0"/>
    <x v="0"/>
    <x v="1"/>
    <s v="No"/>
    <x v="2"/>
    <n v="36.1"/>
    <n v="2298.9"/>
    <x v="0"/>
    <n v="2298.9"/>
    <n v="0"/>
    <x v="4"/>
  </r>
  <r>
    <s v="4923-ADWXJ"/>
    <x v="0"/>
    <n v="0"/>
    <s v="No"/>
    <s v="No"/>
    <n v="25"/>
    <s v="Yes"/>
    <x v="1"/>
    <x v="0"/>
    <x v="0"/>
    <x v="0"/>
    <x v="0"/>
    <x v="1"/>
    <x v="0"/>
    <x v="1"/>
    <x v="0"/>
    <s v="Yes"/>
    <x v="2"/>
    <n v="65.8"/>
    <n v="1679.65"/>
    <x v="0"/>
    <n v="1679.65"/>
    <n v="0"/>
    <x v="1"/>
  </r>
  <r>
    <s v="1763-KUAAW"/>
    <x v="0"/>
    <n v="1"/>
    <s v="No"/>
    <s v="No"/>
    <n v="18"/>
    <s v="Yes"/>
    <x v="1"/>
    <x v="2"/>
    <x v="2"/>
    <x v="2"/>
    <x v="2"/>
    <x v="2"/>
    <x v="2"/>
    <x v="2"/>
    <x v="1"/>
    <s v="No"/>
    <x v="2"/>
    <n v="20.350000000000001"/>
    <n v="369.6"/>
    <x v="0"/>
    <n v="369.6"/>
    <n v="0"/>
    <x v="3"/>
  </r>
  <r>
    <s v="1104-TNLZA"/>
    <x v="1"/>
    <n v="1"/>
    <s v="Yes"/>
    <s v="No"/>
    <n v="28"/>
    <s v="Yes"/>
    <x v="2"/>
    <x v="1"/>
    <x v="0"/>
    <x v="0"/>
    <x v="0"/>
    <x v="1"/>
    <x v="1"/>
    <x v="1"/>
    <x v="0"/>
    <s v="Yes"/>
    <x v="0"/>
    <n v="105.8"/>
    <n v="2998"/>
    <x v="0"/>
    <n v="2998"/>
    <n v="0"/>
    <x v="1"/>
  </r>
  <r>
    <s v="5195-KPUNQ"/>
    <x v="0"/>
    <n v="1"/>
    <s v="No"/>
    <s v="No"/>
    <n v="53"/>
    <s v="Yes"/>
    <x v="1"/>
    <x v="1"/>
    <x v="1"/>
    <x v="0"/>
    <x v="0"/>
    <x v="1"/>
    <x v="0"/>
    <x v="1"/>
    <x v="1"/>
    <s v="Yes"/>
    <x v="1"/>
    <n v="96.75"/>
    <n v="5206.55"/>
    <x v="0"/>
    <n v="5206.55"/>
    <n v="0"/>
    <x v="5"/>
  </r>
  <r>
    <s v="0520-FDVVT"/>
    <x v="1"/>
    <n v="0"/>
    <s v="No"/>
    <s v="No"/>
    <n v="35"/>
    <s v="Yes"/>
    <x v="1"/>
    <x v="1"/>
    <x v="0"/>
    <x v="0"/>
    <x v="1"/>
    <x v="0"/>
    <x v="1"/>
    <x v="1"/>
    <x v="1"/>
    <s v="Yes"/>
    <x v="2"/>
    <n v="102.35"/>
    <n v="3626.1"/>
    <x v="1"/>
    <n v="3626.1"/>
    <n v="1"/>
    <x v="1"/>
  </r>
  <r>
    <s v="3439-GVUSX"/>
    <x v="1"/>
    <n v="0"/>
    <s v="No"/>
    <s v="No"/>
    <n v="1"/>
    <s v="No"/>
    <x v="0"/>
    <x v="0"/>
    <x v="0"/>
    <x v="1"/>
    <x v="0"/>
    <x v="0"/>
    <x v="0"/>
    <x v="0"/>
    <x v="0"/>
    <s v="No"/>
    <x v="1"/>
    <n v="24.4"/>
    <n v="24.4"/>
    <x v="0"/>
    <n v="24.4"/>
    <n v="0"/>
    <x v="0"/>
  </r>
  <r>
    <s v="1444-VVSGW"/>
    <x v="1"/>
    <n v="0"/>
    <s v="Yes"/>
    <s v="No"/>
    <n v="70"/>
    <s v="Yes"/>
    <x v="2"/>
    <x v="1"/>
    <x v="1"/>
    <x v="0"/>
    <x v="1"/>
    <x v="1"/>
    <x v="1"/>
    <x v="1"/>
    <x v="1"/>
    <s v="No"/>
    <x v="3"/>
    <n v="115.65"/>
    <n v="7968.85"/>
    <x v="1"/>
    <n v="7968.85"/>
    <n v="1"/>
    <x v="4"/>
  </r>
  <r>
    <s v="5712-PTIWW"/>
    <x v="1"/>
    <n v="0"/>
    <s v="No"/>
    <s v="No"/>
    <n v="2"/>
    <s v="Yes"/>
    <x v="1"/>
    <x v="1"/>
    <x v="0"/>
    <x v="1"/>
    <x v="1"/>
    <x v="1"/>
    <x v="0"/>
    <x v="0"/>
    <x v="0"/>
    <s v="Yes"/>
    <x v="0"/>
    <n v="79.849999999999994"/>
    <n v="152.44999999999999"/>
    <x v="1"/>
    <n v="152.44999999999999"/>
    <n v="1"/>
    <x v="0"/>
  </r>
  <r>
    <s v="5949-HGVJL"/>
    <x v="0"/>
    <n v="0"/>
    <s v="Yes"/>
    <s v="No"/>
    <n v="26"/>
    <s v="Yes"/>
    <x v="1"/>
    <x v="0"/>
    <x v="0"/>
    <x v="0"/>
    <x v="0"/>
    <x v="1"/>
    <x v="1"/>
    <x v="1"/>
    <x v="0"/>
    <s v="Yes"/>
    <x v="0"/>
    <n v="73.05"/>
    <n v="1959.5"/>
    <x v="0"/>
    <n v="1959.5"/>
    <n v="0"/>
    <x v="1"/>
  </r>
  <r>
    <s v="5203-XEHAX"/>
    <x v="0"/>
    <n v="0"/>
    <s v="No"/>
    <s v="No"/>
    <n v="34"/>
    <s v="Yes"/>
    <x v="1"/>
    <x v="0"/>
    <x v="1"/>
    <x v="0"/>
    <x v="0"/>
    <x v="0"/>
    <x v="0"/>
    <x v="1"/>
    <x v="1"/>
    <s v="No"/>
    <x v="0"/>
    <n v="64.349999999999994"/>
    <n v="2053.0500000000002"/>
    <x v="0"/>
    <n v="2053.0500000000002"/>
    <n v="0"/>
    <x v="1"/>
  </r>
  <r>
    <s v="1635-HDGFT"/>
    <x v="0"/>
    <n v="0"/>
    <s v="No"/>
    <s v="Yes"/>
    <n v="19"/>
    <s v="Yes"/>
    <x v="1"/>
    <x v="2"/>
    <x v="2"/>
    <x v="2"/>
    <x v="2"/>
    <x v="2"/>
    <x v="2"/>
    <x v="2"/>
    <x v="2"/>
    <s v="No"/>
    <x v="1"/>
    <n v="20.5"/>
    <n v="398.55"/>
    <x v="0"/>
    <n v="398.55"/>
    <n v="0"/>
    <x v="3"/>
  </r>
  <r>
    <s v="3315-TOTBP"/>
    <x v="1"/>
    <n v="0"/>
    <s v="No"/>
    <s v="No"/>
    <n v="15"/>
    <s v="Yes"/>
    <x v="2"/>
    <x v="1"/>
    <x v="0"/>
    <x v="1"/>
    <x v="0"/>
    <x v="0"/>
    <x v="0"/>
    <x v="0"/>
    <x v="0"/>
    <s v="Yes"/>
    <x v="1"/>
    <n v="76"/>
    <n v="1130.8499999999999"/>
    <x v="1"/>
    <n v="1130.8499999999999"/>
    <n v="1"/>
    <x v="3"/>
  </r>
  <r>
    <s v="8050-XGRVL"/>
    <x v="0"/>
    <n v="0"/>
    <s v="Yes"/>
    <s v="Yes"/>
    <n v="62"/>
    <s v="Yes"/>
    <x v="1"/>
    <x v="0"/>
    <x v="1"/>
    <x v="1"/>
    <x v="1"/>
    <x v="0"/>
    <x v="0"/>
    <x v="0"/>
    <x v="1"/>
    <s v="No"/>
    <x v="3"/>
    <n v="54.75"/>
    <n v="3425.35"/>
    <x v="0"/>
    <n v="3425.35"/>
    <n v="0"/>
    <x v="4"/>
  </r>
  <r>
    <s v="6661-HBGWL"/>
    <x v="0"/>
    <n v="1"/>
    <s v="No"/>
    <s v="No"/>
    <n v="42"/>
    <s v="Yes"/>
    <x v="2"/>
    <x v="1"/>
    <x v="0"/>
    <x v="0"/>
    <x v="1"/>
    <x v="0"/>
    <x v="1"/>
    <x v="1"/>
    <x v="0"/>
    <s v="Yes"/>
    <x v="2"/>
    <n v="104.75"/>
    <n v="4323.45"/>
    <x v="1"/>
    <n v="4323.45"/>
    <n v="1"/>
    <x v="2"/>
  </r>
  <r>
    <s v="1518-VOWAV"/>
    <x v="0"/>
    <n v="0"/>
    <s v="No"/>
    <s v="No"/>
    <n v="9"/>
    <s v="Yes"/>
    <x v="1"/>
    <x v="0"/>
    <x v="1"/>
    <x v="0"/>
    <x v="0"/>
    <x v="0"/>
    <x v="1"/>
    <x v="1"/>
    <x v="0"/>
    <s v="Yes"/>
    <x v="0"/>
    <n v="74.650000000000006"/>
    <n v="703.55"/>
    <x v="1"/>
    <n v="703.55"/>
    <n v="1"/>
    <x v="0"/>
  </r>
  <r>
    <s v="9828-QHFBK"/>
    <x v="1"/>
    <n v="0"/>
    <s v="No"/>
    <s v="No"/>
    <n v="24"/>
    <s v="Yes"/>
    <x v="1"/>
    <x v="0"/>
    <x v="1"/>
    <x v="1"/>
    <x v="0"/>
    <x v="0"/>
    <x v="0"/>
    <x v="0"/>
    <x v="0"/>
    <s v="Yes"/>
    <x v="0"/>
    <n v="51.15"/>
    <n v="1275.7"/>
    <x v="0"/>
    <n v="1275.7"/>
    <n v="0"/>
    <x v="3"/>
  </r>
  <r>
    <s v="3908-MKIMJ"/>
    <x v="1"/>
    <n v="1"/>
    <s v="Yes"/>
    <s v="No"/>
    <n v="68"/>
    <s v="No"/>
    <x v="0"/>
    <x v="0"/>
    <x v="1"/>
    <x v="0"/>
    <x v="1"/>
    <x v="0"/>
    <x v="0"/>
    <x v="0"/>
    <x v="2"/>
    <s v="Yes"/>
    <x v="0"/>
    <n v="41.95"/>
    <n v="2965.75"/>
    <x v="0"/>
    <n v="2965.75"/>
    <n v="0"/>
    <x v="4"/>
  </r>
  <r>
    <s v="5012-YSPJJ"/>
    <x v="1"/>
    <n v="0"/>
    <s v="Yes"/>
    <s v="Yes"/>
    <n v="31"/>
    <s v="Yes"/>
    <x v="1"/>
    <x v="0"/>
    <x v="0"/>
    <x v="1"/>
    <x v="1"/>
    <x v="1"/>
    <x v="0"/>
    <x v="0"/>
    <x v="0"/>
    <s v="No"/>
    <x v="1"/>
    <n v="54.35"/>
    <n v="1647"/>
    <x v="0"/>
    <n v="1647"/>
    <n v="0"/>
    <x v="1"/>
  </r>
  <r>
    <s v="5909-ECHUI"/>
    <x v="0"/>
    <n v="0"/>
    <s v="No"/>
    <s v="No"/>
    <n v="1"/>
    <s v="Yes"/>
    <x v="1"/>
    <x v="0"/>
    <x v="0"/>
    <x v="1"/>
    <x v="0"/>
    <x v="0"/>
    <x v="0"/>
    <x v="1"/>
    <x v="0"/>
    <s v="Yes"/>
    <x v="0"/>
    <n v="56.25"/>
    <n v="56.25"/>
    <x v="1"/>
    <n v="56.25"/>
    <n v="1"/>
    <x v="0"/>
  </r>
  <r>
    <s v="1309-BXVOQ"/>
    <x v="1"/>
    <n v="0"/>
    <s v="Yes"/>
    <s v="No"/>
    <n v="21"/>
    <s v="Yes"/>
    <x v="2"/>
    <x v="1"/>
    <x v="0"/>
    <x v="1"/>
    <x v="1"/>
    <x v="1"/>
    <x v="1"/>
    <x v="1"/>
    <x v="0"/>
    <s v="Yes"/>
    <x v="0"/>
    <n v="106.1"/>
    <n v="2249.9499999999998"/>
    <x v="1"/>
    <n v="2249.9499999999998"/>
    <n v="1"/>
    <x v="3"/>
  </r>
  <r>
    <s v="6728-VOIFY"/>
    <x v="0"/>
    <n v="0"/>
    <s v="Yes"/>
    <s v="No"/>
    <n v="63"/>
    <s v="Yes"/>
    <x v="1"/>
    <x v="1"/>
    <x v="0"/>
    <x v="0"/>
    <x v="0"/>
    <x v="0"/>
    <x v="1"/>
    <x v="1"/>
    <x v="1"/>
    <s v="Yes"/>
    <x v="0"/>
    <n v="96"/>
    <n v="6109.75"/>
    <x v="0"/>
    <n v="6109.75"/>
    <n v="0"/>
    <x v="4"/>
  </r>
  <r>
    <s v="9317-WZPGV"/>
    <x v="0"/>
    <n v="1"/>
    <s v="No"/>
    <s v="No"/>
    <n v="2"/>
    <s v="Yes"/>
    <x v="1"/>
    <x v="1"/>
    <x v="0"/>
    <x v="1"/>
    <x v="0"/>
    <x v="0"/>
    <x v="0"/>
    <x v="1"/>
    <x v="0"/>
    <s v="Yes"/>
    <x v="2"/>
    <n v="79.75"/>
    <n v="159.4"/>
    <x v="1"/>
    <n v="159.4"/>
    <n v="1"/>
    <x v="0"/>
  </r>
  <r>
    <s v="4891-NLUBA"/>
    <x v="0"/>
    <n v="0"/>
    <s v="Yes"/>
    <s v="Yes"/>
    <n v="61"/>
    <s v="No"/>
    <x v="0"/>
    <x v="0"/>
    <x v="0"/>
    <x v="0"/>
    <x v="1"/>
    <x v="1"/>
    <x v="1"/>
    <x v="1"/>
    <x v="2"/>
    <s v="Yes"/>
    <x v="2"/>
    <n v="61.45"/>
    <n v="3751.15"/>
    <x v="0"/>
    <n v="3751.15"/>
    <n v="0"/>
    <x v="4"/>
  </r>
  <r>
    <s v="2856-HYAPG"/>
    <x v="0"/>
    <n v="0"/>
    <s v="No"/>
    <s v="No"/>
    <n v="1"/>
    <s v="Yes"/>
    <x v="1"/>
    <x v="1"/>
    <x v="0"/>
    <x v="1"/>
    <x v="0"/>
    <x v="0"/>
    <x v="0"/>
    <x v="0"/>
    <x v="0"/>
    <s v="No"/>
    <x v="0"/>
    <n v="68.650000000000006"/>
    <n v="68.650000000000006"/>
    <x v="1"/>
    <n v="68.650000000000006"/>
    <n v="1"/>
    <x v="0"/>
  </r>
  <r>
    <s v="8969-PRHFK"/>
    <x v="1"/>
    <n v="0"/>
    <s v="No"/>
    <s v="No"/>
    <n v="18"/>
    <s v="Yes"/>
    <x v="1"/>
    <x v="2"/>
    <x v="2"/>
    <x v="2"/>
    <x v="2"/>
    <x v="2"/>
    <x v="2"/>
    <x v="2"/>
    <x v="1"/>
    <s v="No"/>
    <x v="1"/>
    <n v="19.649999999999999"/>
    <n v="411.25"/>
    <x v="0"/>
    <n v="411.25"/>
    <n v="0"/>
    <x v="3"/>
  </r>
  <r>
    <s v="0661-KQHNK"/>
    <x v="0"/>
    <n v="0"/>
    <s v="Yes"/>
    <s v="Yes"/>
    <n v="6"/>
    <s v="Yes"/>
    <x v="1"/>
    <x v="2"/>
    <x v="2"/>
    <x v="2"/>
    <x v="2"/>
    <x v="2"/>
    <x v="2"/>
    <x v="2"/>
    <x v="1"/>
    <s v="No"/>
    <x v="3"/>
    <n v="19"/>
    <n v="105.5"/>
    <x v="0"/>
    <n v="105.5"/>
    <n v="0"/>
    <x v="0"/>
  </r>
  <r>
    <s v="8709-KRDVL"/>
    <x v="0"/>
    <n v="0"/>
    <s v="No"/>
    <s v="No"/>
    <n v="33"/>
    <s v="Yes"/>
    <x v="2"/>
    <x v="1"/>
    <x v="0"/>
    <x v="0"/>
    <x v="0"/>
    <x v="0"/>
    <x v="1"/>
    <x v="1"/>
    <x v="0"/>
    <s v="Yes"/>
    <x v="0"/>
    <n v="100"/>
    <n v="3320.6"/>
    <x v="0"/>
    <n v="3320.6"/>
    <n v="0"/>
    <x v="1"/>
  </r>
  <r>
    <s v="4488-PSYCG"/>
    <x v="1"/>
    <n v="0"/>
    <s v="No"/>
    <s v="No"/>
    <n v="16"/>
    <s v="Yes"/>
    <x v="1"/>
    <x v="2"/>
    <x v="2"/>
    <x v="2"/>
    <x v="2"/>
    <x v="2"/>
    <x v="2"/>
    <x v="2"/>
    <x v="0"/>
    <s v="No"/>
    <x v="2"/>
    <n v="20.25"/>
    <n v="327.45"/>
    <x v="1"/>
    <n v="327.45"/>
    <n v="1"/>
    <x v="3"/>
  </r>
  <r>
    <s v="1427-VERSM"/>
    <x v="0"/>
    <n v="0"/>
    <s v="Yes"/>
    <s v="No"/>
    <n v="56"/>
    <s v="Yes"/>
    <x v="1"/>
    <x v="1"/>
    <x v="0"/>
    <x v="1"/>
    <x v="1"/>
    <x v="1"/>
    <x v="1"/>
    <x v="1"/>
    <x v="0"/>
    <s v="Yes"/>
    <x v="0"/>
    <n v="98.7"/>
    <n v="5669.5"/>
    <x v="0"/>
    <n v="5669.5"/>
    <n v="0"/>
    <x v="5"/>
  </r>
  <r>
    <s v="9801-NOSHQ"/>
    <x v="1"/>
    <n v="0"/>
    <s v="No"/>
    <s v="Yes"/>
    <n v="23"/>
    <s v="Yes"/>
    <x v="1"/>
    <x v="2"/>
    <x v="2"/>
    <x v="2"/>
    <x v="2"/>
    <x v="2"/>
    <x v="2"/>
    <x v="2"/>
    <x v="1"/>
    <s v="No"/>
    <x v="1"/>
    <n v="19.8"/>
    <n v="465.45"/>
    <x v="0"/>
    <n v="465.45"/>
    <n v="0"/>
    <x v="3"/>
  </r>
  <r>
    <s v="6339-YPSAH"/>
    <x v="1"/>
    <n v="0"/>
    <s v="No"/>
    <s v="No"/>
    <n v="9"/>
    <s v="Yes"/>
    <x v="1"/>
    <x v="1"/>
    <x v="0"/>
    <x v="1"/>
    <x v="1"/>
    <x v="0"/>
    <x v="0"/>
    <x v="0"/>
    <x v="0"/>
    <s v="Yes"/>
    <x v="0"/>
    <n v="73.8"/>
    <n v="704.3"/>
    <x v="0"/>
    <n v="704.3"/>
    <n v="0"/>
    <x v="0"/>
  </r>
  <r>
    <s v="3621-CEOVK"/>
    <x v="0"/>
    <n v="1"/>
    <s v="Yes"/>
    <s v="No"/>
    <n v="14"/>
    <s v="Yes"/>
    <x v="2"/>
    <x v="1"/>
    <x v="0"/>
    <x v="0"/>
    <x v="0"/>
    <x v="0"/>
    <x v="1"/>
    <x v="1"/>
    <x v="0"/>
    <s v="Yes"/>
    <x v="0"/>
    <n v="100.2"/>
    <n v="1369.8"/>
    <x v="1"/>
    <n v="1369.8"/>
    <n v="1"/>
    <x v="3"/>
  </r>
  <r>
    <s v="6906-ANDWJ"/>
    <x v="1"/>
    <n v="0"/>
    <s v="Yes"/>
    <s v="Yes"/>
    <n v="15"/>
    <s v="Yes"/>
    <x v="2"/>
    <x v="1"/>
    <x v="0"/>
    <x v="1"/>
    <x v="0"/>
    <x v="0"/>
    <x v="0"/>
    <x v="0"/>
    <x v="0"/>
    <s v="Yes"/>
    <x v="2"/>
    <n v="74.900000000000006"/>
    <n v="1107.25"/>
    <x v="1"/>
    <n v="1107.25"/>
    <n v="1"/>
    <x v="3"/>
  </r>
  <r>
    <s v="2159-TURXX"/>
    <x v="1"/>
    <n v="0"/>
    <s v="No"/>
    <s v="No"/>
    <n v="5"/>
    <s v="Yes"/>
    <x v="1"/>
    <x v="2"/>
    <x v="2"/>
    <x v="2"/>
    <x v="2"/>
    <x v="2"/>
    <x v="2"/>
    <x v="2"/>
    <x v="0"/>
    <s v="No"/>
    <x v="3"/>
    <n v="20.05"/>
    <n v="95.55"/>
    <x v="0"/>
    <n v="95.55"/>
    <n v="0"/>
    <x v="0"/>
  </r>
  <r>
    <s v="1548-FEHVL"/>
    <x v="1"/>
    <n v="0"/>
    <s v="Yes"/>
    <s v="No"/>
    <n v="61"/>
    <s v="Yes"/>
    <x v="2"/>
    <x v="1"/>
    <x v="1"/>
    <x v="0"/>
    <x v="0"/>
    <x v="0"/>
    <x v="1"/>
    <x v="1"/>
    <x v="0"/>
    <s v="Yes"/>
    <x v="0"/>
    <n v="106.2"/>
    <n v="6375.2"/>
    <x v="0"/>
    <n v="6375.2"/>
    <n v="0"/>
    <x v="4"/>
  </r>
  <r>
    <s v="3795-CAWEX"/>
    <x v="1"/>
    <n v="0"/>
    <s v="Yes"/>
    <s v="Yes"/>
    <n v="70"/>
    <s v="Yes"/>
    <x v="2"/>
    <x v="1"/>
    <x v="1"/>
    <x v="0"/>
    <x v="1"/>
    <x v="1"/>
    <x v="1"/>
    <x v="1"/>
    <x v="2"/>
    <s v="Yes"/>
    <x v="3"/>
    <n v="116.55"/>
    <n v="8152.3"/>
    <x v="0"/>
    <n v="8152.3"/>
    <n v="0"/>
    <x v="4"/>
  </r>
  <r>
    <s v="6215-NQCPY"/>
    <x v="1"/>
    <n v="0"/>
    <s v="No"/>
    <s v="No"/>
    <n v="15"/>
    <s v="Yes"/>
    <x v="2"/>
    <x v="1"/>
    <x v="1"/>
    <x v="1"/>
    <x v="0"/>
    <x v="0"/>
    <x v="1"/>
    <x v="1"/>
    <x v="0"/>
    <s v="Yes"/>
    <x v="0"/>
    <n v="99.7"/>
    <n v="1566.75"/>
    <x v="0"/>
    <n v="1566.75"/>
    <n v="0"/>
    <x v="3"/>
  </r>
  <r>
    <s v="5647-URDKA"/>
    <x v="1"/>
    <n v="0"/>
    <s v="Yes"/>
    <s v="Yes"/>
    <n v="8"/>
    <s v="Yes"/>
    <x v="1"/>
    <x v="2"/>
    <x v="2"/>
    <x v="2"/>
    <x v="2"/>
    <x v="2"/>
    <x v="2"/>
    <x v="2"/>
    <x v="2"/>
    <s v="No"/>
    <x v="1"/>
    <n v="19.7"/>
    <n v="130.25"/>
    <x v="0"/>
    <n v="130.25"/>
    <n v="0"/>
    <x v="0"/>
  </r>
  <r>
    <s v="2229-DPMBI"/>
    <x v="0"/>
    <n v="0"/>
    <s v="Yes"/>
    <s v="Yes"/>
    <n v="8"/>
    <s v="Yes"/>
    <x v="1"/>
    <x v="2"/>
    <x v="2"/>
    <x v="2"/>
    <x v="2"/>
    <x v="2"/>
    <x v="2"/>
    <x v="2"/>
    <x v="2"/>
    <s v="No"/>
    <x v="1"/>
    <n v="19.5"/>
    <n v="162.15"/>
    <x v="0"/>
    <n v="162.15"/>
    <n v="0"/>
    <x v="0"/>
  </r>
  <r>
    <s v="9626-WEQRM"/>
    <x v="0"/>
    <n v="0"/>
    <s v="No"/>
    <s v="No"/>
    <n v="4"/>
    <s v="No"/>
    <x v="0"/>
    <x v="0"/>
    <x v="1"/>
    <x v="1"/>
    <x v="0"/>
    <x v="0"/>
    <x v="0"/>
    <x v="0"/>
    <x v="0"/>
    <s v="Yes"/>
    <x v="1"/>
    <n v="29.15"/>
    <n v="110.05"/>
    <x v="0"/>
    <n v="110.05"/>
    <n v="0"/>
    <x v="0"/>
  </r>
  <r>
    <s v="2188-SXWVT"/>
    <x v="0"/>
    <n v="0"/>
    <s v="No"/>
    <s v="No"/>
    <n v="34"/>
    <s v="Yes"/>
    <x v="1"/>
    <x v="0"/>
    <x v="1"/>
    <x v="0"/>
    <x v="0"/>
    <x v="0"/>
    <x v="0"/>
    <x v="0"/>
    <x v="1"/>
    <s v="No"/>
    <x v="1"/>
    <n v="55"/>
    <n v="1885.15"/>
    <x v="0"/>
    <n v="1885.15"/>
    <n v="0"/>
    <x v="1"/>
  </r>
  <r>
    <s v="6258-PVZWJ"/>
    <x v="1"/>
    <n v="0"/>
    <s v="Yes"/>
    <s v="No"/>
    <n v="68"/>
    <s v="Yes"/>
    <x v="2"/>
    <x v="0"/>
    <x v="1"/>
    <x v="0"/>
    <x v="1"/>
    <x v="1"/>
    <x v="1"/>
    <x v="1"/>
    <x v="2"/>
    <s v="Yes"/>
    <x v="3"/>
    <n v="90.8"/>
    <n v="6302.85"/>
    <x v="0"/>
    <n v="6302.85"/>
    <n v="0"/>
    <x v="4"/>
  </r>
  <r>
    <s v="1094-BKOSX"/>
    <x v="0"/>
    <n v="0"/>
    <s v="Yes"/>
    <s v="Yes"/>
    <n v="45"/>
    <s v="No"/>
    <x v="0"/>
    <x v="0"/>
    <x v="0"/>
    <x v="0"/>
    <x v="1"/>
    <x v="1"/>
    <x v="0"/>
    <x v="1"/>
    <x v="1"/>
    <s v="No"/>
    <x v="2"/>
    <n v="51"/>
    <n v="2264.5"/>
    <x v="0"/>
    <n v="2264.5"/>
    <n v="0"/>
    <x v="2"/>
  </r>
  <r>
    <s v="6969-MVBAI"/>
    <x v="0"/>
    <n v="1"/>
    <s v="No"/>
    <s v="No"/>
    <n v="9"/>
    <s v="Yes"/>
    <x v="2"/>
    <x v="1"/>
    <x v="0"/>
    <x v="1"/>
    <x v="1"/>
    <x v="0"/>
    <x v="1"/>
    <x v="0"/>
    <x v="0"/>
    <s v="Yes"/>
    <x v="0"/>
    <n v="90.1"/>
    <n v="816.8"/>
    <x v="0"/>
    <n v="816.8"/>
    <n v="0"/>
    <x v="0"/>
  </r>
  <r>
    <s v="2978-XXSOG"/>
    <x v="0"/>
    <n v="0"/>
    <s v="No"/>
    <s v="No"/>
    <n v="22"/>
    <s v="Yes"/>
    <x v="2"/>
    <x v="0"/>
    <x v="1"/>
    <x v="1"/>
    <x v="0"/>
    <x v="1"/>
    <x v="0"/>
    <x v="0"/>
    <x v="0"/>
    <s v="Yes"/>
    <x v="1"/>
    <n v="59.05"/>
    <n v="1253.5"/>
    <x v="0"/>
    <n v="1253.5"/>
    <n v="0"/>
    <x v="3"/>
  </r>
  <r>
    <s v="2342-CKIAO"/>
    <x v="0"/>
    <n v="0"/>
    <s v="No"/>
    <s v="No"/>
    <n v="2"/>
    <s v="Yes"/>
    <x v="1"/>
    <x v="2"/>
    <x v="2"/>
    <x v="2"/>
    <x v="2"/>
    <x v="2"/>
    <x v="2"/>
    <x v="2"/>
    <x v="0"/>
    <s v="No"/>
    <x v="1"/>
    <n v="20.3"/>
    <n v="41.2"/>
    <x v="0"/>
    <n v="41.2"/>
    <n v="0"/>
    <x v="0"/>
  </r>
  <r>
    <s v="6953-PBDIN"/>
    <x v="1"/>
    <n v="0"/>
    <s v="Yes"/>
    <s v="No"/>
    <n v="70"/>
    <s v="Yes"/>
    <x v="2"/>
    <x v="0"/>
    <x v="0"/>
    <x v="0"/>
    <x v="1"/>
    <x v="1"/>
    <x v="1"/>
    <x v="0"/>
    <x v="2"/>
    <s v="No"/>
    <x v="2"/>
    <n v="72.95"/>
    <n v="5265.55"/>
    <x v="0"/>
    <n v="5265.55"/>
    <n v="0"/>
    <x v="4"/>
  </r>
  <r>
    <s v="3898-BSJYF"/>
    <x v="0"/>
    <n v="0"/>
    <s v="No"/>
    <s v="Yes"/>
    <n v="10"/>
    <s v="Yes"/>
    <x v="2"/>
    <x v="0"/>
    <x v="1"/>
    <x v="1"/>
    <x v="1"/>
    <x v="1"/>
    <x v="0"/>
    <x v="1"/>
    <x v="1"/>
    <s v="No"/>
    <x v="3"/>
    <n v="73.55"/>
    <n v="693.3"/>
    <x v="0"/>
    <n v="693.3"/>
    <n v="0"/>
    <x v="0"/>
  </r>
  <r>
    <s v="3938-YFPXD"/>
    <x v="1"/>
    <n v="0"/>
    <s v="No"/>
    <s v="No"/>
    <n v="72"/>
    <s v="Yes"/>
    <x v="2"/>
    <x v="0"/>
    <x v="1"/>
    <x v="1"/>
    <x v="1"/>
    <x v="1"/>
    <x v="1"/>
    <x v="1"/>
    <x v="2"/>
    <s v="No"/>
    <x v="3"/>
    <n v="84.3"/>
    <n v="5997.1"/>
    <x v="0"/>
    <n v="5997.1"/>
    <n v="0"/>
    <x v="4"/>
  </r>
  <r>
    <s v="7696-AMHOD"/>
    <x v="0"/>
    <n v="0"/>
    <s v="Yes"/>
    <s v="Yes"/>
    <n v="49"/>
    <s v="Yes"/>
    <x v="1"/>
    <x v="0"/>
    <x v="0"/>
    <x v="0"/>
    <x v="1"/>
    <x v="0"/>
    <x v="1"/>
    <x v="1"/>
    <x v="1"/>
    <s v="No"/>
    <x v="3"/>
    <n v="78"/>
    <n v="3824.2"/>
    <x v="0"/>
    <n v="3824.2"/>
    <n v="0"/>
    <x v="5"/>
  </r>
  <r>
    <s v="2453-SAFNS"/>
    <x v="0"/>
    <n v="1"/>
    <s v="No"/>
    <s v="No"/>
    <n v="54"/>
    <s v="Yes"/>
    <x v="2"/>
    <x v="0"/>
    <x v="0"/>
    <x v="0"/>
    <x v="0"/>
    <x v="1"/>
    <x v="1"/>
    <x v="0"/>
    <x v="1"/>
    <s v="No"/>
    <x v="1"/>
    <n v="72.099999999999994"/>
    <n v="3886.05"/>
    <x v="0"/>
    <n v="3886.05"/>
    <n v="0"/>
    <x v="5"/>
  </r>
  <r>
    <s v="9558-IHEZX"/>
    <x v="0"/>
    <n v="0"/>
    <s v="No"/>
    <s v="No"/>
    <n v="71"/>
    <s v="Yes"/>
    <x v="2"/>
    <x v="1"/>
    <x v="1"/>
    <x v="0"/>
    <x v="1"/>
    <x v="0"/>
    <x v="1"/>
    <x v="1"/>
    <x v="2"/>
    <s v="Yes"/>
    <x v="3"/>
    <n v="106.75"/>
    <n v="7283.25"/>
    <x v="0"/>
    <n v="7283.25"/>
    <n v="0"/>
    <x v="4"/>
  </r>
  <r>
    <s v="9617-UDPEU"/>
    <x v="0"/>
    <n v="0"/>
    <s v="No"/>
    <s v="No"/>
    <n v="22"/>
    <s v="Yes"/>
    <x v="1"/>
    <x v="2"/>
    <x v="2"/>
    <x v="2"/>
    <x v="2"/>
    <x v="2"/>
    <x v="2"/>
    <x v="2"/>
    <x v="1"/>
    <s v="Yes"/>
    <x v="1"/>
    <n v="19.25"/>
    <n v="412.55"/>
    <x v="0"/>
    <n v="412.55"/>
    <n v="0"/>
    <x v="3"/>
  </r>
  <r>
    <s v="6340-DACFT"/>
    <x v="0"/>
    <n v="0"/>
    <s v="Yes"/>
    <s v="Yes"/>
    <n v="50"/>
    <s v="Yes"/>
    <x v="1"/>
    <x v="2"/>
    <x v="2"/>
    <x v="2"/>
    <x v="2"/>
    <x v="2"/>
    <x v="2"/>
    <x v="2"/>
    <x v="2"/>
    <s v="No"/>
    <x v="3"/>
    <n v="20.55"/>
    <n v="1070.25"/>
    <x v="0"/>
    <n v="1070.25"/>
    <n v="0"/>
    <x v="5"/>
  </r>
  <r>
    <s v="4955-VCWBI"/>
    <x v="0"/>
    <n v="0"/>
    <s v="Yes"/>
    <s v="Yes"/>
    <n v="43"/>
    <s v="Yes"/>
    <x v="1"/>
    <x v="2"/>
    <x v="2"/>
    <x v="2"/>
    <x v="2"/>
    <x v="2"/>
    <x v="2"/>
    <x v="2"/>
    <x v="1"/>
    <s v="No"/>
    <x v="1"/>
    <n v="20"/>
    <n v="817.95"/>
    <x v="0"/>
    <n v="817.95"/>
    <n v="0"/>
    <x v="2"/>
  </r>
  <r>
    <s v="6813-GZQCG"/>
    <x v="0"/>
    <n v="0"/>
    <s v="Yes"/>
    <s v="Yes"/>
    <n v="45"/>
    <s v="Yes"/>
    <x v="2"/>
    <x v="2"/>
    <x v="2"/>
    <x v="2"/>
    <x v="2"/>
    <x v="2"/>
    <x v="2"/>
    <x v="2"/>
    <x v="2"/>
    <s v="Yes"/>
    <x v="3"/>
    <n v="24.65"/>
    <n v="1171.3"/>
    <x v="0"/>
    <n v="1171.3"/>
    <n v="0"/>
    <x v="2"/>
  </r>
  <r>
    <s v="7426-GSWPO"/>
    <x v="1"/>
    <n v="1"/>
    <s v="No"/>
    <s v="No"/>
    <n v="64"/>
    <s v="Yes"/>
    <x v="2"/>
    <x v="1"/>
    <x v="1"/>
    <x v="0"/>
    <x v="0"/>
    <x v="0"/>
    <x v="1"/>
    <x v="1"/>
    <x v="0"/>
    <s v="Yes"/>
    <x v="2"/>
    <n v="103.5"/>
    <n v="6548.65"/>
    <x v="0"/>
    <n v="6548.65"/>
    <n v="0"/>
    <x v="4"/>
  </r>
  <r>
    <s v="3389-KTRXV"/>
    <x v="0"/>
    <n v="0"/>
    <s v="Yes"/>
    <s v="Yes"/>
    <n v="23"/>
    <s v="Yes"/>
    <x v="2"/>
    <x v="2"/>
    <x v="2"/>
    <x v="2"/>
    <x v="2"/>
    <x v="2"/>
    <x v="2"/>
    <x v="2"/>
    <x v="2"/>
    <s v="No"/>
    <x v="1"/>
    <n v="23.85"/>
    <n v="625.65"/>
    <x v="0"/>
    <n v="625.65"/>
    <n v="0"/>
    <x v="3"/>
  </r>
  <r>
    <s v="3118-UHVVQ"/>
    <x v="0"/>
    <n v="0"/>
    <s v="Yes"/>
    <s v="No"/>
    <n v="68"/>
    <s v="Yes"/>
    <x v="2"/>
    <x v="2"/>
    <x v="2"/>
    <x v="2"/>
    <x v="2"/>
    <x v="2"/>
    <x v="2"/>
    <x v="2"/>
    <x v="2"/>
    <s v="No"/>
    <x v="3"/>
    <n v="25.8"/>
    <n v="1911.5"/>
    <x v="0"/>
    <n v="1911.5"/>
    <n v="0"/>
    <x v="4"/>
  </r>
  <r>
    <s v="1031-IIDEO"/>
    <x v="0"/>
    <n v="0"/>
    <s v="No"/>
    <s v="No"/>
    <n v="1"/>
    <s v="Yes"/>
    <x v="1"/>
    <x v="1"/>
    <x v="0"/>
    <x v="1"/>
    <x v="0"/>
    <x v="0"/>
    <x v="0"/>
    <x v="0"/>
    <x v="0"/>
    <s v="Yes"/>
    <x v="0"/>
    <n v="70.849999999999994"/>
    <n v="70.849999999999994"/>
    <x v="1"/>
    <n v="70.849999999999994"/>
    <n v="1"/>
    <x v="0"/>
  </r>
  <r>
    <s v="5832-XKAES"/>
    <x v="1"/>
    <n v="0"/>
    <s v="No"/>
    <s v="No"/>
    <n v="2"/>
    <s v="Yes"/>
    <x v="1"/>
    <x v="1"/>
    <x v="0"/>
    <x v="1"/>
    <x v="0"/>
    <x v="0"/>
    <x v="0"/>
    <x v="0"/>
    <x v="0"/>
    <s v="Yes"/>
    <x v="3"/>
    <n v="69.8"/>
    <n v="134.69999999999999"/>
    <x v="1"/>
    <n v="134.69999999999999"/>
    <n v="1"/>
    <x v="0"/>
  </r>
  <r>
    <s v="3205-MXZRA"/>
    <x v="1"/>
    <n v="0"/>
    <s v="No"/>
    <s v="No"/>
    <n v="26"/>
    <s v="Yes"/>
    <x v="1"/>
    <x v="0"/>
    <x v="0"/>
    <x v="1"/>
    <x v="0"/>
    <x v="1"/>
    <x v="1"/>
    <x v="0"/>
    <x v="1"/>
    <s v="No"/>
    <x v="3"/>
    <n v="59.45"/>
    <n v="1507"/>
    <x v="0"/>
    <n v="1507"/>
    <n v="0"/>
    <x v="1"/>
  </r>
  <r>
    <s v="4701-AHWMW"/>
    <x v="1"/>
    <n v="0"/>
    <s v="Yes"/>
    <s v="No"/>
    <n v="55"/>
    <s v="No"/>
    <x v="0"/>
    <x v="0"/>
    <x v="0"/>
    <x v="1"/>
    <x v="1"/>
    <x v="1"/>
    <x v="1"/>
    <x v="1"/>
    <x v="0"/>
    <s v="Yes"/>
    <x v="2"/>
    <n v="54.55"/>
    <n v="2978.3"/>
    <x v="1"/>
    <n v="2978.3"/>
    <n v="1"/>
    <x v="5"/>
  </r>
  <r>
    <s v="8317-BVKSO"/>
    <x v="1"/>
    <n v="0"/>
    <s v="No"/>
    <s v="No"/>
    <n v="14"/>
    <s v="Yes"/>
    <x v="1"/>
    <x v="2"/>
    <x v="2"/>
    <x v="2"/>
    <x v="2"/>
    <x v="2"/>
    <x v="2"/>
    <x v="2"/>
    <x v="0"/>
    <s v="Yes"/>
    <x v="0"/>
    <n v="20.05"/>
    <n v="299.3"/>
    <x v="0"/>
    <n v="299.3"/>
    <n v="0"/>
    <x v="3"/>
  </r>
  <r>
    <s v="5702-KVQRD"/>
    <x v="1"/>
    <n v="0"/>
    <s v="Yes"/>
    <s v="No"/>
    <n v="71"/>
    <s v="Yes"/>
    <x v="1"/>
    <x v="0"/>
    <x v="1"/>
    <x v="1"/>
    <x v="1"/>
    <x v="1"/>
    <x v="1"/>
    <x v="1"/>
    <x v="2"/>
    <s v="Yes"/>
    <x v="0"/>
    <n v="82.55"/>
    <n v="5832.65"/>
    <x v="0"/>
    <n v="5832.65"/>
    <n v="0"/>
    <x v="4"/>
  </r>
  <r>
    <s v="0083-PIVIK"/>
    <x v="1"/>
    <n v="0"/>
    <s v="No"/>
    <s v="No"/>
    <n v="64"/>
    <s v="Yes"/>
    <x v="2"/>
    <x v="0"/>
    <x v="1"/>
    <x v="0"/>
    <x v="1"/>
    <x v="1"/>
    <x v="1"/>
    <x v="0"/>
    <x v="1"/>
    <s v="No"/>
    <x v="0"/>
    <n v="81.25"/>
    <n v="5567.55"/>
    <x v="0"/>
    <n v="5567.55"/>
    <n v="0"/>
    <x v="4"/>
  </r>
  <r>
    <s v="9210-IAHGH"/>
    <x v="0"/>
    <n v="0"/>
    <s v="No"/>
    <s v="No"/>
    <n v="7"/>
    <s v="Yes"/>
    <x v="1"/>
    <x v="0"/>
    <x v="0"/>
    <x v="1"/>
    <x v="0"/>
    <x v="1"/>
    <x v="1"/>
    <x v="1"/>
    <x v="0"/>
    <s v="Yes"/>
    <x v="3"/>
    <n v="70.75"/>
    <n v="450.8"/>
    <x v="1"/>
    <n v="450.8"/>
    <n v="1"/>
    <x v="0"/>
  </r>
  <r>
    <s v="6169-PGNCD"/>
    <x v="0"/>
    <n v="0"/>
    <s v="No"/>
    <s v="No"/>
    <n v="57"/>
    <s v="Yes"/>
    <x v="1"/>
    <x v="0"/>
    <x v="1"/>
    <x v="0"/>
    <x v="1"/>
    <x v="1"/>
    <x v="1"/>
    <x v="0"/>
    <x v="2"/>
    <s v="Yes"/>
    <x v="3"/>
    <n v="74.3"/>
    <n v="4166.3500000000004"/>
    <x v="0"/>
    <n v="4166.3500000000004"/>
    <n v="0"/>
    <x v="5"/>
  </r>
  <r>
    <s v="0023-XUOPT"/>
    <x v="0"/>
    <n v="0"/>
    <s v="Yes"/>
    <s v="No"/>
    <n v="13"/>
    <s v="Yes"/>
    <x v="2"/>
    <x v="1"/>
    <x v="0"/>
    <x v="0"/>
    <x v="1"/>
    <x v="0"/>
    <x v="1"/>
    <x v="0"/>
    <x v="0"/>
    <s v="No"/>
    <x v="0"/>
    <n v="94.1"/>
    <n v="1215.5999999999999"/>
    <x v="1"/>
    <n v="1215.5999999999999"/>
    <n v="1"/>
    <x v="3"/>
  </r>
  <r>
    <s v="4592-IWTJI"/>
    <x v="0"/>
    <n v="0"/>
    <s v="Yes"/>
    <s v="Yes"/>
    <n v="3"/>
    <s v="No"/>
    <x v="0"/>
    <x v="0"/>
    <x v="1"/>
    <x v="1"/>
    <x v="0"/>
    <x v="0"/>
    <x v="0"/>
    <x v="0"/>
    <x v="0"/>
    <s v="No"/>
    <x v="3"/>
    <n v="29.7"/>
    <n v="91.7"/>
    <x v="1"/>
    <n v="91.7"/>
    <n v="1"/>
    <x v="0"/>
  </r>
  <r>
    <s v="4909-JOUPP"/>
    <x v="1"/>
    <n v="1"/>
    <s v="Yes"/>
    <s v="No"/>
    <n v="72"/>
    <s v="Yes"/>
    <x v="2"/>
    <x v="1"/>
    <x v="0"/>
    <x v="0"/>
    <x v="1"/>
    <x v="1"/>
    <x v="1"/>
    <x v="1"/>
    <x v="2"/>
    <s v="No"/>
    <x v="3"/>
    <n v="109.7"/>
    <n v="7898.45"/>
    <x v="0"/>
    <n v="7898.45"/>
    <n v="0"/>
    <x v="4"/>
  </r>
  <r>
    <s v="4657-FWVFY"/>
    <x v="0"/>
    <n v="0"/>
    <s v="Yes"/>
    <s v="Yes"/>
    <n v="40"/>
    <s v="Yes"/>
    <x v="2"/>
    <x v="1"/>
    <x v="0"/>
    <x v="0"/>
    <x v="1"/>
    <x v="0"/>
    <x v="1"/>
    <x v="0"/>
    <x v="0"/>
    <s v="Yes"/>
    <x v="3"/>
    <n v="96.35"/>
    <n v="3915.4"/>
    <x v="0"/>
    <n v="3915.4"/>
    <n v="0"/>
    <x v="2"/>
  </r>
  <r>
    <s v="2257-BOVXD"/>
    <x v="1"/>
    <n v="0"/>
    <s v="Yes"/>
    <s v="No"/>
    <n v="14"/>
    <s v="Yes"/>
    <x v="2"/>
    <x v="0"/>
    <x v="0"/>
    <x v="1"/>
    <x v="0"/>
    <x v="1"/>
    <x v="1"/>
    <x v="0"/>
    <x v="0"/>
    <s v="Yes"/>
    <x v="3"/>
    <n v="66.599999999999994"/>
    <n v="979.5"/>
    <x v="0"/>
    <n v="979.5"/>
    <n v="0"/>
    <x v="3"/>
  </r>
  <r>
    <s v="7729-JTEEC"/>
    <x v="1"/>
    <n v="0"/>
    <s v="Yes"/>
    <s v="Yes"/>
    <n v="2"/>
    <s v="Yes"/>
    <x v="1"/>
    <x v="0"/>
    <x v="0"/>
    <x v="1"/>
    <x v="0"/>
    <x v="0"/>
    <x v="0"/>
    <x v="0"/>
    <x v="0"/>
    <s v="Yes"/>
    <x v="0"/>
    <n v="44.5"/>
    <n v="90.05"/>
    <x v="0"/>
    <n v="90.05"/>
    <n v="0"/>
    <x v="0"/>
  </r>
  <r>
    <s v="7632-MNYOY"/>
    <x v="1"/>
    <n v="1"/>
    <s v="No"/>
    <s v="No"/>
    <n v="66"/>
    <s v="Yes"/>
    <x v="2"/>
    <x v="1"/>
    <x v="0"/>
    <x v="0"/>
    <x v="1"/>
    <x v="1"/>
    <x v="1"/>
    <x v="1"/>
    <x v="1"/>
    <s v="No"/>
    <x v="3"/>
    <n v="110.9"/>
    <n v="7432.05"/>
    <x v="1"/>
    <n v="7432.05"/>
    <n v="1"/>
    <x v="4"/>
  </r>
  <r>
    <s v="6518-LGAOV"/>
    <x v="0"/>
    <n v="0"/>
    <s v="Yes"/>
    <s v="No"/>
    <n v="38"/>
    <s v="Yes"/>
    <x v="2"/>
    <x v="1"/>
    <x v="0"/>
    <x v="1"/>
    <x v="1"/>
    <x v="1"/>
    <x v="1"/>
    <x v="1"/>
    <x v="0"/>
    <s v="Yes"/>
    <x v="0"/>
    <n v="105"/>
    <n v="4026.4"/>
    <x v="1"/>
    <n v="4026.4"/>
    <n v="1"/>
    <x v="2"/>
  </r>
  <r>
    <s v="7242-QZLXF"/>
    <x v="1"/>
    <n v="0"/>
    <s v="No"/>
    <s v="Yes"/>
    <n v="1"/>
    <s v="No"/>
    <x v="0"/>
    <x v="0"/>
    <x v="0"/>
    <x v="1"/>
    <x v="0"/>
    <x v="0"/>
    <x v="0"/>
    <x v="0"/>
    <x v="0"/>
    <s v="Yes"/>
    <x v="0"/>
    <n v="25.3"/>
    <n v="25.3"/>
    <x v="1"/>
    <n v="25.3"/>
    <n v="1"/>
    <x v="0"/>
  </r>
  <r>
    <s v="4576-CSAJH"/>
    <x v="1"/>
    <n v="0"/>
    <s v="No"/>
    <s v="No"/>
    <n v="22"/>
    <s v="Yes"/>
    <x v="1"/>
    <x v="0"/>
    <x v="0"/>
    <x v="0"/>
    <x v="0"/>
    <x v="1"/>
    <x v="0"/>
    <x v="0"/>
    <x v="1"/>
    <s v="Yes"/>
    <x v="3"/>
    <n v="55.15"/>
    <n v="1193.05"/>
    <x v="1"/>
    <n v="1193.05"/>
    <n v="1"/>
    <x v="3"/>
  </r>
  <r>
    <s v="1000-AJSLD"/>
    <x v="1"/>
    <n v="0"/>
    <s v="No"/>
    <s v="No"/>
    <n v="1"/>
    <s v="Yes"/>
    <x v="1"/>
    <x v="2"/>
    <x v="2"/>
    <x v="2"/>
    <x v="2"/>
    <x v="2"/>
    <x v="2"/>
    <x v="2"/>
    <x v="0"/>
    <s v="Yes"/>
    <x v="1"/>
    <n v="20.100000000000001"/>
    <n v="20.100000000000001"/>
    <x v="1"/>
    <n v="20.100000000000001"/>
    <n v="1"/>
    <x v="0"/>
  </r>
  <r>
    <s v="9696-RMYBA"/>
    <x v="1"/>
    <n v="0"/>
    <s v="No"/>
    <s v="No"/>
    <n v="5"/>
    <s v="Yes"/>
    <x v="1"/>
    <x v="1"/>
    <x v="0"/>
    <x v="1"/>
    <x v="0"/>
    <x v="0"/>
    <x v="1"/>
    <x v="0"/>
    <x v="0"/>
    <s v="Yes"/>
    <x v="1"/>
    <n v="80.099999999999994"/>
    <n v="398.55"/>
    <x v="0"/>
    <n v="398.55"/>
    <n v="0"/>
    <x v="0"/>
  </r>
  <r>
    <s v="8690-UPCZI"/>
    <x v="1"/>
    <n v="0"/>
    <s v="Yes"/>
    <s v="Yes"/>
    <n v="29"/>
    <s v="Yes"/>
    <x v="2"/>
    <x v="0"/>
    <x v="1"/>
    <x v="1"/>
    <x v="0"/>
    <x v="1"/>
    <x v="1"/>
    <x v="0"/>
    <x v="1"/>
    <s v="No"/>
    <x v="2"/>
    <n v="69.05"/>
    <n v="1958.45"/>
    <x v="0"/>
    <n v="1958.45"/>
    <n v="0"/>
    <x v="1"/>
  </r>
  <r>
    <s v="1062-LHZOD"/>
    <x v="1"/>
    <n v="0"/>
    <s v="Yes"/>
    <s v="Yes"/>
    <n v="1"/>
    <s v="Yes"/>
    <x v="1"/>
    <x v="1"/>
    <x v="0"/>
    <x v="1"/>
    <x v="0"/>
    <x v="0"/>
    <x v="0"/>
    <x v="0"/>
    <x v="0"/>
    <s v="Yes"/>
    <x v="1"/>
    <n v="69.900000000000006"/>
    <n v="69.900000000000006"/>
    <x v="1"/>
    <n v="69.900000000000006"/>
    <n v="1"/>
    <x v="0"/>
  </r>
  <r>
    <s v="9770-LXDBK"/>
    <x v="0"/>
    <n v="0"/>
    <s v="No"/>
    <s v="No"/>
    <n v="3"/>
    <s v="Yes"/>
    <x v="1"/>
    <x v="2"/>
    <x v="2"/>
    <x v="2"/>
    <x v="2"/>
    <x v="2"/>
    <x v="2"/>
    <x v="2"/>
    <x v="0"/>
    <s v="No"/>
    <x v="1"/>
    <n v="20.399999999999999"/>
    <n v="63.15"/>
    <x v="0"/>
    <n v="63.15"/>
    <n v="0"/>
    <x v="0"/>
  </r>
  <r>
    <s v="4086-WITJG"/>
    <x v="1"/>
    <n v="0"/>
    <s v="Yes"/>
    <s v="Yes"/>
    <n v="71"/>
    <s v="Yes"/>
    <x v="1"/>
    <x v="2"/>
    <x v="2"/>
    <x v="2"/>
    <x v="2"/>
    <x v="2"/>
    <x v="2"/>
    <x v="2"/>
    <x v="2"/>
    <s v="No"/>
    <x v="3"/>
    <n v="19.7"/>
    <n v="1301.0999999999999"/>
    <x v="0"/>
    <n v="1301.0999999999999"/>
    <n v="0"/>
    <x v="4"/>
  </r>
  <r>
    <s v="8344-WFMFH"/>
    <x v="1"/>
    <n v="0"/>
    <s v="No"/>
    <s v="Yes"/>
    <n v="9"/>
    <s v="Yes"/>
    <x v="1"/>
    <x v="0"/>
    <x v="0"/>
    <x v="0"/>
    <x v="0"/>
    <x v="0"/>
    <x v="0"/>
    <x v="0"/>
    <x v="0"/>
    <s v="Yes"/>
    <x v="0"/>
    <n v="50.1"/>
    <n v="484.05"/>
    <x v="0"/>
    <n v="484.05"/>
    <n v="0"/>
    <x v="0"/>
  </r>
  <r>
    <s v="9600-NAXZN"/>
    <x v="1"/>
    <n v="0"/>
    <s v="No"/>
    <s v="No"/>
    <n v="43"/>
    <s v="Yes"/>
    <x v="2"/>
    <x v="1"/>
    <x v="0"/>
    <x v="0"/>
    <x v="0"/>
    <x v="0"/>
    <x v="1"/>
    <x v="1"/>
    <x v="0"/>
    <s v="Yes"/>
    <x v="0"/>
    <n v="101.4"/>
    <n v="4528"/>
    <x v="1"/>
    <n v="4528"/>
    <n v="1"/>
    <x v="2"/>
  </r>
  <r>
    <s v="8822-KNBHV"/>
    <x v="0"/>
    <n v="0"/>
    <s v="No"/>
    <s v="No"/>
    <n v="48"/>
    <s v="Yes"/>
    <x v="2"/>
    <x v="0"/>
    <x v="1"/>
    <x v="0"/>
    <x v="1"/>
    <x v="0"/>
    <x v="1"/>
    <x v="1"/>
    <x v="1"/>
    <s v="Yes"/>
    <x v="3"/>
    <n v="83.45"/>
    <n v="3887.85"/>
    <x v="0"/>
    <n v="3887.85"/>
    <n v="0"/>
    <x v="2"/>
  </r>
  <r>
    <s v="8404-FYDIB"/>
    <x v="1"/>
    <n v="0"/>
    <s v="No"/>
    <s v="No"/>
    <n v="26"/>
    <s v="Yes"/>
    <x v="2"/>
    <x v="1"/>
    <x v="1"/>
    <x v="0"/>
    <x v="0"/>
    <x v="0"/>
    <x v="0"/>
    <x v="0"/>
    <x v="0"/>
    <s v="Yes"/>
    <x v="3"/>
    <n v="86.65"/>
    <n v="2208.75"/>
    <x v="0"/>
    <n v="2208.75"/>
    <n v="0"/>
    <x v="1"/>
  </r>
  <r>
    <s v="2791-SFVEW"/>
    <x v="0"/>
    <n v="0"/>
    <s v="No"/>
    <s v="No"/>
    <n v="9"/>
    <s v="Yes"/>
    <x v="1"/>
    <x v="2"/>
    <x v="2"/>
    <x v="2"/>
    <x v="2"/>
    <x v="2"/>
    <x v="2"/>
    <x v="2"/>
    <x v="0"/>
    <s v="No"/>
    <x v="2"/>
    <n v="20.149999999999999"/>
    <n v="238.15"/>
    <x v="0"/>
    <n v="238.15"/>
    <n v="0"/>
    <x v="0"/>
  </r>
  <r>
    <s v="6457-USBER"/>
    <x v="1"/>
    <n v="0"/>
    <s v="No"/>
    <s v="No"/>
    <n v="1"/>
    <s v="Yes"/>
    <x v="1"/>
    <x v="1"/>
    <x v="0"/>
    <x v="1"/>
    <x v="0"/>
    <x v="0"/>
    <x v="0"/>
    <x v="1"/>
    <x v="0"/>
    <s v="Yes"/>
    <x v="0"/>
    <n v="80.8"/>
    <n v="80.8"/>
    <x v="1"/>
    <n v="80.8"/>
    <n v="1"/>
    <x v="0"/>
  </r>
  <r>
    <s v="6762-NSODU"/>
    <x v="0"/>
    <n v="0"/>
    <s v="Yes"/>
    <s v="Yes"/>
    <n v="46"/>
    <s v="Yes"/>
    <x v="1"/>
    <x v="2"/>
    <x v="2"/>
    <x v="2"/>
    <x v="2"/>
    <x v="2"/>
    <x v="2"/>
    <x v="2"/>
    <x v="2"/>
    <s v="No"/>
    <x v="3"/>
    <n v="19.399999999999999"/>
    <n v="958.15"/>
    <x v="0"/>
    <n v="958.15"/>
    <n v="0"/>
    <x v="2"/>
  </r>
  <r>
    <s v="4662-EKDPQ"/>
    <x v="1"/>
    <n v="0"/>
    <s v="No"/>
    <s v="No"/>
    <n v="2"/>
    <s v="Yes"/>
    <x v="2"/>
    <x v="0"/>
    <x v="0"/>
    <x v="1"/>
    <x v="0"/>
    <x v="0"/>
    <x v="0"/>
    <x v="1"/>
    <x v="0"/>
    <s v="No"/>
    <x v="2"/>
    <n v="62.05"/>
    <n v="118.3"/>
    <x v="1"/>
    <n v="118.3"/>
    <n v="1"/>
    <x v="0"/>
  </r>
  <r>
    <s v="9248-OJYKK"/>
    <x v="1"/>
    <n v="1"/>
    <s v="No"/>
    <s v="No"/>
    <n v="1"/>
    <s v="Yes"/>
    <x v="2"/>
    <x v="1"/>
    <x v="0"/>
    <x v="1"/>
    <x v="0"/>
    <x v="0"/>
    <x v="0"/>
    <x v="0"/>
    <x v="0"/>
    <s v="Yes"/>
    <x v="0"/>
    <n v="76.45"/>
    <n v="76.45"/>
    <x v="1"/>
    <n v="76.45"/>
    <n v="1"/>
    <x v="0"/>
  </r>
  <r>
    <s v="9888-ZCUMM"/>
    <x v="1"/>
    <n v="0"/>
    <s v="Yes"/>
    <s v="Yes"/>
    <n v="64"/>
    <s v="No"/>
    <x v="0"/>
    <x v="0"/>
    <x v="1"/>
    <x v="1"/>
    <x v="1"/>
    <x v="1"/>
    <x v="1"/>
    <x v="1"/>
    <x v="2"/>
    <s v="Yes"/>
    <x v="2"/>
    <n v="60.05"/>
    <n v="3845.45"/>
    <x v="0"/>
    <n v="3845.45"/>
    <n v="0"/>
    <x v="4"/>
  </r>
  <r>
    <s v="3398-FSHON"/>
    <x v="0"/>
    <n v="1"/>
    <s v="No"/>
    <s v="No"/>
    <n v="12"/>
    <s v="Yes"/>
    <x v="2"/>
    <x v="1"/>
    <x v="0"/>
    <x v="0"/>
    <x v="0"/>
    <x v="0"/>
    <x v="1"/>
    <x v="0"/>
    <x v="0"/>
    <s v="Yes"/>
    <x v="0"/>
    <n v="91.3"/>
    <n v="1094.5"/>
    <x v="1"/>
    <n v="1094.5"/>
    <n v="1"/>
    <x v="0"/>
  </r>
  <r>
    <s v="3319-DWOEP"/>
    <x v="1"/>
    <n v="1"/>
    <s v="Yes"/>
    <s v="No"/>
    <n v="6"/>
    <s v="Yes"/>
    <x v="1"/>
    <x v="1"/>
    <x v="0"/>
    <x v="1"/>
    <x v="1"/>
    <x v="0"/>
    <x v="1"/>
    <x v="1"/>
    <x v="0"/>
    <s v="Yes"/>
    <x v="0"/>
    <n v="95.75"/>
    <n v="573.75"/>
    <x v="1"/>
    <n v="573.75"/>
    <n v="1"/>
    <x v="0"/>
  </r>
  <r>
    <s v="1074-WVEVG"/>
    <x v="0"/>
    <n v="0"/>
    <s v="Yes"/>
    <s v="No"/>
    <n v="59"/>
    <s v="Yes"/>
    <x v="1"/>
    <x v="2"/>
    <x v="2"/>
    <x v="2"/>
    <x v="2"/>
    <x v="2"/>
    <x v="2"/>
    <x v="2"/>
    <x v="1"/>
    <s v="No"/>
    <x v="1"/>
    <n v="20.350000000000001"/>
    <n v="1267"/>
    <x v="0"/>
    <n v="1267"/>
    <n v="0"/>
    <x v="5"/>
  </r>
  <r>
    <s v="9979-RGMZT"/>
    <x v="0"/>
    <n v="0"/>
    <s v="No"/>
    <s v="No"/>
    <n v="7"/>
    <s v="Yes"/>
    <x v="1"/>
    <x v="1"/>
    <x v="0"/>
    <x v="0"/>
    <x v="0"/>
    <x v="0"/>
    <x v="1"/>
    <x v="1"/>
    <x v="1"/>
    <s v="Yes"/>
    <x v="1"/>
    <n v="94.05"/>
    <n v="633.45000000000005"/>
    <x v="0"/>
    <n v="633.45000000000005"/>
    <n v="0"/>
    <x v="0"/>
  </r>
  <r>
    <s v="6437-UDQJM"/>
    <x v="0"/>
    <n v="1"/>
    <s v="Yes"/>
    <s v="No"/>
    <n v="72"/>
    <s v="Yes"/>
    <x v="2"/>
    <x v="0"/>
    <x v="1"/>
    <x v="0"/>
    <x v="1"/>
    <x v="0"/>
    <x v="1"/>
    <x v="1"/>
    <x v="2"/>
    <s v="Yes"/>
    <x v="3"/>
    <n v="84.1"/>
    <n v="6129.65"/>
    <x v="0"/>
    <n v="6129.65"/>
    <n v="0"/>
    <x v="4"/>
  </r>
  <r>
    <s v="1226-IENZN"/>
    <x v="1"/>
    <n v="1"/>
    <s v="No"/>
    <s v="No"/>
    <n v="16"/>
    <s v="Yes"/>
    <x v="1"/>
    <x v="1"/>
    <x v="0"/>
    <x v="1"/>
    <x v="0"/>
    <x v="0"/>
    <x v="0"/>
    <x v="1"/>
    <x v="0"/>
    <s v="Yes"/>
    <x v="0"/>
    <n v="78.75"/>
    <n v="1218.25"/>
    <x v="0"/>
    <n v="1218.25"/>
    <n v="0"/>
    <x v="3"/>
  </r>
  <r>
    <s v="2108-GLPQB"/>
    <x v="1"/>
    <n v="0"/>
    <s v="Yes"/>
    <s v="No"/>
    <n v="25"/>
    <s v="Yes"/>
    <x v="2"/>
    <x v="0"/>
    <x v="0"/>
    <x v="1"/>
    <x v="1"/>
    <x v="0"/>
    <x v="0"/>
    <x v="0"/>
    <x v="0"/>
    <s v="No"/>
    <x v="3"/>
    <n v="55.55"/>
    <n v="1405.3"/>
    <x v="0"/>
    <n v="1405.3"/>
    <n v="0"/>
    <x v="1"/>
  </r>
  <r>
    <s v="9259-PACGQ"/>
    <x v="0"/>
    <n v="0"/>
    <s v="Yes"/>
    <s v="No"/>
    <n v="34"/>
    <s v="Yes"/>
    <x v="2"/>
    <x v="0"/>
    <x v="1"/>
    <x v="0"/>
    <x v="0"/>
    <x v="1"/>
    <x v="0"/>
    <x v="0"/>
    <x v="0"/>
    <s v="No"/>
    <x v="0"/>
    <n v="62.65"/>
    <n v="2274.9"/>
    <x v="1"/>
    <n v="2274.9"/>
    <n v="1"/>
    <x v="1"/>
  </r>
  <r>
    <s v="4415-IJZTP"/>
    <x v="0"/>
    <n v="0"/>
    <s v="No"/>
    <s v="No"/>
    <n v="1"/>
    <s v="Yes"/>
    <x v="2"/>
    <x v="1"/>
    <x v="0"/>
    <x v="1"/>
    <x v="0"/>
    <x v="0"/>
    <x v="0"/>
    <x v="0"/>
    <x v="0"/>
    <s v="Yes"/>
    <x v="0"/>
    <n v="74.5"/>
    <n v="74.5"/>
    <x v="1"/>
    <n v="74.5"/>
    <n v="1"/>
    <x v="0"/>
  </r>
  <r>
    <s v="1465-VINDH"/>
    <x v="0"/>
    <n v="0"/>
    <s v="Yes"/>
    <s v="Yes"/>
    <n v="10"/>
    <s v="Yes"/>
    <x v="2"/>
    <x v="1"/>
    <x v="0"/>
    <x v="0"/>
    <x v="1"/>
    <x v="0"/>
    <x v="1"/>
    <x v="1"/>
    <x v="0"/>
    <s v="Yes"/>
    <x v="3"/>
    <n v="102.1"/>
    <n v="1068.8499999999999"/>
    <x v="1"/>
    <n v="1068.8499999999999"/>
    <n v="1"/>
    <x v="0"/>
  </r>
  <r>
    <s v="5474-LAMUQ"/>
    <x v="1"/>
    <n v="0"/>
    <s v="Yes"/>
    <s v="No"/>
    <n v="24"/>
    <s v="Yes"/>
    <x v="1"/>
    <x v="2"/>
    <x v="2"/>
    <x v="2"/>
    <x v="2"/>
    <x v="2"/>
    <x v="2"/>
    <x v="2"/>
    <x v="1"/>
    <s v="No"/>
    <x v="1"/>
    <n v="20.100000000000001"/>
    <n v="533.9"/>
    <x v="0"/>
    <n v="533.9"/>
    <n v="0"/>
    <x v="3"/>
  </r>
  <r>
    <s v="3468-DRVQJ"/>
    <x v="0"/>
    <n v="0"/>
    <s v="Yes"/>
    <s v="Yes"/>
    <n v="10"/>
    <s v="Yes"/>
    <x v="2"/>
    <x v="0"/>
    <x v="1"/>
    <x v="0"/>
    <x v="0"/>
    <x v="0"/>
    <x v="1"/>
    <x v="0"/>
    <x v="1"/>
    <s v="No"/>
    <x v="0"/>
    <n v="70.3"/>
    <n v="676.15"/>
    <x v="0"/>
    <n v="676.15"/>
    <n v="0"/>
    <x v="0"/>
  </r>
  <r>
    <s v="1122-YJBCS"/>
    <x v="1"/>
    <n v="0"/>
    <s v="Yes"/>
    <s v="No"/>
    <n v="69"/>
    <s v="Yes"/>
    <x v="1"/>
    <x v="0"/>
    <x v="1"/>
    <x v="0"/>
    <x v="0"/>
    <x v="0"/>
    <x v="0"/>
    <x v="0"/>
    <x v="1"/>
    <s v="Yes"/>
    <x v="3"/>
    <n v="53.65"/>
    <n v="3804.4"/>
    <x v="0"/>
    <n v="3804.4"/>
    <n v="0"/>
    <x v="4"/>
  </r>
  <r>
    <s v="4990-ALDGW"/>
    <x v="1"/>
    <n v="0"/>
    <s v="No"/>
    <s v="No"/>
    <n v="57"/>
    <s v="Yes"/>
    <x v="1"/>
    <x v="2"/>
    <x v="2"/>
    <x v="2"/>
    <x v="2"/>
    <x v="2"/>
    <x v="2"/>
    <x v="2"/>
    <x v="2"/>
    <s v="No"/>
    <x v="1"/>
    <n v="20.75"/>
    <n v="1118.8"/>
    <x v="0"/>
    <n v="1118.8"/>
    <n v="0"/>
    <x v="5"/>
  </r>
  <r>
    <s v="4816-OKWNX"/>
    <x v="1"/>
    <n v="0"/>
    <s v="Yes"/>
    <s v="Yes"/>
    <n v="50"/>
    <s v="Yes"/>
    <x v="1"/>
    <x v="1"/>
    <x v="0"/>
    <x v="0"/>
    <x v="1"/>
    <x v="1"/>
    <x v="1"/>
    <x v="1"/>
    <x v="1"/>
    <s v="Yes"/>
    <x v="2"/>
    <n v="103.4"/>
    <n v="5236.3999999999996"/>
    <x v="0"/>
    <n v="5236.3999999999996"/>
    <n v="0"/>
    <x v="5"/>
  </r>
  <r>
    <s v="3315-IKYZQ"/>
    <x v="1"/>
    <n v="0"/>
    <s v="Yes"/>
    <s v="Yes"/>
    <n v="28"/>
    <s v="No"/>
    <x v="0"/>
    <x v="0"/>
    <x v="1"/>
    <x v="1"/>
    <x v="1"/>
    <x v="1"/>
    <x v="1"/>
    <x v="0"/>
    <x v="1"/>
    <s v="No"/>
    <x v="1"/>
    <n v="50.8"/>
    <n v="1386.8"/>
    <x v="0"/>
    <n v="1386.8"/>
    <n v="0"/>
    <x v="1"/>
  </r>
  <r>
    <s v="2810-FTLEM"/>
    <x v="0"/>
    <n v="0"/>
    <s v="No"/>
    <s v="No"/>
    <n v="16"/>
    <s v="Yes"/>
    <x v="1"/>
    <x v="0"/>
    <x v="1"/>
    <x v="1"/>
    <x v="0"/>
    <x v="0"/>
    <x v="0"/>
    <x v="0"/>
    <x v="0"/>
    <s v="Yes"/>
    <x v="0"/>
    <n v="50.15"/>
    <n v="762.25"/>
    <x v="1"/>
    <n v="762.25"/>
    <n v="1"/>
    <x v="3"/>
  </r>
  <r>
    <s v="4747-LCAQL"/>
    <x v="1"/>
    <n v="0"/>
    <s v="No"/>
    <s v="No"/>
    <n v="25"/>
    <s v="Yes"/>
    <x v="1"/>
    <x v="0"/>
    <x v="1"/>
    <x v="0"/>
    <x v="0"/>
    <x v="1"/>
    <x v="1"/>
    <x v="1"/>
    <x v="0"/>
    <s v="Yes"/>
    <x v="1"/>
    <n v="79"/>
    <n v="1902"/>
    <x v="0"/>
    <n v="1902"/>
    <n v="0"/>
    <x v="1"/>
  </r>
  <r>
    <s v="3411-WLRSQ"/>
    <x v="0"/>
    <n v="1"/>
    <s v="Yes"/>
    <s v="No"/>
    <n v="3"/>
    <s v="Yes"/>
    <x v="1"/>
    <x v="1"/>
    <x v="0"/>
    <x v="0"/>
    <x v="0"/>
    <x v="0"/>
    <x v="0"/>
    <x v="0"/>
    <x v="0"/>
    <s v="Yes"/>
    <x v="2"/>
    <n v="74.599999999999994"/>
    <n v="239.05"/>
    <x v="0"/>
    <n v="239.05"/>
    <n v="0"/>
    <x v="0"/>
  </r>
  <r>
    <s v="0898-XCGTF"/>
    <x v="1"/>
    <n v="0"/>
    <s v="Yes"/>
    <s v="No"/>
    <n v="61"/>
    <s v="Yes"/>
    <x v="2"/>
    <x v="1"/>
    <x v="0"/>
    <x v="1"/>
    <x v="0"/>
    <x v="0"/>
    <x v="1"/>
    <x v="1"/>
    <x v="1"/>
    <s v="Yes"/>
    <x v="2"/>
    <n v="96.5"/>
    <n v="5673.7"/>
    <x v="0"/>
    <n v="5673.7"/>
    <n v="0"/>
    <x v="4"/>
  </r>
  <r>
    <s v="8006-PYCSW"/>
    <x v="0"/>
    <n v="0"/>
    <s v="No"/>
    <s v="No"/>
    <n v="2"/>
    <s v="Yes"/>
    <x v="1"/>
    <x v="2"/>
    <x v="2"/>
    <x v="2"/>
    <x v="2"/>
    <x v="2"/>
    <x v="2"/>
    <x v="2"/>
    <x v="0"/>
    <s v="No"/>
    <x v="1"/>
    <n v="20.100000000000001"/>
    <n v="39.799999999999997"/>
    <x v="0"/>
    <n v="39.799999999999997"/>
    <n v="0"/>
    <x v="0"/>
  </r>
  <r>
    <s v="8249-THVEC"/>
    <x v="1"/>
    <n v="0"/>
    <s v="Yes"/>
    <s v="Yes"/>
    <n v="51"/>
    <s v="Yes"/>
    <x v="1"/>
    <x v="2"/>
    <x v="2"/>
    <x v="2"/>
    <x v="2"/>
    <x v="2"/>
    <x v="2"/>
    <x v="2"/>
    <x v="1"/>
    <s v="No"/>
    <x v="1"/>
    <n v="19.399999999999999"/>
    <n v="997.75"/>
    <x v="0"/>
    <n v="997.75"/>
    <n v="0"/>
    <x v="5"/>
  </r>
  <r>
    <s v="8722-PRFDV"/>
    <x v="0"/>
    <n v="0"/>
    <s v="Yes"/>
    <s v="Yes"/>
    <n v="71"/>
    <s v="Yes"/>
    <x v="1"/>
    <x v="0"/>
    <x v="1"/>
    <x v="1"/>
    <x v="1"/>
    <x v="0"/>
    <x v="1"/>
    <x v="1"/>
    <x v="2"/>
    <s v="No"/>
    <x v="3"/>
    <n v="77.55"/>
    <n v="5574.35"/>
    <x v="0"/>
    <n v="5574.35"/>
    <n v="0"/>
    <x v="4"/>
  </r>
  <r>
    <s v="2164-SOQXL"/>
    <x v="0"/>
    <n v="0"/>
    <s v="Yes"/>
    <s v="Yes"/>
    <n v="20"/>
    <s v="Yes"/>
    <x v="1"/>
    <x v="2"/>
    <x v="2"/>
    <x v="2"/>
    <x v="2"/>
    <x v="2"/>
    <x v="2"/>
    <x v="2"/>
    <x v="0"/>
    <s v="No"/>
    <x v="1"/>
    <n v="20.05"/>
    <n v="406.05"/>
    <x v="0"/>
    <n v="406.05"/>
    <n v="0"/>
    <x v="3"/>
  </r>
  <r>
    <s v="4020-KIUDI"/>
    <x v="1"/>
    <n v="0"/>
    <s v="Yes"/>
    <s v="Yes"/>
    <n v="6"/>
    <s v="Yes"/>
    <x v="1"/>
    <x v="2"/>
    <x v="2"/>
    <x v="2"/>
    <x v="2"/>
    <x v="2"/>
    <x v="2"/>
    <x v="2"/>
    <x v="0"/>
    <s v="No"/>
    <x v="3"/>
    <n v="19.850000000000001"/>
    <n v="138.85"/>
    <x v="0"/>
    <n v="138.85"/>
    <n v="0"/>
    <x v="0"/>
  </r>
  <r>
    <s v="5850-BDWCY"/>
    <x v="0"/>
    <n v="0"/>
    <s v="No"/>
    <s v="No"/>
    <n v="6"/>
    <s v="Yes"/>
    <x v="1"/>
    <x v="2"/>
    <x v="2"/>
    <x v="2"/>
    <x v="2"/>
    <x v="2"/>
    <x v="2"/>
    <x v="2"/>
    <x v="0"/>
    <s v="No"/>
    <x v="1"/>
    <n v="20.2"/>
    <n v="123.65"/>
    <x v="0"/>
    <n v="123.65"/>
    <n v="0"/>
    <x v="0"/>
  </r>
  <r>
    <s v="2038-YSEZE"/>
    <x v="0"/>
    <n v="0"/>
    <s v="No"/>
    <s v="No"/>
    <n v="29"/>
    <s v="Yes"/>
    <x v="2"/>
    <x v="0"/>
    <x v="1"/>
    <x v="0"/>
    <x v="0"/>
    <x v="1"/>
    <x v="0"/>
    <x v="0"/>
    <x v="0"/>
    <s v="No"/>
    <x v="1"/>
    <n v="67.45"/>
    <n v="1801.1"/>
    <x v="0"/>
    <n v="1801.1"/>
    <n v="0"/>
    <x v="1"/>
  </r>
  <r>
    <s v="0827-ITJPH"/>
    <x v="1"/>
    <n v="0"/>
    <s v="No"/>
    <s v="No"/>
    <n v="36"/>
    <s v="Yes"/>
    <x v="1"/>
    <x v="2"/>
    <x v="2"/>
    <x v="2"/>
    <x v="2"/>
    <x v="2"/>
    <x v="2"/>
    <x v="2"/>
    <x v="2"/>
    <s v="Yes"/>
    <x v="3"/>
    <n v="18.55"/>
    <n v="689"/>
    <x v="0"/>
    <n v="689"/>
    <n v="0"/>
    <x v="1"/>
  </r>
  <r>
    <s v="8799-OXZMD"/>
    <x v="0"/>
    <n v="0"/>
    <s v="No"/>
    <s v="No"/>
    <n v="28"/>
    <s v="No"/>
    <x v="0"/>
    <x v="0"/>
    <x v="0"/>
    <x v="1"/>
    <x v="1"/>
    <x v="0"/>
    <x v="0"/>
    <x v="0"/>
    <x v="0"/>
    <s v="Yes"/>
    <x v="1"/>
    <n v="29.75"/>
    <n v="790.7"/>
    <x v="0"/>
    <n v="790.7"/>
    <n v="0"/>
    <x v="1"/>
  </r>
  <r>
    <s v="1925-TIBLE"/>
    <x v="0"/>
    <n v="0"/>
    <s v="Yes"/>
    <s v="No"/>
    <n v="7"/>
    <s v="Yes"/>
    <x v="2"/>
    <x v="1"/>
    <x v="0"/>
    <x v="1"/>
    <x v="0"/>
    <x v="0"/>
    <x v="1"/>
    <x v="0"/>
    <x v="0"/>
    <s v="Yes"/>
    <x v="0"/>
    <n v="86.5"/>
    <n v="582.5"/>
    <x v="1"/>
    <n v="582.5"/>
    <n v="1"/>
    <x v="0"/>
  </r>
  <r>
    <s v="1705-GUHPV"/>
    <x v="0"/>
    <n v="0"/>
    <s v="No"/>
    <s v="No"/>
    <n v="63"/>
    <s v="Yes"/>
    <x v="2"/>
    <x v="2"/>
    <x v="2"/>
    <x v="2"/>
    <x v="2"/>
    <x v="2"/>
    <x v="2"/>
    <x v="2"/>
    <x v="2"/>
    <s v="No"/>
    <x v="1"/>
    <n v="24.2"/>
    <n v="1618.2"/>
    <x v="0"/>
    <n v="1618.2"/>
    <n v="0"/>
    <x v="4"/>
  </r>
  <r>
    <s v="4779-ZGICK"/>
    <x v="1"/>
    <n v="0"/>
    <s v="Yes"/>
    <s v="Yes"/>
    <n v="48"/>
    <s v="Yes"/>
    <x v="2"/>
    <x v="2"/>
    <x v="2"/>
    <x v="2"/>
    <x v="2"/>
    <x v="2"/>
    <x v="2"/>
    <x v="2"/>
    <x v="2"/>
    <s v="No"/>
    <x v="1"/>
    <n v="23.55"/>
    <n v="1173.3499999999999"/>
    <x v="0"/>
    <n v="1173.3499999999999"/>
    <n v="0"/>
    <x v="2"/>
  </r>
  <r>
    <s v="0048-PIHNL"/>
    <x v="0"/>
    <n v="0"/>
    <s v="Yes"/>
    <s v="No"/>
    <n v="49"/>
    <s v="Yes"/>
    <x v="1"/>
    <x v="2"/>
    <x v="2"/>
    <x v="2"/>
    <x v="2"/>
    <x v="2"/>
    <x v="2"/>
    <x v="2"/>
    <x v="1"/>
    <s v="No"/>
    <x v="2"/>
    <n v="20.45"/>
    <n v="900.9"/>
    <x v="0"/>
    <n v="900.9"/>
    <n v="0"/>
    <x v="5"/>
  </r>
  <r>
    <s v="0818-OCPZO"/>
    <x v="1"/>
    <n v="1"/>
    <s v="No"/>
    <s v="No"/>
    <n v="27"/>
    <s v="Yes"/>
    <x v="2"/>
    <x v="1"/>
    <x v="0"/>
    <x v="0"/>
    <x v="0"/>
    <x v="0"/>
    <x v="0"/>
    <x v="0"/>
    <x v="0"/>
    <s v="Yes"/>
    <x v="0"/>
    <n v="81.45"/>
    <n v="2122.0500000000002"/>
    <x v="1"/>
    <n v="2122.0500000000002"/>
    <n v="1"/>
    <x v="1"/>
  </r>
  <r>
    <s v="3967-KXAPS"/>
    <x v="1"/>
    <n v="0"/>
    <s v="Yes"/>
    <s v="No"/>
    <n v="72"/>
    <s v="Yes"/>
    <x v="2"/>
    <x v="0"/>
    <x v="1"/>
    <x v="0"/>
    <x v="1"/>
    <x v="1"/>
    <x v="1"/>
    <x v="1"/>
    <x v="2"/>
    <s v="No"/>
    <x v="3"/>
    <n v="92.3"/>
    <n v="6719.9"/>
    <x v="0"/>
    <n v="6719.9"/>
    <n v="0"/>
    <x v="4"/>
  </r>
  <r>
    <s v="1447-GIQMR"/>
    <x v="1"/>
    <n v="0"/>
    <s v="Yes"/>
    <s v="No"/>
    <n v="1"/>
    <s v="Yes"/>
    <x v="1"/>
    <x v="1"/>
    <x v="0"/>
    <x v="1"/>
    <x v="0"/>
    <x v="0"/>
    <x v="0"/>
    <x v="0"/>
    <x v="0"/>
    <s v="Yes"/>
    <x v="0"/>
    <n v="69.150000000000006"/>
    <n v="69.150000000000006"/>
    <x v="1"/>
    <n v="69.150000000000006"/>
    <n v="1"/>
    <x v="0"/>
  </r>
  <r>
    <s v="3704-IEAXF"/>
    <x v="0"/>
    <n v="0"/>
    <s v="Yes"/>
    <s v="Yes"/>
    <n v="72"/>
    <s v="No"/>
    <x v="0"/>
    <x v="0"/>
    <x v="0"/>
    <x v="0"/>
    <x v="0"/>
    <x v="1"/>
    <x v="1"/>
    <x v="1"/>
    <x v="2"/>
    <s v="No"/>
    <x v="3"/>
    <n v="53.65"/>
    <n v="3784"/>
    <x v="0"/>
    <n v="3784"/>
    <n v="0"/>
    <x v="4"/>
  </r>
  <r>
    <s v="6810-VCAEX"/>
    <x v="0"/>
    <n v="0"/>
    <s v="No"/>
    <s v="No"/>
    <n v="47"/>
    <s v="No"/>
    <x v="0"/>
    <x v="0"/>
    <x v="1"/>
    <x v="0"/>
    <x v="0"/>
    <x v="1"/>
    <x v="0"/>
    <x v="0"/>
    <x v="1"/>
    <s v="No"/>
    <x v="3"/>
    <n v="39.65"/>
    <n v="1798.65"/>
    <x v="0"/>
    <n v="1798.65"/>
    <n v="0"/>
    <x v="2"/>
  </r>
  <r>
    <s v="0674-EYYZV"/>
    <x v="0"/>
    <n v="0"/>
    <s v="No"/>
    <s v="No"/>
    <n v="1"/>
    <s v="Yes"/>
    <x v="1"/>
    <x v="0"/>
    <x v="0"/>
    <x v="1"/>
    <x v="0"/>
    <x v="0"/>
    <x v="1"/>
    <x v="0"/>
    <x v="0"/>
    <s v="Yes"/>
    <x v="0"/>
    <n v="54.65"/>
    <n v="54.65"/>
    <x v="0"/>
    <n v="54.65"/>
    <n v="0"/>
    <x v="0"/>
  </r>
  <r>
    <s v="4480-MBMLB"/>
    <x v="0"/>
    <n v="0"/>
    <s v="No"/>
    <s v="No"/>
    <n v="36"/>
    <s v="Yes"/>
    <x v="2"/>
    <x v="1"/>
    <x v="0"/>
    <x v="0"/>
    <x v="1"/>
    <x v="0"/>
    <x v="1"/>
    <x v="1"/>
    <x v="1"/>
    <s v="Yes"/>
    <x v="2"/>
    <n v="104.8"/>
    <n v="3886.45"/>
    <x v="0"/>
    <n v="3886.45"/>
    <n v="0"/>
    <x v="1"/>
  </r>
  <r>
    <s v="1395-OFUWC"/>
    <x v="1"/>
    <n v="0"/>
    <s v="Yes"/>
    <s v="Yes"/>
    <n v="43"/>
    <s v="No"/>
    <x v="0"/>
    <x v="0"/>
    <x v="0"/>
    <x v="0"/>
    <x v="0"/>
    <x v="0"/>
    <x v="0"/>
    <x v="0"/>
    <x v="0"/>
    <s v="No"/>
    <x v="3"/>
    <n v="29.3"/>
    <n v="1224.05"/>
    <x v="0"/>
    <n v="1224.05"/>
    <n v="0"/>
    <x v="2"/>
  </r>
  <r>
    <s v="0822-QGCXA"/>
    <x v="0"/>
    <n v="1"/>
    <s v="Yes"/>
    <s v="No"/>
    <n v="27"/>
    <s v="Yes"/>
    <x v="2"/>
    <x v="0"/>
    <x v="0"/>
    <x v="0"/>
    <x v="1"/>
    <x v="1"/>
    <x v="1"/>
    <x v="1"/>
    <x v="0"/>
    <s v="No"/>
    <x v="0"/>
    <n v="83.85"/>
    <n v="2310.1999999999998"/>
    <x v="0"/>
    <n v="2310.1999999999998"/>
    <n v="0"/>
    <x v="1"/>
  </r>
  <r>
    <s v="0872-NXJYS"/>
    <x v="0"/>
    <n v="0"/>
    <s v="No"/>
    <s v="No"/>
    <n v="9"/>
    <s v="Yes"/>
    <x v="1"/>
    <x v="1"/>
    <x v="0"/>
    <x v="1"/>
    <x v="0"/>
    <x v="0"/>
    <x v="0"/>
    <x v="1"/>
    <x v="0"/>
    <s v="Yes"/>
    <x v="0"/>
    <n v="79.55"/>
    <n v="723.4"/>
    <x v="1"/>
    <n v="723.4"/>
    <n v="1"/>
    <x v="0"/>
  </r>
  <r>
    <s v="2832-KJCRD"/>
    <x v="0"/>
    <n v="0"/>
    <s v="No"/>
    <s v="No"/>
    <n v="38"/>
    <s v="Yes"/>
    <x v="2"/>
    <x v="1"/>
    <x v="0"/>
    <x v="1"/>
    <x v="1"/>
    <x v="1"/>
    <x v="1"/>
    <x v="1"/>
    <x v="0"/>
    <s v="Yes"/>
    <x v="0"/>
    <n v="103.65"/>
    <n v="3988.5"/>
    <x v="0"/>
    <n v="3988.5"/>
    <n v="0"/>
    <x v="2"/>
  </r>
  <r>
    <s v="3588-WSTTJ"/>
    <x v="0"/>
    <n v="1"/>
    <s v="No"/>
    <s v="No"/>
    <n v="35"/>
    <s v="Yes"/>
    <x v="2"/>
    <x v="1"/>
    <x v="1"/>
    <x v="1"/>
    <x v="0"/>
    <x v="0"/>
    <x v="1"/>
    <x v="1"/>
    <x v="0"/>
    <s v="Yes"/>
    <x v="0"/>
    <n v="99.05"/>
    <n v="3554.6"/>
    <x v="0"/>
    <n v="3554.6"/>
    <n v="0"/>
    <x v="1"/>
  </r>
  <r>
    <s v="4075-WKNIU"/>
    <x v="0"/>
    <n v="0"/>
    <s v="Yes"/>
    <s v="Yes"/>
    <n v="0"/>
    <s v="Yes"/>
    <x v="2"/>
    <x v="0"/>
    <x v="0"/>
    <x v="0"/>
    <x v="1"/>
    <x v="1"/>
    <x v="1"/>
    <x v="0"/>
    <x v="2"/>
    <s v="No"/>
    <x v="1"/>
    <n v="73.349999999999994"/>
    <s v=" "/>
    <x v="0"/>
    <s v=""/>
    <n v="0"/>
    <x v="0"/>
  </r>
  <r>
    <s v="5090-EMGTC"/>
    <x v="0"/>
    <n v="0"/>
    <s v="Yes"/>
    <s v="No"/>
    <n v="59"/>
    <s v="Yes"/>
    <x v="1"/>
    <x v="1"/>
    <x v="0"/>
    <x v="0"/>
    <x v="0"/>
    <x v="1"/>
    <x v="1"/>
    <x v="1"/>
    <x v="2"/>
    <s v="Yes"/>
    <x v="1"/>
    <n v="100.05"/>
    <n v="6034.85"/>
    <x v="0"/>
    <n v="6034.85"/>
    <n v="0"/>
    <x v="5"/>
  </r>
  <r>
    <s v="2346-CZYIL"/>
    <x v="1"/>
    <n v="0"/>
    <s v="No"/>
    <s v="No"/>
    <n v="27"/>
    <s v="Yes"/>
    <x v="1"/>
    <x v="2"/>
    <x v="2"/>
    <x v="2"/>
    <x v="2"/>
    <x v="2"/>
    <x v="2"/>
    <x v="2"/>
    <x v="2"/>
    <s v="No"/>
    <x v="3"/>
    <n v="20.350000000000001"/>
    <n v="531.6"/>
    <x v="0"/>
    <n v="531.6"/>
    <n v="0"/>
    <x v="1"/>
  </r>
  <r>
    <s v="3798-EPWRR"/>
    <x v="0"/>
    <n v="1"/>
    <s v="No"/>
    <s v="No"/>
    <n v="2"/>
    <s v="Yes"/>
    <x v="1"/>
    <x v="0"/>
    <x v="0"/>
    <x v="1"/>
    <x v="0"/>
    <x v="0"/>
    <x v="0"/>
    <x v="0"/>
    <x v="0"/>
    <s v="No"/>
    <x v="0"/>
    <n v="43.95"/>
    <n v="85.1"/>
    <x v="0"/>
    <n v="85.1"/>
    <n v="0"/>
    <x v="0"/>
  </r>
  <r>
    <s v="6258-NGCNG"/>
    <x v="1"/>
    <n v="0"/>
    <s v="No"/>
    <s v="No"/>
    <n v="7"/>
    <s v="Yes"/>
    <x v="2"/>
    <x v="2"/>
    <x v="2"/>
    <x v="2"/>
    <x v="2"/>
    <x v="2"/>
    <x v="2"/>
    <x v="2"/>
    <x v="0"/>
    <s v="No"/>
    <x v="1"/>
    <n v="23.5"/>
    <n v="173"/>
    <x v="0"/>
    <n v="173"/>
    <n v="0"/>
    <x v="0"/>
  </r>
  <r>
    <s v="4186-ZBUEW"/>
    <x v="0"/>
    <n v="0"/>
    <s v="No"/>
    <s v="No"/>
    <n v="36"/>
    <s v="Yes"/>
    <x v="2"/>
    <x v="0"/>
    <x v="0"/>
    <x v="0"/>
    <x v="0"/>
    <x v="1"/>
    <x v="0"/>
    <x v="1"/>
    <x v="1"/>
    <s v="Yes"/>
    <x v="1"/>
    <n v="70.7"/>
    <n v="2511.9499999999998"/>
    <x v="0"/>
    <n v="2511.9499999999998"/>
    <n v="0"/>
    <x v="1"/>
  </r>
  <r>
    <s v="5274-XHAKY"/>
    <x v="0"/>
    <n v="0"/>
    <s v="Yes"/>
    <s v="Yes"/>
    <n v="41"/>
    <s v="Yes"/>
    <x v="2"/>
    <x v="1"/>
    <x v="1"/>
    <x v="0"/>
    <x v="0"/>
    <x v="0"/>
    <x v="1"/>
    <x v="0"/>
    <x v="0"/>
    <s v="Yes"/>
    <x v="2"/>
    <n v="94.3"/>
    <n v="3893.6"/>
    <x v="0"/>
    <n v="3893.6"/>
    <n v="0"/>
    <x v="2"/>
  </r>
  <r>
    <s v="1442-BQPVU"/>
    <x v="0"/>
    <n v="0"/>
    <s v="No"/>
    <s v="No"/>
    <n v="13"/>
    <s v="No"/>
    <x v="0"/>
    <x v="0"/>
    <x v="0"/>
    <x v="0"/>
    <x v="0"/>
    <x v="0"/>
    <x v="0"/>
    <x v="0"/>
    <x v="0"/>
    <s v="No"/>
    <x v="0"/>
    <n v="29.15"/>
    <n v="357.15"/>
    <x v="0"/>
    <n v="357.15"/>
    <n v="0"/>
    <x v="3"/>
  </r>
  <r>
    <s v="3978-YNKDD"/>
    <x v="1"/>
    <n v="0"/>
    <s v="No"/>
    <s v="Yes"/>
    <n v="19"/>
    <s v="Yes"/>
    <x v="1"/>
    <x v="2"/>
    <x v="2"/>
    <x v="2"/>
    <x v="2"/>
    <x v="2"/>
    <x v="2"/>
    <x v="2"/>
    <x v="2"/>
    <s v="No"/>
    <x v="3"/>
    <n v="20.85"/>
    <n v="467.5"/>
    <x v="0"/>
    <n v="467.5"/>
    <n v="0"/>
    <x v="3"/>
  </r>
  <r>
    <s v="4940-KHCWD"/>
    <x v="0"/>
    <n v="0"/>
    <s v="Yes"/>
    <s v="No"/>
    <n v="60"/>
    <s v="No"/>
    <x v="0"/>
    <x v="0"/>
    <x v="1"/>
    <x v="0"/>
    <x v="0"/>
    <x v="1"/>
    <x v="0"/>
    <x v="0"/>
    <x v="2"/>
    <s v="No"/>
    <x v="2"/>
    <n v="37.700000000000003"/>
    <n v="2288.6999999999998"/>
    <x v="0"/>
    <n v="2288.6999999999998"/>
    <n v="0"/>
    <x v="5"/>
  </r>
  <r>
    <s v="9412-ARGBX"/>
    <x v="0"/>
    <n v="0"/>
    <s v="No"/>
    <s v="Yes"/>
    <n v="48"/>
    <s v="Yes"/>
    <x v="1"/>
    <x v="1"/>
    <x v="0"/>
    <x v="0"/>
    <x v="1"/>
    <x v="1"/>
    <x v="1"/>
    <x v="0"/>
    <x v="2"/>
    <s v="Yes"/>
    <x v="1"/>
    <n v="95.5"/>
    <n v="4627.8500000000004"/>
    <x v="1"/>
    <n v="4627.8500000000004"/>
    <n v="1"/>
    <x v="2"/>
  </r>
  <r>
    <s v="1389-CXMLU"/>
    <x v="1"/>
    <n v="1"/>
    <s v="No"/>
    <s v="No"/>
    <n v="3"/>
    <s v="Yes"/>
    <x v="2"/>
    <x v="1"/>
    <x v="0"/>
    <x v="1"/>
    <x v="1"/>
    <x v="0"/>
    <x v="1"/>
    <x v="0"/>
    <x v="0"/>
    <s v="No"/>
    <x v="0"/>
    <n v="91.05"/>
    <n v="289.10000000000002"/>
    <x v="1"/>
    <n v="289.10000000000002"/>
    <n v="1"/>
    <x v="0"/>
  </r>
  <r>
    <s v="9589-ABEPT"/>
    <x v="1"/>
    <n v="0"/>
    <s v="Yes"/>
    <s v="No"/>
    <n v="69"/>
    <s v="Yes"/>
    <x v="2"/>
    <x v="1"/>
    <x v="0"/>
    <x v="0"/>
    <x v="0"/>
    <x v="1"/>
    <x v="1"/>
    <x v="0"/>
    <x v="2"/>
    <s v="Yes"/>
    <x v="1"/>
    <n v="92.45"/>
    <n v="6460.55"/>
    <x v="0"/>
    <n v="6460.55"/>
    <n v="0"/>
    <x v="4"/>
  </r>
  <r>
    <s v="9388-ZEYVT"/>
    <x v="1"/>
    <n v="0"/>
    <s v="No"/>
    <s v="No"/>
    <n v="43"/>
    <s v="No"/>
    <x v="0"/>
    <x v="0"/>
    <x v="0"/>
    <x v="1"/>
    <x v="1"/>
    <x v="1"/>
    <x v="0"/>
    <x v="1"/>
    <x v="1"/>
    <s v="No"/>
    <x v="0"/>
    <n v="44.15"/>
    <n v="1931.3"/>
    <x v="0"/>
    <n v="1931.3"/>
    <n v="0"/>
    <x v="2"/>
  </r>
  <r>
    <s v="0305-SQECB"/>
    <x v="0"/>
    <n v="0"/>
    <s v="No"/>
    <s v="Yes"/>
    <n v="11"/>
    <s v="No"/>
    <x v="0"/>
    <x v="0"/>
    <x v="1"/>
    <x v="1"/>
    <x v="0"/>
    <x v="1"/>
    <x v="0"/>
    <x v="0"/>
    <x v="1"/>
    <s v="Yes"/>
    <x v="1"/>
    <n v="36.049999999999997"/>
    <n v="402.6"/>
    <x v="0"/>
    <n v="402.6"/>
    <n v="0"/>
    <x v="0"/>
  </r>
  <r>
    <s v="7605-SNLQG"/>
    <x v="0"/>
    <n v="0"/>
    <s v="Yes"/>
    <s v="No"/>
    <n v="45"/>
    <s v="Yes"/>
    <x v="1"/>
    <x v="0"/>
    <x v="0"/>
    <x v="1"/>
    <x v="1"/>
    <x v="0"/>
    <x v="0"/>
    <x v="0"/>
    <x v="0"/>
    <s v="Yes"/>
    <x v="3"/>
    <n v="50.25"/>
    <n v="2221.5500000000002"/>
    <x v="0"/>
    <n v="2221.5500000000002"/>
    <n v="0"/>
    <x v="2"/>
  </r>
  <r>
    <s v="4670-TABXH"/>
    <x v="1"/>
    <n v="0"/>
    <s v="Yes"/>
    <s v="No"/>
    <n v="72"/>
    <s v="Yes"/>
    <x v="2"/>
    <x v="1"/>
    <x v="0"/>
    <x v="0"/>
    <x v="1"/>
    <x v="1"/>
    <x v="1"/>
    <x v="1"/>
    <x v="2"/>
    <s v="Yes"/>
    <x v="3"/>
    <n v="109.75"/>
    <n v="7758.9"/>
    <x v="0"/>
    <n v="7758.9"/>
    <n v="0"/>
    <x v="4"/>
  </r>
  <r>
    <s v="5561-NWEVX"/>
    <x v="0"/>
    <n v="1"/>
    <s v="Yes"/>
    <s v="No"/>
    <n v="2"/>
    <s v="Yes"/>
    <x v="2"/>
    <x v="1"/>
    <x v="0"/>
    <x v="1"/>
    <x v="1"/>
    <x v="0"/>
    <x v="0"/>
    <x v="0"/>
    <x v="0"/>
    <s v="No"/>
    <x v="0"/>
    <n v="79.2"/>
    <n v="172.85"/>
    <x v="1"/>
    <n v="172.85"/>
    <n v="1"/>
    <x v="0"/>
  </r>
  <r>
    <s v="0064-SUDOG"/>
    <x v="0"/>
    <n v="0"/>
    <s v="Yes"/>
    <s v="Yes"/>
    <n v="12"/>
    <s v="Yes"/>
    <x v="1"/>
    <x v="2"/>
    <x v="2"/>
    <x v="2"/>
    <x v="2"/>
    <x v="2"/>
    <x v="2"/>
    <x v="2"/>
    <x v="2"/>
    <s v="No"/>
    <x v="2"/>
    <n v="20.3"/>
    <n v="224.5"/>
    <x v="0"/>
    <n v="224.5"/>
    <n v="0"/>
    <x v="0"/>
  </r>
  <r>
    <s v="8561-NMTBD"/>
    <x v="0"/>
    <n v="0"/>
    <s v="Yes"/>
    <s v="Yes"/>
    <n v="67"/>
    <s v="Yes"/>
    <x v="2"/>
    <x v="1"/>
    <x v="0"/>
    <x v="0"/>
    <x v="1"/>
    <x v="1"/>
    <x v="1"/>
    <x v="1"/>
    <x v="1"/>
    <s v="Yes"/>
    <x v="3"/>
    <n v="112.35"/>
    <n v="7388.45"/>
    <x v="0"/>
    <n v="7388.45"/>
    <n v="0"/>
    <x v="4"/>
  </r>
  <r>
    <s v="5161-XEUVX"/>
    <x v="1"/>
    <n v="0"/>
    <s v="Yes"/>
    <s v="No"/>
    <n v="37"/>
    <s v="Yes"/>
    <x v="2"/>
    <x v="1"/>
    <x v="0"/>
    <x v="1"/>
    <x v="1"/>
    <x v="1"/>
    <x v="1"/>
    <x v="0"/>
    <x v="2"/>
    <s v="No"/>
    <x v="1"/>
    <n v="94.3"/>
    <n v="3460.95"/>
    <x v="0"/>
    <n v="3460.95"/>
    <n v="0"/>
    <x v="2"/>
  </r>
  <r>
    <s v="8292-FRFZQ"/>
    <x v="0"/>
    <n v="0"/>
    <s v="No"/>
    <s v="No"/>
    <n v="39"/>
    <s v="No"/>
    <x v="0"/>
    <x v="0"/>
    <x v="1"/>
    <x v="0"/>
    <x v="0"/>
    <x v="1"/>
    <x v="0"/>
    <x v="0"/>
    <x v="1"/>
    <s v="No"/>
    <x v="2"/>
    <n v="41.15"/>
    <n v="1700.9"/>
    <x v="0"/>
    <n v="1700.9"/>
    <n v="0"/>
    <x v="2"/>
  </r>
  <r>
    <s v="8591-NXRCV"/>
    <x v="0"/>
    <n v="0"/>
    <s v="No"/>
    <s v="No"/>
    <n v="41"/>
    <s v="Yes"/>
    <x v="2"/>
    <x v="0"/>
    <x v="1"/>
    <x v="1"/>
    <x v="1"/>
    <x v="1"/>
    <x v="0"/>
    <x v="1"/>
    <x v="0"/>
    <s v="Yes"/>
    <x v="2"/>
    <n v="74.650000000000006"/>
    <n v="3090.65"/>
    <x v="0"/>
    <n v="3090.65"/>
    <n v="0"/>
    <x v="2"/>
  </r>
  <r>
    <s v="7895-VONWT"/>
    <x v="0"/>
    <n v="0"/>
    <s v="No"/>
    <s v="No"/>
    <n v="25"/>
    <s v="No"/>
    <x v="0"/>
    <x v="0"/>
    <x v="0"/>
    <x v="1"/>
    <x v="1"/>
    <x v="0"/>
    <x v="1"/>
    <x v="1"/>
    <x v="0"/>
    <s v="Yes"/>
    <x v="0"/>
    <n v="48.25"/>
    <n v="1293.8"/>
    <x v="0"/>
    <n v="1293.8"/>
    <n v="0"/>
    <x v="1"/>
  </r>
  <r>
    <s v="4526-RMTLL"/>
    <x v="1"/>
    <n v="0"/>
    <s v="Yes"/>
    <s v="Yes"/>
    <n v="8"/>
    <s v="Yes"/>
    <x v="2"/>
    <x v="0"/>
    <x v="1"/>
    <x v="0"/>
    <x v="0"/>
    <x v="1"/>
    <x v="0"/>
    <x v="1"/>
    <x v="2"/>
    <s v="Yes"/>
    <x v="3"/>
    <n v="76.150000000000006"/>
    <n v="645.79999999999995"/>
    <x v="0"/>
    <n v="645.79999999999995"/>
    <n v="0"/>
    <x v="0"/>
  </r>
  <r>
    <s v="6253-GNHWH"/>
    <x v="0"/>
    <n v="0"/>
    <s v="Yes"/>
    <s v="Yes"/>
    <n v="71"/>
    <s v="Yes"/>
    <x v="2"/>
    <x v="0"/>
    <x v="1"/>
    <x v="0"/>
    <x v="1"/>
    <x v="1"/>
    <x v="0"/>
    <x v="0"/>
    <x v="2"/>
    <s v="No"/>
    <x v="1"/>
    <n v="71.099999999999994"/>
    <n v="5224.95"/>
    <x v="0"/>
    <n v="5224.95"/>
    <n v="0"/>
    <x v="4"/>
  </r>
  <r>
    <s v="4566-NECEV"/>
    <x v="1"/>
    <n v="0"/>
    <s v="No"/>
    <s v="No"/>
    <n v="5"/>
    <s v="Yes"/>
    <x v="2"/>
    <x v="1"/>
    <x v="0"/>
    <x v="0"/>
    <x v="1"/>
    <x v="0"/>
    <x v="0"/>
    <x v="1"/>
    <x v="0"/>
    <s v="No"/>
    <x v="0"/>
    <n v="96.55"/>
    <n v="500.1"/>
    <x v="0"/>
    <n v="500.1"/>
    <n v="0"/>
    <x v="0"/>
  </r>
  <r>
    <s v="8080-POTJR"/>
    <x v="0"/>
    <n v="0"/>
    <s v="No"/>
    <s v="No"/>
    <n v="30"/>
    <s v="Yes"/>
    <x v="2"/>
    <x v="0"/>
    <x v="1"/>
    <x v="1"/>
    <x v="1"/>
    <x v="0"/>
    <x v="1"/>
    <x v="1"/>
    <x v="1"/>
    <s v="Yes"/>
    <x v="3"/>
    <n v="79.3"/>
    <n v="2427.1"/>
    <x v="0"/>
    <n v="2427.1"/>
    <n v="0"/>
    <x v="1"/>
  </r>
  <r>
    <s v="6906-MPARY"/>
    <x v="1"/>
    <n v="0"/>
    <s v="No"/>
    <s v="No"/>
    <n v="40"/>
    <s v="Yes"/>
    <x v="1"/>
    <x v="1"/>
    <x v="0"/>
    <x v="0"/>
    <x v="0"/>
    <x v="1"/>
    <x v="0"/>
    <x v="1"/>
    <x v="1"/>
    <s v="Yes"/>
    <x v="3"/>
    <n v="89.6"/>
    <n v="3488.15"/>
    <x v="0"/>
    <n v="3488.15"/>
    <n v="0"/>
    <x v="2"/>
  </r>
  <r>
    <s v="3662-FXJFO"/>
    <x v="0"/>
    <n v="0"/>
    <s v="No"/>
    <s v="No"/>
    <n v="54"/>
    <s v="Yes"/>
    <x v="1"/>
    <x v="2"/>
    <x v="2"/>
    <x v="2"/>
    <x v="2"/>
    <x v="2"/>
    <x v="2"/>
    <x v="2"/>
    <x v="2"/>
    <s v="Yes"/>
    <x v="1"/>
    <n v="20.5"/>
    <n v="1035.7"/>
    <x v="0"/>
    <n v="1035.7"/>
    <n v="0"/>
    <x v="5"/>
  </r>
  <r>
    <s v="8107-RZLNV"/>
    <x v="1"/>
    <n v="0"/>
    <s v="Yes"/>
    <s v="No"/>
    <n v="72"/>
    <s v="Yes"/>
    <x v="2"/>
    <x v="1"/>
    <x v="0"/>
    <x v="0"/>
    <x v="1"/>
    <x v="0"/>
    <x v="1"/>
    <x v="1"/>
    <x v="2"/>
    <s v="Yes"/>
    <x v="2"/>
    <n v="106.3"/>
    <n v="7565.35"/>
    <x v="0"/>
    <n v="7565.35"/>
    <n v="0"/>
    <x v="4"/>
  </r>
  <r>
    <s v="0516-OOHAR"/>
    <x v="1"/>
    <n v="0"/>
    <s v="Yes"/>
    <s v="Yes"/>
    <n v="28"/>
    <s v="Yes"/>
    <x v="1"/>
    <x v="1"/>
    <x v="0"/>
    <x v="0"/>
    <x v="1"/>
    <x v="0"/>
    <x v="1"/>
    <x v="1"/>
    <x v="1"/>
    <s v="No"/>
    <x v="2"/>
    <n v="100.35"/>
    <n v="2799"/>
    <x v="0"/>
    <n v="2799"/>
    <n v="0"/>
    <x v="1"/>
  </r>
  <r>
    <s v="2027-CWDNU"/>
    <x v="1"/>
    <n v="0"/>
    <s v="Yes"/>
    <s v="Yes"/>
    <n v="18"/>
    <s v="Yes"/>
    <x v="1"/>
    <x v="1"/>
    <x v="0"/>
    <x v="1"/>
    <x v="0"/>
    <x v="1"/>
    <x v="0"/>
    <x v="1"/>
    <x v="0"/>
    <s v="Yes"/>
    <x v="0"/>
    <n v="85.6"/>
    <n v="1601.5"/>
    <x v="0"/>
    <n v="1601.5"/>
    <n v="0"/>
    <x v="3"/>
  </r>
  <r>
    <s v="2737-WFVYW"/>
    <x v="0"/>
    <n v="0"/>
    <s v="No"/>
    <s v="No"/>
    <n v="2"/>
    <s v="No"/>
    <x v="0"/>
    <x v="0"/>
    <x v="0"/>
    <x v="1"/>
    <x v="0"/>
    <x v="0"/>
    <x v="1"/>
    <x v="1"/>
    <x v="0"/>
    <s v="Yes"/>
    <x v="0"/>
    <n v="45.25"/>
    <n v="85.5"/>
    <x v="1"/>
    <n v="85.5"/>
    <n v="1"/>
    <x v="0"/>
  </r>
  <r>
    <s v="9912-OMZDS"/>
    <x v="0"/>
    <n v="0"/>
    <s v="Yes"/>
    <s v="Yes"/>
    <n v="59"/>
    <s v="Yes"/>
    <x v="2"/>
    <x v="1"/>
    <x v="0"/>
    <x v="0"/>
    <x v="1"/>
    <x v="0"/>
    <x v="1"/>
    <x v="1"/>
    <x v="1"/>
    <s v="Yes"/>
    <x v="0"/>
    <n v="106.15"/>
    <n v="6256.2"/>
    <x v="0"/>
    <n v="6256.2"/>
    <n v="0"/>
    <x v="5"/>
  </r>
  <r>
    <s v="3733-ZEECP"/>
    <x v="1"/>
    <n v="0"/>
    <s v="Yes"/>
    <s v="Yes"/>
    <n v="22"/>
    <s v="Yes"/>
    <x v="1"/>
    <x v="0"/>
    <x v="0"/>
    <x v="1"/>
    <x v="0"/>
    <x v="1"/>
    <x v="0"/>
    <x v="0"/>
    <x v="0"/>
    <s v="Yes"/>
    <x v="0"/>
    <n v="51.1"/>
    <n v="1232.9000000000001"/>
    <x v="0"/>
    <n v="1232.9000000000001"/>
    <n v="0"/>
    <x v="3"/>
  </r>
  <r>
    <s v="7878-RTCZG"/>
    <x v="0"/>
    <n v="0"/>
    <s v="No"/>
    <s v="No"/>
    <n v="1"/>
    <s v="Yes"/>
    <x v="1"/>
    <x v="2"/>
    <x v="2"/>
    <x v="2"/>
    <x v="2"/>
    <x v="2"/>
    <x v="2"/>
    <x v="2"/>
    <x v="0"/>
    <s v="No"/>
    <x v="1"/>
    <n v="19.899999999999999"/>
    <n v="19.899999999999999"/>
    <x v="0"/>
    <n v="19.899999999999999"/>
    <n v="0"/>
    <x v="0"/>
  </r>
  <r>
    <s v="2452-MRMZF"/>
    <x v="0"/>
    <n v="1"/>
    <s v="Yes"/>
    <s v="No"/>
    <n v="72"/>
    <s v="Yes"/>
    <x v="2"/>
    <x v="2"/>
    <x v="2"/>
    <x v="2"/>
    <x v="2"/>
    <x v="2"/>
    <x v="2"/>
    <x v="2"/>
    <x v="2"/>
    <s v="Yes"/>
    <x v="3"/>
    <n v="25.7"/>
    <n v="1937.4"/>
    <x v="0"/>
    <n v="1937.4"/>
    <n v="0"/>
    <x v="4"/>
  </r>
  <r>
    <s v="2272-QAGFO"/>
    <x v="0"/>
    <n v="1"/>
    <s v="No"/>
    <s v="No"/>
    <n v="14"/>
    <s v="Yes"/>
    <x v="2"/>
    <x v="1"/>
    <x v="0"/>
    <x v="1"/>
    <x v="0"/>
    <x v="0"/>
    <x v="0"/>
    <x v="0"/>
    <x v="0"/>
    <s v="Yes"/>
    <x v="0"/>
    <n v="74.3"/>
    <n v="1096.25"/>
    <x v="1"/>
    <n v="1096.25"/>
    <n v="1"/>
    <x v="3"/>
  </r>
  <r>
    <s v="7103-IPXPJ"/>
    <x v="1"/>
    <n v="0"/>
    <s v="Yes"/>
    <s v="No"/>
    <n v="50"/>
    <s v="Yes"/>
    <x v="2"/>
    <x v="1"/>
    <x v="0"/>
    <x v="1"/>
    <x v="0"/>
    <x v="1"/>
    <x v="1"/>
    <x v="1"/>
    <x v="1"/>
    <s v="No"/>
    <x v="0"/>
    <n v="99.4"/>
    <n v="5059.75"/>
    <x v="0"/>
    <n v="5059.75"/>
    <n v="0"/>
    <x v="5"/>
  </r>
  <r>
    <s v="4342-HFXWS"/>
    <x v="0"/>
    <n v="0"/>
    <s v="Yes"/>
    <s v="Yes"/>
    <n v="48"/>
    <s v="Yes"/>
    <x v="1"/>
    <x v="0"/>
    <x v="1"/>
    <x v="1"/>
    <x v="1"/>
    <x v="1"/>
    <x v="1"/>
    <x v="0"/>
    <x v="1"/>
    <s v="No"/>
    <x v="2"/>
    <n v="69.7"/>
    <n v="3023.65"/>
    <x v="0"/>
    <n v="3023.65"/>
    <n v="0"/>
    <x v="2"/>
  </r>
  <r>
    <s v="3545-CNWRG"/>
    <x v="0"/>
    <n v="0"/>
    <s v="Yes"/>
    <s v="Yes"/>
    <n v="49"/>
    <s v="Yes"/>
    <x v="2"/>
    <x v="1"/>
    <x v="0"/>
    <x v="0"/>
    <x v="0"/>
    <x v="0"/>
    <x v="1"/>
    <x v="1"/>
    <x v="0"/>
    <s v="Yes"/>
    <x v="0"/>
    <n v="98.35"/>
    <n v="4889.2"/>
    <x v="0"/>
    <n v="4889.2"/>
    <n v="0"/>
    <x v="5"/>
  </r>
  <r>
    <s v="1785-BPHTP"/>
    <x v="1"/>
    <n v="0"/>
    <s v="Yes"/>
    <s v="Yes"/>
    <n v="28"/>
    <s v="Yes"/>
    <x v="1"/>
    <x v="1"/>
    <x v="0"/>
    <x v="1"/>
    <x v="1"/>
    <x v="0"/>
    <x v="1"/>
    <x v="0"/>
    <x v="0"/>
    <s v="No"/>
    <x v="0"/>
    <n v="85.45"/>
    <n v="2289.9"/>
    <x v="0"/>
    <n v="2289.9"/>
    <n v="0"/>
    <x v="1"/>
  </r>
  <r>
    <s v="4989-LIXVT"/>
    <x v="1"/>
    <n v="1"/>
    <s v="No"/>
    <s v="No"/>
    <n v="68"/>
    <s v="Yes"/>
    <x v="2"/>
    <x v="1"/>
    <x v="0"/>
    <x v="0"/>
    <x v="1"/>
    <x v="0"/>
    <x v="0"/>
    <x v="1"/>
    <x v="0"/>
    <s v="Yes"/>
    <x v="0"/>
    <n v="95.9"/>
    <n v="6503.2"/>
    <x v="0"/>
    <n v="6503.2"/>
    <n v="0"/>
    <x v="4"/>
  </r>
  <r>
    <s v="7315-WYOAW"/>
    <x v="1"/>
    <n v="0"/>
    <s v="No"/>
    <s v="No"/>
    <n v="13"/>
    <s v="Yes"/>
    <x v="2"/>
    <x v="1"/>
    <x v="0"/>
    <x v="1"/>
    <x v="0"/>
    <x v="1"/>
    <x v="1"/>
    <x v="1"/>
    <x v="0"/>
    <s v="No"/>
    <x v="0"/>
    <n v="100.75"/>
    <n v="1313.25"/>
    <x v="0"/>
    <n v="1313.25"/>
    <n v="0"/>
    <x v="3"/>
  </r>
  <r>
    <s v="1173-XZPYF"/>
    <x v="0"/>
    <n v="0"/>
    <s v="No"/>
    <s v="No"/>
    <n v="11"/>
    <s v="Yes"/>
    <x v="2"/>
    <x v="1"/>
    <x v="0"/>
    <x v="1"/>
    <x v="1"/>
    <x v="0"/>
    <x v="1"/>
    <x v="0"/>
    <x v="0"/>
    <s v="Yes"/>
    <x v="0"/>
    <n v="89.2"/>
    <n v="990.3"/>
    <x v="0"/>
    <n v="990.3"/>
    <n v="0"/>
    <x v="0"/>
  </r>
  <r>
    <s v="9850-OWRHQ"/>
    <x v="0"/>
    <n v="0"/>
    <s v="Yes"/>
    <s v="No"/>
    <n v="3"/>
    <s v="Yes"/>
    <x v="2"/>
    <x v="1"/>
    <x v="0"/>
    <x v="1"/>
    <x v="0"/>
    <x v="0"/>
    <x v="0"/>
    <x v="0"/>
    <x v="0"/>
    <s v="Yes"/>
    <x v="3"/>
    <n v="74.099999999999994"/>
    <n v="228"/>
    <x v="1"/>
    <n v="228"/>
    <n v="1"/>
    <x v="0"/>
  </r>
  <r>
    <s v="3768-NLUBH"/>
    <x v="1"/>
    <n v="1"/>
    <s v="Yes"/>
    <s v="No"/>
    <n v="57"/>
    <s v="Yes"/>
    <x v="2"/>
    <x v="1"/>
    <x v="0"/>
    <x v="1"/>
    <x v="1"/>
    <x v="0"/>
    <x v="1"/>
    <x v="1"/>
    <x v="0"/>
    <s v="No"/>
    <x v="0"/>
    <n v="100.6"/>
    <n v="5746.15"/>
    <x v="1"/>
    <n v="5746.15"/>
    <n v="1"/>
    <x v="5"/>
  </r>
  <r>
    <s v="8676-TRMJS"/>
    <x v="1"/>
    <n v="0"/>
    <s v="No"/>
    <s v="No"/>
    <n v="3"/>
    <s v="Yes"/>
    <x v="2"/>
    <x v="1"/>
    <x v="0"/>
    <x v="1"/>
    <x v="0"/>
    <x v="0"/>
    <x v="0"/>
    <x v="0"/>
    <x v="0"/>
    <s v="No"/>
    <x v="1"/>
    <n v="75"/>
    <n v="209.1"/>
    <x v="1"/>
    <n v="209.1"/>
    <n v="1"/>
    <x v="0"/>
  </r>
  <r>
    <s v="2509-TFPJU"/>
    <x v="1"/>
    <n v="0"/>
    <s v="Yes"/>
    <s v="No"/>
    <n v="72"/>
    <s v="Yes"/>
    <x v="2"/>
    <x v="2"/>
    <x v="2"/>
    <x v="2"/>
    <x v="2"/>
    <x v="2"/>
    <x v="2"/>
    <x v="2"/>
    <x v="2"/>
    <s v="No"/>
    <x v="3"/>
    <n v="25.75"/>
    <n v="1864.2"/>
    <x v="0"/>
    <n v="1864.2"/>
    <n v="0"/>
    <x v="4"/>
  </r>
  <r>
    <s v="9530-GRMJG"/>
    <x v="1"/>
    <n v="0"/>
    <s v="Yes"/>
    <s v="Yes"/>
    <n v="70"/>
    <s v="Yes"/>
    <x v="2"/>
    <x v="0"/>
    <x v="0"/>
    <x v="0"/>
    <x v="1"/>
    <x v="1"/>
    <x v="1"/>
    <x v="1"/>
    <x v="2"/>
    <s v="Yes"/>
    <x v="0"/>
    <n v="84.1"/>
    <n v="5979.7"/>
    <x v="0"/>
    <n v="5979.7"/>
    <n v="0"/>
    <x v="4"/>
  </r>
  <r>
    <s v="6898-RBTLU"/>
    <x v="0"/>
    <n v="0"/>
    <s v="Yes"/>
    <s v="Yes"/>
    <n v="49"/>
    <s v="Yes"/>
    <x v="2"/>
    <x v="0"/>
    <x v="0"/>
    <x v="0"/>
    <x v="0"/>
    <x v="1"/>
    <x v="1"/>
    <x v="1"/>
    <x v="2"/>
    <s v="No"/>
    <x v="2"/>
    <n v="79.3"/>
    <n v="3902.45"/>
    <x v="0"/>
    <n v="3902.45"/>
    <n v="0"/>
    <x v="5"/>
  </r>
  <r>
    <s v="5481-NTDOH"/>
    <x v="0"/>
    <n v="1"/>
    <s v="Yes"/>
    <s v="No"/>
    <n v="67"/>
    <s v="Yes"/>
    <x v="2"/>
    <x v="1"/>
    <x v="1"/>
    <x v="1"/>
    <x v="1"/>
    <x v="0"/>
    <x v="1"/>
    <x v="1"/>
    <x v="1"/>
    <s v="Yes"/>
    <x v="3"/>
    <n v="107.05"/>
    <n v="7142.5"/>
    <x v="0"/>
    <n v="7142.5"/>
    <n v="0"/>
    <x v="4"/>
  </r>
  <r>
    <s v="2068-WWXQZ"/>
    <x v="1"/>
    <n v="0"/>
    <s v="No"/>
    <s v="No"/>
    <n v="46"/>
    <s v="Yes"/>
    <x v="1"/>
    <x v="2"/>
    <x v="2"/>
    <x v="2"/>
    <x v="2"/>
    <x v="2"/>
    <x v="2"/>
    <x v="2"/>
    <x v="2"/>
    <s v="No"/>
    <x v="2"/>
    <n v="20.05"/>
    <n v="902"/>
    <x v="0"/>
    <n v="902"/>
    <n v="0"/>
    <x v="2"/>
  </r>
  <r>
    <s v="7359-SSBJK"/>
    <x v="0"/>
    <n v="1"/>
    <s v="No"/>
    <s v="No"/>
    <n v="64"/>
    <s v="Yes"/>
    <x v="1"/>
    <x v="0"/>
    <x v="1"/>
    <x v="0"/>
    <x v="0"/>
    <x v="1"/>
    <x v="1"/>
    <x v="0"/>
    <x v="2"/>
    <s v="Yes"/>
    <x v="3"/>
    <n v="70.2"/>
    <n v="4481"/>
    <x v="1"/>
    <n v="4481"/>
    <n v="1"/>
    <x v="4"/>
  </r>
  <r>
    <s v="2061-VVFST"/>
    <x v="0"/>
    <n v="0"/>
    <s v="Yes"/>
    <s v="No"/>
    <n v="37"/>
    <s v="Yes"/>
    <x v="1"/>
    <x v="2"/>
    <x v="2"/>
    <x v="2"/>
    <x v="2"/>
    <x v="2"/>
    <x v="2"/>
    <x v="2"/>
    <x v="0"/>
    <s v="No"/>
    <x v="2"/>
    <n v="19.5"/>
    <n v="805.2"/>
    <x v="0"/>
    <n v="805.2"/>
    <n v="0"/>
    <x v="2"/>
  </r>
  <r>
    <s v="0685-MLYYM"/>
    <x v="0"/>
    <n v="1"/>
    <s v="No"/>
    <s v="No"/>
    <n v="2"/>
    <s v="Yes"/>
    <x v="1"/>
    <x v="1"/>
    <x v="0"/>
    <x v="1"/>
    <x v="0"/>
    <x v="0"/>
    <x v="0"/>
    <x v="0"/>
    <x v="0"/>
    <s v="No"/>
    <x v="0"/>
    <n v="70.75"/>
    <n v="154.85"/>
    <x v="1"/>
    <n v="154.85"/>
    <n v="1"/>
    <x v="0"/>
  </r>
  <r>
    <s v="0749-IRGQE"/>
    <x v="0"/>
    <n v="1"/>
    <s v="Yes"/>
    <s v="No"/>
    <n v="13"/>
    <s v="No"/>
    <x v="0"/>
    <x v="0"/>
    <x v="0"/>
    <x v="1"/>
    <x v="0"/>
    <x v="0"/>
    <x v="1"/>
    <x v="1"/>
    <x v="0"/>
    <s v="No"/>
    <x v="0"/>
    <n v="45.3"/>
    <n v="528.45000000000005"/>
    <x v="0"/>
    <n v="528.45000000000005"/>
    <n v="0"/>
    <x v="3"/>
  </r>
  <r>
    <s v="2380-DAMQP"/>
    <x v="0"/>
    <n v="0"/>
    <s v="Yes"/>
    <s v="No"/>
    <n v="72"/>
    <s v="Yes"/>
    <x v="2"/>
    <x v="1"/>
    <x v="1"/>
    <x v="0"/>
    <x v="1"/>
    <x v="1"/>
    <x v="1"/>
    <x v="1"/>
    <x v="2"/>
    <s v="No"/>
    <x v="0"/>
    <n v="115.15"/>
    <n v="8349.7000000000007"/>
    <x v="0"/>
    <n v="8349.7000000000007"/>
    <n v="0"/>
    <x v="4"/>
  </r>
  <r>
    <s v="2256-YLYLP"/>
    <x v="1"/>
    <n v="0"/>
    <s v="Yes"/>
    <s v="Yes"/>
    <n v="68"/>
    <s v="Yes"/>
    <x v="1"/>
    <x v="0"/>
    <x v="0"/>
    <x v="1"/>
    <x v="1"/>
    <x v="1"/>
    <x v="1"/>
    <x v="1"/>
    <x v="2"/>
    <s v="Yes"/>
    <x v="2"/>
    <n v="72.95"/>
    <n v="4953.25"/>
    <x v="0"/>
    <n v="4953.25"/>
    <n v="0"/>
    <x v="4"/>
  </r>
  <r>
    <s v="1272-ILHFG"/>
    <x v="1"/>
    <n v="0"/>
    <s v="Yes"/>
    <s v="Yes"/>
    <n v="15"/>
    <s v="Yes"/>
    <x v="1"/>
    <x v="2"/>
    <x v="2"/>
    <x v="2"/>
    <x v="2"/>
    <x v="2"/>
    <x v="2"/>
    <x v="2"/>
    <x v="1"/>
    <s v="No"/>
    <x v="1"/>
    <n v="19.649999999999999"/>
    <n v="332.65"/>
    <x v="0"/>
    <n v="332.65"/>
    <n v="0"/>
    <x v="3"/>
  </r>
  <r>
    <s v="0164-XAIRP"/>
    <x v="0"/>
    <n v="0"/>
    <s v="No"/>
    <s v="No"/>
    <n v="24"/>
    <s v="Yes"/>
    <x v="1"/>
    <x v="2"/>
    <x v="2"/>
    <x v="2"/>
    <x v="2"/>
    <x v="2"/>
    <x v="2"/>
    <x v="2"/>
    <x v="2"/>
    <s v="Yes"/>
    <x v="2"/>
    <n v="19.55"/>
    <n v="470.2"/>
    <x v="0"/>
    <n v="470.2"/>
    <n v="0"/>
    <x v="3"/>
  </r>
  <r>
    <s v="5666-CYCYZ"/>
    <x v="0"/>
    <n v="0"/>
    <s v="No"/>
    <s v="No"/>
    <n v="24"/>
    <s v="Yes"/>
    <x v="2"/>
    <x v="1"/>
    <x v="0"/>
    <x v="1"/>
    <x v="0"/>
    <x v="1"/>
    <x v="0"/>
    <x v="1"/>
    <x v="0"/>
    <s v="Yes"/>
    <x v="0"/>
    <n v="89.55"/>
    <n v="2259.35"/>
    <x v="0"/>
    <n v="2259.35"/>
    <n v="0"/>
    <x v="3"/>
  </r>
  <r>
    <s v="4011-ARPHK"/>
    <x v="1"/>
    <n v="0"/>
    <s v="No"/>
    <s v="No"/>
    <n v="27"/>
    <s v="Yes"/>
    <x v="1"/>
    <x v="0"/>
    <x v="1"/>
    <x v="1"/>
    <x v="0"/>
    <x v="0"/>
    <x v="0"/>
    <x v="0"/>
    <x v="0"/>
    <s v="No"/>
    <x v="1"/>
    <n v="50.35"/>
    <n v="1411.35"/>
    <x v="0"/>
    <n v="1411.35"/>
    <n v="0"/>
    <x v="1"/>
  </r>
  <r>
    <s v="8182-PNAGI"/>
    <x v="1"/>
    <n v="0"/>
    <s v="No"/>
    <s v="No"/>
    <n v="12"/>
    <s v="Yes"/>
    <x v="1"/>
    <x v="0"/>
    <x v="0"/>
    <x v="1"/>
    <x v="0"/>
    <x v="1"/>
    <x v="0"/>
    <x v="0"/>
    <x v="0"/>
    <s v="No"/>
    <x v="2"/>
    <n v="50.25"/>
    <n v="593.75"/>
    <x v="1"/>
    <n v="593.75"/>
    <n v="1"/>
    <x v="0"/>
  </r>
  <r>
    <s v="6365-HITVU"/>
    <x v="0"/>
    <n v="0"/>
    <s v="Yes"/>
    <s v="Yes"/>
    <n v="71"/>
    <s v="Yes"/>
    <x v="1"/>
    <x v="0"/>
    <x v="1"/>
    <x v="0"/>
    <x v="1"/>
    <x v="1"/>
    <x v="1"/>
    <x v="1"/>
    <x v="2"/>
    <s v="No"/>
    <x v="3"/>
    <n v="87.25"/>
    <n v="6328.7"/>
    <x v="0"/>
    <n v="6328.7"/>
    <n v="0"/>
    <x v="4"/>
  </r>
  <r>
    <s v="7558-IMLMT"/>
    <x v="1"/>
    <n v="0"/>
    <s v="Yes"/>
    <s v="Yes"/>
    <n v="67"/>
    <s v="Yes"/>
    <x v="1"/>
    <x v="2"/>
    <x v="2"/>
    <x v="2"/>
    <x v="2"/>
    <x v="2"/>
    <x v="2"/>
    <x v="2"/>
    <x v="2"/>
    <s v="Yes"/>
    <x v="1"/>
    <n v="20.8"/>
    <n v="1411.9"/>
    <x v="0"/>
    <n v="1411.9"/>
    <n v="0"/>
    <x v="4"/>
  </r>
  <r>
    <s v="9488-FYQAU"/>
    <x v="0"/>
    <n v="0"/>
    <s v="Yes"/>
    <s v="No"/>
    <n v="63"/>
    <s v="Yes"/>
    <x v="2"/>
    <x v="1"/>
    <x v="0"/>
    <x v="0"/>
    <x v="1"/>
    <x v="1"/>
    <x v="1"/>
    <x v="1"/>
    <x v="2"/>
    <s v="Yes"/>
    <x v="2"/>
    <n v="109.25"/>
    <n v="6841.4"/>
    <x v="0"/>
    <n v="6841.4"/>
    <n v="0"/>
    <x v="4"/>
  </r>
  <r>
    <s v="3590-TCXTB"/>
    <x v="1"/>
    <n v="0"/>
    <s v="No"/>
    <s v="No"/>
    <n v="1"/>
    <s v="Yes"/>
    <x v="1"/>
    <x v="2"/>
    <x v="2"/>
    <x v="2"/>
    <x v="2"/>
    <x v="2"/>
    <x v="2"/>
    <x v="2"/>
    <x v="0"/>
    <s v="No"/>
    <x v="1"/>
    <n v="20.350000000000001"/>
    <n v="20.350000000000001"/>
    <x v="0"/>
    <n v="20.350000000000001"/>
    <n v="0"/>
    <x v="0"/>
  </r>
  <r>
    <s v="6994-KERXL"/>
    <x v="1"/>
    <n v="0"/>
    <s v="No"/>
    <s v="No"/>
    <n v="4"/>
    <s v="Yes"/>
    <x v="1"/>
    <x v="0"/>
    <x v="0"/>
    <x v="1"/>
    <x v="0"/>
    <x v="0"/>
    <x v="0"/>
    <x v="1"/>
    <x v="0"/>
    <s v="Yes"/>
    <x v="0"/>
    <n v="55.9"/>
    <n v="238.5"/>
    <x v="0"/>
    <n v="238.5"/>
    <n v="0"/>
    <x v="0"/>
  </r>
  <r>
    <s v="7957-RYHQD"/>
    <x v="0"/>
    <n v="1"/>
    <s v="No"/>
    <s v="No"/>
    <n v="40"/>
    <s v="Yes"/>
    <x v="1"/>
    <x v="1"/>
    <x v="1"/>
    <x v="0"/>
    <x v="0"/>
    <x v="0"/>
    <x v="0"/>
    <x v="0"/>
    <x v="0"/>
    <s v="Yes"/>
    <x v="3"/>
    <n v="79.2"/>
    <n v="3233.85"/>
    <x v="1"/>
    <n v="3233.85"/>
    <n v="1"/>
    <x v="2"/>
  </r>
  <r>
    <s v="2180-DXNEG"/>
    <x v="0"/>
    <n v="0"/>
    <s v="No"/>
    <s v="No"/>
    <n v="12"/>
    <s v="Yes"/>
    <x v="1"/>
    <x v="1"/>
    <x v="0"/>
    <x v="1"/>
    <x v="1"/>
    <x v="0"/>
    <x v="1"/>
    <x v="1"/>
    <x v="0"/>
    <s v="Yes"/>
    <x v="0"/>
    <n v="96"/>
    <n v="1062.0999999999999"/>
    <x v="1"/>
    <n v="1062.0999999999999"/>
    <n v="1"/>
    <x v="0"/>
  </r>
  <r>
    <s v="1960-UOTYM"/>
    <x v="1"/>
    <n v="0"/>
    <s v="Yes"/>
    <s v="Yes"/>
    <n v="52"/>
    <s v="Yes"/>
    <x v="1"/>
    <x v="0"/>
    <x v="1"/>
    <x v="0"/>
    <x v="1"/>
    <x v="0"/>
    <x v="1"/>
    <x v="1"/>
    <x v="2"/>
    <s v="No"/>
    <x v="0"/>
    <n v="79.2"/>
    <n v="4016.3"/>
    <x v="0"/>
    <n v="4016.3"/>
    <n v="0"/>
    <x v="5"/>
  </r>
  <r>
    <s v="2740-JFBOK"/>
    <x v="1"/>
    <n v="0"/>
    <s v="No"/>
    <s v="No"/>
    <n v="10"/>
    <s v="Yes"/>
    <x v="2"/>
    <x v="2"/>
    <x v="2"/>
    <x v="2"/>
    <x v="2"/>
    <x v="2"/>
    <x v="2"/>
    <x v="2"/>
    <x v="0"/>
    <s v="Yes"/>
    <x v="0"/>
    <n v="24"/>
    <n v="226.55"/>
    <x v="0"/>
    <n v="226.55"/>
    <n v="0"/>
    <x v="0"/>
  </r>
  <r>
    <s v="6500-JVEGC"/>
    <x v="1"/>
    <n v="0"/>
    <s v="No"/>
    <s v="No"/>
    <n v="68"/>
    <s v="Yes"/>
    <x v="2"/>
    <x v="1"/>
    <x v="1"/>
    <x v="0"/>
    <x v="1"/>
    <x v="0"/>
    <x v="1"/>
    <x v="0"/>
    <x v="1"/>
    <s v="No"/>
    <x v="2"/>
    <n v="101.35"/>
    <n v="7110.75"/>
    <x v="0"/>
    <n v="7110.75"/>
    <n v="0"/>
    <x v="4"/>
  </r>
  <r>
    <s v="5515-AKOAJ"/>
    <x v="0"/>
    <n v="0"/>
    <s v="No"/>
    <s v="No"/>
    <n v="54"/>
    <s v="Yes"/>
    <x v="2"/>
    <x v="1"/>
    <x v="0"/>
    <x v="1"/>
    <x v="0"/>
    <x v="1"/>
    <x v="1"/>
    <x v="1"/>
    <x v="0"/>
    <s v="Yes"/>
    <x v="0"/>
    <n v="100.1"/>
    <n v="5440.9"/>
    <x v="1"/>
    <n v="5440.9"/>
    <n v="1"/>
    <x v="5"/>
  </r>
  <r>
    <s v="8976-OQHGT"/>
    <x v="0"/>
    <n v="0"/>
    <s v="Yes"/>
    <s v="Yes"/>
    <n v="4"/>
    <s v="Yes"/>
    <x v="1"/>
    <x v="0"/>
    <x v="0"/>
    <x v="0"/>
    <x v="0"/>
    <x v="1"/>
    <x v="0"/>
    <x v="0"/>
    <x v="0"/>
    <s v="No"/>
    <x v="1"/>
    <n v="56.5"/>
    <n v="235.1"/>
    <x v="1"/>
    <n v="235.1"/>
    <n v="1"/>
    <x v="0"/>
  </r>
  <r>
    <s v="5245-VDBUR"/>
    <x v="0"/>
    <n v="0"/>
    <s v="Yes"/>
    <s v="No"/>
    <n v="52"/>
    <s v="No"/>
    <x v="0"/>
    <x v="0"/>
    <x v="1"/>
    <x v="1"/>
    <x v="1"/>
    <x v="0"/>
    <x v="0"/>
    <x v="0"/>
    <x v="1"/>
    <s v="No"/>
    <x v="1"/>
    <n v="35.450000000000003"/>
    <n v="1958.95"/>
    <x v="0"/>
    <n v="1958.95"/>
    <n v="0"/>
    <x v="5"/>
  </r>
  <r>
    <s v="6230-BSUXY"/>
    <x v="0"/>
    <n v="1"/>
    <s v="No"/>
    <s v="No"/>
    <n v="1"/>
    <s v="Yes"/>
    <x v="1"/>
    <x v="1"/>
    <x v="0"/>
    <x v="1"/>
    <x v="1"/>
    <x v="0"/>
    <x v="0"/>
    <x v="1"/>
    <x v="0"/>
    <s v="Yes"/>
    <x v="0"/>
    <n v="85"/>
    <n v="85"/>
    <x v="1"/>
    <n v="85"/>
    <n v="1"/>
    <x v="0"/>
  </r>
  <r>
    <s v="8469-SNFFH"/>
    <x v="1"/>
    <n v="0"/>
    <s v="Yes"/>
    <s v="No"/>
    <n v="70"/>
    <s v="Yes"/>
    <x v="2"/>
    <x v="0"/>
    <x v="1"/>
    <x v="0"/>
    <x v="1"/>
    <x v="1"/>
    <x v="1"/>
    <x v="0"/>
    <x v="1"/>
    <s v="No"/>
    <x v="2"/>
    <n v="79.400000000000006"/>
    <n v="5528.9"/>
    <x v="0"/>
    <n v="5528.9"/>
    <n v="0"/>
    <x v="4"/>
  </r>
  <r>
    <s v="2144-ESWKO"/>
    <x v="1"/>
    <n v="0"/>
    <s v="No"/>
    <s v="No"/>
    <n v="43"/>
    <s v="No"/>
    <x v="0"/>
    <x v="0"/>
    <x v="1"/>
    <x v="1"/>
    <x v="1"/>
    <x v="0"/>
    <x v="0"/>
    <x v="0"/>
    <x v="1"/>
    <s v="Yes"/>
    <x v="3"/>
    <n v="35.200000000000003"/>
    <n v="1463.7"/>
    <x v="0"/>
    <n v="1463.7"/>
    <n v="0"/>
    <x v="2"/>
  </r>
  <r>
    <s v="1241-FPMOF"/>
    <x v="1"/>
    <n v="0"/>
    <s v="No"/>
    <s v="No"/>
    <n v="52"/>
    <s v="Yes"/>
    <x v="1"/>
    <x v="2"/>
    <x v="2"/>
    <x v="2"/>
    <x v="2"/>
    <x v="2"/>
    <x v="2"/>
    <x v="2"/>
    <x v="2"/>
    <s v="No"/>
    <x v="1"/>
    <n v="19.649999999999999"/>
    <n v="1025.05"/>
    <x v="0"/>
    <n v="1025.05"/>
    <n v="0"/>
    <x v="5"/>
  </r>
  <r>
    <s v="9928-BZVLZ"/>
    <x v="0"/>
    <n v="0"/>
    <s v="No"/>
    <s v="No"/>
    <n v="12"/>
    <s v="No"/>
    <x v="0"/>
    <x v="0"/>
    <x v="1"/>
    <x v="1"/>
    <x v="1"/>
    <x v="1"/>
    <x v="0"/>
    <x v="1"/>
    <x v="2"/>
    <s v="No"/>
    <x v="1"/>
    <n v="49.85"/>
    <n v="552.1"/>
    <x v="0"/>
    <n v="552.1"/>
    <n v="0"/>
    <x v="0"/>
  </r>
  <r>
    <s v="4114-QMKVN"/>
    <x v="0"/>
    <n v="0"/>
    <s v="Yes"/>
    <s v="Yes"/>
    <n v="56"/>
    <s v="Yes"/>
    <x v="2"/>
    <x v="0"/>
    <x v="1"/>
    <x v="0"/>
    <x v="0"/>
    <x v="0"/>
    <x v="0"/>
    <x v="1"/>
    <x v="1"/>
    <s v="No"/>
    <x v="2"/>
    <n v="68.75"/>
    <n v="3815.4"/>
    <x v="0"/>
    <n v="3815.4"/>
    <n v="0"/>
    <x v="5"/>
  </r>
  <r>
    <s v="2775-SEFEE"/>
    <x v="1"/>
    <n v="0"/>
    <s v="No"/>
    <s v="Yes"/>
    <n v="0"/>
    <s v="Yes"/>
    <x v="2"/>
    <x v="0"/>
    <x v="1"/>
    <x v="0"/>
    <x v="0"/>
    <x v="1"/>
    <x v="0"/>
    <x v="0"/>
    <x v="2"/>
    <s v="Yes"/>
    <x v="2"/>
    <n v="61.9"/>
    <s v=" "/>
    <x v="0"/>
    <s v=""/>
    <n v="0"/>
    <x v="0"/>
  </r>
  <r>
    <s v="9003-CPATH"/>
    <x v="1"/>
    <n v="0"/>
    <s v="No"/>
    <s v="No"/>
    <n v="42"/>
    <s v="Yes"/>
    <x v="2"/>
    <x v="1"/>
    <x v="0"/>
    <x v="1"/>
    <x v="1"/>
    <x v="0"/>
    <x v="0"/>
    <x v="0"/>
    <x v="0"/>
    <s v="No"/>
    <x v="0"/>
    <n v="79.900000000000006"/>
    <n v="3313.4"/>
    <x v="0"/>
    <n v="3313.4"/>
    <n v="0"/>
    <x v="2"/>
  </r>
  <r>
    <s v="1754-GKYPY"/>
    <x v="1"/>
    <n v="1"/>
    <s v="Yes"/>
    <s v="No"/>
    <n v="22"/>
    <s v="Yes"/>
    <x v="1"/>
    <x v="1"/>
    <x v="0"/>
    <x v="1"/>
    <x v="0"/>
    <x v="0"/>
    <x v="1"/>
    <x v="1"/>
    <x v="0"/>
    <s v="Yes"/>
    <x v="2"/>
    <n v="89.75"/>
    <n v="1938.9"/>
    <x v="0"/>
    <n v="1938.9"/>
    <n v="0"/>
    <x v="3"/>
  </r>
  <r>
    <s v="5294-CDGWY"/>
    <x v="1"/>
    <n v="0"/>
    <s v="Yes"/>
    <s v="Yes"/>
    <n v="51"/>
    <s v="No"/>
    <x v="0"/>
    <x v="0"/>
    <x v="1"/>
    <x v="0"/>
    <x v="1"/>
    <x v="0"/>
    <x v="1"/>
    <x v="1"/>
    <x v="1"/>
    <s v="No"/>
    <x v="0"/>
    <n v="59.3"/>
    <n v="3014.65"/>
    <x v="1"/>
    <n v="3014.65"/>
    <n v="1"/>
    <x v="5"/>
  </r>
  <r>
    <s v="7956-XQWGU"/>
    <x v="1"/>
    <n v="0"/>
    <s v="No"/>
    <s v="No"/>
    <n v="27"/>
    <s v="Yes"/>
    <x v="1"/>
    <x v="2"/>
    <x v="2"/>
    <x v="2"/>
    <x v="2"/>
    <x v="2"/>
    <x v="2"/>
    <x v="2"/>
    <x v="0"/>
    <s v="Yes"/>
    <x v="3"/>
    <n v="19.399999999999999"/>
    <n v="460.25"/>
    <x v="0"/>
    <n v="460.25"/>
    <n v="0"/>
    <x v="1"/>
  </r>
  <r>
    <s v="1591-MQJTP"/>
    <x v="1"/>
    <n v="1"/>
    <s v="Yes"/>
    <s v="No"/>
    <n v="51"/>
    <s v="Yes"/>
    <x v="2"/>
    <x v="1"/>
    <x v="1"/>
    <x v="1"/>
    <x v="1"/>
    <x v="0"/>
    <x v="0"/>
    <x v="1"/>
    <x v="1"/>
    <s v="Yes"/>
    <x v="2"/>
    <n v="93.65"/>
    <n v="4839.1499999999996"/>
    <x v="0"/>
    <n v="4839.1499999999996"/>
    <n v="0"/>
    <x v="5"/>
  </r>
  <r>
    <s v="5295-PCJOO"/>
    <x v="1"/>
    <n v="0"/>
    <s v="No"/>
    <s v="Yes"/>
    <n v="4"/>
    <s v="Yes"/>
    <x v="1"/>
    <x v="0"/>
    <x v="1"/>
    <x v="1"/>
    <x v="0"/>
    <x v="0"/>
    <x v="0"/>
    <x v="0"/>
    <x v="0"/>
    <s v="Yes"/>
    <x v="0"/>
    <n v="49.4"/>
    <n v="184.4"/>
    <x v="1"/>
    <n v="184.4"/>
    <n v="1"/>
    <x v="0"/>
  </r>
  <r>
    <s v="2369-FEVNO"/>
    <x v="1"/>
    <n v="0"/>
    <s v="No"/>
    <s v="No"/>
    <n v="1"/>
    <s v="Yes"/>
    <x v="1"/>
    <x v="2"/>
    <x v="2"/>
    <x v="2"/>
    <x v="2"/>
    <x v="2"/>
    <x v="2"/>
    <x v="2"/>
    <x v="0"/>
    <s v="Yes"/>
    <x v="1"/>
    <n v="19.899999999999999"/>
    <n v="19.899999999999999"/>
    <x v="0"/>
    <n v="19.899999999999999"/>
    <n v="0"/>
    <x v="0"/>
  </r>
  <r>
    <s v="9863-JZAIC"/>
    <x v="1"/>
    <n v="0"/>
    <s v="No"/>
    <s v="No"/>
    <n v="35"/>
    <s v="Yes"/>
    <x v="1"/>
    <x v="0"/>
    <x v="0"/>
    <x v="1"/>
    <x v="0"/>
    <x v="0"/>
    <x v="1"/>
    <x v="0"/>
    <x v="0"/>
    <s v="No"/>
    <x v="1"/>
    <n v="55"/>
    <n v="2010.55"/>
    <x v="1"/>
    <n v="2010.55"/>
    <n v="1"/>
    <x v="1"/>
  </r>
  <r>
    <s v="7471-MQPOS"/>
    <x v="1"/>
    <n v="1"/>
    <s v="Yes"/>
    <s v="Yes"/>
    <n v="71"/>
    <s v="Yes"/>
    <x v="2"/>
    <x v="0"/>
    <x v="0"/>
    <x v="0"/>
    <x v="1"/>
    <x v="1"/>
    <x v="0"/>
    <x v="1"/>
    <x v="1"/>
    <s v="Yes"/>
    <x v="2"/>
    <n v="72.900000000000006"/>
    <n v="5139.6499999999996"/>
    <x v="0"/>
    <n v="5139.6499999999996"/>
    <n v="0"/>
    <x v="4"/>
  </r>
  <r>
    <s v="7660-HDPJV"/>
    <x v="0"/>
    <n v="0"/>
    <s v="No"/>
    <s v="No"/>
    <n v="1"/>
    <s v="Yes"/>
    <x v="1"/>
    <x v="1"/>
    <x v="0"/>
    <x v="1"/>
    <x v="0"/>
    <x v="0"/>
    <x v="0"/>
    <x v="0"/>
    <x v="0"/>
    <s v="Yes"/>
    <x v="0"/>
    <n v="69.2"/>
    <n v="69.2"/>
    <x v="1"/>
    <n v="69.2"/>
    <n v="1"/>
    <x v="0"/>
  </r>
  <r>
    <s v="5115-SQAAU"/>
    <x v="0"/>
    <n v="0"/>
    <s v="Yes"/>
    <s v="Yes"/>
    <n v="69"/>
    <s v="Yes"/>
    <x v="2"/>
    <x v="2"/>
    <x v="2"/>
    <x v="2"/>
    <x v="2"/>
    <x v="2"/>
    <x v="2"/>
    <x v="2"/>
    <x v="2"/>
    <s v="Yes"/>
    <x v="2"/>
    <n v="25.6"/>
    <n v="1673.4"/>
    <x v="0"/>
    <n v="1673.4"/>
    <n v="0"/>
    <x v="4"/>
  </r>
  <r>
    <s v="9845-QOMAD"/>
    <x v="1"/>
    <n v="0"/>
    <s v="Yes"/>
    <s v="Yes"/>
    <n v="14"/>
    <s v="Yes"/>
    <x v="1"/>
    <x v="2"/>
    <x v="2"/>
    <x v="2"/>
    <x v="2"/>
    <x v="2"/>
    <x v="2"/>
    <x v="2"/>
    <x v="1"/>
    <s v="No"/>
    <x v="1"/>
    <n v="19.75"/>
    <n v="309.35000000000002"/>
    <x v="0"/>
    <n v="309.35000000000002"/>
    <n v="0"/>
    <x v="3"/>
  </r>
  <r>
    <s v="7672-VFMXZ"/>
    <x v="1"/>
    <n v="0"/>
    <s v="Yes"/>
    <s v="No"/>
    <n v="57"/>
    <s v="Yes"/>
    <x v="1"/>
    <x v="0"/>
    <x v="1"/>
    <x v="1"/>
    <x v="0"/>
    <x v="1"/>
    <x v="0"/>
    <x v="0"/>
    <x v="0"/>
    <s v="No"/>
    <x v="0"/>
    <n v="55.7"/>
    <n v="3171.6"/>
    <x v="0"/>
    <n v="3171.6"/>
    <n v="0"/>
    <x v="5"/>
  </r>
  <r>
    <s v="9739-JLPQJ"/>
    <x v="0"/>
    <n v="0"/>
    <s v="Yes"/>
    <s v="Yes"/>
    <n v="72"/>
    <s v="Yes"/>
    <x v="2"/>
    <x v="1"/>
    <x v="1"/>
    <x v="0"/>
    <x v="1"/>
    <x v="1"/>
    <x v="1"/>
    <x v="1"/>
    <x v="2"/>
    <s v="No"/>
    <x v="3"/>
    <n v="117.5"/>
    <n v="8670.1"/>
    <x v="0"/>
    <n v="8670.1"/>
    <n v="0"/>
    <x v="4"/>
  </r>
  <r>
    <s v="9916-AYHTC"/>
    <x v="1"/>
    <n v="0"/>
    <s v="No"/>
    <s v="No"/>
    <n v="48"/>
    <s v="Yes"/>
    <x v="1"/>
    <x v="2"/>
    <x v="2"/>
    <x v="2"/>
    <x v="2"/>
    <x v="2"/>
    <x v="2"/>
    <x v="2"/>
    <x v="2"/>
    <s v="No"/>
    <x v="3"/>
    <n v="19.850000000000001"/>
    <n v="916"/>
    <x v="0"/>
    <n v="916"/>
    <n v="0"/>
    <x v="2"/>
  </r>
  <r>
    <s v="3855-ONCAR"/>
    <x v="0"/>
    <n v="0"/>
    <s v="Yes"/>
    <s v="Yes"/>
    <n v="4"/>
    <s v="Yes"/>
    <x v="1"/>
    <x v="1"/>
    <x v="0"/>
    <x v="1"/>
    <x v="0"/>
    <x v="0"/>
    <x v="1"/>
    <x v="0"/>
    <x v="0"/>
    <s v="Yes"/>
    <x v="1"/>
    <n v="78.900000000000006"/>
    <n v="299.75"/>
    <x v="0"/>
    <n v="299.75"/>
    <n v="0"/>
    <x v="0"/>
  </r>
  <r>
    <s v="1488-SYSFC"/>
    <x v="1"/>
    <n v="0"/>
    <s v="Yes"/>
    <s v="Yes"/>
    <n v="31"/>
    <s v="Yes"/>
    <x v="1"/>
    <x v="2"/>
    <x v="2"/>
    <x v="2"/>
    <x v="2"/>
    <x v="2"/>
    <x v="2"/>
    <x v="2"/>
    <x v="0"/>
    <s v="Yes"/>
    <x v="0"/>
    <n v="20.65"/>
    <n v="702.05"/>
    <x v="0"/>
    <n v="702.05"/>
    <n v="0"/>
    <x v="1"/>
  </r>
  <r>
    <s v="7931-PXHFC"/>
    <x v="1"/>
    <n v="0"/>
    <s v="No"/>
    <s v="No"/>
    <n v="38"/>
    <s v="Yes"/>
    <x v="1"/>
    <x v="0"/>
    <x v="0"/>
    <x v="1"/>
    <x v="1"/>
    <x v="1"/>
    <x v="0"/>
    <x v="1"/>
    <x v="1"/>
    <s v="Yes"/>
    <x v="1"/>
    <n v="62.3"/>
    <n v="2354.8000000000002"/>
    <x v="1"/>
    <n v="2354.8000000000002"/>
    <n v="1"/>
    <x v="2"/>
  </r>
  <r>
    <s v="3990-QYKBE"/>
    <x v="1"/>
    <n v="1"/>
    <s v="Yes"/>
    <s v="No"/>
    <n v="37"/>
    <s v="Yes"/>
    <x v="2"/>
    <x v="1"/>
    <x v="0"/>
    <x v="1"/>
    <x v="0"/>
    <x v="0"/>
    <x v="1"/>
    <x v="1"/>
    <x v="0"/>
    <s v="Yes"/>
    <x v="0"/>
    <n v="92.5"/>
    <n v="3473.4"/>
    <x v="1"/>
    <n v="3473.4"/>
    <n v="1"/>
    <x v="2"/>
  </r>
  <r>
    <s v="0970-QXPXW"/>
    <x v="0"/>
    <n v="0"/>
    <s v="No"/>
    <s v="No"/>
    <n v="1"/>
    <s v="Yes"/>
    <x v="1"/>
    <x v="2"/>
    <x v="2"/>
    <x v="2"/>
    <x v="2"/>
    <x v="2"/>
    <x v="2"/>
    <x v="2"/>
    <x v="0"/>
    <s v="No"/>
    <x v="1"/>
    <n v="19.649999999999999"/>
    <n v="19.649999999999999"/>
    <x v="0"/>
    <n v="19.649999999999999"/>
    <n v="0"/>
    <x v="0"/>
  </r>
  <r>
    <s v="3259-KNMRR"/>
    <x v="1"/>
    <n v="1"/>
    <s v="No"/>
    <s v="No"/>
    <n v="57"/>
    <s v="Yes"/>
    <x v="2"/>
    <x v="0"/>
    <x v="0"/>
    <x v="0"/>
    <x v="1"/>
    <x v="0"/>
    <x v="1"/>
    <x v="1"/>
    <x v="2"/>
    <s v="Yes"/>
    <x v="2"/>
    <n v="79.75"/>
    <n v="4438.2"/>
    <x v="0"/>
    <n v="4438.2"/>
    <n v="0"/>
    <x v="5"/>
  </r>
  <r>
    <s v="6120-RJKLU"/>
    <x v="0"/>
    <n v="1"/>
    <s v="Yes"/>
    <s v="No"/>
    <n v="62"/>
    <s v="Yes"/>
    <x v="1"/>
    <x v="0"/>
    <x v="1"/>
    <x v="1"/>
    <x v="1"/>
    <x v="1"/>
    <x v="1"/>
    <x v="1"/>
    <x v="2"/>
    <s v="Yes"/>
    <x v="3"/>
    <n v="79.95"/>
    <n v="4819.75"/>
    <x v="0"/>
    <n v="4819.75"/>
    <n v="0"/>
    <x v="4"/>
  </r>
  <r>
    <s v="9572-WUKSB"/>
    <x v="1"/>
    <n v="0"/>
    <s v="Yes"/>
    <s v="No"/>
    <n v="3"/>
    <s v="No"/>
    <x v="0"/>
    <x v="0"/>
    <x v="0"/>
    <x v="1"/>
    <x v="0"/>
    <x v="1"/>
    <x v="0"/>
    <x v="0"/>
    <x v="0"/>
    <s v="Yes"/>
    <x v="0"/>
    <n v="29.9"/>
    <n v="92.25"/>
    <x v="0"/>
    <n v="92.25"/>
    <n v="0"/>
    <x v="0"/>
  </r>
  <r>
    <s v="5893-KCLGT"/>
    <x v="0"/>
    <n v="0"/>
    <s v="No"/>
    <s v="Yes"/>
    <n v="72"/>
    <s v="Yes"/>
    <x v="1"/>
    <x v="2"/>
    <x v="2"/>
    <x v="2"/>
    <x v="2"/>
    <x v="2"/>
    <x v="2"/>
    <x v="2"/>
    <x v="2"/>
    <s v="Yes"/>
    <x v="1"/>
    <n v="19.75"/>
    <n v="1567"/>
    <x v="0"/>
    <n v="1567"/>
    <n v="0"/>
    <x v="4"/>
  </r>
  <r>
    <s v="0076-LVEPS"/>
    <x v="1"/>
    <n v="0"/>
    <s v="No"/>
    <s v="Yes"/>
    <n v="29"/>
    <s v="No"/>
    <x v="0"/>
    <x v="0"/>
    <x v="1"/>
    <x v="0"/>
    <x v="1"/>
    <x v="1"/>
    <x v="0"/>
    <x v="0"/>
    <x v="0"/>
    <s v="Yes"/>
    <x v="1"/>
    <n v="45"/>
    <n v="1242.45"/>
    <x v="0"/>
    <n v="1242.45"/>
    <n v="0"/>
    <x v="1"/>
  </r>
  <r>
    <s v="3640-JQGJG"/>
    <x v="1"/>
    <n v="0"/>
    <s v="Yes"/>
    <s v="Yes"/>
    <n v="13"/>
    <s v="Yes"/>
    <x v="1"/>
    <x v="0"/>
    <x v="0"/>
    <x v="1"/>
    <x v="0"/>
    <x v="0"/>
    <x v="0"/>
    <x v="0"/>
    <x v="0"/>
    <s v="No"/>
    <x v="2"/>
    <n v="44.8"/>
    <n v="559.20000000000005"/>
    <x v="0"/>
    <n v="559.20000000000005"/>
    <n v="0"/>
    <x v="3"/>
  </r>
  <r>
    <s v="4919-MOAVT"/>
    <x v="1"/>
    <n v="0"/>
    <s v="No"/>
    <s v="Yes"/>
    <n v="3"/>
    <s v="Yes"/>
    <x v="1"/>
    <x v="1"/>
    <x v="0"/>
    <x v="1"/>
    <x v="0"/>
    <x v="0"/>
    <x v="0"/>
    <x v="0"/>
    <x v="0"/>
    <s v="No"/>
    <x v="0"/>
    <n v="69.650000000000006"/>
    <n v="220.1"/>
    <x v="1"/>
    <n v="220.1"/>
    <n v="1"/>
    <x v="0"/>
  </r>
  <r>
    <s v="1596-OQSPS"/>
    <x v="0"/>
    <n v="0"/>
    <s v="No"/>
    <s v="No"/>
    <n v="11"/>
    <s v="Yes"/>
    <x v="1"/>
    <x v="0"/>
    <x v="0"/>
    <x v="0"/>
    <x v="0"/>
    <x v="0"/>
    <x v="0"/>
    <x v="0"/>
    <x v="0"/>
    <s v="No"/>
    <x v="0"/>
    <n v="51.1"/>
    <n v="531.15"/>
    <x v="0"/>
    <n v="531.15"/>
    <n v="0"/>
    <x v="0"/>
  </r>
  <r>
    <s v="9867-XOBQA"/>
    <x v="0"/>
    <n v="0"/>
    <s v="No"/>
    <s v="Yes"/>
    <n v="21"/>
    <s v="No"/>
    <x v="0"/>
    <x v="0"/>
    <x v="1"/>
    <x v="0"/>
    <x v="1"/>
    <x v="1"/>
    <x v="1"/>
    <x v="0"/>
    <x v="2"/>
    <s v="No"/>
    <x v="1"/>
    <n v="53.15"/>
    <n v="1183.2"/>
    <x v="0"/>
    <n v="1183.2"/>
    <n v="0"/>
    <x v="3"/>
  </r>
  <r>
    <s v="9546-KDTRB"/>
    <x v="0"/>
    <n v="0"/>
    <s v="No"/>
    <s v="No"/>
    <n v="19"/>
    <s v="Yes"/>
    <x v="2"/>
    <x v="2"/>
    <x v="2"/>
    <x v="2"/>
    <x v="2"/>
    <x v="2"/>
    <x v="2"/>
    <x v="2"/>
    <x v="0"/>
    <s v="No"/>
    <x v="2"/>
    <n v="24.7"/>
    <n v="465.85"/>
    <x v="0"/>
    <n v="465.85"/>
    <n v="0"/>
    <x v="3"/>
  </r>
  <r>
    <s v="3090-HAWSU"/>
    <x v="1"/>
    <n v="0"/>
    <s v="No"/>
    <s v="No"/>
    <n v="61"/>
    <s v="Yes"/>
    <x v="2"/>
    <x v="1"/>
    <x v="1"/>
    <x v="1"/>
    <x v="1"/>
    <x v="1"/>
    <x v="1"/>
    <x v="1"/>
    <x v="2"/>
    <s v="Yes"/>
    <x v="3"/>
    <n v="111.6"/>
    <n v="6876.05"/>
    <x v="1"/>
    <n v="6876.05"/>
    <n v="1"/>
    <x v="4"/>
  </r>
  <r>
    <s v="9820-RMCQV"/>
    <x v="0"/>
    <n v="0"/>
    <s v="No"/>
    <s v="No"/>
    <n v="11"/>
    <s v="Yes"/>
    <x v="1"/>
    <x v="0"/>
    <x v="1"/>
    <x v="1"/>
    <x v="0"/>
    <x v="0"/>
    <x v="0"/>
    <x v="0"/>
    <x v="0"/>
    <s v="No"/>
    <x v="3"/>
    <n v="48.55"/>
    <n v="501"/>
    <x v="1"/>
    <n v="501"/>
    <n v="1"/>
    <x v="0"/>
  </r>
  <r>
    <s v="3174-RKMOW"/>
    <x v="1"/>
    <n v="0"/>
    <s v="Yes"/>
    <s v="Yes"/>
    <n v="35"/>
    <s v="Yes"/>
    <x v="2"/>
    <x v="1"/>
    <x v="0"/>
    <x v="0"/>
    <x v="1"/>
    <x v="1"/>
    <x v="1"/>
    <x v="1"/>
    <x v="0"/>
    <s v="Yes"/>
    <x v="0"/>
    <n v="109.95"/>
    <n v="3782.4"/>
    <x v="0"/>
    <n v="3782.4"/>
    <n v="0"/>
    <x v="1"/>
  </r>
  <r>
    <s v="1760-CAZHT"/>
    <x v="1"/>
    <n v="0"/>
    <s v="No"/>
    <s v="Yes"/>
    <n v="25"/>
    <s v="Yes"/>
    <x v="1"/>
    <x v="2"/>
    <x v="2"/>
    <x v="2"/>
    <x v="2"/>
    <x v="2"/>
    <x v="2"/>
    <x v="2"/>
    <x v="0"/>
    <s v="No"/>
    <x v="1"/>
    <n v="20.8"/>
    <n v="460.2"/>
    <x v="0"/>
    <n v="460.2"/>
    <n v="0"/>
    <x v="1"/>
  </r>
  <r>
    <s v="7839-QRKXN"/>
    <x v="0"/>
    <n v="0"/>
    <s v="No"/>
    <s v="No"/>
    <n v="1"/>
    <s v="Yes"/>
    <x v="1"/>
    <x v="2"/>
    <x v="2"/>
    <x v="2"/>
    <x v="2"/>
    <x v="2"/>
    <x v="2"/>
    <x v="2"/>
    <x v="0"/>
    <s v="Yes"/>
    <x v="1"/>
    <n v="20.2"/>
    <n v="20.2"/>
    <x v="1"/>
    <n v="20.2"/>
    <n v="1"/>
    <x v="0"/>
  </r>
  <r>
    <s v="8441-SHIPE"/>
    <x v="0"/>
    <n v="0"/>
    <s v="No"/>
    <s v="No"/>
    <n v="67"/>
    <s v="Yes"/>
    <x v="2"/>
    <x v="2"/>
    <x v="2"/>
    <x v="2"/>
    <x v="2"/>
    <x v="2"/>
    <x v="2"/>
    <x v="2"/>
    <x v="2"/>
    <s v="Yes"/>
    <x v="2"/>
    <n v="25.6"/>
    <n v="1790.35"/>
    <x v="0"/>
    <n v="1790.35"/>
    <n v="0"/>
    <x v="4"/>
  </r>
  <r>
    <s v="5204-QZXPU"/>
    <x v="1"/>
    <n v="0"/>
    <s v="No"/>
    <s v="No"/>
    <n v="19"/>
    <s v="No"/>
    <x v="0"/>
    <x v="0"/>
    <x v="0"/>
    <x v="1"/>
    <x v="1"/>
    <x v="0"/>
    <x v="1"/>
    <x v="0"/>
    <x v="0"/>
    <s v="Yes"/>
    <x v="0"/>
    <n v="39.65"/>
    <n v="733.35"/>
    <x v="1"/>
    <n v="733.35"/>
    <n v="1"/>
    <x v="3"/>
  </r>
  <r>
    <s v="4597-ELFTS"/>
    <x v="1"/>
    <n v="0"/>
    <s v="No"/>
    <s v="No"/>
    <n v="56"/>
    <s v="Yes"/>
    <x v="2"/>
    <x v="2"/>
    <x v="2"/>
    <x v="2"/>
    <x v="2"/>
    <x v="2"/>
    <x v="2"/>
    <x v="2"/>
    <x v="1"/>
    <s v="No"/>
    <x v="0"/>
    <n v="24.9"/>
    <n v="1334"/>
    <x v="1"/>
    <n v="1334"/>
    <n v="1"/>
    <x v="5"/>
  </r>
  <r>
    <s v="1320-GVNHT"/>
    <x v="1"/>
    <n v="0"/>
    <s v="Yes"/>
    <s v="Yes"/>
    <n v="72"/>
    <s v="Yes"/>
    <x v="2"/>
    <x v="1"/>
    <x v="1"/>
    <x v="0"/>
    <x v="1"/>
    <x v="0"/>
    <x v="1"/>
    <x v="1"/>
    <x v="2"/>
    <s v="Yes"/>
    <x v="3"/>
    <n v="108.4"/>
    <n v="7767.25"/>
    <x v="0"/>
    <n v="7767.25"/>
    <n v="0"/>
    <x v="4"/>
  </r>
  <r>
    <s v="1047-RNXZV"/>
    <x v="1"/>
    <n v="0"/>
    <s v="No"/>
    <s v="No"/>
    <n v="43"/>
    <s v="Yes"/>
    <x v="1"/>
    <x v="2"/>
    <x v="2"/>
    <x v="2"/>
    <x v="2"/>
    <x v="2"/>
    <x v="2"/>
    <x v="2"/>
    <x v="2"/>
    <s v="No"/>
    <x v="1"/>
    <n v="19.55"/>
    <n v="876.15"/>
    <x v="0"/>
    <n v="876.15"/>
    <n v="0"/>
    <x v="2"/>
  </r>
  <r>
    <s v="3541-ZNUHK"/>
    <x v="0"/>
    <n v="0"/>
    <s v="Yes"/>
    <s v="Yes"/>
    <n v="55"/>
    <s v="Yes"/>
    <x v="2"/>
    <x v="1"/>
    <x v="1"/>
    <x v="0"/>
    <x v="0"/>
    <x v="0"/>
    <x v="0"/>
    <x v="0"/>
    <x v="0"/>
    <s v="Yes"/>
    <x v="0"/>
    <n v="85.1"/>
    <n v="4600.95"/>
    <x v="0"/>
    <n v="4600.95"/>
    <n v="0"/>
    <x v="5"/>
  </r>
  <r>
    <s v="8450-JOVAH"/>
    <x v="1"/>
    <n v="0"/>
    <s v="Yes"/>
    <s v="Yes"/>
    <n v="2"/>
    <s v="Yes"/>
    <x v="2"/>
    <x v="0"/>
    <x v="1"/>
    <x v="1"/>
    <x v="0"/>
    <x v="0"/>
    <x v="0"/>
    <x v="0"/>
    <x v="0"/>
    <s v="No"/>
    <x v="1"/>
    <n v="56.7"/>
    <n v="113.55"/>
    <x v="1"/>
    <n v="113.55"/>
    <n v="1"/>
    <x v="0"/>
  </r>
  <r>
    <s v="8725-JEDFD"/>
    <x v="1"/>
    <n v="0"/>
    <s v="No"/>
    <s v="No"/>
    <n v="27"/>
    <s v="Yes"/>
    <x v="1"/>
    <x v="1"/>
    <x v="0"/>
    <x v="1"/>
    <x v="0"/>
    <x v="0"/>
    <x v="0"/>
    <x v="0"/>
    <x v="0"/>
    <s v="Yes"/>
    <x v="1"/>
    <n v="69.05"/>
    <n v="1793.25"/>
    <x v="0"/>
    <n v="1793.25"/>
    <n v="0"/>
    <x v="1"/>
  </r>
  <r>
    <s v="7562-UXTPG"/>
    <x v="0"/>
    <n v="0"/>
    <s v="No"/>
    <s v="No"/>
    <n v="13"/>
    <s v="Yes"/>
    <x v="1"/>
    <x v="1"/>
    <x v="0"/>
    <x v="1"/>
    <x v="0"/>
    <x v="0"/>
    <x v="0"/>
    <x v="0"/>
    <x v="0"/>
    <s v="Yes"/>
    <x v="1"/>
    <n v="70.150000000000006"/>
    <n v="886.7"/>
    <x v="0"/>
    <n v="886.7"/>
    <n v="0"/>
    <x v="3"/>
  </r>
  <r>
    <s v="8071-SBTRN"/>
    <x v="0"/>
    <n v="0"/>
    <s v="No"/>
    <s v="No"/>
    <n v="70"/>
    <s v="Yes"/>
    <x v="2"/>
    <x v="1"/>
    <x v="1"/>
    <x v="0"/>
    <x v="1"/>
    <x v="0"/>
    <x v="1"/>
    <x v="1"/>
    <x v="2"/>
    <s v="Yes"/>
    <x v="1"/>
    <n v="111.15"/>
    <n v="7737.55"/>
    <x v="0"/>
    <n v="7737.55"/>
    <n v="0"/>
    <x v="4"/>
  </r>
  <r>
    <s v="1113-IUJYX"/>
    <x v="0"/>
    <n v="0"/>
    <s v="Yes"/>
    <s v="No"/>
    <n v="14"/>
    <s v="Yes"/>
    <x v="1"/>
    <x v="1"/>
    <x v="1"/>
    <x v="0"/>
    <x v="0"/>
    <x v="1"/>
    <x v="1"/>
    <x v="1"/>
    <x v="1"/>
    <s v="No"/>
    <x v="1"/>
    <n v="105.95"/>
    <n v="1348.9"/>
    <x v="1"/>
    <n v="1348.9"/>
    <n v="1"/>
    <x v="3"/>
  </r>
  <r>
    <s v="6668-CNMFP"/>
    <x v="0"/>
    <n v="0"/>
    <s v="Yes"/>
    <s v="Yes"/>
    <n v="19"/>
    <s v="Yes"/>
    <x v="2"/>
    <x v="1"/>
    <x v="0"/>
    <x v="1"/>
    <x v="0"/>
    <x v="1"/>
    <x v="0"/>
    <x v="1"/>
    <x v="1"/>
    <s v="Yes"/>
    <x v="2"/>
    <n v="89.35"/>
    <n v="1686.85"/>
    <x v="0"/>
    <n v="1686.85"/>
    <n v="0"/>
    <x v="3"/>
  </r>
  <r>
    <s v="5626-MGTUK"/>
    <x v="0"/>
    <n v="0"/>
    <s v="No"/>
    <s v="No"/>
    <n v="20"/>
    <s v="Yes"/>
    <x v="2"/>
    <x v="1"/>
    <x v="1"/>
    <x v="1"/>
    <x v="0"/>
    <x v="0"/>
    <x v="1"/>
    <x v="0"/>
    <x v="0"/>
    <s v="Yes"/>
    <x v="2"/>
    <n v="89.1"/>
    <n v="1879.25"/>
    <x v="0"/>
    <n v="1879.25"/>
    <n v="0"/>
    <x v="3"/>
  </r>
  <r>
    <s v="5681-LLOEI"/>
    <x v="1"/>
    <n v="0"/>
    <s v="Yes"/>
    <s v="Yes"/>
    <n v="43"/>
    <s v="Yes"/>
    <x v="2"/>
    <x v="1"/>
    <x v="1"/>
    <x v="1"/>
    <x v="1"/>
    <x v="1"/>
    <x v="0"/>
    <x v="0"/>
    <x v="1"/>
    <s v="Yes"/>
    <x v="3"/>
    <n v="91.25"/>
    <n v="4013.8"/>
    <x v="0"/>
    <n v="4013.8"/>
    <n v="0"/>
    <x v="2"/>
  </r>
  <r>
    <s v="8212-DJRCH"/>
    <x v="1"/>
    <n v="0"/>
    <s v="Yes"/>
    <s v="Yes"/>
    <n v="5"/>
    <s v="Yes"/>
    <x v="1"/>
    <x v="1"/>
    <x v="1"/>
    <x v="1"/>
    <x v="1"/>
    <x v="0"/>
    <x v="0"/>
    <x v="1"/>
    <x v="0"/>
    <s v="Yes"/>
    <x v="1"/>
    <n v="90.35"/>
    <n v="434.5"/>
    <x v="0"/>
    <n v="434.5"/>
    <n v="0"/>
    <x v="0"/>
  </r>
  <r>
    <s v="4323-OHFOW"/>
    <x v="0"/>
    <n v="1"/>
    <s v="Yes"/>
    <s v="No"/>
    <n v="70"/>
    <s v="Yes"/>
    <x v="2"/>
    <x v="1"/>
    <x v="0"/>
    <x v="0"/>
    <x v="0"/>
    <x v="1"/>
    <x v="1"/>
    <x v="1"/>
    <x v="1"/>
    <s v="Yes"/>
    <x v="2"/>
    <n v="105.55"/>
    <n v="7195.35"/>
    <x v="0"/>
    <n v="7195.35"/>
    <n v="0"/>
    <x v="4"/>
  </r>
  <r>
    <s v="4933-BSAIP"/>
    <x v="0"/>
    <n v="0"/>
    <s v="Yes"/>
    <s v="No"/>
    <n v="40"/>
    <s v="Yes"/>
    <x v="1"/>
    <x v="2"/>
    <x v="2"/>
    <x v="2"/>
    <x v="2"/>
    <x v="2"/>
    <x v="2"/>
    <x v="2"/>
    <x v="2"/>
    <s v="No"/>
    <x v="1"/>
    <n v="19.100000000000001"/>
    <n v="780.1"/>
    <x v="0"/>
    <n v="780.1"/>
    <n v="0"/>
    <x v="2"/>
  </r>
  <r>
    <s v="2030-BTZRO"/>
    <x v="1"/>
    <n v="0"/>
    <s v="Yes"/>
    <s v="Yes"/>
    <n v="6"/>
    <s v="Yes"/>
    <x v="1"/>
    <x v="2"/>
    <x v="2"/>
    <x v="2"/>
    <x v="2"/>
    <x v="2"/>
    <x v="2"/>
    <x v="2"/>
    <x v="2"/>
    <s v="Yes"/>
    <x v="3"/>
    <n v="20.399999999999999"/>
    <n v="107.6"/>
    <x v="0"/>
    <n v="107.6"/>
    <n v="0"/>
    <x v="0"/>
  </r>
  <r>
    <s v="1116-DXXDF"/>
    <x v="1"/>
    <n v="0"/>
    <s v="No"/>
    <s v="No"/>
    <n v="39"/>
    <s v="Yes"/>
    <x v="1"/>
    <x v="1"/>
    <x v="1"/>
    <x v="1"/>
    <x v="1"/>
    <x v="0"/>
    <x v="1"/>
    <x v="1"/>
    <x v="2"/>
    <s v="Yes"/>
    <x v="0"/>
    <n v="100.45"/>
    <n v="3801.7"/>
    <x v="0"/>
    <n v="3801.7"/>
    <n v="0"/>
    <x v="2"/>
  </r>
  <r>
    <s v="9274-CNFMO"/>
    <x v="1"/>
    <n v="1"/>
    <s v="Yes"/>
    <s v="No"/>
    <n v="4"/>
    <s v="Yes"/>
    <x v="2"/>
    <x v="1"/>
    <x v="0"/>
    <x v="1"/>
    <x v="0"/>
    <x v="0"/>
    <x v="0"/>
    <x v="0"/>
    <x v="0"/>
    <s v="No"/>
    <x v="0"/>
    <n v="74.95"/>
    <n v="308.7"/>
    <x v="1"/>
    <n v="308.7"/>
    <n v="1"/>
    <x v="0"/>
  </r>
  <r>
    <s v="7758-XKCBS"/>
    <x v="1"/>
    <n v="0"/>
    <s v="No"/>
    <s v="No"/>
    <n v="15"/>
    <s v="No"/>
    <x v="0"/>
    <x v="0"/>
    <x v="0"/>
    <x v="1"/>
    <x v="0"/>
    <x v="1"/>
    <x v="0"/>
    <x v="0"/>
    <x v="0"/>
    <s v="Yes"/>
    <x v="0"/>
    <n v="29.7"/>
    <n v="438.25"/>
    <x v="1"/>
    <n v="438.25"/>
    <n v="1"/>
    <x v="3"/>
  </r>
  <r>
    <s v="8992-JQYUN"/>
    <x v="1"/>
    <n v="0"/>
    <s v="Yes"/>
    <s v="No"/>
    <n v="1"/>
    <s v="No"/>
    <x v="0"/>
    <x v="0"/>
    <x v="0"/>
    <x v="1"/>
    <x v="1"/>
    <x v="0"/>
    <x v="1"/>
    <x v="1"/>
    <x v="0"/>
    <s v="Yes"/>
    <x v="0"/>
    <n v="50.35"/>
    <n v="50.35"/>
    <x v="1"/>
    <n v="50.35"/>
    <n v="1"/>
    <x v="0"/>
  </r>
  <r>
    <s v="6563-VNPMN"/>
    <x v="0"/>
    <n v="1"/>
    <s v="No"/>
    <s v="No"/>
    <n v="45"/>
    <s v="Yes"/>
    <x v="1"/>
    <x v="1"/>
    <x v="1"/>
    <x v="0"/>
    <x v="0"/>
    <x v="1"/>
    <x v="0"/>
    <x v="0"/>
    <x v="0"/>
    <s v="Yes"/>
    <x v="2"/>
    <n v="85.7"/>
    <n v="3778.1"/>
    <x v="0"/>
    <n v="3778.1"/>
    <n v="0"/>
    <x v="2"/>
  </r>
  <r>
    <s v="0617-AQNWT"/>
    <x v="0"/>
    <n v="0"/>
    <s v="Yes"/>
    <s v="No"/>
    <n v="64"/>
    <s v="No"/>
    <x v="0"/>
    <x v="0"/>
    <x v="1"/>
    <x v="1"/>
    <x v="1"/>
    <x v="1"/>
    <x v="0"/>
    <x v="1"/>
    <x v="2"/>
    <s v="No"/>
    <x v="0"/>
    <n v="47.85"/>
    <n v="3147.5"/>
    <x v="1"/>
    <n v="3147.5"/>
    <n v="1"/>
    <x v="4"/>
  </r>
  <r>
    <s v="2267-WTPYD"/>
    <x v="0"/>
    <n v="1"/>
    <s v="Yes"/>
    <s v="No"/>
    <n v="57"/>
    <s v="Yes"/>
    <x v="2"/>
    <x v="1"/>
    <x v="0"/>
    <x v="0"/>
    <x v="1"/>
    <x v="0"/>
    <x v="0"/>
    <x v="1"/>
    <x v="0"/>
    <s v="No"/>
    <x v="3"/>
    <n v="94"/>
    <n v="5438.95"/>
    <x v="0"/>
    <n v="5438.95"/>
    <n v="0"/>
    <x v="5"/>
  </r>
  <r>
    <s v="0270-THENM"/>
    <x v="1"/>
    <n v="0"/>
    <s v="Yes"/>
    <s v="Yes"/>
    <n v="72"/>
    <s v="Yes"/>
    <x v="2"/>
    <x v="0"/>
    <x v="1"/>
    <x v="0"/>
    <x v="1"/>
    <x v="1"/>
    <x v="0"/>
    <x v="0"/>
    <x v="2"/>
    <s v="No"/>
    <x v="2"/>
    <n v="69.849999999999994"/>
    <n v="5102.3500000000004"/>
    <x v="0"/>
    <n v="5102.3500000000004"/>
    <n v="0"/>
    <x v="4"/>
  </r>
  <r>
    <s v="2446-PLQVO"/>
    <x v="1"/>
    <n v="0"/>
    <s v="No"/>
    <s v="No"/>
    <n v="1"/>
    <s v="Yes"/>
    <x v="1"/>
    <x v="1"/>
    <x v="0"/>
    <x v="1"/>
    <x v="0"/>
    <x v="0"/>
    <x v="0"/>
    <x v="0"/>
    <x v="0"/>
    <s v="Yes"/>
    <x v="0"/>
    <n v="70.3"/>
    <n v="70.3"/>
    <x v="1"/>
    <n v="70.3"/>
    <n v="1"/>
    <x v="0"/>
  </r>
  <r>
    <s v="4707-MAXGU"/>
    <x v="1"/>
    <n v="0"/>
    <s v="Yes"/>
    <s v="No"/>
    <n v="72"/>
    <s v="Yes"/>
    <x v="2"/>
    <x v="2"/>
    <x v="2"/>
    <x v="2"/>
    <x v="2"/>
    <x v="2"/>
    <x v="2"/>
    <x v="2"/>
    <x v="2"/>
    <s v="No"/>
    <x v="3"/>
    <n v="25.85"/>
    <n v="1872.2"/>
    <x v="0"/>
    <n v="1872.2"/>
    <n v="0"/>
    <x v="4"/>
  </r>
  <r>
    <s v="2710-WYVXG"/>
    <x v="0"/>
    <n v="0"/>
    <s v="No"/>
    <s v="No"/>
    <n v="3"/>
    <s v="Yes"/>
    <x v="1"/>
    <x v="0"/>
    <x v="1"/>
    <x v="0"/>
    <x v="0"/>
    <x v="1"/>
    <x v="0"/>
    <x v="1"/>
    <x v="2"/>
    <s v="No"/>
    <x v="1"/>
    <n v="71.099999999999994"/>
    <n v="213.35"/>
    <x v="0"/>
    <n v="213.35"/>
    <n v="0"/>
    <x v="0"/>
  </r>
  <r>
    <s v="3005-NFMTA"/>
    <x v="1"/>
    <n v="1"/>
    <s v="No"/>
    <s v="No"/>
    <n v="55"/>
    <s v="Yes"/>
    <x v="2"/>
    <x v="1"/>
    <x v="1"/>
    <x v="1"/>
    <x v="0"/>
    <x v="0"/>
    <x v="1"/>
    <x v="1"/>
    <x v="0"/>
    <s v="Yes"/>
    <x v="0"/>
    <n v="98.8"/>
    <n v="5617.75"/>
    <x v="1"/>
    <n v="5617.75"/>
    <n v="1"/>
    <x v="5"/>
  </r>
  <r>
    <s v="6300-BWMJX"/>
    <x v="0"/>
    <n v="0"/>
    <s v="Yes"/>
    <s v="No"/>
    <n v="59"/>
    <s v="Yes"/>
    <x v="2"/>
    <x v="1"/>
    <x v="0"/>
    <x v="1"/>
    <x v="1"/>
    <x v="1"/>
    <x v="1"/>
    <x v="0"/>
    <x v="0"/>
    <s v="No"/>
    <x v="0"/>
    <n v="93.35"/>
    <n v="5386.5"/>
    <x v="0"/>
    <n v="5386.5"/>
    <n v="0"/>
    <x v="5"/>
  </r>
  <r>
    <s v="8784-CGILN"/>
    <x v="0"/>
    <n v="0"/>
    <s v="No"/>
    <s v="No"/>
    <n v="18"/>
    <s v="Yes"/>
    <x v="2"/>
    <x v="1"/>
    <x v="0"/>
    <x v="1"/>
    <x v="0"/>
    <x v="1"/>
    <x v="1"/>
    <x v="1"/>
    <x v="0"/>
    <s v="Yes"/>
    <x v="2"/>
    <n v="99.85"/>
    <n v="1776.95"/>
    <x v="1"/>
    <n v="1776.95"/>
    <n v="1"/>
    <x v="3"/>
  </r>
  <r>
    <s v="5389-FFVKB"/>
    <x v="1"/>
    <n v="1"/>
    <s v="Yes"/>
    <s v="No"/>
    <n v="32"/>
    <s v="Yes"/>
    <x v="1"/>
    <x v="1"/>
    <x v="0"/>
    <x v="1"/>
    <x v="0"/>
    <x v="0"/>
    <x v="0"/>
    <x v="1"/>
    <x v="0"/>
    <s v="Yes"/>
    <x v="3"/>
    <n v="80.3"/>
    <n v="2483.0500000000002"/>
    <x v="1"/>
    <n v="2483.0500000000002"/>
    <n v="1"/>
    <x v="1"/>
  </r>
  <r>
    <s v="7009-LGECI"/>
    <x v="0"/>
    <n v="0"/>
    <s v="No"/>
    <s v="No"/>
    <n v="4"/>
    <s v="Yes"/>
    <x v="1"/>
    <x v="0"/>
    <x v="1"/>
    <x v="1"/>
    <x v="0"/>
    <x v="0"/>
    <x v="0"/>
    <x v="0"/>
    <x v="0"/>
    <s v="Yes"/>
    <x v="2"/>
    <n v="50.55"/>
    <n v="235.65"/>
    <x v="0"/>
    <n v="235.65"/>
    <n v="0"/>
    <x v="0"/>
  </r>
  <r>
    <s v="8444-WRIDW"/>
    <x v="0"/>
    <n v="1"/>
    <s v="No"/>
    <s v="No"/>
    <n v="66"/>
    <s v="Yes"/>
    <x v="2"/>
    <x v="1"/>
    <x v="0"/>
    <x v="0"/>
    <x v="0"/>
    <x v="0"/>
    <x v="0"/>
    <x v="0"/>
    <x v="0"/>
    <s v="Yes"/>
    <x v="3"/>
    <n v="80.45"/>
    <n v="5224.3500000000004"/>
    <x v="1"/>
    <n v="5224.3500000000004"/>
    <n v="1"/>
    <x v="4"/>
  </r>
  <r>
    <s v="5022-KVDQT"/>
    <x v="1"/>
    <n v="0"/>
    <s v="No"/>
    <s v="No"/>
    <n v="27"/>
    <s v="Yes"/>
    <x v="2"/>
    <x v="1"/>
    <x v="0"/>
    <x v="1"/>
    <x v="1"/>
    <x v="0"/>
    <x v="0"/>
    <x v="0"/>
    <x v="0"/>
    <s v="Yes"/>
    <x v="0"/>
    <n v="81.3"/>
    <n v="2272.8000000000002"/>
    <x v="0"/>
    <n v="2272.8000000000002"/>
    <n v="0"/>
    <x v="1"/>
  </r>
  <r>
    <s v="7976-CICYS"/>
    <x v="1"/>
    <n v="0"/>
    <s v="No"/>
    <s v="No"/>
    <n v="4"/>
    <s v="Yes"/>
    <x v="1"/>
    <x v="2"/>
    <x v="2"/>
    <x v="2"/>
    <x v="2"/>
    <x v="2"/>
    <x v="2"/>
    <x v="2"/>
    <x v="0"/>
    <s v="Yes"/>
    <x v="3"/>
    <n v="20.7"/>
    <n v="83.75"/>
    <x v="0"/>
    <n v="83.75"/>
    <n v="0"/>
    <x v="0"/>
  </r>
  <r>
    <s v="1036-GUDCL"/>
    <x v="1"/>
    <n v="0"/>
    <s v="Yes"/>
    <s v="Yes"/>
    <n v="60"/>
    <s v="Yes"/>
    <x v="1"/>
    <x v="0"/>
    <x v="1"/>
    <x v="0"/>
    <x v="0"/>
    <x v="1"/>
    <x v="1"/>
    <x v="1"/>
    <x v="0"/>
    <s v="Yes"/>
    <x v="3"/>
    <n v="79.05"/>
    <n v="4663.3999999999996"/>
    <x v="0"/>
    <n v="4663.3999999999996"/>
    <n v="0"/>
    <x v="5"/>
  </r>
  <r>
    <s v="2005-DWQZJ"/>
    <x v="0"/>
    <n v="0"/>
    <s v="Yes"/>
    <s v="Yes"/>
    <n v="8"/>
    <s v="Yes"/>
    <x v="1"/>
    <x v="2"/>
    <x v="2"/>
    <x v="2"/>
    <x v="2"/>
    <x v="2"/>
    <x v="2"/>
    <x v="2"/>
    <x v="2"/>
    <s v="No"/>
    <x v="1"/>
    <n v="19.05"/>
    <n v="201.7"/>
    <x v="0"/>
    <n v="201.7"/>
    <n v="0"/>
    <x v="0"/>
  </r>
  <r>
    <s v="8148-WOCMK"/>
    <x v="1"/>
    <n v="0"/>
    <s v="Yes"/>
    <s v="Yes"/>
    <n v="8"/>
    <s v="Yes"/>
    <x v="1"/>
    <x v="2"/>
    <x v="2"/>
    <x v="2"/>
    <x v="2"/>
    <x v="2"/>
    <x v="2"/>
    <x v="2"/>
    <x v="2"/>
    <s v="No"/>
    <x v="3"/>
    <n v="19.600000000000001"/>
    <n v="125"/>
    <x v="0"/>
    <n v="125"/>
    <n v="0"/>
    <x v="0"/>
  </r>
  <r>
    <s v="7815-PDTHL"/>
    <x v="1"/>
    <n v="0"/>
    <s v="No"/>
    <s v="No"/>
    <n v="35"/>
    <s v="Yes"/>
    <x v="1"/>
    <x v="2"/>
    <x v="2"/>
    <x v="2"/>
    <x v="2"/>
    <x v="2"/>
    <x v="2"/>
    <x v="2"/>
    <x v="2"/>
    <s v="Yes"/>
    <x v="1"/>
    <n v="20.2"/>
    <n v="684.4"/>
    <x v="0"/>
    <n v="684.4"/>
    <n v="0"/>
    <x v="1"/>
  </r>
  <r>
    <s v="9451-LPGOO"/>
    <x v="1"/>
    <n v="0"/>
    <s v="No"/>
    <s v="No"/>
    <n v="7"/>
    <s v="Yes"/>
    <x v="2"/>
    <x v="1"/>
    <x v="0"/>
    <x v="1"/>
    <x v="0"/>
    <x v="0"/>
    <x v="0"/>
    <x v="1"/>
    <x v="0"/>
    <s v="Yes"/>
    <x v="0"/>
    <n v="86.8"/>
    <n v="620.35"/>
    <x v="1"/>
    <n v="620.35"/>
    <n v="1"/>
    <x v="0"/>
  </r>
  <r>
    <s v="9173-IVZVP"/>
    <x v="0"/>
    <n v="0"/>
    <s v="Yes"/>
    <s v="Yes"/>
    <n v="53"/>
    <s v="Yes"/>
    <x v="1"/>
    <x v="2"/>
    <x v="2"/>
    <x v="2"/>
    <x v="2"/>
    <x v="2"/>
    <x v="2"/>
    <x v="2"/>
    <x v="2"/>
    <s v="No"/>
    <x v="1"/>
    <n v="20.9"/>
    <n v="1146.05"/>
    <x v="0"/>
    <n v="1146.05"/>
    <n v="0"/>
    <x v="5"/>
  </r>
  <r>
    <s v="9129-UXERG"/>
    <x v="0"/>
    <n v="1"/>
    <s v="No"/>
    <s v="No"/>
    <n v="18"/>
    <s v="Yes"/>
    <x v="2"/>
    <x v="1"/>
    <x v="0"/>
    <x v="0"/>
    <x v="0"/>
    <x v="1"/>
    <x v="1"/>
    <x v="1"/>
    <x v="0"/>
    <s v="Yes"/>
    <x v="3"/>
    <n v="103.6"/>
    <n v="1806.35"/>
    <x v="0"/>
    <n v="1806.35"/>
    <n v="0"/>
    <x v="3"/>
  </r>
  <r>
    <s v="3635-JBPSG"/>
    <x v="0"/>
    <n v="0"/>
    <s v="No"/>
    <s v="No"/>
    <n v="15"/>
    <s v="No"/>
    <x v="0"/>
    <x v="0"/>
    <x v="0"/>
    <x v="0"/>
    <x v="0"/>
    <x v="0"/>
    <x v="0"/>
    <x v="1"/>
    <x v="2"/>
    <s v="Yes"/>
    <x v="1"/>
    <n v="38.799999999999997"/>
    <n v="603"/>
    <x v="0"/>
    <n v="603"/>
    <n v="0"/>
    <x v="3"/>
  </r>
  <r>
    <s v="7964-ZRKKG"/>
    <x v="1"/>
    <n v="0"/>
    <s v="Yes"/>
    <s v="No"/>
    <n v="67"/>
    <s v="Yes"/>
    <x v="2"/>
    <x v="1"/>
    <x v="0"/>
    <x v="0"/>
    <x v="0"/>
    <x v="0"/>
    <x v="1"/>
    <x v="0"/>
    <x v="1"/>
    <s v="Yes"/>
    <x v="2"/>
    <n v="88.4"/>
    <n v="5798.3"/>
    <x v="0"/>
    <n v="5798.3"/>
    <n v="0"/>
    <x v="4"/>
  </r>
  <r>
    <s v="5868-YWPDW"/>
    <x v="1"/>
    <n v="1"/>
    <s v="Yes"/>
    <s v="No"/>
    <n v="6"/>
    <s v="Yes"/>
    <x v="1"/>
    <x v="1"/>
    <x v="0"/>
    <x v="0"/>
    <x v="0"/>
    <x v="0"/>
    <x v="0"/>
    <x v="1"/>
    <x v="0"/>
    <s v="Yes"/>
    <x v="0"/>
    <n v="84.2"/>
    <n v="519.15"/>
    <x v="1"/>
    <n v="519.15"/>
    <n v="1"/>
    <x v="0"/>
  </r>
  <r>
    <s v="6229-LSCKB"/>
    <x v="1"/>
    <n v="1"/>
    <s v="No"/>
    <s v="No"/>
    <n v="6"/>
    <s v="Yes"/>
    <x v="1"/>
    <x v="1"/>
    <x v="0"/>
    <x v="1"/>
    <x v="0"/>
    <x v="0"/>
    <x v="1"/>
    <x v="0"/>
    <x v="0"/>
    <s v="Yes"/>
    <x v="0"/>
    <n v="79.7"/>
    <n v="497.6"/>
    <x v="0"/>
    <n v="497.6"/>
    <n v="0"/>
    <x v="0"/>
  </r>
  <r>
    <s v="2025-JKFWI"/>
    <x v="1"/>
    <n v="0"/>
    <s v="No"/>
    <s v="No"/>
    <n v="13"/>
    <s v="Yes"/>
    <x v="2"/>
    <x v="1"/>
    <x v="0"/>
    <x v="1"/>
    <x v="0"/>
    <x v="1"/>
    <x v="1"/>
    <x v="1"/>
    <x v="0"/>
    <s v="Yes"/>
    <x v="1"/>
    <n v="99"/>
    <n v="1301.7"/>
    <x v="1"/>
    <n v="1301.7"/>
    <n v="1"/>
    <x v="3"/>
  </r>
  <r>
    <s v="4078-SAYYN"/>
    <x v="0"/>
    <n v="0"/>
    <s v="No"/>
    <s v="No"/>
    <n v="11"/>
    <s v="Yes"/>
    <x v="2"/>
    <x v="1"/>
    <x v="0"/>
    <x v="1"/>
    <x v="1"/>
    <x v="0"/>
    <x v="1"/>
    <x v="1"/>
    <x v="0"/>
    <s v="Yes"/>
    <x v="0"/>
    <n v="100.75"/>
    <n v="1129.75"/>
    <x v="1"/>
    <n v="1129.75"/>
    <n v="1"/>
    <x v="0"/>
  </r>
  <r>
    <s v="1724-IQWNM"/>
    <x v="1"/>
    <n v="0"/>
    <s v="No"/>
    <s v="Yes"/>
    <n v="1"/>
    <s v="Yes"/>
    <x v="1"/>
    <x v="2"/>
    <x v="2"/>
    <x v="2"/>
    <x v="2"/>
    <x v="2"/>
    <x v="2"/>
    <x v="2"/>
    <x v="0"/>
    <s v="Yes"/>
    <x v="1"/>
    <n v="19.3"/>
    <n v="19.3"/>
    <x v="0"/>
    <n v="19.3"/>
    <n v="0"/>
    <x v="0"/>
  </r>
  <r>
    <s v="8217-QYOHV"/>
    <x v="1"/>
    <n v="0"/>
    <s v="No"/>
    <s v="No"/>
    <n v="5"/>
    <s v="Yes"/>
    <x v="1"/>
    <x v="0"/>
    <x v="1"/>
    <x v="1"/>
    <x v="0"/>
    <x v="1"/>
    <x v="0"/>
    <x v="0"/>
    <x v="0"/>
    <s v="Yes"/>
    <x v="1"/>
    <n v="55.75"/>
    <n v="266.95"/>
    <x v="0"/>
    <n v="266.95"/>
    <n v="0"/>
    <x v="0"/>
  </r>
  <r>
    <s v="5546-QUERU"/>
    <x v="1"/>
    <n v="0"/>
    <s v="No"/>
    <s v="No"/>
    <n v="13"/>
    <s v="Yes"/>
    <x v="1"/>
    <x v="2"/>
    <x v="2"/>
    <x v="2"/>
    <x v="2"/>
    <x v="2"/>
    <x v="2"/>
    <x v="2"/>
    <x v="1"/>
    <s v="Yes"/>
    <x v="1"/>
    <n v="19.95"/>
    <n v="257"/>
    <x v="0"/>
    <n v="257"/>
    <n v="0"/>
    <x v="3"/>
  </r>
  <r>
    <s v="9940-HPQPG"/>
    <x v="0"/>
    <n v="0"/>
    <s v="Yes"/>
    <s v="No"/>
    <n v="9"/>
    <s v="Yes"/>
    <x v="2"/>
    <x v="1"/>
    <x v="1"/>
    <x v="0"/>
    <x v="1"/>
    <x v="0"/>
    <x v="0"/>
    <x v="0"/>
    <x v="0"/>
    <s v="No"/>
    <x v="2"/>
    <n v="91.75"/>
    <n v="865.8"/>
    <x v="1"/>
    <n v="865.8"/>
    <n v="1"/>
    <x v="0"/>
  </r>
  <r>
    <s v="6897-UUBNU"/>
    <x v="1"/>
    <n v="0"/>
    <s v="No"/>
    <s v="No"/>
    <n v="29"/>
    <s v="Yes"/>
    <x v="1"/>
    <x v="1"/>
    <x v="0"/>
    <x v="0"/>
    <x v="0"/>
    <x v="1"/>
    <x v="1"/>
    <x v="0"/>
    <x v="0"/>
    <s v="No"/>
    <x v="1"/>
    <n v="89.65"/>
    <n v="2623.65"/>
    <x v="0"/>
    <n v="2623.65"/>
    <n v="0"/>
    <x v="1"/>
  </r>
  <r>
    <s v="6127-IYJOZ"/>
    <x v="1"/>
    <n v="1"/>
    <s v="No"/>
    <s v="No"/>
    <n v="1"/>
    <s v="Yes"/>
    <x v="1"/>
    <x v="0"/>
    <x v="0"/>
    <x v="1"/>
    <x v="0"/>
    <x v="0"/>
    <x v="0"/>
    <x v="0"/>
    <x v="0"/>
    <s v="Yes"/>
    <x v="1"/>
    <n v="45.85"/>
    <n v="45.85"/>
    <x v="0"/>
    <n v="45.85"/>
    <n v="0"/>
    <x v="0"/>
  </r>
  <r>
    <s v="6618-RYATB"/>
    <x v="0"/>
    <n v="0"/>
    <s v="No"/>
    <s v="No"/>
    <n v="1"/>
    <s v="Yes"/>
    <x v="2"/>
    <x v="1"/>
    <x v="0"/>
    <x v="1"/>
    <x v="1"/>
    <x v="0"/>
    <x v="0"/>
    <x v="0"/>
    <x v="0"/>
    <s v="Yes"/>
    <x v="1"/>
    <n v="79.55"/>
    <n v="79.55"/>
    <x v="1"/>
    <n v="79.55"/>
    <n v="1"/>
    <x v="0"/>
  </r>
  <r>
    <s v="8930-XOTDP"/>
    <x v="0"/>
    <n v="0"/>
    <s v="Yes"/>
    <s v="Yes"/>
    <n v="18"/>
    <s v="Yes"/>
    <x v="1"/>
    <x v="0"/>
    <x v="0"/>
    <x v="1"/>
    <x v="0"/>
    <x v="0"/>
    <x v="1"/>
    <x v="0"/>
    <x v="0"/>
    <s v="No"/>
    <x v="1"/>
    <n v="55.95"/>
    <n v="1082.8"/>
    <x v="0"/>
    <n v="1082.8"/>
    <n v="0"/>
    <x v="3"/>
  </r>
  <r>
    <s v="5916-QEWPT"/>
    <x v="0"/>
    <n v="0"/>
    <s v="Yes"/>
    <s v="No"/>
    <n v="2"/>
    <s v="Yes"/>
    <x v="1"/>
    <x v="0"/>
    <x v="0"/>
    <x v="1"/>
    <x v="1"/>
    <x v="0"/>
    <x v="1"/>
    <x v="1"/>
    <x v="0"/>
    <s v="No"/>
    <x v="3"/>
    <n v="69"/>
    <n v="147.80000000000001"/>
    <x v="0"/>
    <n v="147.80000000000001"/>
    <n v="0"/>
    <x v="0"/>
  </r>
  <r>
    <s v="5060-TQUQN"/>
    <x v="1"/>
    <n v="0"/>
    <s v="Yes"/>
    <s v="Yes"/>
    <n v="30"/>
    <s v="Yes"/>
    <x v="2"/>
    <x v="1"/>
    <x v="0"/>
    <x v="0"/>
    <x v="0"/>
    <x v="1"/>
    <x v="0"/>
    <x v="0"/>
    <x v="0"/>
    <s v="Yes"/>
    <x v="2"/>
    <n v="83.55"/>
    <n v="2570.1999999999998"/>
    <x v="0"/>
    <n v="2570.1999999999998"/>
    <n v="0"/>
    <x v="1"/>
  </r>
  <r>
    <s v="0531-XBKMM"/>
    <x v="1"/>
    <n v="0"/>
    <s v="No"/>
    <s v="Yes"/>
    <n v="66"/>
    <s v="Yes"/>
    <x v="2"/>
    <x v="0"/>
    <x v="1"/>
    <x v="0"/>
    <x v="0"/>
    <x v="1"/>
    <x v="0"/>
    <x v="0"/>
    <x v="2"/>
    <s v="No"/>
    <x v="2"/>
    <n v="65.7"/>
    <n v="4378.8999999999996"/>
    <x v="0"/>
    <n v="4378.8999999999996"/>
    <n v="0"/>
    <x v="4"/>
  </r>
  <r>
    <s v="8465-SBRXP"/>
    <x v="1"/>
    <n v="0"/>
    <s v="Yes"/>
    <s v="Yes"/>
    <n v="38"/>
    <s v="Yes"/>
    <x v="2"/>
    <x v="1"/>
    <x v="0"/>
    <x v="1"/>
    <x v="1"/>
    <x v="1"/>
    <x v="1"/>
    <x v="0"/>
    <x v="2"/>
    <s v="Yes"/>
    <x v="2"/>
    <n v="94.9"/>
    <n v="3616.25"/>
    <x v="0"/>
    <n v="3616.25"/>
    <n v="0"/>
    <x v="2"/>
  </r>
  <r>
    <s v="2408-PSJVE"/>
    <x v="1"/>
    <n v="0"/>
    <s v="Yes"/>
    <s v="Yes"/>
    <n v="44"/>
    <s v="Yes"/>
    <x v="1"/>
    <x v="0"/>
    <x v="0"/>
    <x v="0"/>
    <x v="1"/>
    <x v="1"/>
    <x v="0"/>
    <x v="0"/>
    <x v="0"/>
    <s v="Yes"/>
    <x v="1"/>
    <n v="61.9"/>
    <n v="2924.05"/>
    <x v="0"/>
    <n v="2924.05"/>
    <n v="0"/>
    <x v="2"/>
  </r>
  <r>
    <s v="9079-YEXQJ"/>
    <x v="0"/>
    <n v="0"/>
    <s v="No"/>
    <s v="No"/>
    <n v="54"/>
    <s v="Yes"/>
    <x v="2"/>
    <x v="1"/>
    <x v="0"/>
    <x v="0"/>
    <x v="1"/>
    <x v="1"/>
    <x v="1"/>
    <x v="1"/>
    <x v="0"/>
    <s v="No"/>
    <x v="0"/>
    <n v="111.1"/>
    <n v="6014.85"/>
    <x v="1"/>
    <n v="6014.85"/>
    <n v="1"/>
    <x v="5"/>
  </r>
  <r>
    <s v="9700-ZCLOT"/>
    <x v="1"/>
    <n v="0"/>
    <s v="No"/>
    <s v="No"/>
    <n v="2"/>
    <s v="Yes"/>
    <x v="1"/>
    <x v="2"/>
    <x v="2"/>
    <x v="2"/>
    <x v="2"/>
    <x v="2"/>
    <x v="2"/>
    <x v="2"/>
    <x v="0"/>
    <s v="No"/>
    <x v="1"/>
    <n v="20"/>
    <n v="32.700000000000003"/>
    <x v="0"/>
    <n v="32.700000000000003"/>
    <n v="0"/>
    <x v="0"/>
  </r>
  <r>
    <s v="8738-JOKAR"/>
    <x v="0"/>
    <n v="0"/>
    <s v="No"/>
    <s v="No"/>
    <n v="42"/>
    <s v="Yes"/>
    <x v="1"/>
    <x v="0"/>
    <x v="1"/>
    <x v="0"/>
    <x v="0"/>
    <x v="1"/>
    <x v="0"/>
    <x v="1"/>
    <x v="1"/>
    <s v="Yes"/>
    <x v="1"/>
    <n v="67.7"/>
    <n v="2882.25"/>
    <x v="0"/>
    <n v="2882.25"/>
    <n v="0"/>
    <x v="2"/>
  </r>
  <r>
    <s v="4534-WGCIR"/>
    <x v="0"/>
    <n v="0"/>
    <s v="Yes"/>
    <s v="Yes"/>
    <n v="58"/>
    <s v="Yes"/>
    <x v="2"/>
    <x v="2"/>
    <x v="2"/>
    <x v="2"/>
    <x v="2"/>
    <x v="2"/>
    <x v="2"/>
    <x v="2"/>
    <x v="2"/>
    <s v="No"/>
    <x v="3"/>
    <n v="25.15"/>
    <n v="1509.9"/>
    <x v="0"/>
    <n v="1509.9"/>
    <n v="0"/>
    <x v="5"/>
  </r>
  <r>
    <s v="1930-WNXSB"/>
    <x v="1"/>
    <n v="0"/>
    <s v="Yes"/>
    <s v="Yes"/>
    <n v="58"/>
    <s v="Yes"/>
    <x v="1"/>
    <x v="1"/>
    <x v="0"/>
    <x v="0"/>
    <x v="0"/>
    <x v="0"/>
    <x v="1"/>
    <x v="1"/>
    <x v="0"/>
    <s v="Yes"/>
    <x v="0"/>
    <n v="92.85"/>
    <n v="5305.05"/>
    <x v="0"/>
    <n v="5305.05"/>
    <n v="0"/>
    <x v="5"/>
  </r>
  <r>
    <s v="2685-SREOM"/>
    <x v="0"/>
    <n v="0"/>
    <s v="Yes"/>
    <s v="Yes"/>
    <n v="25"/>
    <s v="Yes"/>
    <x v="2"/>
    <x v="1"/>
    <x v="0"/>
    <x v="1"/>
    <x v="1"/>
    <x v="0"/>
    <x v="0"/>
    <x v="1"/>
    <x v="0"/>
    <s v="Yes"/>
    <x v="0"/>
    <n v="89.1"/>
    <n v="2368.4"/>
    <x v="1"/>
    <n v="2368.4"/>
    <n v="1"/>
    <x v="1"/>
  </r>
  <r>
    <s v="3508-CFVZL"/>
    <x v="0"/>
    <n v="0"/>
    <s v="No"/>
    <s v="No"/>
    <n v="71"/>
    <s v="Yes"/>
    <x v="2"/>
    <x v="1"/>
    <x v="1"/>
    <x v="0"/>
    <x v="1"/>
    <x v="1"/>
    <x v="1"/>
    <x v="1"/>
    <x v="2"/>
    <s v="No"/>
    <x v="1"/>
    <n v="111.3"/>
    <n v="7985.9"/>
    <x v="0"/>
    <n v="7985.9"/>
    <n v="0"/>
    <x v="4"/>
  </r>
  <r>
    <s v="0402-CQAJN"/>
    <x v="0"/>
    <n v="0"/>
    <s v="No"/>
    <s v="No"/>
    <n v="37"/>
    <s v="Yes"/>
    <x v="2"/>
    <x v="1"/>
    <x v="0"/>
    <x v="0"/>
    <x v="1"/>
    <x v="0"/>
    <x v="1"/>
    <x v="1"/>
    <x v="0"/>
    <s v="Yes"/>
    <x v="2"/>
    <n v="101.9"/>
    <n v="3545.35"/>
    <x v="1"/>
    <n v="3545.35"/>
    <n v="1"/>
    <x v="2"/>
  </r>
  <r>
    <s v="6692-UDPJC"/>
    <x v="0"/>
    <n v="0"/>
    <s v="Yes"/>
    <s v="Yes"/>
    <n v="14"/>
    <s v="Yes"/>
    <x v="2"/>
    <x v="1"/>
    <x v="0"/>
    <x v="1"/>
    <x v="0"/>
    <x v="1"/>
    <x v="1"/>
    <x v="0"/>
    <x v="0"/>
    <s v="Yes"/>
    <x v="0"/>
    <n v="91.65"/>
    <n v="1301"/>
    <x v="1"/>
    <n v="1301"/>
    <n v="1"/>
    <x v="3"/>
  </r>
  <r>
    <s v="1273-MTETI"/>
    <x v="0"/>
    <n v="1"/>
    <s v="No"/>
    <s v="No"/>
    <n v="4"/>
    <s v="Yes"/>
    <x v="2"/>
    <x v="1"/>
    <x v="0"/>
    <x v="1"/>
    <x v="1"/>
    <x v="0"/>
    <x v="0"/>
    <x v="1"/>
    <x v="0"/>
    <s v="Yes"/>
    <x v="0"/>
    <n v="88.85"/>
    <n v="372.45"/>
    <x v="1"/>
    <n v="372.45"/>
    <n v="1"/>
    <x v="0"/>
  </r>
  <r>
    <s v="0657-DOGUM"/>
    <x v="0"/>
    <n v="0"/>
    <s v="Yes"/>
    <s v="No"/>
    <n v="48"/>
    <s v="Yes"/>
    <x v="2"/>
    <x v="0"/>
    <x v="1"/>
    <x v="1"/>
    <x v="0"/>
    <x v="1"/>
    <x v="0"/>
    <x v="0"/>
    <x v="1"/>
    <s v="Yes"/>
    <x v="2"/>
    <n v="60.6"/>
    <n v="2985.25"/>
    <x v="0"/>
    <n v="2985.25"/>
    <n v="0"/>
    <x v="2"/>
  </r>
  <r>
    <s v="5480-HPRRX"/>
    <x v="0"/>
    <n v="1"/>
    <s v="No"/>
    <s v="No"/>
    <n v="3"/>
    <s v="No"/>
    <x v="0"/>
    <x v="0"/>
    <x v="0"/>
    <x v="1"/>
    <x v="0"/>
    <x v="0"/>
    <x v="0"/>
    <x v="0"/>
    <x v="0"/>
    <s v="No"/>
    <x v="0"/>
    <n v="25.3"/>
    <n v="77.75"/>
    <x v="1"/>
    <n v="77.75"/>
    <n v="1"/>
    <x v="0"/>
  </r>
  <r>
    <s v="8792-AOROI"/>
    <x v="0"/>
    <n v="0"/>
    <s v="Yes"/>
    <s v="No"/>
    <n v="8"/>
    <s v="Yes"/>
    <x v="1"/>
    <x v="0"/>
    <x v="1"/>
    <x v="1"/>
    <x v="0"/>
    <x v="1"/>
    <x v="0"/>
    <x v="1"/>
    <x v="2"/>
    <s v="No"/>
    <x v="1"/>
    <n v="65.5"/>
    <n v="564.35"/>
    <x v="0"/>
    <n v="564.35"/>
    <n v="0"/>
    <x v="0"/>
  </r>
  <r>
    <s v="0295-PPHDO"/>
    <x v="1"/>
    <n v="0"/>
    <s v="No"/>
    <s v="No"/>
    <n v="1"/>
    <s v="Yes"/>
    <x v="2"/>
    <x v="1"/>
    <x v="0"/>
    <x v="1"/>
    <x v="0"/>
    <x v="0"/>
    <x v="1"/>
    <x v="1"/>
    <x v="0"/>
    <s v="Yes"/>
    <x v="0"/>
    <n v="95.45"/>
    <n v="95.45"/>
    <x v="1"/>
    <n v="95.45"/>
    <n v="1"/>
    <x v="0"/>
  </r>
  <r>
    <s v="5146-YYFRZ"/>
    <x v="1"/>
    <n v="0"/>
    <s v="No"/>
    <s v="No"/>
    <n v="67"/>
    <s v="Yes"/>
    <x v="1"/>
    <x v="2"/>
    <x v="2"/>
    <x v="2"/>
    <x v="2"/>
    <x v="2"/>
    <x v="2"/>
    <x v="2"/>
    <x v="2"/>
    <s v="No"/>
    <x v="2"/>
    <n v="19.95"/>
    <n v="1311.75"/>
    <x v="0"/>
    <n v="1311.75"/>
    <n v="0"/>
    <x v="4"/>
  </r>
  <r>
    <s v="1195-OIYEJ"/>
    <x v="1"/>
    <n v="0"/>
    <s v="No"/>
    <s v="No"/>
    <n v="13"/>
    <s v="Yes"/>
    <x v="1"/>
    <x v="1"/>
    <x v="0"/>
    <x v="1"/>
    <x v="0"/>
    <x v="0"/>
    <x v="1"/>
    <x v="1"/>
    <x v="0"/>
    <s v="Yes"/>
    <x v="0"/>
    <n v="91.1"/>
    <n v="1135.7"/>
    <x v="1"/>
    <n v="1135.7"/>
    <n v="1"/>
    <x v="3"/>
  </r>
  <r>
    <s v="5906-CVLHP"/>
    <x v="0"/>
    <n v="0"/>
    <s v="Yes"/>
    <s v="Yes"/>
    <n v="45"/>
    <s v="Yes"/>
    <x v="1"/>
    <x v="0"/>
    <x v="0"/>
    <x v="0"/>
    <x v="0"/>
    <x v="1"/>
    <x v="0"/>
    <x v="0"/>
    <x v="1"/>
    <s v="Yes"/>
    <x v="3"/>
    <n v="54.15"/>
    <n v="2319.8000000000002"/>
    <x v="1"/>
    <n v="2319.8000000000002"/>
    <n v="1"/>
    <x v="2"/>
  </r>
  <r>
    <s v="3452-SRFEG"/>
    <x v="1"/>
    <n v="0"/>
    <s v="No"/>
    <s v="No"/>
    <n v="49"/>
    <s v="Yes"/>
    <x v="2"/>
    <x v="1"/>
    <x v="0"/>
    <x v="1"/>
    <x v="0"/>
    <x v="0"/>
    <x v="0"/>
    <x v="0"/>
    <x v="0"/>
    <s v="Yes"/>
    <x v="2"/>
    <n v="74.599999999999994"/>
    <n v="3720.35"/>
    <x v="0"/>
    <n v="3720.35"/>
    <n v="0"/>
    <x v="5"/>
  </r>
  <r>
    <s v="4070-OKWVH"/>
    <x v="0"/>
    <n v="0"/>
    <s v="Yes"/>
    <s v="No"/>
    <n v="52"/>
    <s v="Yes"/>
    <x v="2"/>
    <x v="1"/>
    <x v="0"/>
    <x v="0"/>
    <x v="1"/>
    <x v="0"/>
    <x v="1"/>
    <x v="0"/>
    <x v="0"/>
    <s v="No"/>
    <x v="2"/>
    <n v="94.6"/>
    <n v="5025.8"/>
    <x v="0"/>
    <n v="5025.8"/>
    <n v="0"/>
    <x v="5"/>
  </r>
  <r>
    <s v="5297-MDOIR"/>
    <x v="0"/>
    <n v="0"/>
    <s v="Yes"/>
    <s v="No"/>
    <n v="63"/>
    <s v="Yes"/>
    <x v="1"/>
    <x v="1"/>
    <x v="1"/>
    <x v="1"/>
    <x v="1"/>
    <x v="0"/>
    <x v="0"/>
    <x v="0"/>
    <x v="1"/>
    <s v="Yes"/>
    <x v="3"/>
    <n v="81.150000000000006"/>
    <n v="5224.5"/>
    <x v="0"/>
    <n v="5224.5"/>
    <n v="0"/>
    <x v="4"/>
  </r>
  <r>
    <s v="6369-MCAKO"/>
    <x v="0"/>
    <n v="0"/>
    <s v="Yes"/>
    <s v="Yes"/>
    <n v="68"/>
    <s v="Yes"/>
    <x v="2"/>
    <x v="0"/>
    <x v="1"/>
    <x v="0"/>
    <x v="1"/>
    <x v="1"/>
    <x v="1"/>
    <x v="1"/>
    <x v="2"/>
    <s v="Yes"/>
    <x v="2"/>
    <n v="89.05"/>
    <n v="6185.8"/>
    <x v="0"/>
    <n v="6185.8"/>
    <n v="0"/>
    <x v="4"/>
  </r>
  <r>
    <s v="4926-UMJZD"/>
    <x v="0"/>
    <n v="0"/>
    <s v="Yes"/>
    <s v="No"/>
    <n v="31"/>
    <s v="Yes"/>
    <x v="1"/>
    <x v="0"/>
    <x v="0"/>
    <x v="1"/>
    <x v="0"/>
    <x v="1"/>
    <x v="0"/>
    <x v="0"/>
    <x v="0"/>
    <s v="Yes"/>
    <x v="1"/>
    <n v="49.2"/>
    <n v="1498.55"/>
    <x v="0"/>
    <n v="1498.55"/>
    <n v="0"/>
    <x v="1"/>
  </r>
  <r>
    <s v="6848-HJTXY"/>
    <x v="0"/>
    <n v="0"/>
    <s v="Yes"/>
    <s v="No"/>
    <n v="64"/>
    <s v="Yes"/>
    <x v="1"/>
    <x v="2"/>
    <x v="2"/>
    <x v="2"/>
    <x v="2"/>
    <x v="2"/>
    <x v="2"/>
    <x v="2"/>
    <x v="2"/>
    <s v="No"/>
    <x v="3"/>
    <n v="19.45"/>
    <n v="1208.5999999999999"/>
    <x v="0"/>
    <n v="1208.5999999999999"/>
    <n v="0"/>
    <x v="4"/>
  </r>
  <r>
    <s v="6341-AEVKX"/>
    <x v="0"/>
    <n v="0"/>
    <s v="Yes"/>
    <s v="No"/>
    <n v="62"/>
    <s v="Yes"/>
    <x v="1"/>
    <x v="1"/>
    <x v="1"/>
    <x v="1"/>
    <x v="1"/>
    <x v="1"/>
    <x v="1"/>
    <x v="1"/>
    <x v="1"/>
    <s v="Yes"/>
    <x v="0"/>
    <n v="104.3"/>
    <n v="6613.65"/>
    <x v="0"/>
    <n v="6613.65"/>
    <n v="0"/>
    <x v="4"/>
  </r>
  <r>
    <s v="4501-EQDRN"/>
    <x v="0"/>
    <n v="0"/>
    <s v="No"/>
    <s v="No"/>
    <n v="1"/>
    <s v="Yes"/>
    <x v="1"/>
    <x v="1"/>
    <x v="0"/>
    <x v="1"/>
    <x v="0"/>
    <x v="0"/>
    <x v="0"/>
    <x v="0"/>
    <x v="0"/>
    <s v="No"/>
    <x v="2"/>
    <n v="69.7"/>
    <n v="69.7"/>
    <x v="1"/>
    <n v="69.7"/>
    <n v="1"/>
    <x v="0"/>
  </r>
  <r>
    <s v="2990-HWIML"/>
    <x v="0"/>
    <n v="0"/>
    <s v="No"/>
    <s v="No"/>
    <n v="6"/>
    <s v="Yes"/>
    <x v="1"/>
    <x v="1"/>
    <x v="0"/>
    <x v="1"/>
    <x v="0"/>
    <x v="0"/>
    <x v="1"/>
    <x v="1"/>
    <x v="0"/>
    <s v="Yes"/>
    <x v="0"/>
    <n v="89.5"/>
    <n v="573.29999999999995"/>
    <x v="1"/>
    <n v="573.29999999999995"/>
    <n v="1"/>
    <x v="0"/>
  </r>
  <r>
    <s v="0682-USIXD"/>
    <x v="0"/>
    <n v="0"/>
    <s v="Yes"/>
    <s v="No"/>
    <n v="21"/>
    <s v="Yes"/>
    <x v="1"/>
    <x v="1"/>
    <x v="0"/>
    <x v="1"/>
    <x v="0"/>
    <x v="1"/>
    <x v="1"/>
    <x v="0"/>
    <x v="0"/>
    <s v="Yes"/>
    <x v="0"/>
    <n v="86.05"/>
    <n v="1818.9"/>
    <x v="0"/>
    <n v="1818.9"/>
    <n v="0"/>
    <x v="3"/>
  </r>
  <r>
    <s v="6976-BWGLQ"/>
    <x v="0"/>
    <n v="0"/>
    <s v="Yes"/>
    <s v="Yes"/>
    <n v="72"/>
    <s v="Yes"/>
    <x v="2"/>
    <x v="2"/>
    <x v="2"/>
    <x v="2"/>
    <x v="2"/>
    <x v="2"/>
    <x v="2"/>
    <x v="2"/>
    <x v="2"/>
    <s v="No"/>
    <x v="2"/>
    <n v="25.2"/>
    <n v="1787.35"/>
    <x v="0"/>
    <n v="1787.35"/>
    <n v="0"/>
    <x v="4"/>
  </r>
  <r>
    <s v="7078-NVFAM"/>
    <x v="0"/>
    <n v="0"/>
    <s v="Yes"/>
    <s v="Yes"/>
    <n v="32"/>
    <s v="No"/>
    <x v="0"/>
    <x v="0"/>
    <x v="1"/>
    <x v="0"/>
    <x v="0"/>
    <x v="0"/>
    <x v="0"/>
    <x v="0"/>
    <x v="0"/>
    <s v="Yes"/>
    <x v="0"/>
    <n v="35.15"/>
    <n v="1051.05"/>
    <x v="0"/>
    <n v="1051.05"/>
    <n v="0"/>
    <x v="1"/>
  </r>
  <r>
    <s v="8065-QBYTO"/>
    <x v="0"/>
    <n v="1"/>
    <s v="No"/>
    <s v="No"/>
    <n v="71"/>
    <s v="Yes"/>
    <x v="2"/>
    <x v="1"/>
    <x v="1"/>
    <x v="0"/>
    <x v="0"/>
    <x v="1"/>
    <x v="1"/>
    <x v="0"/>
    <x v="1"/>
    <s v="Yes"/>
    <x v="3"/>
    <n v="99.65"/>
    <n v="7181.25"/>
    <x v="0"/>
    <n v="7181.25"/>
    <n v="0"/>
    <x v="4"/>
  </r>
  <r>
    <s v="2133-TSRRM"/>
    <x v="0"/>
    <n v="0"/>
    <s v="No"/>
    <s v="Yes"/>
    <n v="34"/>
    <s v="Yes"/>
    <x v="1"/>
    <x v="1"/>
    <x v="1"/>
    <x v="0"/>
    <x v="1"/>
    <x v="0"/>
    <x v="1"/>
    <x v="1"/>
    <x v="0"/>
    <s v="Yes"/>
    <x v="2"/>
    <n v="105.35"/>
    <n v="3688.6"/>
    <x v="0"/>
    <n v="3688.6"/>
    <n v="0"/>
    <x v="1"/>
  </r>
  <r>
    <s v="7384-GHBPI"/>
    <x v="1"/>
    <n v="0"/>
    <s v="Yes"/>
    <s v="No"/>
    <n v="3"/>
    <s v="No"/>
    <x v="0"/>
    <x v="0"/>
    <x v="0"/>
    <x v="1"/>
    <x v="0"/>
    <x v="0"/>
    <x v="0"/>
    <x v="1"/>
    <x v="0"/>
    <s v="Yes"/>
    <x v="0"/>
    <n v="35.15"/>
    <n v="99.75"/>
    <x v="1"/>
    <n v="99.75"/>
    <n v="1"/>
    <x v="0"/>
  </r>
  <r>
    <s v="7603-USHJS"/>
    <x v="1"/>
    <n v="0"/>
    <s v="No"/>
    <s v="Yes"/>
    <n v="12"/>
    <s v="Yes"/>
    <x v="2"/>
    <x v="1"/>
    <x v="0"/>
    <x v="1"/>
    <x v="0"/>
    <x v="0"/>
    <x v="0"/>
    <x v="0"/>
    <x v="0"/>
    <s v="Yes"/>
    <x v="3"/>
    <n v="73.75"/>
    <n v="871.4"/>
    <x v="1"/>
    <n v="871.4"/>
    <n v="1"/>
    <x v="0"/>
  </r>
  <r>
    <s v="7234-FECYN"/>
    <x v="0"/>
    <n v="1"/>
    <s v="No"/>
    <s v="No"/>
    <n v="8"/>
    <s v="Yes"/>
    <x v="2"/>
    <x v="1"/>
    <x v="0"/>
    <x v="1"/>
    <x v="1"/>
    <x v="0"/>
    <x v="1"/>
    <x v="1"/>
    <x v="0"/>
    <s v="No"/>
    <x v="0"/>
    <n v="101.35"/>
    <n v="780.5"/>
    <x v="1"/>
    <n v="780.5"/>
    <n v="1"/>
    <x v="0"/>
  </r>
  <r>
    <s v="2511-ALLCS"/>
    <x v="0"/>
    <n v="0"/>
    <s v="Yes"/>
    <s v="Yes"/>
    <n v="35"/>
    <s v="Yes"/>
    <x v="2"/>
    <x v="2"/>
    <x v="2"/>
    <x v="2"/>
    <x v="2"/>
    <x v="2"/>
    <x v="2"/>
    <x v="2"/>
    <x v="2"/>
    <s v="No"/>
    <x v="2"/>
    <n v="24.3"/>
    <n v="821.6"/>
    <x v="0"/>
    <n v="821.6"/>
    <n v="0"/>
    <x v="1"/>
  </r>
  <r>
    <s v="3191-CSNMG"/>
    <x v="0"/>
    <n v="0"/>
    <s v="Yes"/>
    <s v="Yes"/>
    <n v="3"/>
    <s v="Yes"/>
    <x v="1"/>
    <x v="1"/>
    <x v="0"/>
    <x v="1"/>
    <x v="0"/>
    <x v="0"/>
    <x v="1"/>
    <x v="0"/>
    <x v="0"/>
    <s v="Yes"/>
    <x v="0"/>
    <n v="80.7"/>
    <n v="239.45"/>
    <x v="0"/>
    <n v="239.45"/>
    <n v="0"/>
    <x v="0"/>
  </r>
  <r>
    <s v="7952-OBOYL"/>
    <x v="1"/>
    <n v="0"/>
    <s v="No"/>
    <s v="No"/>
    <n v="3"/>
    <s v="Yes"/>
    <x v="1"/>
    <x v="1"/>
    <x v="0"/>
    <x v="1"/>
    <x v="1"/>
    <x v="1"/>
    <x v="1"/>
    <x v="0"/>
    <x v="0"/>
    <s v="Yes"/>
    <x v="1"/>
    <n v="89.85"/>
    <n v="244.45"/>
    <x v="0"/>
    <n v="244.45"/>
    <n v="0"/>
    <x v="0"/>
  </r>
  <r>
    <s v="7470-DYNOE"/>
    <x v="1"/>
    <n v="0"/>
    <s v="No"/>
    <s v="No"/>
    <n v="53"/>
    <s v="Yes"/>
    <x v="1"/>
    <x v="0"/>
    <x v="0"/>
    <x v="1"/>
    <x v="1"/>
    <x v="0"/>
    <x v="0"/>
    <x v="1"/>
    <x v="1"/>
    <s v="Yes"/>
    <x v="0"/>
    <n v="61.1"/>
    <n v="3357.9"/>
    <x v="0"/>
    <n v="3357.9"/>
    <n v="0"/>
    <x v="5"/>
  </r>
  <r>
    <s v="7853-OETYL"/>
    <x v="0"/>
    <n v="0"/>
    <s v="Yes"/>
    <s v="No"/>
    <n v="4"/>
    <s v="No"/>
    <x v="0"/>
    <x v="0"/>
    <x v="1"/>
    <x v="1"/>
    <x v="0"/>
    <x v="0"/>
    <x v="0"/>
    <x v="0"/>
    <x v="0"/>
    <s v="Yes"/>
    <x v="0"/>
    <n v="29.05"/>
    <n v="129.6"/>
    <x v="0"/>
    <n v="129.6"/>
    <n v="0"/>
    <x v="0"/>
  </r>
  <r>
    <s v="1545-ACTAS"/>
    <x v="0"/>
    <n v="0"/>
    <s v="Yes"/>
    <s v="Yes"/>
    <n v="48"/>
    <s v="Yes"/>
    <x v="1"/>
    <x v="1"/>
    <x v="1"/>
    <x v="1"/>
    <x v="1"/>
    <x v="0"/>
    <x v="1"/>
    <x v="1"/>
    <x v="1"/>
    <s v="Yes"/>
    <x v="2"/>
    <n v="99.7"/>
    <n v="4977.2"/>
    <x v="0"/>
    <n v="4977.2"/>
    <n v="0"/>
    <x v="2"/>
  </r>
  <r>
    <s v="5876-HZVZM"/>
    <x v="0"/>
    <n v="0"/>
    <s v="Yes"/>
    <s v="Yes"/>
    <n v="6"/>
    <s v="Yes"/>
    <x v="1"/>
    <x v="0"/>
    <x v="1"/>
    <x v="0"/>
    <x v="0"/>
    <x v="0"/>
    <x v="0"/>
    <x v="0"/>
    <x v="0"/>
    <s v="No"/>
    <x v="3"/>
    <n v="55.9"/>
    <n v="365.35"/>
    <x v="1"/>
    <n v="365.35"/>
    <n v="1"/>
    <x v="0"/>
  </r>
  <r>
    <s v="1400-MMYXY"/>
    <x v="1"/>
    <n v="1"/>
    <s v="Yes"/>
    <s v="No"/>
    <n v="3"/>
    <s v="Yes"/>
    <x v="2"/>
    <x v="1"/>
    <x v="0"/>
    <x v="0"/>
    <x v="1"/>
    <x v="0"/>
    <x v="1"/>
    <x v="1"/>
    <x v="0"/>
    <s v="Yes"/>
    <x v="0"/>
    <n v="105.9"/>
    <n v="334.65"/>
    <x v="1"/>
    <n v="334.65"/>
    <n v="1"/>
    <x v="0"/>
  </r>
  <r>
    <s v="5126-RCXYW"/>
    <x v="1"/>
    <n v="0"/>
    <s v="Yes"/>
    <s v="Yes"/>
    <n v="54"/>
    <s v="No"/>
    <x v="0"/>
    <x v="0"/>
    <x v="0"/>
    <x v="1"/>
    <x v="1"/>
    <x v="1"/>
    <x v="0"/>
    <x v="1"/>
    <x v="2"/>
    <s v="No"/>
    <x v="3"/>
    <n v="46"/>
    <n v="2424.0500000000002"/>
    <x v="0"/>
    <n v="2424.0500000000002"/>
    <n v="0"/>
    <x v="5"/>
  </r>
  <r>
    <s v="3085-QUOZK"/>
    <x v="0"/>
    <n v="0"/>
    <s v="No"/>
    <s v="No"/>
    <n v="1"/>
    <s v="Yes"/>
    <x v="1"/>
    <x v="0"/>
    <x v="0"/>
    <x v="1"/>
    <x v="0"/>
    <x v="0"/>
    <x v="0"/>
    <x v="0"/>
    <x v="0"/>
    <s v="No"/>
    <x v="1"/>
    <n v="43.95"/>
    <n v="43.95"/>
    <x v="1"/>
    <n v="43.95"/>
    <n v="1"/>
    <x v="0"/>
  </r>
  <r>
    <s v="2363-BJLSL"/>
    <x v="1"/>
    <n v="0"/>
    <s v="No"/>
    <s v="No"/>
    <n v="62"/>
    <s v="Yes"/>
    <x v="1"/>
    <x v="0"/>
    <x v="0"/>
    <x v="0"/>
    <x v="1"/>
    <x v="1"/>
    <x v="1"/>
    <x v="1"/>
    <x v="0"/>
    <s v="Yes"/>
    <x v="2"/>
    <n v="80.400000000000006"/>
    <n v="4981.1499999999996"/>
    <x v="0"/>
    <n v="4981.1499999999996"/>
    <n v="0"/>
    <x v="4"/>
  </r>
  <r>
    <s v="1956-YIFGE"/>
    <x v="1"/>
    <n v="0"/>
    <s v="Yes"/>
    <s v="Yes"/>
    <n v="22"/>
    <s v="Yes"/>
    <x v="1"/>
    <x v="1"/>
    <x v="0"/>
    <x v="0"/>
    <x v="1"/>
    <x v="0"/>
    <x v="1"/>
    <x v="1"/>
    <x v="1"/>
    <s v="Yes"/>
    <x v="1"/>
    <n v="100.05"/>
    <n v="2090.25"/>
    <x v="0"/>
    <n v="2090.25"/>
    <n v="0"/>
    <x v="3"/>
  </r>
  <r>
    <s v="3926-CUQZX"/>
    <x v="1"/>
    <n v="0"/>
    <s v="No"/>
    <s v="No"/>
    <n v="1"/>
    <s v="Yes"/>
    <x v="1"/>
    <x v="0"/>
    <x v="0"/>
    <x v="1"/>
    <x v="0"/>
    <x v="0"/>
    <x v="0"/>
    <x v="0"/>
    <x v="0"/>
    <s v="Yes"/>
    <x v="2"/>
    <n v="45.1"/>
    <n v="45.1"/>
    <x v="1"/>
    <n v="45.1"/>
    <n v="1"/>
    <x v="0"/>
  </r>
  <r>
    <s v="7921-LMDFQ"/>
    <x v="1"/>
    <n v="1"/>
    <s v="No"/>
    <s v="No"/>
    <n v="51"/>
    <s v="Yes"/>
    <x v="1"/>
    <x v="1"/>
    <x v="0"/>
    <x v="1"/>
    <x v="1"/>
    <x v="0"/>
    <x v="1"/>
    <x v="1"/>
    <x v="1"/>
    <s v="Yes"/>
    <x v="2"/>
    <n v="94"/>
    <n v="4905.75"/>
    <x v="0"/>
    <n v="4905.75"/>
    <n v="0"/>
    <x v="5"/>
  </r>
  <r>
    <s v="2925-MXLSX"/>
    <x v="0"/>
    <n v="0"/>
    <s v="No"/>
    <s v="No"/>
    <n v="30"/>
    <s v="Yes"/>
    <x v="2"/>
    <x v="0"/>
    <x v="0"/>
    <x v="0"/>
    <x v="1"/>
    <x v="0"/>
    <x v="1"/>
    <x v="0"/>
    <x v="1"/>
    <s v="Yes"/>
    <x v="3"/>
    <n v="68.95"/>
    <n v="2038.7"/>
    <x v="0"/>
    <n v="2038.7"/>
    <n v="0"/>
    <x v="1"/>
  </r>
  <r>
    <s v="5820-PTRYM"/>
    <x v="0"/>
    <n v="1"/>
    <s v="Yes"/>
    <s v="No"/>
    <n v="56"/>
    <s v="Yes"/>
    <x v="2"/>
    <x v="0"/>
    <x v="1"/>
    <x v="0"/>
    <x v="1"/>
    <x v="1"/>
    <x v="0"/>
    <x v="0"/>
    <x v="1"/>
    <s v="Yes"/>
    <x v="3"/>
    <n v="68.45"/>
    <n v="4014"/>
    <x v="0"/>
    <n v="4014"/>
    <n v="0"/>
    <x v="5"/>
  </r>
  <r>
    <s v="9609-BENEA"/>
    <x v="1"/>
    <n v="0"/>
    <s v="Yes"/>
    <s v="No"/>
    <n v="35"/>
    <s v="Yes"/>
    <x v="2"/>
    <x v="0"/>
    <x v="0"/>
    <x v="0"/>
    <x v="0"/>
    <x v="1"/>
    <x v="1"/>
    <x v="0"/>
    <x v="1"/>
    <s v="Yes"/>
    <x v="0"/>
    <n v="69"/>
    <n v="2441.6999999999998"/>
    <x v="0"/>
    <n v="2441.6999999999998"/>
    <n v="0"/>
    <x v="1"/>
  </r>
  <r>
    <s v="6211-WHMYA"/>
    <x v="0"/>
    <n v="1"/>
    <s v="No"/>
    <s v="No"/>
    <n v="64"/>
    <s v="No"/>
    <x v="0"/>
    <x v="0"/>
    <x v="0"/>
    <x v="0"/>
    <x v="0"/>
    <x v="1"/>
    <x v="1"/>
    <x v="0"/>
    <x v="0"/>
    <s v="Yes"/>
    <x v="0"/>
    <n v="43.85"/>
    <n v="2751"/>
    <x v="0"/>
    <n v="2751"/>
    <n v="0"/>
    <x v="4"/>
  </r>
  <r>
    <s v="4459-BBGHE"/>
    <x v="1"/>
    <n v="0"/>
    <s v="No"/>
    <s v="Yes"/>
    <n v="30"/>
    <s v="No"/>
    <x v="0"/>
    <x v="0"/>
    <x v="0"/>
    <x v="1"/>
    <x v="0"/>
    <x v="0"/>
    <x v="1"/>
    <x v="1"/>
    <x v="0"/>
    <s v="Yes"/>
    <x v="0"/>
    <n v="44.5"/>
    <n v="1307.8"/>
    <x v="0"/>
    <n v="1307.8"/>
    <n v="0"/>
    <x v="1"/>
  </r>
  <r>
    <s v="9945-PSVIP"/>
    <x v="0"/>
    <n v="0"/>
    <s v="Yes"/>
    <s v="Yes"/>
    <n v="25"/>
    <s v="Yes"/>
    <x v="1"/>
    <x v="2"/>
    <x v="2"/>
    <x v="2"/>
    <x v="2"/>
    <x v="2"/>
    <x v="2"/>
    <x v="2"/>
    <x v="2"/>
    <s v="Yes"/>
    <x v="1"/>
    <n v="18.7"/>
    <n v="383.65"/>
    <x v="0"/>
    <n v="383.65"/>
    <n v="0"/>
    <x v="1"/>
  </r>
  <r>
    <s v="1041-RXHRA"/>
    <x v="0"/>
    <n v="0"/>
    <s v="No"/>
    <s v="No"/>
    <n v="41"/>
    <s v="Yes"/>
    <x v="1"/>
    <x v="1"/>
    <x v="0"/>
    <x v="1"/>
    <x v="0"/>
    <x v="0"/>
    <x v="0"/>
    <x v="0"/>
    <x v="0"/>
    <s v="No"/>
    <x v="2"/>
    <n v="70.25"/>
    <n v="2868.05"/>
    <x v="1"/>
    <n v="2868.05"/>
    <n v="1"/>
    <x v="2"/>
  </r>
  <r>
    <s v="1750-CSKKM"/>
    <x v="1"/>
    <n v="0"/>
    <s v="No"/>
    <s v="Yes"/>
    <n v="9"/>
    <s v="Yes"/>
    <x v="1"/>
    <x v="0"/>
    <x v="0"/>
    <x v="1"/>
    <x v="0"/>
    <x v="0"/>
    <x v="1"/>
    <x v="0"/>
    <x v="0"/>
    <s v="No"/>
    <x v="0"/>
    <n v="55.35"/>
    <n v="449.75"/>
    <x v="1"/>
    <n v="449.75"/>
    <n v="1"/>
    <x v="0"/>
  </r>
  <r>
    <s v="9108-EJFJP"/>
    <x v="0"/>
    <n v="0"/>
    <s v="Yes"/>
    <s v="No"/>
    <n v="1"/>
    <s v="Yes"/>
    <x v="1"/>
    <x v="0"/>
    <x v="1"/>
    <x v="0"/>
    <x v="0"/>
    <x v="0"/>
    <x v="0"/>
    <x v="0"/>
    <x v="0"/>
    <s v="Yes"/>
    <x v="1"/>
    <n v="53.55"/>
    <n v="53.55"/>
    <x v="0"/>
    <n v="53.55"/>
    <n v="0"/>
    <x v="0"/>
  </r>
  <r>
    <s v="0530-IJVDB"/>
    <x v="1"/>
    <n v="0"/>
    <s v="No"/>
    <s v="Yes"/>
    <n v="70"/>
    <s v="Yes"/>
    <x v="2"/>
    <x v="1"/>
    <x v="1"/>
    <x v="0"/>
    <x v="1"/>
    <x v="1"/>
    <x v="1"/>
    <x v="1"/>
    <x v="2"/>
    <s v="Yes"/>
    <x v="0"/>
    <n v="114.6"/>
    <n v="7882.5"/>
    <x v="0"/>
    <n v="7882.5"/>
    <n v="0"/>
    <x v="4"/>
  </r>
  <r>
    <s v="0508-SQWPL"/>
    <x v="0"/>
    <n v="0"/>
    <s v="Yes"/>
    <s v="Yes"/>
    <n v="57"/>
    <s v="Yes"/>
    <x v="1"/>
    <x v="2"/>
    <x v="2"/>
    <x v="2"/>
    <x v="2"/>
    <x v="2"/>
    <x v="2"/>
    <x v="2"/>
    <x v="2"/>
    <s v="Yes"/>
    <x v="2"/>
    <n v="20.100000000000001"/>
    <n v="1087.7"/>
    <x v="0"/>
    <n v="1087.7"/>
    <n v="0"/>
    <x v="5"/>
  </r>
  <r>
    <s v="2215-ZAFGX"/>
    <x v="1"/>
    <n v="0"/>
    <s v="No"/>
    <s v="No"/>
    <n v="9"/>
    <s v="Yes"/>
    <x v="2"/>
    <x v="1"/>
    <x v="0"/>
    <x v="1"/>
    <x v="0"/>
    <x v="0"/>
    <x v="1"/>
    <x v="0"/>
    <x v="0"/>
    <s v="Yes"/>
    <x v="0"/>
    <n v="85.5"/>
    <n v="791.7"/>
    <x v="0"/>
    <n v="791.7"/>
    <n v="0"/>
    <x v="0"/>
  </r>
  <r>
    <s v="8213-TAZPM"/>
    <x v="0"/>
    <n v="0"/>
    <s v="Yes"/>
    <s v="Yes"/>
    <n v="69"/>
    <s v="Yes"/>
    <x v="2"/>
    <x v="1"/>
    <x v="0"/>
    <x v="0"/>
    <x v="1"/>
    <x v="1"/>
    <x v="1"/>
    <x v="1"/>
    <x v="1"/>
    <s v="Yes"/>
    <x v="2"/>
    <n v="108.75"/>
    <n v="7493.05"/>
    <x v="0"/>
    <n v="7493.05"/>
    <n v="0"/>
    <x v="4"/>
  </r>
  <r>
    <s v="7142-HVGBG"/>
    <x v="1"/>
    <n v="1"/>
    <s v="Yes"/>
    <s v="No"/>
    <n v="43"/>
    <s v="Yes"/>
    <x v="2"/>
    <x v="1"/>
    <x v="0"/>
    <x v="0"/>
    <x v="1"/>
    <x v="0"/>
    <x v="1"/>
    <x v="1"/>
    <x v="0"/>
    <s v="Yes"/>
    <x v="0"/>
    <n v="103"/>
    <n v="4414.3"/>
    <x v="1"/>
    <n v="4414.3"/>
    <n v="1"/>
    <x v="2"/>
  </r>
  <r>
    <s v="1304-SEGFY"/>
    <x v="0"/>
    <n v="0"/>
    <s v="Yes"/>
    <s v="No"/>
    <n v="72"/>
    <s v="Yes"/>
    <x v="2"/>
    <x v="1"/>
    <x v="0"/>
    <x v="1"/>
    <x v="1"/>
    <x v="0"/>
    <x v="1"/>
    <x v="1"/>
    <x v="2"/>
    <s v="Yes"/>
    <x v="0"/>
    <n v="97.85"/>
    <n v="6841.3"/>
    <x v="0"/>
    <n v="6841.3"/>
    <n v="0"/>
    <x v="4"/>
  </r>
  <r>
    <s v="7242-EDTYC"/>
    <x v="1"/>
    <n v="0"/>
    <s v="No"/>
    <s v="Yes"/>
    <n v="44"/>
    <s v="Yes"/>
    <x v="1"/>
    <x v="2"/>
    <x v="2"/>
    <x v="2"/>
    <x v="2"/>
    <x v="2"/>
    <x v="2"/>
    <x v="2"/>
    <x v="2"/>
    <s v="No"/>
    <x v="2"/>
    <n v="19.55"/>
    <n v="819.95"/>
    <x v="0"/>
    <n v="819.95"/>
    <n v="0"/>
    <x v="2"/>
  </r>
  <r>
    <s v="2904-GGUAZ"/>
    <x v="0"/>
    <n v="0"/>
    <s v="Yes"/>
    <s v="No"/>
    <n v="72"/>
    <s v="Yes"/>
    <x v="2"/>
    <x v="1"/>
    <x v="1"/>
    <x v="0"/>
    <x v="0"/>
    <x v="0"/>
    <x v="0"/>
    <x v="0"/>
    <x v="2"/>
    <s v="Yes"/>
    <x v="2"/>
    <n v="84.05"/>
    <n v="6052.25"/>
    <x v="0"/>
    <n v="6052.25"/>
    <n v="0"/>
    <x v="4"/>
  </r>
  <r>
    <s v="8267-ZNYVZ"/>
    <x v="0"/>
    <n v="0"/>
    <s v="Yes"/>
    <s v="No"/>
    <n v="33"/>
    <s v="Yes"/>
    <x v="1"/>
    <x v="1"/>
    <x v="1"/>
    <x v="1"/>
    <x v="1"/>
    <x v="1"/>
    <x v="1"/>
    <x v="1"/>
    <x v="1"/>
    <s v="Yes"/>
    <x v="0"/>
    <n v="103.75"/>
    <n v="3361.05"/>
    <x v="1"/>
    <n v="3361.05"/>
    <n v="1"/>
    <x v="1"/>
  </r>
  <r>
    <s v="5136-GFPMB"/>
    <x v="1"/>
    <n v="0"/>
    <s v="No"/>
    <s v="No"/>
    <n v="54"/>
    <s v="Yes"/>
    <x v="2"/>
    <x v="1"/>
    <x v="0"/>
    <x v="1"/>
    <x v="1"/>
    <x v="0"/>
    <x v="0"/>
    <x v="1"/>
    <x v="0"/>
    <s v="No"/>
    <x v="3"/>
    <n v="89.4"/>
    <n v="4869.5"/>
    <x v="0"/>
    <n v="4869.5"/>
    <n v="0"/>
    <x v="5"/>
  </r>
  <r>
    <s v="2595-KIWPV"/>
    <x v="1"/>
    <n v="0"/>
    <s v="No"/>
    <s v="Yes"/>
    <n v="27"/>
    <s v="Yes"/>
    <x v="1"/>
    <x v="2"/>
    <x v="2"/>
    <x v="2"/>
    <x v="2"/>
    <x v="2"/>
    <x v="2"/>
    <x v="2"/>
    <x v="2"/>
    <s v="No"/>
    <x v="3"/>
    <n v="19.7"/>
    <n v="509.3"/>
    <x v="0"/>
    <n v="509.3"/>
    <n v="0"/>
    <x v="1"/>
  </r>
  <r>
    <s v="5243-SAOTC"/>
    <x v="1"/>
    <n v="0"/>
    <s v="No"/>
    <s v="No"/>
    <n v="54"/>
    <s v="Yes"/>
    <x v="2"/>
    <x v="1"/>
    <x v="0"/>
    <x v="0"/>
    <x v="0"/>
    <x v="0"/>
    <x v="0"/>
    <x v="0"/>
    <x v="0"/>
    <s v="Yes"/>
    <x v="2"/>
    <n v="79.849999999999994"/>
    <n v="4308.25"/>
    <x v="0"/>
    <n v="4308.25"/>
    <n v="0"/>
    <x v="5"/>
  </r>
  <r>
    <s v="9398-MMQTO"/>
    <x v="1"/>
    <n v="0"/>
    <s v="No"/>
    <s v="No"/>
    <n v="3"/>
    <s v="Yes"/>
    <x v="1"/>
    <x v="1"/>
    <x v="0"/>
    <x v="0"/>
    <x v="0"/>
    <x v="0"/>
    <x v="0"/>
    <x v="0"/>
    <x v="0"/>
    <s v="No"/>
    <x v="3"/>
    <n v="74.45"/>
    <n v="221.1"/>
    <x v="0"/>
    <n v="221.1"/>
    <n v="0"/>
    <x v="0"/>
  </r>
  <r>
    <s v="7619-PLRLP"/>
    <x v="0"/>
    <n v="0"/>
    <s v="Yes"/>
    <s v="No"/>
    <n v="53"/>
    <s v="Yes"/>
    <x v="2"/>
    <x v="0"/>
    <x v="1"/>
    <x v="0"/>
    <x v="1"/>
    <x v="0"/>
    <x v="0"/>
    <x v="1"/>
    <x v="1"/>
    <s v="No"/>
    <x v="2"/>
    <n v="74.099999999999994"/>
    <n v="3833.95"/>
    <x v="0"/>
    <n v="3833.95"/>
    <n v="0"/>
    <x v="5"/>
  </r>
  <r>
    <s v="6457-GIRWB"/>
    <x v="1"/>
    <n v="0"/>
    <s v="No"/>
    <s v="No"/>
    <n v="1"/>
    <s v="Yes"/>
    <x v="1"/>
    <x v="1"/>
    <x v="0"/>
    <x v="1"/>
    <x v="0"/>
    <x v="0"/>
    <x v="0"/>
    <x v="0"/>
    <x v="0"/>
    <s v="Yes"/>
    <x v="0"/>
    <n v="69.349999999999994"/>
    <n v="69.349999999999994"/>
    <x v="1"/>
    <n v="69.349999999999994"/>
    <n v="1"/>
    <x v="0"/>
  </r>
  <r>
    <s v="6508-NJYRO"/>
    <x v="1"/>
    <n v="0"/>
    <s v="Yes"/>
    <s v="No"/>
    <n v="15"/>
    <s v="Yes"/>
    <x v="1"/>
    <x v="2"/>
    <x v="2"/>
    <x v="2"/>
    <x v="2"/>
    <x v="2"/>
    <x v="2"/>
    <x v="2"/>
    <x v="1"/>
    <s v="No"/>
    <x v="1"/>
    <n v="18.8"/>
    <n v="294.95"/>
    <x v="0"/>
    <n v="294.95"/>
    <n v="0"/>
    <x v="3"/>
  </r>
  <r>
    <s v="1450-SKCVI"/>
    <x v="0"/>
    <n v="0"/>
    <s v="No"/>
    <s v="No"/>
    <n v="56"/>
    <s v="Yes"/>
    <x v="1"/>
    <x v="1"/>
    <x v="0"/>
    <x v="0"/>
    <x v="0"/>
    <x v="0"/>
    <x v="0"/>
    <x v="0"/>
    <x v="0"/>
    <s v="Yes"/>
    <x v="0"/>
    <n v="73.849999999999994"/>
    <n v="4092.85"/>
    <x v="1"/>
    <n v="4092.85"/>
    <n v="1"/>
    <x v="5"/>
  </r>
  <r>
    <s v="4710-NKCAW"/>
    <x v="1"/>
    <n v="0"/>
    <s v="Yes"/>
    <s v="Yes"/>
    <n v="5"/>
    <s v="Yes"/>
    <x v="2"/>
    <x v="0"/>
    <x v="1"/>
    <x v="0"/>
    <x v="0"/>
    <x v="1"/>
    <x v="0"/>
    <x v="0"/>
    <x v="0"/>
    <s v="No"/>
    <x v="3"/>
    <n v="64.400000000000006"/>
    <n v="316.89999999999998"/>
    <x v="0"/>
    <n v="316.89999999999998"/>
    <n v="0"/>
    <x v="0"/>
  </r>
  <r>
    <s v="5306-BVTKJ"/>
    <x v="1"/>
    <n v="0"/>
    <s v="Yes"/>
    <s v="Yes"/>
    <n v="48"/>
    <s v="Yes"/>
    <x v="1"/>
    <x v="0"/>
    <x v="0"/>
    <x v="0"/>
    <x v="1"/>
    <x v="0"/>
    <x v="0"/>
    <x v="0"/>
    <x v="1"/>
    <s v="Yes"/>
    <x v="3"/>
    <n v="55.8"/>
    <n v="2651.2"/>
    <x v="0"/>
    <n v="2651.2"/>
    <n v="0"/>
    <x v="2"/>
  </r>
  <r>
    <s v="0357-NVCRI"/>
    <x v="0"/>
    <n v="0"/>
    <s v="No"/>
    <s v="Yes"/>
    <n v="25"/>
    <s v="Yes"/>
    <x v="1"/>
    <x v="2"/>
    <x v="2"/>
    <x v="2"/>
    <x v="2"/>
    <x v="2"/>
    <x v="2"/>
    <x v="2"/>
    <x v="0"/>
    <s v="No"/>
    <x v="3"/>
    <n v="20.05"/>
    <n v="471.7"/>
    <x v="0"/>
    <n v="471.7"/>
    <n v="0"/>
    <x v="1"/>
  </r>
  <r>
    <s v="5570-PTWEH"/>
    <x v="0"/>
    <n v="0"/>
    <s v="Yes"/>
    <s v="No"/>
    <n v="3"/>
    <s v="Yes"/>
    <x v="2"/>
    <x v="1"/>
    <x v="0"/>
    <x v="1"/>
    <x v="0"/>
    <x v="0"/>
    <x v="0"/>
    <x v="0"/>
    <x v="0"/>
    <s v="Yes"/>
    <x v="3"/>
    <n v="75.150000000000006"/>
    <n v="216.75"/>
    <x v="1"/>
    <n v="216.75"/>
    <n v="1"/>
    <x v="0"/>
  </r>
  <r>
    <s v="2371-KFUOG"/>
    <x v="1"/>
    <n v="0"/>
    <s v="No"/>
    <s v="No"/>
    <n v="58"/>
    <s v="Yes"/>
    <x v="1"/>
    <x v="1"/>
    <x v="1"/>
    <x v="0"/>
    <x v="0"/>
    <x v="0"/>
    <x v="1"/>
    <x v="1"/>
    <x v="1"/>
    <s v="No"/>
    <x v="2"/>
    <n v="99.15"/>
    <n v="5720.95"/>
    <x v="0"/>
    <n v="5720.95"/>
    <n v="0"/>
    <x v="5"/>
  </r>
  <r>
    <s v="0463-ZSDNT"/>
    <x v="1"/>
    <n v="0"/>
    <s v="No"/>
    <s v="No"/>
    <n v="10"/>
    <s v="Yes"/>
    <x v="1"/>
    <x v="0"/>
    <x v="0"/>
    <x v="1"/>
    <x v="0"/>
    <x v="0"/>
    <x v="0"/>
    <x v="1"/>
    <x v="0"/>
    <s v="Yes"/>
    <x v="2"/>
    <n v="56.75"/>
    <n v="503.25"/>
    <x v="0"/>
    <n v="503.25"/>
    <n v="0"/>
    <x v="0"/>
  </r>
  <r>
    <s v="6502-MJQAE"/>
    <x v="1"/>
    <n v="0"/>
    <s v="No"/>
    <s v="No"/>
    <n v="1"/>
    <s v="Yes"/>
    <x v="1"/>
    <x v="1"/>
    <x v="0"/>
    <x v="1"/>
    <x v="0"/>
    <x v="0"/>
    <x v="0"/>
    <x v="0"/>
    <x v="0"/>
    <s v="Yes"/>
    <x v="0"/>
    <n v="69.599999999999994"/>
    <n v="69.599999999999994"/>
    <x v="1"/>
    <n v="69.599999999999994"/>
    <n v="1"/>
    <x v="0"/>
  </r>
  <r>
    <s v="6257-DTAYD"/>
    <x v="1"/>
    <n v="0"/>
    <s v="Yes"/>
    <s v="No"/>
    <n v="71"/>
    <s v="Yes"/>
    <x v="2"/>
    <x v="1"/>
    <x v="0"/>
    <x v="0"/>
    <x v="0"/>
    <x v="1"/>
    <x v="1"/>
    <x v="1"/>
    <x v="2"/>
    <s v="Yes"/>
    <x v="3"/>
    <n v="104.15"/>
    <n v="7365.3"/>
    <x v="0"/>
    <n v="7365.3"/>
    <n v="0"/>
    <x v="4"/>
  </r>
  <r>
    <s v="4616-ULAOA"/>
    <x v="0"/>
    <n v="0"/>
    <s v="Yes"/>
    <s v="Yes"/>
    <n v="65"/>
    <s v="Yes"/>
    <x v="2"/>
    <x v="1"/>
    <x v="0"/>
    <x v="0"/>
    <x v="1"/>
    <x v="1"/>
    <x v="1"/>
    <x v="1"/>
    <x v="2"/>
    <s v="Yes"/>
    <x v="3"/>
    <n v="110.8"/>
    <n v="7245.9"/>
    <x v="0"/>
    <n v="7245.9"/>
    <n v="0"/>
    <x v="4"/>
  </r>
  <r>
    <s v="7693-LCKZL"/>
    <x v="1"/>
    <n v="0"/>
    <s v="Yes"/>
    <s v="Yes"/>
    <n v="5"/>
    <s v="Yes"/>
    <x v="2"/>
    <x v="1"/>
    <x v="0"/>
    <x v="0"/>
    <x v="0"/>
    <x v="0"/>
    <x v="0"/>
    <x v="0"/>
    <x v="0"/>
    <s v="Yes"/>
    <x v="0"/>
    <n v="80.150000000000006"/>
    <n v="385"/>
    <x v="1"/>
    <n v="385"/>
    <n v="1"/>
    <x v="0"/>
  </r>
  <r>
    <s v="7746-AWNQW"/>
    <x v="0"/>
    <n v="0"/>
    <s v="No"/>
    <s v="No"/>
    <n v="28"/>
    <s v="No"/>
    <x v="0"/>
    <x v="0"/>
    <x v="0"/>
    <x v="1"/>
    <x v="1"/>
    <x v="1"/>
    <x v="0"/>
    <x v="0"/>
    <x v="0"/>
    <s v="Yes"/>
    <x v="1"/>
    <n v="35.75"/>
    <n v="961.4"/>
    <x v="0"/>
    <n v="961.4"/>
    <n v="0"/>
    <x v="1"/>
  </r>
  <r>
    <s v="5996-EBTKM"/>
    <x v="0"/>
    <n v="0"/>
    <s v="Yes"/>
    <s v="Yes"/>
    <n v="67"/>
    <s v="Yes"/>
    <x v="2"/>
    <x v="0"/>
    <x v="0"/>
    <x v="1"/>
    <x v="1"/>
    <x v="1"/>
    <x v="0"/>
    <x v="1"/>
    <x v="2"/>
    <s v="Yes"/>
    <x v="2"/>
    <n v="69.900000000000006"/>
    <n v="4615.8999999999996"/>
    <x v="0"/>
    <n v="4615.8999999999996"/>
    <n v="0"/>
    <x v="4"/>
  </r>
  <r>
    <s v="2758-RNWXS"/>
    <x v="1"/>
    <n v="0"/>
    <s v="No"/>
    <s v="No"/>
    <n v="35"/>
    <s v="Yes"/>
    <x v="1"/>
    <x v="1"/>
    <x v="1"/>
    <x v="1"/>
    <x v="0"/>
    <x v="1"/>
    <x v="0"/>
    <x v="1"/>
    <x v="1"/>
    <s v="Yes"/>
    <x v="0"/>
    <n v="89.2"/>
    <n v="3251.3"/>
    <x v="0"/>
    <n v="3251.3"/>
    <n v="0"/>
    <x v="1"/>
  </r>
  <r>
    <s v="2314-TNDJQ"/>
    <x v="0"/>
    <n v="0"/>
    <s v="Yes"/>
    <s v="Yes"/>
    <n v="72"/>
    <s v="No"/>
    <x v="0"/>
    <x v="0"/>
    <x v="1"/>
    <x v="0"/>
    <x v="1"/>
    <x v="1"/>
    <x v="0"/>
    <x v="1"/>
    <x v="2"/>
    <s v="No"/>
    <x v="3"/>
    <n v="55.65"/>
    <n v="3880.05"/>
    <x v="0"/>
    <n v="3880.05"/>
    <n v="0"/>
    <x v="4"/>
  </r>
  <r>
    <s v="2405-LBMUW"/>
    <x v="0"/>
    <n v="0"/>
    <s v="Yes"/>
    <s v="Yes"/>
    <n v="61"/>
    <s v="No"/>
    <x v="0"/>
    <x v="0"/>
    <x v="1"/>
    <x v="0"/>
    <x v="0"/>
    <x v="1"/>
    <x v="0"/>
    <x v="1"/>
    <x v="1"/>
    <s v="Yes"/>
    <x v="2"/>
    <n v="50.7"/>
    <n v="3088.75"/>
    <x v="0"/>
    <n v="3088.75"/>
    <n v="0"/>
    <x v="4"/>
  </r>
  <r>
    <s v="3454-JFUBC"/>
    <x v="1"/>
    <n v="1"/>
    <s v="No"/>
    <s v="No"/>
    <n v="68"/>
    <s v="Yes"/>
    <x v="1"/>
    <x v="2"/>
    <x v="2"/>
    <x v="2"/>
    <x v="2"/>
    <x v="2"/>
    <x v="2"/>
    <x v="2"/>
    <x v="2"/>
    <s v="Yes"/>
    <x v="3"/>
    <n v="20"/>
    <n v="1396"/>
    <x v="0"/>
    <n v="1396"/>
    <n v="0"/>
    <x v="4"/>
  </r>
  <r>
    <s v="0032-PGELS"/>
    <x v="0"/>
    <n v="0"/>
    <s v="Yes"/>
    <s v="Yes"/>
    <n v="1"/>
    <s v="No"/>
    <x v="0"/>
    <x v="0"/>
    <x v="1"/>
    <x v="1"/>
    <x v="0"/>
    <x v="0"/>
    <x v="0"/>
    <x v="0"/>
    <x v="0"/>
    <s v="No"/>
    <x v="2"/>
    <n v="30.5"/>
    <n v="30.5"/>
    <x v="1"/>
    <n v="30.5"/>
    <n v="1"/>
    <x v="0"/>
  </r>
  <r>
    <s v="9039-ZVJDC"/>
    <x v="1"/>
    <n v="0"/>
    <s v="No"/>
    <s v="No"/>
    <n v="3"/>
    <s v="Yes"/>
    <x v="1"/>
    <x v="2"/>
    <x v="2"/>
    <x v="2"/>
    <x v="2"/>
    <x v="2"/>
    <x v="2"/>
    <x v="2"/>
    <x v="0"/>
    <s v="Yes"/>
    <x v="1"/>
    <n v="19.100000000000001"/>
    <n v="53.05"/>
    <x v="0"/>
    <n v="53.05"/>
    <n v="0"/>
    <x v="0"/>
  </r>
  <r>
    <s v="6797-LNAQX"/>
    <x v="1"/>
    <n v="0"/>
    <s v="Yes"/>
    <s v="Yes"/>
    <n v="70"/>
    <s v="Yes"/>
    <x v="2"/>
    <x v="1"/>
    <x v="0"/>
    <x v="0"/>
    <x v="0"/>
    <x v="0"/>
    <x v="1"/>
    <x v="1"/>
    <x v="2"/>
    <s v="No"/>
    <x v="2"/>
    <n v="98.3"/>
    <n v="6859.5"/>
    <x v="1"/>
    <n v="6859.5"/>
    <n v="1"/>
    <x v="4"/>
  </r>
  <r>
    <s v="9013-AQORL"/>
    <x v="0"/>
    <n v="0"/>
    <s v="No"/>
    <s v="Yes"/>
    <n v="48"/>
    <s v="No"/>
    <x v="0"/>
    <x v="0"/>
    <x v="0"/>
    <x v="0"/>
    <x v="1"/>
    <x v="0"/>
    <x v="0"/>
    <x v="1"/>
    <x v="0"/>
    <s v="No"/>
    <x v="3"/>
    <n v="45.55"/>
    <n v="2108.35"/>
    <x v="0"/>
    <n v="2108.35"/>
    <n v="0"/>
    <x v="2"/>
  </r>
  <r>
    <s v="2898-MRKPI"/>
    <x v="1"/>
    <n v="0"/>
    <s v="Yes"/>
    <s v="Yes"/>
    <n v="68"/>
    <s v="Yes"/>
    <x v="2"/>
    <x v="1"/>
    <x v="0"/>
    <x v="0"/>
    <x v="0"/>
    <x v="0"/>
    <x v="1"/>
    <x v="1"/>
    <x v="1"/>
    <s v="Yes"/>
    <x v="3"/>
    <n v="101.05"/>
    <n v="6770.5"/>
    <x v="0"/>
    <n v="6770.5"/>
    <n v="0"/>
    <x v="4"/>
  </r>
  <r>
    <s v="2750-BJLSB"/>
    <x v="0"/>
    <n v="0"/>
    <s v="No"/>
    <s v="No"/>
    <n v="47"/>
    <s v="Yes"/>
    <x v="1"/>
    <x v="1"/>
    <x v="1"/>
    <x v="1"/>
    <x v="1"/>
    <x v="1"/>
    <x v="1"/>
    <x v="1"/>
    <x v="1"/>
    <s v="Yes"/>
    <x v="0"/>
    <n v="103.7"/>
    <n v="4730.6000000000004"/>
    <x v="0"/>
    <n v="4730.6000000000004"/>
    <n v="0"/>
    <x v="2"/>
  </r>
  <r>
    <s v="3648-GZPHF"/>
    <x v="1"/>
    <n v="0"/>
    <s v="Yes"/>
    <s v="Yes"/>
    <n v="32"/>
    <s v="No"/>
    <x v="0"/>
    <x v="0"/>
    <x v="0"/>
    <x v="1"/>
    <x v="1"/>
    <x v="1"/>
    <x v="0"/>
    <x v="0"/>
    <x v="1"/>
    <s v="Yes"/>
    <x v="1"/>
    <n v="36.25"/>
    <n v="1151.05"/>
    <x v="0"/>
    <n v="1151.05"/>
    <n v="0"/>
    <x v="1"/>
  </r>
  <r>
    <s v="2075-RMJIK"/>
    <x v="0"/>
    <n v="0"/>
    <s v="Yes"/>
    <s v="Yes"/>
    <n v="5"/>
    <s v="Yes"/>
    <x v="1"/>
    <x v="0"/>
    <x v="1"/>
    <x v="1"/>
    <x v="0"/>
    <x v="0"/>
    <x v="0"/>
    <x v="0"/>
    <x v="0"/>
    <s v="Yes"/>
    <x v="1"/>
    <n v="49.4"/>
    <n v="232.55"/>
    <x v="0"/>
    <n v="232.55"/>
    <n v="0"/>
    <x v="0"/>
  </r>
  <r>
    <s v="9588-YRFHY"/>
    <x v="1"/>
    <n v="0"/>
    <s v="No"/>
    <s v="No"/>
    <n v="49"/>
    <s v="Yes"/>
    <x v="1"/>
    <x v="2"/>
    <x v="2"/>
    <x v="2"/>
    <x v="2"/>
    <x v="2"/>
    <x v="2"/>
    <x v="2"/>
    <x v="2"/>
    <s v="Yes"/>
    <x v="3"/>
    <n v="19.899999999999999"/>
    <n v="1022.6"/>
    <x v="0"/>
    <n v="1022.6"/>
    <n v="0"/>
    <x v="5"/>
  </r>
  <r>
    <s v="6394-MFYNG"/>
    <x v="0"/>
    <n v="0"/>
    <s v="No"/>
    <s v="No"/>
    <n v="48"/>
    <s v="Yes"/>
    <x v="2"/>
    <x v="1"/>
    <x v="0"/>
    <x v="0"/>
    <x v="1"/>
    <x v="0"/>
    <x v="1"/>
    <x v="1"/>
    <x v="0"/>
    <s v="Yes"/>
    <x v="2"/>
    <n v="107.4"/>
    <n v="5121.3"/>
    <x v="1"/>
    <n v="5121.3"/>
    <n v="1"/>
    <x v="2"/>
  </r>
  <r>
    <s v="1564-NTYXF"/>
    <x v="0"/>
    <n v="1"/>
    <s v="No"/>
    <s v="No"/>
    <n v="13"/>
    <s v="Yes"/>
    <x v="2"/>
    <x v="1"/>
    <x v="0"/>
    <x v="1"/>
    <x v="0"/>
    <x v="0"/>
    <x v="0"/>
    <x v="1"/>
    <x v="0"/>
    <s v="Yes"/>
    <x v="0"/>
    <n v="82"/>
    <n v="1127.2"/>
    <x v="1"/>
    <n v="1127.2"/>
    <n v="1"/>
    <x v="3"/>
  </r>
  <r>
    <s v="9364-YKUVW"/>
    <x v="1"/>
    <n v="0"/>
    <s v="No"/>
    <s v="No"/>
    <n v="15"/>
    <s v="Yes"/>
    <x v="1"/>
    <x v="2"/>
    <x v="2"/>
    <x v="2"/>
    <x v="2"/>
    <x v="2"/>
    <x v="2"/>
    <x v="2"/>
    <x v="0"/>
    <s v="Yes"/>
    <x v="1"/>
    <n v="19.8"/>
    <n v="309.39999999999998"/>
    <x v="0"/>
    <n v="309.39999999999998"/>
    <n v="0"/>
    <x v="3"/>
  </r>
  <r>
    <s v="5392-AKEMH"/>
    <x v="0"/>
    <n v="0"/>
    <s v="No"/>
    <s v="No"/>
    <n v="12"/>
    <s v="Yes"/>
    <x v="1"/>
    <x v="0"/>
    <x v="0"/>
    <x v="1"/>
    <x v="0"/>
    <x v="0"/>
    <x v="0"/>
    <x v="0"/>
    <x v="0"/>
    <s v="Yes"/>
    <x v="0"/>
    <n v="45.05"/>
    <n v="523.1"/>
    <x v="0"/>
    <n v="523.1"/>
    <n v="0"/>
    <x v="0"/>
  </r>
  <r>
    <s v="2451-YMUXS"/>
    <x v="1"/>
    <n v="1"/>
    <s v="No"/>
    <s v="No"/>
    <n v="67"/>
    <s v="Yes"/>
    <x v="2"/>
    <x v="0"/>
    <x v="1"/>
    <x v="0"/>
    <x v="0"/>
    <x v="1"/>
    <x v="0"/>
    <x v="0"/>
    <x v="2"/>
    <s v="Yes"/>
    <x v="2"/>
    <n v="64.55"/>
    <n v="4250.1000000000004"/>
    <x v="0"/>
    <n v="4250.1000000000004"/>
    <n v="0"/>
    <x v="4"/>
  </r>
  <r>
    <s v="3914-FDRHP"/>
    <x v="1"/>
    <n v="0"/>
    <s v="No"/>
    <s v="No"/>
    <n v="9"/>
    <s v="Yes"/>
    <x v="1"/>
    <x v="1"/>
    <x v="0"/>
    <x v="1"/>
    <x v="0"/>
    <x v="1"/>
    <x v="1"/>
    <x v="0"/>
    <x v="0"/>
    <s v="No"/>
    <x v="0"/>
    <n v="86.25"/>
    <n v="770.5"/>
    <x v="0"/>
    <n v="770.5"/>
    <n v="0"/>
    <x v="0"/>
  </r>
  <r>
    <s v="3078-ZKNTS"/>
    <x v="0"/>
    <n v="0"/>
    <s v="Yes"/>
    <s v="Yes"/>
    <n v="13"/>
    <s v="Yes"/>
    <x v="1"/>
    <x v="2"/>
    <x v="2"/>
    <x v="2"/>
    <x v="2"/>
    <x v="2"/>
    <x v="2"/>
    <x v="2"/>
    <x v="2"/>
    <s v="Yes"/>
    <x v="2"/>
    <n v="19.75"/>
    <n v="246.7"/>
    <x v="0"/>
    <n v="246.7"/>
    <n v="0"/>
    <x v="3"/>
  </r>
  <r>
    <s v="1024-KPRBB"/>
    <x v="0"/>
    <n v="0"/>
    <s v="No"/>
    <s v="No"/>
    <n v="38"/>
    <s v="Yes"/>
    <x v="1"/>
    <x v="1"/>
    <x v="0"/>
    <x v="1"/>
    <x v="0"/>
    <x v="0"/>
    <x v="1"/>
    <x v="1"/>
    <x v="1"/>
    <s v="Yes"/>
    <x v="1"/>
    <n v="89.1"/>
    <n v="3342"/>
    <x v="0"/>
    <n v="3342"/>
    <n v="0"/>
    <x v="2"/>
  </r>
  <r>
    <s v="4690-PKDQG"/>
    <x v="0"/>
    <n v="1"/>
    <s v="Yes"/>
    <s v="No"/>
    <n v="42"/>
    <s v="Yes"/>
    <x v="2"/>
    <x v="1"/>
    <x v="0"/>
    <x v="0"/>
    <x v="1"/>
    <x v="0"/>
    <x v="1"/>
    <x v="0"/>
    <x v="0"/>
    <s v="Yes"/>
    <x v="0"/>
    <n v="95.55"/>
    <n v="3930.6"/>
    <x v="0"/>
    <n v="3930.6"/>
    <n v="0"/>
    <x v="2"/>
  </r>
  <r>
    <s v="8155-IBNHG"/>
    <x v="0"/>
    <n v="0"/>
    <s v="Yes"/>
    <s v="No"/>
    <n v="24"/>
    <s v="Yes"/>
    <x v="2"/>
    <x v="1"/>
    <x v="0"/>
    <x v="1"/>
    <x v="0"/>
    <x v="0"/>
    <x v="0"/>
    <x v="0"/>
    <x v="0"/>
    <s v="Yes"/>
    <x v="3"/>
    <n v="75.400000000000006"/>
    <n v="1747.85"/>
    <x v="1"/>
    <n v="1747.85"/>
    <n v="1"/>
    <x v="3"/>
  </r>
  <r>
    <s v="0886-QGENL"/>
    <x v="0"/>
    <n v="1"/>
    <s v="Yes"/>
    <s v="No"/>
    <n v="27"/>
    <s v="Yes"/>
    <x v="1"/>
    <x v="1"/>
    <x v="1"/>
    <x v="1"/>
    <x v="1"/>
    <x v="0"/>
    <x v="1"/>
    <x v="1"/>
    <x v="0"/>
    <s v="Yes"/>
    <x v="0"/>
    <n v="101.25"/>
    <n v="2754.45"/>
    <x v="1"/>
    <n v="2754.45"/>
    <n v="1"/>
    <x v="1"/>
  </r>
  <r>
    <s v="9547-ITEFG"/>
    <x v="1"/>
    <n v="0"/>
    <s v="Yes"/>
    <s v="Yes"/>
    <n v="9"/>
    <s v="Yes"/>
    <x v="2"/>
    <x v="1"/>
    <x v="0"/>
    <x v="0"/>
    <x v="1"/>
    <x v="0"/>
    <x v="1"/>
    <x v="1"/>
    <x v="0"/>
    <s v="Yes"/>
    <x v="3"/>
    <n v="102.6"/>
    <n v="897.75"/>
    <x v="0"/>
    <n v="897.75"/>
    <n v="0"/>
    <x v="0"/>
  </r>
  <r>
    <s v="1264-FUHCX"/>
    <x v="0"/>
    <n v="0"/>
    <s v="Yes"/>
    <s v="No"/>
    <n v="49"/>
    <s v="No"/>
    <x v="0"/>
    <x v="0"/>
    <x v="0"/>
    <x v="0"/>
    <x v="0"/>
    <x v="1"/>
    <x v="1"/>
    <x v="1"/>
    <x v="1"/>
    <s v="Yes"/>
    <x v="3"/>
    <n v="56.3"/>
    <n v="2780.6"/>
    <x v="0"/>
    <n v="2780.6"/>
    <n v="0"/>
    <x v="5"/>
  </r>
  <r>
    <s v="7789-CRUVC"/>
    <x v="0"/>
    <n v="1"/>
    <s v="Yes"/>
    <s v="No"/>
    <n v="61"/>
    <s v="Yes"/>
    <x v="2"/>
    <x v="1"/>
    <x v="1"/>
    <x v="0"/>
    <x v="1"/>
    <x v="1"/>
    <x v="0"/>
    <x v="0"/>
    <x v="0"/>
    <s v="Yes"/>
    <x v="3"/>
    <n v="94.2"/>
    <n v="5895.45"/>
    <x v="0"/>
    <n v="5895.45"/>
    <n v="0"/>
    <x v="4"/>
  </r>
  <r>
    <s v="6598-KELSS"/>
    <x v="1"/>
    <n v="0"/>
    <s v="No"/>
    <s v="Yes"/>
    <n v="50"/>
    <s v="No"/>
    <x v="0"/>
    <x v="0"/>
    <x v="1"/>
    <x v="0"/>
    <x v="0"/>
    <x v="0"/>
    <x v="1"/>
    <x v="0"/>
    <x v="1"/>
    <s v="Yes"/>
    <x v="2"/>
    <n v="43.05"/>
    <n v="2208.0500000000002"/>
    <x v="0"/>
    <n v="2208.0500000000002"/>
    <n v="0"/>
    <x v="5"/>
  </r>
  <r>
    <s v="8739-WWKDU"/>
    <x v="1"/>
    <n v="1"/>
    <s v="No"/>
    <s v="No"/>
    <n v="25"/>
    <s v="Yes"/>
    <x v="2"/>
    <x v="1"/>
    <x v="0"/>
    <x v="0"/>
    <x v="0"/>
    <x v="0"/>
    <x v="1"/>
    <x v="0"/>
    <x v="0"/>
    <s v="Yes"/>
    <x v="0"/>
    <n v="89.5"/>
    <n v="2196.15"/>
    <x v="1"/>
    <n v="2196.15"/>
    <n v="1"/>
    <x v="1"/>
  </r>
  <r>
    <s v="8685-WHQPW"/>
    <x v="0"/>
    <n v="1"/>
    <s v="No"/>
    <s v="No"/>
    <n v="22"/>
    <s v="Yes"/>
    <x v="2"/>
    <x v="1"/>
    <x v="0"/>
    <x v="1"/>
    <x v="0"/>
    <x v="0"/>
    <x v="0"/>
    <x v="0"/>
    <x v="0"/>
    <s v="Yes"/>
    <x v="2"/>
    <n v="74.400000000000006"/>
    <n v="1692.6"/>
    <x v="1"/>
    <n v="1692.6"/>
    <n v="1"/>
    <x v="3"/>
  </r>
  <r>
    <s v="4745-LSPLO"/>
    <x v="1"/>
    <n v="0"/>
    <s v="No"/>
    <s v="No"/>
    <n v="1"/>
    <s v="Yes"/>
    <x v="1"/>
    <x v="2"/>
    <x v="2"/>
    <x v="2"/>
    <x v="2"/>
    <x v="2"/>
    <x v="2"/>
    <x v="2"/>
    <x v="0"/>
    <s v="No"/>
    <x v="1"/>
    <n v="20.5"/>
    <n v="20.5"/>
    <x v="1"/>
    <n v="20.5"/>
    <n v="1"/>
    <x v="0"/>
  </r>
  <r>
    <s v="8083-YTZES"/>
    <x v="1"/>
    <n v="0"/>
    <s v="No"/>
    <s v="No"/>
    <n v="4"/>
    <s v="Yes"/>
    <x v="2"/>
    <x v="1"/>
    <x v="0"/>
    <x v="1"/>
    <x v="0"/>
    <x v="0"/>
    <x v="0"/>
    <x v="0"/>
    <x v="0"/>
    <s v="Yes"/>
    <x v="0"/>
    <n v="74.349999999999994"/>
    <n v="265.35000000000002"/>
    <x v="1"/>
    <n v="265.35000000000002"/>
    <n v="1"/>
    <x v="0"/>
  </r>
  <r>
    <s v="7240-FQLHE"/>
    <x v="0"/>
    <n v="1"/>
    <s v="Yes"/>
    <s v="No"/>
    <n v="18"/>
    <s v="Yes"/>
    <x v="2"/>
    <x v="1"/>
    <x v="0"/>
    <x v="1"/>
    <x v="0"/>
    <x v="1"/>
    <x v="1"/>
    <x v="1"/>
    <x v="0"/>
    <s v="No"/>
    <x v="2"/>
    <n v="99.75"/>
    <n v="1836.25"/>
    <x v="1"/>
    <n v="1836.25"/>
    <n v="1"/>
    <x v="3"/>
  </r>
  <r>
    <s v="6664-FPDAC"/>
    <x v="0"/>
    <n v="1"/>
    <s v="No"/>
    <s v="No"/>
    <n v="56"/>
    <s v="Yes"/>
    <x v="2"/>
    <x v="1"/>
    <x v="0"/>
    <x v="0"/>
    <x v="1"/>
    <x v="1"/>
    <x v="1"/>
    <x v="1"/>
    <x v="1"/>
    <s v="Yes"/>
    <x v="0"/>
    <n v="111.95"/>
    <n v="6418.9"/>
    <x v="1"/>
    <n v="6418.9"/>
    <n v="1"/>
    <x v="5"/>
  </r>
  <r>
    <s v="9972-VAFJJ"/>
    <x v="0"/>
    <n v="1"/>
    <s v="Yes"/>
    <s v="No"/>
    <n v="53"/>
    <s v="Yes"/>
    <x v="1"/>
    <x v="1"/>
    <x v="0"/>
    <x v="0"/>
    <x v="1"/>
    <x v="1"/>
    <x v="1"/>
    <x v="0"/>
    <x v="1"/>
    <s v="Yes"/>
    <x v="0"/>
    <n v="94"/>
    <n v="4871.45"/>
    <x v="0"/>
    <n v="4871.45"/>
    <n v="0"/>
    <x v="5"/>
  </r>
  <r>
    <s v="0422-UXFAP"/>
    <x v="0"/>
    <n v="0"/>
    <s v="Yes"/>
    <s v="No"/>
    <n v="51"/>
    <s v="Yes"/>
    <x v="2"/>
    <x v="1"/>
    <x v="0"/>
    <x v="1"/>
    <x v="1"/>
    <x v="0"/>
    <x v="1"/>
    <x v="1"/>
    <x v="1"/>
    <s v="Yes"/>
    <x v="0"/>
    <n v="98.85"/>
    <n v="4947.55"/>
    <x v="0"/>
    <n v="4947.55"/>
    <n v="0"/>
    <x v="5"/>
  </r>
  <r>
    <s v="1904-WAJAA"/>
    <x v="0"/>
    <n v="0"/>
    <s v="Yes"/>
    <s v="Yes"/>
    <n v="24"/>
    <s v="Yes"/>
    <x v="2"/>
    <x v="0"/>
    <x v="1"/>
    <x v="0"/>
    <x v="1"/>
    <x v="0"/>
    <x v="0"/>
    <x v="0"/>
    <x v="2"/>
    <s v="No"/>
    <x v="0"/>
    <n v="64.349999999999994"/>
    <n v="1558.65"/>
    <x v="0"/>
    <n v="1558.65"/>
    <n v="0"/>
    <x v="3"/>
  </r>
  <r>
    <s v="5130-YPIRV"/>
    <x v="0"/>
    <n v="0"/>
    <s v="Yes"/>
    <s v="No"/>
    <n v="62"/>
    <s v="Yes"/>
    <x v="1"/>
    <x v="0"/>
    <x v="1"/>
    <x v="0"/>
    <x v="1"/>
    <x v="0"/>
    <x v="1"/>
    <x v="0"/>
    <x v="2"/>
    <s v="Yes"/>
    <x v="3"/>
    <n v="72"/>
    <n v="4284.2"/>
    <x v="0"/>
    <n v="4284.2"/>
    <n v="0"/>
    <x v="4"/>
  </r>
  <r>
    <s v="2843-CQMEG"/>
    <x v="1"/>
    <n v="0"/>
    <s v="No"/>
    <s v="No"/>
    <n v="24"/>
    <s v="Yes"/>
    <x v="1"/>
    <x v="0"/>
    <x v="0"/>
    <x v="0"/>
    <x v="0"/>
    <x v="0"/>
    <x v="0"/>
    <x v="0"/>
    <x v="0"/>
    <s v="Yes"/>
    <x v="1"/>
    <n v="49.7"/>
    <n v="1218.25"/>
    <x v="0"/>
    <n v="1218.25"/>
    <n v="0"/>
    <x v="3"/>
  </r>
  <r>
    <s v="6439-PKTRR"/>
    <x v="0"/>
    <n v="0"/>
    <s v="Yes"/>
    <s v="Yes"/>
    <n v="70"/>
    <s v="Yes"/>
    <x v="2"/>
    <x v="0"/>
    <x v="1"/>
    <x v="0"/>
    <x v="1"/>
    <x v="1"/>
    <x v="1"/>
    <x v="0"/>
    <x v="2"/>
    <s v="No"/>
    <x v="0"/>
    <n v="80.7"/>
    <n v="5617.95"/>
    <x v="0"/>
    <n v="5617.95"/>
    <n v="0"/>
    <x v="4"/>
  </r>
  <r>
    <s v="5351-QESIO"/>
    <x v="1"/>
    <n v="0"/>
    <s v="No"/>
    <s v="Yes"/>
    <n v="1"/>
    <s v="No"/>
    <x v="0"/>
    <x v="0"/>
    <x v="0"/>
    <x v="1"/>
    <x v="0"/>
    <x v="0"/>
    <x v="0"/>
    <x v="0"/>
    <x v="0"/>
    <s v="No"/>
    <x v="1"/>
    <n v="24.2"/>
    <n v="24.2"/>
    <x v="0"/>
    <n v="24.2"/>
    <n v="0"/>
    <x v="0"/>
  </r>
  <r>
    <s v="0786-VSSUD"/>
    <x v="1"/>
    <n v="1"/>
    <s v="No"/>
    <s v="No"/>
    <n v="16"/>
    <s v="No"/>
    <x v="0"/>
    <x v="0"/>
    <x v="0"/>
    <x v="0"/>
    <x v="0"/>
    <x v="0"/>
    <x v="1"/>
    <x v="0"/>
    <x v="0"/>
    <s v="Yes"/>
    <x v="1"/>
    <n v="39"/>
    <n v="679.85"/>
    <x v="1"/>
    <n v="679.85"/>
    <n v="1"/>
    <x v="3"/>
  </r>
  <r>
    <s v="5568-DMXZS"/>
    <x v="0"/>
    <n v="0"/>
    <s v="No"/>
    <s v="No"/>
    <n v="8"/>
    <s v="Yes"/>
    <x v="1"/>
    <x v="0"/>
    <x v="0"/>
    <x v="0"/>
    <x v="0"/>
    <x v="1"/>
    <x v="1"/>
    <x v="0"/>
    <x v="0"/>
    <s v="Yes"/>
    <x v="0"/>
    <n v="65.45"/>
    <n v="554.45000000000005"/>
    <x v="0"/>
    <n v="554.45000000000005"/>
    <n v="0"/>
    <x v="0"/>
  </r>
  <r>
    <s v="8468-FZTOE"/>
    <x v="0"/>
    <n v="0"/>
    <s v="Yes"/>
    <s v="Yes"/>
    <n v="72"/>
    <s v="Yes"/>
    <x v="1"/>
    <x v="0"/>
    <x v="1"/>
    <x v="0"/>
    <x v="1"/>
    <x v="1"/>
    <x v="0"/>
    <x v="1"/>
    <x v="2"/>
    <s v="Yes"/>
    <x v="0"/>
    <n v="74.349999999999994"/>
    <n v="5237.3999999999996"/>
    <x v="0"/>
    <n v="5237.3999999999996"/>
    <n v="0"/>
    <x v="4"/>
  </r>
  <r>
    <s v="6633-SYEUS"/>
    <x v="0"/>
    <n v="0"/>
    <s v="No"/>
    <s v="No"/>
    <n v="23"/>
    <s v="Yes"/>
    <x v="1"/>
    <x v="1"/>
    <x v="0"/>
    <x v="0"/>
    <x v="1"/>
    <x v="1"/>
    <x v="0"/>
    <x v="0"/>
    <x v="0"/>
    <s v="No"/>
    <x v="2"/>
    <n v="83.2"/>
    <n v="2032.3"/>
    <x v="0"/>
    <n v="2032.3"/>
    <n v="0"/>
    <x v="3"/>
  </r>
  <r>
    <s v="6447-GORXK"/>
    <x v="1"/>
    <n v="0"/>
    <s v="No"/>
    <s v="Yes"/>
    <n v="31"/>
    <s v="No"/>
    <x v="0"/>
    <x v="0"/>
    <x v="0"/>
    <x v="1"/>
    <x v="0"/>
    <x v="0"/>
    <x v="0"/>
    <x v="0"/>
    <x v="0"/>
    <s v="No"/>
    <x v="3"/>
    <n v="25"/>
    <n v="789.2"/>
    <x v="0"/>
    <n v="789.2"/>
    <n v="0"/>
    <x v="1"/>
  </r>
  <r>
    <s v="6967-PEJLL"/>
    <x v="1"/>
    <n v="0"/>
    <s v="Yes"/>
    <s v="Yes"/>
    <n v="37"/>
    <s v="No"/>
    <x v="0"/>
    <x v="0"/>
    <x v="1"/>
    <x v="1"/>
    <x v="1"/>
    <x v="1"/>
    <x v="0"/>
    <x v="0"/>
    <x v="1"/>
    <s v="Yes"/>
    <x v="0"/>
    <n v="40.200000000000003"/>
    <n v="1525.35"/>
    <x v="0"/>
    <n v="1525.35"/>
    <n v="0"/>
    <x v="2"/>
  </r>
  <r>
    <s v="3976-BWUCK"/>
    <x v="0"/>
    <n v="0"/>
    <s v="Yes"/>
    <s v="No"/>
    <n v="30"/>
    <s v="Yes"/>
    <x v="2"/>
    <x v="1"/>
    <x v="0"/>
    <x v="0"/>
    <x v="0"/>
    <x v="1"/>
    <x v="1"/>
    <x v="0"/>
    <x v="0"/>
    <s v="Yes"/>
    <x v="3"/>
    <n v="94.1"/>
    <n v="2804.45"/>
    <x v="1"/>
    <n v="2804.45"/>
    <n v="1"/>
    <x v="1"/>
  </r>
  <r>
    <s v="5981-ZVXOT"/>
    <x v="0"/>
    <n v="1"/>
    <s v="No"/>
    <s v="No"/>
    <n v="35"/>
    <s v="Yes"/>
    <x v="2"/>
    <x v="1"/>
    <x v="1"/>
    <x v="0"/>
    <x v="1"/>
    <x v="0"/>
    <x v="1"/>
    <x v="1"/>
    <x v="1"/>
    <s v="Yes"/>
    <x v="0"/>
    <n v="108.35"/>
    <n v="3726.15"/>
    <x v="0"/>
    <n v="3726.15"/>
    <n v="0"/>
    <x v="1"/>
  </r>
  <r>
    <s v="1684-FLBGS"/>
    <x v="0"/>
    <n v="0"/>
    <s v="Yes"/>
    <s v="Yes"/>
    <n v="23"/>
    <s v="Yes"/>
    <x v="2"/>
    <x v="0"/>
    <x v="0"/>
    <x v="0"/>
    <x v="0"/>
    <x v="1"/>
    <x v="1"/>
    <x v="0"/>
    <x v="0"/>
    <s v="Yes"/>
    <x v="3"/>
    <n v="69.5"/>
    <n v="1652.1"/>
    <x v="0"/>
    <n v="1652.1"/>
    <n v="0"/>
    <x v="3"/>
  </r>
  <r>
    <s v="1389-WNUIB"/>
    <x v="0"/>
    <n v="0"/>
    <s v="Yes"/>
    <s v="Yes"/>
    <n v="20"/>
    <s v="Yes"/>
    <x v="2"/>
    <x v="0"/>
    <x v="1"/>
    <x v="1"/>
    <x v="0"/>
    <x v="0"/>
    <x v="1"/>
    <x v="1"/>
    <x v="1"/>
    <s v="No"/>
    <x v="2"/>
    <n v="76"/>
    <n v="1588.75"/>
    <x v="0"/>
    <n v="1588.75"/>
    <n v="0"/>
    <x v="3"/>
  </r>
  <r>
    <s v="0376-OIWME"/>
    <x v="1"/>
    <n v="0"/>
    <s v="Yes"/>
    <s v="No"/>
    <n v="36"/>
    <s v="Yes"/>
    <x v="1"/>
    <x v="1"/>
    <x v="1"/>
    <x v="1"/>
    <x v="0"/>
    <x v="0"/>
    <x v="1"/>
    <x v="1"/>
    <x v="0"/>
    <s v="Yes"/>
    <x v="0"/>
    <n v="93.6"/>
    <n v="3366.05"/>
    <x v="0"/>
    <n v="3366.05"/>
    <n v="0"/>
    <x v="1"/>
  </r>
  <r>
    <s v="3585-ISXZP"/>
    <x v="0"/>
    <n v="0"/>
    <s v="No"/>
    <s v="No"/>
    <n v="8"/>
    <s v="Yes"/>
    <x v="2"/>
    <x v="1"/>
    <x v="0"/>
    <x v="1"/>
    <x v="0"/>
    <x v="0"/>
    <x v="1"/>
    <x v="1"/>
    <x v="0"/>
    <s v="No"/>
    <x v="2"/>
    <n v="95.65"/>
    <n v="778.1"/>
    <x v="1"/>
    <n v="778.1"/>
    <n v="1"/>
    <x v="0"/>
  </r>
  <r>
    <s v="0218-QNVAS"/>
    <x v="1"/>
    <n v="0"/>
    <s v="Yes"/>
    <s v="Yes"/>
    <n v="71"/>
    <s v="Yes"/>
    <x v="2"/>
    <x v="1"/>
    <x v="0"/>
    <x v="0"/>
    <x v="0"/>
    <x v="0"/>
    <x v="1"/>
    <x v="1"/>
    <x v="1"/>
    <s v="No"/>
    <x v="2"/>
    <n v="100.55"/>
    <n v="7113.75"/>
    <x v="0"/>
    <n v="7113.75"/>
    <n v="0"/>
    <x v="4"/>
  </r>
  <r>
    <s v="6583-QGCSI"/>
    <x v="0"/>
    <n v="1"/>
    <s v="Yes"/>
    <s v="No"/>
    <n v="50"/>
    <s v="Yes"/>
    <x v="2"/>
    <x v="1"/>
    <x v="0"/>
    <x v="0"/>
    <x v="0"/>
    <x v="0"/>
    <x v="1"/>
    <x v="0"/>
    <x v="0"/>
    <s v="Yes"/>
    <x v="0"/>
    <n v="88.05"/>
    <n v="4367.3500000000004"/>
    <x v="1"/>
    <n v="4367.3500000000004"/>
    <n v="1"/>
    <x v="5"/>
  </r>
  <r>
    <s v="0804-YGEQV"/>
    <x v="0"/>
    <n v="0"/>
    <s v="Yes"/>
    <s v="Yes"/>
    <n v="43"/>
    <s v="Yes"/>
    <x v="2"/>
    <x v="2"/>
    <x v="2"/>
    <x v="2"/>
    <x v="2"/>
    <x v="2"/>
    <x v="2"/>
    <x v="2"/>
    <x v="1"/>
    <s v="Yes"/>
    <x v="2"/>
    <n v="24.45"/>
    <n v="993.15"/>
    <x v="0"/>
    <n v="993.15"/>
    <n v="0"/>
    <x v="2"/>
  </r>
  <r>
    <s v="7164-BPTUT"/>
    <x v="1"/>
    <n v="0"/>
    <s v="No"/>
    <s v="Yes"/>
    <n v="57"/>
    <s v="Yes"/>
    <x v="2"/>
    <x v="0"/>
    <x v="1"/>
    <x v="0"/>
    <x v="1"/>
    <x v="1"/>
    <x v="1"/>
    <x v="1"/>
    <x v="2"/>
    <s v="No"/>
    <x v="1"/>
    <n v="89.55"/>
    <n v="5012.3500000000004"/>
    <x v="0"/>
    <n v="5012.3500000000004"/>
    <n v="0"/>
    <x v="5"/>
  </r>
  <r>
    <s v="4174-LPGTI"/>
    <x v="0"/>
    <n v="0"/>
    <s v="Yes"/>
    <s v="Yes"/>
    <n v="41"/>
    <s v="Yes"/>
    <x v="1"/>
    <x v="0"/>
    <x v="0"/>
    <x v="0"/>
    <x v="0"/>
    <x v="1"/>
    <x v="0"/>
    <x v="1"/>
    <x v="1"/>
    <s v="Yes"/>
    <x v="2"/>
    <n v="66.5"/>
    <n v="2728.6"/>
    <x v="1"/>
    <n v="2728.6"/>
    <n v="1"/>
    <x v="2"/>
  </r>
  <r>
    <s v="2523-EWWZL"/>
    <x v="0"/>
    <n v="0"/>
    <s v="Yes"/>
    <s v="No"/>
    <n v="27"/>
    <s v="Yes"/>
    <x v="1"/>
    <x v="1"/>
    <x v="0"/>
    <x v="0"/>
    <x v="0"/>
    <x v="0"/>
    <x v="0"/>
    <x v="0"/>
    <x v="0"/>
    <s v="Yes"/>
    <x v="0"/>
    <n v="76.099999999999994"/>
    <n v="2093.4"/>
    <x v="0"/>
    <n v="2093.4"/>
    <n v="0"/>
    <x v="1"/>
  </r>
  <r>
    <s v="0928-XUTSN"/>
    <x v="0"/>
    <n v="0"/>
    <s v="No"/>
    <s v="No"/>
    <n v="13"/>
    <s v="Yes"/>
    <x v="1"/>
    <x v="1"/>
    <x v="0"/>
    <x v="1"/>
    <x v="0"/>
    <x v="0"/>
    <x v="0"/>
    <x v="1"/>
    <x v="0"/>
    <s v="Yes"/>
    <x v="0"/>
    <n v="80.5"/>
    <n v="1011.8"/>
    <x v="0"/>
    <n v="1011.8"/>
    <n v="0"/>
    <x v="3"/>
  </r>
  <r>
    <s v="2108-XWMPY"/>
    <x v="1"/>
    <n v="0"/>
    <s v="No"/>
    <s v="No"/>
    <n v="3"/>
    <s v="No"/>
    <x v="0"/>
    <x v="0"/>
    <x v="1"/>
    <x v="0"/>
    <x v="0"/>
    <x v="0"/>
    <x v="0"/>
    <x v="0"/>
    <x v="0"/>
    <s v="Yes"/>
    <x v="1"/>
    <n v="35.450000000000003"/>
    <n v="106.85"/>
    <x v="1"/>
    <n v="106.85"/>
    <n v="1"/>
    <x v="0"/>
  </r>
  <r>
    <s v="0052-YNYOT"/>
    <x v="0"/>
    <n v="0"/>
    <s v="No"/>
    <s v="No"/>
    <n v="67"/>
    <s v="Yes"/>
    <x v="1"/>
    <x v="2"/>
    <x v="2"/>
    <x v="2"/>
    <x v="2"/>
    <x v="2"/>
    <x v="2"/>
    <x v="2"/>
    <x v="1"/>
    <s v="No"/>
    <x v="0"/>
    <n v="20.55"/>
    <n v="1343.4"/>
    <x v="0"/>
    <n v="1343.4"/>
    <n v="0"/>
    <x v="4"/>
  </r>
  <r>
    <s v="6304-IJFSQ"/>
    <x v="1"/>
    <n v="0"/>
    <s v="No"/>
    <s v="No"/>
    <n v="3"/>
    <s v="Yes"/>
    <x v="1"/>
    <x v="0"/>
    <x v="0"/>
    <x v="0"/>
    <x v="0"/>
    <x v="0"/>
    <x v="0"/>
    <x v="0"/>
    <x v="0"/>
    <s v="Yes"/>
    <x v="1"/>
    <n v="49.9"/>
    <n v="130.1"/>
    <x v="1"/>
    <n v="130.1"/>
    <n v="1"/>
    <x v="0"/>
  </r>
  <r>
    <s v="9586-JGQKH"/>
    <x v="0"/>
    <n v="0"/>
    <s v="Yes"/>
    <s v="No"/>
    <n v="64"/>
    <s v="Yes"/>
    <x v="2"/>
    <x v="1"/>
    <x v="0"/>
    <x v="0"/>
    <x v="0"/>
    <x v="1"/>
    <x v="1"/>
    <x v="1"/>
    <x v="2"/>
    <s v="Yes"/>
    <x v="2"/>
    <n v="105.4"/>
    <n v="6794.75"/>
    <x v="0"/>
    <n v="6794.75"/>
    <n v="0"/>
    <x v="4"/>
  </r>
  <r>
    <s v="4501-VCPFK"/>
    <x v="1"/>
    <n v="0"/>
    <s v="No"/>
    <s v="No"/>
    <n v="26"/>
    <s v="No"/>
    <x v="0"/>
    <x v="0"/>
    <x v="0"/>
    <x v="1"/>
    <x v="1"/>
    <x v="1"/>
    <x v="0"/>
    <x v="0"/>
    <x v="0"/>
    <s v="No"/>
    <x v="0"/>
    <n v="35.75"/>
    <n v="1022.5"/>
    <x v="0"/>
    <n v="1022.5"/>
    <n v="0"/>
    <x v="1"/>
  </r>
  <r>
    <s v="6075-SLNIL"/>
    <x v="1"/>
    <n v="0"/>
    <s v="No"/>
    <s v="No"/>
    <n v="38"/>
    <s v="Yes"/>
    <x v="2"/>
    <x v="1"/>
    <x v="0"/>
    <x v="0"/>
    <x v="1"/>
    <x v="0"/>
    <x v="0"/>
    <x v="1"/>
    <x v="0"/>
    <s v="Yes"/>
    <x v="3"/>
    <n v="95.1"/>
    <n v="3691.2"/>
    <x v="0"/>
    <n v="3691.2"/>
    <n v="0"/>
    <x v="2"/>
  </r>
  <r>
    <s v="9347-AERRL"/>
    <x v="1"/>
    <n v="0"/>
    <s v="Yes"/>
    <s v="No"/>
    <n v="23"/>
    <s v="Yes"/>
    <x v="1"/>
    <x v="2"/>
    <x v="2"/>
    <x v="2"/>
    <x v="2"/>
    <x v="2"/>
    <x v="2"/>
    <x v="2"/>
    <x v="1"/>
    <s v="No"/>
    <x v="3"/>
    <n v="19.3"/>
    <n v="486.2"/>
    <x v="0"/>
    <n v="486.2"/>
    <n v="0"/>
    <x v="3"/>
  </r>
  <r>
    <s v="0093-XWZFY"/>
    <x v="1"/>
    <n v="0"/>
    <s v="No"/>
    <s v="No"/>
    <n v="40"/>
    <s v="Yes"/>
    <x v="2"/>
    <x v="1"/>
    <x v="0"/>
    <x v="0"/>
    <x v="1"/>
    <x v="0"/>
    <x v="1"/>
    <x v="1"/>
    <x v="0"/>
    <s v="Yes"/>
    <x v="3"/>
    <n v="104.5"/>
    <n v="4036.85"/>
    <x v="1"/>
    <n v="4036.85"/>
    <n v="1"/>
    <x v="2"/>
  </r>
  <r>
    <s v="2274-XUATA"/>
    <x v="1"/>
    <n v="1"/>
    <s v="Yes"/>
    <s v="No"/>
    <n v="72"/>
    <s v="No"/>
    <x v="0"/>
    <x v="0"/>
    <x v="1"/>
    <x v="0"/>
    <x v="1"/>
    <x v="1"/>
    <x v="1"/>
    <x v="1"/>
    <x v="2"/>
    <s v="Yes"/>
    <x v="2"/>
    <n v="63.1"/>
    <n v="4685.55"/>
    <x v="0"/>
    <n v="4685.55"/>
    <n v="0"/>
    <x v="4"/>
  </r>
  <r>
    <s v="1980-KXVPM"/>
    <x v="0"/>
    <n v="1"/>
    <s v="No"/>
    <s v="No"/>
    <n v="3"/>
    <s v="Yes"/>
    <x v="2"/>
    <x v="1"/>
    <x v="0"/>
    <x v="1"/>
    <x v="0"/>
    <x v="0"/>
    <x v="0"/>
    <x v="0"/>
    <x v="0"/>
    <s v="Yes"/>
    <x v="3"/>
    <n v="75.05"/>
    <n v="256.25"/>
    <x v="1"/>
    <n v="256.25"/>
    <n v="1"/>
    <x v="0"/>
  </r>
  <r>
    <s v="7703-ZEKEF"/>
    <x v="1"/>
    <n v="0"/>
    <s v="No"/>
    <s v="No"/>
    <n v="23"/>
    <s v="Yes"/>
    <x v="2"/>
    <x v="1"/>
    <x v="0"/>
    <x v="1"/>
    <x v="1"/>
    <x v="0"/>
    <x v="0"/>
    <x v="0"/>
    <x v="0"/>
    <s v="Yes"/>
    <x v="0"/>
    <n v="81"/>
    <n v="1917.1"/>
    <x v="1"/>
    <n v="1917.1"/>
    <n v="1"/>
    <x v="3"/>
  </r>
  <r>
    <s v="0723-DRCLG"/>
    <x v="0"/>
    <n v="1"/>
    <s v="Yes"/>
    <s v="No"/>
    <n v="1"/>
    <s v="Yes"/>
    <x v="2"/>
    <x v="1"/>
    <x v="0"/>
    <x v="1"/>
    <x v="0"/>
    <x v="0"/>
    <x v="0"/>
    <x v="0"/>
    <x v="0"/>
    <s v="Yes"/>
    <x v="0"/>
    <n v="74.45"/>
    <n v="74.45"/>
    <x v="1"/>
    <n v="74.45"/>
    <n v="1"/>
    <x v="0"/>
  </r>
  <r>
    <s v="5482-NUPNA"/>
    <x v="0"/>
    <n v="0"/>
    <s v="No"/>
    <s v="No"/>
    <n v="4"/>
    <s v="Yes"/>
    <x v="1"/>
    <x v="0"/>
    <x v="1"/>
    <x v="0"/>
    <x v="0"/>
    <x v="1"/>
    <x v="0"/>
    <x v="0"/>
    <x v="0"/>
    <s v="Yes"/>
    <x v="1"/>
    <n v="60.4"/>
    <n v="272.14999999999998"/>
    <x v="1"/>
    <n v="272.14999999999998"/>
    <n v="1"/>
    <x v="0"/>
  </r>
  <r>
    <s v="6691-CCIHA"/>
    <x v="0"/>
    <n v="0"/>
    <s v="Yes"/>
    <s v="No"/>
    <n v="62"/>
    <s v="Yes"/>
    <x v="2"/>
    <x v="0"/>
    <x v="1"/>
    <x v="0"/>
    <x v="0"/>
    <x v="1"/>
    <x v="1"/>
    <x v="1"/>
    <x v="2"/>
    <s v="Yes"/>
    <x v="0"/>
    <n v="84.95"/>
    <n v="5150.55"/>
    <x v="0"/>
    <n v="5150.55"/>
    <n v="0"/>
    <x v="4"/>
  </r>
  <r>
    <s v="1685-BQULA"/>
    <x v="0"/>
    <n v="0"/>
    <s v="No"/>
    <s v="No"/>
    <n v="40"/>
    <s v="Yes"/>
    <x v="2"/>
    <x v="1"/>
    <x v="0"/>
    <x v="0"/>
    <x v="1"/>
    <x v="0"/>
    <x v="1"/>
    <x v="0"/>
    <x v="0"/>
    <s v="Yes"/>
    <x v="2"/>
    <n v="93.4"/>
    <n v="3756.4"/>
    <x v="0"/>
    <n v="3756.4"/>
    <n v="0"/>
    <x v="2"/>
  </r>
  <r>
    <s v="9053-EJUNL"/>
    <x v="1"/>
    <n v="0"/>
    <s v="No"/>
    <s v="No"/>
    <n v="41"/>
    <s v="Yes"/>
    <x v="2"/>
    <x v="1"/>
    <x v="0"/>
    <x v="0"/>
    <x v="0"/>
    <x v="0"/>
    <x v="1"/>
    <x v="0"/>
    <x v="0"/>
    <s v="Yes"/>
    <x v="0"/>
    <n v="89.2"/>
    <n v="3645.75"/>
    <x v="0"/>
    <n v="3645.75"/>
    <n v="0"/>
    <x v="2"/>
  </r>
  <r>
    <s v="0666-UXTJO"/>
    <x v="1"/>
    <n v="1"/>
    <s v="Yes"/>
    <s v="No"/>
    <n v="34"/>
    <s v="Yes"/>
    <x v="1"/>
    <x v="1"/>
    <x v="0"/>
    <x v="1"/>
    <x v="1"/>
    <x v="0"/>
    <x v="1"/>
    <x v="0"/>
    <x v="0"/>
    <s v="Yes"/>
    <x v="3"/>
    <n v="85.2"/>
    <n v="2874.45"/>
    <x v="0"/>
    <n v="2874.45"/>
    <n v="0"/>
    <x v="1"/>
  </r>
  <r>
    <s v="1471-GIQKQ"/>
    <x v="0"/>
    <n v="0"/>
    <s v="No"/>
    <s v="No"/>
    <n v="1"/>
    <s v="Yes"/>
    <x v="1"/>
    <x v="0"/>
    <x v="0"/>
    <x v="0"/>
    <x v="0"/>
    <x v="0"/>
    <x v="0"/>
    <x v="0"/>
    <x v="0"/>
    <s v="No"/>
    <x v="0"/>
    <n v="49.95"/>
    <n v="49.95"/>
    <x v="0"/>
    <n v="49.95"/>
    <n v="0"/>
    <x v="0"/>
  </r>
  <r>
    <s v="4807-IZYOZ"/>
    <x v="0"/>
    <n v="0"/>
    <s v="No"/>
    <s v="No"/>
    <n v="51"/>
    <s v="Yes"/>
    <x v="1"/>
    <x v="2"/>
    <x v="2"/>
    <x v="2"/>
    <x v="2"/>
    <x v="2"/>
    <x v="2"/>
    <x v="2"/>
    <x v="2"/>
    <s v="No"/>
    <x v="2"/>
    <n v="20.65"/>
    <n v="1020.75"/>
    <x v="0"/>
    <n v="1020.75"/>
    <n v="0"/>
    <x v="5"/>
  </r>
  <r>
    <s v="1122-JWTJW"/>
    <x v="1"/>
    <n v="0"/>
    <s v="Yes"/>
    <s v="Yes"/>
    <n v="1"/>
    <s v="Yes"/>
    <x v="1"/>
    <x v="1"/>
    <x v="0"/>
    <x v="1"/>
    <x v="0"/>
    <x v="0"/>
    <x v="0"/>
    <x v="0"/>
    <x v="0"/>
    <s v="Yes"/>
    <x v="1"/>
    <n v="70.650000000000006"/>
    <n v="70.650000000000006"/>
    <x v="1"/>
    <n v="70.650000000000006"/>
    <n v="1"/>
    <x v="0"/>
  </r>
  <r>
    <s v="9710-NJERN"/>
    <x v="0"/>
    <n v="0"/>
    <s v="No"/>
    <s v="No"/>
    <n v="39"/>
    <s v="Yes"/>
    <x v="1"/>
    <x v="2"/>
    <x v="2"/>
    <x v="2"/>
    <x v="2"/>
    <x v="2"/>
    <x v="2"/>
    <x v="2"/>
    <x v="2"/>
    <s v="No"/>
    <x v="1"/>
    <n v="20.149999999999999"/>
    <n v="826"/>
    <x v="0"/>
    <n v="826"/>
    <n v="0"/>
    <x v="2"/>
  </r>
  <r>
    <s v="9837-FWLCH"/>
    <x v="1"/>
    <n v="0"/>
    <s v="Yes"/>
    <s v="Yes"/>
    <n v="12"/>
    <s v="Yes"/>
    <x v="1"/>
    <x v="2"/>
    <x v="2"/>
    <x v="2"/>
    <x v="2"/>
    <x v="2"/>
    <x v="2"/>
    <x v="2"/>
    <x v="0"/>
    <s v="Yes"/>
    <x v="0"/>
    <n v="19.2"/>
    <n v="239"/>
    <x v="0"/>
    <n v="239"/>
    <n v="0"/>
    <x v="0"/>
  </r>
  <r>
    <s v="1699-HPSBG"/>
    <x v="1"/>
    <n v="0"/>
    <s v="No"/>
    <s v="No"/>
    <n v="12"/>
    <s v="Yes"/>
    <x v="1"/>
    <x v="0"/>
    <x v="0"/>
    <x v="1"/>
    <x v="0"/>
    <x v="1"/>
    <x v="1"/>
    <x v="0"/>
    <x v="1"/>
    <s v="Yes"/>
    <x v="0"/>
    <n v="59.8"/>
    <n v="727.8"/>
    <x v="1"/>
    <n v="727.8"/>
    <n v="1"/>
    <x v="0"/>
  </r>
  <r>
    <s v="7203-OYKCT"/>
    <x v="1"/>
    <n v="0"/>
    <s v="No"/>
    <s v="No"/>
    <n v="72"/>
    <s v="Yes"/>
    <x v="2"/>
    <x v="1"/>
    <x v="0"/>
    <x v="0"/>
    <x v="1"/>
    <x v="0"/>
    <x v="1"/>
    <x v="1"/>
    <x v="1"/>
    <s v="Yes"/>
    <x v="0"/>
    <n v="104.95"/>
    <n v="7544.3"/>
    <x v="0"/>
    <n v="7544.3"/>
    <n v="0"/>
    <x v="4"/>
  </r>
  <r>
    <s v="1035-IPQPU"/>
    <x v="0"/>
    <n v="1"/>
    <s v="Yes"/>
    <s v="No"/>
    <n v="63"/>
    <s v="Yes"/>
    <x v="2"/>
    <x v="1"/>
    <x v="0"/>
    <x v="0"/>
    <x v="1"/>
    <x v="0"/>
    <x v="1"/>
    <x v="1"/>
    <x v="0"/>
    <s v="Yes"/>
    <x v="0"/>
    <n v="103.5"/>
    <n v="6479.4"/>
    <x v="0"/>
    <n v="6479.4"/>
    <n v="0"/>
    <x v="4"/>
  </r>
  <r>
    <s v="7398-LXGYX"/>
    <x v="1"/>
    <n v="0"/>
    <s v="Yes"/>
    <s v="No"/>
    <n v="44"/>
    <s v="Yes"/>
    <x v="2"/>
    <x v="1"/>
    <x v="1"/>
    <x v="1"/>
    <x v="1"/>
    <x v="0"/>
    <x v="0"/>
    <x v="0"/>
    <x v="0"/>
    <s v="Yes"/>
    <x v="3"/>
    <n v="84.8"/>
    <n v="3626.35"/>
    <x v="0"/>
    <n v="3626.35"/>
    <n v="0"/>
    <x v="2"/>
  </r>
  <r>
    <s v="2823-LKABH"/>
    <x v="0"/>
    <n v="0"/>
    <s v="No"/>
    <s v="No"/>
    <n v="18"/>
    <s v="Yes"/>
    <x v="2"/>
    <x v="1"/>
    <x v="0"/>
    <x v="1"/>
    <x v="1"/>
    <x v="1"/>
    <x v="0"/>
    <x v="1"/>
    <x v="0"/>
    <s v="Yes"/>
    <x v="2"/>
    <n v="95.05"/>
    <n v="1679.4"/>
    <x v="0"/>
    <n v="1679.4"/>
    <n v="0"/>
    <x v="3"/>
  </r>
  <r>
    <s v="8775-CEBBJ"/>
    <x v="0"/>
    <n v="0"/>
    <s v="No"/>
    <s v="No"/>
    <n v="9"/>
    <s v="Yes"/>
    <x v="1"/>
    <x v="0"/>
    <x v="0"/>
    <x v="1"/>
    <x v="0"/>
    <x v="0"/>
    <x v="0"/>
    <x v="0"/>
    <x v="0"/>
    <s v="Yes"/>
    <x v="2"/>
    <n v="44.2"/>
    <n v="403.35"/>
    <x v="1"/>
    <n v="403.35"/>
    <n v="1"/>
    <x v="0"/>
  </r>
  <r>
    <s v="0550-DCXLH"/>
    <x v="1"/>
    <n v="0"/>
    <s v="No"/>
    <s v="No"/>
    <n v="13"/>
    <s v="Yes"/>
    <x v="1"/>
    <x v="0"/>
    <x v="0"/>
    <x v="0"/>
    <x v="0"/>
    <x v="1"/>
    <x v="1"/>
    <x v="1"/>
    <x v="0"/>
    <s v="No"/>
    <x v="1"/>
    <n v="73.349999999999994"/>
    <n v="931.55"/>
    <x v="0"/>
    <n v="931.55"/>
    <n v="0"/>
    <x v="3"/>
  </r>
  <r>
    <s v="9281-CEDRU"/>
    <x v="0"/>
    <n v="0"/>
    <s v="Yes"/>
    <s v="No"/>
    <n v="68"/>
    <s v="Yes"/>
    <x v="1"/>
    <x v="0"/>
    <x v="0"/>
    <x v="0"/>
    <x v="0"/>
    <x v="1"/>
    <x v="1"/>
    <x v="0"/>
    <x v="2"/>
    <s v="No"/>
    <x v="2"/>
    <n v="64.099999999999994"/>
    <n v="4326.25"/>
    <x v="0"/>
    <n v="4326.25"/>
    <n v="0"/>
    <x v="4"/>
  </r>
  <r>
    <s v="2235-DWLJU"/>
    <x v="0"/>
    <n v="1"/>
    <s v="No"/>
    <s v="No"/>
    <n v="6"/>
    <s v="No"/>
    <x v="0"/>
    <x v="0"/>
    <x v="0"/>
    <x v="1"/>
    <x v="0"/>
    <x v="0"/>
    <x v="1"/>
    <x v="1"/>
    <x v="0"/>
    <s v="Yes"/>
    <x v="0"/>
    <n v="44.4"/>
    <n v="263.05"/>
    <x v="0"/>
    <n v="263.05"/>
    <n v="0"/>
    <x v="0"/>
  </r>
  <r>
    <s v="0871-OPBXW"/>
    <x v="0"/>
    <n v="0"/>
    <s v="No"/>
    <s v="No"/>
    <n v="2"/>
    <s v="Yes"/>
    <x v="1"/>
    <x v="2"/>
    <x v="2"/>
    <x v="2"/>
    <x v="2"/>
    <x v="2"/>
    <x v="2"/>
    <x v="2"/>
    <x v="0"/>
    <s v="Yes"/>
    <x v="1"/>
    <n v="20.05"/>
    <n v="39.25"/>
    <x v="0"/>
    <n v="39.25"/>
    <n v="0"/>
    <x v="0"/>
  </r>
  <r>
    <s v="3605-JISKB"/>
    <x v="1"/>
    <n v="1"/>
    <s v="Yes"/>
    <s v="No"/>
    <n v="55"/>
    <s v="Yes"/>
    <x v="2"/>
    <x v="0"/>
    <x v="1"/>
    <x v="0"/>
    <x v="0"/>
    <x v="0"/>
    <x v="0"/>
    <x v="0"/>
    <x v="1"/>
    <s v="No"/>
    <x v="3"/>
    <n v="60"/>
    <n v="3316.1"/>
    <x v="0"/>
    <n v="3316.1"/>
    <n v="0"/>
    <x v="5"/>
  </r>
  <r>
    <s v="6894-LFHLY"/>
    <x v="1"/>
    <n v="1"/>
    <s v="No"/>
    <s v="No"/>
    <n v="1"/>
    <s v="Yes"/>
    <x v="2"/>
    <x v="1"/>
    <x v="0"/>
    <x v="1"/>
    <x v="0"/>
    <x v="0"/>
    <x v="0"/>
    <x v="0"/>
    <x v="0"/>
    <s v="Yes"/>
    <x v="0"/>
    <n v="75.75"/>
    <n v="75.75"/>
    <x v="1"/>
    <n v="75.75"/>
    <n v="1"/>
    <x v="0"/>
  </r>
  <r>
    <s v="9767-FFLEM"/>
    <x v="1"/>
    <n v="0"/>
    <s v="No"/>
    <s v="No"/>
    <n v="38"/>
    <s v="Yes"/>
    <x v="1"/>
    <x v="1"/>
    <x v="0"/>
    <x v="1"/>
    <x v="0"/>
    <x v="0"/>
    <x v="0"/>
    <x v="0"/>
    <x v="0"/>
    <s v="Yes"/>
    <x v="3"/>
    <n v="69.5"/>
    <n v="2625.25"/>
    <x v="0"/>
    <n v="2625.25"/>
    <n v="0"/>
    <x v="2"/>
  </r>
  <r>
    <s v="0639-TSIQW"/>
    <x v="0"/>
    <n v="0"/>
    <s v="No"/>
    <s v="No"/>
    <n v="67"/>
    <s v="Yes"/>
    <x v="2"/>
    <x v="1"/>
    <x v="1"/>
    <x v="0"/>
    <x v="1"/>
    <x v="0"/>
    <x v="1"/>
    <x v="0"/>
    <x v="0"/>
    <s v="Yes"/>
    <x v="3"/>
    <n v="102.95"/>
    <n v="6886.25"/>
    <x v="1"/>
    <n v="6886.25"/>
    <n v="1"/>
    <x v="4"/>
  </r>
  <r>
    <s v="8456-QDAVC"/>
    <x v="1"/>
    <n v="0"/>
    <s v="No"/>
    <s v="No"/>
    <n v="19"/>
    <s v="Yes"/>
    <x v="1"/>
    <x v="1"/>
    <x v="0"/>
    <x v="1"/>
    <x v="0"/>
    <x v="0"/>
    <x v="1"/>
    <x v="0"/>
    <x v="0"/>
    <s v="Yes"/>
    <x v="2"/>
    <n v="78.7"/>
    <n v="1495.1"/>
    <x v="0"/>
    <n v="1495.1"/>
    <n v="0"/>
    <x v="3"/>
  </r>
  <r>
    <s v="7750-EYXWZ"/>
    <x v="0"/>
    <n v="0"/>
    <s v="No"/>
    <s v="No"/>
    <n v="12"/>
    <s v="No"/>
    <x v="0"/>
    <x v="0"/>
    <x v="0"/>
    <x v="0"/>
    <x v="1"/>
    <x v="1"/>
    <x v="1"/>
    <x v="1"/>
    <x v="1"/>
    <s v="No"/>
    <x v="0"/>
    <n v="60.65"/>
    <n v="743.3"/>
    <x v="0"/>
    <n v="743.3"/>
    <n v="0"/>
    <x v="0"/>
  </r>
  <r>
    <s v="2569-WGERO"/>
    <x v="0"/>
    <n v="0"/>
    <s v="No"/>
    <s v="No"/>
    <n v="72"/>
    <s v="Yes"/>
    <x v="1"/>
    <x v="2"/>
    <x v="2"/>
    <x v="2"/>
    <x v="2"/>
    <x v="2"/>
    <x v="2"/>
    <x v="2"/>
    <x v="2"/>
    <s v="Yes"/>
    <x v="2"/>
    <n v="21.15"/>
    <n v="1419.4"/>
    <x v="0"/>
    <n v="1419.4"/>
    <n v="0"/>
    <x v="4"/>
  </r>
  <r>
    <s v="6840-RESVB"/>
    <x v="1"/>
    <n v="0"/>
    <s v="Yes"/>
    <s v="Yes"/>
    <n v="24"/>
    <s v="Yes"/>
    <x v="2"/>
    <x v="0"/>
    <x v="1"/>
    <x v="1"/>
    <x v="1"/>
    <x v="1"/>
    <x v="1"/>
    <x v="1"/>
    <x v="1"/>
    <s v="Yes"/>
    <x v="1"/>
    <n v="84.8"/>
    <n v="1990.5"/>
    <x v="0"/>
    <n v="1990.5"/>
    <n v="0"/>
    <x v="3"/>
  </r>
  <r>
    <s v="2234-XADUH"/>
    <x v="0"/>
    <n v="0"/>
    <s v="Yes"/>
    <s v="Yes"/>
    <n v="72"/>
    <s v="Yes"/>
    <x v="2"/>
    <x v="1"/>
    <x v="0"/>
    <x v="0"/>
    <x v="1"/>
    <x v="0"/>
    <x v="1"/>
    <x v="1"/>
    <x v="1"/>
    <s v="Yes"/>
    <x v="3"/>
    <n v="103.2"/>
    <n v="7362.9"/>
    <x v="0"/>
    <n v="7362.9"/>
    <n v="0"/>
    <x v="4"/>
  </r>
  <r>
    <s v="4801-JZAZL"/>
    <x v="0"/>
    <n v="0"/>
    <s v="Yes"/>
    <s v="Yes"/>
    <n v="11"/>
    <s v="No"/>
    <x v="0"/>
    <x v="0"/>
    <x v="1"/>
    <x v="1"/>
    <x v="0"/>
    <x v="0"/>
    <x v="0"/>
    <x v="0"/>
    <x v="0"/>
    <s v="Yes"/>
    <x v="0"/>
    <n v="29.6"/>
    <n v="346.45"/>
    <x v="0"/>
    <n v="346.45"/>
    <n v="0"/>
    <x v="0"/>
  </r>
  <r>
    <s v="8361-LTMKD"/>
    <x v="1"/>
    <n v="1"/>
    <s v="Yes"/>
    <s v="No"/>
    <n v="4"/>
    <s v="Yes"/>
    <x v="2"/>
    <x v="1"/>
    <x v="0"/>
    <x v="1"/>
    <x v="0"/>
    <x v="0"/>
    <x v="0"/>
    <x v="0"/>
    <x v="0"/>
    <s v="Yes"/>
    <x v="1"/>
    <n v="74.400000000000006"/>
    <n v="306.60000000000002"/>
    <x v="1"/>
    <n v="306.60000000000002"/>
    <n v="1"/>
    <x v="0"/>
  </r>
  <r>
    <s v="3186-AJIEK"/>
    <x v="1"/>
    <n v="0"/>
    <s v="No"/>
    <s v="No"/>
    <n v="66"/>
    <s v="Yes"/>
    <x v="1"/>
    <x v="1"/>
    <x v="1"/>
    <x v="1"/>
    <x v="1"/>
    <x v="1"/>
    <x v="1"/>
    <x v="1"/>
    <x v="2"/>
    <s v="Yes"/>
    <x v="2"/>
    <n v="105.65"/>
    <n v="6844.5"/>
    <x v="0"/>
    <n v="6844.5"/>
    <n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06D48E-667C-4F7E-A5AB-7D35F5CF904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5" firstHeaderRow="1" firstDataRow="1" firstDataCol="1"/>
  <pivotFields count="24">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axis="axisRow" showAll="0">
      <items count="4">
        <item x="0"/>
        <item x="2"/>
        <item x="1"/>
        <item t="default"/>
      </items>
    </pivotField>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s>
  <rowFields count="1">
    <field x="12"/>
  </rowFields>
  <rowItems count="4">
    <i>
      <x/>
    </i>
    <i>
      <x v="1"/>
    </i>
    <i>
      <x v="2"/>
    </i>
    <i t="grand">
      <x/>
    </i>
  </rowItems>
  <colItems count="1">
    <i/>
  </colItems>
  <dataFields count="1">
    <dataField name="Average of Churn_Flag" fld="22" subtotal="average"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F72F2E-3332-4459-86FB-1D425650A31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M5" firstHeaderRow="1" firstDataRow="1" firstDataCol="1"/>
  <pivotFields count="24">
    <pivotField showAll="0"/>
    <pivotField showAll="0">
      <items count="3">
        <item x="0"/>
        <item x="1"/>
        <item t="default"/>
      </items>
    </pivotField>
    <pivotField showAll="0"/>
    <pivotField showAll="0"/>
    <pivotField showAll="0"/>
    <pivotField showAll="0"/>
    <pivotField showAll="0"/>
    <pivotField axis="axisRow" showAll="0">
      <items count="4">
        <item x="1"/>
        <item x="0"/>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Churn_Flag"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48DC8E-10AA-4104-9C01-5DEB85BB77E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4:M19" firstHeaderRow="1" firstDataRow="1" firstDataCol="1"/>
  <pivotFields count="24">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showAll="0"/>
    <pivotField showAll="0"/>
    <pivotField dataField="1" showAll="0"/>
    <pivotField showAll="0"/>
  </pivotFields>
  <rowFields count="1">
    <field x="17"/>
  </rowFields>
  <rowItems count="5">
    <i>
      <x/>
    </i>
    <i>
      <x v="1"/>
    </i>
    <i>
      <x v="2"/>
    </i>
    <i>
      <x v="3"/>
    </i>
    <i t="grand">
      <x/>
    </i>
  </rowItems>
  <colItems count="1">
    <i/>
  </colItems>
  <dataFields count="1">
    <dataField name="Average of Churn_Flag" fld="22" subtotal="average"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A20ABB-00F4-4945-B284-44A7F07408E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8:F15" firstHeaderRow="1" firstDataRow="1" firstDataCol="1"/>
  <pivotFields count="24">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dataField="1" showAll="0"/>
    <pivotField axis="axisRow" showAll="0">
      <items count="7">
        <item x="0"/>
        <item x="3"/>
        <item x="1"/>
        <item x="2"/>
        <item x="5"/>
        <item x="4"/>
        <item t="default"/>
      </items>
    </pivotField>
  </pivotFields>
  <rowFields count="1">
    <field x="23"/>
  </rowFields>
  <rowItems count="7">
    <i>
      <x/>
    </i>
    <i>
      <x v="1"/>
    </i>
    <i>
      <x v="2"/>
    </i>
    <i>
      <x v="3"/>
    </i>
    <i>
      <x v="4"/>
    </i>
    <i>
      <x v="5"/>
    </i>
    <i t="grand">
      <x/>
    </i>
  </rowItems>
  <colItems count="1">
    <i/>
  </colItems>
  <dataFields count="1">
    <dataField name="Average of Churn_Flag" fld="22" subtotal="average" baseField="23" baseItem="0"/>
  </dataFields>
  <formats count="7">
    <format dxfId="30">
      <pivotArea collapsedLevelsAreSubtotals="1" fieldPosition="0">
        <references count="1">
          <reference field="23" count="1">
            <x v="0"/>
          </reference>
        </references>
      </pivotArea>
    </format>
    <format dxfId="29">
      <pivotArea collapsedLevelsAreSubtotals="1" fieldPosition="0">
        <references count="1">
          <reference field="23" count="1">
            <x v="1"/>
          </reference>
        </references>
      </pivotArea>
    </format>
    <format dxfId="28">
      <pivotArea collapsedLevelsAreSubtotals="1" fieldPosition="0">
        <references count="1">
          <reference field="23" count="1">
            <x v="2"/>
          </reference>
        </references>
      </pivotArea>
    </format>
    <format dxfId="27">
      <pivotArea collapsedLevelsAreSubtotals="1" fieldPosition="0">
        <references count="1">
          <reference field="23" count="1">
            <x v="3"/>
          </reference>
        </references>
      </pivotArea>
    </format>
    <format dxfId="26">
      <pivotArea collapsedLevelsAreSubtotals="1" fieldPosition="0">
        <references count="1">
          <reference field="23" count="1">
            <x v="4"/>
          </reference>
        </references>
      </pivotArea>
    </format>
    <format dxfId="25">
      <pivotArea collapsedLevelsAreSubtotals="1" fieldPosition="0">
        <references count="1">
          <reference field="23" count="1">
            <x v="5"/>
          </reference>
        </references>
      </pivotArea>
    </format>
    <format dxfId="24">
      <pivotArea grandRow="1"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07500C-FE56-43C9-A72A-A2CD81858B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B11" firstHeaderRow="1" firstDataRow="1" firstDataCol="1"/>
  <pivotFields count="24">
    <pivotField dataField="1" showAll="0"/>
    <pivotField showAll="0">
      <items count="3">
        <item x="0"/>
        <item x="1"/>
        <item t="default"/>
      </items>
    </pivotField>
    <pivotField showAll="0"/>
    <pivotField showAll="0"/>
    <pivotField showAll="0"/>
    <pivotField showAll="0"/>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s>
  <rowFields count="1">
    <field x="8"/>
  </rowFields>
  <rowItems count="4">
    <i>
      <x v="2"/>
    </i>
    <i>
      <x/>
    </i>
    <i>
      <x v="1"/>
    </i>
    <i t="grand">
      <x/>
    </i>
  </rowItems>
  <colItems count="1">
    <i/>
  </colItems>
  <dataFields count="1">
    <dataField name="Count of customerID" fld="0" subtotal="count" baseField="0" baseItem="0"/>
  </dataFields>
  <chartFormats count="4">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8" count="1" selected="0">
            <x v="0"/>
          </reference>
        </references>
      </pivotArea>
    </chartFormat>
    <chartFormat chart="6" format="8">
      <pivotArea type="data" outline="0" fieldPosition="0">
        <references count="2">
          <reference field="4294967294" count="1" selected="0">
            <x v="0"/>
          </reference>
          <reference field="8" count="1" selected="0">
            <x v="1"/>
          </reference>
        </references>
      </pivotArea>
    </chartFormat>
    <chartFormat chart="6" format="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F88806-40B5-4670-8C05-AF22B951BFF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5:F29" firstHeaderRow="1" firstDataRow="1" firstDataCol="1"/>
  <pivotFields count="24">
    <pivotField dataField="1" showAll="0"/>
    <pivotField showAll="0">
      <items count="3">
        <item x="0"/>
        <item x="1"/>
        <item t="default"/>
      </items>
    </pivotField>
    <pivotField showAll="0"/>
    <pivotField showAll="0"/>
    <pivotField showAll="0"/>
    <pivotField showAll="0"/>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s>
  <rowFields count="1">
    <field x="8"/>
  </rowFields>
  <rowItems count="4">
    <i>
      <x v="2"/>
    </i>
    <i>
      <x/>
    </i>
    <i>
      <x v="1"/>
    </i>
    <i t="grand">
      <x/>
    </i>
  </rowItems>
  <colItems count="1">
    <i/>
  </colItems>
  <dataFields count="1">
    <dataField name="Count of customerID" fld="0" subtotal="count" baseField="0" baseItem="0"/>
  </dataFields>
  <chartFormats count="4">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8" count="1" selected="0">
            <x v="0"/>
          </reference>
        </references>
      </pivotArea>
    </chartFormat>
    <chartFormat chart="6" format="8">
      <pivotArea type="data" outline="0" fieldPosition="0">
        <references count="2">
          <reference field="4294967294" count="1" selected="0">
            <x v="0"/>
          </reference>
          <reference field="8" count="1" selected="0">
            <x v="1"/>
          </reference>
        </references>
      </pivotArea>
    </chartFormat>
    <chartFormat chart="6" format="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133301-7C9D-48AE-8675-7C23E60B074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1:B25" firstHeaderRow="1" firstDataRow="1" firstDataCol="1"/>
  <pivotFields count="24">
    <pivotField showAll="0"/>
    <pivotField showAll="0">
      <items count="3">
        <item x="0"/>
        <item x="1"/>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s>
  <rowFields count="1">
    <field x="8"/>
  </rowFields>
  <rowItems count="4">
    <i>
      <x/>
    </i>
    <i>
      <x v="1"/>
    </i>
    <i>
      <x v="2"/>
    </i>
    <i t="grand">
      <x/>
    </i>
  </rowItems>
  <colItems count="1">
    <i/>
  </colItems>
  <dataFields count="1">
    <dataField name="Average of Churn_Flag" fld="22" subtotal="average" baseField="8" baseItem="0"/>
  </dataFields>
  <formats count="4">
    <format dxfId="34">
      <pivotArea collapsedLevelsAreSubtotals="1" fieldPosition="0">
        <references count="1">
          <reference field="8" count="1">
            <x v="0"/>
          </reference>
        </references>
      </pivotArea>
    </format>
    <format dxfId="33">
      <pivotArea collapsedLevelsAreSubtotals="1" fieldPosition="0">
        <references count="1">
          <reference field="8" count="1">
            <x v="1"/>
          </reference>
        </references>
      </pivotArea>
    </format>
    <format dxfId="32">
      <pivotArea collapsedLevelsAreSubtotals="1" fieldPosition="0">
        <references count="1">
          <reference field="8" count="1">
            <x v="2"/>
          </reference>
        </references>
      </pivotArea>
    </format>
    <format dxfId="31">
      <pivotArea grandRow="1" outline="0" collapsedLevelsAreSubtotals="1" fieldPosition="0"/>
    </format>
  </formats>
  <chartFormats count="8">
    <chartFormat chart="6" format="2"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8" count="1" selected="0">
            <x v="0"/>
          </reference>
        </references>
      </pivotArea>
    </chartFormat>
    <chartFormat chart="8" format="9">
      <pivotArea type="data" outline="0" fieldPosition="0">
        <references count="2">
          <reference field="4294967294" count="1" selected="0">
            <x v="0"/>
          </reference>
          <reference field="8" count="1" selected="0">
            <x v="1"/>
          </reference>
        </references>
      </pivotArea>
    </chartFormat>
    <chartFormat chart="8" format="10">
      <pivotArea type="data" outline="0" fieldPosition="0">
        <references count="2">
          <reference field="4294967294" count="1" selected="0">
            <x v="0"/>
          </reference>
          <reference field="8" count="1" selected="0">
            <x v="2"/>
          </reference>
        </references>
      </pivotArea>
    </chartFormat>
    <chartFormat chart="6" format="3">
      <pivotArea type="data" outline="0" fieldPosition="0">
        <references count="2">
          <reference field="4294967294" count="1" selected="0">
            <x v="0"/>
          </reference>
          <reference field="8" count="1" selected="0">
            <x v="0"/>
          </reference>
        </references>
      </pivotArea>
    </chartFormat>
    <chartFormat chart="6" format="4">
      <pivotArea type="data" outline="0" fieldPosition="0">
        <references count="2">
          <reference field="4294967294" count="1" selected="0">
            <x v="0"/>
          </reference>
          <reference field="8" count="1" selected="0">
            <x v="1"/>
          </reference>
        </references>
      </pivotArea>
    </chartFormat>
    <chartFormat chart="6" format="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E2F64D-1866-465C-99EF-BF778506C22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1:N24" firstHeaderRow="0" firstDataRow="1" firstDataCol="1"/>
  <pivotFields count="24">
    <pivotField dataField="1"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dataField="1" showAll="0"/>
    <pivotField showAll="0"/>
    <pivotField axis="axisRow" showAll="0">
      <items count="3">
        <item x="0"/>
        <item x="1"/>
        <item t="default"/>
      </items>
    </pivotField>
    <pivotField showAll="0"/>
    <pivotField showAll="0"/>
    <pivotField showAll="0"/>
  </pivotFields>
  <rowFields count="1">
    <field x="20"/>
  </rowFields>
  <rowItems count="3">
    <i>
      <x/>
    </i>
    <i>
      <x v="1"/>
    </i>
    <i t="grand">
      <x/>
    </i>
  </rowItems>
  <colFields count="1">
    <field x="-2"/>
  </colFields>
  <colItems count="2">
    <i>
      <x/>
    </i>
    <i i="1">
      <x v="1"/>
    </i>
  </colItems>
  <dataFields count="2">
    <dataField name="Count of customerID" fld="0" subtotal="count" baseField="0" baseItem="0"/>
    <dataField name="Average of MonthlyCharges" fld="18" subtotal="average" baseField="20" baseItem="0" numFmtId="2"/>
  </dataFields>
  <formats count="1">
    <format dxfId="3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494ECD-0016-4EA5-BD81-34460111A8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4:B18" firstHeaderRow="1" firstDataRow="1" firstDataCol="1"/>
  <pivotFields count="24">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s>
  <rowFields count="1">
    <field x="15"/>
  </rowFields>
  <rowItems count="4">
    <i>
      <x/>
    </i>
    <i>
      <x v="1"/>
    </i>
    <i>
      <x v="2"/>
    </i>
    <i t="grand">
      <x/>
    </i>
  </rowItems>
  <colItems count="1">
    <i/>
  </colItems>
  <dataFields count="1">
    <dataField name="Average of Churn_Flag" fld="22" subtotal="average" baseField="15" baseItem="1"/>
  </dataFields>
  <formats count="2">
    <format dxfId="37">
      <pivotArea collapsedLevelsAreSubtotals="1" fieldPosition="0">
        <references count="2">
          <reference field="4294967294" count="1" selected="0">
            <x v="0"/>
          </reference>
          <reference field="15" count="1">
            <x v="0"/>
          </reference>
        </references>
      </pivotArea>
    </format>
    <format dxfId="36">
      <pivotArea dataOnly="0" outline="0" fieldPosition="0">
        <references count="1">
          <reference field="4294967294" count="1">
            <x v="0"/>
          </reference>
        </references>
      </pivotArea>
    </format>
  </formats>
  <chartFormats count="3">
    <chartFormat chart="9" format="3"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759C7F-2EC2-4E9E-BCEC-1BFC38A66FA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7:M12" firstHeaderRow="1" firstDataRow="1" firstDataCol="1"/>
  <pivotFields count="24">
    <pivotField dataField="1"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s>
  <rowFields count="1">
    <field x="17"/>
  </rowFields>
  <rowItems count="5">
    <i>
      <x/>
    </i>
    <i>
      <x v="1"/>
    </i>
    <i>
      <x v="2"/>
    </i>
    <i>
      <x v="3"/>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5ED8E0-2B0A-4E55-BA65-81DB96F5252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1:F6" firstHeaderRow="1" firstDataRow="1" firstDataCol="1"/>
  <pivotFields count="24">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17"/>
  </rowFields>
  <rowItems count="5">
    <i>
      <x v="1"/>
    </i>
    <i>
      <x/>
    </i>
    <i>
      <x v="3"/>
    </i>
    <i>
      <x v="2"/>
    </i>
    <i t="grand">
      <x/>
    </i>
  </rowItems>
  <colItems count="1">
    <i/>
  </colItems>
  <dataFields count="1">
    <dataField name="Average of Churn_Flag" fld="22" subtotal="average" baseField="17" baseItem="2"/>
  </dataFields>
  <chartFormats count="2">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1FD5FB-B304-4B52-B724-2FC03E4782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4" firstHeaderRow="1" firstDataRow="1" firstDataCol="1"/>
  <pivotFields count="24">
    <pivotField dataField="1"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3">
        <item x="0"/>
        <item x="1"/>
        <item t="default"/>
      </items>
    </pivotField>
    <pivotField showAll="0"/>
    <pivotField showAll="0"/>
    <pivotField showAll="0"/>
  </pivotFields>
  <rowFields count="1">
    <field x="20"/>
  </rowFields>
  <rowItems count="3">
    <i>
      <x/>
    </i>
    <i>
      <x v="1"/>
    </i>
    <i t="grand">
      <x/>
    </i>
  </rowItems>
  <colItems count="1">
    <i/>
  </colItems>
  <dataFields count="1">
    <dataField name="Count of customerID" fld="0" subtotal="count" baseField="0" baseItem="0"/>
  </dataFields>
  <chartFormats count="6">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0" count="1" selected="0">
            <x v="0"/>
          </reference>
        </references>
      </pivotArea>
    </chartFormat>
    <chartFormat chart="7" format="6">
      <pivotArea type="data" outline="0" fieldPosition="0">
        <references count="2">
          <reference field="4294967294" count="1" selected="0">
            <x v="0"/>
          </reference>
          <reference field="20"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20" count="1" selected="0">
            <x v="0"/>
          </reference>
        </references>
      </pivotArea>
    </chartFormat>
    <chartFormat chart="9" format="12">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A7044D-F35B-4B7F-B1D9-35D33261B73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4:J18" firstHeaderRow="1" firstDataRow="1" firstDataCol="1"/>
  <pivotFields count="24">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s>
  <rowFields count="1">
    <field x="13"/>
  </rowFields>
  <rowItems count="4">
    <i>
      <x/>
    </i>
    <i>
      <x v="1"/>
    </i>
    <i>
      <x v="2"/>
    </i>
    <i t="grand">
      <x/>
    </i>
  </rowItems>
  <colItems count="1">
    <i/>
  </colItems>
  <dataFields count="1">
    <dataField name="Sum of Churn_Flag"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6FB7067-78AD-4E0F-BA99-B381E91C8B4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1:J25" firstHeaderRow="1" firstDataRow="1" firstDataCol="1"/>
  <pivotFields count="24">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axis="axisRow" showAll="0">
      <items count="4">
        <item x="0"/>
        <item x="2"/>
        <item x="1"/>
        <item t="default"/>
      </items>
    </pivotField>
    <pivotField showAll="0"/>
    <pivotField showAll="0"/>
    <pivotField showAll="0">
      <items count="5">
        <item x="2"/>
        <item x="3"/>
        <item x="0"/>
        <item x="1"/>
        <item t="default"/>
      </items>
    </pivotField>
    <pivotField showAll="0"/>
    <pivotField showAll="0"/>
    <pivotField showAll="0"/>
    <pivotField showAll="0"/>
    <pivotField dataField="1" showAll="0"/>
    <pivotField showAll="0"/>
  </pivotFields>
  <rowFields count="1">
    <field x="14"/>
  </rowFields>
  <rowItems count="4">
    <i>
      <x/>
    </i>
    <i>
      <x v="1"/>
    </i>
    <i>
      <x v="2"/>
    </i>
    <i t="grand">
      <x/>
    </i>
  </rowItems>
  <colItems count="1">
    <i/>
  </colItems>
  <dataFields count="1">
    <dataField name="Sum of Churn_Flag"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BF078BC-4359-4255-ADD8-A93842D0BA6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1:P5" firstHeaderRow="1" firstDataRow="1" firstDataCol="1"/>
  <pivotFields count="24">
    <pivotField dataField="1"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showAll="0"/>
    <pivotField showAll="0"/>
  </pivotFields>
  <rowFields count="1">
    <field x="15"/>
  </rowFields>
  <rowItems count="4">
    <i>
      <x/>
    </i>
    <i>
      <x v="1"/>
    </i>
    <i>
      <x v="2"/>
    </i>
    <i t="grand">
      <x/>
    </i>
  </rowItems>
  <colItems count="1">
    <i/>
  </colItems>
  <dataFields count="1">
    <dataField name="Count of customerI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86FFEAB-520B-4AD4-92EE-D4BBD173F58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F22" firstHeaderRow="1" firstDataRow="1" firstDataCol="1"/>
  <pivotFields count="24">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axis="axisRow" showAll="0">
      <items count="4">
        <item x="0"/>
        <item x="2"/>
        <item x="1"/>
        <item t="default"/>
      </items>
    </pivotField>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s>
  <rowFields count="1">
    <field x="11"/>
  </rowFields>
  <rowItems count="4">
    <i>
      <x/>
    </i>
    <i>
      <x v="1"/>
    </i>
    <i>
      <x v="2"/>
    </i>
    <i t="grand">
      <x/>
    </i>
  </rowItems>
  <colItems count="1">
    <i/>
  </colItems>
  <dataFields count="1">
    <dataField name="Sum of Churn_Flag"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C1720F6-5570-4DAF-9740-E8220E2FD6A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J11" firstHeaderRow="1" firstDataRow="1" firstDataCol="1"/>
  <pivotFields count="24">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4">
        <item x="1"/>
        <item x="2"/>
        <item x="0"/>
        <item t="default"/>
      </items>
    </pivotField>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s>
  <rowFields count="1">
    <field x="10"/>
  </rowFields>
  <rowItems count="4">
    <i>
      <x/>
    </i>
    <i>
      <x v="1"/>
    </i>
    <i>
      <x v="2"/>
    </i>
    <i t="grand">
      <x/>
    </i>
  </rowItems>
  <colItems count="1">
    <i/>
  </colItems>
  <dataFields count="1">
    <dataField name="Sum of Churn_Flag"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523234C-9683-4239-B2D9-FBE0B8CD7A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24">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3">
        <item x="0"/>
        <item x="1"/>
        <item t="default"/>
      </items>
    </pivotField>
    <pivotField showAll="0"/>
    <pivotField showAll="0"/>
    <pivotField showAll="0"/>
  </pivotFields>
  <rowFields count="1">
    <field x="20"/>
  </rowFields>
  <rowItems count="3">
    <i>
      <x/>
    </i>
    <i>
      <x v="1"/>
    </i>
    <i t="grand">
      <x/>
    </i>
  </rowItems>
  <colItems count="1">
    <i/>
  </colItems>
  <dataFields count="1">
    <dataField name="Count of customerID" fld="0" subtotal="count" baseField="0" baseItem="0"/>
  </dataFields>
  <chartFormats count="6">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0" count="1" selected="0">
            <x v="0"/>
          </reference>
        </references>
      </pivotArea>
    </chartFormat>
    <chartFormat chart="7" format="6">
      <pivotArea type="data" outline="0" fieldPosition="0">
        <references count="2">
          <reference field="4294967294" count="1" selected="0">
            <x v="0"/>
          </reference>
          <reference field="20"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20" count="1" selected="0">
            <x v="0"/>
          </reference>
        </references>
      </pivotArea>
    </chartFormat>
    <chartFormat chart="9" format="12">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992788A-F4CB-41BB-A490-A7D85C1081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4">
    <pivotField dataField="1" showAll="0"/>
    <pivotField showAll="0">
      <items count="3">
        <item x="0"/>
        <item x="1"/>
        <item t="default"/>
      </items>
    </pivotField>
    <pivotField showAll="0"/>
    <pivotField showAll="0"/>
    <pivotField showAll="0"/>
    <pivotField showAll="0"/>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s>
  <rowFields count="1">
    <field x="8"/>
  </rowFields>
  <rowItems count="4">
    <i>
      <x v="2"/>
    </i>
    <i>
      <x/>
    </i>
    <i>
      <x v="1"/>
    </i>
    <i t="grand">
      <x/>
    </i>
  </rowItems>
  <colItems count="1">
    <i/>
  </colItems>
  <dataFields count="1">
    <dataField name="Count of customerID" fld="0" subtotal="count" baseField="0" baseItem="0"/>
  </dataFields>
  <chartFormats count="4">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8" count="1" selected="0">
            <x v="0"/>
          </reference>
        </references>
      </pivotArea>
    </chartFormat>
    <chartFormat chart="6" format="8">
      <pivotArea type="data" outline="0" fieldPosition="0">
        <references count="2">
          <reference field="4294967294" count="1" selected="0">
            <x v="0"/>
          </reference>
          <reference field="8" count="1" selected="0">
            <x v="1"/>
          </reference>
        </references>
      </pivotArea>
    </chartFormat>
    <chartFormat chart="6" format="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535B5B6-1060-40F4-863B-471B76F34D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7" firstHeaderRow="1" firstDataRow="1" firstDataCol="1"/>
  <pivotFields count="24">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 showAll="0"/>
  </pivotFields>
  <rowFields count="1">
    <field x="15"/>
  </rowFields>
  <rowItems count="4">
    <i>
      <x/>
    </i>
    <i>
      <x v="1"/>
    </i>
    <i>
      <x v="2"/>
    </i>
    <i t="grand">
      <x/>
    </i>
  </rowItems>
  <colItems count="1">
    <i/>
  </colItems>
  <dataFields count="1">
    <dataField name="Average of Churn_Flag" fld="22" subtotal="average" baseField="15" baseItem="1"/>
  </dataFields>
  <formats count="2">
    <format dxfId="14">
      <pivotArea collapsedLevelsAreSubtotals="1" fieldPosition="0">
        <references count="2">
          <reference field="4294967294" count="1" selected="0">
            <x v="0"/>
          </reference>
          <reference field="15" count="1">
            <x v="0"/>
          </reference>
        </references>
      </pivotArea>
    </format>
    <format dxfId="13">
      <pivotArea dataOnly="0" outline="0" fieldPosition="0">
        <references count="1">
          <reference field="4294967294" count="1">
            <x v="0"/>
          </reference>
        </references>
      </pivotArea>
    </format>
  </formats>
  <chartFormats count="3">
    <chartFormat chart="9" format="3"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A04ABD8-781F-47A7-B744-C991B2879BB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24">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17"/>
  </rowFields>
  <rowItems count="5">
    <i>
      <x v="1"/>
    </i>
    <i>
      <x/>
    </i>
    <i>
      <x v="3"/>
    </i>
    <i>
      <x v="2"/>
    </i>
    <i t="grand">
      <x/>
    </i>
  </rowItems>
  <colItems count="1">
    <i/>
  </colItems>
  <dataFields count="1">
    <dataField name="Average of Churn_Flag" fld="22" subtotal="average" baseField="17" baseItem="2"/>
  </dataFields>
  <chartFormats count="2">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78B0BB3-7521-406A-B346-ED0FE7F4D92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24">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dataField="1" showAll="0"/>
    <pivotField axis="axisRow" showAll="0">
      <items count="7">
        <item x="0"/>
        <item x="3"/>
        <item x="1"/>
        <item x="2"/>
        <item x="5"/>
        <item x="4"/>
        <item t="default"/>
      </items>
    </pivotField>
  </pivotFields>
  <rowFields count="1">
    <field x="23"/>
  </rowFields>
  <rowItems count="7">
    <i>
      <x/>
    </i>
    <i>
      <x v="1"/>
    </i>
    <i>
      <x v="2"/>
    </i>
    <i>
      <x v="3"/>
    </i>
    <i>
      <x v="4"/>
    </i>
    <i>
      <x v="5"/>
    </i>
    <i t="grand">
      <x/>
    </i>
  </rowItems>
  <colItems count="1">
    <i/>
  </colItems>
  <dataFields count="1">
    <dataField name="Average of Churn_Flag" fld="22" subtotal="average" baseField="23" baseItem="0"/>
  </dataFields>
  <formats count="7">
    <format dxfId="12">
      <pivotArea collapsedLevelsAreSubtotals="1" fieldPosition="0">
        <references count="1">
          <reference field="23" count="1">
            <x v="0"/>
          </reference>
        </references>
      </pivotArea>
    </format>
    <format dxfId="11">
      <pivotArea collapsedLevelsAreSubtotals="1" fieldPosition="0">
        <references count="1">
          <reference field="23" count="1">
            <x v="1"/>
          </reference>
        </references>
      </pivotArea>
    </format>
    <format dxfId="10">
      <pivotArea collapsedLevelsAreSubtotals="1" fieldPosition="0">
        <references count="1">
          <reference field="23" count="1">
            <x v="2"/>
          </reference>
        </references>
      </pivotArea>
    </format>
    <format dxfId="9">
      <pivotArea collapsedLevelsAreSubtotals="1" fieldPosition="0">
        <references count="1">
          <reference field="23" count="1">
            <x v="3"/>
          </reference>
        </references>
      </pivotArea>
    </format>
    <format dxfId="8">
      <pivotArea collapsedLevelsAreSubtotals="1" fieldPosition="0">
        <references count="1">
          <reference field="23" count="1">
            <x v="4"/>
          </reference>
        </references>
      </pivotArea>
    </format>
    <format dxfId="7">
      <pivotArea collapsedLevelsAreSubtotals="1" fieldPosition="0">
        <references count="1">
          <reference field="23" count="1">
            <x v="5"/>
          </reference>
        </references>
      </pivotArea>
    </format>
    <format dxfId="6">
      <pivotArea grandRow="1"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3396BEF-F972-4D89-A67C-A5A6DB5B6C7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24">
    <pivotField showAll="0"/>
    <pivotField showAll="0">
      <items count="3">
        <item x="0"/>
        <item x="1"/>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pivotFields>
  <rowFields count="1">
    <field x="8"/>
  </rowFields>
  <rowItems count="4">
    <i>
      <x/>
    </i>
    <i>
      <x v="1"/>
    </i>
    <i>
      <x v="2"/>
    </i>
    <i t="grand">
      <x/>
    </i>
  </rowItems>
  <colItems count="1">
    <i/>
  </colItems>
  <dataFields count="1">
    <dataField name="Average of Churn_Flag" fld="22" subtotal="average" baseField="8" baseItem="0"/>
  </dataFields>
  <formats count="4">
    <format dxfId="5">
      <pivotArea collapsedLevelsAreSubtotals="1" fieldPosition="0">
        <references count="1">
          <reference field="8" count="1">
            <x v="0"/>
          </reference>
        </references>
      </pivotArea>
    </format>
    <format dxfId="4">
      <pivotArea collapsedLevelsAreSubtotals="1" fieldPosition="0">
        <references count="1">
          <reference field="8" count="1">
            <x v="1"/>
          </reference>
        </references>
      </pivotArea>
    </format>
    <format dxfId="3">
      <pivotArea collapsedLevelsAreSubtotals="1" fieldPosition="0">
        <references count="1">
          <reference field="8" count="1">
            <x v="2"/>
          </reference>
        </references>
      </pivotArea>
    </format>
    <format dxfId="2">
      <pivotArea grandRow="1" outline="0" collapsedLevelsAreSubtotals="1" fieldPosition="0"/>
    </format>
  </formats>
  <chartFormats count="8">
    <chartFormat chart="6" format="2"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8" count="1" selected="0">
            <x v="0"/>
          </reference>
        </references>
      </pivotArea>
    </chartFormat>
    <chartFormat chart="8" format="9">
      <pivotArea type="data" outline="0" fieldPosition="0">
        <references count="2">
          <reference field="4294967294" count="1" selected="0">
            <x v="0"/>
          </reference>
          <reference field="8" count="1" selected="0">
            <x v="1"/>
          </reference>
        </references>
      </pivotArea>
    </chartFormat>
    <chartFormat chart="8" format="10">
      <pivotArea type="data" outline="0" fieldPosition="0">
        <references count="2">
          <reference field="4294967294" count="1" selected="0">
            <x v="0"/>
          </reference>
          <reference field="8" count="1" selected="0">
            <x v="2"/>
          </reference>
        </references>
      </pivotArea>
    </chartFormat>
    <chartFormat chart="6" format="3">
      <pivotArea type="data" outline="0" fieldPosition="0">
        <references count="2">
          <reference field="4294967294" count="1" selected="0">
            <x v="0"/>
          </reference>
          <reference field="8" count="1" selected="0">
            <x v="0"/>
          </reference>
        </references>
      </pivotArea>
    </chartFormat>
    <chartFormat chart="6" format="4">
      <pivotArea type="data" outline="0" fieldPosition="0">
        <references count="2">
          <reference field="4294967294" count="1" selected="0">
            <x v="0"/>
          </reference>
          <reference field="8" count="1" selected="0">
            <x v="1"/>
          </reference>
        </references>
      </pivotArea>
    </chartFormat>
    <chartFormat chart="6" format="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05BF19A-980A-4FE5-AFC8-7027897431B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s>
  <rowFields count="1">
    <field x="12"/>
  </rowFields>
  <rowItems count="4">
    <i>
      <x/>
    </i>
    <i>
      <x v="1"/>
    </i>
    <i>
      <x v="2"/>
    </i>
    <i t="grand">
      <x/>
    </i>
  </rowItems>
  <colItems count="1">
    <i/>
  </colItems>
  <dataFields count="1">
    <dataField name="Average of Churn_Flag" fld="22" subtotal="average"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39BA5F6-A677-4C62-B749-CBF625DF5CA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4">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axis="axisRow" showAll="0">
      <items count="4">
        <item x="0"/>
        <item x="2"/>
        <item x="1"/>
        <item t="default"/>
      </items>
    </pivotField>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s>
  <rowFields count="1">
    <field x="9"/>
  </rowFields>
  <rowItems count="4">
    <i>
      <x/>
    </i>
    <i>
      <x v="1"/>
    </i>
    <i>
      <x v="2"/>
    </i>
    <i t="grand">
      <x/>
    </i>
  </rowItems>
  <colItems count="1">
    <i/>
  </colItems>
  <dataFields count="1">
    <dataField name="Average of Churn_Flag" fld="22" subtotal="average" baseField="9"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9" count="1" selected="0">
            <x v="0"/>
          </reference>
        </references>
      </pivotArea>
    </chartFormat>
    <chartFormat chart="5" format="7">
      <pivotArea type="data" outline="0" fieldPosition="0">
        <references count="2">
          <reference field="4294967294" count="1" selected="0">
            <x v="0"/>
          </reference>
          <reference field="9" count="1" selected="0">
            <x v="1"/>
          </reference>
        </references>
      </pivotArea>
    </chartFormat>
    <chartFormat chart="5"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BF64E9C-85E6-4EBF-ACD2-2EC0E3FF40F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4">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0"/>
  </rowFields>
  <rowItems count="4">
    <i>
      <x/>
    </i>
    <i>
      <x v="1"/>
    </i>
    <i>
      <x v="2"/>
    </i>
    <i t="grand">
      <x/>
    </i>
  </rowItems>
  <colItems count="1">
    <i/>
  </colItems>
  <dataFields count="1">
    <dataField name="Sum of Churn_Flag"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147DA18-D469-4A54-B12F-45302C7DDDE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1"/>
  </rowFields>
  <rowItems count="4">
    <i>
      <x/>
    </i>
    <i>
      <x v="1"/>
    </i>
    <i>
      <x v="2"/>
    </i>
    <i t="grand">
      <x/>
    </i>
  </rowItems>
  <colItems count="1">
    <i/>
  </colItems>
  <dataFields count="1">
    <dataField name="Sum of Churn_Flag"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14251C8-8B33-4F6E-976D-074924792B0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dataField="1" showAll="0"/>
    <pivotField showAll="0"/>
  </pivotFields>
  <rowFields count="1">
    <field x="13"/>
  </rowFields>
  <rowItems count="4">
    <i>
      <x/>
    </i>
    <i>
      <x v="1"/>
    </i>
    <i>
      <x v="2"/>
    </i>
    <i t="grand">
      <x/>
    </i>
  </rowItems>
  <colItems count="1">
    <i/>
  </colItems>
  <dataFields count="1">
    <dataField name="Sum of Churn_Flag"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1FC1985-1EE9-4622-A860-A84E52D0C31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dataField="1" showAll="0"/>
    <pivotField showAll="0"/>
  </pivotFields>
  <rowFields count="1">
    <field x="14"/>
  </rowFields>
  <rowItems count="4">
    <i>
      <x/>
    </i>
    <i>
      <x v="1"/>
    </i>
    <i>
      <x v="2"/>
    </i>
    <i t="grand">
      <x/>
    </i>
  </rowItems>
  <colItems count="1">
    <i/>
  </colItems>
  <dataFields count="1">
    <dataField name="Sum of Churn_Flag"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B54B8F8-4563-4B66-8DA8-EAB9CE837C4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4">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showAll="0"/>
    <pivotField showAll="0"/>
    <pivotField dataField="1" showAll="0"/>
    <pivotField showAll="0"/>
  </pivotFields>
  <rowFields count="1">
    <field x="17"/>
  </rowFields>
  <rowItems count="5">
    <i>
      <x/>
    </i>
    <i>
      <x v="1"/>
    </i>
    <i>
      <x v="2"/>
    </i>
    <i>
      <x v="3"/>
    </i>
    <i t="grand">
      <x/>
    </i>
  </rowItems>
  <colItems count="1">
    <i/>
  </colItems>
  <dataFields count="1">
    <dataField name="Average of Churn_Flag" fld="22" subtotal="average"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DE8B8E16-9CD0-4781-A79E-61EA69D77CB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4">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Churn_Flag"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D09C11C6-0509-40A9-A121-A4B0847B874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4">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s>
  <rowFields count="1">
    <field x="17"/>
  </rowFields>
  <rowItems count="5">
    <i>
      <x/>
    </i>
    <i>
      <x v="1"/>
    </i>
    <i>
      <x v="2"/>
    </i>
    <i>
      <x v="3"/>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A627150E-63E3-4A87-B840-A15D36120AA9}" sourceName="Contract">
  <pivotTables>
    <pivotTable tabId="10" name="PivotTable5"/>
    <pivotTable tabId="13" name="PivotTable7"/>
    <pivotTable tabId="15" name="PivotTable9"/>
    <pivotTable tabId="14" name="PivotTable8"/>
    <pivotTable tabId="24" name="PivotTable16"/>
    <pivotTable tabId="11" name="PivotTable6"/>
    <pivotTable tabId="30" name="PivotTable4"/>
    <pivotTable tabId="30" name="PivotTable5"/>
    <pivotTable tabId="30" name="PivotTable6"/>
    <pivotTable tabId="30" name="PivotTable7"/>
    <pivotTable tabId="30" name="PivotTable14"/>
    <pivotTable tabId="30" name="PivotTable15"/>
  </pivotTables>
  <data>
    <tabular pivotCacheId="115819335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4CA44ED4-167B-4BBA-B013-A3142F32C320}" sourceName="InternetService">
  <pivotTables>
    <pivotTable tabId="6" name="PivotTable1"/>
    <pivotTable tabId="9" name="PivotTable4"/>
    <pivotTable tabId="30" name="PivotTable1"/>
    <pivotTable tabId="30" name="PivotTable2"/>
    <pivotTable tabId="30" name="PivotTable3"/>
    <pivotTable tabId="30" name="PivotTable4"/>
    <pivotTable tabId="30" name="PivotTable5"/>
    <pivotTable tabId="30" name="PivotTable6"/>
    <pivotTable tabId="30" name="PivotTable15"/>
    <pivotTable tabId="30" name="PivotTable10"/>
    <pivotTable tabId="30" name="PivotTable11"/>
    <pivotTable tabId="30" name="PivotTable12"/>
    <pivotTable tabId="30" name="PivotTable13"/>
    <pivotTable tabId="30" name="PivotTable14"/>
    <pivotTable tabId="30" name="PivotTable16"/>
    <pivotTable tabId="30" name="PivotTable7"/>
    <pivotTable tabId="30" name="PivotTable8"/>
    <pivotTable tabId="30" name="PivotTable9"/>
    <pivotTable tabId="13" name="PivotTable7"/>
    <pivotTable tabId="8" name="PivotTable3"/>
    <pivotTable tabId="30" name="PivotTable17"/>
  </pivotTables>
  <data>
    <tabular pivotCacheId="115819335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5DD70AD0-3E3D-4EDB-B30A-84869F9098FB}" sourceName="PaymentMethod">
  <pivotTables>
    <pivotTable tabId="8" name="PivotTable3"/>
    <pivotTable tabId="25" name="PivotTable17"/>
    <pivotTable tabId="10" name="PivotTable5"/>
    <pivotTable tabId="24" name="PivotTable16"/>
    <pivotTable tabId="30" name="PivotTable1"/>
    <pivotTable tabId="30" name="PivotTable2"/>
    <pivotTable tabId="30" name="PivotTable4"/>
    <pivotTable tabId="30" name="PivotTable5"/>
    <pivotTable tabId="30" name="PivotTable7"/>
    <pivotTable tabId="30" name="PivotTable13"/>
    <pivotTable tabId="30" name="PivotTable14"/>
    <pivotTable tabId="30" name="PivotTable15"/>
    <pivotTable tabId="30" name="PivotTable10"/>
    <pivotTable tabId="30" name="PivotTable11"/>
    <pivotTable tabId="30" name="PivotTable12"/>
    <pivotTable tabId="30" name="PivotTable16"/>
    <pivotTable tabId="30" name="PivotTable3"/>
    <pivotTable tabId="30" name="PivotTable6"/>
    <pivotTable tabId="30" name="PivotTable8"/>
    <pivotTable tabId="30" name="PivotTable9"/>
    <pivotTable tabId="30" name="PivotTable17"/>
  </pivotTables>
  <data>
    <tabular pivotCacheId="1158193359">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F9C8B0C-F404-4C96-8AA7-9D621622047E}" sourceName="gender">
  <pivotTables>
    <pivotTable tabId="30" name="PivotTable2"/>
    <pivotTable tabId="30" name="PivotTable4"/>
    <pivotTable tabId="30" name="PivotTable5"/>
    <pivotTable tabId="30" name="PivotTable6"/>
    <pivotTable tabId="30" name="PivotTable13"/>
    <pivotTable tabId="30" name="PivotTable14"/>
    <pivotTable tabId="30" name="PivotTable15"/>
    <pivotTable tabId="30" name="PivotTable1"/>
    <pivotTable tabId="30" name="PivotTable10"/>
    <pivotTable tabId="30" name="PivotTable11"/>
    <pivotTable tabId="30" name="PivotTable12"/>
    <pivotTable tabId="30" name="PivotTable16"/>
    <pivotTable tabId="30" name="PivotTable3"/>
    <pivotTable tabId="30" name="PivotTable7"/>
    <pivotTable tabId="30" name="PivotTable8"/>
    <pivotTable tabId="30" name="PivotTable9"/>
  </pivotTables>
  <data>
    <tabular pivotCacheId="115819335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3192990D-5AF3-4E3C-88B0-16B1C39ADD0E}" cache="Slicer_Contract" caption="Contract" rowHeight="247650"/>
  <slicer name="InternetService" xr10:uid="{8E2B3407-4B61-44EF-90F8-A2B1BD181B5A}" cache="Slicer_InternetService" caption="InternetService" rowHeight="247650"/>
  <slicer name="PaymentMethod" xr10:uid="{6605E50B-F1E0-4BA1-A2A7-3B2B4652B74A}" cache="Slicer_PaymentMethod" caption="PaymentMethod" columnCount="2" rowHeight="247650"/>
  <slicer name="gender" xr10:uid="{3BB5C943-0003-4843-944C-D391F55FBDB6}"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181780-0C49-4006-AA01-3DACEA387FDC}" name="TelcoData" displayName="TelcoData" ref="A1:U7044" totalsRowShown="0">
  <autoFilter ref="A1:U7044" xr:uid="{9A181780-0C49-4006-AA01-3DACEA387FDC}"/>
  <tableColumns count="21">
    <tableColumn id="1" xr3:uid="{87502C1B-92BB-4C50-8DD7-62012EDC09BA}" name="customerID"/>
    <tableColumn id="2" xr3:uid="{F8AB4866-BC97-408F-AA97-B4ABC32F9D28}" name="gender"/>
    <tableColumn id="3" xr3:uid="{73938E30-AE64-4B29-A30A-50A2DA96AA2C}" name="SeniorCitizen"/>
    <tableColumn id="4" xr3:uid="{56CEDF1E-42D9-4D07-B285-0B5013D7E567}" name="Partner"/>
    <tableColumn id="5" xr3:uid="{AAA63386-DCD0-486F-BC50-A827F8393163}" name="Dependents"/>
    <tableColumn id="6" xr3:uid="{5369C473-1AF6-402B-ABFC-C9A73D19C5CB}" name="tenure"/>
    <tableColumn id="7" xr3:uid="{D46C5984-F517-4CDE-B7C4-8F86B25EFEED}" name="PhoneService"/>
    <tableColumn id="8" xr3:uid="{FBE990A5-BE10-42CD-8B1B-15E5F1755F9A}" name="MultipleLines"/>
    <tableColumn id="9" xr3:uid="{2100AC2C-7EAE-48B1-A1FA-6AFA233E2AA7}" name="InternetService"/>
    <tableColumn id="10" xr3:uid="{FA0B6CFC-140E-49ED-9EF8-40B635561998}" name="OnlineSecurity"/>
    <tableColumn id="11" xr3:uid="{3C0C2038-6D42-46B5-9B65-CBE63F1D2A00}" name="OnlineBackup"/>
    <tableColumn id="12" xr3:uid="{A5CA09B2-1355-4A5D-8BFB-F716340FC7F7}" name="DeviceProtection"/>
    <tableColumn id="13" xr3:uid="{5D9DF731-7B47-448E-8139-02D51AB346F9}" name="TechSupport"/>
    <tableColumn id="14" xr3:uid="{E09C6AEA-B8F1-4303-9AC5-2EC40EA03FD5}" name="StreamingTV"/>
    <tableColumn id="15" xr3:uid="{1384D8B2-6DE1-47B0-9EDB-6B5AB2CD37FF}" name="StreamingMovies"/>
    <tableColumn id="16" xr3:uid="{88C4D8A9-2068-465C-B34F-988C9F5B5ACB}" name="Contract"/>
    <tableColumn id="17" xr3:uid="{A30432C0-73C4-429B-9B04-E65741539713}" name="PaperlessBilling"/>
    <tableColumn id="18" xr3:uid="{28E48C5C-5D86-4F25-8B72-B229FF8647AD}" name="PaymentMethod"/>
    <tableColumn id="19" xr3:uid="{EB37CAB0-DB17-44DF-9F3C-2C9676131711}" name="MonthlyCharges"/>
    <tableColumn id="20" xr3:uid="{89FBEA8E-A732-4F5B-A4CA-89EF0EC65491}" name="TotalCharges"/>
    <tableColumn id="21" xr3:uid="{17072792-AC0B-42A4-A5AF-D2DD04A66D2F}" name="Chur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595DB9-1AF3-4EE2-BB7D-A0EA021DFFB7}" name="TelcoData2" displayName="TelcoData2" ref="A1:X7044" totalsRowShown="0">
  <autoFilter ref="A1:X7044" xr:uid="{9A181780-0C49-4006-AA01-3DACEA387FDC}"/>
  <tableColumns count="24">
    <tableColumn id="1" xr3:uid="{68E628E4-1B4E-4117-B6CB-F154C83931CC}" name="customerID"/>
    <tableColumn id="2" xr3:uid="{A3BBBC9B-C067-4DBB-89F0-5F2B8A9C7AF4}" name="gender"/>
    <tableColumn id="3" xr3:uid="{DD14B34F-4D28-47BB-B978-F77BB52F179C}" name="SeniorCitizen"/>
    <tableColumn id="4" xr3:uid="{9B957DFA-471F-452C-909C-BE92C0968A7C}" name="Partner"/>
    <tableColumn id="5" xr3:uid="{B27FB9AB-AFFA-4B0F-913C-8E963B33DA84}" name="Dependents"/>
    <tableColumn id="6" xr3:uid="{6639FDF6-1FF4-4EE0-AB19-8318A38BDC42}" name="tenure"/>
    <tableColumn id="7" xr3:uid="{954708A1-80DB-4FE1-9EE1-5187D1D2EA5D}" name="PhoneService"/>
    <tableColumn id="8" xr3:uid="{9951252D-04C7-4216-BEA5-936834696967}" name="MultipleLines"/>
    <tableColumn id="9" xr3:uid="{774060CC-FF92-4D9D-9B51-7EA556791770}" name="InternetService"/>
    <tableColumn id="10" xr3:uid="{06DA0096-CEE0-4221-B934-9158FC714274}" name="OnlineSecurity"/>
    <tableColumn id="11" xr3:uid="{0558BD95-44DE-4049-9D49-5DA9282111B8}" name="OnlineBackup"/>
    <tableColumn id="12" xr3:uid="{1A184850-0E62-4FBE-B2F7-AD11406BBF30}" name="DeviceProtection"/>
    <tableColumn id="13" xr3:uid="{A87AFC25-5BC8-4994-B943-2303C037D92E}" name="TechSupport"/>
    <tableColumn id="14" xr3:uid="{1FAE3C3B-863E-40B6-B845-C9469D9DB042}" name="StreamingTV"/>
    <tableColumn id="15" xr3:uid="{3DA12290-3CBB-4895-8654-14DF0BB8D1AC}" name="StreamingMovies"/>
    <tableColumn id="16" xr3:uid="{268A8545-3EB4-4CB5-A0A8-A6AA04A77B0F}" name="Contract"/>
    <tableColumn id="17" xr3:uid="{EE9A7ADA-64FC-4D8C-8C24-7F9AF0867969}" name="PaperlessBilling"/>
    <tableColumn id="18" xr3:uid="{77B8F8E0-4026-4C1F-BC19-0E1A4D98627F}" name="PaymentMethod"/>
    <tableColumn id="19" xr3:uid="{2104BAFE-6DAA-4841-8895-3092923075E5}" name="MonthlyCharges"/>
    <tableColumn id="20" xr3:uid="{0B2B7CC5-4005-4672-A295-FC784C31A603}" name="TotalCharges" dataDxfId="42"/>
    <tableColumn id="21" xr3:uid="{0C0D827B-4445-4E6D-A338-0971A90C239C}" name="Churn"/>
    <tableColumn id="22" xr3:uid="{A540E980-CEC9-474A-97E5-3367F7CDEBBD}" name="TotalChages_Clean" dataDxfId="41">
      <calculatedColumnFormula>IFERROR(VALUE(TRIM(TelcoData2[[#This Row],[TotalCharges]])),"")</calculatedColumnFormula>
    </tableColumn>
    <tableColumn id="23" xr3:uid="{38DF5672-98A6-4428-836E-C0F2ECEF7C36}" name="Churn_Flag" dataDxfId="40">
      <calculatedColumnFormula>IF(TelcoData2[[#This Row],[Churn]]="Yes",1,0)</calculatedColumnFormula>
    </tableColumn>
    <tableColumn id="24" xr3:uid="{F0722F42-5989-4DC0-9A5F-D51B084976AF}" name="Tenure_Group" dataDxfId="39">
      <calculatedColumnFormula>IF(TelcoData2[[#This Row],[tenure]]&lt;=12,"0-12 Months",
IF(TelcoData2[[#This Row],[tenure]]&lt;=24,"13-24 Months",
IF(TelcoData2[[#This Row],[tenure]]&lt;=36,"25-36 Months",
IF(TelcoData2[[#This Row],[tenure]]&lt;=48,"37-48 Months",
IF(TelcoData2[[#This Row],[tenure]]&lt;=60,"49-60 Months",
"61-72 Months")))))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03672FA-AC59-45BE-88F9-05E0E4F74E86}" name="Table8" displayName="Table8" ref="A6:C14" totalsRowShown="0">
  <autoFilter ref="A6:C14" xr:uid="{703672FA-AC59-45BE-88F9-05E0E4F74E86}"/>
  <tableColumns count="3">
    <tableColumn id="1" xr3:uid="{3BCBA7FF-4A57-4DB5-8E24-AA26F84D152A}" name="Column"/>
    <tableColumn id="2" xr3:uid="{F7A05646-BBFE-4027-8D73-AB9AB2DAC25D}" name="Missing Values"/>
    <tableColumn id="3" xr3:uid="{7C65B56F-7482-4DDF-BB0B-A24028F48990}" name="Missing %" dataDxfId="38" dataCellStyle="Percent">
      <calculatedColumnFormula>B7/$B$2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8724A4C-F1D8-4426-88B6-1E6E4A1A1AA7}" name="Table9" displayName="Table9" ref="A18:F21" totalsRowShown="0">
  <autoFilter ref="A18:F21" xr:uid="{98724A4C-F1D8-4426-88B6-1E6E4A1A1AA7}"/>
  <tableColumns count="6">
    <tableColumn id="1" xr3:uid="{DA815624-7337-47BA-96FA-27AC0A529B43}" name="Variable"/>
    <tableColumn id="2" xr3:uid="{5BFF8ADB-8AC9-4799-AC30-C3DD1FC2DA14}" name="Mean"/>
    <tableColumn id="3" xr3:uid="{B0BF272E-411A-4DA0-BB47-B862A613E5B2}" name="Median"/>
    <tableColumn id="4" xr3:uid="{4CE69901-333C-41BC-8BAD-B75F63FAEB93}" name="Minimum"/>
    <tableColumn id="5" xr3:uid="{6E167937-C9B9-442B-AADE-A9BA4041A21D}" name="Maximum"/>
    <tableColumn id="6" xr3:uid="{4E3C805B-CEA2-4F35-81ED-741ABA78AB24}" name="Std. Dev."/>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9B8ED39-8499-434A-9A19-AFC7FA37AB82}" name="Table3" displayName="Table3" ref="A1:F6" totalsRowShown="0">
  <autoFilter ref="A1:F6" xr:uid="{B9B8ED39-8499-434A-9A19-AFC7FA37AB82}"/>
  <tableColumns count="6">
    <tableColumn id="1" xr3:uid="{5D3896BD-7BD8-46C0-8169-6500DFB5D744}" name="Correlation Map"/>
    <tableColumn id="2" xr3:uid="{BDBC11C2-46C9-4124-B5EA-E1CEAE55DD31}" name="Senior Citizen"/>
    <tableColumn id="3" xr3:uid="{D63DA396-2C9F-4A16-8FF9-27952E24C03E}" name="Tenure"/>
    <tableColumn id="4" xr3:uid="{F5DE3D90-2134-4E24-9FA2-64BF4B8325A6}" name="MonthlyCharges"/>
    <tableColumn id="5" xr3:uid="{7D2589FE-A2C7-4EB9-87C1-48E1DFB11195}" name="TotalCharges"/>
    <tableColumn id="6" xr3:uid="{1F2B2534-6344-451B-A6F4-264008DAB0FC}" name=" Churn Flag"/>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7982231-9595-4D02-98C7-FBBF89803034}" name="Table5" displayName="Table5" ref="A1:B7" totalsRowShown="0">
  <autoFilter ref="A1:B7" xr:uid="{77982231-9595-4D02-98C7-FBBF89803034}"/>
  <tableColumns count="2">
    <tableColumn id="1" xr3:uid="{DD73682B-C0E6-44AD-A7E9-C5C95469E45A}" name="BUSINESS INSIGHTS" dataDxfId="23"/>
    <tableColumn id="2" xr3:uid="{2FC0C7B0-C7F1-41D4-AE30-25B4EF85FF85}" name="Column1" dataDxfId="2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683CB1-566F-402D-8BE9-4D08F57C25F1}" name="Table6" displayName="Table6" ref="A11:C16" totalsRowShown="0">
  <autoFilter ref="A11:C16" xr:uid="{22683CB1-566F-402D-8BE9-4D08F57C25F1}"/>
  <tableColumns count="3">
    <tableColumn id="1" xr3:uid="{55F77BFD-84A1-44DD-A0DD-E49EAEE58776}" name="BUSINESS OPPORTUNITIES" dataDxfId="21"/>
    <tableColumn id="2" xr3:uid="{066D3704-4081-498F-9195-3CC2E08FC5C6}" name="BUSINESS RISKS" dataDxfId="20"/>
    <tableColumn id="3" xr3:uid="{042A9F76-794F-44A1-8A0E-5381CBDFD5D4}" name="BUSINESS RECOMMENDATION" dataDxfId="1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3362EA5-F08B-4992-B2D1-827588C02D8C}" name="Table48" displayName="Table48" ref="A19:B22" totalsRowShown="0" headerRowDxfId="18" dataDxfId="17">
  <autoFilter ref="A19:B22" xr:uid="{83362EA5-F08B-4992-B2D1-827588C02D8C}"/>
  <tableColumns count="2">
    <tableColumn id="1" xr3:uid="{41FEB07D-0668-4AF6-AD7E-30C23EA07ACF}" name="BUSINESS RISKS" dataDxfId="16"/>
    <tableColumn id="2" xr3:uid="{EFFEE4A7-A9D6-4666-9BC7-D6529D68D172}" name="POTENTIAL IMPACT" dataDxfId="1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1A675E-6975-4D65-8A99-D56E2A700DF8}" name="Table4" displayName="Table4" ref="A1:B6" totalsRowShown="0">
  <autoFilter ref="A1:B6" xr:uid="{B91A675E-6975-4D65-8A99-D56E2A700DF8}"/>
  <tableColumns count="2">
    <tableColumn id="1" xr3:uid="{C14C91B5-6F9C-469E-B1E9-26AABE70B02E}" name="Question" dataDxfId="1"/>
    <tableColumn id="2" xr3:uid="{633D7737-607D-42F6-B37F-6E2189CE9C47}" name="Answ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1.bin"/><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28.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9.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30.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31.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F2F5D-EEEC-4E6D-B36A-F4BFFBF76247}">
  <dimension ref="A1:XFD7044"/>
  <sheetViews>
    <sheetView workbookViewId="0">
      <selection activeCell="T2" sqref="T2"/>
    </sheetView>
  </sheetViews>
  <sheetFormatPr defaultRowHeight="14.4" x14ac:dyDescent="0.3"/>
  <cols>
    <col min="1" max="1" width="12.5546875" customWidth="1"/>
    <col min="3" max="3" width="14.109375" customWidth="1"/>
    <col min="4" max="4" width="9" customWidth="1"/>
    <col min="5" max="5" width="12.88671875" customWidth="1"/>
    <col min="7" max="7" width="14.21875" customWidth="1"/>
    <col min="8" max="8" width="14.109375" customWidth="1"/>
    <col min="9" max="9" width="15.6640625" customWidth="1"/>
    <col min="10" max="10" width="15.21875" customWidth="1"/>
    <col min="11" max="11" width="14.5546875" customWidth="1"/>
    <col min="12" max="12" width="17.21875" customWidth="1"/>
    <col min="13" max="14" width="13.44140625" customWidth="1"/>
    <col min="15" max="15" width="17.21875" customWidth="1"/>
    <col min="16" max="16" width="10.109375" customWidth="1"/>
    <col min="17" max="17" width="16.33203125" customWidth="1"/>
    <col min="18" max="18" width="16.44140625" customWidth="1"/>
    <col min="19" max="19" width="16.109375" customWidth="1"/>
    <col min="20" max="20" width="13.6640625" customWidth="1"/>
    <col min="22" max="30" width="10.33203125" customWidth="1"/>
    <col min="31" max="120" width="11.33203125" customWidth="1"/>
    <col min="121" max="1020" width="12.33203125" customWidth="1"/>
    <col min="1021" max="10020" width="13.33203125" customWidth="1"/>
    <col min="10021" max="16384" width="14.33203125" customWidth="1"/>
  </cols>
  <sheetData>
    <row r="1" spans="1:1638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7080</v>
      </c>
      <c r="W1" t="s">
        <v>7081</v>
      </c>
      <c r="X1" t="s">
        <v>7082</v>
      </c>
      <c r="Y1" t="s">
        <v>7083</v>
      </c>
      <c r="Z1" t="s">
        <v>7084</v>
      </c>
      <c r="AA1" t="s">
        <v>7085</v>
      </c>
      <c r="AB1" t="s">
        <v>7086</v>
      </c>
      <c r="AC1" t="s">
        <v>7087</v>
      </c>
      <c r="AD1" t="s">
        <v>7088</v>
      </c>
      <c r="AE1" t="s">
        <v>7089</v>
      </c>
      <c r="AF1" t="s">
        <v>7090</v>
      </c>
      <c r="AG1" t="s">
        <v>7091</v>
      </c>
      <c r="AH1" t="s">
        <v>7092</v>
      </c>
      <c r="AI1" t="s">
        <v>7093</v>
      </c>
      <c r="AJ1" t="s">
        <v>7094</v>
      </c>
      <c r="AK1" t="s">
        <v>7095</v>
      </c>
      <c r="AL1" t="s">
        <v>7096</v>
      </c>
      <c r="AM1" t="s">
        <v>7097</v>
      </c>
      <c r="AN1" t="s">
        <v>7098</v>
      </c>
      <c r="AO1" t="s">
        <v>7099</v>
      </c>
      <c r="AP1" t="s">
        <v>7100</v>
      </c>
      <c r="AQ1" t="s">
        <v>7101</v>
      </c>
      <c r="AR1" t="s">
        <v>7102</v>
      </c>
      <c r="AS1" t="s">
        <v>7103</v>
      </c>
      <c r="AT1" t="s">
        <v>7104</v>
      </c>
      <c r="AU1" t="s">
        <v>7105</v>
      </c>
      <c r="AV1" t="s">
        <v>7106</v>
      </c>
      <c r="AW1" t="s">
        <v>7107</v>
      </c>
      <c r="AX1" t="s">
        <v>7108</v>
      </c>
      <c r="AY1" t="s">
        <v>7109</v>
      </c>
      <c r="AZ1" t="s">
        <v>7110</v>
      </c>
      <c r="BA1" t="s">
        <v>7111</v>
      </c>
      <c r="BB1" t="s">
        <v>7112</v>
      </c>
      <c r="BC1" t="s">
        <v>7113</v>
      </c>
      <c r="BD1" t="s">
        <v>7114</v>
      </c>
      <c r="BE1" t="s">
        <v>7115</v>
      </c>
      <c r="BF1" t="s">
        <v>7116</v>
      </c>
      <c r="BG1" t="s">
        <v>7117</v>
      </c>
      <c r="BH1" t="s">
        <v>7118</v>
      </c>
      <c r="BI1" t="s">
        <v>7119</v>
      </c>
      <c r="BJ1" t="s">
        <v>7120</v>
      </c>
      <c r="BK1" t="s">
        <v>7121</v>
      </c>
      <c r="BL1" t="s">
        <v>7122</v>
      </c>
      <c r="BM1" t="s">
        <v>7123</v>
      </c>
      <c r="BN1" t="s">
        <v>7124</v>
      </c>
      <c r="BO1" t="s">
        <v>7125</v>
      </c>
      <c r="BP1" t="s">
        <v>7126</v>
      </c>
      <c r="BQ1" t="s">
        <v>7127</v>
      </c>
      <c r="BR1" t="s">
        <v>7128</v>
      </c>
      <c r="BS1" t="s">
        <v>7129</v>
      </c>
      <c r="BT1" t="s">
        <v>7130</v>
      </c>
      <c r="BU1" t="s">
        <v>7131</v>
      </c>
      <c r="BV1" t="s">
        <v>7132</v>
      </c>
      <c r="BW1" t="s">
        <v>7133</v>
      </c>
      <c r="BX1" t="s">
        <v>7134</v>
      </c>
      <c r="BY1" t="s">
        <v>7135</v>
      </c>
      <c r="BZ1" t="s">
        <v>7136</v>
      </c>
      <c r="CA1" t="s">
        <v>7137</v>
      </c>
      <c r="CB1" t="s">
        <v>7138</v>
      </c>
      <c r="CC1" t="s">
        <v>7139</v>
      </c>
      <c r="CD1" t="s">
        <v>7140</v>
      </c>
      <c r="CE1" t="s">
        <v>7141</v>
      </c>
      <c r="CF1" t="s">
        <v>7142</v>
      </c>
      <c r="CG1" t="s">
        <v>7143</v>
      </c>
      <c r="CH1" t="s">
        <v>7144</v>
      </c>
      <c r="CI1" t="s">
        <v>7145</v>
      </c>
      <c r="CJ1" t="s">
        <v>7146</v>
      </c>
      <c r="CK1" t="s">
        <v>7147</v>
      </c>
      <c r="CL1" t="s">
        <v>7148</v>
      </c>
      <c r="CM1" t="s">
        <v>7149</v>
      </c>
      <c r="CN1" t="s">
        <v>7150</v>
      </c>
      <c r="CO1" t="s">
        <v>7151</v>
      </c>
      <c r="CP1" t="s">
        <v>7152</v>
      </c>
      <c r="CQ1" t="s">
        <v>7153</v>
      </c>
      <c r="CR1" t="s">
        <v>7154</v>
      </c>
      <c r="CS1" t="s">
        <v>7155</v>
      </c>
      <c r="CT1" t="s">
        <v>7156</v>
      </c>
      <c r="CU1" t="s">
        <v>7157</v>
      </c>
      <c r="CV1" t="s">
        <v>7158</v>
      </c>
      <c r="CW1" t="s">
        <v>7159</v>
      </c>
      <c r="CX1" t="s">
        <v>7160</v>
      </c>
      <c r="CY1" t="s">
        <v>7161</v>
      </c>
      <c r="CZ1" t="s">
        <v>7162</v>
      </c>
      <c r="DA1" t="s">
        <v>7163</v>
      </c>
      <c r="DB1" t="s">
        <v>7164</v>
      </c>
      <c r="DC1" t="s">
        <v>7165</v>
      </c>
      <c r="DD1" t="s">
        <v>7166</v>
      </c>
      <c r="DE1" t="s">
        <v>7167</v>
      </c>
      <c r="DF1" t="s">
        <v>7168</v>
      </c>
      <c r="DG1" t="s">
        <v>7169</v>
      </c>
      <c r="DH1" t="s">
        <v>7170</v>
      </c>
      <c r="DI1" t="s">
        <v>7171</v>
      </c>
      <c r="DJ1" t="s">
        <v>7172</v>
      </c>
      <c r="DK1" t="s">
        <v>7173</v>
      </c>
      <c r="DL1" t="s">
        <v>7174</v>
      </c>
      <c r="DM1" t="s">
        <v>7175</v>
      </c>
      <c r="DN1" t="s">
        <v>7176</v>
      </c>
      <c r="DO1" t="s">
        <v>7177</v>
      </c>
      <c r="DP1" t="s">
        <v>7178</v>
      </c>
      <c r="DQ1" t="s">
        <v>7179</v>
      </c>
      <c r="DR1" t="s">
        <v>7180</v>
      </c>
      <c r="DS1" t="s">
        <v>7181</v>
      </c>
      <c r="DT1" t="s">
        <v>7182</v>
      </c>
      <c r="DU1" t="s">
        <v>7183</v>
      </c>
      <c r="DV1" t="s">
        <v>7184</v>
      </c>
      <c r="DW1" t="s">
        <v>7185</v>
      </c>
      <c r="DX1" t="s">
        <v>7186</v>
      </c>
      <c r="DY1" t="s">
        <v>7187</v>
      </c>
      <c r="DZ1" t="s">
        <v>7188</v>
      </c>
      <c r="EA1" t="s">
        <v>7189</v>
      </c>
      <c r="EB1" t="s">
        <v>7190</v>
      </c>
      <c r="EC1" t="s">
        <v>7191</v>
      </c>
      <c r="ED1" t="s">
        <v>7192</v>
      </c>
      <c r="EE1" t="s">
        <v>7193</v>
      </c>
      <c r="EF1" t="s">
        <v>7194</v>
      </c>
      <c r="EG1" t="s">
        <v>7195</v>
      </c>
      <c r="EH1" t="s">
        <v>7196</v>
      </c>
      <c r="EI1" t="s">
        <v>7197</v>
      </c>
      <c r="EJ1" t="s">
        <v>7198</v>
      </c>
      <c r="EK1" t="s">
        <v>7199</v>
      </c>
      <c r="EL1" t="s">
        <v>7200</v>
      </c>
      <c r="EM1" t="s">
        <v>7201</v>
      </c>
      <c r="EN1" t="s">
        <v>7202</v>
      </c>
      <c r="EO1" t="s">
        <v>7203</v>
      </c>
      <c r="EP1" t="s">
        <v>7204</v>
      </c>
      <c r="EQ1" t="s">
        <v>7205</v>
      </c>
      <c r="ER1" t="s">
        <v>7206</v>
      </c>
      <c r="ES1" t="s">
        <v>7207</v>
      </c>
      <c r="ET1" t="s">
        <v>7208</v>
      </c>
      <c r="EU1" t="s">
        <v>7209</v>
      </c>
      <c r="EV1" t="s">
        <v>7210</v>
      </c>
      <c r="EW1" t="s">
        <v>7211</v>
      </c>
      <c r="EX1" t="s">
        <v>7212</v>
      </c>
      <c r="EY1" t="s">
        <v>7213</v>
      </c>
      <c r="EZ1" t="s">
        <v>7214</v>
      </c>
      <c r="FA1" t="s">
        <v>7215</v>
      </c>
      <c r="FB1" t="s">
        <v>7216</v>
      </c>
      <c r="FC1" t="s">
        <v>7217</v>
      </c>
      <c r="FD1" t="s">
        <v>7218</v>
      </c>
      <c r="FE1" t="s">
        <v>7219</v>
      </c>
      <c r="FF1" t="s">
        <v>7220</v>
      </c>
      <c r="FG1" t="s">
        <v>7221</v>
      </c>
      <c r="FH1" t="s">
        <v>7222</v>
      </c>
      <c r="FI1" t="s">
        <v>7223</v>
      </c>
      <c r="FJ1" t="s">
        <v>7224</v>
      </c>
      <c r="FK1" t="s">
        <v>7225</v>
      </c>
      <c r="FL1" t="s">
        <v>7226</v>
      </c>
      <c r="FM1" t="s">
        <v>7227</v>
      </c>
      <c r="FN1" t="s">
        <v>7228</v>
      </c>
      <c r="FO1" t="s">
        <v>7229</v>
      </c>
      <c r="FP1" t="s">
        <v>7230</v>
      </c>
      <c r="FQ1" t="s">
        <v>7231</v>
      </c>
      <c r="FR1" t="s">
        <v>7232</v>
      </c>
      <c r="FS1" t="s">
        <v>7233</v>
      </c>
      <c r="FT1" t="s">
        <v>7234</v>
      </c>
      <c r="FU1" t="s">
        <v>7235</v>
      </c>
      <c r="FV1" t="s">
        <v>7236</v>
      </c>
      <c r="FW1" t="s">
        <v>7237</v>
      </c>
      <c r="FX1" t="s">
        <v>7238</v>
      </c>
      <c r="FY1" t="s">
        <v>7239</v>
      </c>
      <c r="FZ1" t="s">
        <v>7240</v>
      </c>
      <c r="GA1" t="s">
        <v>7241</v>
      </c>
      <c r="GB1" t="s">
        <v>7242</v>
      </c>
      <c r="GC1" t="s">
        <v>7243</v>
      </c>
      <c r="GD1" t="s">
        <v>7244</v>
      </c>
      <c r="GE1" t="s">
        <v>7245</v>
      </c>
      <c r="GF1" t="s">
        <v>7246</v>
      </c>
      <c r="GG1" t="s">
        <v>7247</v>
      </c>
      <c r="GH1" t="s">
        <v>7248</v>
      </c>
      <c r="GI1" t="s">
        <v>7249</v>
      </c>
      <c r="GJ1" t="s">
        <v>7250</v>
      </c>
      <c r="GK1" t="s">
        <v>7251</v>
      </c>
      <c r="GL1" t="s">
        <v>7252</v>
      </c>
      <c r="GM1" t="s">
        <v>7253</v>
      </c>
      <c r="GN1" t="s">
        <v>7254</v>
      </c>
      <c r="GO1" t="s">
        <v>7255</v>
      </c>
      <c r="GP1" t="s">
        <v>7256</v>
      </c>
      <c r="GQ1" t="s">
        <v>7257</v>
      </c>
      <c r="GR1" t="s">
        <v>7258</v>
      </c>
      <c r="GS1" t="s">
        <v>7259</v>
      </c>
      <c r="GT1" t="s">
        <v>7260</v>
      </c>
      <c r="GU1" t="s">
        <v>7261</v>
      </c>
      <c r="GV1" t="s">
        <v>7262</v>
      </c>
      <c r="GW1" t="s">
        <v>7263</v>
      </c>
      <c r="GX1" t="s">
        <v>7264</v>
      </c>
      <c r="GY1" t="s">
        <v>7265</v>
      </c>
      <c r="GZ1" t="s">
        <v>7266</v>
      </c>
      <c r="HA1" t="s">
        <v>7267</v>
      </c>
      <c r="HB1" t="s">
        <v>7268</v>
      </c>
      <c r="HC1" t="s">
        <v>7269</v>
      </c>
      <c r="HD1" t="s">
        <v>7270</v>
      </c>
      <c r="HE1" t="s">
        <v>7271</v>
      </c>
      <c r="HF1" t="s">
        <v>7272</v>
      </c>
      <c r="HG1" t="s">
        <v>7273</v>
      </c>
      <c r="HH1" t="s">
        <v>7274</v>
      </c>
      <c r="HI1" t="s">
        <v>7275</v>
      </c>
      <c r="HJ1" t="s">
        <v>7276</v>
      </c>
      <c r="HK1" t="s">
        <v>7277</v>
      </c>
      <c r="HL1" t="s">
        <v>7278</v>
      </c>
      <c r="HM1" t="s">
        <v>7279</v>
      </c>
      <c r="HN1" t="s">
        <v>7280</v>
      </c>
      <c r="HO1" t="s">
        <v>7281</v>
      </c>
      <c r="HP1" t="s">
        <v>7282</v>
      </c>
      <c r="HQ1" t="s">
        <v>7283</v>
      </c>
      <c r="HR1" t="s">
        <v>7284</v>
      </c>
      <c r="HS1" t="s">
        <v>7285</v>
      </c>
      <c r="HT1" t="s">
        <v>7286</v>
      </c>
      <c r="HU1" t="s">
        <v>7287</v>
      </c>
      <c r="HV1" t="s">
        <v>7288</v>
      </c>
      <c r="HW1" t="s">
        <v>7289</v>
      </c>
      <c r="HX1" t="s">
        <v>7290</v>
      </c>
      <c r="HY1" t="s">
        <v>7291</v>
      </c>
      <c r="HZ1" t="s">
        <v>7292</v>
      </c>
      <c r="IA1" t="s">
        <v>7293</v>
      </c>
      <c r="IB1" t="s">
        <v>7294</v>
      </c>
      <c r="IC1" t="s">
        <v>7295</v>
      </c>
      <c r="ID1" t="s">
        <v>7296</v>
      </c>
      <c r="IE1" t="s">
        <v>7297</v>
      </c>
      <c r="IF1" t="s">
        <v>7298</v>
      </c>
      <c r="IG1" t="s">
        <v>7299</v>
      </c>
      <c r="IH1" t="s">
        <v>7300</v>
      </c>
      <c r="II1" t="s">
        <v>7301</v>
      </c>
      <c r="IJ1" t="s">
        <v>7302</v>
      </c>
      <c r="IK1" t="s">
        <v>7303</v>
      </c>
      <c r="IL1" t="s">
        <v>7304</v>
      </c>
      <c r="IM1" t="s">
        <v>7305</v>
      </c>
      <c r="IN1" t="s">
        <v>7306</v>
      </c>
      <c r="IO1" t="s">
        <v>7307</v>
      </c>
      <c r="IP1" t="s">
        <v>7308</v>
      </c>
      <c r="IQ1" t="s">
        <v>7309</v>
      </c>
      <c r="IR1" t="s">
        <v>7310</v>
      </c>
      <c r="IS1" t="s">
        <v>7311</v>
      </c>
      <c r="IT1" t="s">
        <v>7312</v>
      </c>
      <c r="IU1" t="s">
        <v>7313</v>
      </c>
      <c r="IV1" t="s">
        <v>7314</v>
      </c>
      <c r="IW1" t="s">
        <v>7315</v>
      </c>
      <c r="IX1" t="s">
        <v>7316</v>
      </c>
      <c r="IY1" t="s">
        <v>7317</v>
      </c>
      <c r="IZ1" t="s">
        <v>7318</v>
      </c>
      <c r="JA1" t="s">
        <v>7319</v>
      </c>
      <c r="JB1" t="s">
        <v>7320</v>
      </c>
      <c r="JC1" t="s">
        <v>7321</v>
      </c>
      <c r="JD1" t="s">
        <v>7322</v>
      </c>
      <c r="JE1" t="s">
        <v>7323</v>
      </c>
      <c r="JF1" t="s">
        <v>7324</v>
      </c>
      <c r="JG1" t="s">
        <v>7325</v>
      </c>
      <c r="JH1" t="s">
        <v>7326</v>
      </c>
      <c r="JI1" t="s">
        <v>7327</v>
      </c>
      <c r="JJ1" t="s">
        <v>7328</v>
      </c>
      <c r="JK1" t="s">
        <v>7329</v>
      </c>
      <c r="JL1" t="s">
        <v>7330</v>
      </c>
      <c r="JM1" t="s">
        <v>7331</v>
      </c>
      <c r="JN1" t="s">
        <v>7332</v>
      </c>
      <c r="JO1" t="s">
        <v>7333</v>
      </c>
      <c r="JP1" t="s">
        <v>7334</v>
      </c>
      <c r="JQ1" t="s">
        <v>7335</v>
      </c>
      <c r="JR1" t="s">
        <v>7336</v>
      </c>
      <c r="JS1" t="s">
        <v>7337</v>
      </c>
      <c r="JT1" t="s">
        <v>7338</v>
      </c>
      <c r="JU1" t="s">
        <v>7339</v>
      </c>
      <c r="JV1" t="s">
        <v>7340</v>
      </c>
      <c r="JW1" t="s">
        <v>7341</v>
      </c>
      <c r="JX1" t="s">
        <v>7342</v>
      </c>
      <c r="JY1" t="s">
        <v>7343</v>
      </c>
      <c r="JZ1" t="s">
        <v>7344</v>
      </c>
      <c r="KA1" t="s">
        <v>7345</v>
      </c>
      <c r="KB1" t="s">
        <v>7346</v>
      </c>
      <c r="KC1" t="s">
        <v>7347</v>
      </c>
      <c r="KD1" t="s">
        <v>7348</v>
      </c>
      <c r="KE1" t="s">
        <v>7349</v>
      </c>
      <c r="KF1" t="s">
        <v>7350</v>
      </c>
      <c r="KG1" t="s">
        <v>7351</v>
      </c>
      <c r="KH1" t="s">
        <v>7352</v>
      </c>
      <c r="KI1" t="s">
        <v>7353</v>
      </c>
      <c r="KJ1" t="s">
        <v>7354</v>
      </c>
      <c r="KK1" t="s">
        <v>7355</v>
      </c>
      <c r="KL1" t="s">
        <v>7356</v>
      </c>
      <c r="KM1" t="s">
        <v>7357</v>
      </c>
      <c r="KN1" t="s">
        <v>7358</v>
      </c>
      <c r="KO1" t="s">
        <v>7359</v>
      </c>
      <c r="KP1" t="s">
        <v>7360</v>
      </c>
      <c r="KQ1" t="s">
        <v>7361</v>
      </c>
      <c r="KR1" t="s">
        <v>7362</v>
      </c>
      <c r="KS1" t="s">
        <v>7363</v>
      </c>
      <c r="KT1" t="s">
        <v>7364</v>
      </c>
      <c r="KU1" t="s">
        <v>7365</v>
      </c>
      <c r="KV1" t="s">
        <v>7366</v>
      </c>
      <c r="KW1" t="s">
        <v>7367</v>
      </c>
      <c r="KX1" t="s">
        <v>7368</v>
      </c>
      <c r="KY1" t="s">
        <v>7369</v>
      </c>
      <c r="KZ1" t="s">
        <v>7370</v>
      </c>
      <c r="LA1" t="s">
        <v>7371</v>
      </c>
      <c r="LB1" t="s">
        <v>7372</v>
      </c>
      <c r="LC1" t="s">
        <v>7373</v>
      </c>
      <c r="LD1" t="s">
        <v>7374</v>
      </c>
      <c r="LE1" t="s">
        <v>7375</v>
      </c>
      <c r="LF1" t="s">
        <v>7376</v>
      </c>
      <c r="LG1" t="s">
        <v>7377</v>
      </c>
      <c r="LH1" t="s">
        <v>7378</v>
      </c>
      <c r="LI1" t="s">
        <v>7379</v>
      </c>
      <c r="LJ1" t="s">
        <v>7380</v>
      </c>
      <c r="LK1" t="s">
        <v>7381</v>
      </c>
      <c r="LL1" t="s">
        <v>7382</v>
      </c>
      <c r="LM1" t="s">
        <v>7383</v>
      </c>
      <c r="LN1" t="s">
        <v>7384</v>
      </c>
      <c r="LO1" t="s">
        <v>7385</v>
      </c>
      <c r="LP1" t="s">
        <v>7386</v>
      </c>
      <c r="LQ1" t="s">
        <v>7387</v>
      </c>
      <c r="LR1" t="s">
        <v>7388</v>
      </c>
      <c r="LS1" t="s">
        <v>7389</v>
      </c>
      <c r="LT1" t="s">
        <v>7390</v>
      </c>
      <c r="LU1" t="s">
        <v>7391</v>
      </c>
      <c r="LV1" t="s">
        <v>7392</v>
      </c>
      <c r="LW1" t="s">
        <v>7393</v>
      </c>
      <c r="LX1" t="s">
        <v>7394</v>
      </c>
      <c r="LY1" t="s">
        <v>7395</v>
      </c>
      <c r="LZ1" t="s">
        <v>7396</v>
      </c>
      <c r="MA1" t="s">
        <v>7397</v>
      </c>
      <c r="MB1" t="s">
        <v>7398</v>
      </c>
      <c r="MC1" t="s">
        <v>7399</v>
      </c>
      <c r="MD1" t="s">
        <v>7400</v>
      </c>
      <c r="ME1" t="s">
        <v>7401</v>
      </c>
      <c r="MF1" t="s">
        <v>7402</v>
      </c>
      <c r="MG1" t="s">
        <v>7403</v>
      </c>
      <c r="MH1" t="s">
        <v>7404</v>
      </c>
      <c r="MI1" t="s">
        <v>7405</v>
      </c>
      <c r="MJ1" t="s">
        <v>7406</v>
      </c>
      <c r="MK1" t="s">
        <v>7407</v>
      </c>
      <c r="ML1" t="s">
        <v>7408</v>
      </c>
      <c r="MM1" t="s">
        <v>7409</v>
      </c>
      <c r="MN1" t="s">
        <v>7410</v>
      </c>
      <c r="MO1" t="s">
        <v>7411</v>
      </c>
      <c r="MP1" t="s">
        <v>7412</v>
      </c>
      <c r="MQ1" t="s">
        <v>7413</v>
      </c>
      <c r="MR1" t="s">
        <v>7414</v>
      </c>
      <c r="MS1" t="s">
        <v>7415</v>
      </c>
      <c r="MT1" t="s">
        <v>7416</v>
      </c>
      <c r="MU1" t="s">
        <v>7417</v>
      </c>
      <c r="MV1" t="s">
        <v>7418</v>
      </c>
      <c r="MW1" t="s">
        <v>7419</v>
      </c>
      <c r="MX1" t="s">
        <v>7420</v>
      </c>
      <c r="MY1" t="s">
        <v>7421</v>
      </c>
      <c r="MZ1" t="s">
        <v>7422</v>
      </c>
      <c r="NA1" t="s">
        <v>7423</v>
      </c>
      <c r="NB1" t="s">
        <v>7424</v>
      </c>
      <c r="NC1" t="s">
        <v>7425</v>
      </c>
      <c r="ND1" t="s">
        <v>7426</v>
      </c>
      <c r="NE1" t="s">
        <v>7427</v>
      </c>
      <c r="NF1" t="s">
        <v>7428</v>
      </c>
      <c r="NG1" t="s">
        <v>7429</v>
      </c>
      <c r="NH1" t="s">
        <v>7430</v>
      </c>
      <c r="NI1" t="s">
        <v>7431</v>
      </c>
      <c r="NJ1" t="s">
        <v>7432</v>
      </c>
      <c r="NK1" t="s">
        <v>7433</v>
      </c>
      <c r="NL1" t="s">
        <v>7434</v>
      </c>
      <c r="NM1" t="s">
        <v>7435</v>
      </c>
      <c r="NN1" t="s">
        <v>7436</v>
      </c>
      <c r="NO1" t="s">
        <v>7437</v>
      </c>
      <c r="NP1" t="s">
        <v>7438</v>
      </c>
      <c r="NQ1" t="s">
        <v>7439</v>
      </c>
      <c r="NR1" t="s">
        <v>7440</v>
      </c>
      <c r="NS1" t="s">
        <v>7441</v>
      </c>
      <c r="NT1" t="s">
        <v>7442</v>
      </c>
      <c r="NU1" t="s">
        <v>7443</v>
      </c>
      <c r="NV1" t="s">
        <v>7444</v>
      </c>
      <c r="NW1" t="s">
        <v>7445</v>
      </c>
      <c r="NX1" t="s">
        <v>7446</v>
      </c>
      <c r="NY1" t="s">
        <v>7447</v>
      </c>
      <c r="NZ1" t="s">
        <v>7448</v>
      </c>
      <c r="OA1" t="s">
        <v>7449</v>
      </c>
      <c r="OB1" t="s">
        <v>7450</v>
      </c>
      <c r="OC1" t="s">
        <v>7451</v>
      </c>
      <c r="OD1" t="s">
        <v>7452</v>
      </c>
      <c r="OE1" t="s">
        <v>7453</v>
      </c>
      <c r="OF1" t="s">
        <v>7454</v>
      </c>
      <c r="OG1" t="s">
        <v>7455</v>
      </c>
      <c r="OH1" t="s">
        <v>7456</v>
      </c>
      <c r="OI1" t="s">
        <v>7457</v>
      </c>
      <c r="OJ1" t="s">
        <v>7458</v>
      </c>
      <c r="OK1" t="s">
        <v>7459</v>
      </c>
      <c r="OL1" t="s">
        <v>7460</v>
      </c>
      <c r="OM1" t="s">
        <v>7461</v>
      </c>
      <c r="ON1" t="s">
        <v>7462</v>
      </c>
      <c r="OO1" t="s">
        <v>7463</v>
      </c>
      <c r="OP1" t="s">
        <v>7464</v>
      </c>
      <c r="OQ1" t="s">
        <v>7465</v>
      </c>
      <c r="OR1" t="s">
        <v>7466</v>
      </c>
      <c r="OS1" t="s">
        <v>7467</v>
      </c>
      <c r="OT1" t="s">
        <v>7468</v>
      </c>
      <c r="OU1" t="s">
        <v>7469</v>
      </c>
      <c r="OV1" t="s">
        <v>7470</v>
      </c>
      <c r="OW1" t="s">
        <v>7471</v>
      </c>
      <c r="OX1" t="s">
        <v>7472</v>
      </c>
      <c r="OY1" t="s">
        <v>7473</v>
      </c>
      <c r="OZ1" t="s">
        <v>7474</v>
      </c>
      <c r="PA1" t="s">
        <v>7475</v>
      </c>
      <c r="PB1" t="s">
        <v>7476</v>
      </c>
      <c r="PC1" t="s">
        <v>7477</v>
      </c>
      <c r="PD1" t="s">
        <v>7478</v>
      </c>
      <c r="PE1" t="s">
        <v>7479</v>
      </c>
      <c r="PF1" t="s">
        <v>7480</v>
      </c>
      <c r="PG1" t="s">
        <v>7481</v>
      </c>
      <c r="PH1" t="s">
        <v>7482</v>
      </c>
      <c r="PI1" t="s">
        <v>7483</v>
      </c>
      <c r="PJ1" t="s">
        <v>7484</v>
      </c>
      <c r="PK1" t="s">
        <v>7485</v>
      </c>
      <c r="PL1" t="s">
        <v>7486</v>
      </c>
      <c r="PM1" t="s">
        <v>7487</v>
      </c>
      <c r="PN1" t="s">
        <v>7488</v>
      </c>
      <c r="PO1" t="s">
        <v>7489</v>
      </c>
      <c r="PP1" t="s">
        <v>7490</v>
      </c>
      <c r="PQ1" t="s">
        <v>7491</v>
      </c>
      <c r="PR1" t="s">
        <v>7492</v>
      </c>
      <c r="PS1" t="s">
        <v>7493</v>
      </c>
      <c r="PT1" t="s">
        <v>7494</v>
      </c>
      <c r="PU1" t="s">
        <v>7495</v>
      </c>
      <c r="PV1" t="s">
        <v>7496</v>
      </c>
      <c r="PW1" t="s">
        <v>7497</v>
      </c>
      <c r="PX1" t="s">
        <v>7498</v>
      </c>
      <c r="PY1" t="s">
        <v>7499</v>
      </c>
      <c r="PZ1" t="s">
        <v>7500</v>
      </c>
      <c r="QA1" t="s">
        <v>7501</v>
      </c>
      <c r="QB1" t="s">
        <v>7502</v>
      </c>
      <c r="QC1" t="s">
        <v>7503</v>
      </c>
      <c r="QD1" t="s">
        <v>7504</v>
      </c>
      <c r="QE1" t="s">
        <v>7505</v>
      </c>
      <c r="QF1" t="s">
        <v>7506</v>
      </c>
      <c r="QG1" t="s">
        <v>7507</v>
      </c>
      <c r="QH1" t="s">
        <v>7508</v>
      </c>
      <c r="QI1" t="s">
        <v>7509</v>
      </c>
      <c r="QJ1" t="s">
        <v>7510</v>
      </c>
      <c r="QK1" t="s">
        <v>7511</v>
      </c>
      <c r="QL1" t="s">
        <v>7512</v>
      </c>
      <c r="QM1" t="s">
        <v>7513</v>
      </c>
      <c r="QN1" t="s">
        <v>7514</v>
      </c>
      <c r="QO1" t="s">
        <v>7515</v>
      </c>
      <c r="QP1" t="s">
        <v>7516</v>
      </c>
      <c r="QQ1" t="s">
        <v>7517</v>
      </c>
      <c r="QR1" t="s">
        <v>7518</v>
      </c>
      <c r="QS1" t="s">
        <v>7519</v>
      </c>
      <c r="QT1" t="s">
        <v>7520</v>
      </c>
      <c r="QU1" t="s">
        <v>7521</v>
      </c>
      <c r="QV1" t="s">
        <v>7522</v>
      </c>
      <c r="QW1" t="s">
        <v>7523</v>
      </c>
      <c r="QX1" t="s">
        <v>7524</v>
      </c>
      <c r="QY1" t="s">
        <v>7525</v>
      </c>
      <c r="QZ1" t="s">
        <v>7526</v>
      </c>
      <c r="RA1" t="s">
        <v>7527</v>
      </c>
      <c r="RB1" t="s">
        <v>7528</v>
      </c>
      <c r="RC1" t="s">
        <v>7529</v>
      </c>
      <c r="RD1" t="s">
        <v>7530</v>
      </c>
      <c r="RE1" t="s">
        <v>7531</v>
      </c>
      <c r="RF1" t="s">
        <v>7532</v>
      </c>
      <c r="RG1" t="s">
        <v>7533</v>
      </c>
      <c r="RH1" t="s">
        <v>7534</v>
      </c>
      <c r="RI1" t="s">
        <v>7535</v>
      </c>
      <c r="RJ1" t="s">
        <v>7536</v>
      </c>
      <c r="RK1" t="s">
        <v>7537</v>
      </c>
      <c r="RL1" t="s">
        <v>7538</v>
      </c>
      <c r="RM1" t="s">
        <v>7539</v>
      </c>
      <c r="RN1" t="s">
        <v>7540</v>
      </c>
      <c r="RO1" t="s">
        <v>7541</v>
      </c>
      <c r="RP1" t="s">
        <v>7542</v>
      </c>
      <c r="RQ1" t="s">
        <v>7543</v>
      </c>
      <c r="RR1" t="s">
        <v>7544</v>
      </c>
      <c r="RS1" t="s">
        <v>7545</v>
      </c>
      <c r="RT1" t="s">
        <v>7546</v>
      </c>
      <c r="RU1" t="s">
        <v>7547</v>
      </c>
      <c r="RV1" t="s">
        <v>7548</v>
      </c>
      <c r="RW1" t="s">
        <v>7549</v>
      </c>
      <c r="RX1" t="s">
        <v>7550</v>
      </c>
      <c r="RY1" t="s">
        <v>7551</v>
      </c>
      <c r="RZ1" t="s">
        <v>7552</v>
      </c>
      <c r="SA1" t="s">
        <v>7553</v>
      </c>
      <c r="SB1" t="s">
        <v>7554</v>
      </c>
      <c r="SC1" t="s">
        <v>7555</v>
      </c>
      <c r="SD1" t="s">
        <v>7556</v>
      </c>
      <c r="SE1" t="s">
        <v>7557</v>
      </c>
      <c r="SF1" t="s">
        <v>7558</v>
      </c>
      <c r="SG1" t="s">
        <v>7559</v>
      </c>
      <c r="SH1" t="s">
        <v>7560</v>
      </c>
      <c r="SI1" t="s">
        <v>7561</v>
      </c>
      <c r="SJ1" t="s">
        <v>7562</v>
      </c>
      <c r="SK1" t="s">
        <v>7563</v>
      </c>
      <c r="SL1" t="s">
        <v>7564</v>
      </c>
      <c r="SM1" t="s">
        <v>7565</v>
      </c>
      <c r="SN1" t="s">
        <v>7566</v>
      </c>
      <c r="SO1" t="s">
        <v>7567</v>
      </c>
      <c r="SP1" t="s">
        <v>7568</v>
      </c>
      <c r="SQ1" t="s">
        <v>7569</v>
      </c>
      <c r="SR1" t="s">
        <v>7570</v>
      </c>
      <c r="SS1" t="s">
        <v>7571</v>
      </c>
      <c r="ST1" t="s">
        <v>7572</v>
      </c>
      <c r="SU1" t="s">
        <v>7573</v>
      </c>
      <c r="SV1" t="s">
        <v>7574</v>
      </c>
      <c r="SW1" t="s">
        <v>7575</v>
      </c>
      <c r="SX1" t="s">
        <v>7576</v>
      </c>
      <c r="SY1" t="s">
        <v>7577</v>
      </c>
      <c r="SZ1" t="s">
        <v>7578</v>
      </c>
      <c r="TA1" t="s">
        <v>7579</v>
      </c>
      <c r="TB1" t="s">
        <v>7580</v>
      </c>
      <c r="TC1" t="s">
        <v>7581</v>
      </c>
      <c r="TD1" t="s">
        <v>7582</v>
      </c>
      <c r="TE1" t="s">
        <v>7583</v>
      </c>
      <c r="TF1" t="s">
        <v>7584</v>
      </c>
      <c r="TG1" t="s">
        <v>7585</v>
      </c>
      <c r="TH1" t="s">
        <v>7586</v>
      </c>
      <c r="TI1" t="s">
        <v>7587</v>
      </c>
      <c r="TJ1" t="s">
        <v>7588</v>
      </c>
      <c r="TK1" t="s">
        <v>7589</v>
      </c>
      <c r="TL1" t="s">
        <v>7590</v>
      </c>
      <c r="TM1" t="s">
        <v>7591</v>
      </c>
      <c r="TN1" t="s">
        <v>7592</v>
      </c>
      <c r="TO1" t="s">
        <v>7593</v>
      </c>
      <c r="TP1" t="s">
        <v>7594</v>
      </c>
      <c r="TQ1" t="s">
        <v>7595</v>
      </c>
      <c r="TR1" t="s">
        <v>7596</v>
      </c>
      <c r="TS1" t="s">
        <v>7597</v>
      </c>
      <c r="TT1" t="s">
        <v>7598</v>
      </c>
      <c r="TU1" t="s">
        <v>7599</v>
      </c>
      <c r="TV1" t="s">
        <v>7600</v>
      </c>
      <c r="TW1" t="s">
        <v>7601</v>
      </c>
      <c r="TX1" t="s">
        <v>7602</v>
      </c>
      <c r="TY1" t="s">
        <v>7603</v>
      </c>
      <c r="TZ1" t="s">
        <v>7604</v>
      </c>
      <c r="UA1" t="s">
        <v>7605</v>
      </c>
      <c r="UB1" t="s">
        <v>7606</v>
      </c>
      <c r="UC1" t="s">
        <v>7607</v>
      </c>
      <c r="UD1" t="s">
        <v>7608</v>
      </c>
      <c r="UE1" t="s">
        <v>7609</v>
      </c>
      <c r="UF1" t="s">
        <v>7610</v>
      </c>
      <c r="UG1" t="s">
        <v>7611</v>
      </c>
      <c r="UH1" t="s">
        <v>7612</v>
      </c>
      <c r="UI1" t="s">
        <v>7613</v>
      </c>
      <c r="UJ1" t="s">
        <v>7614</v>
      </c>
      <c r="UK1" t="s">
        <v>7615</v>
      </c>
      <c r="UL1" t="s">
        <v>7616</v>
      </c>
      <c r="UM1" t="s">
        <v>7617</v>
      </c>
      <c r="UN1" t="s">
        <v>7618</v>
      </c>
      <c r="UO1" t="s">
        <v>7619</v>
      </c>
      <c r="UP1" t="s">
        <v>7620</v>
      </c>
      <c r="UQ1" t="s">
        <v>7621</v>
      </c>
      <c r="UR1" t="s">
        <v>7622</v>
      </c>
      <c r="US1" t="s">
        <v>7623</v>
      </c>
      <c r="UT1" t="s">
        <v>7624</v>
      </c>
      <c r="UU1" t="s">
        <v>7625</v>
      </c>
      <c r="UV1" t="s">
        <v>7626</v>
      </c>
      <c r="UW1" t="s">
        <v>7627</v>
      </c>
      <c r="UX1" t="s">
        <v>7628</v>
      </c>
      <c r="UY1" t="s">
        <v>7629</v>
      </c>
      <c r="UZ1" t="s">
        <v>7630</v>
      </c>
      <c r="VA1" t="s">
        <v>7631</v>
      </c>
      <c r="VB1" t="s">
        <v>7632</v>
      </c>
      <c r="VC1" t="s">
        <v>7633</v>
      </c>
      <c r="VD1" t="s">
        <v>7634</v>
      </c>
      <c r="VE1" t="s">
        <v>7635</v>
      </c>
      <c r="VF1" t="s">
        <v>7636</v>
      </c>
      <c r="VG1" t="s">
        <v>7637</v>
      </c>
      <c r="VH1" t="s">
        <v>7638</v>
      </c>
      <c r="VI1" t="s">
        <v>7639</v>
      </c>
      <c r="VJ1" t="s">
        <v>7640</v>
      </c>
      <c r="VK1" t="s">
        <v>7641</v>
      </c>
      <c r="VL1" t="s">
        <v>7642</v>
      </c>
      <c r="VM1" t="s">
        <v>7643</v>
      </c>
      <c r="VN1" t="s">
        <v>7644</v>
      </c>
      <c r="VO1" t="s">
        <v>7645</v>
      </c>
      <c r="VP1" t="s">
        <v>7646</v>
      </c>
      <c r="VQ1" t="s">
        <v>7647</v>
      </c>
      <c r="VR1" t="s">
        <v>7648</v>
      </c>
      <c r="VS1" t="s">
        <v>7649</v>
      </c>
      <c r="VT1" t="s">
        <v>7650</v>
      </c>
      <c r="VU1" t="s">
        <v>7651</v>
      </c>
      <c r="VV1" t="s">
        <v>7652</v>
      </c>
      <c r="VW1" t="s">
        <v>7653</v>
      </c>
      <c r="VX1" t="s">
        <v>7654</v>
      </c>
      <c r="VY1" t="s">
        <v>7655</v>
      </c>
      <c r="VZ1" t="s">
        <v>7656</v>
      </c>
      <c r="WA1" t="s">
        <v>7657</v>
      </c>
      <c r="WB1" t="s">
        <v>7658</v>
      </c>
      <c r="WC1" t="s">
        <v>7659</v>
      </c>
      <c r="WD1" t="s">
        <v>7660</v>
      </c>
      <c r="WE1" t="s">
        <v>7661</v>
      </c>
      <c r="WF1" t="s">
        <v>7662</v>
      </c>
      <c r="WG1" t="s">
        <v>7663</v>
      </c>
      <c r="WH1" t="s">
        <v>7664</v>
      </c>
      <c r="WI1" t="s">
        <v>7665</v>
      </c>
      <c r="WJ1" t="s">
        <v>7666</v>
      </c>
      <c r="WK1" t="s">
        <v>7667</v>
      </c>
      <c r="WL1" t="s">
        <v>7668</v>
      </c>
      <c r="WM1" t="s">
        <v>7669</v>
      </c>
      <c r="WN1" t="s">
        <v>7670</v>
      </c>
      <c r="WO1" t="s">
        <v>7671</v>
      </c>
      <c r="WP1" t="s">
        <v>7672</v>
      </c>
      <c r="WQ1" t="s">
        <v>7673</v>
      </c>
      <c r="WR1" t="s">
        <v>7674</v>
      </c>
      <c r="WS1" t="s">
        <v>7675</v>
      </c>
      <c r="WT1" t="s">
        <v>7676</v>
      </c>
      <c r="WU1" t="s">
        <v>7677</v>
      </c>
      <c r="WV1" t="s">
        <v>7678</v>
      </c>
      <c r="WW1" t="s">
        <v>7679</v>
      </c>
      <c r="WX1" t="s">
        <v>7680</v>
      </c>
      <c r="WY1" t="s">
        <v>7681</v>
      </c>
      <c r="WZ1" t="s">
        <v>7682</v>
      </c>
      <c r="XA1" t="s">
        <v>7683</v>
      </c>
      <c r="XB1" t="s">
        <v>7684</v>
      </c>
      <c r="XC1" t="s">
        <v>7685</v>
      </c>
      <c r="XD1" t="s">
        <v>7686</v>
      </c>
      <c r="XE1" t="s">
        <v>7687</v>
      </c>
      <c r="XF1" t="s">
        <v>7688</v>
      </c>
      <c r="XG1" t="s">
        <v>7689</v>
      </c>
      <c r="XH1" t="s">
        <v>7690</v>
      </c>
      <c r="XI1" t="s">
        <v>7691</v>
      </c>
      <c r="XJ1" t="s">
        <v>7692</v>
      </c>
      <c r="XK1" t="s">
        <v>7693</v>
      </c>
      <c r="XL1" t="s">
        <v>7694</v>
      </c>
      <c r="XM1" t="s">
        <v>7695</v>
      </c>
      <c r="XN1" t="s">
        <v>7696</v>
      </c>
      <c r="XO1" t="s">
        <v>7697</v>
      </c>
      <c r="XP1" t="s">
        <v>7698</v>
      </c>
      <c r="XQ1" t="s">
        <v>7699</v>
      </c>
      <c r="XR1" t="s">
        <v>7700</v>
      </c>
      <c r="XS1" t="s">
        <v>7701</v>
      </c>
      <c r="XT1" t="s">
        <v>7702</v>
      </c>
      <c r="XU1" t="s">
        <v>7703</v>
      </c>
      <c r="XV1" t="s">
        <v>7704</v>
      </c>
      <c r="XW1" t="s">
        <v>7705</v>
      </c>
      <c r="XX1" t="s">
        <v>7706</v>
      </c>
      <c r="XY1" t="s">
        <v>7707</v>
      </c>
      <c r="XZ1" t="s">
        <v>7708</v>
      </c>
      <c r="YA1" t="s">
        <v>7709</v>
      </c>
      <c r="YB1" t="s">
        <v>7710</v>
      </c>
      <c r="YC1" t="s">
        <v>7711</v>
      </c>
      <c r="YD1" t="s">
        <v>7712</v>
      </c>
      <c r="YE1" t="s">
        <v>7713</v>
      </c>
      <c r="YF1" t="s">
        <v>7714</v>
      </c>
      <c r="YG1" t="s">
        <v>7715</v>
      </c>
      <c r="YH1" t="s">
        <v>7716</v>
      </c>
      <c r="YI1" t="s">
        <v>7717</v>
      </c>
      <c r="YJ1" t="s">
        <v>7718</v>
      </c>
      <c r="YK1" t="s">
        <v>7719</v>
      </c>
      <c r="YL1" t="s">
        <v>7720</v>
      </c>
      <c r="YM1" t="s">
        <v>7721</v>
      </c>
      <c r="YN1" t="s">
        <v>7722</v>
      </c>
      <c r="YO1" t="s">
        <v>7723</v>
      </c>
      <c r="YP1" t="s">
        <v>7724</v>
      </c>
      <c r="YQ1" t="s">
        <v>7725</v>
      </c>
      <c r="YR1" t="s">
        <v>7726</v>
      </c>
      <c r="YS1" t="s">
        <v>7727</v>
      </c>
      <c r="YT1" t="s">
        <v>7728</v>
      </c>
      <c r="YU1" t="s">
        <v>7729</v>
      </c>
      <c r="YV1" t="s">
        <v>7730</v>
      </c>
      <c r="YW1" t="s">
        <v>7731</v>
      </c>
      <c r="YX1" t="s">
        <v>7732</v>
      </c>
      <c r="YY1" t="s">
        <v>7733</v>
      </c>
      <c r="YZ1" t="s">
        <v>7734</v>
      </c>
      <c r="ZA1" t="s">
        <v>7735</v>
      </c>
      <c r="ZB1" t="s">
        <v>7736</v>
      </c>
      <c r="ZC1" t="s">
        <v>7737</v>
      </c>
      <c r="ZD1" t="s">
        <v>7738</v>
      </c>
      <c r="ZE1" t="s">
        <v>7739</v>
      </c>
      <c r="ZF1" t="s">
        <v>7740</v>
      </c>
      <c r="ZG1" t="s">
        <v>7741</v>
      </c>
      <c r="ZH1" t="s">
        <v>7742</v>
      </c>
      <c r="ZI1" t="s">
        <v>7743</v>
      </c>
      <c r="ZJ1" t="s">
        <v>7744</v>
      </c>
      <c r="ZK1" t="s">
        <v>7745</v>
      </c>
      <c r="ZL1" t="s">
        <v>7746</v>
      </c>
      <c r="ZM1" t="s">
        <v>7747</v>
      </c>
      <c r="ZN1" t="s">
        <v>7748</v>
      </c>
      <c r="ZO1" t="s">
        <v>7749</v>
      </c>
      <c r="ZP1" t="s">
        <v>7750</v>
      </c>
      <c r="ZQ1" t="s">
        <v>7751</v>
      </c>
      <c r="ZR1" t="s">
        <v>7752</v>
      </c>
      <c r="ZS1" t="s">
        <v>7753</v>
      </c>
      <c r="ZT1" t="s">
        <v>7754</v>
      </c>
      <c r="ZU1" t="s">
        <v>7755</v>
      </c>
      <c r="ZV1" t="s">
        <v>7756</v>
      </c>
      <c r="ZW1" t="s">
        <v>7757</v>
      </c>
      <c r="ZX1" t="s">
        <v>7758</v>
      </c>
      <c r="ZY1" t="s">
        <v>7759</v>
      </c>
      <c r="ZZ1" t="s">
        <v>7760</v>
      </c>
      <c r="AAA1" t="s">
        <v>7761</v>
      </c>
      <c r="AAB1" t="s">
        <v>7762</v>
      </c>
      <c r="AAC1" t="s">
        <v>7763</v>
      </c>
      <c r="AAD1" t="s">
        <v>7764</v>
      </c>
      <c r="AAE1" t="s">
        <v>7765</v>
      </c>
      <c r="AAF1" t="s">
        <v>7766</v>
      </c>
      <c r="AAG1" t="s">
        <v>7767</v>
      </c>
      <c r="AAH1" t="s">
        <v>7768</v>
      </c>
      <c r="AAI1" t="s">
        <v>7769</v>
      </c>
      <c r="AAJ1" t="s">
        <v>7770</v>
      </c>
      <c r="AAK1" t="s">
        <v>7771</v>
      </c>
      <c r="AAL1" t="s">
        <v>7772</v>
      </c>
      <c r="AAM1" t="s">
        <v>7773</v>
      </c>
      <c r="AAN1" t="s">
        <v>7774</v>
      </c>
      <c r="AAO1" t="s">
        <v>7775</v>
      </c>
      <c r="AAP1" t="s">
        <v>7776</v>
      </c>
      <c r="AAQ1" t="s">
        <v>7777</v>
      </c>
      <c r="AAR1" t="s">
        <v>7778</v>
      </c>
      <c r="AAS1" t="s">
        <v>7779</v>
      </c>
      <c r="AAT1" t="s">
        <v>7780</v>
      </c>
      <c r="AAU1" t="s">
        <v>7781</v>
      </c>
      <c r="AAV1" t="s">
        <v>7782</v>
      </c>
      <c r="AAW1" t="s">
        <v>7783</v>
      </c>
      <c r="AAX1" t="s">
        <v>7784</v>
      </c>
      <c r="AAY1" t="s">
        <v>7785</v>
      </c>
      <c r="AAZ1" t="s">
        <v>7786</v>
      </c>
      <c r="ABA1" t="s">
        <v>7787</v>
      </c>
      <c r="ABB1" t="s">
        <v>7788</v>
      </c>
      <c r="ABC1" t="s">
        <v>7789</v>
      </c>
      <c r="ABD1" t="s">
        <v>7790</v>
      </c>
      <c r="ABE1" t="s">
        <v>7791</v>
      </c>
      <c r="ABF1" t="s">
        <v>7792</v>
      </c>
      <c r="ABG1" t="s">
        <v>7793</v>
      </c>
      <c r="ABH1" t="s">
        <v>7794</v>
      </c>
      <c r="ABI1" t="s">
        <v>7795</v>
      </c>
      <c r="ABJ1" t="s">
        <v>7796</v>
      </c>
      <c r="ABK1" t="s">
        <v>7797</v>
      </c>
      <c r="ABL1" t="s">
        <v>7798</v>
      </c>
      <c r="ABM1" t="s">
        <v>7799</v>
      </c>
      <c r="ABN1" t="s">
        <v>7800</v>
      </c>
      <c r="ABO1" t="s">
        <v>7801</v>
      </c>
      <c r="ABP1" t="s">
        <v>7802</v>
      </c>
      <c r="ABQ1" t="s">
        <v>7803</v>
      </c>
      <c r="ABR1" t="s">
        <v>7804</v>
      </c>
      <c r="ABS1" t="s">
        <v>7805</v>
      </c>
      <c r="ABT1" t="s">
        <v>7806</v>
      </c>
      <c r="ABU1" t="s">
        <v>7807</v>
      </c>
      <c r="ABV1" t="s">
        <v>7808</v>
      </c>
      <c r="ABW1" t="s">
        <v>7809</v>
      </c>
      <c r="ABX1" t="s">
        <v>7810</v>
      </c>
      <c r="ABY1" t="s">
        <v>7811</v>
      </c>
      <c r="ABZ1" t="s">
        <v>7812</v>
      </c>
      <c r="ACA1" t="s">
        <v>7813</v>
      </c>
      <c r="ACB1" t="s">
        <v>7814</v>
      </c>
      <c r="ACC1" t="s">
        <v>7815</v>
      </c>
      <c r="ACD1" t="s">
        <v>7816</v>
      </c>
      <c r="ACE1" t="s">
        <v>7817</v>
      </c>
      <c r="ACF1" t="s">
        <v>7818</v>
      </c>
      <c r="ACG1" t="s">
        <v>7819</v>
      </c>
      <c r="ACH1" t="s">
        <v>7820</v>
      </c>
      <c r="ACI1" t="s">
        <v>7821</v>
      </c>
      <c r="ACJ1" t="s">
        <v>7822</v>
      </c>
      <c r="ACK1" t="s">
        <v>7823</v>
      </c>
      <c r="ACL1" t="s">
        <v>7824</v>
      </c>
      <c r="ACM1" t="s">
        <v>7825</v>
      </c>
      <c r="ACN1" t="s">
        <v>7826</v>
      </c>
      <c r="ACO1" t="s">
        <v>7827</v>
      </c>
      <c r="ACP1" t="s">
        <v>7828</v>
      </c>
      <c r="ACQ1" t="s">
        <v>7829</v>
      </c>
      <c r="ACR1" t="s">
        <v>7830</v>
      </c>
      <c r="ACS1" t="s">
        <v>7831</v>
      </c>
      <c r="ACT1" t="s">
        <v>7832</v>
      </c>
      <c r="ACU1" t="s">
        <v>7833</v>
      </c>
      <c r="ACV1" t="s">
        <v>7834</v>
      </c>
      <c r="ACW1" t="s">
        <v>7835</v>
      </c>
      <c r="ACX1" t="s">
        <v>7836</v>
      </c>
      <c r="ACY1" t="s">
        <v>7837</v>
      </c>
      <c r="ACZ1" t="s">
        <v>7838</v>
      </c>
      <c r="ADA1" t="s">
        <v>7839</v>
      </c>
      <c r="ADB1" t="s">
        <v>7840</v>
      </c>
      <c r="ADC1" t="s">
        <v>7841</v>
      </c>
      <c r="ADD1" t="s">
        <v>7842</v>
      </c>
      <c r="ADE1" t="s">
        <v>7843</v>
      </c>
      <c r="ADF1" t="s">
        <v>7844</v>
      </c>
      <c r="ADG1" t="s">
        <v>7845</v>
      </c>
      <c r="ADH1" t="s">
        <v>7846</v>
      </c>
      <c r="ADI1" t="s">
        <v>7847</v>
      </c>
      <c r="ADJ1" t="s">
        <v>7848</v>
      </c>
      <c r="ADK1" t="s">
        <v>7849</v>
      </c>
      <c r="ADL1" t="s">
        <v>7850</v>
      </c>
      <c r="ADM1" t="s">
        <v>7851</v>
      </c>
      <c r="ADN1" t="s">
        <v>7852</v>
      </c>
      <c r="ADO1" t="s">
        <v>7853</v>
      </c>
      <c r="ADP1" t="s">
        <v>7854</v>
      </c>
      <c r="ADQ1" t="s">
        <v>7855</v>
      </c>
      <c r="ADR1" t="s">
        <v>7856</v>
      </c>
      <c r="ADS1" t="s">
        <v>7857</v>
      </c>
      <c r="ADT1" t="s">
        <v>7858</v>
      </c>
      <c r="ADU1" t="s">
        <v>7859</v>
      </c>
      <c r="ADV1" t="s">
        <v>7860</v>
      </c>
      <c r="ADW1" t="s">
        <v>7861</v>
      </c>
      <c r="ADX1" t="s">
        <v>7862</v>
      </c>
      <c r="ADY1" t="s">
        <v>7863</v>
      </c>
      <c r="ADZ1" t="s">
        <v>7864</v>
      </c>
      <c r="AEA1" t="s">
        <v>7865</v>
      </c>
      <c r="AEB1" t="s">
        <v>7866</v>
      </c>
      <c r="AEC1" t="s">
        <v>7867</v>
      </c>
      <c r="AED1" t="s">
        <v>7868</v>
      </c>
      <c r="AEE1" t="s">
        <v>7869</v>
      </c>
      <c r="AEF1" t="s">
        <v>7870</v>
      </c>
      <c r="AEG1" t="s">
        <v>7871</v>
      </c>
      <c r="AEH1" t="s">
        <v>7872</v>
      </c>
      <c r="AEI1" t="s">
        <v>7873</v>
      </c>
      <c r="AEJ1" t="s">
        <v>7874</v>
      </c>
      <c r="AEK1" t="s">
        <v>7875</v>
      </c>
      <c r="AEL1" t="s">
        <v>7876</v>
      </c>
      <c r="AEM1" t="s">
        <v>7877</v>
      </c>
      <c r="AEN1" t="s">
        <v>7878</v>
      </c>
      <c r="AEO1" t="s">
        <v>7879</v>
      </c>
      <c r="AEP1" t="s">
        <v>7880</v>
      </c>
      <c r="AEQ1" t="s">
        <v>7881</v>
      </c>
      <c r="AER1" t="s">
        <v>7882</v>
      </c>
      <c r="AES1" t="s">
        <v>7883</v>
      </c>
      <c r="AET1" t="s">
        <v>7884</v>
      </c>
      <c r="AEU1" t="s">
        <v>7885</v>
      </c>
      <c r="AEV1" t="s">
        <v>7886</v>
      </c>
      <c r="AEW1" t="s">
        <v>7887</v>
      </c>
      <c r="AEX1" t="s">
        <v>7888</v>
      </c>
      <c r="AEY1" t="s">
        <v>7889</v>
      </c>
      <c r="AEZ1" t="s">
        <v>7890</v>
      </c>
      <c r="AFA1" t="s">
        <v>7891</v>
      </c>
      <c r="AFB1" t="s">
        <v>7892</v>
      </c>
      <c r="AFC1" t="s">
        <v>7893</v>
      </c>
      <c r="AFD1" t="s">
        <v>7894</v>
      </c>
      <c r="AFE1" t="s">
        <v>7895</v>
      </c>
      <c r="AFF1" t="s">
        <v>7896</v>
      </c>
      <c r="AFG1" t="s">
        <v>7897</v>
      </c>
      <c r="AFH1" t="s">
        <v>7898</v>
      </c>
      <c r="AFI1" t="s">
        <v>7899</v>
      </c>
      <c r="AFJ1" t="s">
        <v>7900</v>
      </c>
      <c r="AFK1" t="s">
        <v>7901</v>
      </c>
      <c r="AFL1" t="s">
        <v>7902</v>
      </c>
      <c r="AFM1" t="s">
        <v>7903</v>
      </c>
      <c r="AFN1" t="s">
        <v>7904</v>
      </c>
      <c r="AFO1" t="s">
        <v>7905</v>
      </c>
      <c r="AFP1" t="s">
        <v>7906</v>
      </c>
      <c r="AFQ1" t="s">
        <v>7907</v>
      </c>
      <c r="AFR1" t="s">
        <v>7908</v>
      </c>
      <c r="AFS1" t="s">
        <v>7909</v>
      </c>
      <c r="AFT1" t="s">
        <v>7910</v>
      </c>
      <c r="AFU1" t="s">
        <v>7911</v>
      </c>
      <c r="AFV1" t="s">
        <v>7912</v>
      </c>
      <c r="AFW1" t="s">
        <v>7913</v>
      </c>
      <c r="AFX1" t="s">
        <v>7914</v>
      </c>
      <c r="AFY1" t="s">
        <v>7915</v>
      </c>
      <c r="AFZ1" t="s">
        <v>7916</v>
      </c>
      <c r="AGA1" t="s">
        <v>7917</v>
      </c>
      <c r="AGB1" t="s">
        <v>7918</v>
      </c>
      <c r="AGC1" t="s">
        <v>7919</v>
      </c>
      <c r="AGD1" t="s">
        <v>7920</v>
      </c>
      <c r="AGE1" t="s">
        <v>7921</v>
      </c>
      <c r="AGF1" t="s">
        <v>7922</v>
      </c>
      <c r="AGG1" t="s">
        <v>7923</v>
      </c>
      <c r="AGH1" t="s">
        <v>7924</v>
      </c>
      <c r="AGI1" t="s">
        <v>7925</v>
      </c>
      <c r="AGJ1" t="s">
        <v>7926</v>
      </c>
      <c r="AGK1" t="s">
        <v>7927</v>
      </c>
      <c r="AGL1" t="s">
        <v>7928</v>
      </c>
      <c r="AGM1" t="s">
        <v>7929</v>
      </c>
      <c r="AGN1" t="s">
        <v>7930</v>
      </c>
      <c r="AGO1" t="s">
        <v>7931</v>
      </c>
      <c r="AGP1" t="s">
        <v>7932</v>
      </c>
      <c r="AGQ1" t="s">
        <v>7933</v>
      </c>
      <c r="AGR1" t="s">
        <v>7934</v>
      </c>
      <c r="AGS1" t="s">
        <v>7935</v>
      </c>
      <c r="AGT1" t="s">
        <v>7936</v>
      </c>
      <c r="AGU1" t="s">
        <v>7937</v>
      </c>
      <c r="AGV1" t="s">
        <v>7938</v>
      </c>
      <c r="AGW1" t="s">
        <v>7939</v>
      </c>
      <c r="AGX1" t="s">
        <v>7940</v>
      </c>
      <c r="AGY1" t="s">
        <v>7941</v>
      </c>
      <c r="AGZ1" t="s">
        <v>7942</v>
      </c>
      <c r="AHA1" t="s">
        <v>7943</v>
      </c>
      <c r="AHB1" t="s">
        <v>7944</v>
      </c>
      <c r="AHC1" t="s">
        <v>7945</v>
      </c>
      <c r="AHD1" t="s">
        <v>7946</v>
      </c>
      <c r="AHE1" t="s">
        <v>7947</v>
      </c>
      <c r="AHF1" t="s">
        <v>7948</v>
      </c>
      <c r="AHG1" t="s">
        <v>7949</v>
      </c>
      <c r="AHH1" t="s">
        <v>7950</v>
      </c>
      <c r="AHI1" t="s">
        <v>7951</v>
      </c>
      <c r="AHJ1" t="s">
        <v>7952</v>
      </c>
      <c r="AHK1" t="s">
        <v>7953</v>
      </c>
      <c r="AHL1" t="s">
        <v>7954</v>
      </c>
      <c r="AHM1" t="s">
        <v>7955</v>
      </c>
      <c r="AHN1" t="s">
        <v>7956</v>
      </c>
      <c r="AHO1" t="s">
        <v>7957</v>
      </c>
      <c r="AHP1" t="s">
        <v>7958</v>
      </c>
      <c r="AHQ1" t="s">
        <v>7959</v>
      </c>
      <c r="AHR1" t="s">
        <v>7960</v>
      </c>
      <c r="AHS1" t="s">
        <v>7961</v>
      </c>
      <c r="AHT1" t="s">
        <v>7962</v>
      </c>
      <c r="AHU1" t="s">
        <v>7963</v>
      </c>
      <c r="AHV1" t="s">
        <v>7964</v>
      </c>
      <c r="AHW1" t="s">
        <v>7965</v>
      </c>
      <c r="AHX1" t="s">
        <v>7966</v>
      </c>
      <c r="AHY1" t="s">
        <v>7967</v>
      </c>
      <c r="AHZ1" t="s">
        <v>7968</v>
      </c>
      <c r="AIA1" t="s">
        <v>7969</v>
      </c>
      <c r="AIB1" t="s">
        <v>7970</v>
      </c>
      <c r="AIC1" t="s">
        <v>7971</v>
      </c>
      <c r="AID1" t="s">
        <v>7972</v>
      </c>
      <c r="AIE1" t="s">
        <v>7973</v>
      </c>
      <c r="AIF1" t="s">
        <v>7974</v>
      </c>
      <c r="AIG1" t="s">
        <v>7975</v>
      </c>
      <c r="AIH1" t="s">
        <v>7976</v>
      </c>
      <c r="AII1" t="s">
        <v>7977</v>
      </c>
      <c r="AIJ1" t="s">
        <v>7978</v>
      </c>
      <c r="AIK1" t="s">
        <v>7979</v>
      </c>
      <c r="AIL1" t="s">
        <v>7980</v>
      </c>
      <c r="AIM1" t="s">
        <v>7981</v>
      </c>
      <c r="AIN1" t="s">
        <v>7982</v>
      </c>
      <c r="AIO1" t="s">
        <v>7983</v>
      </c>
      <c r="AIP1" t="s">
        <v>7984</v>
      </c>
      <c r="AIQ1" t="s">
        <v>7985</v>
      </c>
      <c r="AIR1" t="s">
        <v>7986</v>
      </c>
      <c r="AIS1" t="s">
        <v>7987</v>
      </c>
      <c r="AIT1" t="s">
        <v>7988</v>
      </c>
      <c r="AIU1" t="s">
        <v>7989</v>
      </c>
      <c r="AIV1" t="s">
        <v>7990</v>
      </c>
      <c r="AIW1" t="s">
        <v>7991</v>
      </c>
      <c r="AIX1" t="s">
        <v>7992</v>
      </c>
      <c r="AIY1" t="s">
        <v>7993</v>
      </c>
      <c r="AIZ1" t="s">
        <v>7994</v>
      </c>
      <c r="AJA1" t="s">
        <v>7995</v>
      </c>
      <c r="AJB1" t="s">
        <v>7996</v>
      </c>
      <c r="AJC1" t="s">
        <v>7997</v>
      </c>
      <c r="AJD1" t="s">
        <v>7998</v>
      </c>
      <c r="AJE1" t="s">
        <v>7999</v>
      </c>
      <c r="AJF1" t="s">
        <v>8000</v>
      </c>
      <c r="AJG1" t="s">
        <v>8001</v>
      </c>
      <c r="AJH1" t="s">
        <v>8002</v>
      </c>
      <c r="AJI1" t="s">
        <v>8003</v>
      </c>
      <c r="AJJ1" t="s">
        <v>8004</v>
      </c>
      <c r="AJK1" t="s">
        <v>8005</v>
      </c>
      <c r="AJL1" t="s">
        <v>8006</v>
      </c>
      <c r="AJM1" t="s">
        <v>8007</v>
      </c>
      <c r="AJN1" t="s">
        <v>8008</v>
      </c>
      <c r="AJO1" t="s">
        <v>8009</v>
      </c>
      <c r="AJP1" t="s">
        <v>8010</v>
      </c>
      <c r="AJQ1" t="s">
        <v>8011</v>
      </c>
      <c r="AJR1" t="s">
        <v>8012</v>
      </c>
      <c r="AJS1" t="s">
        <v>8013</v>
      </c>
      <c r="AJT1" t="s">
        <v>8014</v>
      </c>
      <c r="AJU1" t="s">
        <v>8015</v>
      </c>
      <c r="AJV1" t="s">
        <v>8016</v>
      </c>
      <c r="AJW1" t="s">
        <v>8017</v>
      </c>
      <c r="AJX1" t="s">
        <v>8018</v>
      </c>
      <c r="AJY1" t="s">
        <v>8019</v>
      </c>
      <c r="AJZ1" t="s">
        <v>8020</v>
      </c>
      <c r="AKA1" t="s">
        <v>8021</v>
      </c>
      <c r="AKB1" t="s">
        <v>8022</v>
      </c>
      <c r="AKC1" t="s">
        <v>8023</v>
      </c>
      <c r="AKD1" t="s">
        <v>8024</v>
      </c>
      <c r="AKE1" t="s">
        <v>8025</v>
      </c>
      <c r="AKF1" t="s">
        <v>8026</v>
      </c>
      <c r="AKG1" t="s">
        <v>8027</v>
      </c>
      <c r="AKH1" t="s">
        <v>8028</v>
      </c>
      <c r="AKI1" t="s">
        <v>8029</v>
      </c>
      <c r="AKJ1" t="s">
        <v>8030</v>
      </c>
      <c r="AKK1" t="s">
        <v>8031</v>
      </c>
      <c r="AKL1" t="s">
        <v>8032</v>
      </c>
      <c r="AKM1" t="s">
        <v>8033</v>
      </c>
      <c r="AKN1" t="s">
        <v>8034</v>
      </c>
      <c r="AKO1" t="s">
        <v>8035</v>
      </c>
      <c r="AKP1" t="s">
        <v>8036</v>
      </c>
      <c r="AKQ1" t="s">
        <v>8037</v>
      </c>
      <c r="AKR1" t="s">
        <v>8038</v>
      </c>
      <c r="AKS1" t="s">
        <v>8039</v>
      </c>
      <c r="AKT1" t="s">
        <v>8040</v>
      </c>
      <c r="AKU1" t="s">
        <v>8041</v>
      </c>
      <c r="AKV1" t="s">
        <v>8042</v>
      </c>
      <c r="AKW1" t="s">
        <v>8043</v>
      </c>
      <c r="AKX1" t="s">
        <v>8044</v>
      </c>
      <c r="AKY1" t="s">
        <v>8045</v>
      </c>
      <c r="AKZ1" t="s">
        <v>8046</v>
      </c>
      <c r="ALA1" t="s">
        <v>8047</v>
      </c>
      <c r="ALB1" t="s">
        <v>8048</v>
      </c>
      <c r="ALC1" t="s">
        <v>8049</v>
      </c>
      <c r="ALD1" t="s">
        <v>8050</v>
      </c>
      <c r="ALE1" t="s">
        <v>8051</v>
      </c>
      <c r="ALF1" t="s">
        <v>8052</v>
      </c>
      <c r="ALG1" t="s">
        <v>8053</v>
      </c>
      <c r="ALH1" t="s">
        <v>8054</v>
      </c>
      <c r="ALI1" t="s">
        <v>8055</v>
      </c>
      <c r="ALJ1" t="s">
        <v>8056</v>
      </c>
      <c r="ALK1" t="s">
        <v>8057</v>
      </c>
      <c r="ALL1" t="s">
        <v>8058</v>
      </c>
      <c r="ALM1" t="s">
        <v>8059</v>
      </c>
      <c r="ALN1" t="s">
        <v>8060</v>
      </c>
      <c r="ALO1" t="s">
        <v>8061</v>
      </c>
      <c r="ALP1" t="s">
        <v>8062</v>
      </c>
      <c r="ALQ1" t="s">
        <v>8063</v>
      </c>
      <c r="ALR1" t="s">
        <v>8064</v>
      </c>
      <c r="ALS1" t="s">
        <v>8065</v>
      </c>
      <c r="ALT1" t="s">
        <v>8066</v>
      </c>
      <c r="ALU1" t="s">
        <v>8067</v>
      </c>
      <c r="ALV1" t="s">
        <v>8068</v>
      </c>
      <c r="ALW1" t="s">
        <v>8069</v>
      </c>
      <c r="ALX1" t="s">
        <v>8070</v>
      </c>
      <c r="ALY1" t="s">
        <v>8071</v>
      </c>
      <c r="ALZ1" t="s">
        <v>8072</v>
      </c>
      <c r="AMA1" t="s">
        <v>8073</v>
      </c>
      <c r="AMB1" t="s">
        <v>8074</v>
      </c>
      <c r="AMC1" t="s">
        <v>8075</v>
      </c>
      <c r="AMD1" t="s">
        <v>8076</v>
      </c>
      <c r="AME1" t="s">
        <v>8077</v>
      </c>
      <c r="AMF1" t="s">
        <v>8078</v>
      </c>
      <c r="AMG1" t="s">
        <v>8079</v>
      </c>
      <c r="AMH1" t="s">
        <v>8080</v>
      </c>
      <c r="AMI1" t="s">
        <v>8081</v>
      </c>
      <c r="AMJ1" t="s">
        <v>8082</v>
      </c>
      <c r="AMK1" t="s">
        <v>8083</v>
      </c>
      <c r="AML1" t="s">
        <v>8084</v>
      </c>
      <c r="AMM1" t="s">
        <v>8085</v>
      </c>
      <c r="AMN1" t="s">
        <v>8086</v>
      </c>
      <c r="AMO1" t="s">
        <v>8087</v>
      </c>
      <c r="AMP1" t="s">
        <v>8088</v>
      </c>
      <c r="AMQ1" t="s">
        <v>8089</v>
      </c>
      <c r="AMR1" t="s">
        <v>8090</v>
      </c>
      <c r="AMS1" t="s">
        <v>8091</v>
      </c>
      <c r="AMT1" t="s">
        <v>8092</v>
      </c>
      <c r="AMU1" t="s">
        <v>8093</v>
      </c>
      <c r="AMV1" t="s">
        <v>8094</v>
      </c>
      <c r="AMW1" t="s">
        <v>8095</v>
      </c>
      <c r="AMX1" t="s">
        <v>8096</v>
      </c>
      <c r="AMY1" t="s">
        <v>8097</v>
      </c>
      <c r="AMZ1" t="s">
        <v>8098</v>
      </c>
      <c r="ANA1" t="s">
        <v>8099</v>
      </c>
      <c r="ANB1" t="s">
        <v>8100</v>
      </c>
      <c r="ANC1" t="s">
        <v>8101</v>
      </c>
      <c r="AND1" t="s">
        <v>8102</v>
      </c>
      <c r="ANE1" t="s">
        <v>8103</v>
      </c>
      <c r="ANF1" t="s">
        <v>8104</v>
      </c>
      <c r="ANG1" t="s">
        <v>8105</v>
      </c>
      <c r="ANH1" t="s">
        <v>8106</v>
      </c>
      <c r="ANI1" t="s">
        <v>8107</v>
      </c>
      <c r="ANJ1" t="s">
        <v>8108</v>
      </c>
      <c r="ANK1" t="s">
        <v>8109</v>
      </c>
      <c r="ANL1" t="s">
        <v>8110</v>
      </c>
      <c r="ANM1" t="s">
        <v>8111</v>
      </c>
      <c r="ANN1" t="s">
        <v>8112</v>
      </c>
      <c r="ANO1" t="s">
        <v>8113</v>
      </c>
      <c r="ANP1" t="s">
        <v>8114</v>
      </c>
      <c r="ANQ1" t="s">
        <v>8115</v>
      </c>
      <c r="ANR1" t="s">
        <v>8116</v>
      </c>
      <c r="ANS1" t="s">
        <v>8117</v>
      </c>
      <c r="ANT1" t="s">
        <v>8118</v>
      </c>
      <c r="ANU1" t="s">
        <v>8119</v>
      </c>
      <c r="ANV1" t="s">
        <v>8120</v>
      </c>
      <c r="ANW1" t="s">
        <v>8121</v>
      </c>
      <c r="ANX1" t="s">
        <v>8122</v>
      </c>
      <c r="ANY1" t="s">
        <v>8123</v>
      </c>
      <c r="ANZ1" t="s">
        <v>8124</v>
      </c>
      <c r="AOA1" t="s">
        <v>8125</v>
      </c>
      <c r="AOB1" t="s">
        <v>8126</v>
      </c>
      <c r="AOC1" t="s">
        <v>8127</v>
      </c>
      <c r="AOD1" t="s">
        <v>8128</v>
      </c>
      <c r="AOE1" t="s">
        <v>8129</v>
      </c>
      <c r="AOF1" t="s">
        <v>8130</v>
      </c>
      <c r="AOG1" t="s">
        <v>8131</v>
      </c>
      <c r="AOH1" t="s">
        <v>8132</v>
      </c>
      <c r="AOI1" t="s">
        <v>8133</v>
      </c>
      <c r="AOJ1" t="s">
        <v>8134</v>
      </c>
      <c r="AOK1" t="s">
        <v>8135</v>
      </c>
      <c r="AOL1" t="s">
        <v>8136</v>
      </c>
      <c r="AOM1" t="s">
        <v>8137</v>
      </c>
      <c r="AON1" t="s">
        <v>8138</v>
      </c>
      <c r="AOO1" t="s">
        <v>8139</v>
      </c>
      <c r="AOP1" t="s">
        <v>8140</v>
      </c>
      <c r="AOQ1" t="s">
        <v>8141</v>
      </c>
      <c r="AOR1" t="s">
        <v>8142</v>
      </c>
      <c r="AOS1" t="s">
        <v>8143</v>
      </c>
      <c r="AOT1" t="s">
        <v>8144</v>
      </c>
      <c r="AOU1" t="s">
        <v>8145</v>
      </c>
      <c r="AOV1" t="s">
        <v>8146</v>
      </c>
      <c r="AOW1" t="s">
        <v>8147</v>
      </c>
      <c r="AOX1" t="s">
        <v>8148</v>
      </c>
      <c r="AOY1" t="s">
        <v>8149</v>
      </c>
      <c r="AOZ1" t="s">
        <v>8150</v>
      </c>
      <c r="APA1" t="s">
        <v>8151</v>
      </c>
      <c r="APB1" t="s">
        <v>8152</v>
      </c>
      <c r="APC1" t="s">
        <v>8153</v>
      </c>
      <c r="APD1" t="s">
        <v>8154</v>
      </c>
      <c r="APE1" t="s">
        <v>8155</v>
      </c>
      <c r="APF1" t="s">
        <v>8156</v>
      </c>
      <c r="APG1" t="s">
        <v>8157</v>
      </c>
      <c r="APH1" t="s">
        <v>8158</v>
      </c>
      <c r="API1" t="s">
        <v>8159</v>
      </c>
      <c r="APJ1" t="s">
        <v>8160</v>
      </c>
      <c r="APK1" t="s">
        <v>8161</v>
      </c>
      <c r="APL1" t="s">
        <v>8162</v>
      </c>
      <c r="APM1" t="s">
        <v>8163</v>
      </c>
      <c r="APN1" t="s">
        <v>8164</v>
      </c>
      <c r="APO1" t="s">
        <v>8165</v>
      </c>
      <c r="APP1" t="s">
        <v>8166</v>
      </c>
      <c r="APQ1" t="s">
        <v>8167</v>
      </c>
      <c r="APR1" t="s">
        <v>8168</v>
      </c>
      <c r="APS1" t="s">
        <v>8169</v>
      </c>
      <c r="APT1" t="s">
        <v>8170</v>
      </c>
      <c r="APU1" t="s">
        <v>8171</v>
      </c>
      <c r="APV1" t="s">
        <v>8172</v>
      </c>
      <c r="APW1" t="s">
        <v>8173</v>
      </c>
      <c r="APX1" t="s">
        <v>8174</v>
      </c>
      <c r="APY1" t="s">
        <v>8175</v>
      </c>
      <c r="APZ1" t="s">
        <v>8176</v>
      </c>
      <c r="AQA1" t="s">
        <v>8177</v>
      </c>
      <c r="AQB1" t="s">
        <v>8178</v>
      </c>
      <c r="AQC1" t="s">
        <v>8179</v>
      </c>
      <c r="AQD1" t="s">
        <v>8180</v>
      </c>
      <c r="AQE1" t="s">
        <v>8181</v>
      </c>
      <c r="AQF1" t="s">
        <v>8182</v>
      </c>
      <c r="AQG1" t="s">
        <v>8183</v>
      </c>
      <c r="AQH1" t="s">
        <v>8184</v>
      </c>
      <c r="AQI1" t="s">
        <v>8185</v>
      </c>
      <c r="AQJ1" t="s">
        <v>8186</v>
      </c>
      <c r="AQK1" t="s">
        <v>8187</v>
      </c>
      <c r="AQL1" t="s">
        <v>8188</v>
      </c>
      <c r="AQM1" t="s">
        <v>8189</v>
      </c>
      <c r="AQN1" t="s">
        <v>8190</v>
      </c>
      <c r="AQO1" t="s">
        <v>8191</v>
      </c>
      <c r="AQP1" t="s">
        <v>8192</v>
      </c>
      <c r="AQQ1" t="s">
        <v>8193</v>
      </c>
      <c r="AQR1" t="s">
        <v>8194</v>
      </c>
      <c r="AQS1" t="s">
        <v>8195</v>
      </c>
      <c r="AQT1" t="s">
        <v>8196</v>
      </c>
      <c r="AQU1" t="s">
        <v>8197</v>
      </c>
      <c r="AQV1" t="s">
        <v>8198</v>
      </c>
      <c r="AQW1" t="s">
        <v>8199</v>
      </c>
      <c r="AQX1" t="s">
        <v>8200</v>
      </c>
      <c r="AQY1" t="s">
        <v>8201</v>
      </c>
      <c r="AQZ1" t="s">
        <v>8202</v>
      </c>
      <c r="ARA1" t="s">
        <v>8203</v>
      </c>
      <c r="ARB1" t="s">
        <v>8204</v>
      </c>
      <c r="ARC1" t="s">
        <v>8205</v>
      </c>
      <c r="ARD1" t="s">
        <v>8206</v>
      </c>
      <c r="ARE1" t="s">
        <v>8207</v>
      </c>
      <c r="ARF1" t="s">
        <v>8208</v>
      </c>
      <c r="ARG1" t="s">
        <v>8209</v>
      </c>
      <c r="ARH1" t="s">
        <v>8210</v>
      </c>
      <c r="ARI1" t="s">
        <v>8211</v>
      </c>
      <c r="ARJ1" t="s">
        <v>8212</v>
      </c>
      <c r="ARK1" t="s">
        <v>8213</v>
      </c>
      <c r="ARL1" t="s">
        <v>8214</v>
      </c>
      <c r="ARM1" t="s">
        <v>8215</v>
      </c>
      <c r="ARN1" t="s">
        <v>8216</v>
      </c>
      <c r="ARO1" t="s">
        <v>8217</v>
      </c>
      <c r="ARP1" t="s">
        <v>8218</v>
      </c>
      <c r="ARQ1" t="s">
        <v>8219</v>
      </c>
      <c r="ARR1" t="s">
        <v>8220</v>
      </c>
      <c r="ARS1" t="s">
        <v>8221</v>
      </c>
      <c r="ART1" t="s">
        <v>8222</v>
      </c>
      <c r="ARU1" t="s">
        <v>8223</v>
      </c>
      <c r="ARV1" t="s">
        <v>8224</v>
      </c>
      <c r="ARW1" t="s">
        <v>8225</v>
      </c>
      <c r="ARX1" t="s">
        <v>8226</v>
      </c>
      <c r="ARY1" t="s">
        <v>8227</v>
      </c>
      <c r="ARZ1" t="s">
        <v>8228</v>
      </c>
      <c r="ASA1" t="s">
        <v>8229</v>
      </c>
      <c r="ASB1" t="s">
        <v>8230</v>
      </c>
      <c r="ASC1" t="s">
        <v>8231</v>
      </c>
      <c r="ASD1" t="s">
        <v>8232</v>
      </c>
      <c r="ASE1" t="s">
        <v>8233</v>
      </c>
      <c r="ASF1" t="s">
        <v>8234</v>
      </c>
      <c r="ASG1" t="s">
        <v>8235</v>
      </c>
      <c r="ASH1" t="s">
        <v>8236</v>
      </c>
      <c r="ASI1" t="s">
        <v>8237</v>
      </c>
      <c r="ASJ1" t="s">
        <v>8238</v>
      </c>
      <c r="ASK1" t="s">
        <v>8239</v>
      </c>
      <c r="ASL1" t="s">
        <v>8240</v>
      </c>
      <c r="ASM1" t="s">
        <v>8241</v>
      </c>
      <c r="ASN1" t="s">
        <v>8242</v>
      </c>
      <c r="ASO1" t="s">
        <v>8243</v>
      </c>
      <c r="ASP1" t="s">
        <v>8244</v>
      </c>
      <c r="ASQ1" t="s">
        <v>8245</v>
      </c>
      <c r="ASR1" t="s">
        <v>8246</v>
      </c>
      <c r="ASS1" t="s">
        <v>8247</v>
      </c>
      <c r="AST1" t="s">
        <v>8248</v>
      </c>
      <c r="ASU1" t="s">
        <v>8249</v>
      </c>
      <c r="ASV1" t="s">
        <v>8250</v>
      </c>
      <c r="ASW1" t="s">
        <v>8251</v>
      </c>
      <c r="ASX1" t="s">
        <v>8252</v>
      </c>
      <c r="ASY1" t="s">
        <v>8253</v>
      </c>
      <c r="ASZ1" t="s">
        <v>8254</v>
      </c>
      <c r="ATA1" t="s">
        <v>8255</v>
      </c>
      <c r="ATB1" t="s">
        <v>8256</v>
      </c>
      <c r="ATC1" t="s">
        <v>8257</v>
      </c>
      <c r="ATD1" t="s">
        <v>8258</v>
      </c>
      <c r="ATE1" t="s">
        <v>8259</v>
      </c>
      <c r="ATF1" t="s">
        <v>8260</v>
      </c>
      <c r="ATG1" t="s">
        <v>8261</v>
      </c>
      <c r="ATH1" t="s">
        <v>8262</v>
      </c>
      <c r="ATI1" t="s">
        <v>8263</v>
      </c>
      <c r="ATJ1" t="s">
        <v>8264</v>
      </c>
      <c r="ATK1" t="s">
        <v>8265</v>
      </c>
      <c r="ATL1" t="s">
        <v>8266</v>
      </c>
      <c r="ATM1" t="s">
        <v>8267</v>
      </c>
      <c r="ATN1" t="s">
        <v>8268</v>
      </c>
      <c r="ATO1" t="s">
        <v>8269</v>
      </c>
      <c r="ATP1" t="s">
        <v>8270</v>
      </c>
      <c r="ATQ1" t="s">
        <v>8271</v>
      </c>
      <c r="ATR1" t="s">
        <v>8272</v>
      </c>
      <c r="ATS1" t="s">
        <v>8273</v>
      </c>
      <c r="ATT1" t="s">
        <v>8274</v>
      </c>
      <c r="ATU1" t="s">
        <v>8275</v>
      </c>
      <c r="ATV1" t="s">
        <v>8276</v>
      </c>
      <c r="ATW1" t="s">
        <v>8277</v>
      </c>
      <c r="ATX1" t="s">
        <v>8278</v>
      </c>
      <c r="ATY1" t="s">
        <v>8279</v>
      </c>
      <c r="ATZ1" t="s">
        <v>8280</v>
      </c>
      <c r="AUA1" t="s">
        <v>8281</v>
      </c>
      <c r="AUB1" t="s">
        <v>8282</v>
      </c>
      <c r="AUC1" t="s">
        <v>8283</v>
      </c>
      <c r="AUD1" t="s">
        <v>8284</v>
      </c>
      <c r="AUE1" t="s">
        <v>8285</v>
      </c>
      <c r="AUF1" t="s">
        <v>8286</v>
      </c>
      <c r="AUG1" t="s">
        <v>8287</v>
      </c>
      <c r="AUH1" t="s">
        <v>8288</v>
      </c>
      <c r="AUI1" t="s">
        <v>8289</v>
      </c>
      <c r="AUJ1" t="s">
        <v>8290</v>
      </c>
      <c r="AUK1" t="s">
        <v>8291</v>
      </c>
      <c r="AUL1" t="s">
        <v>8292</v>
      </c>
      <c r="AUM1" t="s">
        <v>8293</v>
      </c>
      <c r="AUN1" t="s">
        <v>8294</v>
      </c>
      <c r="AUO1" t="s">
        <v>8295</v>
      </c>
      <c r="AUP1" t="s">
        <v>8296</v>
      </c>
      <c r="AUQ1" t="s">
        <v>8297</v>
      </c>
      <c r="AUR1" t="s">
        <v>8298</v>
      </c>
      <c r="AUS1" t="s">
        <v>8299</v>
      </c>
      <c r="AUT1" t="s">
        <v>8300</v>
      </c>
      <c r="AUU1" t="s">
        <v>8301</v>
      </c>
      <c r="AUV1" t="s">
        <v>8302</v>
      </c>
      <c r="AUW1" t="s">
        <v>8303</v>
      </c>
      <c r="AUX1" t="s">
        <v>8304</v>
      </c>
      <c r="AUY1" t="s">
        <v>8305</v>
      </c>
      <c r="AUZ1" t="s">
        <v>8306</v>
      </c>
      <c r="AVA1" t="s">
        <v>8307</v>
      </c>
      <c r="AVB1" t="s">
        <v>8308</v>
      </c>
      <c r="AVC1" t="s">
        <v>8309</v>
      </c>
      <c r="AVD1" t="s">
        <v>8310</v>
      </c>
      <c r="AVE1" t="s">
        <v>8311</v>
      </c>
      <c r="AVF1" t="s">
        <v>8312</v>
      </c>
      <c r="AVG1" t="s">
        <v>8313</v>
      </c>
      <c r="AVH1" t="s">
        <v>8314</v>
      </c>
      <c r="AVI1" t="s">
        <v>8315</v>
      </c>
      <c r="AVJ1" t="s">
        <v>8316</v>
      </c>
      <c r="AVK1" t="s">
        <v>8317</v>
      </c>
      <c r="AVL1" t="s">
        <v>8318</v>
      </c>
      <c r="AVM1" t="s">
        <v>8319</v>
      </c>
      <c r="AVN1" t="s">
        <v>8320</v>
      </c>
      <c r="AVO1" t="s">
        <v>8321</v>
      </c>
      <c r="AVP1" t="s">
        <v>8322</v>
      </c>
      <c r="AVQ1" t="s">
        <v>8323</v>
      </c>
      <c r="AVR1" t="s">
        <v>8324</v>
      </c>
      <c r="AVS1" t="s">
        <v>8325</v>
      </c>
      <c r="AVT1" t="s">
        <v>8326</v>
      </c>
      <c r="AVU1" t="s">
        <v>8327</v>
      </c>
      <c r="AVV1" t="s">
        <v>8328</v>
      </c>
      <c r="AVW1" t="s">
        <v>8329</v>
      </c>
      <c r="AVX1" t="s">
        <v>8330</v>
      </c>
      <c r="AVY1" t="s">
        <v>8331</v>
      </c>
      <c r="AVZ1" t="s">
        <v>8332</v>
      </c>
      <c r="AWA1" t="s">
        <v>8333</v>
      </c>
      <c r="AWB1" t="s">
        <v>8334</v>
      </c>
      <c r="AWC1" t="s">
        <v>8335</v>
      </c>
      <c r="AWD1" t="s">
        <v>8336</v>
      </c>
      <c r="AWE1" t="s">
        <v>8337</v>
      </c>
      <c r="AWF1" t="s">
        <v>8338</v>
      </c>
      <c r="AWG1" t="s">
        <v>8339</v>
      </c>
      <c r="AWH1" t="s">
        <v>8340</v>
      </c>
      <c r="AWI1" t="s">
        <v>8341</v>
      </c>
      <c r="AWJ1" t="s">
        <v>8342</v>
      </c>
      <c r="AWK1" t="s">
        <v>8343</v>
      </c>
      <c r="AWL1" t="s">
        <v>8344</v>
      </c>
      <c r="AWM1" t="s">
        <v>8345</v>
      </c>
      <c r="AWN1" t="s">
        <v>8346</v>
      </c>
      <c r="AWO1" t="s">
        <v>8347</v>
      </c>
      <c r="AWP1" t="s">
        <v>8348</v>
      </c>
      <c r="AWQ1" t="s">
        <v>8349</v>
      </c>
      <c r="AWR1" t="s">
        <v>8350</v>
      </c>
      <c r="AWS1" t="s">
        <v>8351</v>
      </c>
      <c r="AWT1" t="s">
        <v>8352</v>
      </c>
      <c r="AWU1" t="s">
        <v>8353</v>
      </c>
      <c r="AWV1" t="s">
        <v>8354</v>
      </c>
      <c r="AWW1" t="s">
        <v>8355</v>
      </c>
      <c r="AWX1" t="s">
        <v>8356</v>
      </c>
      <c r="AWY1" t="s">
        <v>8357</v>
      </c>
      <c r="AWZ1" t="s">
        <v>8358</v>
      </c>
      <c r="AXA1" t="s">
        <v>8359</v>
      </c>
      <c r="AXB1" t="s">
        <v>8360</v>
      </c>
      <c r="AXC1" t="s">
        <v>8361</v>
      </c>
      <c r="AXD1" t="s">
        <v>8362</v>
      </c>
      <c r="AXE1" t="s">
        <v>8363</v>
      </c>
      <c r="AXF1" t="s">
        <v>8364</v>
      </c>
      <c r="AXG1" t="s">
        <v>8365</v>
      </c>
      <c r="AXH1" t="s">
        <v>8366</v>
      </c>
      <c r="AXI1" t="s">
        <v>8367</v>
      </c>
      <c r="AXJ1" t="s">
        <v>8368</v>
      </c>
      <c r="AXK1" t="s">
        <v>8369</v>
      </c>
      <c r="AXL1" t="s">
        <v>8370</v>
      </c>
      <c r="AXM1" t="s">
        <v>8371</v>
      </c>
      <c r="AXN1" t="s">
        <v>8372</v>
      </c>
      <c r="AXO1" t="s">
        <v>8373</v>
      </c>
      <c r="AXP1" t="s">
        <v>8374</v>
      </c>
      <c r="AXQ1" t="s">
        <v>8375</v>
      </c>
      <c r="AXR1" t="s">
        <v>8376</v>
      </c>
      <c r="AXS1" t="s">
        <v>8377</v>
      </c>
      <c r="AXT1" t="s">
        <v>8378</v>
      </c>
      <c r="AXU1" t="s">
        <v>8379</v>
      </c>
      <c r="AXV1" t="s">
        <v>8380</v>
      </c>
      <c r="AXW1" t="s">
        <v>8381</v>
      </c>
      <c r="AXX1" t="s">
        <v>8382</v>
      </c>
      <c r="AXY1" t="s">
        <v>8383</v>
      </c>
      <c r="AXZ1" t="s">
        <v>8384</v>
      </c>
      <c r="AYA1" t="s">
        <v>8385</v>
      </c>
      <c r="AYB1" t="s">
        <v>8386</v>
      </c>
      <c r="AYC1" t="s">
        <v>8387</v>
      </c>
      <c r="AYD1" t="s">
        <v>8388</v>
      </c>
      <c r="AYE1" t="s">
        <v>8389</v>
      </c>
      <c r="AYF1" t="s">
        <v>8390</v>
      </c>
      <c r="AYG1" t="s">
        <v>8391</v>
      </c>
      <c r="AYH1" t="s">
        <v>8392</v>
      </c>
      <c r="AYI1" t="s">
        <v>8393</v>
      </c>
      <c r="AYJ1" t="s">
        <v>8394</v>
      </c>
      <c r="AYK1" t="s">
        <v>8395</v>
      </c>
      <c r="AYL1" t="s">
        <v>8396</v>
      </c>
      <c r="AYM1" t="s">
        <v>8397</v>
      </c>
      <c r="AYN1" t="s">
        <v>8398</v>
      </c>
      <c r="AYO1" t="s">
        <v>8399</v>
      </c>
      <c r="AYP1" t="s">
        <v>8400</v>
      </c>
      <c r="AYQ1" t="s">
        <v>8401</v>
      </c>
      <c r="AYR1" t="s">
        <v>8402</v>
      </c>
      <c r="AYS1" t="s">
        <v>8403</v>
      </c>
      <c r="AYT1" t="s">
        <v>8404</v>
      </c>
      <c r="AYU1" t="s">
        <v>8405</v>
      </c>
      <c r="AYV1" t="s">
        <v>8406</v>
      </c>
      <c r="AYW1" t="s">
        <v>8407</v>
      </c>
      <c r="AYX1" t="s">
        <v>8408</v>
      </c>
      <c r="AYY1" t="s">
        <v>8409</v>
      </c>
      <c r="AYZ1" t="s">
        <v>8410</v>
      </c>
      <c r="AZA1" t="s">
        <v>8411</v>
      </c>
      <c r="AZB1" t="s">
        <v>8412</v>
      </c>
      <c r="AZC1" t="s">
        <v>8413</v>
      </c>
      <c r="AZD1" t="s">
        <v>8414</v>
      </c>
      <c r="AZE1" t="s">
        <v>8415</v>
      </c>
      <c r="AZF1" t="s">
        <v>8416</v>
      </c>
      <c r="AZG1" t="s">
        <v>8417</v>
      </c>
      <c r="AZH1" t="s">
        <v>8418</v>
      </c>
      <c r="AZI1" t="s">
        <v>8419</v>
      </c>
      <c r="AZJ1" t="s">
        <v>8420</v>
      </c>
      <c r="AZK1" t="s">
        <v>8421</v>
      </c>
      <c r="AZL1" t="s">
        <v>8422</v>
      </c>
      <c r="AZM1" t="s">
        <v>8423</v>
      </c>
      <c r="AZN1" t="s">
        <v>8424</v>
      </c>
      <c r="AZO1" t="s">
        <v>8425</v>
      </c>
      <c r="AZP1" t="s">
        <v>8426</v>
      </c>
      <c r="AZQ1" t="s">
        <v>8427</v>
      </c>
      <c r="AZR1" t="s">
        <v>8428</v>
      </c>
      <c r="AZS1" t="s">
        <v>8429</v>
      </c>
      <c r="AZT1" t="s">
        <v>8430</v>
      </c>
      <c r="AZU1" t="s">
        <v>8431</v>
      </c>
      <c r="AZV1" t="s">
        <v>8432</v>
      </c>
      <c r="AZW1" t="s">
        <v>8433</v>
      </c>
      <c r="AZX1" t="s">
        <v>8434</v>
      </c>
      <c r="AZY1" t="s">
        <v>8435</v>
      </c>
      <c r="AZZ1" t="s">
        <v>8436</v>
      </c>
      <c r="BAA1" t="s">
        <v>8437</v>
      </c>
      <c r="BAB1" t="s">
        <v>8438</v>
      </c>
      <c r="BAC1" t="s">
        <v>8439</v>
      </c>
      <c r="BAD1" t="s">
        <v>8440</v>
      </c>
      <c r="BAE1" t="s">
        <v>8441</v>
      </c>
      <c r="BAF1" t="s">
        <v>8442</v>
      </c>
      <c r="BAG1" t="s">
        <v>8443</v>
      </c>
      <c r="BAH1" t="s">
        <v>8444</v>
      </c>
      <c r="BAI1" t="s">
        <v>8445</v>
      </c>
      <c r="BAJ1" t="s">
        <v>8446</v>
      </c>
      <c r="BAK1" t="s">
        <v>8447</v>
      </c>
      <c r="BAL1" t="s">
        <v>8448</v>
      </c>
      <c r="BAM1" t="s">
        <v>8449</v>
      </c>
      <c r="BAN1" t="s">
        <v>8450</v>
      </c>
      <c r="BAO1" t="s">
        <v>8451</v>
      </c>
      <c r="BAP1" t="s">
        <v>8452</v>
      </c>
      <c r="BAQ1" t="s">
        <v>8453</v>
      </c>
      <c r="BAR1" t="s">
        <v>8454</v>
      </c>
      <c r="BAS1" t="s">
        <v>8455</v>
      </c>
      <c r="BAT1" t="s">
        <v>8456</v>
      </c>
      <c r="BAU1" t="s">
        <v>8457</v>
      </c>
      <c r="BAV1" t="s">
        <v>8458</v>
      </c>
      <c r="BAW1" t="s">
        <v>8459</v>
      </c>
      <c r="BAX1" t="s">
        <v>8460</v>
      </c>
      <c r="BAY1" t="s">
        <v>8461</v>
      </c>
      <c r="BAZ1" t="s">
        <v>8462</v>
      </c>
      <c r="BBA1" t="s">
        <v>8463</v>
      </c>
      <c r="BBB1" t="s">
        <v>8464</v>
      </c>
      <c r="BBC1" t="s">
        <v>8465</v>
      </c>
      <c r="BBD1" t="s">
        <v>8466</v>
      </c>
      <c r="BBE1" t="s">
        <v>8467</v>
      </c>
      <c r="BBF1" t="s">
        <v>8468</v>
      </c>
      <c r="BBG1" t="s">
        <v>8469</v>
      </c>
      <c r="BBH1" t="s">
        <v>8470</v>
      </c>
      <c r="BBI1" t="s">
        <v>8471</v>
      </c>
      <c r="BBJ1" t="s">
        <v>8472</v>
      </c>
      <c r="BBK1" t="s">
        <v>8473</v>
      </c>
      <c r="BBL1" t="s">
        <v>8474</v>
      </c>
      <c r="BBM1" t="s">
        <v>8475</v>
      </c>
      <c r="BBN1" t="s">
        <v>8476</v>
      </c>
      <c r="BBO1" t="s">
        <v>8477</v>
      </c>
      <c r="BBP1" t="s">
        <v>8478</v>
      </c>
      <c r="BBQ1" t="s">
        <v>8479</v>
      </c>
      <c r="BBR1" t="s">
        <v>8480</v>
      </c>
      <c r="BBS1" t="s">
        <v>8481</v>
      </c>
      <c r="BBT1" t="s">
        <v>8482</v>
      </c>
      <c r="BBU1" t="s">
        <v>8483</v>
      </c>
      <c r="BBV1" t="s">
        <v>8484</v>
      </c>
      <c r="BBW1" t="s">
        <v>8485</v>
      </c>
      <c r="BBX1" t="s">
        <v>8486</v>
      </c>
      <c r="BBY1" t="s">
        <v>8487</v>
      </c>
      <c r="BBZ1" t="s">
        <v>8488</v>
      </c>
      <c r="BCA1" t="s">
        <v>8489</v>
      </c>
      <c r="BCB1" t="s">
        <v>8490</v>
      </c>
      <c r="BCC1" t="s">
        <v>8491</v>
      </c>
      <c r="BCD1" t="s">
        <v>8492</v>
      </c>
      <c r="BCE1" t="s">
        <v>8493</v>
      </c>
      <c r="BCF1" t="s">
        <v>8494</v>
      </c>
      <c r="BCG1" t="s">
        <v>8495</v>
      </c>
      <c r="BCH1" t="s">
        <v>8496</v>
      </c>
      <c r="BCI1" t="s">
        <v>8497</v>
      </c>
      <c r="BCJ1" t="s">
        <v>8498</v>
      </c>
      <c r="BCK1" t="s">
        <v>8499</v>
      </c>
      <c r="BCL1" t="s">
        <v>8500</v>
      </c>
      <c r="BCM1" t="s">
        <v>8501</v>
      </c>
      <c r="BCN1" t="s">
        <v>8502</v>
      </c>
      <c r="BCO1" t="s">
        <v>8503</v>
      </c>
      <c r="BCP1" t="s">
        <v>8504</v>
      </c>
      <c r="BCQ1" t="s">
        <v>8505</v>
      </c>
      <c r="BCR1" t="s">
        <v>8506</v>
      </c>
      <c r="BCS1" t="s">
        <v>8507</v>
      </c>
      <c r="BCT1" t="s">
        <v>8508</v>
      </c>
      <c r="BCU1" t="s">
        <v>8509</v>
      </c>
      <c r="BCV1" t="s">
        <v>8510</v>
      </c>
      <c r="BCW1" t="s">
        <v>8511</v>
      </c>
      <c r="BCX1" t="s">
        <v>8512</v>
      </c>
      <c r="BCY1" t="s">
        <v>8513</v>
      </c>
      <c r="BCZ1" t="s">
        <v>8514</v>
      </c>
      <c r="BDA1" t="s">
        <v>8515</v>
      </c>
      <c r="BDB1" t="s">
        <v>8516</v>
      </c>
      <c r="BDC1" t="s">
        <v>8517</v>
      </c>
      <c r="BDD1" t="s">
        <v>8518</v>
      </c>
      <c r="BDE1" t="s">
        <v>8519</v>
      </c>
      <c r="BDF1" t="s">
        <v>8520</v>
      </c>
      <c r="BDG1" t="s">
        <v>8521</v>
      </c>
      <c r="BDH1" t="s">
        <v>8522</v>
      </c>
      <c r="BDI1" t="s">
        <v>8523</v>
      </c>
      <c r="BDJ1" t="s">
        <v>8524</v>
      </c>
      <c r="BDK1" t="s">
        <v>8525</v>
      </c>
      <c r="BDL1" t="s">
        <v>8526</v>
      </c>
      <c r="BDM1" t="s">
        <v>8527</v>
      </c>
      <c r="BDN1" t="s">
        <v>8528</v>
      </c>
      <c r="BDO1" t="s">
        <v>8529</v>
      </c>
      <c r="BDP1" t="s">
        <v>8530</v>
      </c>
      <c r="BDQ1" t="s">
        <v>8531</v>
      </c>
      <c r="BDR1" t="s">
        <v>8532</v>
      </c>
      <c r="BDS1" t="s">
        <v>8533</v>
      </c>
      <c r="BDT1" t="s">
        <v>8534</v>
      </c>
      <c r="BDU1" t="s">
        <v>8535</v>
      </c>
      <c r="BDV1" t="s">
        <v>8536</v>
      </c>
      <c r="BDW1" t="s">
        <v>8537</v>
      </c>
      <c r="BDX1" t="s">
        <v>8538</v>
      </c>
      <c r="BDY1" t="s">
        <v>8539</v>
      </c>
      <c r="BDZ1" t="s">
        <v>8540</v>
      </c>
      <c r="BEA1" t="s">
        <v>8541</v>
      </c>
      <c r="BEB1" t="s">
        <v>8542</v>
      </c>
      <c r="BEC1" t="s">
        <v>8543</v>
      </c>
      <c r="BED1" t="s">
        <v>8544</v>
      </c>
      <c r="BEE1" t="s">
        <v>8545</v>
      </c>
      <c r="BEF1" t="s">
        <v>8546</v>
      </c>
      <c r="BEG1" t="s">
        <v>8547</v>
      </c>
      <c r="BEH1" t="s">
        <v>8548</v>
      </c>
      <c r="BEI1" t="s">
        <v>8549</v>
      </c>
      <c r="BEJ1" t="s">
        <v>8550</v>
      </c>
      <c r="BEK1" t="s">
        <v>8551</v>
      </c>
      <c r="BEL1" t="s">
        <v>8552</v>
      </c>
      <c r="BEM1" t="s">
        <v>8553</v>
      </c>
      <c r="BEN1" t="s">
        <v>8554</v>
      </c>
      <c r="BEO1" t="s">
        <v>8555</v>
      </c>
      <c r="BEP1" t="s">
        <v>8556</v>
      </c>
      <c r="BEQ1" t="s">
        <v>8557</v>
      </c>
      <c r="BER1" t="s">
        <v>8558</v>
      </c>
      <c r="BES1" t="s">
        <v>8559</v>
      </c>
      <c r="BET1" t="s">
        <v>8560</v>
      </c>
      <c r="BEU1" t="s">
        <v>8561</v>
      </c>
      <c r="BEV1" t="s">
        <v>8562</v>
      </c>
      <c r="BEW1" t="s">
        <v>8563</v>
      </c>
      <c r="BEX1" t="s">
        <v>8564</v>
      </c>
      <c r="BEY1" t="s">
        <v>8565</v>
      </c>
      <c r="BEZ1" t="s">
        <v>8566</v>
      </c>
      <c r="BFA1" t="s">
        <v>8567</v>
      </c>
      <c r="BFB1" t="s">
        <v>8568</v>
      </c>
      <c r="BFC1" t="s">
        <v>8569</v>
      </c>
      <c r="BFD1" t="s">
        <v>8570</v>
      </c>
      <c r="BFE1" t="s">
        <v>8571</v>
      </c>
      <c r="BFF1" t="s">
        <v>8572</v>
      </c>
      <c r="BFG1" t="s">
        <v>8573</v>
      </c>
      <c r="BFH1" t="s">
        <v>8574</v>
      </c>
      <c r="BFI1" t="s">
        <v>8575</v>
      </c>
      <c r="BFJ1" t="s">
        <v>8576</v>
      </c>
      <c r="BFK1" t="s">
        <v>8577</v>
      </c>
      <c r="BFL1" t="s">
        <v>8578</v>
      </c>
      <c r="BFM1" t="s">
        <v>8579</v>
      </c>
      <c r="BFN1" t="s">
        <v>8580</v>
      </c>
      <c r="BFO1" t="s">
        <v>8581</v>
      </c>
      <c r="BFP1" t="s">
        <v>8582</v>
      </c>
      <c r="BFQ1" t="s">
        <v>8583</v>
      </c>
      <c r="BFR1" t="s">
        <v>8584</v>
      </c>
      <c r="BFS1" t="s">
        <v>8585</v>
      </c>
      <c r="BFT1" t="s">
        <v>8586</v>
      </c>
      <c r="BFU1" t="s">
        <v>8587</v>
      </c>
      <c r="BFV1" t="s">
        <v>8588</v>
      </c>
      <c r="BFW1" t="s">
        <v>8589</v>
      </c>
      <c r="BFX1" t="s">
        <v>8590</v>
      </c>
      <c r="BFY1" t="s">
        <v>8591</v>
      </c>
      <c r="BFZ1" t="s">
        <v>8592</v>
      </c>
      <c r="BGA1" t="s">
        <v>8593</v>
      </c>
      <c r="BGB1" t="s">
        <v>8594</v>
      </c>
      <c r="BGC1" t="s">
        <v>8595</v>
      </c>
      <c r="BGD1" t="s">
        <v>8596</v>
      </c>
      <c r="BGE1" t="s">
        <v>8597</v>
      </c>
      <c r="BGF1" t="s">
        <v>8598</v>
      </c>
      <c r="BGG1" t="s">
        <v>8599</v>
      </c>
      <c r="BGH1" t="s">
        <v>8600</v>
      </c>
      <c r="BGI1" t="s">
        <v>8601</v>
      </c>
      <c r="BGJ1" t="s">
        <v>8602</v>
      </c>
      <c r="BGK1" t="s">
        <v>8603</v>
      </c>
      <c r="BGL1" t="s">
        <v>8604</v>
      </c>
      <c r="BGM1" t="s">
        <v>8605</v>
      </c>
      <c r="BGN1" t="s">
        <v>8606</v>
      </c>
      <c r="BGO1" t="s">
        <v>8607</v>
      </c>
      <c r="BGP1" t="s">
        <v>8608</v>
      </c>
      <c r="BGQ1" t="s">
        <v>8609</v>
      </c>
      <c r="BGR1" t="s">
        <v>8610</v>
      </c>
      <c r="BGS1" t="s">
        <v>8611</v>
      </c>
      <c r="BGT1" t="s">
        <v>8612</v>
      </c>
      <c r="BGU1" t="s">
        <v>8613</v>
      </c>
      <c r="BGV1" t="s">
        <v>8614</v>
      </c>
      <c r="BGW1" t="s">
        <v>8615</v>
      </c>
      <c r="BGX1" t="s">
        <v>8616</v>
      </c>
      <c r="BGY1" t="s">
        <v>8617</v>
      </c>
      <c r="BGZ1" t="s">
        <v>8618</v>
      </c>
      <c r="BHA1" t="s">
        <v>8619</v>
      </c>
      <c r="BHB1" t="s">
        <v>8620</v>
      </c>
      <c r="BHC1" t="s">
        <v>8621</v>
      </c>
      <c r="BHD1" t="s">
        <v>8622</v>
      </c>
      <c r="BHE1" t="s">
        <v>8623</v>
      </c>
      <c r="BHF1" t="s">
        <v>8624</v>
      </c>
      <c r="BHG1" t="s">
        <v>8625</v>
      </c>
      <c r="BHH1" t="s">
        <v>8626</v>
      </c>
      <c r="BHI1" t="s">
        <v>8627</v>
      </c>
      <c r="BHJ1" t="s">
        <v>8628</v>
      </c>
      <c r="BHK1" t="s">
        <v>8629</v>
      </c>
      <c r="BHL1" t="s">
        <v>8630</v>
      </c>
      <c r="BHM1" t="s">
        <v>8631</v>
      </c>
      <c r="BHN1" t="s">
        <v>8632</v>
      </c>
      <c r="BHO1" t="s">
        <v>8633</v>
      </c>
      <c r="BHP1" t="s">
        <v>8634</v>
      </c>
      <c r="BHQ1" t="s">
        <v>8635</v>
      </c>
      <c r="BHR1" t="s">
        <v>8636</v>
      </c>
      <c r="BHS1" t="s">
        <v>8637</v>
      </c>
      <c r="BHT1" t="s">
        <v>8638</v>
      </c>
      <c r="BHU1" t="s">
        <v>8639</v>
      </c>
      <c r="BHV1" t="s">
        <v>8640</v>
      </c>
      <c r="BHW1" t="s">
        <v>8641</v>
      </c>
      <c r="BHX1" t="s">
        <v>8642</v>
      </c>
      <c r="BHY1" t="s">
        <v>8643</v>
      </c>
      <c r="BHZ1" t="s">
        <v>8644</v>
      </c>
      <c r="BIA1" t="s">
        <v>8645</v>
      </c>
      <c r="BIB1" t="s">
        <v>8646</v>
      </c>
      <c r="BIC1" t="s">
        <v>8647</v>
      </c>
      <c r="BID1" t="s">
        <v>8648</v>
      </c>
      <c r="BIE1" t="s">
        <v>8649</v>
      </c>
      <c r="BIF1" t="s">
        <v>8650</v>
      </c>
      <c r="BIG1" t="s">
        <v>8651</v>
      </c>
      <c r="BIH1" t="s">
        <v>8652</v>
      </c>
      <c r="BII1" t="s">
        <v>8653</v>
      </c>
      <c r="BIJ1" t="s">
        <v>8654</v>
      </c>
      <c r="BIK1" t="s">
        <v>8655</v>
      </c>
      <c r="BIL1" t="s">
        <v>8656</v>
      </c>
      <c r="BIM1" t="s">
        <v>8657</v>
      </c>
      <c r="BIN1" t="s">
        <v>8658</v>
      </c>
      <c r="BIO1" t="s">
        <v>8659</v>
      </c>
      <c r="BIP1" t="s">
        <v>8660</v>
      </c>
      <c r="BIQ1" t="s">
        <v>8661</v>
      </c>
      <c r="BIR1" t="s">
        <v>8662</v>
      </c>
      <c r="BIS1" t="s">
        <v>8663</v>
      </c>
      <c r="BIT1" t="s">
        <v>8664</v>
      </c>
      <c r="BIU1" t="s">
        <v>8665</v>
      </c>
      <c r="BIV1" t="s">
        <v>8666</v>
      </c>
      <c r="BIW1" t="s">
        <v>8667</v>
      </c>
      <c r="BIX1" t="s">
        <v>8668</v>
      </c>
      <c r="BIY1" t="s">
        <v>8669</v>
      </c>
      <c r="BIZ1" t="s">
        <v>8670</v>
      </c>
      <c r="BJA1" t="s">
        <v>8671</v>
      </c>
      <c r="BJB1" t="s">
        <v>8672</v>
      </c>
      <c r="BJC1" t="s">
        <v>8673</v>
      </c>
      <c r="BJD1" t="s">
        <v>8674</v>
      </c>
      <c r="BJE1" t="s">
        <v>8675</v>
      </c>
      <c r="BJF1" t="s">
        <v>8676</v>
      </c>
      <c r="BJG1" t="s">
        <v>8677</v>
      </c>
      <c r="BJH1" t="s">
        <v>8678</v>
      </c>
      <c r="BJI1" t="s">
        <v>8679</v>
      </c>
      <c r="BJJ1" t="s">
        <v>8680</v>
      </c>
      <c r="BJK1" t="s">
        <v>8681</v>
      </c>
      <c r="BJL1" t="s">
        <v>8682</v>
      </c>
      <c r="BJM1" t="s">
        <v>8683</v>
      </c>
      <c r="BJN1" t="s">
        <v>8684</v>
      </c>
      <c r="BJO1" t="s">
        <v>8685</v>
      </c>
      <c r="BJP1" t="s">
        <v>8686</v>
      </c>
      <c r="BJQ1" t="s">
        <v>8687</v>
      </c>
      <c r="BJR1" t="s">
        <v>8688</v>
      </c>
      <c r="BJS1" t="s">
        <v>8689</v>
      </c>
      <c r="BJT1" t="s">
        <v>8690</v>
      </c>
      <c r="BJU1" t="s">
        <v>8691</v>
      </c>
      <c r="BJV1" t="s">
        <v>8692</v>
      </c>
      <c r="BJW1" t="s">
        <v>8693</v>
      </c>
      <c r="BJX1" t="s">
        <v>8694</v>
      </c>
      <c r="BJY1" t="s">
        <v>8695</v>
      </c>
      <c r="BJZ1" t="s">
        <v>8696</v>
      </c>
      <c r="BKA1" t="s">
        <v>8697</v>
      </c>
      <c r="BKB1" t="s">
        <v>8698</v>
      </c>
      <c r="BKC1" t="s">
        <v>8699</v>
      </c>
      <c r="BKD1" t="s">
        <v>8700</v>
      </c>
      <c r="BKE1" t="s">
        <v>8701</v>
      </c>
      <c r="BKF1" t="s">
        <v>8702</v>
      </c>
      <c r="BKG1" t="s">
        <v>8703</v>
      </c>
      <c r="BKH1" t="s">
        <v>8704</v>
      </c>
      <c r="BKI1" t="s">
        <v>8705</v>
      </c>
      <c r="BKJ1" t="s">
        <v>8706</v>
      </c>
      <c r="BKK1" t="s">
        <v>8707</v>
      </c>
      <c r="BKL1" t="s">
        <v>8708</v>
      </c>
      <c r="BKM1" t="s">
        <v>8709</v>
      </c>
      <c r="BKN1" t="s">
        <v>8710</v>
      </c>
      <c r="BKO1" t="s">
        <v>8711</v>
      </c>
      <c r="BKP1" t="s">
        <v>8712</v>
      </c>
      <c r="BKQ1" t="s">
        <v>8713</v>
      </c>
      <c r="BKR1" t="s">
        <v>8714</v>
      </c>
      <c r="BKS1" t="s">
        <v>8715</v>
      </c>
      <c r="BKT1" t="s">
        <v>8716</v>
      </c>
      <c r="BKU1" t="s">
        <v>8717</v>
      </c>
      <c r="BKV1" t="s">
        <v>8718</v>
      </c>
      <c r="BKW1" t="s">
        <v>8719</v>
      </c>
      <c r="BKX1" t="s">
        <v>8720</v>
      </c>
      <c r="BKY1" t="s">
        <v>8721</v>
      </c>
      <c r="BKZ1" t="s">
        <v>8722</v>
      </c>
      <c r="BLA1" t="s">
        <v>8723</v>
      </c>
      <c r="BLB1" t="s">
        <v>8724</v>
      </c>
      <c r="BLC1" t="s">
        <v>8725</v>
      </c>
      <c r="BLD1" t="s">
        <v>8726</v>
      </c>
      <c r="BLE1" t="s">
        <v>8727</v>
      </c>
      <c r="BLF1" t="s">
        <v>8728</v>
      </c>
      <c r="BLG1" t="s">
        <v>8729</v>
      </c>
      <c r="BLH1" t="s">
        <v>8730</v>
      </c>
      <c r="BLI1" t="s">
        <v>8731</v>
      </c>
      <c r="BLJ1" t="s">
        <v>8732</v>
      </c>
      <c r="BLK1" t="s">
        <v>8733</v>
      </c>
      <c r="BLL1" t="s">
        <v>8734</v>
      </c>
      <c r="BLM1" t="s">
        <v>8735</v>
      </c>
      <c r="BLN1" t="s">
        <v>8736</v>
      </c>
      <c r="BLO1" t="s">
        <v>8737</v>
      </c>
      <c r="BLP1" t="s">
        <v>8738</v>
      </c>
      <c r="BLQ1" t="s">
        <v>8739</v>
      </c>
      <c r="BLR1" t="s">
        <v>8740</v>
      </c>
      <c r="BLS1" t="s">
        <v>8741</v>
      </c>
      <c r="BLT1" t="s">
        <v>8742</v>
      </c>
      <c r="BLU1" t="s">
        <v>8743</v>
      </c>
      <c r="BLV1" t="s">
        <v>8744</v>
      </c>
      <c r="BLW1" t="s">
        <v>8745</v>
      </c>
      <c r="BLX1" t="s">
        <v>8746</v>
      </c>
      <c r="BLY1" t="s">
        <v>8747</v>
      </c>
      <c r="BLZ1" t="s">
        <v>8748</v>
      </c>
      <c r="BMA1" t="s">
        <v>8749</v>
      </c>
      <c r="BMB1" t="s">
        <v>8750</v>
      </c>
      <c r="BMC1" t="s">
        <v>8751</v>
      </c>
      <c r="BMD1" t="s">
        <v>8752</v>
      </c>
      <c r="BME1" t="s">
        <v>8753</v>
      </c>
      <c r="BMF1" t="s">
        <v>8754</v>
      </c>
      <c r="BMG1" t="s">
        <v>8755</v>
      </c>
      <c r="BMH1" t="s">
        <v>8756</v>
      </c>
      <c r="BMI1" t="s">
        <v>8757</v>
      </c>
      <c r="BMJ1" t="s">
        <v>8758</v>
      </c>
      <c r="BMK1" t="s">
        <v>8759</v>
      </c>
      <c r="BML1" t="s">
        <v>8760</v>
      </c>
      <c r="BMM1" t="s">
        <v>8761</v>
      </c>
      <c r="BMN1" t="s">
        <v>8762</v>
      </c>
      <c r="BMO1" t="s">
        <v>8763</v>
      </c>
      <c r="BMP1" t="s">
        <v>8764</v>
      </c>
      <c r="BMQ1" t="s">
        <v>8765</v>
      </c>
      <c r="BMR1" t="s">
        <v>8766</v>
      </c>
      <c r="BMS1" t="s">
        <v>8767</v>
      </c>
      <c r="BMT1" t="s">
        <v>8768</v>
      </c>
      <c r="BMU1" t="s">
        <v>8769</v>
      </c>
      <c r="BMV1" t="s">
        <v>8770</v>
      </c>
      <c r="BMW1" t="s">
        <v>8771</v>
      </c>
      <c r="BMX1" t="s">
        <v>8772</v>
      </c>
      <c r="BMY1" t="s">
        <v>8773</v>
      </c>
      <c r="BMZ1" t="s">
        <v>8774</v>
      </c>
      <c r="BNA1" t="s">
        <v>8775</v>
      </c>
      <c r="BNB1" t="s">
        <v>8776</v>
      </c>
      <c r="BNC1" t="s">
        <v>8777</v>
      </c>
      <c r="BND1" t="s">
        <v>8778</v>
      </c>
      <c r="BNE1" t="s">
        <v>8779</v>
      </c>
      <c r="BNF1" t="s">
        <v>8780</v>
      </c>
      <c r="BNG1" t="s">
        <v>8781</v>
      </c>
      <c r="BNH1" t="s">
        <v>8782</v>
      </c>
      <c r="BNI1" t="s">
        <v>8783</v>
      </c>
      <c r="BNJ1" t="s">
        <v>8784</v>
      </c>
      <c r="BNK1" t="s">
        <v>8785</v>
      </c>
      <c r="BNL1" t="s">
        <v>8786</v>
      </c>
      <c r="BNM1" t="s">
        <v>8787</v>
      </c>
      <c r="BNN1" t="s">
        <v>8788</v>
      </c>
      <c r="BNO1" t="s">
        <v>8789</v>
      </c>
      <c r="BNP1" t="s">
        <v>8790</v>
      </c>
      <c r="BNQ1" t="s">
        <v>8791</v>
      </c>
      <c r="BNR1" t="s">
        <v>8792</v>
      </c>
      <c r="BNS1" t="s">
        <v>8793</v>
      </c>
      <c r="BNT1" t="s">
        <v>8794</v>
      </c>
      <c r="BNU1" t="s">
        <v>8795</v>
      </c>
      <c r="BNV1" t="s">
        <v>8796</v>
      </c>
      <c r="BNW1" t="s">
        <v>8797</v>
      </c>
      <c r="BNX1" t="s">
        <v>8798</v>
      </c>
      <c r="BNY1" t="s">
        <v>8799</v>
      </c>
      <c r="BNZ1" t="s">
        <v>8800</v>
      </c>
      <c r="BOA1" t="s">
        <v>8801</v>
      </c>
      <c r="BOB1" t="s">
        <v>8802</v>
      </c>
      <c r="BOC1" t="s">
        <v>8803</v>
      </c>
      <c r="BOD1" t="s">
        <v>8804</v>
      </c>
      <c r="BOE1" t="s">
        <v>8805</v>
      </c>
      <c r="BOF1" t="s">
        <v>8806</v>
      </c>
      <c r="BOG1" t="s">
        <v>8807</v>
      </c>
      <c r="BOH1" t="s">
        <v>8808</v>
      </c>
      <c r="BOI1" t="s">
        <v>8809</v>
      </c>
      <c r="BOJ1" t="s">
        <v>8810</v>
      </c>
      <c r="BOK1" t="s">
        <v>8811</v>
      </c>
      <c r="BOL1" t="s">
        <v>8812</v>
      </c>
      <c r="BOM1" t="s">
        <v>8813</v>
      </c>
      <c r="BON1" t="s">
        <v>8814</v>
      </c>
      <c r="BOO1" t="s">
        <v>8815</v>
      </c>
      <c r="BOP1" t="s">
        <v>8816</v>
      </c>
      <c r="BOQ1" t="s">
        <v>8817</v>
      </c>
      <c r="BOR1" t="s">
        <v>8818</v>
      </c>
      <c r="BOS1" t="s">
        <v>8819</v>
      </c>
      <c r="BOT1" t="s">
        <v>8820</v>
      </c>
      <c r="BOU1" t="s">
        <v>8821</v>
      </c>
      <c r="BOV1" t="s">
        <v>8822</v>
      </c>
      <c r="BOW1" t="s">
        <v>8823</v>
      </c>
      <c r="BOX1" t="s">
        <v>8824</v>
      </c>
      <c r="BOY1" t="s">
        <v>8825</v>
      </c>
      <c r="BOZ1" t="s">
        <v>8826</v>
      </c>
      <c r="BPA1" t="s">
        <v>8827</v>
      </c>
      <c r="BPB1" t="s">
        <v>8828</v>
      </c>
      <c r="BPC1" t="s">
        <v>8829</v>
      </c>
      <c r="BPD1" t="s">
        <v>8830</v>
      </c>
      <c r="BPE1" t="s">
        <v>8831</v>
      </c>
      <c r="BPF1" t="s">
        <v>8832</v>
      </c>
      <c r="BPG1" t="s">
        <v>8833</v>
      </c>
      <c r="BPH1" t="s">
        <v>8834</v>
      </c>
      <c r="BPI1" t="s">
        <v>8835</v>
      </c>
      <c r="BPJ1" t="s">
        <v>8836</v>
      </c>
      <c r="BPK1" t="s">
        <v>8837</v>
      </c>
      <c r="BPL1" t="s">
        <v>8838</v>
      </c>
      <c r="BPM1" t="s">
        <v>8839</v>
      </c>
      <c r="BPN1" t="s">
        <v>8840</v>
      </c>
      <c r="BPO1" t="s">
        <v>8841</v>
      </c>
      <c r="BPP1" t="s">
        <v>8842</v>
      </c>
      <c r="BPQ1" t="s">
        <v>8843</v>
      </c>
      <c r="BPR1" t="s">
        <v>8844</v>
      </c>
      <c r="BPS1" t="s">
        <v>8845</v>
      </c>
      <c r="BPT1" t="s">
        <v>8846</v>
      </c>
      <c r="BPU1" t="s">
        <v>8847</v>
      </c>
      <c r="BPV1" t="s">
        <v>8848</v>
      </c>
      <c r="BPW1" t="s">
        <v>8849</v>
      </c>
      <c r="BPX1" t="s">
        <v>8850</v>
      </c>
      <c r="BPY1" t="s">
        <v>8851</v>
      </c>
      <c r="BPZ1" t="s">
        <v>8852</v>
      </c>
      <c r="BQA1" t="s">
        <v>8853</v>
      </c>
      <c r="BQB1" t="s">
        <v>8854</v>
      </c>
      <c r="BQC1" t="s">
        <v>8855</v>
      </c>
      <c r="BQD1" t="s">
        <v>8856</v>
      </c>
      <c r="BQE1" t="s">
        <v>8857</v>
      </c>
      <c r="BQF1" t="s">
        <v>8858</v>
      </c>
      <c r="BQG1" t="s">
        <v>8859</v>
      </c>
      <c r="BQH1" t="s">
        <v>8860</v>
      </c>
      <c r="BQI1" t="s">
        <v>8861</v>
      </c>
      <c r="BQJ1" t="s">
        <v>8862</v>
      </c>
      <c r="BQK1" t="s">
        <v>8863</v>
      </c>
      <c r="BQL1" t="s">
        <v>8864</v>
      </c>
      <c r="BQM1" t="s">
        <v>8865</v>
      </c>
      <c r="BQN1" t="s">
        <v>8866</v>
      </c>
      <c r="BQO1" t="s">
        <v>8867</v>
      </c>
      <c r="BQP1" t="s">
        <v>8868</v>
      </c>
      <c r="BQQ1" t="s">
        <v>8869</v>
      </c>
      <c r="BQR1" t="s">
        <v>8870</v>
      </c>
      <c r="BQS1" t="s">
        <v>8871</v>
      </c>
      <c r="BQT1" t="s">
        <v>8872</v>
      </c>
      <c r="BQU1" t="s">
        <v>8873</v>
      </c>
      <c r="BQV1" t="s">
        <v>8874</v>
      </c>
      <c r="BQW1" t="s">
        <v>8875</v>
      </c>
      <c r="BQX1" t="s">
        <v>8876</v>
      </c>
      <c r="BQY1" t="s">
        <v>8877</v>
      </c>
      <c r="BQZ1" t="s">
        <v>8878</v>
      </c>
      <c r="BRA1" t="s">
        <v>8879</v>
      </c>
      <c r="BRB1" t="s">
        <v>8880</v>
      </c>
      <c r="BRC1" t="s">
        <v>8881</v>
      </c>
      <c r="BRD1" t="s">
        <v>8882</v>
      </c>
      <c r="BRE1" t="s">
        <v>8883</v>
      </c>
      <c r="BRF1" t="s">
        <v>8884</v>
      </c>
      <c r="BRG1" t="s">
        <v>8885</v>
      </c>
      <c r="BRH1" t="s">
        <v>8886</v>
      </c>
      <c r="BRI1" t="s">
        <v>8887</v>
      </c>
      <c r="BRJ1" t="s">
        <v>8888</v>
      </c>
      <c r="BRK1" t="s">
        <v>8889</v>
      </c>
      <c r="BRL1" t="s">
        <v>8890</v>
      </c>
      <c r="BRM1" t="s">
        <v>8891</v>
      </c>
      <c r="BRN1" t="s">
        <v>8892</v>
      </c>
      <c r="BRO1" t="s">
        <v>8893</v>
      </c>
      <c r="BRP1" t="s">
        <v>8894</v>
      </c>
      <c r="BRQ1" t="s">
        <v>8895</v>
      </c>
      <c r="BRR1" t="s">
        <v>8896</v>
      </c>
      <c r="BRS1" t="s">
        <v>8897</v>
      </c>
      <c r="BRT1" t="s">
        <v>8898</v>
      </c>
      <c r="BRU1" t="s">
        <v>8899</v>
      </c>
      <c r="BRV1" t="s">
        <v>8900</v>
      </c>
      <c r="BRW1" t="s">
        <v>8901</v>
      </c>
      <c r="BRX1" t="s">
        <v>8902</v>
      </c>
      <c r="BRY1" t="s">
        <v>8903</v>
      </c>
      <c r="BRZ1" t="s">
        <v>8904</v>
      </c>
      <c r="BSA1" t="s">
        <v>8905</v>
      </c>
      <c r="BSB1" t="s">
        <v>8906</v>
      </c>
      <c r="BSC1" t="s">
        <v>8907</v>
      </c>
      <c r="BSD1" t="s">
        <v>8908</v>
      </c>
      <c r="BSE1" t="s">
        <v>8909</v>
      </c>
      <c r="BSF1" t="s">
        <v>8910</v>
      </c>
      <c r="BSG1" t="s">
        <v>8911</v>
      </c>
      <c r="BSH1" t="s">
        <v>8912</v>
      </c>
      <c r="BSI1" t="s">
        <v>8913</v>
      </c>
      <c r="BSJ1" t="s">
        <v>8914</v>
      </c>
      <c r="BSK1" t="s">
        <v>8915</v>
      </c>
      <c r="BSL1" t="s">
        <v>8916</v>
      </c>
      <c r="BSM1" t="s">
        <v>8917</v>
      </c>
      <c r="BSN1" t="s">
        <v>8918</v>
      </c>
      <c r="BSO1" t="s">
        <v>8919</v>
      </c>
      <c r="BSP1" t="s">
        <v>8920</v>
      </c>
      <c r="BSQ1" t="s">
        <v>8921</v>
      </c>
      <c r="BSR1" t="s">
        <v>8922</v>
      </c>
      <c r="BSS1" t="s">
        <v>8923</v>
      </c>
      <c r="BST1" t="s">
        <v>8924</v>
      </c>
      <c r="BSU1" t="s">
        <v>8925</v>
      </c>
      <c r="BSV1" t="s">
        <v>8926</v>
      </c>
      <c r="BSW1" t="s">
        <v>8927</v>
      </c>
      <c r="BSX1" t="s">
        <v>8928</v>
      </c>
      <c r="BSY1" t="s">
        <v>8929</v>
      </c>
      <c r="BSZ1" t="s">
        <v>8930</v>
      </c>
      <c r="BTA1" t="s">
        <v>8931</v>
      </c>
      <c r="BTB1" t="s">
        <v>8932</v>
      </c>
      <c r="BTC1" t="s">
        <v>8933</v>
      </c>
      <c r="BTD1" t="s">
        <v>8934</v>
      </c>
      <c r="BTE1" t="s">
        <v>8935</v>
      </c>
      <c r="BTF1" t="s">
        <v>8936</v>
      </c>
      <c r="BTG1" t="s">
        <v>8937</v>
      </c>
      <c r="BTH1" t="s">
        <v>8938</v>
      </c>
      <c r="BTI1" t="s">
        <v>8939</v>
      </c>
      <c r="BTJ1" t="s">
        <v>8940</v>
      </c>
      <c r="BTK1" t="s">
        <v>8941</v>
      </c>
      <c r="BTL1" t="s">
        <v>8942</v>
      </c>
      <c r="BTM1" t="s">
        <v>8943</v>
      </c>
      <c r="BTN1" t="s">
        <v>8944</v>
      </c>
      <c r="BTO1" t="s">
        <v>8945</v>
      </c>
      <c r="BTP1" t="s">
        <v>8946</v>
      </c>
      <c r="BTQ1" t="s">
        <v>8947</v>
      </c>
      <c r="BTR1" t="s">
        <v>8948</v>
      </c>
      <c r="BTS1" t="s">
        <v>8949</v>
      </c>
      <c r="BTT1" t="s">
        <v>8950</v>
      </c>
      <c r="BTU1" t="s">
        <v>8951</v>
      </c>
      <c r="BTV1" t="s">
        <v>8952</v>
      </c>
      <c r="BTW1" t="s">
        <v>8953</v>
      </c>
      <c r="BTX1" t="s">
        <v>8954</v>
      </c>
      <c r="BTY1" t="s">
        <v>8955</v>
      </c>
      <c r="BTZ1" t="s">
        <v>8956</v>
      </c>
      <c r="BUA1" t="s">
        <v>8957</v>
      </c>
      <c r="BUB1" t="s">
        <v>8958</v>
      </c>
      <c r="BUC1" t="s">
        <v>8959</v>
      </c>
      <c r="BUD1" t="s">
        <v>8960</v>
      </c>
      <c r="BUE1" t="s">
        <v>8961</v>
      </c>
      <c r="BUF1" t="s">
        <v>8962</v>
      </c>
      <c r="BUG1" t="s">
        <v>8963</v>
      </c>
      <c r="BUH1" t="s">
        <v>8964</v>
      </c>
      <c r="BUI1" t="s">
        <v>8965</v>
      </c>
      <c r="BUJ1" t="s">
        <v>8966</v>
      </c>
      <c r="BUK1" t="s">
        <v>8967</v>
      </c>
      <c r="BUL1" t="s">
        <v>8968</v>
      </c>
      <c r="BUM1" t="s">
        <v>8969</v>
      </c>
      <c r="BUN1" t="s">
        <v>8970</v>
      </c>
      <c r="BUO1" t="s">
        <v>8971</v>
      </c>
      <c r="BUP1" t="s">
        <v>8972</v>
      </c>
      <c r="BUQ1" t="s">
        <v>8973</v>
      </c>
      <c r="BUR1" t="s">
        <v>8974</v>
      </c>
      <c r="BUS1" t="s">
        <v>8975</v>
      </c>
      <c r="BUT1" t="s">
        <v>8976</v>
      </c>
      <c r="BUU1" t="s">
        <v>8977</v>
      </c>
      <c r="BUV1" t="s">
        <v>8978</v>
      </c>
      <c r="BUW1" t="s">
        <v>8979</v>
      </c>
      <c r="BUX1" t="s">
        <v>8980</v>
      </c>
      <c r="BUY1" t="s">
        <v>8981</v>
      </c>
      <c r="BUZ1" t="s">
        <v>8982</v>
      </c>
      <c r="BVA1" t="s">
        <v>8983</v>
      </c>
      <c r="BVB1" t="s">
        <v>8984</v>
      </c>
      <c r="BVC1" t="s">
        <v>8985</v>
      </c>
      <c r="BVD1" t="s">
        <v>8986</v>
      </c>
      <c r="BVE1" t="s">
        <v>8987</v>
      </c>
      <c r="BVF1" t="s">
        <v>8988</v>
      </c>
      <c r="BVG1" t="s">
        <v>8989</v>
      </c>
      <c r="BVH1" t="s">
        <v>8990</v>
      </c>
      <c r="BVI1" t="s">
        <v>8991</v>
      </c>
      <c r="BVJ1" t="s">
        <v>8992</v>
      </c>
      <c r="BVK1" t="s">
        <v>8993</v>
      </c>
      <c r="BVL1" t="s">
        <v>8994</v>
      </c>
      <c r="BVM1" t="s">
        <v>8995</v>
      </c>
      <c r="BVN1" t="s">
        <v>8996</v>
      </c>
      <c r="BVO1" t="s">
        <v>8997</v>
      </c>
      <c r="BVP1" t="s">
        <v>8998</v>
      </c>
      <c r="BVQ1" t="s">
        <v>8999</v>
      </c>
      <c r="BVR1" t="s">
        <v>9000</v>
      </c>
      <c r="BVS1" t="s">
        <v>9001</v>
      </c>
      <c r="BVT1" t="s">
        <v>9002</v>
      </c>
      <c r="BVU1" t="s">
        <v>9003</v>
      </c>
      <c r="BVV1" t="s">
        <v>9004</v>
      </c>
      <c r="BVW1" t="s">
        <v>9005</v>
      </c>
      <c r="BVX1" t="s">
        <v>9006</v>
      </c>
      <c r="BVY1" t="s">
        <v>9007</v>
      </c>
      <c r="BVZ1" t="s">
        <v>9008</v>
      </c>
      <c r="BWA1" t="s">
        <v>9009</v>
      </c>
      <c r="BWB1" t="s">
        <v>9010</v>
      </c>
      <c r="BWC1" t="s">
        <v>9011</v>
      </c>
      <c r="BWD1" t="s">
        <v>9012</v>
      </c>
      <c r="BWE1" t="s">
        <v>9013</v>
      </c>
      <c r="BWF1" t="s">
        <v>9014</v>
      </c>
      <c r="BWG1" t="s">
        <v>9015</v>
      </c>
      <c r="BWH1" t="s">
        <v>9016</v>
      </c>
      <c r="BWI1" t="s">
        <v>9017</v>
      </c>
      <c r="BWJ1" t="s">
        <v>9018</v>
      </c>
      <c r="BWK1" t="s">
        <v>9019</v>
      </c>
      <c r="BWL1" t="s">
        <v>9020</v>
      </c>
      <c r="BWM1" t="s">
        <v>9021</v>
      </c>
      <c r="BWN1" t="s">
        <v>9022</v>
      </c>
      <c r="BWO1" t="s">
        <v>9023</v>
      </c>
      <c r="BWP1" t="s">
        <v>9024</v>
      </c>
      <c r="BWQ1" t="s">
        <v>9025</v>
      </c>
      <c r="BWR1" t="s">
        <v>9026</v>
      </c>
      <c r="BWS1" t="s">
        <v>9027</v>
      </c>
      <c r="BWT1" t="s">
        <v>9028</v>
      </c>
      <c r="BWU1" t="s">
        <v>9029</v>
      </c>
      <c r="BWV1" t="s">
        <v>9030</v>
      </c>
      <c r="BWW1" t="s">
        <v>9031</v>
      </c>
      <c r="BWX1" t="s">
        <v>9032</v>
      </c>
      <c r="BWY1" t="s">
        <v>9033</v>
      </c>
      <c r="BWZ1" t="s">
        <v>9034</v>
      </c>
      <c r="BXA1" t="s">
        <v>9035</v>
      </c>
      <c r="BXB1" t="s">
        <v>9036</v>
      </c>
      <c r="BXC1" t="s">
        <v>9037</v>
      </c>
      <c r="BXD1" t="s">
        <v>9038</v>
      </c>
      <c r="BXE1" t="s">
        <v>9039</v>
      </c>
      <c r="BXF1" t="s">
        <v>9040</v>
      </c>
      <c r="BXG1" t="s">
        <v>9041</v>
      </c>
      <c r="BXH1" t="s">
        <v>9042</v>
      </c>
      <c r="BXI1" t="s">
        <v>9043</v>
      </c>
      <c r="BXJ1" t="s">
        <v>9044</v>
      </c>
      <c r="BXK1" t="s">
        <v>9045</v>
      </c>
      <c r="BXL1" t="s">
        <v>9046</v>
      </c>
      <c r="BXM1" t="s">
        <v>9047</v>
      </c>
      <c r="BXN1" t="s">
        <v>9048</v>
      </c>
      <c r="BXO1" t="s">
        <v>9049</v>
      </c>
      <c r="BXP1" t="s">
        <v>9050</v>
      </c>
      <c r="BXQ1" t="s">
        <v>9051</v>
      </c>
      <c r="BXR1" t="s">
        <v>9052</v>
      </c>
      <c r="BXS1" t="s">
        <v>9053</v>
      </c>
      <c r="BXT1" t="s">
        <v>9054</v>
      </c>
      <c r="BXU1" t="s">
        <v>9055</v>
      </c>
      <c r="BXV1" t="s">
        <v>9056</v>
      </c>
      <c r="BXW1" t="s">
        <v>9057</v>
      </c>
      <c r="BXX1" t="s">
        <v>9058</v>
      </c>
      <c r="BXY1" t="s">
        <v>9059</v>
      </c>
      <c r="BXZ1" t="s">
        <v>9060</v>
      </c>
      <c r="BYA1" t="s">
        <v>9061</v>
      </c>
      <c r="BYB1" t="s">
        <v>9062</v>
      </c>
      <c r="BYC1" t="s">
        <v>9063</v>
      </c>
      <c r="BYD1" t="s">
        <v>9064</v>
      </c>
      <c r="BYE1" t="s">
        <v>9065</v>
      </c>
      <c r="BYF1" t="s">
        <v>9066</v>
      </c>
      <c r="BYG1" t="s">
        <v>9067</v>
      </c>
      <c r="BYH1" t="s">
        <v>9068</v>
      </c>
      <c r="BYI1" t="s">
        <v>9069</v>
      </c>
      <c r="BYJ1" t="s">
        <v>9070</v>
      </c>
      <c r="BYK1" t="s">
        <v>9071</v>
      </c>
      <c r="BYL1" t="s">
        <v>9072</v>
      </c>
      <c r="BYM1" t="s">
        <v>9073</v>
      </c>
      <c r="BYN1" t="s">
        <v>9074</v>
      </c>
      <c r="BYO1" t="s">
        <v>9075</v>
      </c>
      <c r="BYP1" t="s">
        <v>9076</v>
      </c>
      <c r="BYQ1" t="s">
        <v>9077</v>
      </c>
      <c r="BYR1" t="s">
        <v>9078</v>
      </c>
      <c r="BYS1" t="s">
        <v>9079</v>
      </c>
      <c r="BYT1" t="s">
        <v>9080</v>
      </c>
      <c r="BYU1" t="s">
        <v>9081</v>
      </c>
      <c r="BYV1" t="s">
        <v>9082</v>
      </c>
      <c r="BYW1" t="s">
        <v>9083</v>
      </c>
      <c r="BYX1" t="s">
        <v>9084</v>
      </c>
      <c r="BYY1" t="s">
        <v>9085</v>
      </c>
      <c r="BYZ1" t="s">
        <v>9086</v>
      </c>
      <c r="BZA1" t="s">
        <v>9087</v>
      </c>
      <c r="BZB1" t="s">
        <v>9088</v>
      </c>
      <c r="BZC1" t="s">
        <v>9089</v>
      </c>
      <c r="BZD1" t="s">
        <v>9090</v>
      </c>
      <c r="BZE1" t="s">
        <v>9091</v>
      </c>
      <c r="BZF1" t="s">
        <v>9092</v>
      </c>
      <c r="BZG1" t="s">
        <v>9093</v>
      </c>
      <c r="BZH1" t="s">
        <v>9094</v>
      </c>
      <c r="BZI1" t="s">
        <v>9095</v>
      </c>
      <c r="BZJ1" t="s">
        <v>9096</v>
      </c>
      <c r="BZK1" t="s">
        <v>9097</v>
      </c>
      <c r="BZL1" t="s">
        <v>9098</v>
      </c>
      <c r="BZM1" t="s">
        <v>9099</v>
      </c>
      <c r="BZN1" t="s">
        <v>9100</v>
      </c>
      <c r="BZO1" t="s">
        <v>9101</v>
      </c>
      <c r="BZP1" t="s">
        <v>9102</v>
      </c>
      <c r="BZQ1" t="s">
        <v>9103</v>
      </c>
      <c r="BZR1" t="s">
        <v>9104</v>
      </c>
      <c r="BZS1" t="s">
        <v>9105</v>
      </c>
      <c r="BZT1" t="s">
        <v>9106</v>
      </c>
      <c r="BZU1" t="s">
        <v>9107</v>
      </c>
      <c r="BZV1" t="s">
        <v>9108</v>
      </c>
      <c r="BZW1" t="s">
        <v>9109</v>
      </c>
      <c r="BZX1" t="s">
        <v>9110</v>
      </c>
      <c r="BZY1" t="s">
        <v>9111</v>
      </c>
      <c r="BZZ1" t="s">
        <v>9112</v>
      </c>
      <c r="CAA1" t="s">
        <v>9113</v>
      </c>
      <c r="CAB1" t="s">
        <v>9114</v>
      </c>
      <c r="CAC1" t="s">
        <v>9115</v>
      </c>
      <c r="CAD1" t="s">
        <v>9116</v>
      </c>
      <c r="CAE1" t="s">
        <v>9117</v>
      </c>
      <c r="CAF1" t="s">
        <v>9118</v>
      </c>
      <c r="CAG1" t="s">
        <v>9119</v>
      </c>
      <c r="CAH1" t="s">
        <v>9120</v>
      </c>
      <c r="CAI1" t="s">
        <v>9121</v>
      </c>
      <c r="CAJ1" t="s">
        <v>9122</v>
      </c>
      <c r="CAK1" t="s">
        <v>9123</v>
      </c>
      <c r="CAL1" t="s">
        <v>9124</v>
      </c>
      <c r="CAM1" t="s">
        <v>9125</v>
      </c>
      <c r="CAN1" t="s">
        <v>9126</v>
      </c>
      <c r="CAO1" t="s">
        <v>9127</v>
      </c>
      <c r="CAP1" t="s">
        <v>9128</v>
      </c>
      <c r="CAQ1" t="s">
        <v>9129</v>
      </c>
      <c r="CAR1" t="s">
        <v>9130</v>
      </c>
      <c r="CAS1" t="s">
        <v>9131</v>
      </c>
      <c r="CAT1" t="s">
        <v>9132</v>
      </c>
      <c r="CAU1" t="s">
        <v>9133</v>
      </c>
      <c r="CAV1" t="s">
        <v>9134</v>
      </c>
      <c r="CAW1" t="s">
        <v>9135</v>
      </c>
      <c r="CAX1" t="s">
        <v>9136</v>
      </c>
      <c r="CAY1" t="s">
        <v>9137</v>
      </c>
      <c r="CAZ1" t="s">
        <v>9138</v>
      </c>
      <c r="CBA1" t="s">
        <v>9139</v>
      </c>
      <c r="CBB1" t="s">
        <v>9140</v>
      </c>
      <c r="CBC1" t="s">
        <v>9141</v>
      </c>
      <c r="CBD1" t="s">
        <v>9142</v>
      </c>
      <c r="CBE1" t="s">
        <v>9143</v>
      </c>
      <c r="CBF1" t="s">
        <v>9144</v>
      </c>
      <c r="CBG1" t="s">
        <v>9145</v>
      </c>
      <c r="CBH1" t="s">
        <v>9146</v>
      </c>
      <c r="CBI1" t="s">
        <v>9147</v>
      </c>
      <c r="CBJ1" t="s">
        <v>9148</v>
      </c>
      <c r="CBK1" t="s">
        <v>9149</v>
      </c>
      <c r="CBL1" t="s">
        <v>9150</v>
      </c>
      <c r="CBM1" t="s">
        <v>9151</v>
      </c>
      <c r="CBN1" t="s">
        <v>9152</v>
      </c>
      <c r="CBO1" t="s">
        <v>9153</v>
      </c>
      <c r="CBP1" t="s">
        <v>9154</v>
      </c>
      <c r="CBQ1" t="s">
        <v>9155</v>
      </c>
      <c r="CBR1" t="s">
        <v>9156</v>
      </c>
      <c r="CBS1" t="s">
        <v>9157</v>
      </c>
      <c r="CBT1" t="s">
        <v>9158</v>
      </c>
      <c r="CBU1" t="s">
        <v>9159</v>
      </c>
      <c r="CBV1" t="s">
        <v>9160</v>
      </c>
      <c r="CBW1" t="s">
        <v>9161</v>
      </c>
      <c r="CBX1" t="s">
        <v>9162</v>
      </c>
      <c r="CBY1" t="s">
        <v>9163</v>
      </c>
      <c r="CBZ1" t="s">
        <v>9164</v>
      </c>
      <c r="CCA1" t="s">
        <v>9165</v>
      </c>
      <c r="CCB1" t="s">
        <v>9166</v>
      </c>
      <c r="CCC1" t="s">
        <v>9167</v>
      </c>
      <c r="CCD1" t="s">
        <v>9168</v>
      </c>
      <c r="CCE1" t="s">
        <v>9169</v>
      </c>
      <c r="CCF1" t="s">
        <v>9170</v>
      </c>
      <c r="CCG1" t="s">
        <v>9171</v>
      </c>
      <c r="CCH1" t="s">
        <v>9172</v>
      </c>
      <c r="CCI1" t="s">
        <v>9173</v>
      </c>
      <c r="CCJ1" t="s">
        <v>9174</v>
      </c>
      <c r="CCK1" t="s">
        <v>9175</v>
      </c>
      <c r="CCL1" t="s">
        <v>9176</v>
      </c>
      <c r="CCM1" t="s">
        <v>9177</v>
      </c>
      <c r="CCN1" t="s">
        <v>9178</v>
      </c>
      <c r="CCO1" t="s">
        <v>9179</v>
      </c>
      <c r="CCP1" t="s">
        <v>9180</v>
      </c>
      <c r="CCQ1" t="s">
        <v>9181</v>
      </c>
      <c r="CCR1" t="s">
        <v>9182</v>
      </c>
      <c r="CCS1" t="s">
        <v>9183</v>
      </c>
      <c r="CCT1" t="s">
        <v>9184</v>
      </c>
      <c r="CCU1" t="s">
        <v>9185</v>
      </c>
      <c r="CCV1" t="s">
        <v>9186</v>
      </c>
      <c r="CCW1" t="s">
        <v>9187</v>
      </c>
      <c r="CCX1" t="s">
        <v>9188</v>
      </c>
      <c r="CCY1" t="s">
        <v>9189</v>
      </c>
      <c r="CCZ1" t="s">
        <v>9190</v>
      </c>
      <c r="CDA1" t="s">
        <v>9191</v>
      </c>
      <c r="CDB1" t="s">
        <v>9192</v>
      </c>
      <c r="CDC1" t="s">
        <v>9193</v>
      </c>
      <c r="CDD1" t="s">
        <v>9194</v>
      </c>
      <c r="CDE1" t="s">
        <v>9195</v>
      </c>
      <c r="CDF1" t="s">
        <v>9196</v>
      </c>
      <c r="CDG1" t="s">
        <v>9197</v>
      </c>
      <c r="CDH1" t="s">
        <v>9198</v>
      </c>
      <c r="CDI1" t="s">
        <v>9199</v>
      </c>
      <c r="CDJ1" t="s">
        <v>9200</v>
      </c>
      <c r="CDK1" t="s">
        <v>9201</v>
      </c>
      <c r="CDL1" t="s">
        <v>9202</v>
      </c>
      <c r="CDM1" t="s">
        <v>9203</v>
      </c>
      <c r="CDN1" t="s">
        <v>9204</v>
      </c>
      <c r="CDO1" t="s">
        <v>9205</v>
      </c>
      <c r="CDP1" t="s">
        <v>9206</v>
      </c>
      <c r="CDQ1" t="s">
        <v>9207</v>
      </c>
      <c r="CDR1" t="s">
        <v>9208</v>
      </c>
      <c r="CDS1" t="s">
        <v>9209</v>
      </c>
      <c r="CDT1" t="s">
        <v>9210</v>
      </c>
      <c r="CDU1" t="s">
        <v>9211</v>
      </c>
      <c r="CDV1" t="s">
        <v>9212</v>
      </c>
      <c r="CDW1" t="s">
        <v>9213</v>
      </c>
      <c r="CDX1" t="s">
        <v>9214</v>
      </c>
      <c r="CDY1" t="s">
        <v>9215</v>
      </c>
      <c r="CDZ1" t="s">
        <v>9216</v>
      </c>
      <c r="CEA1" t="s">
        <v>9217</v>
      </c>
      <c r="CEB1" t="s">
        <v>9218</v>
      </c>
      <c r="CEC1" t="s">
        <v>9219</v>
      </c>
      <c r="CED1" t="s">
        <v>9220</v>
      </c>
      <c r="CEE1" t="s">
        <v>9221</v>
      </c>
      <c r="CEF1" t="s">
        <v>9222</v>
      </c>
      <c r="CEG1" t="s">
        <v>9223</v>
      </c>
      <c r="CEH1" t="s">
        <v>9224</v>
      </c>
      <c r="CEI1" t="s">
        <v>9225</v>
      </c>
      <c r="CEJ1" t="s">
        <v>9226</v>
      </c>
      <c r="CEK1" t="s">
        <v>9227</v>
      </c>
      <c r="CEL1" t="s">
        <v>9228</v>
      </c>
      <c r="CEM1" t="s">
        <v>9229</v>
      </c>
      <c r="CEN1" t="s">
        <v>9230</v>
      </c>
      <c r="CEO1" t="s">
        <v>9231</v>
      </c>
      <c r="CEP1" t="s">
        <v>9232</v>
      </c>
      <c r="CEQ1" t="s">
        <v>9233</v>
      </c>
      <c r="CER1" t="s">
        <v>9234</v>
      </c>
      <c r="CES1" t="s">
        <v>9235</v>
      </c>
      <c r="CET1" t="s">
        <v>9236</v>
      </c>
      <c r="CEU1" t="s">
        <v>9237</v>
      </c>
      <c r="CEV1" t="s">
        <v>9238</v>
      </c>
      <c r="CEW1" t="s">
        <v>9239</v>
      </c>
      <c r="CEX1" t="s">
        <v>9240</v>
      </c>
      <c r="CEY1" t="s">
        <v>9241</v>
      </c>
      <c r="CEZ1" t="s">
        <v>9242</v>
      </c>
      <c r="CFA1" t="s">
        <v>9243</v>
      </c>
      <c r="CFB1" t="s">
        <v>9244</v>
      </c>
      <c r="CFC1" t="s">
        <v>9245</v>
      </c>
      <c r="CFD1" t="s">
        <v>9246</v>
      </c>
      <c r="CFE1" t="s">
        <v>9247</v>
      </c>
      <c r="CFF1" t="s">
        <v>9248</v>
      </c>
      <c r="CFG1" t="s">
        <v>9249</v>
      </c>
      <c r="CFH1" t="s">
        <v>9250</v>
      </c>
      <c r="CFI1" t="s">
        <v>9251</v>
      </c>
      <c r="CFJ1" t="s">
        <v>9252</v>
      </c>
      <c r="CFK1" t="s">
        <v>9253</v>
      </c>
      <c r="CFL1" t="s">
        <v>9254</v>
      </c>
      <c r="CFM1" t="s">
        <v>9255</v>
      </c>
      <c r="CFN1" t="s">
        <v>9256</v>
      </c>
      <c r="CFO1" t="s">
        <v>9257</v>
      </c>
      <c r="CFP1" t="s">
        <v>9258</v>
      </c>
      <c r="CFQ1" t="s">
        <v>9259</v>
      </c>
      <c r="CFR1" t="s">
        <v>9260</v>
      </c>
      <c r="CFS1" t="s">
        <v>9261</v>
      </c>
      <c r="CFT1" t="s">
        <v>9262</v>
      </c>
      <c r="CFU1" t="s">
        <v>9263</v>
      </c>
      <c r="CFV1" t="s">
        <v>9264</v>
      </c>
      <c r="CFW1" t="s">
        <v>9265</v>
      </c>
      <c r="CFX1" t="s">
        <v>9266</v>
      </c>
      <c r="CFY1" t="s">
        <v>9267</v>
      </c>
      <c r="CFZ1" t="s">
        <v>9268</v>
      </c>
      <c r="CGA1" t="s">
        <v>9269</v>
      </c>
      <c r="CGB1" t="s">
        <v>9270</v>
      </c>
      <c r="CGC1" t="s">
        <v>9271</v>
      </c>
      <c r="CGD1" t="s">
        <v>9272</v>
      </c>
      <c r="CGE1" t="s">
        <v>9273</v>
      </c>
      <c r="CGF1" t="s">
        <v>9274</v>
      </c>
      <c r="CGG1" t="s">
        <v>9275</v>
      </c>
      <c r="CGH1" t="s">
        <v>9276</v>
      </c>
      <c r="CGI1" t="s">
        <v>9277</v>
      </c>
      <c r="CGJ1" t="s">
        <v>9278</v>
      </c>
      <c r="CGK1" t="s">
        <v>9279</v>
      </c>
      <c r="CGL1" t="s">
        <v>9280</v>
      </c>
      <c r="CGM1" t="s">
        <v>9281</v>
      </c>
      <c r="CGN1" t="s">
        <v>9282</v>
      </c>
      <c r="CGO1" t="s">
        <v>9283</v>
      </c>
      <c r="CGP1" t="s">
        <v>9284</v>
      </c>
      <c r="CGQ1" t="s">
        <v>9285</v>
      </c>
      <c r="CGR1" t="s">
        <v>9286</v>
      </c>
      <c r="CGS1" t="s">
        <v>9287</v>
      </c>
      <c r="CGT1" t="s">
        <v>9288</v>
      </c>
      <c r="CGU1" t="s">
        <v>9289</v>
      </c>
      <c r="CGV1" t="s">
        <v>9290</v>
      </c>
      <c r="CGW1" t="s">
        <v>9291</v>
      </c>
      <c r="CGX1" t="s">
        <v>9292</v>
      </c>
      <c r="CGY1" t="s">
        <v>9293</v>
      </c>
      <c r="CGZ1" t="s">
        <v>9294</v>
      </c>
      <c r="CHA1" t="s">
        <v>9295</v>
      </c>
      <c r="CHB1" t="s">
        <v>9296</v>
      </c>
      <c r="CHC1" t="s">
        <v>9297</v>
      </c>
      <c r="CHD1" t="s">
        <v>9298</v>
      </c>
      <c r="CHE1" t="s">
        <v>9299</v>
      </c>
      <c r="CHF1" t="s">
        <v>9300</v>
      </c>
      <c r="CHG1" t="s">
        <v>9301</v>
      </c>
      <c r="CHH1" t="s">
        <v>9302</v>
      </c>
      <c r="CHI1" t="s">
        <v>9303</v>
      </c>
      <c r="CHJ1" t="s">
        <v>9304</v>
      </c>
      <c r="CHK1" t="s">
        <v>9305</v>
      </c>
      <c r="CHL1" t="s">
        <v>9306</v>
      </c>
      <c r="CHM1" t="s">
        <v>9307</v>
      </c>
      <c r="CHN1" t="s">
        <v>9308</v>
      </c>
      <c r="CHO1" t="s">
        <v>9309</v>
      </c>
      <c r="CHP1" t="s">
        <v>9310</v>
      </c>
      <c r="CHQ1" t="s">
        <v>9311</v>
      </c>
      <c r="CHR1" t="s">
        <v>9312</v>
      </c>
      <c r="CHS1" t="s">
        <v>9313</v>
      </c>
      <c r="CHT1" t="s">
        <v>9314</v>
      </c>
      <c r="CHU1" t="s">
        <v>9315</v>
      </c>
      <c r="CHV1" t="s">
        <v>9316</v>
      </c>
      <c r="CHW1" t="s">
        <v>9317</v>
      </c>
      <c r="CHX1" t="s">
        <v>9318</v>
      </c>
      <c r="CHY1" t="s">
        <v>9319</v>
      </c>
      <c r="CHZ1" t="s">
        <v>9320</v>
      </c>
      <c r="CIA1" t="s">
        <v>9321</v>
      </c>
      <c r="CIB1" t="s">
        <v>9322</v>
      </c>
      <c r="CIC1" t="s">
        <v>9323</v>
      </c>
      <c r="CID1" t="s">
        <v>9324</v>
      </c>
      <c r="CIE1" t="s">
        <v>9325</v>
      </c>
      <c r="CIF1" t="s">
        <v>9326</v>
      </c>
      <c r="CIG1" t="s">
        <v>9327</v>
      </c>
      <c r="CIH1" t="s">
        <v>9328</v>
      </c>
      <c r="CII1" t="s">
        <v>9329</v>
      </c>
      <c r="CIJ1" t="s">
        <v>9330</v>
      </c>
      <c r="CIK1" t="s">
        <v>9331</v>
      </c>
      <c r="CIL1" t="s">
        <v>9332</v>
      </c>
      <c r="CIM1" t="s">
        <v>9333</v>
      </c>
      <c r="CIN1" t="s">
        <v>9334</v>
      </c>
      <c r="CIO1" t="s">
        <v>9335</v>
      </c>
      <c r="CIP1" t="s">
        <v>9336</v>
      </c>
      <c r="CIQ1" t="s">
        <v>9337</v>
      </c>
      <c r="CIR1" t="s">
        <v>9338</v>
      </c>
      <c r="CIS1" t="s">
        <v>9339</v>
      </c>
      <c r="CIT1" t="s">
        <v>9340</v>
      </c>
      <c r="CIU1" t="s">
        <v>9341</v>
      </c>
      <c r="CIV1" t="s">
        <v>9342</v>
      </c>
      <c r="CIW1" t="s">
        <v>9343</v>
      </c>
      <c r="CIX1" t="s">
        <v>9344</v>
      </c>
      <c r="CIY1" t="s">
        <v>9345</v>
      </c>
      <c r="CIZ1" t="s">
        <v>9346</v>
      </c>
      <c r="CJA1" t="s">
        <v>9347</v>
      </c>
      <c r="CJB1" t="s">
        <v>9348</v>
      </c>
      <c r="CJC1" t="s">
        <v>9349</v>
      </c>
      <c r="CJD1" t="s">
        <v>9350</v>
      </c>
      <c r="CJE1" t="s">
        <v>9351</v>
      </c>
      <c r="CJF1" t="s">
        <v>9352</v>
      </c>
      <c r="CJG1" t="s">
        <v>9353</v>
      </c>
      <c r="CJH1" t="s">
        <v>9354</v>
      </c>
      <c r="CJI1" t="s">
        <v>9355</v>
      </c>
      <c r="CJJ1" t="s">
        <v>9356</v>
      </c>
      <c r="CJK1" t="s">
        <v>9357</v>
      </c>
      <c r="CJL1" t="s">
        <v>9358</v>
      </c>
      <c r="CJM1" t="s">
        <v>9359</v>
      </c>
      <c r="CJN1" t="s">
        <v>9360</v>
      </c>
      <c r="CJO1" t="s">
        <v>9361</v>
      </c>
      <c r="CJP1" t="s">
        <v>9362</v>
      </c>
      <c r="CJQ1" t="s">
        <v>9363</v>
      </c>
      <c r="CJR1" t="s">
        <v>9364</v>
      </c>
      <c r="CJS1" t="s">
        <v>9365</v>
      </c>
      <c r="CJT1" t="s">
        <v>9366</v>
      </c>
      <c r="CJU1" t="s">
        <v>9367</v>
      </c>
      <c r="CJV1" t="s">
        <v>9368</v>
      </c>
      <c r="CJW1" t="s">
        <v>9369</v>
      </c>
      <c r="CJX1" t="s">
        <v>9370</v>
      </c>
      <c r="CJY1" t="s">
        <v>9371</v>
      </c>
      <c r="CJZ1" t="s">
        <v>9372</v>
      </c>
      <c r="CKA1" t="s">
        <v>9373</v>
      </c>
      <c r="CKB1" t="s">
        <v>9374</v>
      </c>
      <c r="CKC1" t="s">
        <v>9375</v>
      </c>
      <c r="CKD1" t="s">
        <v>9376</v>
      </c>
      <c r="CKE1" t="s">
        <v>9377</v>
      </c>
      <c r="CKF1" t="s">
        <v>9378</v>
      </c>
      <c r="CKG1" t="s">
        <v>9379</v>
      </c>
      <c r="CKH1" t="s">
        <v>9380</v>
      </c>
      <c r="CKI1" t="s">
        <v>9381</v>
      </c>
      <c r="CKJ1" t="s">
        <v>9382</v>
      </c>
      <c r="CKK1" t="s">
        <v>9383</v>
      </c>
      <c r="CKL1" t="s">
        <v>9384</v>
      </c>
      <c r="CKM1" t="s">
        <v>9385</v>
      </c>
      <c r="CKN1" t="s">
        <v>9386</v>
      </c>
      <c r="CKO1" t="s">
        <v>9387</v>
      </c>
      <c r="CKP1" t="s">
        <v>9388</v>
      </c>
      <c r="CKQ1" t="s">
        <v>9389</v>
      </c>
      <c r="CKR1" t="s">
        <v>9390</v>
      </c>
      <c r="CKS1" t="s">
        <v>9391</v>
      </c>
      <c r="CKT1" t="s">
        <v>9392</v>
      </c>
      <c r="CKU1" t="s">
        <v>9393</v>
      </c>
      <c r="CKV1" t="s">
        <v>9394</v>
      </c>
      <c r="CKW1" t="s">
        <v>9395</v>
      </c>
      <c r="CKX1" t="s">
        <v>9396</v>
      </c>
      <c r="CKY1" t="s">
        <v>9397</v>
      </c>
      <c r="CKZ1" t="s">
        <v>9398</v>
      </c>
      <c r="CLA1" t="s">
        <v>9399</v>
      </c>
      <c r="CLB1" t="s">
        <v>9400</v>
      </c>
      <c r="CLC1" t="s">
        <v>9401</v>
      </c>
      <c r="CLD1" t="s">
        <v>9402</v>
      </c>
      <c r="CLE1" t="s">
        <v>9403</v>
      </c>
      <c r="CLF1" t="s">
        <v>9404</v>
      </c>
      <c r="CLG1" t="s">
        <v>9405</v>
      </c>
      <c r="CLH1" t="s">
        <v>9406</v>
      </c>
      <c r="CLI1" t="s">
        <v>9407</v>
      </c>
      <c r="CLJ1" t="s">
        <v>9408</v>
      </c>
      <c r="CLK1" t="s">
        <v>9409</v>
      </c>
      <c r="CLL1" t="s">
        <v>9410</v>
      </c>
      <c r="CLM1" t="s">
        <v>9411</v>
      </c>
      <c r="CLN1" t="s">
        <v>9412</v>
      </c>
      <c r="CLO1" t="s">
        <v>9413</v>
      </c>
      <c r="CLP1" t="s">
        <v>9414</v>
      </c>
      <c r="CLQ1" t="s">
        <v>9415</v>
      </c>
      <c r="CLR1" t="s">
        <v>9416</v>
      </c>
      <c r="CLS1" t="s">
        <v>9417</v>
      </c>
      <c r="CLT1" t="s">
        <v>9418</v>
      </c>
      <c r="CLU1" t="s">
        <v>9419</v>
      </c>
      <c r="CLV1" t="s">
        <v>9420</v>
      </c>
      <c r="CLW1" t="s">
        <v>9421</v>
      </c>
      <c r="CLX1" t="s">
        <v>9422</v>
      </c>
      <c r="CLY1" t="s">
        <v>9423</v>
      </c>
      <c r="CLZ1" t="s">
        <v>9424</v>
      </c>
      <c r="CMA1" t="s">
        <v>9425</v>
      </c>
      <c r="CMB1" t="s">
        <v>9426</v>
      </c>
      <c r="CMC1" t="s">
        <v>9427</v>
      </c>
      <c r="CMD1" t="s">
        <v>9428</v>
      </c>
      <c r="CME1" t="s">
        <v>9429</v>
      </c>
      <c r="CMF1" t="s">
        <v>9430</v>
      </c>
      <c r="CMG1" t="s">
        <v>9431</v>
      </c>
      <c r="CMH1" t="s">
        <v>9432</v>
      </c>
      <c r="CMI1" t="s">
        <v>9433</v>
      </c>
      <c r="CMJ1" t="s">
        <v>9434</v>
      </c>
      <c r="CMK1" t="s">
        <v>9435</v>
      </c>
      <c r="CML1" t="s">
        <v>9436</v>
      </c>
      <c r="CMM1" t="s">
        <v>9437</v>
      </c>
      <c r="CMN1" t="s">
        <v>9438</v>
      </c>
      <c r="CMO1" t="s">
        <v>9439</v>
      </c>
      <c r="CMP1" t="s">
        <v>9440</v>
      </c>
      <c r="CMQ1" t="s">
        <v>9441</v>
      </c>
      <c r="CMR1" t="s">
        <v>9442</v>
      </c>
      <c r="CMS1" t="s">
        <v>9443</v>
      </c>
      <c r="CMT1" t="s">
        <v>9444</v>
      </c>
      <c r="CMU1" t="s">
        <v>9445</v>
      </c>
      <c r="CMV1" t="s">
        <v>9446</v>
      </c>
      <c r="CMW1" t="s">
        <v>9447</v>
      </c>
      <c r="CMX1" t="s">
        <v>9448</v>
      </c>
      <c r="CMY1" t="s">
        <v>9449</v>
      </c>
      <c r="CMZ1" t="s">
        <v>9450</v>
      </c>
      <c r="CNA1" t="s">
        <v>9451</v>
      </c>
      <c r="CNB1" t="s">
        <v>9452</v>
      </c>
      <c r="CNC1" t="s">
        <v>9453</v>
      </c>
      <c r="CND1" t="s">
        <v>9454</v>
      </c>
      <c r="CNE1" t="s">
        <v>9455</v>
      </c>
      <c r="CNF1" t="s">
        <v>9456</v>
      </c>
      <c r="CNG1" t="s">
        <v>9457</v>
      </c>
      <c r="CNH1" t="s">
        <v>9458</v>
      </c>
      <c r="CNI1" t="s">
        <v>9459</v>
      </c>
      <c r="CNJ1" t="s">
        <v>9460</v>
      </c>
      <c r="CNK1" t="s">
        <v>9461</v>
      </c>
      <c r="CNL1" t="s">
        <v>9462</v>
      </c>
      <c r="CNM1" t="s">
        <v>9463</v>
      </c>
      <c r="CNN1" t="s">
        <v>9464</v>
      </c>
      <c r="CNO1" t="s">
        <v>9465</v>
      </c>
      <c r="CNP1" t="s">
        <v>9466</v>
      </c>
      <c r="CNQ1" t="s">
        <v>9467</v>
      </c>
      <c r="CNR1" t="s">
        <v>9468</v>
      </c>
      <c r="CNS1" t="s">
        <v>9469</v>
      </c>
      <c r="CNT1" t="s">
        <v>9470</v>
      </c>
      <c r="CNU1" t="s">
        <v>9471</v>
      </c>
      <c r="CNV1" t="s">
        <v>9472</v>
      </c>
      <c r="CNW1" t="s">
        <v>9473</v>
      </c>
      <c r="CNX1" t="s">
        <v>9474</v>
      </c>
      <c r="CNY1" t="s">
        <v>9475</v>
      </c>
      <c r="CNZ1" t="s">
        <v>9476</v>
      </c>
      <c r="COA1" t="s">
        <v>9477</v>
      </c>
      <c r="COB1" t="s">
        <v>9478</v>
      </c>
      <c r="COC1" t="s">
        <v>9479</v>
      </c>
      <c r="COD1" t="s">
        <v>9480</v>
      </c>
      <c r="COE1" t="s">
        <v>9481</v>
      </c>
      <c r="COF1" t="s">
        <v>9482</v>
      </c>
      <c r="COG1" t="s">
        <v>9483</v>
      </c>
      <c r="COH1" t="s">
        <v>9484</v>
      </c>
      <c r="COI1" t="s">
        <v>9485</v>
      </c>
      <c r="COJ1" t="s">
        <v>9486</v>
      </c>
      <c r="COK1" t="s">
        <v>9487</v>
      </c>
      <c r="COL1" t="s">
        <v>9488</v>
      </c>
      <c r="COM1" t="s">
        <v>9489</v>
      </c>
      <c r="CON1" t="s">
        <v>9490</v>
      </c>
      <c r="COO1" t="s">
        <v>9491</v>
      </c>
      <c r="COP1" t="s">
        <v>9492</v>
      </c>
      <c r="COQ1" t="s">
        <v>9493</v>
      </c>
      <c r="COR1" t="s">
        <v>9494</v>
      </c>
      <c r="COS1" t="s">
        <v>9495</v>
      </c>
      <c r="COT1" t="s">
        <v>9496</v>
      </c>
      <c r="COU1" t="s">
        <v>9497</v>
      </c>
      <c r="COV1" t="s">
        <v>9498</v>
      </c>
      <c r="COW1" t="s">
        <v>9499</v>
      </c>
      <c r="COX1" t="s">
        <v>9500</v>
      </c>
      <c r="COY1" t="s">
        <v>9501</v>
      </c>
      <c r="COZ1" t="s">
        <v>9502</v>
      </c>
      <c r="CPA1" t="s">
        <v>9503</v>
      </c>
      <c r="CPB1" t="s">
        <v>9504</v>
      </c>
      <c r="CPC1" t="s">
        <v>9505</v>
      </c>
      <c r="CPD1" t="s">
        <v>9506</v>
      </c>
      <c r="CPE1" t="s">
        <v>9507</v>
      </c>
      <c r="CPF1" t="s">
        <v>9508</v>
      </c>
      <c r="CPG1" t="s">
        <v>9509</v>
      </c>
      <c r="CPH1" t="s">
        <v>9510</v>
      </c>
      <c r="CPI1" t="s">
        <v>9511</v>
      </c>
      <c r="CPJ1" t="s">
        <v>9512</v>
      </c>
      <c r="CPK1" t="s">
        <v>9513</v>
      </c>
      <c r="CPL1" t="s">
        <v>9514</v>
      </c>
      <c r="CPM1" t="s">
        <v>9515</v>
      </c>
      <c r="CPN1" t="s">
        <v>9516</v>
      </c>
      <c r="CPO1" t="s">
        <v>9517</v>
      </c>
      <c r="CPP1" t="s">
        <v>9518</v>
      </c>
      <c r="CPQ1" t="s">
        <v>9519</v>
      </c>
      <c r="CPR1" t="s">
        <v>9520</v>
      </c>
      <c r="CPS1" t="s">
        <v>9521</v>
      </c>
      <c r="CPT1" t="s">
        <v>9522</v>
      </c>
      <c r="CPU1" t="s">
        <v>9523</v>
      </c>
      <c r="CPV1" t="s">
        <v>9524</v>
      </c>
      <c r="CPW1" t="s">
        <v>9525</v>
      </c>
      <c r="CPX1" t="s">
        <v>9526</v>
      </c>
      <c r="CPY1" t="s">
        <v>9527</v>
      </c>
      <c r="CPZ1" t="s">
        <v>9528</v>
      </c>
      <c r="CQA1" t="s">
        <v>9529</v>
      </c>
      <c r="CQB1" t="s">
        <v>9530</v>
      </c>
      <c r="CQC1" t="s">
        <v>9531</v>
      </c>
      <c r="CQD1" t="s">
        <v>9532</v>
      </c>
      <c r="CQE1" t="s">
        <v>9533</v>
      </c>
      <c r="CQF1" t="s">
        <v>9534</v>
      </c>
      <c r="CQG1" t="s">
        <v>9535</v>
      </c>
      <c r="CQH1" t="s">
        <v>9536</v>
      </c>
      <c r="CQI1" t="s">
        <v>9537</v>
      </c>
      <c r="CQJ1" t="s">
        <v>9538</v>
      </c>
      <c r="CQK1" t="s">
        <v>9539</v>
      </c>
      <c r="CQL1" t="s">
        <v>9540</v>
      </c>
      <c r="CQM1" t="s">
        <v>9541</v>
      </c>
      <c r="CQN1" t="s">
        <v>9542</v>
      </c>
      <c r="CQO1" t="s">
        <v>9543</v>
      </c>
      <c r="CQP1" t="s">
        <v>9544</v>
      </c>
      <c r="CQQ1" t="s">
        <v>9545</v>
      </c>
      <c r="CQR1" t="s">
        <v>9546</v>
      </c>
      <c r="CQS1" t="s">
        <v>9547</v>
      </c>
      <c r="CQT1" t="s">
        <v>9548</v>
      </c>
      <c r="CQU1" t="s">
        <v>9549</v>
      </c>
      <c r="CQV1" t="s">
        <v>9550</v>
      </c>
      <c r="CQW1" t="s">
        <v>9551</v>
      </c>
      <c r="CQX1" t="s">
        <v>9552</v>
      </c>
      <c r="CQY1" t="s">
        <v>9553</v>
      </c>
      <c r="CQZ1" t="s">
        <v>9554</v>
      </c>
      <c r="CRA1" t="s">
        <v>9555</v>
      </c>
      <c r="CRB1" t="s">
        <v>9556</v>
      </c>
      <c r="CRC1" t="s">
        <v>9557</v>
      </c>
      <c r="CRD1" t="s">
        <v>9558</v>
      </c>
      <c r="CRE1" t="s">
        <v>9559</v>
      </c>
      <c r="CRF1" t="s">
        <v>9560</v>
      </c>
      <c r="CRG1" t="s">
        <v>9561</v>
      </c>
      <c r="CRH1" t="s">
        <v>9562</v>
      </c>
      <c r="CRI1" t="s">
        <v>9563</v>
      </c>
      <c r="CRJ1" t="s">
        <v>9564</v>
      </c>
      <c r="CRK1" t="s">
        <v>9565</v>
      </c>
      <c r="CRL1" t="s">
        <v>9566</v>
      </c>
      <c r="CRM1" t="s">
        <v>9567</v>
      </c>
      <c r="CRN1" t="s">
        <v>9568</v>
      </c>
      <c r="CRO1" t="s">
        <v>9569</v>
      </c>
      <c r="CRP1" t="s">
        <v>9570</v>
      </c>
      <c r="CRQ1" t="s">
        <v>9571</v>
      </c>
      <c r="CRR1" t="s">
        <v>9572</v>
      </c>
      <c r="CRS1" t="s">
        <v>9573</v>
      </c>
      <c r="CRT1" t="s">
        <v>9574</v>
      </c>
      <c r="CRU1" t="s">
        <v>9575</v>
      </c>
      <c r="CRV1" t="s">
        <v>9576</v>
      </c>
      <c r="CRW1" t="s">
        <v>9577</v>
      </c>
      <c r="CRX1" t="s">
        <v>9578</v>
      </c>
      <c r="CRY1" t="s">
        <v>9579</v>
      </c>
      <c r="CRZ1" t="s">
        <v>9580</v>
      </c>
      <c r="CSA1" t="s">
        <v>9581</v>
      </c>
      <c r="CSB1" t="s">
        <v>9582</v>
      </c>
      <c r="CSC1" t="s">
        <v>9583</v>
      </c>
      <c r="CSD1" t="s">
        <v>9584</v>
      </c>
      <c r="CSE1" t="s">
        <v>9585</v>
      </c>
      <c r="CSF1" t="s">
        <v>9586</v>
      </c>
      <c r="CSG1" t="s">
        <v>9587</v>
      </c>
      <c r="CSH1" t="s">
        <v>9588</v>
      </c>
      <c r="CSI1" t="s">
        <v>9589</v>
      </c>
      <c r="CSJ1" t="s">
        <v>9590</v>
      </c>
      <c r="CSK1" t="s">
        <v>9591</v>
      </c>
      <c r="CSL1" t="s">
        <v>9592</v>
      </c>
      <c r="CSM1" t="s">
        <v>9593</v>
      </c>
      <c r="CSN1" t="s">
        <v>9594</v>
      </c>
      <c r="CSO1" t="s">
        <v>9595</v>
      </c>
      <c r="CSP1" t="s">
        <v>9596</v>
      </c>
      <c r="CSQ1" t="s">
        <v>9597</v>
      </c>
      <c r="CSR1" t="s">
        <v>9598</v>
      </c>
      <c r="CSS1" t="s">
        <v>9599</v>
      </c>
      <c r="CST1" t="s">
        <v>9600</v>
      </c>
      <c r="CSU1" t="s">
        <v>9601</v>
      </c>
      <c r="CSV1" t="s">
        <v>9602</v>
      </c>
      <c r="CSW1" t="s">
        <v>9603</v>
      </c>
      <c r="CSX1" t="s">
        <v>9604</v>
      </c>
      <c r="CSY1" t="s">
        <v>9605</v>
      </c>
      <c r="CSZ1" t="s">
        <v>9606</v>
      </c>
      <c r="CTA1" t="s">
        <v>9607</v>
      </c>
      <c r="CTB1" t="s">
        <v>9608</v>
      </c>
      <c r="CTC1" t="s">
        <v>9609</v>
      </c>
      <c r="CTD1" t="s">
        <v>9610</v>
      </c>
      <c r="CTE1" t="s">
        <v>9611</v>
      </c>
      <c r="CTF1" t="s">
        <v>9612</v>
      </c>
      <c r="CTG1" t="s">
        <v>9613</v>
      </c>
      <c r="CTH1" t="s">
        <v>9614</v>
      </c>
      <c r="CTI1" t="s">
        <v>9615</v>
      </c>
      <c r="CTJ1" t="s">
        <v>9616</v>
      </c>
      <c r="CTK1" t="s">
        <v>9617</v>
      </c>
      <c r="CTL1" t="s">
        <v>9618</v>
      </c>
      <c r="CTM1" t="s">
        <v>9619</v>
      </c>
      <c r="CTN1" t="s">
        <v>9620</v>
      </c>
      <c r="CTO1" t="s">
        <v>9621</v>
      </c>
      <c r="CTP1" t="s">
        <v>9622</v>
      </c>
      <c r="CTQ1" t="s">
        <v>9623</v>
      </c>
      <c r="CTR1" t="s">
        <v>9624</v>
      </c>
      <c r="CTS1" t="s">
        <v>9625</v>
      </c>
      <c r="CTT1" t="s">
        <v>9626</v>
      </c>
      <c r="CTU1" t="s">
        <v>9627</v>
      </c>
      <c r="CTV1" t="s">
        <v>9628</v>
      </c>
      <c r="CTW1" t="s">
        <v>9629</v>
      </c>
      <c r="CTX1" t="s">
        <v>9630</v>
      </c>
      <c r="CTY1" t="s">
        <v>9631</v>
      </c>
      <c r="CTZ1" t="s">
        <v>9632</v>
      </c>
      <c r="CUA1" t="s">
        <v>9633</v>
      </c>
      <c r="CUB1" t="s">
        <v>9634</v>
      </c>
      <c r="CUC1" t="s">
        <v>9635</v>
      </c>
      <c r="CUD1" t="s">
        <v>9636</v>
      </c>
      <c r="CUE1" t="s">
        <v>9637</v>
      </c>
      <c r="CUF1" t="s">
        <v>9638</v>
      </c>
      <c r="CUG1" t="s">
        <v>9639</v>
      </c>
      <c r="CUH1" t="s">
        <v>9640</v>
      </c>
      <c r="CUI1" t="s">
        <v>9641</v>
      </c>
      <c r="CUJ1" t="s">
        <v>9642</v>
      </c>
      <c r="CUK1" t="s">
        <v>9643</v>
      </c>
      <c r="CUL1" t="s">
        <v>9644</v>
      </c>
      <c r="CUM1" t="s">
        <v>9645</v>
      </c>
      <c r="CUN1" t="s">
        <v>9646</v>
      </c>
      <c r="CUO1" t="s">
        <v>9647</v>
      </c>
      <c r="CUP1" t="s">
        <v>9648</v>
      </c>
      <c r="CUQ1" t="s">
        <v>9649</v>
      </c>
      <c r="CUR1" t="s">
        <v>9650</v>
      </c>
      <c r="CUS1" t="s">
        <v>9651</v>
      </c>
      <c r="CUT1" t="s">
        <v>9652</v>
      </c>
      <c r="CUU1" t="s">
        <v>9653</v>
      </c>
      <c r="CUV1" t="s">
        <v>9654</v>
      </c>
      <c r="CUW1" t="s">
        <v>9655</v>
      </c>
      <c r="CUX1" t="s">
        <v>9656</v>
      </c>
      <c r="CUY1" t="s">
        <v>9657</v>
      </c>
      <c r="CUZ1" t="s">
        <v>9658</v>
      </c>
      <c r="CVA1" t="s">
        <v>9659</v>
      </c>
      <c r="CVB1" t="s">
        <v>9660</v>
      </c>
      <c r="CVC1" t="s">
        <v>9661</v>
      </c>
      <c r="CVD1" t="s">
        <v>9662</v>
      </c>
      <c r="CVE1" t="s">
        <v>9663</v>
      </c>
      <c r="CVF1" t="s">
        <v>9664</v>
      </c>
      <c r="CVG1" t="s">
        <v>9665</v>
      </c>
      <c r="CVH1" t="s">
        <v>9666</v>
      </c>
      <c r="CVI1" t="s">
        <v>9667</v>
      </c>
      <c r="CVJ1" t="s">
        <v>9668</v>
      </c>
      <c r="CVK1" t="s">
        <v>9669</v>
      </c>
      <c r="CVL1" t="s">
        <v>9670</v>
      </c>
      <c r="CVM1" t="s">
        <v>9671</v>
      </c>
      <c r="CVN1" t="s">
        <v>9672</v>
      </c>
      <c r="CVO1" t="s">
        <v>9673</v>
      </c>
      <c r="CVP1" t="s">
        <v>9674</v>
      </c>
      <c r="CVQ1" t="s">
        <v>9675</v>
      </c>
      <c r="CVR1" t="s">
        <v>9676</v>
      </c>
      <c r="CVS1" t="s">
        <v>9677</v>
      </c>
      <c r="CVT1" t="s">
        <v>9678</v>
      </c>
      <c r="CVU1" t="s">
        <v>9679</v>
      </c>
      <c r="CVV1" t="s">
        <v>9680</v>
      </c>
      <c r="CVW1" t="s">
        <v>9681</v>
      </c>
      <c r="CVX1" t="s">
        <v>9682</v>
      </c>
      <c r="CVY1" t="s">
        <v>9683</v>
      </c>
      <c r="CVZ1" t="s">
        <v>9684</v>
      </c>
      <c r="CWA1" t="s">
        <v>9685</v>
      </c>
      <c r="CWB1" t="s">
        <v>9686</v>
      </c>
      <c r="CWC1" t="s">
        <v>9687</v>
      </c>
      <c r="CWD1" t="s">
        <v>9688</v>
      </c>
      <c r="CWE1" t="s">
        <v>9689</v>
      </c>
      <c r="CWF1" t="s">
        <v>9690</v>
      </c>
      <c r="CWG1" t="s">
        <v>9691</v>
      </c>
      <c r="CWH1" t="s">
        <v>9692</v>
      </c>
      <c r="CWI1" t="s">
        <v>9693</v>
      </c>
      <c r="CWJ1" t="s">
        <v>9694</v>
      </c>
      <c r="CWK1" t="s">
        <v>9695</v>
      </c>
      <c r="CWL1" t="s">
        <v>9696</v>
      </c>
      <c r="CWM1" t="s">
        <v>9697</v>
      </c>
      <c r="CWN1" t="s">
        <v>9698</v>
      </c>
      <c r="CWO1" t="s">
        <v>9699</v>
      </c>
      <c r="CWP1" t="s">
        <v>9700</v>
      </c>
      <c r="CWQ1" t="s">
        <v>9701</v>
      </c>
      <c r="CWR1" t="s">
        <v>9702</v>
      </c>
      <c r="CWS1" t="s">
        <v>9703</v>
      </c>
      <c r="CWT1" t="s">
        <v>9704</v>
      </c>
      <c r="CWU1" t="s">
        <v>9705</v>
      </c>
      <c r="CWV1" t="s">
        <v>9706</v>
      </c>
      <c r="CWW1" t="s">
        <v>9707</v>
      </c>
      <c r="CWX1" t="s">
        <v>9708</v>
      </c>
      <c r="CWY1" t="s">
        <v>9709</v>
      </c>
      <c r="CWZ1" t="s">
        <v>9710</v>
      </c>
      <c r="CXA1" t="s">
        <v>9711</v>
      </c>
      <c r="CXB1" t="s">
        <v>9712</v>
      </c>
      <c r="CXC1" t="s">
        <v>9713</v>
      </c>
      <c r="CXD1" t="s">
        <v>9714</v>
      </c>
      <c r="CXE1" t="s">
        <v>9715</v>
      </c>
      <c r="CXF1" t="s">
        <v>9716</v>
      </c>
      <c r="CXG1" t="s">
        <v>9717</v>
      </c>
      <c r="CXH1" t="s">
        <v>9718</v>
      </c>
      <c r="CXI1" t="s">
        <v>9719</v>
      </c>
      <c r="CXJ1" t="s">
        <v>9720</v>
      </c>
      <c r="CXK1" t="s">
        <v>9721</v>
      </c>
      <c r="CXL1" t="s">
        <v>9722</v>
      </c>
      <c r="CXM1" t="s">
        <v>9723</v>
      </c>
      <c r="CXN1" t="s">
        <v>9724</v>
      </c>
      <c r="CXO1" t="s">
        <v>9725</v>
      </c>
      <c r="CXP1" t="s">
        <v>9726</v>
      </c>
      <c r="CXQ1" t="s">
        <v>9727</v>
      </c>
      <c r="CXR1" t="s">
        <v>9728</v>
      </c>
      <c r="CXS1" t="s">
        <v>9729</v>
      </c>
      <c r="CXT1" t="s">
        <v>9730</v>
      </c>
      <c r="CXU1" t="s">
        <v>9731</v>
      </c>
      <c r="CXV1" t="s">
        <v>9732</v>
      </c>
      <c r="CXW1" t="s">
        <v>9733</v>
      </c>
      <c r="CXX1" t="s">
        <v>9734</v>
      </c>
      <c r="CXY1" t="s">
        <v>9735</v>
      </c>
      <c r="CXZ1" t="s">
        <v>9736</v>
      </c>
      <c r="CYA1" t="s">
        <v>9737</v>
      </c>
      <c r="CYB1" t="s">
        <v>9738</v>
      </c>
      <c r="CYC1" t="s">
        <v>9739</v>
      </c>
      <c r="CYD1" t="s">
        <v>9740</v>
      </c>
      <c r="CYE1" t="s">
        <v>9741</v>
      </c>
      <c r="CYF1" t="s">
        <v>9742</v>
      </c>
      <c r="CYG1" t="s">
        <v>9743</v>
      </c>
      <c r="CYH1" t="s">
        <v>9744</v>
      </c>
      <c r="CYI1" t="s">
        <v>9745</v>
      </c>
      <c r="CYJ1" t="s">
        <v>9746</v>
      </c>
      <c r="CYK1" t="s">
        <v>9747</v>
      </c>
      <c r="CYL1" t="s">
        <v>9748</v>
      </c>
      <c r="CYM1" t="s">
        <v>9749</v>
      </c>
      <c r="CYN1" t="s">
        <v>9750</v>
      </c>
      <c r="CYO1" t="s">
        <v>9751</v>
      </c>
      <c r="CYP1" t="s">
        <v>9752</v>
      </c>
      <c r="CYQ1" t="s">
        <v>9753</v>
      </c>
      <c r="CYR1" t="s">
        <v>9754</v>
      </c>
      <c r="CYS1" t="s">
        <v>9755</v>
      </c>
      <c r="CYT1" t="s">
        <v>9756</v>
      </c>
      <c r="CYU1" t="s">
        <v>9757</v>
      </c>
      <c r="CYV1" t="s">
        <v>9758</v>
      </c>
      <c r="CYW1" t="s">
        <v>9759</v>
      </c>
      <c r="CYX1" t="s">
        <v>9760</v>
      </c>
      <c r="CYY1" t="s">
        <v>9761</v>
      </c>
      <c r="CYZ1" t="s">
        <v>9762</v>
      </c>
      <c r="CZA1" t="s">
        <v>9763</v>
      </c>
      <c r="CZB1" t="s">
        <v>9764</v>
      </c>
      <c r="CZC1" t="s">
        <v>9765</v>
      </c>
      <c r="CZD1" t="s">
        <v>9766</v>
      </c>
      <c r="CZE1" t="s">
        <v>9767</v>
      </c>
      <c r="CZF1" t="s">
        <v>9768</v>
      </c>
      <c r="CZG1" t="s">
        <v>9769</v>
      </c>
      <c r="CZH1" t="s">
        <v>9770</v>
      </c>
      <c r="CZI1" t="s">
        <v>9771</v>
      </c>
      <c r="CZJ1" t="s">
        <v>9772</v>
      </c>
      <c r="CZK1" t="s">
        <v>9773</v>
      </c>
      <c r="CZL1" t="s">
        <v>9774</v>
      </c>
      <c r="CZM1" t="s">
        <v>9775</v>
      </c>
      <c r="CZN1" t="s">
        <v>9776</v>
      </c>
      <c r="CZO1" t="s">
        <v>9777</v>
      </c>
      <c r="CZP1" t="s">
        <v>9778</v>
      </c>
      <c r="CZQ1" t="s">
        <v>9779</v>
      </c>
      <c r="CZR1" t="s">
        <v>9780</v>
      </c>
      <c r="CZS1" t="s">
        <v>9781</v>
      </c>
      <c r="CZT1" t="s">
        <v>9782</v>
      </c>
      <c r="CZU1" t="s">
        <v>9783</v>
      </c>
      <c r="CZV1" t="s">
        <v>9784</v>
      </c>
      <c r="CZW1" t="s">
        <v>9785</v>
      </c>
      <c r="CZX1" t="s">
        <v>9786</v>
      </c>
      <c r="CZY1" t="s">
        <v>9787</v>
      </c>
      <c r="CZZ1" t="s">
        <v>9788</v>
      </c>
      <c r="DAA1" t="s">
        <v>9789</v>
      </c>
      <c r="DAB1" t="s">
        <v>9790</v>
      </c>
      <c r="DAC1" t="s">
        <v>9791</v>
      </c>
      <c r="DAD1" t="s">
        <v>9792</v>
      </c>
      <c r="DAE1" t="s">
        <v>9793</v>
      </c>
      <c r="DAF1" t="s">
        <v>9794</v>
      </c>
      <c r="DAG1" t="s">
        <v>9795</v>
      </c>
      <c r="DAH1" t="s">
        <v>9796</v>
      </c>
      <c r="DAI1" t="s">
        <v>9797</v>
      </c>
      <c r="DAJ1" t="s">
        <v>9798</v>
      </c>
      <c r="DAK1" t="s">
        <v>9799</v>
      </c>
      <c r="DAL1" t="s">
        <v>9800</v>
      </c>
      <c r="DAM1" t="s">
        <v>9801</v>
      </c>
      <c r="DAN1" t="s">
        <v>9802</v>
      </c>
      <c r="DAO1" t="s">
        <v>9803</v>
      </c>
      <c r="DAP1" t="s">
        <v>9804</v>
      </c>
      <c r="DAQ1" t="s">
        <v>9805</v>
      </c>
      <c r="DAR1" t="s">
        <v>9806</v>
      </c>
      <c r="DAS1" t="s">
        <v>9807</v>
      </c>
      <c r="DAT1" t="s">
        <v>9808</v>
      </c>
      <c r="DAU1" t="s">
        <v>9809</v>
      </c>
      <c r="DAV1" t="s">
        <v>9810</v>
      </c>
      <c r="DAW1" t="s">
        <v>9811</v>
      </c>
      <c r="DAX1" t="s">
        <v>9812</v>
      </c>
      <c r="DAY1" t="s">
        <v>9813</v>
      </c>
      <c r="DAZ1" t="s">
        <v>9814</v>
      </c>
      <c r="DBA1" t="s">
        <v>9815</v>
      </c>
      <c r="DBB1" t="s">
        <v>9816</v>
      </c>
      <c r="DBC1" t="s">
        <v>9817</v>
      </c>
      <c r="DBD1" t="s">
        <v>9818</v>
      </c>
      <c r="DBE1" t="s">
        <v>9819</v>
      </c>
      <c r="DBF1" t="s">
        <v>9820</v>
      </c>
      <c r="DBG1" t="s">
        <v>9821</v>
      </c>
      <c r="DBH1" t="s">
        <v>9822</v>
      </c>
      <c r="DBI1" t="s">
        <v>9823</v>
      </c>
      <c r="DBJ1" t="s">
        <v>9824</v>
      </c>
      <c r="DBK1" t="s">
        <v>9825</v>
      </c>
      <c r="DBL1" t="s">
        <v>9826</v>
      </c>
      <c r="DBM1" t="s">
        <v>9827</v>
      </c>
      <c r="DBN1" t="s">
        <v>9828</v>
      </c>
      <c r="DBO1" t="s">
        <v>9829</v>
      </c>
      <c r="DBP1" t="s">
        <v>9830</v>
      </c>
      <c r="DBQ1" t="s">
        <v>9831</v>
      </c>
      <c r="DBR1" t="s">
        <v>9832</v>
      </c>
      <c r="DBS1" t="s">
        <v>9833</v>
      </c>
      <c r="DBT1" t="s">
        <v>9834</v>
      </c>
      <c r="DBU1" t="s">
        <v>9835</v>
      </c>
      <c r="DBV1" t="s">
        <v>9836</v>
      </c>
      <c r="DBW1" t="s">
        <v>9837</v>
      </c>
      <c r="DBX1" t="s">
        <v>9838</v>
      </c>
      <c r="DBY1" t="s">
        <v>9839</v>
      </c>
      <c r="DBZ1" t="s">
        <v>9840</v>
      </c>
      <c r="DCA1" t="s">
        <v>9841</v>
      </c>
      <c r="DCB1" t="s">
        <v>9842</v>
      </c>
      <c r="DCC1" t="s">
        <v>9843</v>
      </c>
      <c r="DCD1" t="s">
        <v>9844</v>
      </c>
      <c r="DCE1" t="s">
        <v>9845</v>
      </c>
      <c r="DCF1" t="s">
        <v>9846</v>
      </c>
      <c r="DCG1" t="s">
        <v>9847</v>
      </c>
      <c r="DCH1" t="s">
        <v>9848</v>
      </c>
      <c r="DCI1" t="s">
        <v>9849</v>
      </c>
      <c r="DCJ1" t="s">
        <v>9850</v>
      </c>
      <c r="DCK1" t="s">
        <v>9851</v>
      </c>
      <c r="DCL1" t="s">
        <v>9852</v>
      </c>
      <c r="DCM1" t="s">
        <v>9853</v>
      </c>
      <c r="DCN1" t="s">
        <v>9854</v>
      </c>
      <c r="DCO1" t="s">
        <v>9855</v>
      </c>
      <c r="DCP1" t="s">
        <v>9856</v>
      </c>
      <c r="DCQ1" t="s">
        <v>9857</v>
      </c>
      <c r="DCR1" t="s">
        <v>9858</v>
      </c>
      <c r="DCS1" t="s">
        <v>9859</v>
      </c>
      <c r="DCT1" t="s">
        <v>9860</v>
      </c>
      <c r="DCU1" t="s">
        <v>9861</v>
      </c>
      <c r="DCV1" t="s">
        <v>9862</v>
      </c>
      <c r="DCW1" t="s">
        <v>9863</v>
      </c>
      <c r="DCX1" t="s">
        <v>9864</v>
      </c>
      <c r="DCY1" t="s">
        <v>9865</v>
      </c>
      <c r="DCZ1" t="s">
        <v>9866</v>
      </c>
      <c r="DDA1" t="s">
        <v>9867</v>
      </c>
      <c r="DDB1" t="s">
        <v>9868</v>
      </c>
      <c r="DDC1" t="s">
        <v>9869</v>
      </c>
      <c r="DDD1" t="s">
        <v>9870</v>
      </c>
      <c r="DDE1" t="s">
        <v>9871</v>
      </c>
      <c r="DDF1" t="s">
        <v>9872</v>
      </c>
      <c r="DDG1" t="s">
        <v>9873</v>
      </c>
      <c r="DDH1" t="s">
        <v>9874</v>
      </c>
      <c r="DDI1" t="s">
        <v>9875</v>
      </c>
      <c r="DDJ1" t="s">
        <v>9876</v>
      </c>
      <c r="DDK1" t="s">
        <v>9877</v>
      </c>
      <c r="DDL1" t="s">
        <v>9878</v>
      </c>
      <c r="DDM1" t="s">
        <v>9879</v>
      </c>
      <c r="DDN1" t="s">
        <v>9880</v>
      </c>
      <c r="DDO1" t="s">
        <v>9881</v>
      </c>
      <c r="DDP1" t="s">
        <v>9882</v>
      </c>
      <c r="DDQ1" t="s">
        <v>9883</v>
      </c>
      <c r="DDR1" t="s">
        <v>9884</v>
      </c>
      <c r="DDS1" t="s">
        <v>9885</v>
      </c>
      <c r="DDT1" t="s">
        <v>9886</v>
      </c>
      <c r="DDU1" t="s">
        <v>9887</v>
      </c>
      <c r="DDV1" t="s">
        <v>9888</v>
      </c>
      <c r="DDW1" t="s">
        <v>9889</v>
      </c>
      <c r="DDX1" t="s">
        <v>9890</v>
      </c>
      <c r="DDY1" t="s">
        <v>9891</v>
      </c>
      <c r="DDZ1" t="s">
        <v>9892</v>
      </c>
      <c r="DEA1" t="s">
        <v>9893</v>
      </c>
      <c r="DEB1" t="s">
        <v>9894</v>
      </c>
      <c r="DEC1" t="s">
        <v>9895</v>
      </c>
      <c r="DED1" t="s">
        <v>9896</v>
      </c>
      <c r="DEE1" t="s">
        <v>9897</v>
      </c>
      <c r="DEF1" t="s">
        <v>9898</v>
      </c>
      <c r="DEG1" t="s">
        <v>9899</v>
      </c>
      <c r="DEH1" t="s">
        <v>9900</v>
      </c>
      <c r="DEI1" t="s">
        <v>9901</v>
      </c>
      <c r="DEJ1" t="s">
        <v>9902</v>
      </c>
      <c r="DEK1" t="s">
        <v>9903</v>
      </c>
      <c r="DEL1" t="s">
        <v>9904</v>
      </c>
      <c r="DEM1" t="s">
        <v>9905</v>
      </c>
      <c r="DEN1" t="s">
        <v>9906</v>
      </c>
      <c r="DEO1" t="s">
        <v>9907</v>
      </c>
      <c r="DEP1" t="s">
        <v>9908</v>
      </c>
      <c r="DEQ1" t="s">
        <v>9909</v>
      </c>
      <c r="DER1" t="s">
        <v>9910</v>
      </c>
      <c r="DES1" t="s">
        <v>9911</v>
      </c>
      <c r="DET1" t="s">
        <v>9912</v>
      </c>
      <c r="DEU1" t="s">
        <v>9913</v>
      </c>
      <c r="DEV1" t="s">
        <v>9914</v>
      </c>
      <c r="DEW1" t="s">
        <v>9915</v>
      </c>
      <c r="DEX1" t="s">
        <v>9916</v>
      </c>
      <c r="DEY1" t="s">
        <v>9917</v>
      </c>
      <c r="DEZ1" t="s">
        <v>9918</v>
      </c>
      <c r="DFA1" t="s">
        <v>9919</v>
      </c>
      <c r="DFB1" t="s">
        <v>9920</v>
      </c>
      <c r="DFC1" t="s">
        <v>9921</v>
      </c>
      <c r="DFD1" t="s">
        <v>9922</v>
      </c>
      <c r="DFE1" t="s">
        <v>9923</v>
      </c>
      <c r="DFF1" t="s">
        <v>9924</v>
      </c>
      <c r="DFG1" t="s">
        <v>9925</v>
      </c>
      <c r="DFH1" t="s">
        <v>9926</v>
      </c>
      <c r="DFI1" t="s">
        <v>9927</v>
      </c>
      <c r="DFJ1" t="s">
        <v>9928</v>
      </c>
      <c r="DFK1" t="s">
        <v>9929</v>
      </c>
      <c r="DFL1" t="s">
        <v>9930</v>
      </c>
      <c r="DFM1" t="s">
        <v>9931</v>
      </c>
      <c r="DFN1" t="s">
        <v>9932</v>
      </c>
      <c r="DFO1" t="s">
        <v>9933</v>
      </c>
      <c r="DFP1" t="s">
        <v>9934</v>
      </c>
      <c r="DFQ1" t="s">
        <v>9935</v>
      </c>
      <c r="DFR1" t="s">
        <v>9936</v>
      </c>
      <c r="DFS1" t="s">
        <v>9937</v>
      </c>
      <c r="DFT1" t="s">
        <v>9938</v>
      </c>
      <c r="DFU1" t="s">
        <v>9939</v>
      </c>
      <c r="DFV1" t="s">
        <v>9940</v>
      </c>
      <c r="DFW1" t="s">
        <v>9941</v>
      </c>
      <c r="DFX1" t="s">
        <v>9942</v>
      </c>
      <c r="DFY1" t="s">
        <v>9943</v>
      </c>
      <c r="DFZ1" t="s">
        <v>9944</v>
      </c>
      <c r="DGA1" t="s">
        <v>9945</v>
      </c>
      <c r="DGB1" t="s">
        <v>9946</v>
      </c>
      <c r="DGC1" t="s">
        <v>9947</v>
      </c>
      <c r="DGD1" t="s">
        <v>9948</v>
      </c>
      <c r="DGE1" t="s">
        <v>9949</v>
      </c>
      <c r="DGF1" t="s">
        <v>9950</v>
      </c>
      <c r="DGG1" t="s">
        <v>9951</v>
      </c>
      <c r="DGH1" t="s">
        <v>9952</v>
      </c>
      <c r="DGI1" t="s">
        <v>9953</v>
      </c>
      <c r="DGJ1" t="s">
        <v>9954</v>
      </c>
      <c r="DGK1" t="s">
        <v>9955</v>
      </c>
      <c r="DGL1" t="s">
        <v>9956</v>
      </c>
      <c r="DGM1" t="s">
        <v>9957</v>
      </c>
      <c r="DGN1" t="s">
        <v>9958</v>
      </c>
      <c r="DGO1" t="s">
        <v>9959</v>
      </c>
      <c r="DGP1" t="s">
        <v>9960</v>
      </c>
      <c r="DGQ1" t="s">
        <v>9961</v>
      </c>
      <c r="DGR1" t="s">
        <v>9962</v>
      </c>
      <c r="DGS1" t="s">
        <v>9963</v>
      </c>
      <c r="DGT1" t="s">
        <v>9964</v>
      </c>
      <c r="DGU1" t="s">
        <v>9965</v>
      </c>
      <c r="DGV1" t="s">
        <v>9966</v>
      </c>
      <c r="DGW1" t="s">
        <v>9967</v>
      </c>
      <c r="DGX1" t="s">
        <v>9968</v>
      </c>
      <c r="DGY1" t="s">
        <v>9969</v>
      </c>
      <c r="DGZ1" t="s">
        <v>9970</v>
      </c>
      <c r="DHA1" t="s">
        <v>9971</v>
      </c>
      <c r="DHB1" t="s">
        <v>9972</v>
      </c>
      <c r="DHC1" t="s">
        <v>9973</v>
      </c>
      <c r="DHD1" t="s">
        <v>9974</v>
      </c>
      <c r="DHE1" t="s">
        <v>9975</v>
      </c>
      <c r="DHF1" t="s">
        <v>9976</v>
      </c>
      <c r="DHG1" t="s">
        <v>9977</v>
      </c>
      <c r="DHH1" t="s">
        <v>9978</v>
      </c>
      <c r="DHI1" t="s">
        <v>9979</v>
      </c>
      <c r="DHJ1" t="s">
        <v>9980</v>
      </c>
      <c r="DHK1" t="s">
        <v>9981</v>
      </c>
      <c r="DHL1" t="s">
        <v>9982</v>
      </c>
      <c r="DHM1" t="s">
        <v>9983</v>
      </c>
      <c r="DHN1" t="s">
        <v>9984</v>
      </c>
      <c r="DHO1" t="s">
        <v>9985</v>
      </c>
      <c r="DHP1" t="s">
        <v>9986</v>
      </c>
      <c r="DHQ1" t="s">
        <v>9987</v>
      </c>
      <c r="DHR1" t="s">
        <v>9988</v>
      </c>
      <c r="DHS1" t="s">
        <v>9989</v>
      </c>
      <c r="DHT1" t="s">
        <v>9990</v>
      </c>
      <c r="DHU1" t="s">
        <v>9991</v>
      </c>
      <c r="DHV1" t="s">
        <v>9992</v>
      </c>
      <c r="DHW1" t="s">
        <v>9993</v>
      </c>
      <c r="DHX1" t="s">
        <v>9994</v>
      </c>
      <c r="DHY1" t="s">
        <v>9995</v>
      </c>
      <c r="DHZ1" t="s">
        <v>9996</v>
      </c>
      <c r="DIA1" t="s">
        <v>9997</v>
      </c>
      <c r="DIB1" t="s">
        <v>9998</v>
      </c>
      <c r="DIC1" t="s">
        <v>9999</v>
      </c>
      <c r="DID1" t="s">
        <v>10000</v>
      </c>
      <c r="DIE1" t="s">
        <v>10001</v>
      </c>
      <c r="DIF1" t="s">
        <v>10002</v>
      </c>
      <c r="DIG1" t="s">
        <v>10003</v>
      </c>
      <c r="DIH1" t="s">
        <v>10004</v>
      </c>
      <c r="DII1" t="s">
        <v>10005</v>
      </c>
      <c r="DIJ1" t="s">
        <v>10006</v>
      </c>
      <c r="DIK1" t="s">
        <v>10007</v>
      </c>
      <c r="DIL1" t="s">
        <v>10008</v>
      </c>
      <c r="DIM1" t="s">
        <v>10009</v>
      </c>
      <c r="DIN1" t="s">
        <v>10010</v>
      </c>
      <c r="DIO1" t="s">
        <v>10011</v>
      </c>
      <c r="DIP1" t="s">
        <v>10012</v>
      </c>
      <c r="DIQ1" t="s">
        <v>10013</v>
      </c>
      <c r="DIR1" t="s">
        <v>10014</v>
      </c>
      <c r="DIS1" t="s">
        <v>10015</v>
      </c>
      <c r="DIT1" t="s">
        <v>10016</v>
      </c>
      <c r="DIU1" t="s">
        <v>10017</v>
      </c>
      <c r="DIV1" t="s">
        <v>10018</v>
      </c>
      <c r="DIW1" t="s">
        <v>10019</v>
      </c>
      <c r="DIX1" t="s">
        <v>10020</v>
      </c>
      <c r="DIY1" t="s">
        <v>10021</v>
      </c>
      <c r="DIZ1" t="s">
        <v>10022</v>
      </c>
      <c r="DJA1" t="s">
        <v>10023</v>
      </c>
      <c r="DJB1" t="s">
        <v>10024</v>
      </c>
      <c r="DJC1" t="s">
        <v>10025</v>
      </c>
      <c r="DJD1" t="s">
        <v>10026</v>
      </c>
      <c r="DJE1" t="s">
        <v>10027</v>
      </c>
      <c r="DJF1" t="s">
        <v>10028</v>
      </c>
      <c r="DJG1" t="s">
        <v>10029</v>
      </c>
      <c r="DJH1" t="s">
        <v>10030</v>
      </c>
      <c r="DJI1" t="s">
        <v>10031</v>
      </c>
      <c r="DJJ1" t="s">
        <v>10032</v>
      </c>
      <c r="DJK1" t="s">
        <v>10033</v>
      </c>
      <c r="DJL1" t="s">
        <v>10034</v>
      </c>
      <c r="DJM1" t="s">
        <v>10035</v>
      </c>
      <c r="DJN1" t="s">
        <v>10036</v>
      </c>
      <c r="DJO1" t="s">
        <v>10037</v>
      </c>
      <c r="DJP1" t="s">
        <v>10038</v>
      </c>
      <c r="DJQ1" t="s">
        <v>10039</v>
      </c>
      <c r="DJR1" t="s">
        <v>10040</v>
      </c>
      <c r="DJS1" t="s">
        <v>10041</v>
      </c>
      <c r="DJT1" t="s">
        <v>10042</v>
      </c>
      <c r="DJU1" t="s">
        <v>10043</v>
      </c>
      <c r="DJV1" t="s">
        <v>10044</v>
      </c>
      <c r="DJW1" t="s">
        <v>10045</v>
      </c>
      <c r="DJX1" t="s">
        <v>10046</v>
      </c>
      <c r="DJY1" t="s">
        <v>10047</v>
      </c>
      <c r="DJZ1" t="s">
        <v>10048</v>
      </c>
      <c r="DKA1" t="s">
        <v>10049</v>
      </c>
      <c r="DKB1" t="s">
        <v>10050</v>
      </c>
      <c r="DKC1" t="s">
        <v>10051</v>
      </c>
      <c r="DKD1" t="s">
        <v>10052</v>
      </c>
      <c r="DKE1" t="s">
        <v>10053</v>
      </c>
      <c r="DKF1" t="s">
        <v>10054</v>
      </c>
      <c r="DKG1" t="s">
        <v>10055</v>
      </c>
      <c r="DKH1" t="s">
        <v>10056</v>
      </c>
      <c r="DKI1" t="s">
        <v>10057</v>
      </c>
      <c r="DKJ1" t="s">
        <v>10058</v>
      </c>
      <c r="DKK1" t="s">
        <v>10059</v>
      </c>
      <c r="DKL1" t="s">
        <v>10060</v>
      </c>
      <c r="DKM1" t="s">
        <v>10061</v>
      </c>
      <c r="DKN1" t="s">
        <v>10062</v>
      </c>
      <c r="DKO1" t="s">
        <v>10063</v>
      </c>
      <c r="DKP1" t="s">
        <v>10064</v>
      </c>
      <c r="DKQ1" t="s">
        <v>10065</v>
      </c>
      <c r="DKR1" t="s">
        <v>10066</v>
      </c>
      <c r="DKS1" t="s">
        <v>10067</v>
      </c>
      <c r="DKT1" t="s">
        <v>10068</v>
      </c>
      <c r="DKU1" t="s">
        <v>10069</v>
      </c>
      <c r="DKV1" t="s">
        <v>10070</v>
      </c>
      <c r="DKW1" t="s">
        <v>10071</v>
      </c>
      <c r="DKX1" t="s">
        <v>10072</v>
      </c>
      <c r="DKY1" t="s">
        <v>10073</v>
      </c>
      <c r="DKZ1" t="s">
        <v>10074</v>
      </c>
      <c r="DLA1" t="s">
        <v>10075</v>
      </c>
      <c r="DLB1" t="s">
        <v>10076</v>
      </c>
      <c r="DLC1" t="s">
        <v>10077</v>
      </c>
      <c r="DLD1" t="s">
        <v>10078</v>
      </c>
      <c r="DLE1" t="s">
        <v>10079</v>
      </c>
      <c r="DLF1" t="s">
        <v>10080</v>
      </c>
      <c r="DLG1" t="s">
        <v>10081</v>
      </c>
      <c r="DLH1" t="s">
        <v>10082</v>
      </c>
      <c r="DLI1" t="s">
        <v>10083</v>
      </c>
      <c r="DLJ1" t="s">
        <v>10084</v>
      </c>
      <c r="DLK1" t="s">
        <v>10085</v>
      </c>
      <c r="DLL1" t="s">
        <v>10086</v>
      </c>
      <c r="DLM1" t="s">
        <v>10087</v>
      </c>
      <c r="DLN1" t="s">
        <v>10088</v>
      </c>
      <c r="DLO1" t="s">
        <v>10089</v>
      </c>
      <c r="DLP1" t="s">
        <v>10090</v>
      </c>
      <c r="DLQ1" t="s">
        <v>10091</v>
      </c>
      <c r="DLR1" t="s">
        <v>10092</v>
      </c>
      <c r="DLS1" t="s">
        <v>10093</v>
      </c>
      <c r="DLT1" t="s">
        <v>10094</v>
      </c>
      <c r="DLU1" t="s">
        <v>10095</v>
      </c>
      <c r="DLV1" t="s">
        <v>10096</v>
      </c>
      <c r="DLW1" t="s">
        <v>10097</v>
      </c>
      <c r="DLX1" t="s">
        <v>10098</v>
      </c>
      <c r="DLY1" t="s">
        <v>10099</v>
      </c>
      <c r="DLZ1" t="s">
        <v>10100</v>
      </c>
      <c r="DMA1" t="s">
        <v>10101</v>
      </c>
      <c r="DMB1" t="s">
        <v>10102</v>
      </c>
      <c r="DMC1" t="s">
        <v>10103</v>
      </c>
      <c r="DMD1" t="s">
        <v>10104</v>
      </c>
      <c r="DME1" t="s">
        <v>10105</v>
      </c>
      <c r="DMF1" t="s">
        <v>10106</v>
      </c>
      <c r="DMG1" t="s">
        <v>10107</v>
      </c>
      <c r="DMH1" t="s">
        <v>10108</v>
      </c>
      <c r="DMI1" t="s">
        <v>10109</v>
      </c>
      <c r="DMJ1" t="s">
        <v>10110</v>
      </c>
      <c r="DMK1" t="s">
        <v>10111</v>
      </c>
      <c r="DML1" t="s">
        <v>10112</v>
      </c>
      <c r="DMM1" t="s">
        <v>10113</v>
      </c>
      <c r="DMN1" t="s">
        <v>10114</v>
      </c>
      <c r="DMO1" t="s">
        <v>10115</v>
      </c>
      <c r="DMP1" t="s">
        <v>10116</v>
      </c>
      <c r="DMQ1" t="s">
        <v>10117</v>
      </c>
      <c r="DMR1" t="s">
        <v>10118</v>
      </c>
      <c r="DMS1" t="s">
        <v>10119</v>
      </c>
      <c r="DMT1" t="s">
        <v>10120</v>
      </c>
      <c r="DMU1" t="s">
        <v>10121</v>
      </c>
      <c r="DMV1" t="s">
        <v>10122</v>
      </c>
      <c r="DMW1" t="s">
        <v>10123</v>
      </c>
      <c r="DMX1" t="s">
        <v>10124</v>
      </c>
      <c r="DMY1" t="s">
        <v>10125</v>
      </c>
      <c r="DMZ1" t="s">
        <v>10126</v>
      </c>
      <c r="DNA1" t="s">
        <v>10127</v>
      </c>
      <c r="DNB1" t="s">
        <v>10128</v>
      </c>
      <c r="DNC1" t="s">
        <v>10129</v>
      </c>
      <c r="DND1" t="s">
        <v>10130</v>
      </c>
      <c r="DNE1" t="s">
        <v>10131</v>
      </c>
      <c r="DNF1" t="s">
        <v>10132</v>
      </c>
      <c r="DNG1" t="s">
        <v>10133</v>
      </c>
      <c r="DNH1" t="s">
        <v>10134</v>
      </c>
      <c r="DNI1" t="s">
        <v>10135</v>
      </c>
      <c r="DNJ1" t="s">
        <v>10136</v>
      </c>
      <c r="DNK1" t="s">
        <v>10137</v>
      </c>
      <c r="DNL1" t="s">
        <v>10138</v>
      </c>
      <c r="DNM1" t="s">
        <v>10139</v>
      </c>
      <c r="DNN1" t="s">
        <v>10140</v>
      </c>
      <c r="DNO1" t="s">
        <v>10141</v>
      </c>
      <c r="DNP1" t="s">
        <v>10142</v>
      </c>
      <c r="DNQ1" t="s">
        <v>10143</v>
      </c>
      <c r="DNR1" t="s">
        <v>10144</v>
      </c>
      <c r="DNS1" t="s">
        <v>10145</v>
      </c>
      <c r="DNT1" t="s">
        <v>10146</v>
      </c>
      <c r="DNU1" t="s">
        <v>10147</v>
      </c>
      <c r="DNV1" t="s">
        <v>10148</v>
      </c>
      <c r="DNW1" t="s">
        <v>10149</v>
      </c>
      <c r="DNX1" t="s">
        <v>10150</v>
      </c>
      <c r="DNY1" t="s">
        <v>10151</v>
      </c>
      <c r="DNZ1" t="s">
        <v>10152</v>
      </c>
      <c r="DOA1" t="s">
        <v>10153</v>
      </c>
      <c r="DOB1" t="s">
        <v>10154</v>
      </c>
      <c r="DOC1" t="s">
        <v>10155</v>
      </c>
      <c r="DOD1" t="s">
        <v>10156</v>
      </c>
      <c r="DOE1" t="s">
        <v>10157</v>
      </c>
      <c r="DOF1" t="s">
        <v>10158</v>
      </c>
      <c r="DOG1" t="s">
        <v>10159</v>
      </c>
      <c r="DOH1" t="s">
        <v>10160</v>
      </c>
      <c r="DOI1" t="s">
        <v>10161</v>
      </c>
      <c r="DOJ1" t="s">
        <v>10162</v>
      </c>
      <c r="DOK1" t="s">
        <v>10163</v>
      </c>
      <c r="DOL1" t="s">
        <v>10164</v>
      </c>
      <c r="DOM1" t="s">
        <v>10165</v>
      </c>
      <c r="DON1" t="s">
        <v>10166</v>
      </c>
      <c r="DOO1" t="s">
        <v>10167</v>
      </c>
      <c r="DOP1" t="s">
        <v>10168</v>
      </c>
      <c r="DOQ1" t="s">
        <v>10169</v>
      </c>
      <c r="DOR1" t="s">
        <v>10170</v>
      </c>
      <c r="DOS1" t="s">
        <v>10171</v>
      </c>
      <c r="DOT1" t="s">
        <v>10172</v>
      </c>
      <c r="DOU1" t="s">
        <v>10173</v>
      </c>
      <c r="DOV1" t="s">
        <v>10174</v>
      </c>
      <c r="DOW1" t="s">
        <v>10175</v>
      </c>
      <c r="DOX1" t="s">
        <v>10176</v>
      </c>
      <c r="DOY1" t="s">
        <v>10177</v>
      </c>
      <c r="DOZ1" t="s">
        <v>10178</v>
      </c>
      <c r="DPA1" t="s">
        <v>10179</v>
      </c>
      <c r="DPB1" t="s">
        <v>10180</v>
      </c>
      <c r="DPC1" t="s">
        <v>10181</v>
      </c>
      <c r="DPD1" t="s">
        <v>10182</v>
      </c>
      <c r="DPE1" t="s">
        <v>10183</v>
      </c>
      <c r="DPF1" t="s">
        <v>10184</v>
      </c>
      <c r="DPG1" t="s">
        <v>10185</v>
      </c>
      <c r="DPH1" t="s">
        <v>10186</v>
      </c>
      <c r="DPI1" t="s">
        <v>10187</v>
      </c>
      <c r="DPJ1" t="s">
        <v>10188</v>
      </c>
      <c r="DPK1" t="s">
        <v>10189</v>
      </c>
      <c r="DPL1" t="s">
        <v>10190</v>
      </c>
      <c r="DPM1" t="s">
        <v>10191</v>
      </c>
      <c r="DPN1" t="s">
        <v>10192</v>
      </c>
      <c r="DPO1" t="s">
        <v>10193</v>
      </c>
      <c r="DPP1" t="s">
        <v>10194</v>
      </c>
      <c r="DPQ1" t="s">
        <v>10195</v>
      </c>
      <c r="DPR1" t="s">
        <v>10196</v>
      </c>
      <c r="DPS1" t="s">
        <v>10197</v>
      </c>
      <c r="DPT1" t="s">
        <v>10198</v>
      </c>
      <c r="DPU1" t="s">
        <v>10199</v>
      </c>
      <c r="DPV1" t="s">
        <v>10200</v>
      </c>
      <c r="DPW1" t="s">
        <v>10201</v>
      </c>
      <c r="DPX1" t="s">
        <v>10202</v>
      </c>
      <c r="DPY1" t="s">
        <v>10203</v>
      </c>
      <c r="DPZ1" t="s">
        <v>10204</v>
      </c>
      <c r="DQA1" t="s">
        <v>10205</v>
      </c>
      <c r="DQB1" t="s">
        <v>10206</v>
      </c>
      <c r="DQC1" t="s">
        <v>10207</v>
      </c>
      <c r="DQD1" t="s">
        <v>10208</v>
      </c>
      <c r="DQE1" t="s">
        <v>10209</v>
      </c>
      <c r="DQF1" t="s">
        <v>10210</v>
      </c>
      <c r="DQG1" t="s">
        <v>10211</v>
      </c>
      <c r="DQH1" t="s">
        <v>10212</v>
      </c>
      <c r="DQI1" t="s">
        <v>10213</v>
      </c>
      <c r="DQJ1" t="s">
        <v>10214</v>
      </c>
      <c r="DQK1" t="s">
        <v>10215</v>
      </c>
      <c r="DQL1" t="s">
        <v>10216</v>
      </c>
      <c r="DQM1" t="s">
        <v>10217</v>
      </c>
      <c r="DQN1" t="s">
        <v>10218</v>
      </c>
      <c r="DQO1" t="s">
        <v>10219</v>
      </c>
      <c r="DQP1" t="s">
        <v>10220</v>
      </c>
      <c r="DQQ1" t="s">
        <v>10221</v>
      </c>
      <c r="DQR1" t="s">
        <v>10222</v>
      </c>
      <c r="DQS1" t="s">
        <v>10223</v>
      </c>
      <c r="DQT1" t="s">
        <v>10224</v>
      </c>
      <c r="DQU1" t="s">
        <v>10225</v>
      </c>
      <c r="DQV1" t="s">
        <v>10226</v>
      </c>
      <c r="DQW1" t="s">
        <v>10227</v>
      </c>
      <c r="DQX1" t="s">
        <v>10228</v>
      </c>
      <c r="DQY1" t="s">
        <v>10229</v>
      </c>
      <c r="DQZ1" t="s">
        <v>10230</v>
      </c>
      <c r="DRA1" t="s">
        <v>10231</v>
      </c>
      <c r="DRB1" t="s">
        <v>10232</v>
      </c>
      <c r="DRC1" t="s">
        <v>10233</v>
      </c>
      <c r="DRD1" t="s">
        <v>10234</v>
      </c>
      <c r="DRE1" t="s">
        <v>10235</v>
      </c>
      <c r="DRF1" t="s">
        <v>10236</v>
      </c>
      <c r="DRG1" t="s">
        <v>10237</v>
      </c>
      <c r="DRH1" t="s">
        <v>10238</v>
      </c>
      <c r="DRI1" t="s">
        <v>10239</v>
      </c>
      <c r="DRJ1" t="s">
        <v>10240</v>
      </c>
      <c r="DRK1" t="s">
        <v>10241</v>
      </c>
      <c r="DRL1" t="s">
        <v>10242</v>
      </c>
      <c r="DRM1" t="s">
        <v>10243</v>
      </c>
      <c r="DRN1" t="s">
        <v>10244</v>
      </c>
      <c r="DRO1" t="s">
        <v>10245</v>
      </c>
      <c r="DRP1" t="s">
        <v>10246</v>
      </c>
      <c r="DRQ1" t="s">
        <v>10247</v>
      </c>
      <c r="DRR1" t="s">
        <v>10248</v>
      </c>
      <c r="DRS1" t="s">
        <v>10249</v>
      </c>
      <c r="DRT1" t="s">
        <v>10250</v>
      </c>
      <c r="DRU1" t="s">
        <v>10251</v>
      </c>
      <c r="DRV1" t="s">
        <v>10252</v>
      </c>
      <c r="DRW1" t="s">
        <v>10253</v>
      </c>
      <c r="DRX1" t="s">
        <v>10254</v>
      </c>
      <c r="DRY1" t="s">
        <v>10255</v>
      </c>
      <c r="DRZ1" t="s">
        <v>10256</v>
      </c>
      <c r="DSA1" t="s">
        <v>10257</v>
      </c>
      <c r="DSB1" t="s">
        <v>10258</v>
      </c>
      <c r="DSC1" t="s">
        <v>10259</v>
      </c>
      <c r="DSD1" t="s">
        <v>10260</v>
      </c>
      <c r="DSE1" t="s">
        <v>10261</v>
      </c>
      <c r="DSF1" t="s">
        <v>10262</v>
      </c>
      <c r="DSG1" t="s">
        <v>10263</v>
      </c>
      <c r="DSH1" t="s">
        <v>10264</v>
      </c>
      <c r="DSI1" t="s">
        <v>10265</v>
      </c>
      <c r="DSJ1" t="s">
        <v>10266</v>
      </c>
      <c r="DSK1" t="s">
        <v>10267</v>
      </c>
      <c r="DSL1" t="s">
        <v>10268</v>
      </c>
      <c r="DSM1" t="s">
        <v>10269</v>
      </c>
      <c r="DSN1" t="s">
        <v>10270</v>
      </c>
      <c r="DSO1" t="s">
        <v>10271</v>
      </c>
      <c r="DSP1" t="s">
        <v>10272</v>
      </c>
      <c r="DSQ1" t="s">
        <v>10273</v>
      </c>
      <c r="DSR1" t="s">
        <v>10274</v>
      </c>
      <c r="DSS1" t="s">
        <v>10275</v>
      </c>
      <c r="DST1" t="s">
        <v>10276</v>
      </c>
      <c r="DSU1" t="s">
        <v>10277</v>
      </c>
      <c r="DSV1" t="s">
        <v>10278</v>
      </c>
      <c r="DSW1" t="s">
        <v>10279</v>
      </c>
      <c r="DSX1" t="s">
        <v>10280</v>
      </c>
      <c r="DSY1" t="s">
        <v>10281</v>
      </c>
      <c r="DSZ1" t="s">
        <v>10282</v>
      </c>
      <c r="DTA1" t="s">
        <v>10283</v>
      </c>
      <c r="DTB1" t="s">
        <v>10284</v>
      </c>
      <c r="DTC1" t="s">
        <v>10285</v>
      </c>
      <c r="DTD1" t="s">
        <v>10286</v>
      </c>
      <c r="DTE1" t="s">
        <v>10287</v>
      </c>
      <c r="DTF1" t="s">
        <v>10288</v>
      </c>
      <c r="DTG1" t="s">
        <v>10289</v>
      </c>
      <c r="DTH1" t="s">
        <v>10290</v>
      </c>
      <c r="DTI1" t="s">
        <v>10291</v>
      </c>
      <c r="DTJ1" t="s">
        <v>10292</v>
      </c>
      <c r="DTK1" t="s">
        <v>10293</v>
      </c>
      <c r="DTL1" t="s">
        <v>10294</v>
      </c>
      <c r="DTM1" t="s">
        <v>10295</v>
      </c>
      <c r="DTN1" t="s">
        <v>10296</v>
      </c>
      <c r="DTO1" t="s">
        <v>10297</v>
      </c>
      <c r="DTP1" t="s">
        <v>10298</v>
      </c>
      <c r="DTQ1" t="s">
        <v>10299</v>
      </c>
      <c r="DTR1" t="s">
        <v>10300</v>
      </c>
      <c r="DTS1" t="s">
        <v>10301</v>
      </c>
      <c r="DTT1" t="s">
        <v>10302</v>
      </c>
      <c r="DTU1" t="s">
        <v>10303</v>
      </c>
      <c r="DTV1" t="s">
        <v>10304</v>
      </c>
      <c r="DTW1" t="s">
        <v>10305</v>
      </c>
      <c r="DTX1" t="s">
        <v>10306</v>
      </c>
      <c r="DTY1" t="s">
        <v>10307</v>
      </c>
      <c r="DTZ1" t="s">
        <v>10308</v>
      </c>
      <c r="DUA1" t="s">
        <v>10309</v>
      </c>
      <c r="DUB1" t="s">
        <v>10310</v>
      </c>
      <c r="DUC1" t="s">
        <v>10311</v>
      </c>
      <c r="DUD1" t="s">
        <v>10312</v>
      </c>
      <c r="DUE1" t="s">
        <v>10313</v>
      </c>
      <c r="DUF1" t="s">
        <v>10314</v>
      </c>
      <c r="DUG1" t="s">
        <v>10315</v>
      </c>
      <c r="DUH1" t="s">
        <v>10316</v>
      </c>
      <c r="DUI1" t="s">
        <v>10317</v>
      </c>
      <c r="DUJ1" t="s">
        <v>10318</v>
      </c>
      <c r="DUK1" t="s">
        <v>10319</v>
      </c>
      <c r="DUL1" t="s">
        <v>10320</v>
      </c>
      <c r="DUM1" t="s">
        <v>10321</v>
      </c>
      <c r="DUN1" t="s">
        <v>10322</v>
      </c>
      <c r="DUO1" t="s">
        <v>10323</v>
      </c>
      <c r="DUP1" t="s">
        <v>10324</v>
      </c>
      <c r="DUQ1" t="s">
        <v>10325</v>
      </c>
      <c r="DUR1" t="s">
        <v>10326</v>
      </c>
      <c r="DUS1" t="s">
        <v>10327</v>
      </c>
      <c r="DUT1" t="s">
        <v>10328</v>
      </c>
      <c r="DUU1" t="s">
        <v>10329</v>
      </c>
      <c r="DUV1" t="s">
        <v>10330</v>
      </c>
      <c r="DUW1" t="s">
        <v>10331</v>
      </c>
      <c r="DUX1" t="s">
        <v>10332</v>
      </c>
      <c r="DUY1" t="s">
        <v>10333</v>
      </c>
      <c r="DUZ1" t="s">
        <v>10334</v>
      </c>
      <c r="DVA1" t="s">
        <v>10335</v>
      </c>
      <c r="DVB1" t="s">
        <v>10336</v>
      </c>
      <c r="DVC1" t="s">
        <v>10337</v>
      </c>
      <c r="DVD1" t="s">
        <v>10338</v>
      </c>
      <c r="DVE1" t="s">
        <v>10339</v>
      </c>
      <c r="DVF1" t="s">
        <v>10340</v>
      </c>
      <c r="DVG1" t="s">
        <v>10341</v>
      </c>
      <c r="DVH1" t="s">
        <v>10342</v>
      </c>
      <c r="DVI1" t="s">
        <v>10343</v>
      </c>
      <c r="DVJ1" t="s">
        <v>10344</v>
      </c>
      <c r="DVK1" t="s">
        <v>10345</v>
      </c>
      <c r="DVL1" t="s">
        <v>10346</v>
      </c>
      <c r="DVM1" t="s">
        <v>10347</v>
      </c>
      <c r="DVN1" t="s">
        <v>10348</v>
      </c>
      <c r="DVO1" t="s">
        <v>10349</v>
      </c>
      <c r="DVP1" t="s">
        <v>10350</v>
      </c>
      <c r="DVQ1" t="s">
        <v>10351</v>
      </c>
      <c r="DVR1" t="s">
        <v>10352</v>
      </c>
      <c r="DVS1" t="s">
        <v>10353</v>
      </c>
      <c r="DVT1" t="s">
        <v>10354</v>
      </c>
      <c r="DVU1" t="s">
        <v>10355</v>
      </c>
      <c r="DVV1" t="s">
        <v>10356</v>
      </c>
      <c r="DVW1" t="s">
        <v>10357</v>
      </c>
      <c r="DVX1" t="s">
        <v>10358</v>
      </c>
      <c r="DVY1" t="s">
        <v>10359</v>
      </c>
      <c r="DVZ1" t="s">
        <v>10360</v>
      </c>
      <c r="DWA1" t="s">
        <v>10361</v>
      </c>
      <c r="DWB1" t="s">
        <v>10362</v>
      </c>
      <c r="DWC1" t="s">
        <v>10363</v>
      </c>
      <c r="DWD1" t="s">
        <v>10364</v>
      </c>
      <c r="DWE1" t="s">
        <v>10365</v>
      </c>
      <c r="DWF1" t="s">
        <v>10366</v>
      </c>
      <c r="DWG1" t="s">
        <v>10367</v>
      </c>
      <c r="DWH1" t="s">
        <v>10368</v>
      </c>
      <c r="DWI1" t="s">
        <v>10369</v>
      </c>
      <c r="DWJ1" t="s">
        <v>10370</v>
      </c>
      <c r="DWK1" t="s">
        <v>10371</v>
      </c>
      <c r="DWL1" t="s">
        <v>10372</v>
      </c>
      <c r="DWM1" t="s">
        <v>10373</v>
      </c>
      <c r="DWN1" t="s">
        <v>10374</v>
      </c>
      <c r="DWO1" t="s">
        <v>10375</v>
      </c>
      <c r="DWP1" t="s">
        <v>10376</v>
      </c>
      <c r="DWQ1" t="s">
        <v>10377</v>
      </c>
      <c r="DWR1" t="s">
        <v>10378</v>
      </c>
      <c r="DWS1" t="s">
        <v>10379</v>
      </c>
      <c r="DWT1" t="s">
        <v>10380</v>
      </c>
      <c r="DWU1" t="s">
        <v>10381</v>
      </c>
      <c r="DWV1" t="s">
        <v>10382</v>
      </c>
      <c r="DWW1" t="s">
        <v>10383</v>
      </c>
      <c r="DWX1" t="s">
        <v>10384</v>
      </c>
      <c r="DWY1" t="s">
        <v>10385</v>
      </c>
      <c r="DWZ1" t="s">
        <v>10386</v>
      </c>
      <c r="DXA1" t="s">
        <v>10387</v>
      </c>
      <c r="DXB1" t="s">
        <v>10388</v>
      </c>
      <c r="DXC1" t="s">
        <v>10389</v>
      </c>
      <c r="DXD1" t="s">
        <v>10390</v>
      </c>
      <c r="DXE1" t="s">
        <v>10391</v>
      </c>
      <c r="DXF1" t="s">
        <v>10392</v>
      </c>
      <c r="DXG1" t="s">
        <v>10393</v>
      </c>
      <c r="DXH1" t="s">
        <v>10394</v>
      </c>
      <c r="DXI1" t="s">
        <v>10395</v>
      </c>
      <c r="DXJ1" t="s">
        <v>10396</v>
      </c>
      <c r="DXK1" t="s">
        <v>10397</v>
      </c>
      <c r="DXL1" t="s">
        <v>10398</v>
      </c>
      <c r="DXM1" t="s">
        <v>10399</v>
      </c>
      <c r="DXN1" t="s">
        <v>10400</v>
      </c>
      <c r="DXO1" t="s">
        <v>10401</v>
      </c>
      <c r="DXP1" t="s">
        <v>10402</v>
      </c>
      <c r="DXQ1" t="s">
        <v>10403</v>
      </c>
      <c r="DXR1" t="s">
        <v>10404</v>
      </c>
      <c r="DXS1" t="s">
        <v>10405</v>
      </c>
      <c r="DXT1" t="s">
        <v>10406</v>
      </c>
      <c r="DXU1" t="s">
        <v>10407</v>
      </c>
      <c r="DXV1" t="s">
        <v>10408</v>
      </c>
      <c r="DXW1" t="s">
        <v>10409</v>
      </c>
      <c r="DXX1" t="s">
        <v>10410</v>
      </c>
      <c r="DXY1" t="s">
        <v>10411</v>
      </c>
      <c r="DXZ1" t="s">
        <v>10412</v>
      </c>
      <c r="DYA1" t="s">
        <v>10413</v>
      </c>
      <c r="DYB1" t="s">
        <v>10414</v>
      </c>
      <c r="DYC1" t="s">
        <v>10415</v>
      </c>
      <c r="DYD1" t="s">
        <v>10416</v>
      </c>
      <c r="DYE1" t="s">
        <v>10417</v>
      </c>
      <c r="DYF1" t="s">
        <v>10418</v>
      </c>
      <c r="DYG1" t="s">
        <v>10419</v>
      </c>
      <c r="DYH1" t="s">
        <v>10420</v>
      </c>
      <c r="DYI1" t="s">
        <v>10421</v>
      </c>
      <c r="DYJ1" t="s">
        <v>10422</v>
      </c>
      <c r="DYK1" t="s">
        <v>10423</v>
      </c>
      <c r="DYL1" t="s">
        <v>10424</v>
      </c>
      <c r="DYM1" t="s">
        <v>10425</v>
      </c>
      <c r="DYN1" t="s">
        <v>10426</v>
      </c>
      <c r="DYO1" t="s">
        <v>10427</v>
      </c>
      <c r="DYP1" t="s">
        <v>10428</v>
      </c>
      <c r="DYQ1" t="s">
        <v>10429</v>
      </c>
      <c r="DYR1" t="s">
        <v>10430</v>
      </c>
      <c r="DYS1" t="s">
        <v>10431</v>
      </c>
      <c r="DYT1" t="s">
        <v>10432</v>
      </c>
      <c r="DYU1" t="s">
        <v>10433</v>
      </c>
      <c r="DYV1" t="s">
        <v>10434</v>
      </c>
      <c r="DYW1" t="s">
        <v>10435</v>
      </c>
      <c r="DYX1" t="s">
        <v>10436</v>
      </c>
      <c r="DYY1" t="s">
        <v>10437</v>
      </c>
      <c r="DYZ1" t="s">
        <v>10438</v>
      </c>
      <c r="DZA1" t="s">
        <v>10439</v>
      </c>
      <c r="DZB1" t="s">
        <v>10440</v>
      </c>
      <c r="DZC1" t="s">
        <v>10441</v>
      </c>
      <c r="DZD1" t="s">
        <v>10442</v>
      </c>
      <c r="DZE1" t="s">
        <v>10443</v>
      </c>
      <c r="DZF1" t="s">
        <v>10444</v>
      </c>
      <c r="DZG1" t="s">
        <v>10445</v>
      </c>
      <c r="DZH1" t="s">
        <v>10446</v>
      </c>
      <c r="DZI1" t="s">
        <v>10447</v>
      </c>
      <c r="DZJ1" t="s">
        <v>10448</v>
      </c>
      <c r="DZK1" t="s">
        <v>10449</v>
      </c>
      <c r="DZL1" t="s">
        <v>10450</v>
      </c>
      <c r="DZM1" t="s">
        <v>10451</v>
      </c>
      <c r="DZN1" t="s">
        <v>10452</v>
      </c>
      <c r="DZO1" t="s">
        <v>10453</v>
      </c>
      <c r="DZP1" t="s">
        <v>10454</v>
      </c>
      <c r="DZQ1" t="s">
        <v>10455</v>
      </c>
      <c r="DZR1" t="s">
        <v>10456</v>
      </c>
      <c r="DZS1" t="s">
        <v>10457</v>
      </c>
      <c r="DZT1" t="s">
        <v>10458</v>
      </c>
      <c r="DZU1" t="s">
        <v>10459</v>
      </c>
      <c r="DZV1" t="s">
        <v>10460</v>
      </c>
      <c r="DZW1" t="s">
        <v>10461</v>
      </c>
      <c r="DZX1" t="s">
        <v>10462</v>
      </c>
      <c r="DZY1" t="s">
        <v>10463</v>
      </c>
      <c r="DZZ1" t="s">
        <v>10464</v>
      </c>
      <c r="EAA1" t="s">
        <v>10465</v>
      </c>
      <c r="EAB1" t="s">
        <v>10466</v>
      </c>
      <c r="EAC1" t="s">
        <v>10467</v>
      </c>
      <c r="EAD1" t="s">
        <v>10468</v>
      </c>
      <c r="EAE1" t="s">
        <v>10469</v>
      </c>
      <c r="EAF1" t="s">
        <v>10470</v>
      </c>
      <c r="EAG1" t="s">
        <v>10471</v>
      </c>
      <c r="EAH1" t="s">
        <v>10472</v>
      </c>
      <c r="EAI1" t="s">
        <v>10473</v>
      </c>
      <c r="EAJ1" t="s">
        <v>10474</v>
      </c>
      <c r="EAK1" t="s">
        <v>10475</v>
      </c>
      <c r="EAL1" t="s">
        <v>10476</v>
      </c>
      <c r="EAM1" t="s">
        <v>10477</v>
      </c>
      <c r="EAN1" t="s">
        <v>10478</v>
      </c>
      <c r="EAO1" t="s">
        <v>10479</v>
      </c>
      <c r="EAP1" t="s">
        <v>10480</v>
      </c>
      <c r="EAQ1" t="s">
        <v>10481</v>
      </c>
      <c r="EAR1" t="s">
        <v>10482</v>
      </c>
      <c r="EAS1" t="s">
        <v>10483</v>
      </c>
      <c r="EAT1" t="s">
        <v>10484</v>
      </c>
      <c r="EAU1" t="s">
        <v>10485</v>
      </c>
      <c r="EAV1" t="s">
        <v>10486</v>
      </c>
      <c r="EAW1" t="s">
        <v>10487</v>
      </c>
      <c r="EAX1" t="s">
        <v>10488</v>
      </c>
      <c r="EAY1" t="s">
        <v>10489</v>
      </c>
      <c r="EAZ1" t="s">
        <v>10490</v>
      </c>
      <c r="EBA1" t="s">
        <v>10491</v>
      </c>
      <c r="EBB1" t="s">
        <v>10492</v>
      </c>
      <c r="EBC1" t="s">
        <v>10493</v>
      </c>
      <c r="EBD1" t="s">
        <v>10494</v>
      </c>
      <c r="EBE1" t="s">
        <v>10495</v>
      </c>
      <c r="EBF1" t="s">
        <v>10496</v>
      </c>
      <c r="EBG1" t="s">
        <v>10497</v>
      </c>
      <c r="EBH1" t="s">
        <v>10498</v>
      </c>
      <c r="EBI1" t="s">
        <v>10499</v>
      </c>
      <c r="EBJ1" t="s">
        <v>10500</v>
      </c>
      <c r="EBK1" t="s">
        <v>10501</v>
      </c>
      <c r="EBL1" t="s">
        <v>10502</v>
      </c>
      <c r="EBM1" t="s">
        <v>10503</v>
      </c>
      <c r="EBN1" t="s">
        <v>10504</v>
      </c>
      <c r="EBO1" t="s">
        <v>10505</v>
      </c>
      <c r="EBP1" t="s">
        <v>10506</v>
      </c>
      <c r="EBQ1" t="s">
        <v>10507</v>
      </c>
      <c r="EBR1" t="s">
        <v>10508</v>
      </c>
      <c r="EBS1" t="s">
        <v>10509</v>
      </c>
      <c r="EBT1" t="s">
        <v>10510</v>
      </c>
      <c r="EBU1" t="s">
        <v>10511</v>
      </c>
      <c r="EBV1" t="s">
        <v>10512</v>
      </c>
      <c r="EBW1" t="s">
        <v>10513</v>
      </c>
      <c r="EBX1" t="s">
        <v>10514</v>
      </c>
      <c r="EBY1" t="s">
        <v>10515</v>
      </c>
      <c r="EBZ1" t="s">
        <v>10516</v>
      </c>
      <c r="ECA1" t="s">
        <v>10517</v>
      </c>
      <c r="ECB1" t="s">
        <v>10518</v>
      </c>
      <c r="ECC1" t="s">
        <v>10519</v>
      </c>
      <c r="ECD1" t="s">
        <v>10520</v>
      </c>
      <c r="ECE1" t="s">
        <v>10521</v>
      </c>
      <c r="ECF1" t="s">
        <v>10522</v>
      </c>
      <c r="ECG1" t="s">
        <v>10523</v>
      </c>
      <c r="ECH1" t="s">
        <v>10524</v>
      </c>
      <c r="ECI1" t="s">
        <v>10525</v>
      </c>
      <c r="ECJ1" t="s">
        <v>10526</v>
      </c>
      <c r="ECK1" t="s">
        <v>10527</v>
      </c>
      <c r="ECL1" t="s">
        <v>10528</v>
      </c>
      <c r="ECM1" t="s">
        <v>10529</v>
      </c>
      <c r="ECN1" t="s">
        <v>10530</v>
      </c>
      <c r="ECO1" t="s">
        <v>10531</v>
      </c>
      <c r="ECP1" t="s">
        <v>10532</v>
      </c>
      <c r="ECQ1" t="s">
        <v>10533</v>
      </c>
      <c r="ECR1" t="s">
        <v>10534</v>
      </c>
      <c r="ECS1" t="s">
        <v>10535</v>
      </c>
      <c r="ECT1" t="s">
        <v>10536</v>
      </c>
      <c r="ECU1" t="s">
        <v>10537</v>
      </c>
      <c r="ECV1" t="s">
        <v>10538</v>
      </c>
      <c r="ECW1" t="s">
        <v>10539</v>
      </c>
      <c r="ECX1" t="s">
        <v>10540</v>
      </c>
      <c r="ECY1" t="s">
        <v>10541</v>
      </c>
      <c r="ECZ1" t="s">
        <v>10542</v>
      </c>
      <c r="EDA1" t="s">
        <v>10543</v>
      </c>
      <c r="EDB1" t="s">
        <v>10544</v>
      </c>
      <c r="EDC1" t="s">
        <v>10545</v>
      </c>
      <c r="EDD1" t="s">
        <v>10546</v>
      </c>
      <c r="EDE1" t="s">
        <v>10547</v>
      </c>
      <c r="EDF1" t="s">
        <v>10548</v>
      </c>
      <c r="EDG1" t="s">
        <v>10549</v>
      </c>
      <c r="EDH1" t="s">
        <v>10550</v>
      </c>
      <c r="EDI1" t="s">
        <v>10551</v>
      </c>
      <c r="EDJ1" t="s">
        <v>10552</v>
      </c>
      <c r="EDK1" t="s">
        <v>10553</v>
      </c>
      <c r="EDL1" t="s">
        <v>10554</v>
      </c>
      <c r="EDM1" t="s">
        <v>10555</v>
      </c>
      <c r="EDN1" t="s">
        <v>10556</v>
      </c>
      <c r="EDO1" t="s">
        <v>10557</v>
      </c>
      <c r="EDP1" t="s">
        <v>10558</v>
      </c>
      <c r="EDQ1" t="s">
        <v>10559</v>
      </c>
      <c r="EDR1" t="s">
        <v>10560</v>
      </c>
      <c r="EDS1" t="s">
        <v>10561</v>
      </c>
      <c r="EDT1" t="s">
        <v>10562</v>
      </c>
      <c r="EDU1" t="s">
        <v>10563</v>
      </c>
      <c r="EDV1" t="s">
        <v>10564</v>
      </c>
      <c r="EDW1" t="s">
        <v>10565</v>
      </c>
      <c r="EDX1" t="s">
        <v>10566</v>
      </c>
      <c r="EDY1" t="s">
        <v>10567</v>
      </c>
      <c r="EDZ1" t="s">
        <v>10568</v>
      </c>
      <c r="EEA1" t="s">
        <v>10569</v>
      </c>
      <c r="EEB1" t="s">
        <v>10570</v>
      </c>
      <c r="EEC1" t="s">
        <v>10571</v>
      </c>
      <c r="EED1" t="s">
        <v>10572</v>
      </c>
      <c r="EEE1" t="s">
        <v>10573</v>
      </c>
      <c r="EEF1" t="s">
        <v>10574</v>
      </c>
      <c r="EEG1" t="s">
        <v>10575</v>
      </c>
      <c r="EEH1" t="s">
        <v>10576</v>
      </c>
      <c r="EEI1" t="s">
        <v>10577</v>
      </c>
      <c r="EEJ1" t="s">
        <v>10578</v>
      </c>
      <c r="EEK1" t="s">
        <v>10579</v>
      </c>
      <c r="EEL1" t="s">
        <v>10580</v>
      </c>
      <c r="EEM1" t="s">
        <v>10581</v>
      </c>
      <c r="EEN1" t="s">
        <v>10582</v>
      </c>
      <c r="EEO1" t="s">
        <v>10583</v>
      </c>
      <c r="EEP1" t="s">
        <v>10584</v>
      </c>
      <c r="EEQ1" t="s">
        <v>10585</v>
      </c>
      <c r="EER1" t="s">
        <v>10586</v>
      </c>
      <c r="EES1" t="s">
        <v>10587</v>
      </c>
      <c r="EET1" t="s">
        <v>10588</v>
      </c>
      <c r="EEU1" t="s">
        <v>10589</v>
      </c>
      <c r="EEV1" t="s">
        <v>10590</v>
      </c>
      <c r="EEW1" t="s">
        <v>10591</v>
      </c>
      <c r="EEX1" t="s">
        <v>10592</v>
      </c>
      <c r="EEY1" t="s">
        <v>10593</v>
      </c>
      <c r="EEZ1" t="s">
        <v>10594</v>
      </c>
      <c r="EFA1" t="s">
        <v>10595</v>
      </c>
      <c r="EFB1" t="s">
        <v>10596</v>
      </c>
      <c r="EFC1" t="s">
        <v>10597</v>
      </c>
      <c r="EFD1" t="s">
        <v>10598</v>
      </c>
      <c r="EFE1" t="s">
        <v>10599</v>
      </c>
      <c r="EFF1" t="s">
        <v>10600</v>
      </c>
      <c r="EFG1" t="s">
        <v>10601</v>
      </c>
      <c r="EFH1" t="s">
        <v>10602</v>
      </c>
      <c r="EFI1" t="s">
        <v>10603</v>
      </c>
      <c r="EFJ1" t="s">
        <v>10604</v>
      </c>
      <c r="EFK1" t="s">
        <v>10605</v>
      </c>
      <c r="EFL1" t="s">
        <v>10606</v>
      </c>
      <c r="EFM1" t="s">
        <v>10607</v>
      </c>
      <c r="EFN1" t="s">
        <v>10608</v>
      </c>
      <c r="EFO1" t="s">
        <v>10609</v>
      </c>
      <c r="EFP1" t="s">
        <v>10610</v>
      </c>
      <c r="EFQ1" t="s">
        <v>10611</v>
      </c>
      <c r="EFR1" t="s">
        <v>10612</v>
      </c>
      <c r="EFS1" t="s">
        <v>10613</v>
      </c>
      <c r="EFT1" t="s">
        <v>10614</v>
      </c>
      <c r="EFU1" t="s">
        <v>10615</v>
      </c>
      <c r="EFV1" t="s">
        <v>10616</v>
      </c>
      <c r="EFW1" t="s">
        <v>10617</v>
      </c>
      <c r="EFX1" t="s">
        <v>10618</v>
      </c>
      <c r="EFY1" t="s">
        <v>10619</v>
      </c>
      <c r="EFZ1" t="s">
        <v>10620</v>
      </c>
      <c r="EGA1" t="s">
        <v>10621</v>
      </c>
      <c r="EGB1" t="s">
        <v>10622</v>
      </c>
      <c r="EGC1" t="s">
        <v>10623</v>
      </c>
      <c r="EGD1" t="s">
        <v>10624</v>
      </c>
      <c r="EGE1" t="s">
        <v>10625</v>
      </c>
      <c r="EGF1" t="s">
        <v>10626</v>
      </c>
      <c r="EGG1" t="s">
        <v>10627</v>
      </c>
      <c r="EGH1" t="s">
        <v>10628</v>
      </c>
      <c r="EGI1" t="s">
        <v>10629</v>
      </c>
      <c r="EGJ1" t="s">
        <v>10630</v>
      </c>
      <c r="EGK1" t="s">
        <v>10631</v>
      </c>
      <c r="EGL1" t="s">
        <v>10632</v>
      </c>
      <c r="EGM1" t="s">
        <v>10633</v>
      </c>
      <c r="EGN1" t="s">
        <v>10634</v>
      </c>
      <c r="EGO1" t="s">
        <v>10635</v>
      </c>
      <c r="EGP1" t="s">
        <v>10636</v>
      </c>
      <c r="EGQ1" t="s">
        <v>10637</v>
      </c>
      <c r="EGR1" t="s">
        <v>10638</v>
      </c>
      <c r="EGS1" t="s">
        <v>10639</v>
      </c>
      <c r="EGT1" t="s">
        <v>10640</v>
      </c>
      <c r="EGU1" t="s">
        <v>10641</v>
      </c>
      <c r="EGV1" t="s">
        <v>10642</v>
      </c>
      <c r="EGW1" t="s">
        <v>10643</v>
      </c>
      <c r="EGX1" t="s">
        <v>10644</v>
      </c>
      <c r="EGY1" t="s">
        <v>10645</v>
      </c>
      <c r="EGZ1" t="s">
        <v>10646</v>
      </c>
      <c r="EHA1" t="s">
        <v>10647</v>
      </c>
      <c r="EHB1" t="s">
        <v>10648</v>
      </c>
      <c r="EHC1" t="s">
        <v>10649</v>
      </c>
      <c r="EHD1" t="s">
        <v>10650</v>
      </c>
      <c r="EHE1" t="s">
        <v>10651</v>
      </c>
      <c r="EHF1" t="s">
        <v>10652</v>
      </c>
      <c r="EHG1" t="s">
        <v>10653</v>
      </c>
      <c r="EHH1" t="s">
        <v>10654</v>
      </c>
      <c r="EHI1" t="s">
        <v>10655</v>
      </c>
      <c r="EHJ1" t="s">
        <v>10656</v>
      </c>
      <c r="EHK1" t="s">
        <v>10657</v>
      </c>
      <c r="EHL1" t="s">
        <v>10658</v>
      </c>
      <c r="EHM1" t="s">
        <v>10659</v>
      </c>
      <c r="EHN1" t="s">
        <v>10660</v>
      </c>
      <c r="EHO1" t="s">
        <v>10661</v>
      </c>
      <c r="EHP1" t="s">
        <v>10662</v>
      </c>
      <c r="EHQ1" t="s">
        <v>10663</v>
      </c>
      <c r="EHR1" t="s">
        <v>10664</v>
      </c>
      <c r="EHS1" t="s">
        <v>10665</v>
      </c>
      <c r="EHT1" t="s">
        <v>10666</v>
      </c>
      <c r="EHU1" t="s">
        <v>10667</v>
      </c>
      <c r="EHV1" t="s">
        <v>10668</v>
      </c>
      <c r="EHW1" t="s">
        <v>10669</v>
      </c>
      <c r="EHX1" t="s">
        <v>10670</v>
      </c>
      <c r="EHY1" t="s">
        <v>10671</v>
      </c>
      <c r="EHZ1" t="s">
        <v>10672</v>
      </c>
      <c r="EIA1" t="s">
        <v>10673</v>
      </c>
      <c r="EIB1" t="s">
        <v>10674</v>
      </c>
      <c r="EIC1" t="s">
        <v>10675</v>
      </c>
      <c r="EID1" t="s">
        <v>10676</v>
      </c>
      <c r="EIE1" t="s">
        <v>10677</v>
      </c>
      <c r="EIF1" t="s">
        <v>10678</v>
      </c>
      <c r="EIG1" t="s">
        <v>10679</v>
      </c>
      <c r="EIH1" t="s">
        <v>10680</v>
      </c>
      <c r="EII1" t="s">
        <v>10681</v>
      </c>
      <c r="EIJ1" t="s">
        <v>10682</v>
      </c>
      <c r="EIK1" t="s">
        <v>10683</v>
      </c>
      <c r="EIL1" t="s">
        <v>10684</v>
      </c>
      <c r="EIM1" t="s">
        <v>10685</v>
      </c>
      <c r="EIN1" t="s">
        <v>10686</v>
      </c>
      <c r="EIO1" t="s">
        <v>10687</v>
      </c>
      <c r="EIP1" t="s">
        <v>10688</v>
      </c>
      <c r="EIQ1" t="s">
        <v>10689</v>
      </c>
      <c r="EIR1" t="s">
        <v>10690</v>
      </c>
      <c r="EIS1" t="s">
        <v>10691</v>
      </c>
      <c r="EIT1" t="s">
        <v>10692</v>
      </c>
      <c r="EIU1" t="s">
        <v>10693</v>
      </c>
      <c r="EIV1" t="s">
        <v>10694</v>
      </c>
      <c r="EIW1" t="s">
        <v>10695</v>
      </c>
      <c r="EIX1" t="s">
        <v>10696</v>
      </c>
      <c r="EIY1" t="s">
        <v>10697</v>
      </c>
      <c r="EIZ1" t="s">
        <v>10698</v>
      </c>
      <c r="EJA1" t="s">
        <v>10699</v>
      </c>
      <c r="EJB1" t="s">
        <v>10700</v>
      </c>
      <c r="EJC1" t="s">
        <v>10701</v>
      </c>
      <c r="EJD1" t="s">
        <v>10702</v>
      </c>
      <c r="EJE1" t="s">
        <v>10703</v>
      </c>
      <c r="EJF1" t="s">
        <v>10704</v>
      </c>
      <c r="EJG1" t="s">
        <v>10705</v>
      </c>
      <c r="EJH1" t="s">
        <v>10706</v>
      </c>
      <c r="EJI1" t="s">
        <v>10707</v>
      </c>
      <c r="EJJ1" t="s">
        <v>10708</v>
      </c>
      <c r="EJK1" t="s">
        <v>10709</v>
      </c>
      <c r="EJL1" t="s">
        <v>10710</v>
      </c>
      <c r="EJM1" t="s">
        <v>10711</v>
      </c>
      <c r="EJN1" t="s">
        <v>10712</v>
      </c>
      <c r="EJO1" t="s">
        <v>10713</v>
      </c>
      <c r="EJP1" t="s">
        <v>10714</v>
      </c>
      <c r="EJQ1" t="s">
        <v>10715</v>
      </c>
      <c r="EJR1" t="s">
        <v>10716</v>
      </c>
      <c r="EJS1" t="s">
        <v>10717</v>
      </c>
      <c r="EJT1" t="s">
        <v>10718</v>
      </c>
      <c r="EJU1" t="s">
        <v>10719</v>
      </c>
      <c r="EJV1" t="s">
        <v>10720</v>
      </c>
      <c r="EJW1" t="s">
        <v>10721</v>
      </c>
      <c r="EJX1" t="s">
        <v>10722</v>
      </c>
      <c r="EJY1" t="s">
        <v>10723</v>
      </c>
      <c r="EJZ1" t="s">
        <v>10724</v>
      </c>
      <c r="EKA1" t="s">
        <v>10725</v>
      </c>
      <c r="EKB1" t="s">
        <v>10726</v>
      </c>
      <c r="EKC1" t="s">
        <v>10727</v>
      </c>
      <c r="EKD1" t="s">
        <v>10728</v>
      </c>
      <c r="EKE1" t="s">
        <v>10729</v>
      </c>
      <c r="EKF1" t="s">
        <v>10730</v>
      </c>
      <c r="EKG1" t="s">
        <v>10731</v>
      </c>
      <c r="EKH1" t="s">
        <v>10732</v>
      </c>
      <c r="EKI1" t="s">
        <v>10733</v>
      </c>
      <c r="EKJ1" t="s">
        <v>10734</v>
      </c>
      <c r="EKK1" t="s">
        <v>10735</v>
      </c>
      <c r="EKL1" t="s">
        <v>10736</v>
      </c>
      <c r="EKM1" t="s">
        <v>10737</v>
      </c>
      <c r="EKN1" t="s">
        <v>10738</v>
      </c>
      <c r="EKO1" t="s">
        <v>10739</v>
      </c>
      <c r="EKP1" t="s">
        <v>10740</v>
      </c>
      <c r="EKQ1" t="s">
        <v>10741</v>
      </c>
      <c r="EKR1" t="s">
        <v>10742</v>
      </c>
      <c r="EKS1" t="s">
        <v>10743</v>
      </c>
      <c r="EKT1" t="s">
        <v>10744</v>
      </c>
      <c r="EKU1" t="s">
        <v>10745</v>
      </c>
      <c r="EKV1" t="s">
        <v>10746</v>
      </c>
      <c r="EKW1" t="s">
        <v>10747</v>
      </c>
      <c r="EKX1" t="s">
        <v>10748</v>
      </c>
      <c r="EKY1" t="s">
        <v>10749</v>
      </c>
      <c r="EKZ1" t="s">
        <v>10750</v>
      </c>
      <c r="ELA1" t="s">
        <v>10751</v>
      </c>
      <c r="ELB1" t="s">
        <v>10752</v>
      </c>
      <c r="ELC1" t="s">
        <v>10753</v>
      </c>
      <c r="ELD1" t="s">
        <v>10754</v>
      </c>
      <c r="ELE1" t="s">
        <v>10755</v>
      </c>
      <c r="ELF1" t="s">
        <v>10756</v>
      </c>
      <c r="ELG1" t="s">
        <v>10757</v>
      </c>
      <c r="ELH1" t="s">
        <v>10758</v>
      </c>
      <c r="ELI1" t="s">
        <v>10759</v>
      </c>
      <c r="ELJ1" t="s">
        <v>10760</v>
      </c>
      <c r="ELK1" t="s">
        <v>10761</v>
      </c>
      <c r="ELL1" t="s">
        <v>10762</v>
      </c>
      <c r="ELM1" t="s">
        <v>10763</v>
      </c>
      <c r="ELN1" t="s">
        <v>10764</v>
      </c>
      <c r="ELO1" t="s">
        <v>10765</v>
      </c>
      <c r="ELP1" t="s">
        <v>10766</v>
      </c>
      <c r="ELQ1" t="s">
        <v>10767</v>
      </c>
      <c r="ELR1" t="s">
        <v>10768</v>
      </c>
      <c r="ELS1" t="s">
        <v>10769</v>
      </c>
      <c r="ELT1" t="s">
        <v>10770</v>
      </c>
      <c r="ELU1" t="s">
        <v>10771</v>
      </c>
      <c r="ELV1" t="s">
        <v>10772</v>
      </c>
      <c r="ELW1" t="s">
        <v>10773</v>
      </c>
      <c r="ELX1" t="s">
        <v>10774</v>
      </c>
      <c r="ELY1" t="s">
        <v>10775</v>
      </c>
      <c r="ELZ1" t="s">
        <v>10776</v>
      </c>
      <c r="EMA1" t="s">
        <v>10777</v>
      </c>
      <c r="EMB1" t="s">
        <v>10778</v>
      </c>
      <c r="EMC1" t="s">
        <v>10779</v>
      </c>
      <c r="EMD1" t="s">
        <v>10780</v>
      </c>
      <c r="EME1" t="s">
        <v>10781</v>
      </c>
      <c r="EMF1" t="s">
        <v>10782</v>
      </c>
      <c r="EMG1" t="s">
        <v>10783</v>
      </c>
      <c r="EMH1" t="s">
        <v>10784</v>
      </c>
      <c r="EMI1" t="s">
        <v>10785</v>
      </c>
      <c r="EMJ1" t="s">
        <v>10786</v>
      </c>
      <c r="EMK1" t="s">
        <v>10787</v>
      </c>
      <c r="EML1" t="s">
        <v>10788</v>
      </c>
      <c r="EMM1" t="s">
        <v>10789</v>
      </c>
      <c r="EMN1" t="s">
        <v>10790</v>
      </c>
      <c r="EMO1" t="s">
        <v>10791</v>
      </c>
      <c r="EMP1" t="s">
        <v>10792</v>
      </c>
      <c r="EMQ1" t="s">
        <v>10793</v>
      </c>
      <c r="EMR1" t="s">
        <v>10794</v>
      </c>
      <c r="EMS1" t="s">
        <v>10795</v>
      </c>
      <c r="EMT1" t="s">
        <v>10796</v>
      </c>
      <c r="EMU1" t="s">
        <v>10797</v>
      </c>
      <c r="EMV1" t="s">
        <v>10798</v>
      </c>
      <c r="EMW1" t="s">
        <v>10799</v>
      </c>
      <c r="EMX1" t="s">
        <v>10800</v>
      </c>
      <c r="EMY1" t="s">
        <v>10801</v>
      </c>
      <c r="EMZ1" t="s">
        <v>10802</v>
      </c>
      <c r="ENA1" t="s">
        <v>10803</v>
      </c>
      <c r="ENB1" t="s">
        <v>10804</v>
      </c>
      <c r="ENC1" t="s">
        <v>10805</v>
      </c>
      <c r="END1" t="s">
        <v>10806</v>
      </c>
      <c r="ENE1" t="s">
        <v>10807</v>
      </c>
      <c r="ENF1" t="s">
        <v>10808</v>
      </c>
      <c r="ENG1" t="s">
        <v>10809</v>
      </c>
      <c r="ENH1" t="s">
        <v>10810</v>
      </c>
      <c r="ENI1" t="s">
        <v>10811</v>
      </c>
      <c r="ENJ1" t="s">
        <v>10812</v>
      </c>
      <c r="ENK1" t="s">
        <v>10813</v>
      </c>
      <c r="ENL1" t="s">
        <v>10814</v>
      </c>
      <c r="ENM1" t="s">
        <v>10815</v>
      </c>
      <c r="ENN1" t="s">
        <v>10816</v>
      </c>
      <c r="ENO1" t="s">
        <v>10817</v>
      </c>
      <c r="ENP1" t="s">
        <v>10818</v>
      </c>
      <c r="ENQ1" t="s">
        <v>10819</v>
      </c>
      <c r="ENR1" t="s">
        <v>10820</v>
      </c>
      <c r="ENS1" t="s">
        <v>10821</v>
      </c>
      <c r="ENT1" t="s">
        <v>10822</v>
      </c>
      <c r="ENU1" t="s">
        <v>10823</v>
      </c>
      <c r="ENV1" t="s">
        <v>10824</v>
      </c>
      <c r="ENW1" t="s">
        <v>10825</v>
      </c>
      <c r="ENX1" t="s">
        <v>10826</v>
      </c>
      <c r="ENY1" t="s">
        <v>10827</v>
      </c>
      <c r="ENZ1" t="s">
        <v>10828</v>
      </c>
      <c r="EOA1" t="s">
        <v>10829</v>
      </c>
      <c r="EOB1" t="s">
        <v>10830</v>
      </c>
      <c r="EOC1" t="s">
        <v>10831</v>
      </c>
      <c r="EOD1" t="s">
        <v>10832</v>
      </c>
      <c r="EOE1" t="s">
        <v>10833</v>
      </c>
      <c r="EOF1" t="s">
        <v>10834</v>
      </c>
      <c r="EOG1" t="s">
        <v>10835</v>
      </c>
      <c r="EOH1" t="s">
        <v>10836</v>
      </c>
      <c r="EOI1" t="s">
        <v>10837</v>
      </c>
      <c r="EOJ1" t="s">
        <v>10838</v>
      </c>
      <c r="EOK1" t="s">
        <v>10839</v>
      </c>
      <c r="EOL1" t="s">
        <v>10840</v>
      </c>
      <c r="EOM1" t="s">
        <v>10841</v>
      </c>
      <c r="EON1" t="s">
        <v>10842</v>
      </c>
      <c r="EOO1" t="s">
        <v>10843</v>
      </c>
      <c r="EOP1" t="s">
        <v>10844</v>
      </c>
      <c r="EOQ1" t="s">
        <v>10845</v>
      </c>
      <c r="EOR1" t="s">
        <v>10846</v>
      </c>
      <c r="EOS1" t="s">
        <v>10847</v>
      </c>
      <c r="EOT1" t="s">
        <v>10848</v>
      </c>
      <c r="EOU1" t="s">
        <v>10849</v>
      </c>
      <c r="EOV1" t="s">
        <v>10850</v>
      </c>
      <c r="EOW1" t="s">
        <v>10851</v>
      </c>
      <c r="EOX1" t="s">
        <v>10852</v>
      </c>
      <c r="EOY1" t="s">
        <v>10853</v>
      </c>
      <c r="EOZ1" t="s">
        <v>10854</v>
      </c>
      <c r="EPA1" t="s">
        <v>10855</v>
      </c>
      <c r="EPB1" t="s">
        <v>10856</v>
      </c>
      <c r="EPC1" t="s">
        <v>10857</v>
      </c>
      <c r="EPD1" t="s">
        <v>10858</v>
      </c>
      <c r="EPE1" t="s">
        <v>10859</v>
      </c>
      <c r="EPF1" t="s">
        <v>10860</v>
      </c>
      <c r="EPG1" t="s">
        <v>10861</v>
      </c>
      <c r="EPH1" t="s">
        <v>10862</v>
      </c>
      <c r="EPI1" t="s">
        <v>10863</v>
      </c>
      <c r="EPJ1" t="s">
        <v>10864</v>
      </c>
      <c r="EPK1" t="s">
        <v>10865</v>
      </c>
      <c r="EPL1" t="s">
        <v>10866</v>
      </c>
      <c r="EPM1" t="s">
        <v>10867</v>
      </c>
      <c r="EPN1" t="s">
        <v>10868</v>
      </c>
      <c r="EPO1" t="s">
        <v>10869</v>
      </c>
      <c r="EPP1" t="s">
        <v>10870</v>
      </c>
      <c r="EPQ1" t="s">
        <v>10871</v>
      </c>
      <c r="EPR1" t="s">
        <v>10872</v>
      </c>
      <c r="EPS1" t="s">
        <v>10873</v>
      </c>
      <c r="EPT1" t="s">
        <v>10874</v>
      </c>
      <c r="EPU1" t="s">
        <v>10875</v>
      </c>
      <c r="EPV1" t="s">
        <v>10876</v>
      </c>
      <c r="EPW1" t="s">
        <v>10877</v>
      </c>
      <c r="EPX1" t="s">
        <v>10878</v>
      </c>
      <c r="EPY1" t="s">
        <v>10879</v>
      </c>
      <c r="EPZ1" t="s">
        <v>10880</v>
      </c>
      <c r="EQA1" t="s">
        <v>10881</v>
      </c>
      <c r="EQB1" t="s">
        <v>10882</v>
      </c>
      <c r="EQC1" t="s">
        <v>10883</v>
      </c>
      <c r="EQD1" t="s">
        <v>10884</v>
      </c>
      <c r="EQE1" t="s">
        <v>10885</v>
      </c>
      <c r="EQF1" t="s">
        <v>10886</v>
      </c>
      <c r="EQG1" t="s">
        <v>10887</v>
      </c>
      <c r="EQH1" t="s">
        <v>10888</v>
      </c>
      <c r="EQI1" t="s">
        <v>10889</v>
      </c>
      <c r="EQJ1" t="s">
        <v>10890</v>
      </c>
      <c r="EQK1" t="s">
        <v>10891</v>
      </c>
      <c r="EQL1" t="s">
        <v>10892</v>
      </c>
      <c r="EQM1" t="s">
        <v>10893</v>
      </c>
      <c r="EQN1" t="s">
        <v>10894</v>
      </c>
      <c r="EQO1" t="s">
        <v>10895</v>
      </c>
      <c r="EQP1" t="s">
        <v>10896</v>
      </c>
      <c r="EQQ1" t="s">
        <v>10897</v>
      </c>
      <c r="EQR1" t="s">
        <v>10898</v>
      </c>
      <c r="EQS1" t="s">
        <v>10899</v>
      </c>
      <c r="EQT1" t="s">
        <v>10900</v>
      </c>
      <c r="EQU1" t="s">
        <v>10901</v>
      </c>
      <c r="EQV1" t="s">
        <v>10902</v>
      </c>
      <c r="EQW1" t="s">
        <v>10903</v>
      </c>
      <c r="EQX1" t="s">
        <v>10904</v>
      </c>
      <c r="EQY1" t="s">
        <v>10905</v>
      </c>
      <c r="EQZ1" t="s">
        <v>10906</v>
      </c>
      <c r="ERA1" t="s">
        <v>10907</v>
      </c>
      <c r="ERB1" t="s">
        <v>10908</v>
      </c>
      <c r="ERC1" t="s">
        <v>10909</v>
      </c>
      <c r="ERD1" t="s">
        <v>10910</v>
      </c>
      <c r="ERE1" t="s">
        <v>10911</v>
      </c>
      <c r="ERF1" t="s">
        <v>10912</v>
      </c>
      <c r="ERG1" t="s">
        <v>10913</v>
      </c>
      <c r="ERH1" t="s">
        <v>10914</v>
      </c>
      <c r="ERI1" t="s">
        <v>10915</v>
      </c>
      <c r="ERJ1" t="s">
        <v>10916</v>
      </c>
      <c r="ERK1" t="s">
        <v>10917</v>
      </c>
      <c r="ERL1" t="s">
        <v>10918</v>
      </c>
      <c r="ERM1" t="s">
        <v>10919</v>
      </c>
      <c r="ERN1" t="s">
        <v>10920</v>
      </c>
      <c r="ERO1" t="s">
        <v>10921</v>
      </c>
      <c r="ERP1" t="s">
        <v>10922</v>
      </c>
      <c r="ERQ1" t="s">
        <v>10923</v>
      </c>
      <c r="ERR1" t="s">
        <v>10924</v>
      </c>
      <c r="ERS1" t="s">
        <v>10925</v>
      </c>
      <c r="ERT1" t="s">
        <v>10926</v>
      </c>
      <c r="ERU1" t="s">
        <v>10927</v>
      </c>
      <c r="ERV1" t="s">
        <v>10928</v>
      </c>
      <c r="ERW1" t="s">
        <v>10929</v>
      </c>
      <c r="ERX1" t="s">
        <v>10930</v>
      </c>
      <c r="ERY1" t="s">
        <v>10931</v>
      </c>
      <c r="ERZ1" t="s">
        <v>10932</v>
      </c>
      <c r="ESA1" t="s">
        <v>10933</v>
      </c>
      <c r="ESB1" t="s">
        <v>10934</v>
      </c>
      <c r="ESC1" t="s">
        <v>10935</v>
      </c>
      <c r="ESD1" t="s">
        <v>10936</v>
      </c>
      <c r="ESE1" t="s">
        <v>10937</v>
      </c>
      <c r="ESF1" t="s">
        <v>10938</v>
      </c>
      <c r="ESG1" t="s">
        <v>10939</v>
      </c>
      <c r="ESH1" t="s">
        <v>10940</v>
      </c>
      <c r="ESI1" t="s">
        <v>10941</v>
      </c>
      <c r="ESJ1" t="s">
        <v>10942</v>
      </c>
      <c r="ESK1" t="s">
        <v>10943</v>
      </c>
      <c r="ESL1" t="s">
        <v>10944</v>
      </c>
      <c r="ESM1" t="s">
        <v>10945</v>
      </c>
      <c r="ESN1" t="s">
        <v>10946</v>
      </c>
      <c r="ESO1" t="s">
        <v>10947</v>
      </c>
      <c r="ESP1" t="s">
        <v>10948</v>
      </c>
      <c r="ESQ1" t="s">
        <v>10949</v>
      </c>
      <c r="ESR1" t="s">
        <v>10950</v>
      </c>
      <c r="ESS1" t="s">
        <v>10951</v>
      </c>
      <c r="EST1" t="s">
        <v>10952</v>
      </c>
      <c r="ESU1" t="s">
        <v>10953</v>
      </c>
      <c r="ESV1" t="s">
        <v>10954</v>
      </c>
      <c r="ESW1" t="s">
        <v>10955</v>
      </c>
      <c r="ESX1" t="s">
        <v>10956</v>
      </c>
      <c r="ESY1" t="s">
        <v>10957</v>
      </c>
      <c r="ESZ1" t="s">
        <v>10958</v>
      </c>
      <c r="ETA1" t="s">
        <v>10959</v>
      </c>
      <c r="ETB1" t="s">
        <v>10960</v>
      </c>
      <c r="ETC1" t="s">
        <v>10961</v>
      </c>
      <c r="ETD1" t="s">
        <v>10962</v>
      </c>
      <c r="ETE1" t="s">
        <v>10963</v>
      </c>
      <c r="ETF1" t="s">
        <v>10964</v>
      </c>
      <c r="ETG1" t="s">
        <v>10965</v>
      </c>
      <c r="ETH1" t="s">
        <v>10966</v>
      </c>
      <c r="ETI1" t="s">
        <v>10967</v>
      </c>
      <c r="ETJ1" t="s">
        <v>10968</v>
      </c>
      <c r="ETK1" t="s">
        <v>10969</v>
      </c>
      <c r="ETL1" t="s">
        <v>10970</v>
      </c>
      <c r="ETM1" t="s">
        <v>10971</v>
      </c>
      <c r="ETN1" t="s">
        <v>10972</v>
      </c>
      <c r="ETO1" t="s">
        <v>10973</v>
      </c>
      <c r="ETP1" t="s">
        <v>10974</v>
      </c>
      <c r="ETQ1" t="s">
        <v>10975</v>
      </c>
      <c r="ETR1" t="s">
        <v>10976</v>
      </c>
      <c r="ETS1" t="s">
        <v>10977</v>
      </c>
      <c r="ETT1" t="s">
        <v>10978</v>
      </c>
      <c r="ETU1" t="s">
        <v>10979</v>
      </c>
      <c r="ETV1" t="s">
        <v>10980</v>
      </c>
      <c r="ETW1" t="s">
        <v>10981</v>
      </c>
      <c r="ETX1" t="s">
        <v>10982</v>
      </c>
      <c r="ETY1" t="s">
        <v>10983</v>
      </c>
      <c r="ETZ1" t="s">
        <v>10984</v>
      </c>
      <c r="EUA1" t="s">
        <v>10985</v>
      </c>
      <c r="EUB1" t="s">
        <v>10986</v>
      </c>
      <c r="EUC1" t="s">
        <v>10987</v>
      </c>
      <c r="EUD1" t="s">
        <v>10988</v>
      </c>
      <c r="EUE1" t="s">
        <v>10989</v>
      </c>
      <c r="EUF1" t="s">
        <v>10990</v>
      </c>
      <c r="EUG1" t="s">
        <v>10991</v>
      </c>
      <c r="EUH1" t="s">
        <v>10992</v>
      </c>
      <c r="EUI1" t="s">
        <v>10993</v>
      </c>
      <c r="EUJ1" t="s">
        <v>10994</v>
      </c>
      <c r="EUK1" t="s">
        <v>10995</v>
      </c>
      <c r="EUL1" t="s">
        <v>10996</v>
      </c>
      <c r="EUM1" t="s">
        <v>10997</v>
      </c>
      <c r="EUN1" t="s">
        <v>10998</v>
      </c>
      <c r="EUO1" t="s">
        <v>10999</v>
      </c>
      <c r="EUP1" t="s">
        <v>11000</v>
      </c>
      <c r="EUQ1" t="s">
        <v>11001</v>
      </c>
      <c r="EUR1" t="s">
        <v>11002</v>
      </c>
      <c r="EUS1" t="s">
        <v>11003</v>
      </c>
      <c r="EUT1" t="s">
        <v>11004</v>
      </c>
      <c r="EUU1" t="s">
        <v>11005</v>
      </c>
      <c r="EUV1" t="s">
        <v>11006</v>
      </c>
      <c r="EUW1" t="s">
        <v>11007</v>
      </c>
      <c r="EUX1" t="s">
        <v>11008</v>
      </c>
      <c r="EUY1" t="s">
        <v>11009</v>
      </c>
      <c r="EUZ1" t="s">
        <v>11010</v>
      </c>
      <c r="EVA1" t="s">
        <v>11011</v>
      </c>
      <c r="EVB1" t="s">
        <v>11012</v>
      </c>
      <c r="EVC1" t="s">
        <v>11013</v>
      </c>
      <c r="EVD1" t="s">
        <v>11014</v>
      </c>
      <c r="EVE1" t="s">
        <v>11015</v>
      </c>
      <c r="EVF1" t="s">
        <v>11016</v>
      </c>
      <c r="EVG1" t="s">
        <v>11017</v>
      </c>
      <c r="EVH1" t="s">
        <v>11018</v>
      </c>
      <c r="EVI1" t="s">
        <v>11019</v>
      </c>
      <c r="EVJ1" t="s">
        <v>11020</v>
      </c>
      <c r="EVK1" t="s">
        <v>11021</v>
      </c>
      <c r="EVL1" t="s">
        <v>11022</v>
      </c>
      <c r="EVM1" t="s">
        <v>11023</v>
      </c>
      <c r="EVN1" t="s">
        <v>11024</v>
      </c>
      <c r="EVO1" t="s">
        <v>11025</v>
      </c>
      <c r="EVP1" t="s">
        <v>11026</v>
      </c>
      <c r="EVQ1" t="s">
        <v>11027</v>
      </c>
      <c r="EVR1" t="s">
        <v>11028</v>
      </c>
      <c r="EVS1" t="s">
        <v>11029</v>
      </c>
      <c r="EVT1" t="s">
        <v>11030</v>
      </c>
      <c r="EVU1" t="s">
        <v>11031</v>
      </c>
      <c r="EVV1" t="s">
        <v>11032</v>
      </c>
      <c r="EVW1" t="s">
        <v>11033</v>
      </c>
      <c r="EVX1" t="s">
        <v>11034</v>
      </c>
      <c r="EVY1" t="s">
        <v>11035</v>
      </c>
      <c r="EVZ1" t="s">
        <v>11036</v>
      </c>
      <c r="EWA1" t="s">
        <v>11037</v>
      </c>
      <c r="EWB1" t="s">
        <v>11038</v>
      </c>
      <c r="EWC1" t="s">
        <v>11039</v>
      </c>
      <c r="EWD1" t="s">
        <v>11040</v>
      </c>
      <c r="EWE1" t="s">
        <v>11041</v>
      </c>
      <c r="EWF1" t="s">
        <v>11042</v>
      </c>
      <c r="EWG1" t="s">
        <v>11043</v>
      </c>
      <c r="EWH1" t="s">
        <v>11044</v>
      </c>
      <c r="EWI1" t="s">
        <v>11045</v>
      </c>
      <c r="EWJ1" t="s">
        <v>11046</v>
      </c>
      <c r="EWK1" t="s">
        <v>11047</v>
      </c>
      <c r="EWL1" t="s">
        <v>11048</v>
      </c>
      <c r="EWM1" t="s">
        <v>11049</v>
      </c>
      <c r="EWN1" t="s">
        <v>11050</v>
      </c>
      <c r="EWO1" t="s">
        <v>11051</v>
      </c>
      <c r="EWP1" t="s">
        <v>11052</v>
      </c>
      <c r="EWQ1" t="s">
        <v>11053</v>
      </c>
      <c r="EWR1" t="s">
        <v>11054</v>
      </c>
      <c r="EWS1" t="s">
        <v>11055</v>
      </c>
      <c r="EWT1" t="s">
        <v>11056</v>
      </c>
      <c r="EWU1" t="s">
        <v>11057</v>
      </c>
      <c r="EWV1" t="s">
        <v>11058</v>
      </c>
      <c r="EWW1" t="s">
        <v>11059</v>
      </c>
      <c r="EWX1" t="s">
        <v>11060</v>
      </c>
      <c r="EWY1" t="s">
        <v>11061</v>
      </c>
      <c r="EWZ1" t="s">
        <v>11062</v>
      </c>
      <c r="EXA1" t="s">
        <v>11063</v>
      </c>
      <c r="EXB1" t="s">
        <v>11064</v>
      </c>
      <c r="EXC1" t="s">
        <v>11065</v>
      </c>
      <c r="EXD1" t="s">
        <v>11066</v>
      </c>
      <c r="EXE1" t="s">
        <v>11067</v>
      </c>
      <c r="EXF1" t="s">
        <v>11068</v>
      </c>
      <c r="EXG1" t="s">
        <v>11069</v>
      </c>
      <c r="EXH1" t="s">
        <v>11070</v>
      </c>
      <c r="EXI1" t="s">
        <v>11071</v>
      </c>
      <c r="EXJ1" t="s">
        <v>11072</v>
      </c>
      <c r="EXK1" t="s">
        <v>11073</v>
      </c>
      <c r="EXL1" t="s">
        <v>11074</v>
      </c>
      <c r="EXM1" t="s">
        <v>11075</v>
      </c>
      <c r="EXN1" t="s">
        <v>11076</v>
      </c>
      <c r="EXO1" t="s">
        <v>11077</v>
      </c>
      <c r="EXP1" t="s">
        <v>11078</v>
      </c>
      <c r="EXQ1" t="s">
        <v>11079</v>
      </c>
      <c r="EXR1" t="s">
        <v>11080</v>
      </c>
      <c r="EXS1" t="s">
        <v>11081</v>
      </c>
      <c r="EXT1" t="s">
        <v>11082</v>
      </c>
      <c r="EXU1" t="s">
        <v>11083</v>
      </c>
      <c r="EXV1" t="s">
        <v>11084</v>
      </c>
      <c r="EXW1" t="s">
        <v>11085</v>
      </c>
      <c r="EXX1" t="s">
        <v>11086</v>
      </c>
      <c r="EXY1" t="s">
        <v>11087</v>
      </c>
      <c r="EXZ1" t="s">
        <v>11088</v>
      </c>
      <c r="EYA1" t="s">
        <v>11089</v>
      </c>
      <c r="EYB1" t="s">
        <v>11090</v>
      </c>
      <c r="EYC1" t="s">
        <v>11091</v>
      </c>
      <c r="EYD1" t="s">
        <v>11092</v>
      </c>
      <c r="EYE1" t="s">
        <v>11093</v>
      </c>
      <c r="EYF1" t="s">
        <v>11094</v>
      </c>
      <c r="EYG1" t="s">
        <v>11095</v>
      </c>
      <c r="EYH1" t="s">
        <v>11096</v>
      </c>
      <c r="EYI1" t="s">
        <v>11097</v>
      </c>
      <c r="EYJ1" t="s">
        <v>11098</v>
      </c>
      <c r="EYK1" t="s">
        <v>11099</v>
      </c>
      <c r="EYL1" t="s">
        <v>11100</v>
      </c>
      <c r="EYM1" t="s">
        <v>11101</v>
      </c>
      <c r="EYN1" t="s">
        <v>11102</v>
      </c>
      <c r="EYO1" t="s">
        <v>11103</v>
      </c>
      <c r="EYP1" t="s">
        <v>11104</v>
      </c>
      <c r="EYQ1" t="s">
        <v>11105</v>
      </c>
      <c r="EYR1" t="s">
        <v>11106</v>
      </c>
      <c r="EYS1" t="s">
        <v>11107</v>
      </c>
      <c r="EYT1" t="s">
        <v>11108</v>
      </c>
      <c r="EYU1" t="s">
        <v>11109</v>
      </c>
      <c r="EYV1" t="s">
        <v>11110</v>
      </c>
      <c r="EYW1" t="s">
        <v>11111</v>
      </c>
      <c r="EYX1" t="s">
        <v>11112</v>
      </c>
      <c r="EYY1" t="s">
        <v>11113</v>
      </c>
      <c r="EYZ1" t="s">
        <v>11114</v>
      </c>
      <c r="EZA1" t="s">
        <v>11115</v>
      </c>
      <c r="EZB1" t="s">
        <v>11116</v>
      </c>
      <c r="EZC1" t="s">
        <v>11117</v>
      </c>
      <c r="EZD1" t="s">
        <v>11118</v>
      </c>
      <c r="EZE1" t="s">
        <v>11119</v>
      </c>
      <c r="EZF1" t="s">
        <v>11120</v>
      </c>
      <c r="EZG1" t="s">
        <v>11121</v>
      </c>
      <c r="EZH1" t="s">
        <v>11122</v>
      </c>
      <c r="EZI1" t="s">
        <v>11123</v>
      </c>
      <c r="EZJ1" t="s">
        <v>11124</v>
      </c>
      <c r="EZK1" t="s">
        <v>11125</v>
      </c>
      <c r="EZL1" t="s">
        <v>11126</v>
      </c>
      <c r="EZM1" t="s">
        <v>11127</v>
      </c>
      <c r="EZN1" t="s">
        <v>11128</v>
      </c>
      <c r="EZO1" t="s">
        <v>11129</v>
      </c>
      <c r="EZP1" t="s">
        <v>11130</v>
      </c>
      <c r="EZQ1" t="s">
        <v>11131</v>
      </c>
      <c r="EZR1" t="s">
        <v>11132</v>
      </c>
      <c r="EZS1" t="s">
        <v>11133</v>
      </c>
      <c r="EZT1" t="s">
        <v>11134</v>
      </c>
      <c r="EZU1" t="s">
        <v>11135</v>
      </c>
      <c r="EZV1" t="s">
        <v>11136</v>
      </c>
      <c r="EZW1" t="s">
        <v>11137</v>
      </c>
      <c r="EZX1" t="s">
        <v>11138</v>
      </c>
      <c r="EZY1" t="s">
        <v>11139</v>
      </c>
      <c r="EZZ1" t="s">
        <v>11140</v>
      </c>
      <c r="FAA1" t="s">
        <v>11141</v>
      </c>
      <c r="FAB1" t="s">
        <v>11142</v>
      </c>
      <c r="FAC1" t="s">
        <v>11143</v>
      </c>
      <c r="FAD1" t="s">
        <v>11144</v>
      </c>
      <c r="FAE1" t="s">
        <v>11145</v>
      </c>
      <c r="FAF1" t="s">
        <v>11146</v>
      </c>
      <c r="FAG1" t="s">
        <v>11147</v>
      </c>
      <c r="FAH1" t="s">
        <v>11148</v>
      </c>
      <c r="FAI1" t="s">
        <v>11149</v>
      </c>
      <c r="FAJ1" t="s">
        <v>11150</v>
      </c>
      <c r="FAK1" t="s">
        <v>11151</v>
      </c>
      <c r="FAL1" t="s">
        <v>11152</v>
      </c>
      <c r="FAM1" t="s">
        <v>11153</v>
      </c>
      <c r="FAN1" t="s">
        <v>11154</v>
      </c>
      <c r="FAO1" t="s">
        <v>11155</v>
      </c>
      <c r="FAP1" t="s">
        <v>11156</v>
      </c>
      <c r="FAQ1" t="s">
        <v>11157</v>
      </c>
      <c r="FAR1" t="s">
        <v>11158</v>
      </c>
      <c r="FAS1" t="s">
        <v>11159</v>
      </c>
      <c r="FAT1" t="s">
        <v>11160</v>
      </c>
      <c r="FAU1" t="s">
        <v>11161</v>
      </c>
      <c r="FAV1" t="s">
        <v>11162</v>
      </c>
      <c r="FAW1" t="s">
        <v>11163</v>
      </c>
      <c r="FAX1" t="s">
        <v>11164</v>
      </c>
      <c r="FAY1" t="s">
        <v>11165</v>
      </c>
      <c r="FAZ1" t="s">
        <v>11166</v>
      </c>
      <c r="FBA1" t="s">
        <v>11167</v>
      </c>
      <c r="FBB1" t="s">
        <v>11168</v>
      </c>
      <c r="FBC1" t="s">
        <v>11169</v>
      </c>
      <c r="FBD1" t="s">
        <v>11170</v>
      </c>
      <c r="FBE1" t="s">
        <v>11171</v>
      </c>
      <c r="FBF1" t="s">
        <v>11172</v>
      </c>
      <c r="FBG1" t="s">
        <v>11173</v>
      </c>
      <c r="FBH1" t="s">
        <v>11174</v>
      </c>
      <c r="FBI1" t="s">
        <v>11175</v>
      </c>
      <c r="FBJ1" t="s">
        <v>11176</v>
      </c>
      <c r="FBK1" t="s">
        <v>11177</v>
      </c>
      <c r="FBL1" t="s">
        <v>11178</v>
      </c>
      <c r="FBM1" t="s">
        <v>11179</v>
      </c>
      <c r="FBN1" t="s">
        <v>11180</v>
      </c>
      <c r="FBO1" t="s">
        <v>11181</v>
      </c>
      <c r="FBP1" t="s">
        <v>11182</v>
      </c>
      <c r="FBQ1" t="s">
        <v>11183</v>
      </c>
      <c r="FBR1" t="s">
        <v>11184</v>
      </c>
      <c r="FBS1" t="s">
        <v>11185</v>
      </c>
      <c r="FBT1" t="s">
        <v>11186</v>
      </c>
      <c r="FBU1" t="s">
        <v>11187</v>
      </c>
      <c r="FBV1" t="s">
        <v>11188</v>
      </c>
      <c r="FBW1" t="s">
        <v>11189</v>
      </c>
      <c r="FBX1" t="s">
        <v>11190</v>
      </c>
      <c r="FBY1" t="s">
        <v>11191</v>
      </c>
      <c r="FBZ1" t="s">
        <v>11192</v>
      </c>
      <c r="FCA1" t="s">
        <v>11193</v>
      </c>
      <c r="FCB1" t="s">
        <v>11194</v>
      </c>
      <c r="FCC1" t="s">
        <v>11195</v>
      </c>
      <c r="FCD1" t="s">
        <v>11196</v>
      </c>
      <c r="FCE1" t="s">
        <v>11197</v>
      </c>
      <c r="FCF1" t="s">
        <v>11198</v>
      </c>
      <c r="FCG1" t="s">
        <v>11199</v>
      </c>
      <c r="FCH1" t="s">
        <v>11200</v>
      </c>
      <c r="FCI1" t="s">
        <v>11201</v>
      </c>
      <c r="FCJ1" t="s">
        <v>11202</v>
      </c>
      <c r="FCK1" t="s">
        <v>11203</v>
      </c>
      <c r="FCL1" t="s">
        <v>11204</v>
      </c>
      <c r="FCM1" t="s">
        <v>11205</v>
      </c>
      <c r="FCN1" t="s">
        <v>11206</v>
      </c>
      <c r="FCO1" t="s">
        <v>11207</v>
      </c>
      <c r="FCP1" t="s">
        <v>11208</v>
      </c>
      <c r="FCQ1" t="s">
        <v>11209</v>
      </c>
      <c r="FCR1" t="s">
        <v>11210</v>
      </c>
      <c r="FCS1" t="s">
        <v>11211</v>
      </c>
      <c r="FCT1" t="s">
        <v>11212</v>
      </c>
      <c r="FCU1" t="s">
        <v>11213</v>
      </c>
      <c r="FCV1" t="s">
        <v>11214</v>
      </c>
      <c r="FCW1" t="s">
        <v>11215</v>
      </c>
      <c r="FCX1" t="s">
        <v>11216</v>
      </c>
      <c r="FCY1" t="s">
        <v>11217</v>
      </c>
      <c r="FCZ1" t="s">
        <v>11218</v>
      </c>
      <c r="FDA1" t="s">
        <v>11219</v>
      </c>
      <c r="FDB1" t="s">
        <v>11220</v>
      </c>
      <c r="FDC1" t="s">
        <v>11221</v>
      </c>
      <c r="FDD1" t="s">
        <v>11222</v>
      </c>
      <c r="FDE1" t="s">
        <v>11223</v>
      </c>
      <c r="FDF1" t="s">
        <v>11224</v>
      </c>
      <c r="FDG1" t="s">
        <v>11225</v>
      </c>
      <c r="FDH1" t="s">
        <v>11226</v>
      </c>
      <c r="FDI1" t="s">
        <v>11227</v>
      </c>
      <c r="FDJ1" t="s">
        <v>11228</v>
      </c>
      <c r="FDK1" t="s">
        <v>11229</v>
      </c>
      <c r="FDL1" t="s">
        <v>11230</v>
      </c>
      <c r="FDM1" t="s">
        <v>11231</v>
      </c>
      <c r="FDN1" t="s">
        <v>11232</v>
      </c>
      <c r="FDO1" t="s">
        <v>11233</v>
      </c>
      <c r="FDP1" t="s">
        <v>11234</v>
      </c>
      <c r="FDQ1" t="s">
        <v>11235</v>
      </c>
      <c r="FDR1" t="s">
        <v>11236</v>
      </c>
      <c r="FDS1" t="s">
        <v>11237</v>
      </c>
      <c r="FDT1" t="s">
        <v>11238</v>
      </c>
      <c r="FDU1" t="s">
        <v>11239</v>
      </c>
      <c r="FDV1" t="s">
        <v>11240</v>
      </c>
      <c r="FDW1" t="s">
        <v>11241</v>
      </c>
      <c r="FDX1" t="s">
        <v>11242</v>
      </c>
      <c r="FDY1" t="s">
        <v>11243</v>
      </c>
      <c r="FDZ1" t="s">
        <v>11244</v>
      </c>
      <c r="FEA1" t="s">
        <v>11245</v>
      </c>
      <c r="FEB1" t="s">
        <v>11246</v>
      </c>
      <c r="FEC1" t="s">
        <v>11247</v>
      </c>
      <c r="FED1" t="s">
        <v>11248</v>
      </c>
      <c r="FEE1" t="s">
        <v>11249</v>
      </c>
      <c r="FEF1" t="s">
        <v>11250</v>
      </c>
      <c r="FEG1" t="s">
        <v>11251</v>
      </c>
      <c r="FEH1" t="s">
        <v>11252</v>
      </c>
      <c r="FEI1" t="s">
        <v>11253</v>
      </c>
      <c r="FEJ1" t="s">
        <v>11254</v>
      </c>
      <c r="FEK1" t="s">
        <v>11255</v>
      </c>
      <c r="FEL1" t="s">
        <v>11256</v>
      </c>
      <c r="FEM1" t="s">
        <v>11257</v>
      </c>
      <c r="FEN1" t="s">
        <v>11258</v>
      </c>
      <c r="FEO1" t="s">
        <v>11259</v>
      </c>
      <c r="FEP1" t="s">
        <v>11260</v>
      </c>
      <c r="FEQ1" t="s">
        <v>11261</v>
      </c>
      <c r="FER1" t="s">
        <v>11262</v>
      </c>
      <c r="FES1" t="s">
        <v>11263</v>
      </c>
      <c r="FET1" t="s">
        <v>11264</v>
      </c>
      <c r="FEU1" t="s">
        <v>11265</v>
      </c>
      <c r="FEV1" t="s">
        <v>11266</v>
      </c>
      <c r="FEW1" t="s">
        <v>11267</v>
      </c>
      <c r="FEX1" t="s">
        <v>11268</v>
      </c>
      <c r="FEY1" t="s">
        <v>11269</v>
      </c>
      <c r="FEZ1" t="s">
        <v>11270</v>
      </c>
      <c r="FFA1" t="s">
        <v>11271</v>
      </c>
      <c r="FFB1" t="s">
        <v>11272</v>
      </c>
      <c r="FFC1" t="s">
        <v>11273</v>
      </c>
      <c r="FFD1" t="s">
        <v>11274</v>
      </c>
      <c r="FFE1" t="s">
        <v>11275</v>
      </c>
      <c r="FFF1" t="s">
        <v>11276</v>
      </c>
      <c r="FFG1" t="s">
        <v>11277</v>
      </c>
      <c r="FFH1" t="s">
        <v>11278</v>
      </c>
      <c r="FFI1" t="s">
        <v>11279</v>
      </c>
      <c r="FFJ1" t="s">
        <v>11280</v>
      </c>
      <c r="FFK1" t="s">
        <v>11281</v>
      </c>
      <c r="FFL1" t="s">
        <v>11282</v>
      </c>
      <c r="FFM1" t="s">
        <v>11283</v>
      </c>
      <c r="FFN1" t="s">
        <v>11284</v>
      </c>
      <c r="FFO1" t="s">
        <v>11285</v>
      </c>
      <c r="FFP1" t="s">
        <v>11286</v>
      </c>
      <c r="FFQ1" t="s">
        <v>11287</v>
      </c>
      <c r="FFR1" t="s">
        <v>11288</v>
      </c>
      <c r="FFS1" t="s">
        <v>11289</v>
      </c>
      <c r="FFT1" t="s">
        <v>11290</v>
      </c>
      <c r="FFU1" t="s">
        <v>11291</v>
      </c>
      <c r="FFV1" t="s">
        <v>11292</v>
      </c>
      <c r="FFW1" t="s">
        <v>11293</v>
      </c>
      <c r="FFX1" t="s">
        <v>11294</v>
      </c>
      <c r="FFY1" t="s">
        <v>11295</v>
      </c>
      <c r="FFZ1" t="s">
        <v>11296</v>
      </c>
      <c r="FGA1" t="s">
        <v>11297</v>
      </c>
      <c r="FGB1" t="s">
        <v>11298</v>
      </c>
      <c r="FGC1" t="s">
        <v>11299</v>
      </c>
      <c r="FGD1" t="s">
        <v>11300</v>
      </c>
      <c r="FGE1" t="s">
        <v>11301</v>
      </c>
      <c r="FGF1" t="s">
        <v>11302</v>
      </c>
      <c r="FGG1" t="s">
        <v>11303</v>
      </c>
      <c r="FGH1" t="s">
        <v>11304</v>
      </c>
      <c r="FGI1" t="s">
        <v>11305</v>
      </c>
      <c r="FGJ1" t="s">
        <v>11306</v>
      </c>
      <c r="FGK1" t="s">
        <v>11307</v>
      </c>
      <c r="FGL1" t="s">
        <v>11308</v>
      </c>
      <c r="FGM1" t="s">
        <v>11309</v>
      </c>
      <c r="FGN1" t="s">
        <v>11310</v>
      </c>
      <c r="FGO1" t="s">
        <v>11311</v>
      </c>
      <c r="FGP1" t="s">
        <v>11312</v>
      </c>
      <c r="FGQ1" t="s">
        <v>11313</v>
      </c>
      <c r="FGR1" t="s">
        <v>11314</v>
      </c>
      <c r="FGS1" t="s">
        <v>11315</v>
      </c>
      <c r="FGT1" t="s">
        <v>11316</v>
      </c>
      <c r="FGU1" t="s">
        <v>11317</v>
      </c>
      <c r="FGV1" t="s">
        <v>11318</v>
      </c>
      <c r="FGW1" t="s">
        <v>11319</v>
      </c>
      <c r="FGX1" t="s">
        <v>11320</v>
      </c>
      <c r="FGY1" t="s">
        <v>11321</v>
      </c>
      <c r="FGZ1" t="s">
        <v>11322</v>
      </c>
      <c r="FHA1" t="s">
        <v>11323</v>
      </c>
      <c r="FHB1" t="s">
        <v>11324</v>
      </c>
      <c r="FHC1" t="s">
        <v>11325</v>
      </c>
      <c r="FHD1" t="s">
        <v>11326</v>
      </c>
      <c r="FHE1" t="s">
        <v>11327</v>
      </c>
      <c r="FHF1" t="s">
        <v>11328</v>
      </c>
      <c r="FHG1" t="s">
        <v>11329</v>
      </c>
      <c r="FHH1" t="s">
        <v>11330</v>
      </c>
      <c r="FHI1" t="s">
        <v>11331</v>
      </c>
      <c r="FHJ1" t="s">
        <v>11332</v>
      </c>
      <c r="FHK1" t="s">
        <v>11333</v>
      </c>
      <c r="FHL1" t="s">
        <v>11334</v>
      </c>
      <c r="FHM1" t="s">
        <v>11335</v>
      </c>
      <c r="FHN1" t="s">
        <v>11336</v>
      </c>
      <c r="FHO1" t="s">
        <v>11337</v>
      </c>
      <c r="FHP1" t="s">
        <v>11338</v>
      </c>
      <c r="FHQ1" t="s">
        <v>11339</v>
      </c>
      <c r="FHR1" t="s">
        <v>11340</v>
      </c>
      <c r="FHS1" t="s">
        <v>11341</v>
      </c>
      <c r="FHT1" t="s">
        <v>11342</v>
      </c>
      <c r="FHU1" t="s">
        <v>11343</v>
      </c>
      <c r="FHV1" t="s">
        <v>11344</v>
      </c>
      <c r="FHW1" t="s">
        <v>11345</v>
      </c>
      <c r="FHX1" t="s">
        <v>11346</v>
      </c>
      <c r="FHY1" t="s">
        <v>11347</v>
      </c>
      <c r="FHZ1" t="s">
        <v>11348</v>
      </c>
      <c r="FIA1" t="s">
        <v>11349</v>
      </c>
      <c r="FIB1" t="s">
        <v>11350</v>
      </c>
      <c r="FIC1" t="s">
        <v>11351</v>
      </c>
      <c r="FID1" t="s">
        <v>11352</v>
      </c>
      <c r="FIE1" t="s">
        <v>11353</v>
      </c>
      <c r="FIF1" t="s">
        <v>11354</v>
      </c>
      <c r="FIG1" t="s">
        <v>11355</v>
      </c>
      <c r="FIH1" t="s">
        <v>11356</v>
      </c>
      <c r="FII1" t="s">
        <v>11357</v>
      </c>
      <c r="FIJ1" t="s">
        <v>11358</v>
      </c>
      <c r="FIK1" t="s">
        <v>11359</v>
      </c>
      <c r="FIL1" t="s">
        <v>11360</v>
      </c>
      <c r="FIM1" t="s">
        <v>11361</v>
      </c>
      <c r="FIN1" t="s">
        <v>11362</v>
      </c>
      <c r="FIO1" t="s">
        <v>11363</v>
      </c>
      <c r="FIP1" t="s">
        <v>11364</v>
      </c>
      <c r="FIQ1" t="s">
        <v>11365</v>
      </c>
      <c r="FIR1" t="s">
        <v>11366</v>
      </c>
      <c r="FIS1" t="s">
        <v>11367</v>
      </c>
      <c r="FIT1" t="s">
        <v>11368</v>
      </c>
      <c r="FIU1" t="s">
        <v>11369</v>
      </c>
      <c r="FIV1" t="s">
        <v>11370</v>
      </c>
      <c r="FIW1" t="s">
        <v>11371</v>
      </c>
      <c r="FIX1" t="s">
        <v>11372</v>
      </c>
      <c r="FIY1" t="s">
        <v>11373</v>
      </c>
      <c r="FIZ1" t="s">
        <v>11374</v>
      </c>
      <c r="FJA1" t="s">
        <v>11375</v>
      </c>
      <c r="FJB1" t="s">
        <v>11376</v>
      </c>
      <c r="FJC1" t="s">
        <v>11377</v>
      </c>
      <c r="FJD1" t="s">
        <v>11378</v>
      </c>
      <c r="FJE1" t="s">
        <v>11379</v>
      </c>
      <c r="FJF1" t="s">
        <v>11380</v>
      </c>
      <c r="FJG1" t="s">
        <v>11381</v>
      </c>
      <c r="FJH1" t="s">
        <v>11382</v>
      </c>
      <c r="FJI1" t="s">
        <v>11383</v>
      </c>
      <c r="FJJ1" t="s">
        <v>11384</v>
      </c>
      <c r="FJK1" t="s">
        <v>11385</v>
      </c>
      <c r="FJL1" t="s">
        <v>11386</v>
      </c>
      <c r="FJM1" t="s">
        <v>11387</v>
      </c>
      <c r="FJN1" t="s">
        <v>11388</v>
      </c>
      <c r="FJO1" t="s">
        <v>11389</v>
      </c>
      <c r="FJP1" t="s">
        <v>11390</v>
      </c>
      <c r="FJQ1" t="s">
        <v>11391</v>
      </c>
      <c r="FJR1" t="s">
        <v>11392</v>
      </c>
      <c r="FJS1" t="s">
        <v>11393</v>
      </c>
      <c r="FJT1" t="s">
        <v>11394</v>
      </c>
      <c r="FJU1" t="s">
        <v>11395</v>
      </c>
      <c r="FJV1" t="s">
        <v>11396</v>
      </c>
      <c r="FJW1" t="s">
        <v>11397</v>
      </c>
      <c r="FJX1" t="s">
        <v>11398</v>
      </c>
      <c r="FJY1" t="s">
        <v>11399</v>
      </c>
      <c r="FJZ1" t="s">
        <v>11400</v>
      </c>
      <c r="FKA1" t="s">
        <v>11401</v>
      </c>
      <c r="FKB1" t="s">
        <v>11402</v>
      </c>
      <c r="FKC1" t="s">
        <v>11403</v>
      </c>
      <c r="FKD1" t="s">
        <v>11404</v>
      </c>
      <c r="FKE1" t="s">
        <v>11405</v>
      </c>
      <c r="FKF1" t="s">
        <v>11406</v>
      </c>
      <c r="FKG1" t="s">
        <v>11407</v>
      </c>
      <c r="FKH1" t="s">
        <v>11408</v>
      </c>
      <c r="FKI1" t="s">
        <v>11409</v>
      </c>
      <c r="FKJ1" t="s">
        <v>11410</v>
      </c>
      <c r="FKK1" t="s">
        <v>11411</v>
      </c>
      <c r="FKL1" t="s">
        <v>11412</v>
      </c>
      <c r="FKM1" t="s">
        <v>11413</v>
      </c>
      <c r="FKN1" t="s">
        <v>11414</v>
      </c>
      <c r="FKO1" t="s">
        <v>11415</v>
      </c>
      <c r="FKP1" t="s">
        <v>11416</v>
      </c>
      <c r="FKQ1" t="s">
        <v>11417</v>
      </c>
      <c r="FKR1" t="s">
        <v>11418</v>
      </c>
      <c r="FKS1" t="s">
        <v>11419</v>
      </c>
      <c r="FKT1" t="s">
        <v>11420</v>
      </c>
      <c r="FKU1" t="s">
        <v>11421</v>
      </c>
      <c r="FKV1" t="s">
        <v>11422</v>
      </c>
      <c r="FKW1" t="s">
        <v>11423</v>
      </c>
      <c r="FKX1" t="s">
        <v>11424</v>
      </c>
      <c r="FKY1" t="s">
        <v>11425</v>
      </c>
      <c r="FKZ1" t="s">
        <v>11426</v>
      </c>
      <c r="FLA1" t="s">
        <v>11427</v>
      </c>
      <c r="FLB1" t="s">
        <v>11428</v>
      </c>
      <c r="FLC1" t="s">
        <v>11429</v>
      </c>
      <c r="FLD1" t="s">
        <v>11430</v>
      </c>
      <c r="FLE1" t="s">
        <v>11431</v>
      </c>
      <c r="FLF1" t="s">
        <v>11432</v>
      </c>
      <c r="FLG1" t="s">
        <v>11433</v>
      </c>
      <c r="FLH1" t="s">
        <v>11434</v>
      </c>
      <c r="FLI1" t="s">
        <v>11435</v>
      </c>
      <c r="FLJ1" t="s">
        <v>11436</v>
      </c>
      <c r="FLK1" t="s">
        <v>11437</v>
      </c>
      <c r="FLL1" t="s">
        <v>11438</v>
      </c>
      <c r="FLM1" t="s">
        <v>11439</v>
      </c>
      <c r="FLN1" t="s">
        <v>11440</v>
      </c>
      <c r="FLO1" t="s">
        <v>11441</v>
      </c>
      <c r="FLP1" t="s">
        <v>11442</v>
      </c>
      <c r="FLQ1" t="s">
        <v>11443</v>
      </c>
      <c r="FLR1" t="s">
        <v>11444</v>
      </c>
      <c r="FLS1" t="s">
        <v>11445</v>
      </c>
      <c r="FLT1" t="s">
        <v>11446</v>
      </c>
      <c r="FLU1" t="s">
        <v>11447</v>
      </c>
      <c r="FLV1" t="s">
        <v>11448</v>
      </c>
      <c r="FLW1" t="s">
        <v>11449</v>
      </c>
      <c r="FLX1" t="s">
        <v>11450</v>
      </c>
      <c r="FLY1" t="s">
        <v>11451</v>
      </c>
      <c r="FLZ1" t="s">
        <v>11452</v>
      </c>
      <c r="FMA1" t="s">
        <v>11453</v>
      </c>
      <c r="FMB1" t="s">
        <v>11454</v>
      </c>
      <c r="FMC1" t="s">
        <v>11455</v>
      </c>
      <c r="FMD1" t="s">
        <v>11456</v>
      </c>
      <c r="FME1" t="s">
        <v>11457</v>
      </c>
      <c r="FMF1" t="s">
        <v>11458</v>
      </c>
      <c r="FMG1" t="s">
        <v>11459</v>
      </c>
      <c r="FMH1" t="s">
        <v>11460</v>
      </c>
      <c r="FMI1" t="s">
        <v>11461</v>
      </c>
      <c r="FMJ1" t="s">
        <v>11462</v>
      </c>
      <c r="FMK1" t="s">
        <v>11463</v>
      </c>
      <c r="FML1" t="s">
        <v>11464</v>
      </c>
      <c r="FMM1" t="s">
        <v>11465</v>
      </c>
      <c r="FMN1" t="s">
        <v>11466</v>
      </c>
      <c r="FMO1" t="s">
        <v>11467</v>
      </c>
      <c r="FMP1" t="s">
        <v>11468</v>
      </c>
      <c r="FMQ1" t="s">
        <v>11469</v>
      </c>
      <c r="FMR1" t="s">
        <v>11470</v>
      </c>
      <c r="FMS1" t="s">
        <v>11471</v>
      </c>
      <c r="FMT1" t="s">
        <v>11472</v>
      </c>
      <c r="FMU1" t="s">
        <v>11473</v>
      </c>
      <c r="FMV1" t="s">
        <v>11474</v>
      </c>
      <c r="FMW1" t="s">
        <v>11475</v>
      </c>
      <c r="FMX1" t="s">
        <v>11476</v>
      </c>
      <c r="FMY1" t="s">
        <v>11477</v>
      </c>
      <c r="FMZ1" t="s">
        <v>11478</v>
      </c>
      <c r="FNA1" t="s">
        <v>11479</v>
      </c>
      <c r="FNB1" t="s">
        <v>11480</v>
      </c>
      <c r="FNC1" t="s">
        <v>11481</v>
      </c>
      <c r="FND1" t="s">
        <v>11482</v>
      </c>
      <c r="FNE1" t="s">
        <v>11483</v>
      </c>
      <c r="FNF1" t="s">
        <v>11484</v>
      </c>
      <c r="FNG1" t="s">
        <v>11485</v>
      </c>
      <c r="FNH1" t="s">
        <v>11486</v>
      </c>
      <c r="FNI1" t="s">
        <v>11487</v>
      </c>
      <c r="FNJ1" t="s">
        <v>11488</v>
      </c>
      <c r="FNK1" t="s">
        <v>11489</v>
      </c>
      <c r="FNL1" t="s">
        <v>11490</v>
      </c>
      <c r="FNM1" t="s">
        <v>11491</v>
      </c>
      <c r="FNN1" t="s">
        <v>11492</v>
      </c>
      <c r="FNO1" t="s">
        <v>11493</v>
      </c>
      <c r="FNP1" t="s">
        <v>11494</v>
      </c>
      <c r="FNQ1" t="s">
        <v>11495</v>
      </c>
      <c r="FNR1" t="s">
        <v>11496</v>
      </c>
      <c r="FNS1" t="s">
        <v>11497</v>
      </c>
      <c r="FNT1" t="s">
        <v>11498</v>
      </c>
      <c r="FNU1" t="s">
        <v>11499</v>
      </c>
      <c r="FNV1" t="s">
        <v>11500</v>
      </c>
      <c r="FNW1" t="s">
        <v>11501</v>
      </c>
      <c r="FNX1" t="s">
        <v>11502</v>
      </c>
      <c r="FNY1" t="s">
        <v>11503</v>
      </c>
      <c r="FNZ1" t="s">
        <v>11504</v>
      </c>
      <c r="FOA1" t="s">
        <v>11505</v>
      </c>
      <c r="FOB1" t="s">
        <v>11506</v>
      </c>
      <c r="FOC1" t="s">
        <v>11507</v>
      </c>
      <c r="FOD1" t="s">
        <v>11508</v>
      </c>
      <c r="FOE1" t="s">
        <v>11509</v>
      </c>
      <c r="FOF1" t="s">
        <v>11510</v>
      </c>
      <c r="FOG1" t="s">
        <v>11511</v>
      </c>
      <c r="FOH1" t="s">
        <v>11512</v>
      </c>
      <c r="FOI1" t="s">
        <v>11513</v>
      </c>
      <c r="FOJ1" t="s">
        <v>11514</v>
      </c>
      <c r="FOK1" t="s">
        <v>11515</v>
      </c>
      <c r="FOL1" t="s">
        <v>11516</v>
      </c>
      <c r="FOM1" t="s">
        <v>11517</v>
      </c>
      <c r="FON1" t="s">
        <v>11518</v>
      </c>
      <c r="FOO1" t="s">
        <v>11519</v>
      </c>
      <c r="FOP1" t="s">
        <v>11520</v>
      </c>
      <c r="FOQ1" t="s">
        <v>11521</v>
      </c>
      <c r="FOR1" t="s">
        <v>11522</v>
      </c>
      <c r="FOS1" t="s">
        <v>11523</v>
      </c>
      <c r="FOT1" t="s">
        <v>11524</v>
      </c>
      <c r="FOU1" t="s">
        <v>11525</v>
      </c>
      <c r="FOV1" t="s">
        <v>11526</v>
      </c>
      <c r="FOW1" t="s">
        <v>11527</v>
      </c>
      <c r="FOX1" t="s">
        <v>11528</v>
      </c>
      <c r="FOY1" t="s">
        <v>11529</v>
      </c>
      <c r="FOZ1" t="s">
        <v>11530</v>
      </c>
      <c r="FPA1" t="s">
        <v>11531</v>
      </c>
      <c r="FPB1" t="s">
        <v>11532</v>
      </c>
      <c r="FPC1" t="s">
        <v>11533</v>
      </c>
      <c r="FPD1" t="s">
        <v>11534</v>
      </c>
      <c r="FPE1" t="s">
        <v>11535</v>
      </c>
      <c r="FPF1" t="s">
        <v>11536</v>
      </c>
      <c r="FPG1" t="s">
        <v>11537</v>
      </c>
      <c r="FPH1" t="s">
        <v>11538</v>
      </c>
      <c r="FPI1" t="s">
        <v>11539</v>
      </c>
      <c r="FPJ1" t="s">
        <v>11540</v>
      </c>
      <c r="FPK1" t="s">
        <v>11541</v>
      </c>
      <c r="FPL1" t="s">
        <v>11542</v>
      </c>
      <c r="FPM1" t="s">
        <v>11543</v>
      </c>
      <c r="FPN1" t="s">
        <v>11544</v>
      </c>
      <c r="FPO1" t="s">
        <v>11545</v>
      </c>
      <c r="FPP1" t="s">
        <v>11546</v>
      </c>
      <c r="FPQ1" t="s">
        <v>11547</v>
      </c>
      <c r="FPR1" t="s">
        <v>11548</v>
      </c>
      <c r="FPS1" t="s">
        <v>11549</v>
      </c>
      <c r="FPT1" t="s">
        <v>11550</v>
      </c>
      <c r="FPU1" t="s">
        <v>11551</v>
      </c>
      <c r="FPV1" t="s">
        <v>11552</v>
      </c>
      <c r="FPW1" t="s">
        <v>11553</v>
      </c>
      <c r="FPX1" t="s">
        <v>11554</v>
      </c>
      <c r="FPY1" t="s">
        <v>11555</v>
      </c>
      <c r="FPZ1" t="s">
        <v>11556</v>
      </c>
      <c r="FQA1" t="s">
        <v>11557</v>
      </c>
      <c r="FQB1" t="s">
        <v>11558</v>
      </c>
      <c r="FQC1" t="s">
        <v>11559</v>
      </c>
      <c r="FQD1" t="s">
        <v>11560</v>
      </c>
      <c r="FQE1" t="s">
        <v>11561</v>
      </c>
      <c r="FQF1" t="s">
        <v>11562</v>
      </c>
      <c r="FQG1" t="s">
        <v>11563</v>
      </c>
      <c r="FQH1" t="s">
        <v>11564</v>
      </c>
      <c r="FQI1" t="s">
        <v>11565</v>
      </c>
      <c r="FQJ1" t="s">
        <v>11566</v>
      </c>
      <c r="FQK1" t="s">
        <v>11567</v>
      </c>
      <c r="FQL1" t="s">
        <v>11568</v>
      </c>
      <c r="FQM1" t="s">
        <v>11569</v>
      </c>
      <c r="FQN1" t="s">
        <v>11570</v>
      </c>
      <c r="FQO1" t="s">
        <v>11571</v>
      </c>
      <c r="FQP1" t="s">
        <v>11572</v>
      </c>
      <c r="FQQ1" t="s">
        <v>11573</v>
      </c>
      <c r="FQR1" t="s">
        <v>11574</v>
      </c>
      <c r="FQS1" t="s">
        <v>11575</v>
      </c>
      <c r="FQT1" t="s">
        <v>11576</v>
      </c>
      <c r="FQU1" t="s">
        <v>11577</v>
      </c>
      <c r="FQV1" t="s">
        <v>11578</v>
      </c>
      <c r="FQW1" t="s">
        <v>11579</v>
      </c>
      <c r="FQX1" t="s">
        <v>11580</v>
      </c>
      <c r="FQY1" t="s">
        <v>11581</v>
      </c>
      <c r="FQZ1" t="s">
        <v>11582</v>
      </c>
      <c r="FRA1" t="s">
        <v>11583</v>
      </c>
      <c r="FRB1" t="s">
        <v>11584</v>
      </c>
      <c r="FRC1" t="s">
        <v>11585</v>
      </c>
      <c r="FRD1" t="s">
        <v>11586</v>
      </c>
      <c r="FRE1" t="s">
        <v>11587</v>
      </c>
      <c r="FRF1" t="s">
        <v>11588</v>
      </c>
      <c r="FRG1" t="s">
        <v>11589</v>
      </c>
      <c r="FRH1" t="s">
        <v>11590</v>
      </c>
      <c r="FRI1" t="s">
        <v>11591</v>
      </c>
      <c r="FRJ1" t="s">
        <v>11592</v>
      </c>
      <c r="FRK1" t="s">
        <v>11593</v>
      </c>
      <c r="FRL1" t="s">
        <v>11594</v>
      </c>
      <c r="FRM1" t="s">
        <v>11595</v>
      </c>
      <c r="FRN1" t="s">
        <v>11596</v>
      </c>
      <c r="FRO1" t="s">
        <v>11597</v>
      </c>
      <c r="FRP1" t="s">
        <v>11598</v>
      </c>
      <c r="FRQ1" t="s">
        <v>11599</v>
      </c>
      <c r="FRR1" t="s">
        <v>11600</v>
      </c>
      <c r="FRS1" t="s">
        <v>11601</v>
      </c>
      <c r="FRT1" t="s">
        <v>11602</v>
      </c>
      <c r="FRU1" t="s">
        <v>11603</v>
      </c>
      <c r="FRV1" t="s">
        <v>11604</v>
      </c>
      <c r="FRW1" t="s">
        <v>11605</v>
      </c>
      <c r="FRX1" t="s">
        <v>11606</v>
      </c>
      <c r="FRY1" t="s">
        <v>11607</v>
      </c>
      <c r="FRZ1" t="s">
        <v>11608</v>
      </c>
      <c r="FSA1" t="s">
        <v>11609</v>
      </c>
      <c r="FSB1" t="s">
        <v>11610</v>
      </c>
      <c r="FSC1" t="s">
        <v>11611</v>
      </c>
      <c r="FSD1" t="s">
        <v>11612</v>
      </c>
      <c r="FSE1" t="s">
        <v>11613</v>
      </c>
      <c r="FSF1" t="s">
        <v>11614</v>
      </c>
      <c r="FSG1" t="s">
        <v>11615</v>
      </c>
      <c r="FSH1" t="s">
        <v>11616</v>
      </c>
      <c r="FSI1" t="s">
        <v>11617</v>
      </c>
      <c r="FSJ1" t="s">
        <v>11618</v>
      </c>
      <c r="FSK1" t="s">
        <v>11619</v>
      </c>
      <c r="FSL1" t="s">
        <v>11620</v>
      </c>
      <c r="FSM1" t="s">
        <v>11621</v>
      </c>
      <c r="FSN1" t="s">
        <v>11622</v>
      </c>
      <c r="FSO1" t="s">
        <v>11623</v>
      </c>
      <c r="FSP1" t="s">
        <v>11624</v>
      </c>
      <c r="FSQ1" t="s">
        <v>11625</v>
      </c>
      <c r="FSR1" t="s">
        <v>11626</v>
      </c>
      <c r="FSS1" t="s">
        <v>11627</v>
      </c>
      <c r="FST1" t="s">
        <v>11628</v>
      </c>
      <c r="FSU1" t="s">
        <v>11629</v>
      </c>
      <c r="FSV1" t="s">
        <v>11630</v>
      </c>
      <c r="FSW1" t="s">
        <v>11631</v>
      </c>
      <c r="FSX1" t="s">
        <v>11632</v>
      </c>
      <c r="FSY1" t="s">
        <v>11633</v>
      </c>
      <c r="FSZ1" t="s">
        <v>11634</v>
      </c>
      <c r="FTA1" t="s">
        <v>11635</v>
      </c>
      <c r="FTB1" t="s">
        <v>11636</v>
      </c>
      <c r="FTC1" t="s">
        <v>11637</v>
      </c>
      <c r="FTD1" t="s">
        <v>11638</v>
      </c>
      <c r="FTE1" t="s">
        <v>11639</v>
      </c>
      <c r="FTF1" t="s">
        <v>11640</v>
      </c>
      <c r="FTG1" t="s">
        <v>11641</v>
      </c>
      <c r="FTH1" t="s">
        <v>11642</v>
      </c>
      <c r="FTI1" t="s">
        <v>11643</v>
      </c>
      <c r="FTJ1" t="s">
        <v>11644</v>
      </c>
      <c r="FTK1" t="s">
        <v>11645</v>
      </c>
      <c r="FTL1" t="s">
        <v>11646</v>
      </c>
      <c r="FTM1" t="s">
        <v>11647</v>
      </c>
      <c r="FTN1" t="s">
        <v>11648</v>
      </c>
      <c r="FTO1" t="s">
        <v>11649</v>
      </c>
      <c r="FTP1" t="s">
        <v>11650</v>
      </c>
      <c r="FTQ1" t="s">
        <v>11651</v>
      </c>
      <c r="FTR1" t="s">
        <v>11652</v>
      </c>
      <c r="FTS1" t="s">
        <v>11653</v>
      </c>
      <c r="FTT1" t="s">
        <v>11654</v>
      </c>
      <c r="FTU1" t="s">
        <v>11655</v>
      </c>
      <c r="FTV1" t="s">
        <v>11656</v>
      </c>
      <c r="FTW1" t="s">
        <v>11657</v>
      </c>
      <c r="FTX1" t="s">
        <v>11658</v>
      </c>
      <c r="FTY1" t="s">
        <v>11659</v>
      </c>
      <c r="FTZ1" t="s">
        <v>11660</v>
      </c>
      <c r="FUA1" t="s">
        <v>11661</v>
      </c>
      <c r="FUB1" t="s">
        <v>11662</v>
      </c>
      <c r="FUC1" t="s">
        <v>11663</v>
      </c>
      <c r="FUD1" t="s">
        <v>11664</v>
      </c>
      <c r="FUE1" t="s">
        <v>11665</v>
      </c>
      <c r="FUF1" t="s">
        <v>11666</v>
      </c>
      <c r="FUG1" t="s">
        <v>11667</v>
      </c>
      <c r="FUH1" t="s">
        <v>11668</v>
      </c>
      <c r="FUI1" t="s">
        <v>11669</v>
      </c>
      <c r="FUJ1" t="s">
        <v>11670</v>
      </c>
      <c r="FUK1" t="s">
        <v>11671</v>
      </c>
      <c r="FUL1" t="s">
        <v>11672</v>
      </c>
      <c r="FUM1" t="s">
        <v>11673</v>
      </c>
      <c r="FUN1" t="s">
        <v>11674</v>
      </c>
      <c r="FUO1" t="s">
        <v>11675</v>
      </c>
      <c r="FUP1" t="s">
        <v>11676</v>
      </c>
      <c r="FUQ1" t="s">
        <v>11677</v>
      </c>
      <c r="FUR1" t="s">
        <v>11678</v>
      </c>
      <c r="FUS1" t="s">
        <v>11679</v>
      </c>
      <c r="FUT1" t="s">
        <v>11680</v>
      </c>
      <c r="FUU1" t="s">
        <v>11681</v>
      </c>
      <c r="FUV1" t="s">
        <v>11682</v>
      </c>
      <c r="FUW1" t="s">
        <v>11683</v>
      </c>
      <c r="FUX1" t="s">
        <v>11684</v>
      </c>
      <c r="FUY1" t="s">
        <v>11685</v>
      </c>
      <c r="FUZ1" t="s">
        <v>11686</v>
      </c>
      <c r="FVA1" t="s">
        <v>11687</v>
      </c>
      <c r="FVB1" t="s">
        <v>11688</v>
      </c>
      <c r="FVC1" t="s">
        <v>11689</v>
      </c>
      <c r="FVD1" t="s">
        <v>11690</v>
      </c>
      <c r="FVE1" t="s">
        <v>11691</v>
      </c>
      <c r="FVF1" t="s">
        <v>11692</v>
      </c>
      <c r="FVG1" t="s">
        <v>11693</v>
      </c>
      <c r="FVH1" t="s">
        <v>11694</v>
      </c>
      <c r="FVI1" t="s">
        <v>11695</v>
      </c>
      <c r="FVJ1" t="s">
        <v>11696</v>
      </c>
      <c r="FVK1" t="s">
        <v>11697</v>
      </c>
      <c r="FVL1" t="s">
        <v>11698</v>
      </c>
      <c r="FVM1" t="s">
        <v>11699</v>
      </c>
      <c r="FVN1" t="s">
        <v>11700</v>
      </c>
      <c r="FVO1" t="s">
        <v>11701</v>
      </c>
      <c r="FVP1" t="s">
        <v>11702</v>
      </c>
      <c r="FVQ1" t="s">
        <v>11703</v>
      </c>
      <c r="FVR1" t="s">
        <v>11704</v>
      </c>
      <c r="FVS1" t="s">
        <v>11705</v>
      </c>
      <c r="FVT1" t="s">
        <v>11706</v>
      </c>
      <c r="FVU1" t="s">
        <v>11707</v>
      </c>
      <c r="FVV1" t="s">
        <v>11708</v>
      </c>
      <c r="FVW1" t="s">
        <v>11709</v>
      </c>
      <c r="FVX1" t="s">
        <v>11710</v>
      </c>
      <c r="FVY1" t="s">
        <v>11711</v>
      </c>
      <c r="FVZ1" t="s">
        <v>11712</v>
      </c>
      <c r="FWA1" t="s">
        <v>11713</v>
      </c>
      <c r="FWB1" t="s">
        <v>11714</v>
      </c>
      <c r="FWC1" t="s">
        <v>11715</v>
      </c>
      <c r="FWD1" t="s">
        <v>11716</v>
      </c>
      <c r="FWE1" t="s">
        <v>11717</v>
      </c>
      <c r="FWF1" t="s">
        <v>11718</v>
      </c>
      <c r="FWG1" t="s">
        <v>11719</v>
      </c>
      <c r="FWH1" t="s">
        <v>11720</v>
      </c>
      <c r="FWI1" t="s">
        <v>11721</v>
      </c>
      <c r="FWJ1" t="s">
        <v>11722</v>
      </c>
      <c r="FWK1" t="s">
        <v>11723</v>
      </c>
      <c r="FWL1" t="s">
        <v>11724</v>
      </c>
      <c r="FWM1" t="s">
        <v>11725</v>
      </c>
      <c r="FWN1" t="s">
        <v>11726</v>
      </c>
      <c r="FWO1" t="s">
        <v>11727</v>
      </c>
      <c r="FWP1" t="s">
        <v>11728</v>
      </c>
      <c r="FWQ1" t="s">
        <v>11729</v>
      </c>
      <c r="FWR1" t="s">
        <v>11730</v>
      </c>
      <c r="FWS1" t="s">
        <v>11731</v>
      </c>
      <c r="FWT1" t="s">
        <v>11732</v>
      </c>
      <c r="FWU1" t="s">
        <v>11733</v>
      </c>
      <c r="FWV1" t="s">
        <v>11734</v>
      </c>
      <c r="FWW1" t="s">
        <v>11735</v>
      </c>
      <c r="FWX1" t="s">
        <v>11736</v>
      </c>
      <c r="FWY1" t="s">
        <v>11737</v>
      </c>
      <c r="FWZ1" t="s">
        <v>11738</v>
      </c>
      <c r="FXA1" t="s">
        <v>11739</v>
      </c>
      <c r="FXB1" t="s">
        <v>11740</v>
      </c>
      <c r="FXC1" t="s">
        <v>11741</v>
      </c>
      <c r="FXD1" t="s">
        <v>11742</v>
      </c>
      <c r="FXE1" t="s">
        <v>11743</v>
      </c>
      <c r="FXF1" t="s">
        <v>11744</v>
      </c>
      <c r="FXG1" t="s">
        <v>11745</v>
      </c>
      <c r="FXH1" t="s">
        <v>11746</v>
      </c>
      <c r="FXI1" t="s">
        <v>11747</v>
      </c>
      <c r="FXJ1" t="s">
        <v>11748</v>
      </c>
      <c r="FXK1" t="s">
        <v>11749</v>
      </c>
      <c r="FXL1" t="s">
        <v>11750</v>
      </c>
      <c r="FXM1" t="s">
        <v>11751</v>
      </c>
      <c r="FXN1" t="s">
        <v>11752</v>
      </c>
      <c r="FXO1" t="s">
        <v>11753</v>
      </c>
      <c r="FXP1" t="s">
        <v>11754</v>
      </c>
      <c r="FXQ1" t="s">
        <v>11755</v>
      </c>
      <c r="FXR1" t="s">
        <v>11756</v>
      </c>
      <c r="FXS1" t="s">
        <v>11757</v>
      </c>
      <c r="FXT1" t="s">
        <v>11758</v>
      </c>
      <c r="FXU1" t="s">
        <v>11759</v>
      </c>
      <c r="FXV1" t="s">
        <v>11760</v>
      </c>
      <c r="FXW1" t="s">
        <v>11761</v>
      </c>
      <c r="FXX1" t="s">
        <v>11762</v>
      </c>
      <c r="FXY1" t="s">
        <v>11763</v>
      </c>
      <c r="FXZ1" t="s">
        <v>11764</v>
      </c>
      <c r="FYA1" t="s">
        <v>11765</v>
      </c>
      <c r="FYB1" t="s">
        <v>11766</v>
      </c>
      <c r="FYC1" t="s">
        <v>11767</v>
      </c>
      <c r="FYD1" t="s">
        <v>11768</v>
      </c>
      <c r="FYE1" t="s">
        <v>11769</v>
      </c>
      <c r="FYF1" t="s">
        <v>11770</v>
      </c>
      <c r="FYG1" t="s">
        <v>11771</v>
      </c>
      <c r="FYH1" t="s">
        <v>11772</v>
      </c>
      <c r="FYI1" t="s">
        <v>11773</v>
      </c>
      <c r="FYJ1" t="s">
        <v>11774</v>
      </c>
      <c r="FYK1" t="s">
        <v>11775</v>
      </c>
      <c r="FYL1" t="s">
        <v>11776</v>
      </c>
      <c r="FYM1" t="s">
        <v>11777</v>
      </c>
      <c r="FYN1" t="s">
        <v>11778</v>
      </c>
      <c r="FYO1" t="s">
        <v>11779</v>
      </c>
      <c r="FYP1" t="s">
        <v>11780</v>
      </c>
      <c r="FYQ1" t="s">
        <v>11781</v>
      </c>
      <c r="FYR1" t="s">
        <v>11782</v>
      </c>
      <c r="FYS1" t="s">
        <v>11783</v>
      </c>
      <c r="FYT1" t="s">
        <v>11784</v>
      </c>
      <c r="FYU1" t="s">
        <v>11785</v>
      </c>
      <c r="FYV1" t="s">
        <v>11786</v>
      </c>
      <c r="FYW1" t="s">
        <v>11787</v>
      </c>
      <c r="FYX1" t="s">
        <v>11788</v>
      </c>
      <c r="FYY1" t="s">
        <v>11789</v>
      </c>
      <c r="FYZ1" t="s">
        <v>11790</v>
      </c>
      <c r="FZA1" t="s">
        <v>11791</v>
      </c>
      <c r="FZB1" t="s">
        <v>11792</v>
      </c>
      <c r="FZC1" t="s">
        <v>11793</v>
      </c>
      <c r="FZD1" t="s">
        <v>11794</v>
      </c>
      <c r="FZE1" t="s">
        <v>11795</v>
      </c>
      <c r="FZF1" t="s">
        <v>11796</v>
      </c>
      <c r="FZG1" t="s">
        <v>11797</v>
      </c>
      <c r="FZH1" t="s">
        <v>11798</v>
      </c>
      <c r="FZI1" t="s">
        <v>11799</v>
      </c>
      <c r="FZJ1" t="s">
        <v>11800</v>
      </c>
      <c r="FZK1" t="s">
        <v>11801</v>
      </c>
      <c r="FZL1" t="s">
        <v>11802</v>
      </c>
      <c r="FZM1" t="s">
        <v>11803</v>
      </c>
      <c r="FZN1" t="s">
        <v>11804</v>
      </c>
      <c r="FZO1" t="s">
        <v>11805</v>
      </c>
      <c r="FZP1" t="s">
        <v>11806</v>
      </c>
      <c r="FZQ1" t="s">
        <v>11807</v>
      </c>
      <c r="FZR1" t="s">
        <v>11808</v>
      </c>
      <c r="FZS1" t="s">
        <v>11809</v>
      </c>
      <c r="FZT1" t="s">
        <v>11810</v>
      </c>
      <c r="FZU1" t="s">
        <v>11811</v>
      </c>
      <c r="FZV1" t="s">
        <v>11812</v>
      </c>
      <c r="FZW1" t="s">
        <v>11813</v>
      </c>
      <c r="FZX1" t="s">
        <v>11814</v>
      </c>
      <c r="FZY1" t="s">
        <v>11815</v>
      </c>
      <c r="FZZ1" t="s">
        <v>11816</v>
      </c>
      <c r="GAA1" t="s">
        <v>11817</v>
      </c>
      <c r="GAB1" t="s">
        <v>11818</v>
      </c>
      <c r="GAC1" t="s">
        <v>11819</v>
      </c>
      <c r="GAD1" t="s">
        <v>11820</v>
      </c>
      <c r="GAE1" t="s">
        <v>11821</v>
      </c>
      <c r="GAF1" t="s">
        <v>11822</v>
      </c>
      <c r="GAG1" t="s">
        <v>11823</v>
      </c>
      <c r="GAH1" t="s">
        <v>11824</v>
      </c>
      <c r="GAI1" t="s">
        <v>11825</v>
      </c>
      <c r="GAJ1" t="s">
        <v>11826</v>
      </c>
      <c r="GAK1" t="s">
        <v>11827</v>
      </c>
      <c r="GAL1" t="s">
        <v>11828</v>
      </c>
      <c r="GAM1" t="s">
        <v>11829</v>
      </c>
      <c r="GAN1" t="s">
        <v>11830</v>
      </c>
      <c r="GAO1" t="s">
        <v>11831</v>
      </c>
      <c r="GAP1" t="s">
        <v>11832</v>
      </c>
      <c r="GAQ1" t="s">
        <v>11833</v>
      </c>
      <c r="GAR1" t="s">
        <v>11834</v>
      </c>
      <c r="GAS1" t="s">
        <v>11835</v>
      </c>
      <c r="GAT1" t="s">
        <v>11836</v>
      </c>
      <c r="GAU1" t="s">
        <v>11837</v>
      </c>
      <c r="GAV1" t="s">
        <v>11838</v>
      </c>
      <c r="GAW1" t="s">
        <v>11839</v>
      </c>
      <c r="GAX1" t="s">
        <v>11840</v>
      </c>
      <c r="GAY1" t="s">
        <v>11841</v>
      </c>
      <c r="GAZ1" t="s">
        <v>11842</v>
      </c>
      <c r="GBA1" t="s">
        <v>11843</v>
      </c>
      <c r="GBB1" t="s">
        <v>11844</v>
      </c>
      <c r="GBC1" t="s">
        <v>11845</v>
      </c>
      <c r="GBD1" t="s">
        <v>11846</v>
      </c>
      <c r="GBE1" t="s">
        <v>11847</v>
      </c>
      <c r="GBF1" t="s">
        <v>11848</v>
      </c>
      <c r="GBG1" t="s">
        <v>11849</v>
      </c>
      <c r="GBH1" t="s">
        <v>11850</v>
      </c>
      <c r="GBI1" t="s">
        <v>11851</v>
      </c>
      <c r="GBJ1" t="s">
        <v>11852</v>
      </c>
      <c r="GBK1" t="s">
        <v>11853</v>
      </c>
      <c r="GBL1" t="s">
        <v>11854</v>
      </c>
      <c r="GBM1" t="s">
        <v>11855</v>
      </c>
      <c r="GBN1" t="s">
        <v>11856</v>
      </c>
      <c r="GBO1" t="s">
        <v>11857</v>
      </c>
      <c r="GBP1" t="s">
        <v>11858</v>
      </c>
      <c r="GBQ1" t="s">
        <v>11859</v>
      </c>
      <c r="GBR1" t="s">
        <v>11860</v>
      </c>
      <c r="GBS1" t="s">
        <v>11861</v>
      </c>
      <c r="GBT1" t="s">
        <v>11862</v>
      </c>
      <c r="GBU1" t="s">
        <v>11863</v>
      </c>
      <c r="GBV1" t="s">
        <v>11864</v>
      </c>
      <c r="GBW1" t="s">
        <v>11865</v>
      </c>
      <c r="GBX1" t="s">
        <v>11866</v>
      </c>
      <c r="GBY1" t="s">
        <v>11867</v>
      </c>
      <c r="GBZ1" t="s">
        <v>11868</v>
      </c>
      <c r="GCA1" t="s">
        <v>11869</v>
      </c>
      <c r="GCB1" t="s">
        <v>11870</v>
      </c>
      <c r="GCC1" t="s">
        <v>11871</v>
      </c>
      <c r="GCD1" t="s">
        <v>11872</v>
      </c>
      <c r="GCE1" t="s">
        <v>11873</v>
      </c>
      <c r="GCF1" t="s">
        <v>11874</v>
      </c>
      <c r="GCG1" t="s">
        <v>11875</v>
      </c>
      <c r="GCH1" t="s">
        <v>11876</v>
      </c>
      <c r="GCI1" t="s">
        <v>11877</v>
      </c>
      <c r="GCJ1" t="s">
        <v>11878</v>
      </c>
      <c r="GCK1" t="s">
        <v>11879</v>
      </c>
      <c r="GCL1" t="s">
        <v>11880</v>
      </c>
      <c r="GCM1" t="s">
        <v>11881</v>
      </c>
      <c r="GCN1" t="s">
        <v>11882</v>
      </c>
      <c r="GCO1" t="s">
        <v>11883</v>
      </c>
      <c r="GCP1" t="s">
        <v>11884</v>
      </c>
      <c r="GCQ1" t="s">
        <v>11885</v>
      </c>
      <c r="GCR1" t="s">
        <v>11886</v>
      </c>
      <c r="GCS1" t="s">
        <v>11887</v>
      </c>
      <c r="GCT1" t="s">
        <v>11888</v>
      </c>
      <c r="GCU1" t="s">
        <v>11889</v>
      </c>
      <c r="GCV1" t="s">
        <v>11890</v>
      </c>
      <c r="GCW1" t="s">
        <v>11891</v>
      </c>
      <c r="GCX1" t="s">
        <v>11892</v>
      </c>
      <c r="GCY1" t="s">
        <v>11893</v>
      </c>
      <c r="GCZ1" t="s">
        <v>11894</v>
      </c>
      <c r="GDA1" t="s">
        <v>11895</v>
      </c>
      <c r="GDB1" t="s">
        <v>11896</v>
      </c>
      <c r="GDC1" t="s">
        <v>11897</v>
      </c>
      <c r="GDD1" t="s">
        <v>11898</v>
      </c>
      <c r="GDE1" t="s">
        <v>11899</v>
      </c>
      <c r="GDF1" t="s">
        <v>11900</v>
      </c>
      <c r="GDG1" t="s">
        <v>11901</v>
      </c>
      <c r="GDH1" t="s">
        <v>11902</v>
      </c>
      <c r="GDI1" t="s">
        <v>11903</v>
      </c>
      <c r="GDJ1" t="s">
        <v>11904</v>
      </c>
      <c r="GDK1" t="s">
        <v>11905</v>
      </c>
      <c r="GDL1" t="s">
        <v>11906</v>
      </c>
      <c r="GDM1" t="s">
        <v>11907</v>
      </c>
      <c r="GDN1" t="s">
        <v>11908</v>
      </c>
      <c r="GDO1" t="s">
        <v>11909</v>
      </c>
      <c r="GDP1" t="s">
        <v>11910</v>
      </c>
      <c r="GDQ1" t="s">
        <v>11911</v>
      </c>
      <c r="GDR1" t="s">
        <v>11912</v>
      </c>
      <c r="GDS1" t="s">
        <v>11913</v>
      </c>
      <c r="GDT1" t="s">
        <v>11914</v>
      </c>
      <c r="GDU1" t="s">
        <v>11915</v>
      </c>
      <c r="GDV1" t="s">
        <v>11916</v>
      </c>
      <c r="GDW1" t="s">
        <v>11917</v>
      </c>
      <c r="GDX1" t="s">
        <v>11918</v>
      </c>
      <c r="GDY1" t="s">
        <v>11919</v>
      </c>
      <c r="GDZ1" t="s">
        <v>11920</v>
      </c>
      <c r="GEA1" t="s">
        <v>11921</v>
      </c>
      <c r="GEB1" t="s">
        <v>11922</v>
      </c>
      <c r="GEC1" t="s">
        <v>11923</v>
      </c>
      <c r="GED1" t="s">
        <v>11924</v>
      </c>
      <c r="GEE1" t="s">
        <v>11925</v>
      </c>
      <c r="GEF1" t="s">
        <v>11926</v>
      </c>
      <c r="GEG1" t="s">
        <v>11927</v>
      </c>
      <c r="GEH1" t="s">
        <v>11928</v>
      </c>
      <c r="GEI1" t="s">
        <v>11929</v>
      </c>
      <c r="GEJ1" t="s">
        <v>11930</v>
      </c>
      <c r="GEK1" t="s">
        <v>11931</v>
      </c>
      <c r="GEL1" t="s">
        <v>11932</v>
      </c>
      <c r="GEM1" t="s">
        <v>11933</v>
      </c>
      <c r="GEN1" t="s">
        <v>11934</v>
      </c>
      <c r="GEO1" t="s">
        <v>11935</v>
      </c>
      <c r="GEP1" t="s">
        <v>11936</v>
      </c>
      <c r="GEQ1" t="s">
        <v>11937</v>
      </c>
      <c r="GER1" t="s">
        <v>11938</v>
      </c>
      <c r="GES1" t="s">
        <v>11939</v>
      </c>
      <c r="GET1" t="s">
        <v>11940</v>
      </c>
      <c r="GEU1" t="s">
        <v>11941</v>
      </c>
      <c r="GEV1" t="s">
        <v>11942</v>
      </c>
      <c r="GEW1" t="s">
        <v>11943</v>
      </c>
      <c r="GEX1" t="s">
        <v>11944</v>
      </c>
      <c r="GEY1" t="s">
        <v>11945</v>
      </c>
      <c r="GEZ1" t="s">
        <v>11946</v>
      </c>
      <c r="GFA1" t="s">
        <v>11947</v>
      </c>
      <c r="GFB1" t="s">
        <v>11948</v>
      </c>
      <c r="GFC1" t="s">
        <v>11949</v>
      </c>
      <c r="GFD1" t="s">
        <v>11950</v>
      </c>
      <c r="GFE1" t="s">
        <v>11951</v>
      </c>
      <c r="GFF1" t="s">
        <v>11952</v>
      </c>
      <c r="GFG1" t="s">
        <v>11953</v>
      </c>
      <c r="GFH1" t="s">
        <v>11954</v>
      </c>
      <c r="GFI1" t="s">
        <v>11955</v>
      </c>
      <c r="GFJ1" t="s">
        <v>11956</v>
      </c>
      <c r="GFK1" t="s">
        <v>11957</v>
      </c>
      <c r="GFL1" t="s">
        <v>11958</v>
      </c>
      <c r="GFM1" t="s">
        <v>11959</v>
      </c>
      <c r="GFN1" t="s">
        <v>11960</v>
      </c>
      <c r="GFO1" t="s">
        <v>11961</v>
      </c>
      <c r="GFP1" t="s">
        <v>11962</v>
      </c>
      <c r="GFQ1" t="s">
        <v>11963</v>
      </c>
      <c r="GFR1" t="s">
        <v>11964</v>
      </c>
      <c r="GFS1" t="s">
        <v>11965</v>
      </c>
      <c r="GFT1" t="s">
        <v>11966</v>
      </c>
      <c r="GFU1" t="s">
        <v>11967</v>
      </c>
      <c r="GFV1" t="s">
        <v>11968</v>
      </c>
      <c r="GFW1" t="s">
        <v>11969</v>
      </c>
      <c r="GFX1" t="s">
        <v>11970</v>
      </c>
      <c r="GFY1" t="s">
        <v>11971</v>
      </c>
      <c r="GFZ1" t="s">
        <v>11972</v>
      </c>
      <c r="GGA1" t="s">
        <v>11973</v>
      </c>
      <c r="GGB1" t="s">
        <v>11974</v>
      </c>
      <c r="GGC1" t="s">
        <v>11975</v>
      </c>
      <c r="GGD1" t="s">
        <v>11976</v>
      </c>
      <c r="GGE1" t="s">
        <v>11977</v>
      </c>
      <c r="GGF1" t="s">
        <v>11978</v>
      </c>
      <c r="GGG1" t="s">
        <v>11979</v>
      </c>
      <c r="GGH1" t="s">
        <v>11980</v>
      </c>
      <c r="GGI1" t="s">
        <v>11981</v>
      </c>
      <c r="GGJ1" t="s">
        <v>11982</v>
      </c>
      <c r="GGK1" t="s">
        <v>11983</v>
      </c>
      <c r="GGL1" t="s">
        <v>11984</v>
      </c>
      <c r="GGM1" t="s">
        <v>11985</v>
      </c>
      <c r="GGN1" t="s">
        <v>11986</v>
      </c>
      <c r="GGO1" t="s">
        <v>11987</v>
      </c>
      <c r="GGP1" t="s">
        <v>11988</v>
      </c>
      <c r="GGQ1" t="s">
        <v>11989</v>
      </c>
      <c r="GGR1" t="s">
        <v>11990</v>
      </c>
      <c r="GGS1" t="s">
        <v>11991</v>
      </c>
      <c r="GGT1" t="s">
        <v>11992</v>
      </c>
      <c r="GGU1" t="s">
        <v>11993</v>
      </c>
      <c r="GGV1" t="s">
        <v>11994</v>
      </c>
      <c r="GGW1" t="s">
        <v>11995</v>
      </c>
      <c r="GGX1" t="s">
        <v>11996</v>
      </c>
      <c r="GGY1" t="s">
        <v>11997</v>
      </c>
      <c r="GGZ1" t="s">
        <v>11998</v>
      </c>
      <c r="GHA1" t="s">
        <v>11999</v>
      </c>
      <c r="GHB1" t="s">
        <v>12000</v>
      </c>
      <c r="GHC1" t="s">
        <v>12001</v>
      </c>
      <c r="GHD1" t="s">
        <v>12002</v>
      </c>
      <c r="GHE1" t="s">
        <v>12003</v>
      </c>
      <c r="GHF1" t="s">
        <v>12004</v>
      </c>
      <c r="GHG1" t="s">
        <v>12005</v>
      </c>
      <c r="GHH1" t="s">
        <v>12006</v>
      </c>
      <c r="GHI1" t="s">
        <v>12007</v>
      </c>
      <c r="GHJ1" t="s">
        <v>12008</v>
      </c>
      <c r="GHK1" t="s">
        <v>12009</v>
      </c>
      <c r="GHL1" t="s">
        <v>12010</v>
      </c>
      <c r="GHM1" t="s">
        <v>12011</v>
      </c>
      <c r="GHN1" t="s">
        <v>12012</v>
      </c>
      <c r="GHO1" t="s">
        <v>12013</v>
      </c>
      <c r="GHP1" t="s">
        <v>12014</v>
      </c>
      <c r="GHQ1" t="s">
        <v>12015</v>
      </c>
      <c r="GHR1" t="s">
        <v>12016</v>
      </c>
      <c r="GHS1" t="s">
        <v>12017</v>
      </c>
      <c r="GHT1" t="s">
        <v>12018</v>
      </c>
      <c r="GHU1" t="s">
        <v>12019</v>
      </c>
      <c r="GHV1" t="s">
        <v>12020</v>
      </c>
      <c r="GHW1" t="s">
        <v>12021</v>
      </c>
      <c r="GHX1" t="s">
        <v>12022</v>
      </c>
      <c r="GHY1" t="s">
        <v>12023</v>
      </c>
      <c r="GHZ1" t="s">
        <v>12024</v>
      </c>
      <c r="GIA1" t="s">
        <v>12025</v>
      </c>
      <c r="GIB1" t="s">
        <v>12026</v>
      </c>
      <c r="GIC1" t="s">
        <v>12027</v>
      </c>
      <c r="GID1" t="s">
        <v>12028</v>
      </c>
      <c r="GIE1" t="s">
        <v>12029</v>
      </c>
      <c r="GIF1" t="s">
        <v>12030</v>
      </c>
      <c r="GIG1" t="s">
        <v>12031</v>
      </c>
      <c r="GIH1" t="s">
        <v>12032</v>
      </c>
      <c r="GII1" t="s">
        <v>12033</v>
      </c>
      <c r="GIJ1" t="s">
        <v>12034</v>
      </c>
      <c r="GIK1" t="s">
        <v>12035</v>
      </c>
      <c r="GIL1" t="s">
        <v>12036</v>
      </c>
      <c r="GIM1" t="s">
        <v>12037</v>
      </c>
      <c r="GIN1" t="s">
        <v>12038</v>
      </c>
      <c r="GIO1" t="s">
        <v>12039</v>
      </c>
      <c r="GIP1" t="s">
        <v>12040</v>
      </c>
      <c r="GIQ1" t="s">
        <v>12041</v>
      </c>
      <c r="GIR1" t="s">
        <v>12042</v>
      </c>
      <c r="GIS1" t="s">
        <v>12043</v>
      </c>
      <c r="GIT1" t="s">
        <v>12044</v>
      </c>
      <c r="GIU1" t="s">
        <v>12045</v>
      </c>
      <c r="GIV1" t="s">
        <v>12046</v>
      </c>
      <c r="GIW1" t="s">
        <v>12047</v>
      </c>
      <c r="GIX1" t="s">
        <v>12048</v>
      </c>
      <c r="GIY1" t="s">
        <v>12049</v>
      </c>
      <c r="GIZ1" t="s">
        <v>12050</v>
      </c>
      <c r="GJA1" t="s">
        <v>12051</v>
      </c>
      <c r="GJB1" t="s">
        <v>12052</v>
      </c>
      <c r="GJC1" t="s">
        <v>12053</v>
      </c>
      <c r="GJD1" t="s">
        <v>12054</v>
      </c>
      <c r="GJE1" t="s">
        <v>12055</v>
      </c>
      <c r="GJF1" t="s">
        <v>12056</v>
      </c>
      <c r="GJG1" t="s">
        <v>12057</v>
      </c>
      <c r="GJH1" t="s">
        <v>12058</v>
      </c>
      <c r="GJI1" t="s">
        <v>12059</v>
      </c>
      <c r="GJJ1" t="s">
        <v>12060</v>
      </c>
      <c r="GJK1" t="s">
        <v>12061</v>
      </c>
      <c r="GJL1" t="s">
        <v>12062</v>
      </c>
      <c r="GJM1" t="s">
        <v>12063</v>
      </c>
      <c r="GJN1" t="s">
        <v>12064</v>
      </c>
      <c r="GJO1" t="s">
        <v>12065</v>
      </c>
      <c r="GJP1" t="s">
        <v>12066</v>
      </c>
      <c r="GJQ1" t="s">
        <v>12067</v>
      </c>
      <c r="GJR1" t="s">
        <v>12068</v>
      </c>
      <c r="GJS1" t="s">
        <v>12069</v>
      </c>
      <c r="GJT1" t="s">
        <v>12070</v>
      </c>
      <c r="GJU1" t="s">
        <v>12071</v>
      </c>
      <c r="GJV1" t="s">
        <v>12072</v>
      </c>
      <c r="GJW1" t="s">
        <v>12073</v>
      </c>
      <c r="GJX1" t="s">
        <v>12074</v>
      </c>
      <c r="GJY1" t="s">
        <v>12075</v>
      </c>
      <c r="GJZ1" t="s">
        <v>12076</v>
      </c>
      <c r="GKA1" t="s">
        <v>12077</v>
      </c>
      <c r="GKB1" t="s">
        <v>12078</v>
      </c>
      <c r="GKC1" t="s">
        <v>12079</v>
      </c>
      <c r="GKD1" t="s">
        <v>12080</v>
      </c>
      <c r="GKE1" t="s">
        <v>12081</v>
      </c>
      <c r="GKF1" t="s">
        <v>12082</v>
      </c>
      <c r="GKG1" t="s">
        <v>12083</v>
      </c>
      <c r="GKH1" t="s">
        <v>12084</v>
      </c>
      <c r="GKI1" t="s">
        <v>12085</v>
      </c>
      <c r="GKJ1" t="s">
        <v>12086</v>
      </c>
      <c r="GKK1" t="s">
        <v>12087</v>
      </c>
      <c r="GKL1" t="s">
        <v>12088</v>
      </c>
      <c r="GKM1" t="s">
        <v>12089</v>
      </c>
      <c r="GKN1" t="s">
        <v>12090</v>
      </c>
      <c r="GKO1" t="s">
        <v>12091</v>
      </c>
      <c r="GKP1" t="s">
        <v>12092</v>
      </c>
      <c r="GKQ1" t="s">
        <v>12093</v>
      </c>
      <c r="GKR1" t="s">
        <v>12094</v>
      </c>
      <c r="GKS1" t="s">
        <v>12095</v>
      </c>
      <c r="GKT1" t="s">
        <v>12096</v>
      </c>
      <c r="GKU1" t="s">
        <v>12097</v>
      </c>
      <c r="GKV1" t="s">
        <v>12098</v>
      </c>
      <c r="GKW1" t="s">
        <v>12099</v>
      </c>
      <c r="GKX1" t="s">
        <v>12100</v>
      </c>
      <c r="GKY1" t="s">
        <v>12101</v>
      </c>
      <c r="GKZ1" t="s">
        <v>12102</v>
      </c>
      <c r="GLA1" t="s">
        <v>12103</v>
      </c>
      <c r="GLB1" t="s">
        <v>12104</v>
      </c>
      <c r="GLC1" t="s">
        <v>12105</v>
      </c>
      <c r="GLD1" t="s">
        <v>12106</v>
      </c>
      <c r="GLE1" t="s">
        <v>12107</v>
      </c>
      <c r="GLF1" t="s">
        <v>12108</v>
      </c>
      <c r="GLG1" t="s">
        <v>12109</v>
      </c>
      <c r="GLH1" t="s">
        <v>12110</v>
      </c>
      <c r="GLI1" t="s">
        <v>12111</v>
      </c>
      <c r="GLJ1" t="s">
        <v>12112</v>
      </c>
      <c r="GLK1" t="s">
        <v>12113</v>
      </c>
      <c r="GLL1" t="s">
        <v>12114</v>
      </c>
      <c r="GLM1" t="s">
        <v>12115</v>
      </c>
      <c r="GLN1" t="s">
        <v>12116</v>
      </c>
      <c r="GLO1" t="s">
        <v>12117</v>
      </c>
      <c r="GLP1" t="s">
        <v>12118</v>
      </c>
      <c r="GLQ1" t="s">
        <v>12119</v>
      </c>
      <c r="GLR1" t="s">
        <v>12120</v>
      </c>
      <c r="GLS1" t="s">
        <v>12121</v>
      </c>
      <c r="GLT1" t="s">
        <v>12122</v>
      </c>
      <c r="GLU1" t="s">
        <v>12123</v>
      </c>
      <c r="GLV1" t="s">
        <v>12124</v>
      </c>
      <c r="GLW1" t="s">
        <v>12125</v>
      </c>
      <c r="GLX1" t="s">
        <v>12126</v>
      </c>
      <c r="GLY1" t="s">
        <v>12127</v>
      </c>
      <c r="GLZ1" t="s">
        <v>12128</v>
      </c>
      <c r="GMA1" t="s">
        <v>12129</v>
      </c>
      <c r="GMB1" t="s">
        <v>12130</v>
      </c>
      <c r="GMC1" t="s">
        <v>12131</v>
      </c>
      <c r="GMD1" t="s">
        <v>12132</v>
      </c>
      <c r="GME1" t="s">
        <v>12133</v>
      </c>
      <c r="GMF1" t="s">
        <v>12134</v>
      </c>
      <c r="GMG1" t="s">
        <v>12135</v>
      </c>
      <c r="GMH1" t="s">
        <v>12136</v>
      </c>
      <c r="GMI1" t="s">
        <v>12137</v>
      </c>
      <c r="GMJ1" t="s">
        <v>12138</v>
      </c>
      <c r="GMK1" t="s">
        <v>12139</v>
      </c>
      <c r="GML1" t="s">
        <v>12140</v>
      </c>
      <c r="GMM1" t="s">
        <v>12141</v>
      </c>
      <c r="GMN1" t="s">
        <v>12142</v>
      </c>
      <c r="GMO1" t="s">
        <v>12143</v>
      </c>
      <c r="GMP1" t="s">
        <v>12144</v>
      </c>
      <c r="GMQ1" t="s">
        <v>12145</v>
      </c>
      <c r="GMR1" t="s">
        <v>12146</v>
      </c>
      <c r="GMS1" t="s">
        <v>12147</v>
      </c>
      <c r="GMT1" t="s">
        <v>12148</v>
      </c>
      <c r="GMU1" t="s">
        <v>12149</v>
      </c>
      <c r="GMV1" t="s">
        <v>12150</v>
      </c>
      <c r="GMW1" t="s">
        <v>12151</v>
      </c>
      <c r="GMX1" t="s">
        <v>12152</v>
      </c>
      <c r="GMY1" t="s">
        <v>12153</v>
      </c>
      <c r="GMZ1" t="s">
        <v>12154</v>
      </c>
      <c r="GNA1" t="s">
        <v>12155</v>
      </c>
      <c r="GNB1" t="s">
        <v>12156</v>
      </c>
      <c r="GNC1" t="s">
        <v>12157</v>
      </c>
      <c r="GND1" t="s">
        <v>12158</v>
      </c>
      <c r="GNE1" t="s">
        <v>12159</v>
      </c>
      <c r="GNF1" t="s">
        <v>12160</v>
      </c>
      <c r="GNG1" t="s">
        <v>12161</v>
      </c>
      <c r="GNH1" t="s">
        <v>12162</v>
      </c>
      <c r="GNI1" t="s">
        <v>12163</v>
      </c>
      <c r="GNJ1" t="s">
        <v>12164</v>
      </c>
      <c r="GNK1" t="s">
        <v>12165</v>
      </c>
      <c r="GNL1" t="s">
        <v>12166</v>
      </c>
      <c r="GNM1" t="s">
        <v>12167</v>
      </c>
      <c r="GNN1" t="s">
        <v>12168</v>
      </c>
      <c r="GNO1" t="s">
        <v>12169</v>
      </c>
      <c r="GNP1" t="s">
        <v>12170</v>
      </c>
      <c r="GNQ1" t="s">
        <v>12171</v>
      </c>
      <c r="GNR1" t="s">
        <v>12172</v>
      </c>
      <c r="GNS1" t="s">
        <v>12173</v>
      </c>
      <c r="GNT1" t="s">
        <v>12174</v>
      </c>
      <c r="GNU1" t="s">
        <v>12175</v>
      </c>
      <c r="GNV1" t="s">
        <v>12176</v>
      </c>
      <c r="GNW1" t="s">
        <v>12177</v>
      </c>
      <c r="GNX1" t="s">
        <v>12178</v>
      </c>
      <c r="GNY1" t="s">
        <v>12179</v>
      </c>
      <c r="GNZ1" t="s">
        <v>12180</v>
      </c>
      <c r="GOA1" t="s">
        <v>12181</v>
      </c>
      <c r="GOB1" t="s">
        <v>12182</v>
      </c>
      <c r="GOC1" t="s">
        <v>12183</v>
      </c>
      <c r="GOD1" t="s">
        <v>12184</v>
      </c>
      <c r="GOE1" t="s">
        <v>12185</v>
      </c>
      <c r="GOF1" t="s">
        <v>12186</v>
      </c>
      <c r="GOG1" t="s">
        <v>12187</v>
      </c>
      <c r="GOH1" t="s">
        <v>12188</v>
      </c>
      <c r="GOI1" t="s">
        <v>12189</v>
      </c>
      <c r="GOJ1" t="s">
        <v>12190</v>
      </c>
      <c r="GOK1" t="s">
        <v>12191</v>
      </c>
      <c r="GOL1" t="s">
        <v>12192</v>
      </c>
      <c r="GOM1" t="s">
        <v>12193</v>
      </c>
      <c r="GON1" t="s">
        <v>12194</v>
      </c>
      <c r="GOO1" t="s">
        <v>12195</v>
      </c>
      <c r="GOP1" t="s">
        <v>12196</v>
      </c>
      <c r="GOQ1" t="s">
        <v>12197</v>
      </c>
      <c r="GOR1" t="s">
        <v>12198</v>
      </c>
      <c r="GOS1" t="s">
        <v>12199</v>
      </c>
      <c r="GOT1" t="s">
        <v>12200</v>
      </c>
      <c r="GOU1" t="s">
        <v>12201</v>
      </c>
      <c r="GOV1" t="s">
        <v>12202</v>
      </c>
      <c r="GOW1" t="s">
        <v>12203</v>
      </c>
      <c r="GOX1" t="s">
        <v>12204</v>
      </c>
      <c r="GOY1" t="s">
        <v>12205</v>
      </c>
      <c r="GOZ1" t="s">
        <v>12206</v>
      </c>
      <c r="GPA1" t="s">
        <v>12207</v>
      </c>
      <c r="GPB1" t="s">
        <v>12208</v>
      </c>
      <c r="GPC1" t="s">
        <v>12209</v>
      </c>
      <c r="GPD1" t="s">
        <v>12210</v>
      </c>
      <c r="GPE1" t="s">
        <v>12211</v>
      </c>
      <c r="GPF1" t="s">
        <v>12212</v>
      </c>
      <c r="GPG1" t="s">
        <v>12213</v>
      </c>
      <c r="GPH1" t="s">
        <v>12214</v>
      </c>
      <c r="GPI1" t="s">
        <v>12215</v>
      </c>
      <c r="GPJ1" t="s">
        <v>12216</v>
      </c>
      <c r="GPK1" t="s">
        <v>12217</v>
      </c>
      <c r="GPL1" t="s">
        <v>12218</v>
      </c>
      <c r="GPM1" t="s">
        <v>12219</v>
      </c>
      <c r="GPN1" t="s">
        <v>12220</v>
      </c>
      <c r="GPO1" t="s">
        <v>12221</v>
      </c>
      <c r="GPP1" t="s">
        <v>12222</v>
      </c>
      <c r="GPQ1" t="s">
        <v>12223</v>
      </c>
      <c r="GPR1" t="s">
        <v>12224</v>
      </c>
      <c r="GPS1" t="s">
        <v>12225</v>
      </c>
      <c r="GPT1" t="s">
        <v>12226</v>
      </c>
      <c r="GPU1" t="s">
        <v>12227</v>
      </c>
      <c r="GPV1" t="s">
        <v>12228</v>
      </c>
      <c r="GPW1" t="s">
        <v>12229</v>
      </c>
      <c r="GPX1" t="s">
        <v>12230</v>
      </c>
      <c r="GPY1" t="s">
        <v>12231</v>
      </c>
      <c r="GPZ1" t="s">
        <v>12232</v>
      </c>
      <c r="GQA1" t="s">
        <v>12233</v>
      </c>
      <c r="GQB1" t="s">
        <v>12234</v>
      </c>
      <c r="GQC1" t="s">
        <v>12235</v>
      </c>
      <c r="GQD1" t="s">
        <v>12236</v>
      </c>
      <c r="GQE1" t="s">
        <v>12237</v>
      </c>
      <c r="GQF1" t="s">
        <v>12238</v>
      </c>
      <c r="GQG1" t="s">
        <v>12239</v>
      </c>
      <c r="GQH1" t="s">
        <v>12240</v>
      </c>
      <c r="GQI1" t="s">
        <v>12241</v>
      </c>
      <c r="GQJ1" t="s">
        <v>12242</v>
      </c>
      <c r="GQK1" t="s">
        <v>12243</v>
      </c>
      <c r="GQL1" t="s">
        <v>12244</v>
      </c>
      <c r="GQM1" t="s">
        <v>12245</v>
      </c>
      <c r="GQN1" t="s">
        <v>12246</v>
      </c>
      <c r="GQO1" t="s">
        <v>12247</v>
      </c>
      <c r="GQP1" t="s">
        <v>12248</v>
      </c>
      <c r="GQQ1" t="s">
        <v>12249</v>
      </c>
      <c r="GQR1" t="s">
        <v>12250</v>
      </c>
      <c r="GQS1" t="s">
        <v>12251</v>
      </c>
      <c r="GQT1" t="s">
        <v>12252</v>
      </c>
      <c r="GQU1" t="s">
        <v>12253</v>
      </c>
      <c r="GQV1" t="s">
        <v>12254</v>
      </c>
      <c r="GQW1" t="s">
        <v>12255</v>
      </c>
      <c r="GQX1" t="s">
        <v>12256</v>
      </c>
      <c r="GQY1" t="s">
        <v>12257</v>
      </c>
      <c r="GQZ1" t="s">
        <v>12258</v>
      </c>
      <c r="GRA1" t="s">
        <v>12259</v>
      </c>
      <c r="GRB1" t="s">
        <v>12260</v>
      </c>
      <c r="GRC1" t="s">
        <v>12261</v>
      </c>
      <c r="GRD1" t="s">
        <v>12262</v>
      </c>
      <c r="GRE1" t="s">
        <v>12263</v>
      </c>
      <c r="GRF1" t="s">
        <v>12264</v>
      </c>
      <c r="GRG1" t="s">
        <v>12265</v>
      </c>
      <c r="GRH1" t="s">
        <v>12266</v>
      </c>
      <c r="GRI1" t="s">
        <v>12267</v>
      </c>
      <c r="GRJ1" t="s">
        <v>12268</v>
      </c>
      <c r="GRK1" t="s">
        <v>12269</v>
      </c>
      <c r="GRL1" t="s">
        <v>12270</v>
      </c>
      <c r="GRM1" t="s">
        <v>12271</v>
      </c>
      <c r="GRN1" t="s">
        <v>12272</v>
      </c>
      <c r="GRO1" t="s">
        <v>12273</v>
      </c>
      <c r="GRP1" t="s">
        <v>12274</v>
      </c>
      <c r="GRQ1" t="s">
        <v>12275</v>
      </c>
      <c r="GRR1" t="s">
        <v>12276</v>
      </c>
      <c r="GRS1" t="s">
        <v>12277</v>
      </c>
      <c r="GRT1" t="s">
        <v>12278</v>
      </c>
      <c r="GRU1" t="s">
        <v>12279</v>
      </c>
      <c r="GRV1" t="s">
        <v>12280</v>
      </c>
      <c r="GRW1" t="s">
        <v>12281</v>
      </c>
      <c r="GRX1" t="s">
        <v>12282</v>
      </c>
      <c r="GRY1" t="s">
        <v>12283</v>
      </c>
      <c r="GRZ1" t="s">
        <v>12284</v>
      </c>
      <c r="GSA1" t="s">
        <v>12285</v>
      </c>
      <c r="GSB1" t="s">
        <v>12286</v>
      </c>
      <c r="GSC1" t="s">
        <v>12287</v>
      </c>
      <c r="GSD1" t="s">
        <v>12288</v>
      </c>
      <c r="GSE1" t="s">
        <v>12289</v>
      </c>
      <c r="GSF1" t="s">
        <v>12290</v>
      </c>
      <c r="GSG1" t="s">
        <v>12291</v>
      </c>
      <c r="GSH1" t="s">
        <v>12292</v>
      </c>
      <c r="GSI1" t="s">
        <v>12293</v>
      </c>
      <c r="GSJ1" t="s">
        <v>12294</v>
      </c>
      <c r="GSK1" t="s">
        <v>12295</v>
      </c>
      <c r="GSL1" t="s">
        <v>12296</v>
      </c>
      <c r="GSM1" t="s">
        <v>12297</v>
      </c>
      <c r="GSN1" t="s">
        <v>12298</v>
      </c>
      <c r="GSO1" t="s">
        <v>12299</v>
      </c>
      <c r="GSP1" t="s">
        <v>12300</v>
      </c>
      <c r="GSQ1" t="s">
        <v>12301</v>
      </c>
      <c r="GSR1" t="s">
        <v>12302</v>
      </c>
      <c r="GSS1" t="s">
        <v>12303</v>
      </c>
      <c r="GST1" t="s">
        <v>12304</v>
      </c>
      <c r="GSU1" t="s">
        <v>12305</v>
      </c>
      <c r="GSV1" t="s">
        <v>12306</v>
      </c>
      <c r="GSW1" t="s">
        <v>12307</v>
      </c>
      <c r="GSX1" t="s">
        <v>12308</v>
      </c>
      <c r="GSY1" t="s">
        <v>12309</v>
      </c>
      <c r="GSZ1" t="s">
        <v>12310</v>
      </c>
      <c r="GTA1" t="s">
        <v>12311</v>
      </c>
      <c r="GTB1" t="s">
        <v>12312</v>
      </c>
      <c r="GTC1" t="s">
        <v>12313</v>
      </c>
      <c r="GTD1" t="s">
        <v>12314</v>
      </c>
      <c r="GTE1" t="s">
        <v>12315</v>
      </c>
      <c r="GTF1" t="s">
        <v>12316</v>
      </c>
      <c r="GTG1" t="s">
        <v>12317</v>
      </c>
      <c r="GTH1" t="s">
        <v>12318</v>
      </c>
      <c r="GTI1" t="s">
        <v>12319</v>
      </c>
      <c r="GTJ1" t="s">
        <v>12320</v>
      </c>
      <c r="GTK1" t="s">
        <v>12321</v>
      </c>
      <c r="GTL1" t="s">
        <v>12322</v>
      </c>
      <c r="GTM1" t="s">
        <v>12323</v>
      </c>
      <c r="GTN1" t="s">
        <v>12324</v>
      </c>
      <c r="GTO1" t="s">
        <v>12325</v>
      </c>
      <c r="GTP1" t="s">
        <v>12326</v>
      </c>
      <c r="GTQ1" t="s">
        <v>12327</v>
      </c>
      <c r="GTR1" t="s">
        <v>12328</v>
      </c>
      <c r="GTS1" t="s">
        <v>12329</v>
      </c>
      <c r="GTT1" t="s">
        <v>12330</v>
      </c>
      <c r="GTU1" t="s">
        <v>12331</v>
      </c>
      <c r="GTV1" t="s">
        <v>12332</v>
      </c>
      <c r="GTW1" t="s">
        <v>12333</v>
      </c>
      <c r="GTX1" t="s">
        <v>12334</v>
      </c>
      <c r="GTY1" t="s">
        <v>12335</v>
      </c>
      <c r="GTZ1" t="s">
        <v>12336</v>
      </c>
      <c r="GUA1" t="s">
        <v>12337</v>
      </c>
      <c r="GUB1" t="s">
        <v>12338</v>
      </c>
      <c r="GUC1" t="s">
        <v>12339</v>
      </c>
      <c r="GUD1" t="s">
        <v>12340</v>
      </c>
      <c r="GUE1" t="s">
        <v>12341</v>
      </c>
      <c r="GUF1" t="s">
        <v>12342</v>
      </c>
      <c r="GUG1" t="s">
        <v>12343</v>
      </c>
      <c r="GUH1" t="s">
        <v>12344</v>
      </c>
      <c r="GUI1" t="s">
        <v>12345</v>
      </c>
      <c r="GUJ1" t="s">
        <v>12346</v>
      </c>
      <c r="GUK1" t="s">
        <v>12347</v>
      </c>
      <c r="GUL1" t="s">
        <v>12348</v>
      </c>
      <c r="GUM1" t="s">
        <v>12349</v>
      </c>
      <c r="GUN1" t="s">
        <v>12350</v>
      </c>
      <c r="GUO1" t="s">
        <v>12351</v>
      </c>
      <c r="GUP1" t="s">
        <v>12352</v>
      </c>
      <c r="GUQ1" t="s">
        <v>12353</v>
      </c>
      <c r="GUR1" t="s">
        <v>12354</v>
      </c>
      <c r="GUS1" t="s">
        <v>12355</v>
      </c>
      <c r="GUT1" t="s">
        <v>12356</v>
      </c>
      <c r="GUU1" t="s">
        <v>12357</v>
      </c>
      <c r="GUV1" t="s">
        <v>12358</v>
      </c>
      <c r="GUW1" t="s">
        <v>12359</v>
      </c>
      <c r="GUX1" t="s">
        <v>12360</v>
      </c>
      <c r="GUY1" t="s">
        <v>12361</v>
      </c>
      <c r="GUZ1" t="s">
        <v>12362</v>
      </c>
      <c r="GVA1" t="s">
        <v>12363</v>
      </c>
      <c r="GVB1" t="s">
        <v>12364</v>
      </c>
      <c r="GVC1" t="s">
        <v>12365</v>
      </c>
      <c r="GVD1" t="s">
        <v>12366</v>
      </c>
      <c r="GVE1" t="s">
        <v>12367</v>
      </c>
      <c r="GVF1" t="s">
        <v>12368</v>
      </c>
      <c r="GVG1" t="s">
        <v>12369</v>
      </c>
      <c r="GVH1" t="s">
        <v>12370</v>
      </c>
      <c r="GVI1" t="s">
        <v>12371</v>
      </c>
      <c r="GVJ1" t="s">
        <v>12372</v>
      </c>
      <c r="GVK1" t="s">
        <v>12373</v>
      </c>
      <c r="GVL1" t="s">
        <v>12374</v>
      </c>
      <c r="GVM1" t="s">
        <v>12375</v>
      </c>
      <c r="GVN1" t="s">
        <v>12376</v>
      </c>
      <c r="GVO1" t="s">
        <v>12377</v>
      </c>
      <c r="GVP1" t="s">
        <v>12378</v>
      </c>
      <c r="GVQ1" t="s">
        <v>12379</v>
      </c>
      <c r="GVR1" t="s">
        <v>12380</v>
      </c>
      <c r="GVS1" t="s">
        <v>12381</v>
      </c>
      <c r="GVT1" t="s">
        <v>12382</v>
      </c>
      <c r="GVU1" t="s">
        <v>12383</v>
      </c>
      <c r="GVV1" t="s">
        <v>12384</v>
      </c>
      <c r="GVW1" t="s">
        <v>12385</v>
      </c>
      <c r="GVX1" t="s">
        <v>12386</v>
      </c>
      <c r="GVY1" t="s">
        <v>12387</v>
      </c>
      <c r="GVZ1" t="s">
        <v>12388</v>
      </c>
      <c r="GWA1" t="s">
        <v>12389</v>
      </c>
      <c r="GWB1" t="s">
        <v>12390</v>
      </c>
      <c r="GWC1" t="s">
        <v>12391</v>
      </c>
      <c r="GWD1" t="s">
        <v>12392</v>
      </c>
      <c r="GWE1" t="s">
        <v>12393</v>
      </c>
      <c r="GWF1" t="s">
        <v>12394</v>
      </c>
      <c r="GWG1" t="s">
        <v>12395</v>
      </c>
      <c r="GWH1" t="s">
        <v>12396</v>
      </c>
      <c r="GWI1" t="s">
        <v>12397</v>
      </c>
      <c r="GWJ1" t="s">
        <v>12398</v>
      </c>
      <c r="GWK1" t="s">
        <v>12399</v>
      </c>
      <c r="GWL1" t="s">
        <v>12400</v>
      </c>
      <c r="GWM1" t="s">
        <v>12401</v>
      </c>
      <c r="GWN1" t="s">
        <v>12402</v>
      </c>
      <c r="GWO1" t="s">
        <v>12403</v>
      </c>
      <c r="GWP1" t="s">
        <v>12404</v>
      </c>
      <c r="GWQ1" t="s">
        <v>12405</v>
      </c>
      <c r="GWR1" t="s">
        <v>12406</v>
      </c>
      <c r="GWS1" t="s">
        <v>12407</v>
      </c>
      <c r="GWT1" t="s">
        <v>12408</v>
      </c>
      <c r="GWU1" t="s">
        <v>12409</v>
      </c>
      <c r="GWV1" t="s">
        <v>12410</v>
      </c>
      <c r="GWW1" t="s">
        <v>12411</v>
      </c>
      <c r="GWX1" t="s">
        <v>12412</v>
      </c>
      <c r="GWY1" t="s">
        <v>12413</v>
      </c>
      <c r="GWZ1" t="s">
        <v>12414</v>
      </c>
      <c r="GXA1" t="s">
        <v>12415</v>
      </c>
      <c r="GXB1" t="s">
        <v>12416</v>
      </c>
      <c r="GXC1" t="s">
        <v>12417</v>
      </c>
      <c r="GXD1" t="s">
        <v>12418</v>
      </c>
      <c r="GXE1" t="s">
        <v>12419</v>
      </c>
      <c r="GXF1" t="s">
        <v>12420</v>
      </c>
      <c r="GXG1" t="s">
        <v>12421</v>
      </c>
      <c r="GXH1" t="s">
        <v>12422</v>
      </c>
      <c r="GXI1" t="s">
        <v>12423</v>
      </c>
      <c r="GXJ1" t="s">
        <v>12424</v>
      </c>
      <c r="GXK1" t="s">
        <v>12425</v>
      </c>
      <c r="GXL1" t="s">
        <v>12426</v>
      </c>
      <c r="GXM1" t="s">
        <v>12427</v>
      </c>
      <c r="GXN1" t="s">
        <v>12428</v>
      </c>
      <c r="GXO1" t="s">
        <v>12429</v>
      </c>
      <c r="GXP1" t="s">
        <v>12430</v>
      </c>
      <c r="GXQ1" t="s">
        <v>12431</v>
      </c>
      <c r="GXR1" t="s">
        <v>12432</v>
      </c>
      <c r="GXS1" t="s">
        <v>12433</v>
      </c>
      <c r="GXT1" t="s">
        <v>12434</v>
      </c>
      <c r="GXU1" t="s">
        <v>12435</v>
      </c>
      <c r="GXV1" t="s">
        <v>12436</v>
      </c>
      <c r="GXW1" t="s">
        <v>12437</v>
      </c>
      <c r="GXX1" t="s">
        <v>12438</v>
      </c>
      <c r="GXY1" t="s">
        <v>12439</v>
      </c>
      <c r="GXZ1" t="s">
        <v>12440</v>
      </c>
      <c r="GYA1" t="s">
        <v>12441</v>
      </c>
      <c r="GYB1" t="s">
        <v>12442</v>
      </c>
      <c r="GYC1" t="s">
        <v>12443</v>
      </c>
      <c r="GYD1" t="s">
        <v>12444</v>
      </c>
      <c r="GYE1" t="s">
        <v>12445</v>
      </c>
      <c r="GYF1" t="s">
        <v>12446</v>
      </c>
      <c r="GYG1" t="s">
        <v>12447</v>
      </c>
      <c r="GYH1" t="s">
        <v>12448</v>
      </c>
      <c r="GYI1" t="s">
        <v>12449</v>
      </c>
      <c r="GYJ1" t="s">
        <v>12450</v>
      </c>
      <c r="GYK1" t="s">
        <v>12451</v>
      </c>
      <c r="GYL1" t="s">
        <v>12452</v>
      </c>
      <c r="GYM1" t="s">
        <v>12453</v>
      </c>
      <c r="GYN1" t="s">
        <v>12454</v>
      </c>
      <c r="GYO1" t="s">
        <v>12455</v>
      </c>
      <c r="GYP1" t="s">
        <v>12456</v>
      </c>
      <c r="GYQ1" t="s">
        <v>12457</v>
      </c>
      <c r="GYR1" t="s">
        <v>12458</v>
      </c>
      <c r="GYS1" t="s">
        <v>12459</v>
      </c>
      <c r="GYT1" t="s">
        <v>12460</v>
      </c>
      <c r="GYU1" t="s">
        <v>12461</v>
      </c>
      <c r="GYV1" t="s">
        <v>12462</v>
      </c>
      <c r="GYW1" t="s">
        <v>12463</v>
      </c>
      <c r="GYX1" t="s">
        <v>12464</v>
      </c>
      <c r="GYY1" t="s">
        <v>12465</v>
      </c>
      <c r="GYZ1" t="s">
        <v>12466</v>
      </c>
      <c r="GZA1" t="s">
        <v>12467</v>
      </c>
      <c r="GZB1" t="s">
        <v>12468</v>
      </c>
      <c r="GZC1" t="s">
        <v>12469</v>
      </c>
      <c r="GZD1" t="s">
        <v>12470</v>
      </c>
      <c r="GZE1" t="s">
        <v>12471</v>
      </c>
      <c r="GZF1" t="s">
        <v>12472</v>
      </c>
      <c r="GZG1" t="s">
        <v>12473</v>
      </c>
      <c r="GZH1" t="s">
        <v>12474</v>
      </c>
      <c r="GZI1" t="s">
        <v>12475</v>
      </c>
      <c r="GZJ1" t="s">
        <v>12476</v>
      </c>
      <c r="GZK1" t="s">
        <v>12477</v>
      </c>
      <c r="GZL1" t="s">
        <v>12478</v>
      </c>
      <c r="GZM1" t="s">
        <v>12479</v>
      </c>
      <c r="GZN1" t="s">
        <v>12480</v>
      </c>
      <c r="GZO1" t="s">
        <v>12481</v>
      </c>
      <c r="GZP1" t="s">
        <v>12482</v>
      </c>
      <c r="GZQ1" t="s">
        <v>12483</v>
      </c>
      <c r="GZR1" t="s">
        <v>12484</v>
      </c>
      <c r="GZS1" t="s">
        <v>12485</v>
      </c>
      <c r="GZT1" t="s">
        <v>12486</v>
      </c>
      <c r="GZU1" t="s">
        <v>12487</v>
      </c>
      <c r="GZV1" t="s">
        <v>12488</v>
      </c>
      <c r="GZW1" t="s">
        <v>12489</v>
      </c>
      <c r="GZX1" t="s">
        <v>12490</v>
      </c>
      <c r="GZY1" t="s">
        <v>12491</v>
      </c>
      <c r="GZZ1" t="s">
        <v>12492</v>
      </c>
      <c r="HAA1" t="s">
        <v>12493</v>
      </c>
      <c r="HAB1" t="s">
        <v>12494</v>
      </c>
      <c r="HAC1" t="s">
        <v>12495</v>
      </c>
      <c r="HAD1" t="s">
        <v>12496</v>
      </c>
      <c r="HAE1" t="s">
        <v>12497</v>
      </c>
      <c r="HAF1" t="s">
        <v>12498</v>
      </c>
      <c r="HAG1" t="s">
        <v>12499</v>
      </c>
      <c r="HAH1" t="s">
        <v>12500</v>
      </c>
      <c r="HAI1" t="s">
        <v>12501</v>
      </c>
      <c r="HAJ1" t="s">
        <v>12502</v>
      </c>
      <c r="HAK1" t="s">
        <v>12503</v>
      </c>
      <c r="HAL1" t="s">
        <v>12504</v>
      </c>
      <c r="HAM1" t="s">
        <v>12505</v>
      </c>
      <c r="HAN1" t="s">
        <v>12506</v>
      </c>
      <c r="HAO1" t="s">
        <v>12507</v>
      </c>
      <c r="HAP1" t="s">
        <v>12508</v>
      </c>
      <c r="HAQ1" t="s">
        <v>12509</v>
      </c>
      <c r="HAR1" t="s">
        <v>12510</v>
      </c>
      <c r="HAS1" t="s">
        <v>12511</v>
      </c>
      <c r="HAT1" t="s">
        <v>12512</v>
      </c>
      <c r="HAU1" t="s">
        <v>12513</v>
      </c>
      <c r="HAV1" t="s">
        <v>12514</v>
      </c>
      <c r="HAW1" t="s">
        <v>12515</v>
      </c>
      <c r="HAX1" t="s">
        <v>12516</v>
      </c>
      <c r="HAY1" t="s">
        <v>12517</v>
      </c>
      <c r="HAZ1" t="s">
        <v>12518</v>
      </c>
      <c r="HBA1" t="s">
        <v>12519</v>
      </c>
      <c r="HBB1" t="s">
        <v>12520</v>
      </c>
      <c r="HBC1" t="s">
        <v>12521</v>
      </c>
      <c r="HBD1" t="s">
        <v>12522</v>
      </c>
      <c r="HBE1" t="s">
        <v>12523</v>
      </c>
      <c r="HBF1" t="s">
        <v>12524</v>
      </c>
      <c r="HBG1" t="s">
        <v>12525</v>
      </c>
      <c r="HBH1" t="s">
        <v>12526</v>
      </c>
      <c r="HBI1" t="s">
        <v>12527</v>
      </c>
      <c r="HBJ1" t="s">
        <v>12528</v>
      </c>
      <c r="HBK1" t="s">
        <v>12529</v>
      </c>
      <c r="HBL1" t="s">
        <v>12530</v>
      </c>
      <c r="HBM1" t="s">
        <v>12531</v>
      </c>
      <c r="HBN1" t="s">
        <v>12532</v>
      </c>
      <c r="HBO1" t="s">
        <v>12533</v>
      </c>
      <c r="HBP1" t="s">
        <v>12534</v>
      </c>
      <c r="HBQ1" t="s">
        <v>12535</v>
      </c>
      <c r="HBR1" t="s">
        <v>12536</v>
      </c>
      <c r="HBS1" t="s">
        <v>12537</v>
      </c>
      <c r="HBT1" t="s">
        <v>12538</v>
      </c>
      <c r="HBU1" t="s">
        <v>12539</v>
      </c>
      <c r="HBV1" t="s">
        <v>12540</v>
      </c>
      <c r="HBW1" t="s">
        <v>12541</v>
      </c>
      <c r="HBX1" t="s">
        <v>12542</v>
      </c>
      <c r="HBY1" t="s">
        <v>12543</v>
      </c>
      <c r="HBZ1" t="s">
        <v>12544</v>
      </c>
      <c r="HCA1" t="s">
        <v>12545</v>
      </c>
      <c r="HCB1" t="s">
        <v>12546</v>
      </c>
      <c r="HCC1" t="s">
        <v>12547</v>
      </c>
      <c r="HCD1" t="s">
        <v>12548</v>
      </c>
      <c r="HCE1" t="s">
        <v>12549</v>
      </c>
      <c r="HCF1" t="s">
        <v>12550</v>
      </c>
      <c r="HCG1" t="s">
        <v>12551</v>
      </c>
      <c r="HCH1" t="s">
        <v>12552</v>
      </c>
      <c r="HCI1" t="s">
        <v>12553</v>
      </c>
      <c r="HCJ1" t="s">
        <v>12554</v>
      </c>
      <c r="HCK1" t="s">
        <v>12555</v>
      </c>
      <c r="HCL1" t="s">
        <v>12556</v>
      </c>
      <c r="HCM1" t="s">
        <v>12557</v>
      </c>
      <c r="HCN1" t="s">
        <v>12558</v>
      </c>
      <c r="HCO1" t="s">
        <v>12559</v>
      </c>
      <c r="HCP1" t="s">
        <v>12560</v>
      </c>
      <c r="HCQ1" t="s">
        <v>12561</v>
      </c>
      <c r="HCR1" t="s">
        <v>12562</v>
      </c>
      <c r="HCS1" t="s">
        <v>12563</v>
      </c>
      <c r="HCT1" t="s">
        <v>12564</v>
      </c>
      <c r="HCU1" t="s">
        <v>12565</v>
      </c>
      <c r="HCV1" t="s">
        <v>12566</v>
      </c>
      <c r="HCW1" t="s">
        <v>12567</v>
      </c>
      <c r="HCX1" t="s">
        <v>12568</v>
      </c>
      <c r="HCY1" t="s">
        <v>12569</v>
      </c>
      <c r="HCZ1" t="s">
        <v>12570</v>
      </c>
      <c r="HDA1" t="s">
        <v>12571</v>
      </c>
      <c r="HDB1" t="s">
        <v>12572</v>
      </c>
      <c r="HDC1" t="s">
        <v>12573</v>
      </c>
      <c r="HDD1" t="s">
        <v>12574</v>
      </c>
      <c r="HDE1" t="s">
        <v>12575</v>
      </c>
      <c r="HDF1" t="s">
        <v>12576</v>
      </c>
      <c r="HDG1" t="s">
        <v>12577</v>
      </c>
      <c r="HDH1" t="s">
        <v>12578</v>
      </c>
      <c r="HDI1" t="s">
        <v>12579</v>
      </c>
      <c r="HDJ1" t="s">
        <v>12580</v>
      </c>
      <c r="HDK1" t="s">
        <v>12581</v>
      </c>
      <c r="HDL1" t="s">
        <v>12582</v>
      </c>
      <c r="HDM1" t="s">
        <v>12583</v>
      </c>
      <c r="HDN1" t="s">
        <v>12584</v>
      </c>
      <c r="HDO1" t="s">
        <v>12585</v>
      </c>
      <c r="HDP1" t="s">
        <v>12586</v>
      </c>
      <c r="HDQ1" t="s">
        <v>12587</v>
      </c>
      <c r="HDR1" t="s">
        <v>12588</v>
      </c>
      <c r="HDS1" t="s">
        <v>12589</v>
      </c>
      <c r="HDT1" t="s">
        <v>12590</v>
      </c>
      <c r="HDU1" t="s">
        <v>12591</v>
      </c>
      <c r="HDV1" t="s">
        <v>12592</v>
      </c>
      <c r="HDW1" t="s">
        <v>12593</v>
      </c>
      <c r="HDX1" t="s">
        <v>12594</v>
      </c>
      <c r="HDY1" t="s">
        <v>12595</v>
      </c>
      <c r="HDZ1" t="s">
        <v>12596</v>
      </c>
      <c r="HEA1" t="s">
        <v>12597</v>
      </c>
      <c r="HEB1" t="s">
        <v>12598</v>
      </c>
      <c r="HEC1" t="s">
        <v>12599</v>
      </c>
      <c r="HED1" t="s">
        <v>12600</v>
      </c>
      <c r="HEE1" t="s">
        <v>12601</v>
      </c>
      <c r="HEF1" t="s">
        <v>12602</v>
      </c>
      <c r="HEG1" t="s">
        <v>12603</v>
      </c>
      <c r="HEH1" t="s">
        <v>12604</v>
      </c>
      <c r="HEI1" t="s">
        <v>12605</v>
      </c>
      <c r="HEJ1" t="s">
        <v>12606</v>
      </c>
      <c r="HEK1" t="s">
        <v>12607</v>
      </c>
      <c r="HEL1" t="s">
        <v>12608</v>
      </c>
      <c r="HEM1" t="s">
        <v>12609</v>
      </c>
      <c r="HEN1" t="s">
        <v>12610</v>
      </c>
      <c r="HEO1" t="s">
        <v>12611</v>
      </c>
      <c r="HEP1" t="s">
        <v>12612</v>
      </c>
      <c r="HEQ1" t="s">
        <v>12613</v>
      </c>
      <c r="HER1" t="s">
        <v>12614</v>
      </c>
      <c r="HES1" t="s">
        <v>12615</v>
      </c>
      <c r="HET1" t="s">
        <v>12616</v>
      </c>
      <c r="HEU1" t="s">
        <v>12617</v>
      </c>
      <c r="HEV1" t="s">
        <v>12618</v>
      </c>
      <c r="HEW1" t="s">
        <v>12619</v>
      </c>
      <c r="HEX1" t="s">
        <v>12620</v>
      </c>
      <c r="HEY1" t="s">
        <v>12621</v>
      </c>
      <c r="HEZ1" t="s">
        <v>12622</v>
      </c>
      <c r="HFA1" t="s">
        <v>12623</v>
      </c>
      <c r="HFB1" t="s">
        <v>12624</v>
      </c>
      <c r="HFC1" t="s">
        <v>12625</v>
      </c>
      <c r="HFD1" t="s">
        <v>12626</v>
      </c>
      <c r="HFE1" t="s">
        <v>12627</v>
      </c>
      <c r="HFF1" t="s">
        <v>12628</v>
      </c>
      <c r="HFG1" t="s">
        <v>12629</v>
      </c>
      <c r="HFH1" t="s">
        <v>12630</v>
      </c>
      <c r="HFI1" t="s">
        <v>12631</v>
      </c>
      <c r="HFJ1" t="s">
        <v>12632</v>
      </c>
      <c r="HFK1" t="s">
        <v>12633</v>
      </c>
      <c r="HFL1" t="s">
        <v>12634</v>
      </c>
      <c r="HFM1" t="s">
        <v>12635</v>
      </c>
      <c r="HFN1" t="s">
        <v>12636</v>
      </c>
      <c r="HFO1" t="s">
        <v>12637</v>
      </c>
      <c r="HFP1" t="s">
        <v>12638</v>
      </c>
      <c r="HFQ1" t="s">
        <v>12639</v>
      </c>
      <c r="HFR1" t="s">
        <v>12640</v>
      </c>
      <c r="HFS1" t="s">
        <v>12641</v>
      </c>
      <c r="HFT1" t="s">
        <v>12642</v>
      </c>
      <c r="HFU1" t="s">
        <v>12643</v>
      </c>
      <c r="HFV1" t="s">
        <v>12644</v>
      </c>
      <c r="HFW1" t="s">
        <v>12645</v>
      </c>
      <c r="HFX1" t="s">
        <v>12646</v>
      </c>
      <c r="HFY1" t="s">
        <v>12647</v>
      </c>
      <c r="HFZ1" t="s">
        <v>12648</v>
      </c>
      <c r="HGA1" t="s">
        <v>12649</v>
      </c>
      <c r="HGB1" t="s">
        <v>12650</v>
      </c>
      <c r="HGC1" t="s">
        <v>12651</v>
      </c>
      <c r="HGD1" t="s">
        <v>12652</v>
      </c>
      <c r="HGE1" t="s">
        <v>12653</v>
      </c>
      <c r="HGF1" t="s">
        <v>12654</v>
      </c>
      <c r="HGG1" t="s">
        <v>12655</v>
      </c>
      <c r="HGH1" t="s">
        <v>12656</v>
      </c>
      <c r="HGI1" t="s">
        <v>12657</v>
      </c>
      <c r="HGJ1" t="s">
        <v>12658</v>
      </c>
      <c r="HGK1" t="s">
        <v>12659</v>
      </c>
      <c r="HGL1" t="s">
        <v>12660</v>
      </c>
      <c r="HGM1" t="s">
        <v>12661</v>
      </c>
      <c r="HGN1" t="s">
        <v>12662</v>
      </c>
      <c r="HGO1" t="s">
        <v>12663</v>
      </c>
      <c r="HGP1" t="s">
        <v>12664</v>
      </c>
      <c r="HGQ1" t="s">
        <v>12665</v>
      </c>
      <c r="HGR1" t="s">
        <v>12666</v>
      </c>
      <c r="HGS1" t="s">
        <v>12667</v>
      </c>
      <c r="HGT1" t="s">
        <v>12668</v>
      </c>
      <c r="HGU1" t="s">
        <v>12669</v>
      </c>
      <c r="HGV1" t="s">
        <v>12670</v>
      </c>
      <c r="HGW1" t="s">
        <v>12671</v>
      </c>
      <c r="HGX1" t="s">
        <v>12672</v>
      </c>
      <c r="HGY1" t="s">
        <v>12673</v>
      </c>
      <c r="HGZ1" t="s">
        <v>12674</v>
      </c>
      <c r="HHA1" t="s">
        <v>12675</v>
      </c>
      <c r="HHB1" t="s">
        <v>12676</v>
      </c>
      <c r="HHC1" t="s">
        <v>12677</v>
      </c>
      <c r="HHD1" t="s">
        <v>12678</v>
      </c>
      <c r="HHE1" t="s">
        <v>12679</v>
      </c>
      <c r="HHF1" t="s">
        <v>12680</v>
      </c>
      <c r="HHG1" t="s">
        <v>12681</v>
      </c>
      <c r="HHH1" t="s">
        <v>12682</v>
      </c>
      <c r="HHI1" t="s">
        <v>12683</v>
      </c>
      <c r="HHJ1" t="s">
        <v>12684</v>
      </c>
      <c r="HHK1" t="s">
        <v>12685</v>
      </c>
      <c r="HHL1" t="s">
        <v>12686</v>
      </c>
      <c r="HHM1" t="s">
        <v>12687</v>
      </c>
      <c r="HHN1" t="s">
        <v>12688</v>
      </c>
      <c r="HHO1" t="s">
        <v>12689</v>
      </c>
      <c r="HHP1" t="s">
        <v>12690</v>
      </c>
      <c r="HHQ1" t="s">
        <v>12691</v>
      </c>
      <c r="HHR1" t="s">
        <v>12692</v>
      </c>
      <c r="HHS1" t="s">
        <v>12693</v>
      </c>
      <c r="HHT1" t="s">
        <v>12694</v>
      </c>
      <c r="HHU1" t="s">
        <v>12695</v>
      </c>
      <c r="HHV1" t="s">
        <v>12696</v>
      </c>
      <c r="HHW1" t="s">
        <v>12697</v>
      </c>
      <c r="HHX1" t="s">
        <v>12698</v>
      </c>
      <c r="HHY1" t="s">
        <v>12699</v>
      </c>
      <c r="HHZ1" t="s">
        <v>12700</v>
      </c>
      <c r="HIA1" t="s">
        <v>12701</v>
      </c>
      <c r="HIB1" t="s">
        <v>12702</v>
      </c>
      <c r="HIC1" t="s">
        <v>12703</v>
      </c>
      <c r="HID1" t="s">
        <v>12704</v>
      </c>
      <c r="HIE1" t="s">
        <v>12705</v>
      </c>
      <c r="HIF1" t="s">
        <v>12706</v>
      </c>
      <c r="HIG1" t="s">
        <v>12707</v>
      </c>
      <c r="HIH1" t="s">
        <v>12708</v>
      </c>
      <c r="HII1" t="s">
        <v>12709</v>
      </c>
      <c r="HIJ1" t="s">
        <v>12710</v>
      </c>
      <c r="HIK1" t="s">
        <v>12711</v>
      </c>
      <c r="HIL1" t="s">
        <v>12712</v>
      </c>
      <c r="HIM1" t="s">
        <v>12713</v>
      </c>
      <c r="HIN1" t="s">
        <v>12714</v>
      </c>
      <c r="HIO1" t="s">
        <v>12715</v>
      </c>
      <c r="HIP1" t="s">
        <v>12716</v>
      </c>
      <c r="HIQ1" t="s">
        <v>12717</v>
      </c>
      <c r="HIR1" t="s">
        <v>12718</v>
      </c>
      <c r="HIS1" t="s">
        <v>12719</v>
      </c>
      <c r="HIT1" t="s">
        <v>12720</v>
      </c>
      <c r="HIU1" t="s">
        <v>12721</v>
      </c>
      <c r="HIV1" t="s">
        <v>12722</v>
      </c>
      <c r="HIW1" t="s">
        <v>12723</v>
      </c>
      <c r="HIX1" t="s">
        <v>12724</v>
      </c>
      <c r="HIY1" t="s">
        <v>12725</v>
      </c>
      <c r="HIZ1" t="s">
        <v>12726</v>
      </c>
      <c r="HJA1" t="s">
        <v>12727</v>
      </c>
      <c r="HJB1" t="s">
        <v>12728</v>
      </c>
      <c r="HJC1" t="s">
        <v>12729</v>
      </c>
      <c r="HJD1" t="s">
        <v>12730</v>
      </c>
      <c r="HJE1" t="s">
        <v>12731</v>
      </c>
      <c r="HJF1" t="s">
        <v>12732</v>
      </c>
      <c r="HJG1" t="s">
        <v>12733</v>
      </c>
      <c r="HJH1" t="s">
        <v>12734</v>
      </c>
      <c r="HJI1" t="s">
        <v>12735</v>
      </c>
      <c r="HJJ1" t="s">
        <v>12736</v>
      </c>
      <c r="HJK1" t="s">
        <v>12737</v>
      </c>
      <c r="HJL1" t="s">
        <v>12738</v>
      </c>
      <c r="HJM1" t="s">
        <v>12739</v>
      </c>
      <c r="HJN1" t="s">
        <v>12740</v>
      </c>
      <c r="HJO1" t="s">
        <v>12741</v>
      </c>
      <c r="HJP1" t="s">
        <v>12742</v>
      </c>
      <c r="HJQ1" t="s">
        <v>12743</v>
      </c>
      <c r="HJR1" t="s">
        <v>12744</v>
      </c>
      <c r="HJS1" t="s">
        <v>12745</v>
      </c>
      <c r="HJT1" t="s">
        <v>12746</v>
      </c>
      <c r="HJU1" t="s">
        <v>12747</v>
      </c>
      <c r="HJV1" t="s">
        <v>12748</v>
      </c>
      <c r="HJW1" t="s">
        <v>12749</v>
      </c>
      <c r="HJX1" t="s">
        <v>12750</v>
      </c>
      <c r="HJY1" t="s">
        <v>12751</v>
      </c>
      <c r="HJZ1" t="s">
        <v>12752</v>
      </c>
      <c r="HKA1" t="s">
        <v>12753</v>
      </c>
      <c r="HKB1" t="s">
        <v>12754</v>
      </c>
      <c r="HKC1" t="s">
        <v>12755</v>
      </c>
      <c r="HKD1" t="s">
        <v>12756</v>
      </c>
      <c r="HKE1" t="s">
        <v>12757</v>
      </c>
      <c r="HKF1" t="s">
        <v>12758</v>
      </c>
      <c r="HKG1" t="s">
        <v>12759</v>
      </c>
      <c r="HKH1" t="s">
        <v>12760</v>
      </c>
      <c r="HKI1" t="s">
        <v>12761</v>
      </c>
      <c r="HKJ1" t="s">
        <v>12762</v>
      </c>
      <c r="HKK1" t="s">
        <v>12763</v>
      </c>
      <c r="HKL1" t="s">
        <v>12764</v>
      </c>
      <c r="HKM1" t="s">
        <v>12765</v>
      </c>
      <c r="HKN1" t="s">
        <v>12766</v>
      </c>
      <c r="HKO1" t="s">
        <v>12767</v>
      </c>
      <c r="HKP1" t="s">
        <v>12768</v>
      </c>
      <c r="HKQ1" t="s">
        <v>12769</v>
      </c>
      <c r="HKR1" t="s">
        <v>12770</v>
      </c>
      <c r="HKS1" t="s">
        <v>12771</v>
      </c>
      <c r="HKT1" t="s">
        <v>12772</v>
      </c>
      <c r="HKU1" t="s">
        <v>12773</v>
      </c>
      <c r="HKV1" t="s">
        <v>12774</v>
      </c>
      <c r="HKW1" t="s">
        <v>12775</v>
      </c>
      <c r="HKX1" t="s">
        <v>12776</v>
      </c>
      <c r="HKY1" t="s">
        <v>12777</v>
      </c>
      <c r="HKZ1" t="s">
        <v>12778</v>
      </c>
      <c r="HLA1" t="s">
        <v>12779</v>
      </c>
      <c r="HLB1" t="s">
        <v>12780</v>
      </c>
      <c r="HLC1" t="s">
        <v>12781</v>
      </c>
      <c r="HLD1" t="s">
        <v>12782</v>
      </c>
      <c r="HLE1" t="s">
        <v>12783</v>
      </c>
      <c r="HLF1" t="s">
        <v>12784</v>
      </c>
      <c r="HLG1" t="s">
        <v>12785</v>
      </c>
      <c r="HLH1" t="s">
        <v>12786</v>
      </c>
      <c r="HLI1" t="s">
        <v>12787</v>
      </c>
      <c r="HLJ1" t="s">
        <v>12788</v>
      </c>
      <c r="HLK1" t="s">
        <v>12789</v>
      </c>
      <c r="HLL1" t="s">
        <v>12790</v>
      </c>
      <c r="HLM1" t="s">
        <v>12791</v>
      </c>
      <c r="HLN1" t="s">
        <v>12792</v>
      </c>
      <c r="HLO1" t="s">
        <v>12793</v>
      </c>
      <c r="HLP1" t="s">
        <v>12794</v>
      </c>
      <c r="HLQ1" t="s">
        <v>12795</v>
      </c>
      <c r="HLR1" t="s">
        <v>12796</v>
      </c>
      <c r="HLS1" t="s">
        <v>12797</v>
      </c>
      <c r="HLT1" t="s">
        <v>12798</v>
      </c>
      <c r="HLU1" t="s">
        <v>12799</v>
      </c>
      <c r="HLV1" t="s">
        <v>12800</v>
      </c>
      <c r="HLW1" t="s">
        <v>12801</v>
      </c>
      <c r="HLX1" t="s">
        <v>12802</v>
      </c>
      <c r="HLY1" t="s">
        <v>12803</v>
      </c>
      <c r="HLZ1" t="s">
        <v>12804</v>
      </c>
      <c r="HMA1" t="s">
        <v>12805</v>
      </c>
      <c r="HMB1" t="s">
        <v>12806</v>
      </c>
      <c r="HMC1" t="s">
        <v>12807</v>
      </c>
      <c r="HMD1" t="s">
        <v>12808</v>
      </c>
      <c r="HME1" t="s">
        <v>12809</v>
      </c>
      <c r="HMF1" t="s">
        <v>12810</v>
      </c>
      <c r="HMG1" t="s">
        <v>12811</v>
      </c>
      <c r="HMH1" t="s">
        <v>12812</v>
      </c>
      <c r="HMI1" t="s">
        <v>12813</v>
      </c>
      <c r="HMJ1" t="s">
        <v>12814</v>
      </c>
      <c r="HMK1" t="s">
        <v>12815</v>
      </c>
      <c r="HML1" t="s">
        <v>12816</v>
      </c>
      <c r="HMM1" t="s">
        <v>12817</v>
      </c>
      <c r="HMN1" t="s">
        <v>12818</v>
      </c>
      <c r="HMO1" t="s">
        <v>12819</v>
      </c>
      <c r="HMP1" t="s">
        <v>12820</v>
      </c>
      <c r="HMQ1" t="s">
        <v>12821</v>
      </c>
      <c r="HMR1" t="s">
        <v>12822</v>
      </c>
      <c r="HMS1" t="s">
        <v>12823</v>
      </c>
      <c r="HMT1" t="s">
        <v>12824</v>
      </c>
      <c r="HMU1" t="s">
        <v>12825</v>
      </c>
      <c r="HMV1" t="s">
        <v>12826</v>
      </c>
      <c r="HMW1" t="s">
        <v>12827</v>
      </c>
      <c r="HMX1" t="s">
        <v>12828</v>
      </c>
      <c r="HMY1" t="s">
        <v>12829</v>
      </c>
      <c r="HMZ1" t="s">
        <v>12830</v>
      </c>
      <c r="HNA1" t="s">
        <v>12831</v>
      </c>
      <c r="HNB1" t="s">
        <v>12832</v>
      </c>
      <c r="HNC1" t="s">
        <v>12833</v>
      </c>
      <c r="HND1" t="s">
        <v>12834</v>
      </c>
      <c r="HNE1" t="s">
        <v>12835</v>
      </c>
      <c r="HNF1" t="s">
        <v>12836</v>
      </c>
      <c r="HNG1" t="s">
        <v>12837</v>
      </c>
      <c r="HNH1" t="s">
        <v>12838</v>
      </c>
      <c r="HNI1" t="s">
        <v>12839</v>
      </c>
      <c r="HNJ1" t="s">
        <v>12840</v>
      </c>
      <c r="HNK1" t="s">
        <v>12841</v>
      </c>
      <c r="HNL1" t="s">
        <v>12842</v>
      </c>
      <c r="HNM1" t="s">
        <v>12843</v>
      </c>
      <c r="HNN1" t="s">
        <v>12844</v>
      </c>
      <c r="HNO1" t="s">
        <v>12845</v>
      </c>
      <c r="HNP1" t="s">
        <v>12846</v>
      </c>
      <c r="HNQ1" t="s">
        <v>12847</v>
      </c>
      <c r="HNR1" t="s">
        <v>12848</v>
      </c>
      <c r="HNS1" t="s">
        <v>12849</v>
      </c>
      <c r="HNT1" t="s">
        <v>12850</v>
      </c>
      <c r="HNU1" t="s">
        <v>12851</v>
      </c>
      <c r="HNV1" t="s">
        <v>12852</v>
      </c>
      <c r="HNW1" t="s">
        <v>12853</v>
      </c>
      <c r="HNX1" t="s">
        <v>12854</v>
      </c>
      <c r="HNY1" t="s">
        <v>12855</v>
      </c>
      <c r="HNZ1" t="s">
        <v>12856</v>
      </c>
      <c r="HOA1" t="s">
        <v>12857</v>
      </c>
      <c r="HOB1" t="s">
        <v>12858</v>
      </c>
      <c r="HOC1" t="s">
        <v>12859</v>
      </c>
      <c r="HOD1" t="s">
        <v>12860</v>
      </c>
      <c r="HOE1" t="s">
        <v>12861</v>
      </c>
      <c r="HOF1" t="s">
        <v>12862</v>
      </c>
      <c r="HOG1" t="s">
        <v>12863</v>
      </c>
      <c r="HOH1" t="s">
        <v>12864</v>
      </c>
      <c r="HOI1" t="s">
        <v>12865</v>
      </c>
      <c r="HOJ1" t="s">
        <v>12866</v>
      </c>
      <c r="HOK1" t="s">
        <v>12867</v>
      </c>
      <c r="HOL1" t="s">
        <v>12868</v>
      </c>
      <c r="HOM1" t="s">
        <v>12869</v>
      </c>
      <c r="HON1" t="s">
        <v>12870</v>
      </c>
      <c r="HOO1" t="s">
        <v>12871</v>
      </c>
      <c r="HOP1" t="s">
        <v>12872</v>
      </c>
      <c r="HOQ1" t="s">
        <v>12873</v>
      </c>
      <c r="HOR1" t="s">
        <v>12874</v>
      </c>
      <c r="HOS1" t="s">
        <v>12875</v>
      </c>
      <c r="HOT1" t="s">
        <v>12876</v>
      </c>
      <c r="HOU1" t="s">
        <v>12877</v>
      </c>
      <c r="HOV1" t="s">
        <v>12878</v>
      </c>
      <c r="HOW1" t="s">
        <v>12879</v>
      </c>
      <c r="HOX1" t="s">
        <v>12880</v>
      </c>
      <c r="HOY1" t="s">
        <v>12881</v>
      </c>
      <c r="HOZ1" t="s">
        <v>12882</v>
      </c>
      <c r="HPA1" t="s">
        <v>12883</v>
      </c>
      <c r="HPB1" t="s">
        <v>12884</v>
      </c>
      <c r="HPC1" t="s">
        <v>12885</v>
      </c>
      <c r="HPD1" t="s">
        <v>12886</v>
      </c>
      <c r="HPE1" t="s">
        <v>12887</v>
      </c>
      <c r="HPF1" t="s">
        <v>12888</v>
      </c>
      <c r="HPG1" t="s">
        <v>12889</v>
      </c>
      <c r="HPH1" t="s">
        <v>12890</v>
      </c>
      <c r="HPI1" t="s">
        <v>12891</v>
      </c>
      <c r="HPJ1" t="s">
        <v>12892</v>
      </c>
      <c r="HPK1" t="s">
        <v>12893</v>
      </c>
      <c r="HPL1" t="s">
        <v>12894</v>
      </c>
      <c r="HPM1" t="s">
        <v>12895</v>
      </c>
      <c r="HPN1" t="s">
        <v>12896</v>
      </c>
      <c r="HPO1" t="s">
        <v>12897</v>
      </c>
      <c r="HPP1" t="s">
        <v>12898</v>
      </c>
      <c r="HPQ1" t="s">
        <v>12899</v>
      </c>
      <c r="HPR1" t="s">
        <v>12900</v>
      </c>
      <c r="HPS1" t="s">
        <v>12901</v>
      </c>
      <c r="HPT1" t="s">
        <v>12902</v>
      </c>
      <c r="HPU1" t="s">
        <v>12903</v>
      </c>
      <c r="HPV1" t="s">
        <v>12904</v>
      </c>
      <c r="HPW1" t="s">
        <v>12905</v>
      </c>
      <c r="HPX1" t="s">
        <v>12906</v>
      </c>
      <c r="HPY1" t="s">
        <v>12907</v>
      </c>
      <c r="HPZ1" t="s">
        <v>12908</v>
      </c>
      <c r="HQA1" t="s">
        <v>12909</v>
      </c>
      <c r="HQB1" t="s">
        <v>12910</v>
      </c>
      <c r="HQC1" t="s">
        <v>12911</v>
      </c>
      <c r="HQD1" t="s">
        <v>12912</v>
      </c>
      <c r="HQE1" t="s">
        <v>12913</v>
      </c>
      <c r="HQF1" t="s">
        <v>12914</v>
      </c>
      <c r="HQG1" t="s">
        <v>12915</v>
      </c>
      <c r="HQH1" t="s">
        <v>12916</v>
      </c>
      <c r="HQI1" t="s">
        <v>12917</v>
      </c>
      <c r="HQJ1" t="s">
        <v>12918</v>
      </c>
      <c r="HQK1" t="s">
        <v>12919</v>
      </c>
      <c r="HQL1" t="s">
        <v>12920</v>
      </c>
      <c r="HQM1" t="s">
        <v>12921</v>
      </c>
      <c r="HQN1" t="s">
        <v>12922</v>
      </c>
      <c r="HQO1" t="s">
        <v>12923</v>
      </c>
      <c r="HQP1" t="s">
        <v>12924</v>
      </c>
      <c r="HQQ1" t="s">
        <v>12925</v>
      </c>
      <c r="HQR1" t="s">
        <v>12926</v>
      </c>
      <c r="HQS1" t="s">
        <v>12927</v>
      </c>
      <c r="HQT1" t="s">
        <v>12928</v>
      </c>
      <c r="HQU1" t="s">
        <v>12929</v>
      </c>
      <c r="HQV1" t="s">
        <v>12930</v>
      </c>
      <c r="HQW1" t="s">
        <v>12931</v>
      </c>
      <c r="HQX1" t="s">
        <v>12932</v>
      </c>
      <c r="HQY1" t="s">
        <v>12933</v>
      </c>
      <c r="HQZ1" t="s">
        <v>12934</v>
      </c>
      <c r="HRA1" t="s">
        <v>12935</v>
      </c>
      <c r="HRB1" t="s">
        <v>12936</v>
      </c>
      <c r="HRC1" t="s">
        <v>12937</v>
      </c>
      <c r="HRD1" t="s">
        <v>12938</v>
      </c>
      <c r="HRE1" t="s">
        <v>12939</v>
      </c>
      <c r="HRF1" t="s">
        <v>12940</v>
      </c>
      <c r="HRG1" t="s">
        <v>12941</v>
      </c>
      <c r="HRH1" t="s">
        <v>12942</v>
      </c>
      <c r="HRI1" t="s">
        <v>12943</v>
      </c>
      <c r="HRJ1" t="s">
        <v>12944</v>
      </c>
      <c r="HRK1" t="s">
        <v>12945</v>
      </c>
      <c r="HRL1" t="s">
        <v>12946</v>
      </c>
      <c r="HRM1" t="s">
        <v>12947</v>
      </c>
      <c r="HRN1" t="s">
        <v>12948</v>
      </c>
      <c r="HRO1" t="s">
        <v>12949</v>
      </c>
      <c r="HRP1" t="s">
        <v>12950</v>
      </c>
      <c r="HRQ1" t="s">
        <v>12951</v>
      </c>
      <c r="HRR1" t="s">
        <v>12952</v>
      </c>
      <c r="HRS1" t="s">
        <v>12953</v>
      </c>
      <c r="HRT1" t="s">
        <v>12954</v>
      </c>
      <c r="HRU1" t="s">
        <v>12955</v>
      </c>
      <c r="HRV1" t="s">
        <v>12956</v>
      </c>
      <c r="HRW1" t="s">
        <v>12957</v>
      </c>
      <c r="HRX1" t="s">
        <v>12958</v>
      </c>
      <c r="HRY1" t="s">
        <v>12959</v>
      </c>
      <c r="HRZ1" t="s">
        <v>12960</v>
      </c>
      <c r="HSA1" t="s">
        <v>12961</v>
      </c>
      <c r="HSB1" t="s">
        <v>12962</v>
      </c>
      <c r="HSC1" t="s">
        <v>12963</v>
      </c>
      <c r="HSD1" t="s">
        <v>12964</v>
      </c>
      <c r="HSE1" t="s">
        <v>12965</v>
      </c>
      <c r="HSF1" t="s">
        <v>12966</v>
      </c>
      <c r="HSG1" t="s">
        <v>12967</v>
      </c>
      <c r="HSH1" t="s">
        <v>12968</v>
      </c>
      <c r="HSI1" t="s">
        <v>12969</v>
      </c>
      <c r="HSJ1" t="s">
        <v>12970</v>
      </c>
      <c r="HSK1" t="s">
        <v>12971</v>
      </c>
      <c r="HSL1" t="s">
        <v>12972</v>
      </c>
      <c r="HSM1" t="s">
        <v>12973</v>
      </c>
      <c r="HSN1" t="s">
        <v>12974</v>
      </c>
      <c r="HSO1" t="s">
        <v>12975</v>
      </c>
      <c r="HSP1" t="s">
        <v>12976</v>
      </c>
      <c r="HSQ1" t="s">
        <v>12977</v>
      </c>
      <c r="HSR1" t="s">
        <v>12978</v>
      </c>
      <c r="HSS1" t="s">
        <v>12979</v>
      </c>
      <c r="HST1" t="s">
        <v>12980</v>
      </c>
      <c r="HSU1" t="s">
        <v>12981</v>
      </c>
      <c r="HSV1" t="s">
        <v>12982</v>
      </c>
      <c r="HSW1" t="s">
        <v>12983</v>
      </c>
      <c r="HSX1" t="s">
        <v>12984</v>
      </c>
      <c r="HSY1" t="s">
        <v>12985</v>
      </c>
      <c r="HSZ1" t="s">
        <v>12986</v>
      </c>
      <c r="HTA1" t="s">
        <v>12987</v>
      </c>
      <c r="HTB1" t="s">
        <v>12988</v>
      </c>
      <c r="HTC1" t="s">
        <v>12989</v>
      </c>
      <c r="HTD1" t="s">
        <v>12990</v>
      </c>
      <c r="HTE1" t="s">
        <v>12991</v>
      </c>
      <c r="HTF1" t="s">
        <v>12992</v>
      </c>
      <c r="HTG1" t="s">
        <v>12993</v>
      </c>
      <c r="HTH1" t="s">
        <v>12994</v>
      </c>
      <c r="HTI1" t="s">
        <v>12995</v>
      </c>
      <c r="HTJ1" t="s">
        <v>12996</v>
      </c>
      <c r="HTK1" t="s">
        <v>12997</v>
      </c>
      <c r="HTL1" t="s">
        <v>12998</v>
      </c>
      <c r="HTM1" t="s">
        <v>12999</v>
      </c>
      <c r="HTN1" t="s">
        <v>13000</v>
      </c>
      <c r="HTO1" t="s">
        <v>13001</v>
      </c>
      <c r="HTP1" t="s">
        <v>13002</v>
      </c>
      <c r="HTQ1" t="s">
        <v>13003</v>
      </c>
      <c r="HTR1" t="s">
        <v>13004</v>
      </c>
      <c r="HTS1" t="s">
        <v>13005</v>
      </c>
      <c r="HTT1" t="s">
        <v>13006</v>
      </c>
      <c r="HTU1" t="s">
        <v>13007</v>
      </c>
      <c r="HTV1" t="s">
        <v>13008</v>
      </c>
      <c r="HTW1" t="s">
        <v>13009</v>
      </c>
      <c r="HTX1" t="s">
        <v>13010</v>
      </c>
      <c r="HTY1" t="s">
        <v>13011</v>
      </c>
      <c r="HTZ1" t="s">
        <v>13012</v>
      </c>
      <c r="HUA1" t="s">
        <v>13013</v>
      </c>
      <c r="HUB1" t="s">
        <v>13014</v>
      </c>
      <c r="HUC1" t="s">
        <v>13015</v>
      </c>
      <c r="HUD1" t="s">
        <v>13016</v>
      </c>
      <c r="HUE1" t="s">
        <v>13017</v>
      </c>
      <c r="HUF1" t="s">
        <v>13018</v>
      </c>
      <c r="HUG1" t="s">
        <v>13019</v>
      </c>
      <c r="HUH1" t="s">
        <v>13020</v>
      </c>
      <c r="HUI1" t="s">
        <v>13021</v>
      </c>
      <c r="HUJ1" t="s">
        <v>13022</v>
      </c>
      <c r="HUK1" t="s">
        <v>13023</v>
      </c>
      <c r="HUL1" t="s">
        <v>13024</v>
      </c>
      <c r="HUM1" t="s">
        <v>13025</v>
      </c>
      <c r="HUN1" t="s">
        <v>13026</v>
      </c>
      <c r="HUO1" t="s">
        <v>13027</v>
      </c>
      <c r="HUP1" t="s">
        <v>13028</v>
      </c>
      <c r="HUQ1" t="s">
        <v>13029</v>
      </c>
      <c r="HUR1" t="s">
        <v>13030</v>
      </c>
      <c r="HUS1" t="s">
        <v>13031</v>
      </c>
      <c r="HUT1" t="s">
        <v>13032</v>
      </c>
      <c r="HUU1" t="s">
        <v>13033</v>
      </c>
      <c r="HUV1" t="s">
        <v>13034</v>
      </c>
      <c r="HUW1" t="s">
        <v>13035</v>
      </c>
      <c r="HUX1" t="s">
        <v>13036</v>
      </c>
      <c r="HUY1" t="s">
        <v>13037</v>
      </c>
      <c r="HUZ1" t="s">
        <v>13038</v>
      </c>
      <c r="HVA1" t="s">
        <v>13039</v>
      </c>
      <c r="HVB1" t="s">
        <v>13040</v>
      </c>
      <c r="HVC1" t="s">
        <v>13041</v>
      </c>
      <c r="HVD1" t="s">
        <v>13042</v>
      </c>
      <c r="HVE1" t="s">
        <v>13043</v>
      </c>
      <c r="HVF1" t="s">
        <v>13044</v>
      </c>
      <c r="HVG1" t="s">
        <v>13045</v>
      </c>
      <c r="HVH1" t="s">
        <v>13046</v>
      </c>
      <c r="HVI1" t="s">
        <v>13047</v>
      </c>
      <c r="HVJ1" t="s">
        <v>13048</v>
      </c>
      <c r="HVK1" t="s">
        <v>13049</v>
      </c>
      <c r="HVL1" t="s">
        <v>13050</v>
      </c>
      <c r="HVM1" t="s">
        <v>13051</v>
      </c>
      <c r="HVN1" t="s">
        <v>13052</v>
      </c>
      <c r="HVO1" t="s">
        <v>13053</v>
      </c>
      <c r="HVP1" t="s">
        <v>13054</v>
      </c>
      <c r="HVQ1" t="s">
        <v>13055</v>
      </c>
      <c r="HVR1" t="s">
        <v>13056</v>
      </c>
      <c r="HVS1" t="s">
        <v>13057</v>
      </c>
      <c r="HVT1" t="s">
        <v>13058</v>
      </c>
      <c r="HVU1" t="s">
        <v>13059</v>
      </c>
      <c r="HVV1" t="s">
        <v>13060</v>
      </c>
      <c r="HVW1" t="s">
        <v>13061</v>
      </c>
      <c r="HVX1" t="s">
        <v>13062</v>
      </c>
      <c r="HVY1" t="s">
        <v>13063</v>
      </c>
      <c r="HVZ1" t="s">
        <v>13064</v>
      </c>
      <c r="HWA1" t="s">
        <v>13065</v>
      </c>
      <c r="HWB1" t="s">
        <v>13066</v>
      </c>
      <c r="HWC1" t="s">
        <v>13067</v>
      </c>
      <c r="HWD1" t="s">
        <v>13068</v>
      </c>
      <c r="HWE1" t="s">
        <v>13069</v>
      </c>
      <c r="HWF1" t="s">
        <v>13070</v>
      </c>
      <c r="HWG1" t="s">
        <v>13071</v>
      </c>
      <c r="HWH1" t="s">
        <v>13072</v>
      </c>
      <c r="HWI1" t="s">
        <v>13073</v>
      </c>
      <c r="HWJ1" t="s">
        <v>13074</v>
      </c>
      <c r="HWK1" t="s">
        <v>13075</v>
      </c>
      <c r="HWL1" t="s">
        <v>13076</v>
      </c>
      <c r="HWM1" t="s">
        <v>13077</v>
      </c>
      <c r="HWN1" t="s">
        <v>13078</v>
      </c>
      <c r="HWO1" t="s">
        <v>13079</v>
      </c>
      <c r="HWP1" t="s">
        <v>13080</v>
      </c>
      <c r="HWQ1" t="s">
        <v>13081</v>
      </c>
      <c r="HWR1" t="s">
        <v>13082</v>
      </c>
      <c r="HWS1" t="s">
        <v>13083</v>
      </c>
      <c r="HWT1" t="s">
        <v>13084</v>
      </c>
      <c r="HWU1" t="s">
        <v>13085</v>
      </c>
      <c r="HWV1" t="s">
        <v>13086</v>
      </c>
      <c r="HWW1" t="s">
        <v>13087</v>
      </c>
      <c r="HWX1" t="s">
        <v>13088</v>
      </c>
      <c r="HWY1" t="s">
        <v>13089</v>
      </c>
      <c r="HWZ1" t="s">
        <v>13090</v>
      </c>
      <c r="HXA1" t="s">
        <v>13091</v>
      </c>
      <c r="HXB1" t="s">
        <v>13092</v>
      </c>
      <c r="HXC1" t="s">
        <v>13093</v>
      </c>
      <c r="HXD1" t="s">
        <v>13094</v>
      </c>
      <c r="HXE1" t="s">
        <v>13095</v>
      </c>
      <c r="HXF1" t="s">
        <v>13096</v>
      </c>
      <c r="HXG1" t="s">
        <v>13097</v>
      </c>
      <c r="HXH1" t="s">
        <v>13098</v>
      </c>
      <c r="HXI1" t="s">
        <v>13099</v>
      </c>
      <c r="HXJ1" t="s">
        <v>13100</v>
      </c>
      <c r="HXK1" t="s">
        <v>13101</v>
      </c>
      <c r="HXL1" t="s">
        <v>13102</v>
      </c>
      <c r="HXM1" t="s">
        <v>13103</v>
      </c>
      <c r="HXN1" t="s">
        <v>13104</v>
      </c>
      <c r="HXO1" t="s">
        <v>13105</v>
      </c>
      <c r="HXP1" t="s">
        <v>13106</v>
      </c>
      <c r="HXQ1" t="s">
        <v>13107</v>
      </c>
      <c r="HXR1" t="s">
        <v>13108</v>
      </c>
      <c r="HXS1" t="s">
        <v>13109</v>
      </c>
      <c r="HXT1" t="s">
        <v>13110</v>
      </c>
      <c r="HXU1" t="s">
        <v>13111</v>
      </c>
      <c r="HXV1" t="s">
        <v>13112</v>
      </c>
      <c r="HXW1" t="s">
        <v>13113</v>
      </c>
      <c r="HXX1" t="s">
        <v>13114</v>
      </c>
      <c r="HXY1" t="s">
        <v>13115</v>
      </c>
      <c r="HXZ1" t="s">
        <v>13116</v>
      </c>
      <c r="HYA1" t="s">
        <v>13117</v>
      </c>
      <c r="HYB1" t="s">
        <v>13118</v>
      </c>
      <c r="HYC1" t="s">
        <v>13119</v>
      </c>
      <c r="HYD1" t="s">
        <v>13120</v>
      </c>
      <c r="HYE1" t="s">
        <v>13121</v>
      </c>
      <c r="HYF1" t="s">
        <v>13122</v>
      </c>
      <c r="HYG1" t="s">
        <v>13123</v>
      </c>
      <c r="HYH1" t="s">
        <v>13124</v>
      </c>
      <c r="HYI1" t="s">
        <v>13125</v>
      </c>
      <c r="HYJ1" t="s">
        <v>13126</v>
      </c>
      <c r="HYK1" t="s">
        <v>13127</v>
      </c>
      <c r="HYL1" t="s">
        <v>13128</v>
      </c>
      <c r="HYM1" t="s">
        <v>13129</v>
      </c>
      <c r="HYN1" t="s">
        <v>13130</v>
      </c>
      <c r="HYO1" t="s">
        <v>13131</v>
      </c>
      <c r="HYP1" t="s">
        <v>13132</v>
      </c>
      <c r="HYQ1" t="s">
        <v>13133</v>
      </c>
      <c r="HYR1" t="s">
        <v>13134</v>
      </c>
      <c r="HYS1" t="s">
        <v>13135</v>
      </c>
      <c r="HYT1" t="s">
        <v>13136</v>
      </c>
      <c r="HYU1" t="s">
        <v>13137</v>
      </c>
      <c r="HYV1" t="s">
        <v>13138</v>
      </c>
      <c r="HYW1" t="s">
        <v>13139</v>
      </c>
      <c r="HYX1" t="s">
        <v>13140</v>
      </c>
      <c r="HYY1" t="s">
        <v>13141</v>
      </c>
      <c r="HYZ1" t="s">
        <v>13142</v>
      </c>
      <c r="HZA1" t="s">
        <v>13143</v>
      </c>
      <c r="HZB1" t="s">
        <v>13144</v>
      </c>
      <c r="HZC1" t="s">
        <v>13145</v>
      </c>
      <c r="HZD1" t="s">
        <v>13146</v>
      </c>
      <c r="HZE1" t="s">
        <v>13147</v>
      </c>
      <c r="HZF1" t="s">
        <v>13148</v>
      </c>
      <c r="HZG1" t="s">
        <v>13149</v>
      </c>
      <c r="HZH1" t="s">
        <v>13150</v>
      </c>
      <c r="HZI1" t="s">
        <v>13151</v>
      </c>
      <c r="HZJ1" t="s">
        <v>13152</v>
      </c>
      <c r="HZK1" t="s">
        <v>13153</v>
      </c>
      <c r="HZL1" t="s">
        <v>13154</v>
      </c>
      <c r="HZM1" t="s">
        <v>13155</v>
      </c>
      <c r="HZN1" t="s">
        <v>13156</v>
      </c>
      <c r="HZO1" t="s">
        <v>13157</v>
      </c>
      <c r="HZP1" t="s">
        <v>13158</v>
      </c>
      <c r="HZQ1" t="s">
        <v>13159</v>
      </c>
      <c r="HZR1" t="s">
        <v>13160</v>
      </c>
      <c r="HZS1" t="s">
        <v>13161</v>
      </c>
      <c r="HZT1" t="s">
        <v>13162</v>
      </c>
      <c r="HZU1" t="s">
        <v>13163</v>
      </c>
      <c r="HZV1" t="s">
        <v>13164</v>
      </c>
      <c r="HZW1" t="s">
        <v>13165</v>
      </c>
      <c r="HZX1" t="s">
        <v>13166</v>
      </c>
      <c r="HZY1" t="s">
        <v>13167</v>
      </c>
      <c r="HZZ1" t="s">
        <v>13168</v>
      </c>
      <c r="IAA1" t="s">
        <v>13169</v>
      </c>
      <c r="IAB1" t="s">
        <v>13170</v>
      </c>
      <c r="IAC1" t="s">
        <v>13171</v>
      </c>
      <c r="IAD1" t="s">
        <v>13172</v>
      </c>
      <c r="IAE1" t="s">
        <v>13173</v>
      </c>
      <c r="IAF1" t="s">
        <v>13174</v>
      </c>
      <c r="IAG1" t="s">
        <v>13175</v>
      </c>
      <c r="IAH1" t="s">
        <v>13176</v>
      </c>
      <c r="IAI1" t="s">
        <v>13177</v>
      </c>
      <c r="IAJ1" t="s">
        <v>13178</v>
      </c>
      <c r="IAK1" t="s">
        <v>13179</v>
      </c>
      <c r="IAL1" t="s">
        <v>13180</v>
      </c>
      <c r="IAM1" t="s">
        <v>13181</v>
      </c>
      <c r="IAN1" t="s">
        <v>13182</v>
      </c>
      <c r="IAO1" t="s">
        <v>13183</v>
      </c>
      <c r="IAP1" t="s">
        <v>13184</v>
      </c>
      <c r="IAQ1" t="s">
        <v>13185</v>
      </c>
      <c r="IAR1" t="s">
        <v>13186</v>
      </c>
      <c r="IAS1" t="s">
        <v>13187</v>
      </c>
      <c r="IAT1" t="s">
        <v>13188</v>
      </c>
      <c r="IAU1" t="s">
        <v>13189</v>
      </c>
      <c r="IAV1" t="s">
        <v>13190</v>
      </c>
      <c r="IAW1" t="s">
        <v>13191</v>
      </c>
      <c r="IAX1" t="s">
        <v>13192</v>
      </c>
      <c r="IAY1" t="s">
        <v>13193</v>
      </c>
      <c r="IAZ1" t="s">
        <v>13194</v>
      </c>
      <c r="IBA1" t="s">
        <v>13195</v>
      </c>
      <c r="IBB1" t="s">
        <v>13196</v>
      </c>
      <c r="IBC1" t="s">
        <v>13197</v>
      </c>
      <c r="IBD1" t="s">
        <v>13198</v>
      </c>
      <c r="IBE1" t="s">
        <v>13199</v>
      </c>
      <c r="IBF1" t="s">
        <v>13200</v>
      </c>
      <c r="IBG1" t="s">
        <v>13201</v>
      </c>
      <c r="IBH1" t="s">
        <v>13202</v>
      </c>
      <c r="IBI1" t="s">
        <v>13203</v>
      </c>
      <c r="IBJ1" t="s">
        <v>13204</v>
      </c>
      <c r="IBK1" t="s">
        <v>13205</v>
      </c>
      <c r="IBL1" t="s">
        <v>13206</v>
      </c>
      <c r="IBM1" t="s">
        <v>13207</v>
      </c>
      <c r="IBN1" t="s">
        <v>13208</v>
      </c>
      <c r="IBO1" t="s">
        <v>13209</v>
      </c>
      <c r="IBP1" t="s">
        <v>13210</v>
      </c>
      <c r="IBQ1" t="s">
        <v>13211</v>
      </c>
      <c r="IBR1" t="s">
        <v>13212</v>
      </c>
      <c r="IBS1" t="s">
        <v>13213</v>
      </c>
      <c r="IBT1" t="s">
        <v>13214</v>
      </c>
      <c r="IBU1" t="s">
        <v>13215</v>
      </c>
      <c r="IBV1" t="s">
        <v>13216</v>
      </c>
      <c r="IBW1" t="s">
        <v>13217</v>
      </c>
      <c r="IBX1" t="s">
        <v>13218</v>
      </c>
      <c r="IBY1" t="s">
        <v>13219</v>
      </c>
      <c r="IBZ1" t="s">
        <v>13220</v>
      </c>
      <c r="ICA1" t="s">
        <v>13221</v>
      </c>
      <c r="ICB1" t="s">
        <v>13222</v>
      </c>
      <c r="ICC1" t="s">
        <v>13223</v>
      </c>
      <c r="ICD1" t="s">
        <v>13224</v>
      </c>
      <c r="ICE1" t="s">
        <v>13225</v>
      </c>
      <c r="ICF1" t="s">
        <v>13226</v>
      </c>
      <c r="ICG1" t="s">
        <v>13227</v>
      </c>
      <c r="ICH1" t="s">
        <v>13228</v>
      </c>
      <c r="ICI1" t="s">
        <v>13229</v>
      </c>
      <c r="ICJ1" t="s">
        <v>13230</v>
      </c>
      <c r="ICK1" t="s">
        <v>13231</v>
      </c>
      <c r="ICL1" t="s">
        <v>13232</v>
      </c>
      <c r="ICM1" t="s">
        <v>13233</v>
      </c>
      <c r="ICN1" t="s">
        <v>13234</v>
      </c>
      <c r="ICO1" t="s">
        <v>13235</v>
      </c>
      <c r="ICP1" t="s">
        <v>13236</v>
      </c>
      <c r="ICQ1" t="s">
        <v>13237</v>
      </c>
      <c r="ICR1" t="s">
        <v>13238</v>
      </c>
      <c r="ICS1" t="s">
        <v>13239</v>
      </c>
      <c r="ICT1" t="s">
        <v>13240</v>
      </c>
      <c r="ICU1" t="s">
        <v>13241</v>
      </c>
      <c r="ICV1" t="s">
        <v>13242</v>
      </c>
      <c r="ICW1" t="s">
        <v>13243</v>
      </c>
      <c r="ICX1" t="s">
        <v>13244</v>
      </c>
      <c r="ICY1" t="s">
        <v>13245</v>
      </c>
      <c r="ICZ1" t="s">
        <v>13246</v>
      </c>
      <c r="IDA1" t="s">
        <v>13247</v>
      </c>
      <c r="IDB1" t="s">
        <v>13248</v>
      </c>
      <c r="IDC1" t="s">
        <v>13249</v>
      </c>
      <c r="IDD1" t="s">
        <v>13250</v>
      </c>
      <c r="IDE1" t="s">
        <v>13251</v>
      </c>
      <c r="IDF1" t="s">
        <v>13252</v>
      </c>
      <c r="IDG1" t="s">
        <v>13253</v>
      </c>
      <c r="IDH1" t="s">
        <v>13254</v>
      </c>
      <c r="IDI1" t="s">
        <v>13255</v>
      </c>
      <c r="IDJ1" t="s">
        <v>13256</v>
      </c>
      <c r="IDK1" t="s">
        <v>13257</v>
      </c>
      <c r="IDL1" t="s">
        <v>13258</v>
      </c>
      <c r="IDM1" t="s">
        <v>13259</v>
      </c>
      <c r="IDN1" t="s">
        <v>13260</v>
      </c>
      <c r="IDO1" t="s">
        <v>13261</v>
      </c>
      <c r="IDP1" t="s">
        <v>13262</v>
      </c>
      <c r="IDQ1" t="s">
        <v>13263</v>
      </c>
      <c r="IDR1" t="s">
        <v>13264</v>
      </c>
      <c r="IDS1" t="s">
        <v>13265</v>
      </c>
      <c r="IDT1" t="s">
        <v>13266</v>
      </c>
      <c r="IDU1" t="s">
        <v>13267</v>
      </c>
      <c r="IDV1" t="s">
        <v>13268</v>
      </c>
      <c r="IDW1" t="s">
        <v>13269</v>
      </c>
      <c r="IDX1" t="s">
        <v>13270</v>
      </c>
      <c r="IDY1" t="s">
        <v>13271</v>
      </c>
      <c r="IDZ1" t="s">
        <v>13272</v>
      </c>
      <c r="IEA1" t="s">
        <v>13273</v>
      </c>
      <c r="IEB1" t="s">
        <v>13274</v>
      </c>
      <c r="IEC1" t="s">
        <v>13275</v>
      </c>
      <c r="IED1" t="s">
        <v>13276</v>
      </c>
      <c r="IEE1" t="s">
        <v>13277</v>
      </c>
      <c r="IEF1" t="s">
        <v>13278</v>
      </c>
      <c r="IEG1" t="s">
        <v>13279</v>
      </c>
      <c r="IEH1" t="s">
        <v>13280</v>
      </c>
      <c r="IEI1" t="s">
        <v>13281</v>
      </c>
      <c r="IEJ1" t="s">
        <v>13282</v>
      </c>
      <c r="IEK1" t="s">
        <v>13283</v>
      </c>
      <c r="IEL1" t="s">
        <v>13284</v>
      </c>
      <c r="IEM1" t="s">
        <v>13285</v>
      </c>
      <c r="IEN1" t="s">
        <v>13286</v>
      </c>
      <c r="IEO1" t="s">
        <v>13287</v>
      </c>
      <c r="IEP1" t="s">
        <v>13288</v>
      </c>
      <c r="IEQ1" t="s">
        <v>13289</v>
      </c>
      <c r="IER1" t="s">
        <v>13290</v>
      </c>
      <c r="IES1" t="s">
        <v>13291</v>
      </c>
      <c r="IET1" t="s">
        <v>13292</v>
      </c>
      <c r="IEU1" t="s">
        <v>13293</v>
      </c>
      <c r="IEV1" t="s">
        <v>13294</v>
      </c>
      <c r="IEW1" t="s">
        <v>13295</v>
      </c>
      <c r="IEX1" t="s">
        <v>13296</v>
      </c>
      <c r="IEY1" t="s">
        <v>13297</v>
      </c>
      <c r="IEZ1" t="s">
        <v>13298</v>
      </c>
      <c r="IFA1" t="s">
        <v>13299</v>
      </c>
      <c r="IFB1" t="s">
        <v>13300</v>
      </c>
      <c r="IFC1" t="s">
        <v>13301</v>
      </c>
      <c r="IFD1" t="s">
        <v>13302</v>
      </c>
      <c r="IFE1" t="s">
        <v>13303</v>
      </c>
      <c r="IFF1" t="s">
        <v>13304</v>
      </c>
      <c r="IFG1" t="s">
        <v>13305</v>
      </c>
      <c r="IFH1" t="s">
        <v>13306</v>
      </c>
      <c r="IFI1" t="s">
        <v>13307</v>
      </c>
      <c r="IFJ1" t="s">
        <v>13308</v>
      </c>
      <c r="IFK1" t="s">
        <v>13309</v>
      </c>
      <c r="IFL1" t="s">
        <v>13310</v>
      </c>
      <c r="IFM1" t="s">
        <v>13311</v>
      </c>
      <c r="IFN1" t="s">
        <v>13312</v>
      </c>
      <c r="IFO1" t="s">
        <v>13313</v>
      </c>
      <c r="IFP1" t="s">
        <v>13314</v>
      </c>
      <c r="IFQ1" t="s">
        <v>13315</v>
      </c>
      <c r="IFR1" t="s">
        <v>13316</v>
      </c>
      <c r="IFS1" t="s">
        <v>13317</v>
      </c>
      <c r="IFT1" t="s">
        <v>13318</v>
      </c>
      <c r="IFU1" t="s">
        <v>13319</v>
      </c>
      <c r="IFV1" t="s">
        <v>13320</v>
      </c>
      <c r="IFW1" t="s">
        <v>13321</v>
      </c>
      <c r="IFX1" t="s">
        <v>13322</v>
      </c>
      <c r="IFY1" t="s">
        <v>13323</v>
      </c>
      <c r="IFZ1" t="s">
        <v>13324</v>
      </c>
      <c r="IGA1" t="s">
        <v>13325</v>
      </c>
      <c r="IGB1" t="s">
        <v>13326</v>
      </c>
      <c r="IGC1" t="s">
        <v>13327</v>
      </c>
      <c r="IGD1" t="s">
        <v>13328</v>
      </c>
      <c r="IGE1" t="s">
        <v>13329</v>
      </c>
      <c r="IGF1" t="s">
        <v>13330</v>
      </c>
      <c r="IGG1" t="s">
        <v>13331</v>
      </c>
      <c r="IGH1" t="s">
        <v>13332</v>
      </c>
      <c r="IGI1" t="s">
        <v>13333</v>
      </c>
      <c r="IGJ1" t="s">
        <v>13334</v>
      </c>
      <c r="IGK1" t="s">
        <v>13335</v>
      </c>
      <c r="IGL1" t="s">
        <v>13336</v>
      </c>
      <c r="IGM1" t="s">
        <v>13337</v>
      </c>
      <c r="IGN1" t="s">
        <v>13338</v>
      </c>
      <c r="IGO1" t="s">
        <v>13339</v>
      </c>
      <c r="IGP1" t="s">
        <v>13340</v>
      </c>
      <c r="IGQ1" t="s">
        <v>13341</v>
      </c>
      <c r="IGR1" t="s">
        <v>13342</v>
      </c>
      <c r="IGS1" t="s">
        <v>13343</v>
      </c>
      <c r="IGT1" t="s">
        <v>13344</v>
      </c>
      <c r="IGU1" t="s">
        <v>13345</v>
      </c>
      <c r="IGV1" t="s">
        <v>13346</v>
      </c>
      <c r="IGW1" t="s">
        <v>13347</v>
      </c>
      <c r="IGX1" t="s">
        <v>13348</v>
      </c>
      <c r="IGY1" t="s">
        <v>13349</v>
      </c>
      <c r="IGZ1" t="s">
        <v>13350</v>
      </c>
      <c r="IHA1" t="s">
        <v>13351</v>
      </c>
      <c r="IHB1" t="s">
        <v>13352</v>
      </c>
      <c r="IHC1" t="s">
        <v>13353</v>
      </c>
      <c r="IHD1" t="s">
        <v>13354</v>
      </c>
      <c r="IHE1" t="s">
        <v>13355</v>
      </c>
      <c r="IHF1" t="s">
        <v>13356</v>
      </c>
      <c r="IHG1" t="s">
        <v>13357</v>
      </c>
      <c r="IHH1" t="s">
        <v>13358</v>
      </c>
      <c r="IHI1" t="s">
        <v>13359</v>
      </c>
      <c r="IHJ1" t="s">
        <v>13360</v>
      </c>
      <c r="IHK1" t="s">
        <v>13361</v>
      </c>
      <c r="IHL1" t="s">
        <v>13362</v>
      </c>
      <c r="IHM1" t="s">
        <v>13363</v>
      </c>
      <c r="IHN1" t="s">
        <v>13364</v>
      </c>
      <c r="IHO1" t="s">
        <v>13365</v>
      </c>
      <c r="IHP1" t="s">
        <v>13366</v>
      </c>
      <c r="IHQ1" t="s">
        <v>13367</v>
      </c>
      <c r="IHR1" t="s">
        <v>13368</v>
      </c>
      <c r="IHS1" t="s">
        <v>13369</v>
      </c>
      <c r="IHT1" t="s">
        <v>13370</v>
      </c>
      <c r="IHU1" t="s">
        <v>13371</v>
      </c>
      <c r="IHV1" t="s">
        <v>13372</v>
      </c>
      <c r="IHW1" t="s">
        <v>13373</v>
      </c>
      <c r="IHX1" t="s">
        <v>13374</v>
      </c>
      <c r="IHY1" t="s">
        <v>13375</v>
      </c>
      <c r="IHZ1" t="s">
        <v>13376</v>
      </c>
      <c r="IIA1" t="s">
        <v>13377</v>
      </c>
      <c r="IIB1" t="s">
        <v>13378</v>
      </c>
      <c r="IIC1" t="s">
        <v>13379</v>
      </c>
      <c r="IID1" t="s">
        <v>13380</v>
      </c>
      <c r="IIE1" t="s">
        <v>13381</v>
      </c>
      <c r="IIF1" t="s">
        <v>13382</v>
      </c>
      <c r="IIG1" t="s">
        <v>13383</v>
      </c>
      <c r="IIH1" t="s">
        <v>13384</v>
      </c>
      <c r="III1" t="s">
        <v>13385</v>
      </c>
      <c r="IIJ1" t="s">
        <v>13386</v>
      </c>
      <c r="IIK1" t="s">
        <v>13387</v>
      </c>
      <c r="IIL1" t="s">
        <v>13388</v>
      </c>
      <c r="IIM1" t="s">
        <v>13389</v>
      </c>
      <c r="IIN1" t="s">
        <v>13390</v>
      </c>
      <c r="IIO1" t="s">
        <v>13391</v>
      </c>
      <c r="IIP1" t="s">
        <v>13392</v>
      </c>
      <c r="IIQ1" t="s">
        <v>13393</v>
      </c>
      <c r="IIR1" t="s">
        <v>13394</v>
      </c>
      <c r="IIS1" t="s">
        <v>13395</v>
      </c>
      <c r="IIT1" t="s">
        <v>13396</v>
      </c>
      <c r="IIU1" t="s">
        <v>13397</v>
      </c>
      <c r="IIV1" t="s">
        <v>13398</v>
      </c>
      <c r="IIW1" t="s">
        <v>13399</v>
      </c>
      <c r="IIX1" t="s">
        <v>13400</v>
      </c>
      <c r="IIY1" t="s">
        <v>13401</v>
      </c>
      <c r="IIZ1" t="s">
        <v>13402</v>
      </c>
      <c r="IJA1" t="s">
        <v>13403</v>
      </c>
      <c r="IJB1" t="s">
        <v>13404</v>
      </c>
      <c r="IJC1" t="s">
        <v>13405</v>
      </c>
      <c r="IJD1" t="s">
        <v>13406</v>
      </c>
      <c r="IJE1" t="s">
        <v>13407</v>
      </c>
      <c r="IJF1" t="s">
        <v>13408</v>
      </c>
      <c r="IJG1" t="s">
        <v>13409</v>
      </c>
      <c r="IJH1" t="s">
        <v>13410</v>
      </c>
      <c r="IJI1" t="s">
        <v>13411</v>
      </c>
      <c r="IJJ1" t="s">
        <v>13412</v>
      </c>
      <c r="IJK1" t="s">
        <v>13413</v>
      </c>
      <c r="IJL1" t="s">
        <v>13414</v>
      </c>
      <c r="IJM1" t="s">
        <v>13415</v>
      </c>
      <c r="IJN1" t="s">
        <v>13416</v>
      </c>
      <c r="IJO1" t="s">
        <v>13417</v>
      </c>
      <c r="IJP1" t="s">
        <v>13418</v>
      </c>
      <c r="IJQ1" t="s">
        <v>13419</v>
      </c>
      <c r="IJR1" t="s">
        <v>13420</v>
      </c>
      <c r="IJS1" t="s">
        <v>13421</v>
      </c>
      <c r="IJT1" t="s">
        <v>13422</v>
      </c>
      <c r="IJU1" t="s">
        <v>13423</v>
      </c>
      <c r="IJV1" t="s">
        <v>13424</v>
      </c>
      <c r="IJW1" t="s">
        <v>13425</v>
      </c>
      <c r="IJX1" t="s">
        <v>13426</v>
      </c>
      <c r="IJY1" t="s">
        <v>13427</v>
      </c>
      <c r="IJZ1" t="s">
        <v>13428</v>
      </c>
      <c r="IKA1" t="s">
        <v>13429</v>
      </c>
      <c r="IKB1" t="s">
        <v>13430</v>
      </c>
      <c r="IKC1" t="s">
        <v>13431</v>
      </c>
      <c r="IKD1" t="s">
        <v>13432</v>
      </c>
      <c r="IKE1" t="s">
        <v>13433</v>
      </c>
      <c r="IKF1" t="s">
        <v>13434</v>
      </c>
      <c r="IKG1" t="s">
        <v>13435</v>
      </c>
      <c r="IKH1" t="s">
        <v>13436</v>
      </c>
      <c r="IKI1" t="s">
        <v>13437</v>
      </c>
      <c r="IKJ1" t="s">
        <v>13438</v>
      </c>
      <c r="IKK1" t="s">
        <v>13439</v>
      </c>
      <c r="IKL1" t="s">
        <v>13440</v>
      </c>
      <c r="IKM1" t="s">
        <v>13441</v>
      </c>
      <c r="IKN1" t="s">
        <v>13442</v>
      </c>
      <c r="IKO1" t="s">
        <v>13443</v>
      </c>
      <c r="IKP1" t="s">
        <v>13444</v>
      </c>
      <c r="IKQ1" t="s">
        <v>13445</v>
      </c>
      <c r="IKR1" t="s">
        <v>13446</v>
      </c>
      <c r="IKS1" t="s">
        <v>13447</v>
      </c>
      <c r="IKT1" t="s">
        <v>13448</v>
      </c>
      <c r="IKU1" t="s">
        <v>13449</v>
      </c>
      <c r="IKV1" t="s">
        <v>13450</v>
      </c>
      <c r="IKW1" t="s">
        <v>13451</v>
      </c>
      <c r="IKX1" t="s">
        <v>13452</v>
      </c>
      <c r="IKY1" t="s">
        <v>13453</v>
      </c>
      <c r="IKZ1" t="s">
        <v>13454</v>
      </c>
      <c r="ILA1" t="s">
        <v>13455</v>
      </c>
      <c r="ILB1" t="s">
        <v>13456</v>
      </c>
      <c r="ILC1" t="s">
        <v>13457</v>
      </c>
      <c r="ILD1" t="s">
        <v>13458</v>
      </c>
      <c r="ILE1" t="s">
        <v>13459</v>
      </c>
      <c r="ILF1" t="s">
        <v>13460</v>
      </c>
      <c r="ILG1" t="s">
        <v>13461</v>
      </c>
      <c r="ILH1" t="s">
        <v>13462</v>
      </c>
      <c r="ILI1" t="s">
        <v>13463</v>
      </c>
      <c r="ILJ1" t="s">
        <v>13464</v>
      </c>
      <c r="ILK1" t="s">
        <v>13465</v>
      </c>
      <c r="ILL1" t="s">
        <v>13466</v>
      </c>
      <c r="ILM1" t="s">
        <v>13467</v>
      </c>
      <c r="ILN1" t="s">
        <v>13468</v>
      </c>
      <c r="ILO1" t="s">
        <v>13469</v>
      </c>
      <c r="ILP1" t="s">
        <v>13470</v>
      </c>
      <c r="ILQ1" t="s">
        <v>13471</v>
      </c>
      <c r="ILR1" t="s">
        <v>13472</v>
      </c>
      <c r="ILS1" t="s">
        <v>13473</v>
      </c>
      <c r="ILT1" t="s">
        <v>13474</v>
      </c>
      <c r="ILU1" t="s">
        <v>13475</v>
      </c>
      <c r="ILV1" t="s">
        <v>13476</v>
      </c>
      <c r="ILW1" t="s">
        <v>13477</v>
      </c>
      <c r="ILX1" t="s">
        <v>13478</v>
      </c>
      <c r="ILY1" t="s">
        <v>13479</v>
      </c>
      <c r="ILZ1" t="s">
        <v>13480</v>
      </c>
      <c r="IMA1" t="s">
        <v>13481</v>
      </c>
      <c r="IMB1" t="s">
        <v>13482</v>
      </c>
      <c r="IMC1" t="s">
        <v>13483</v>
      </c>
      <c r="IMD1" t="s">
        <v>13484</v>
      </c>
      <c r="IME1" t="s">
        <v>13485</v>
      </c>
      <c r="IMF1" t="s">
        <v>13486</v>
      </c>
      <c r="IMG1" t="s">
        <v>13487</v>
      </c>
      <c r="IMH1" t="s">
        <v>13488</v>
      </c>
      <c r="IMI1" t="s">
        <v>13489</v>
      </c>
      <c r="IMJ1" t="s">
        <v>13490</v>
      </c>
      <c r="IMK1" t="s">
        <v>13491</v>
      </c>
      <c r="IML1" t="s">
        <v>13492</v>
      </c>
      <c r="IMM1" t="s">
        <v>13493</v>
      </c>
      <c r="IMN1" t="s">
        <v>13494</v>
      </c>
      <c r="IMO1" t="s">
        <v>13495</v>
      </c>
      <c r="IMP1" t="s">
        <v>13496</v>
      </c>
      <c r="IMQ1" t="s">
        <v>13497</v>
      </c>
      <c r="IMR1" t="s">
        <v>13498</v>
      </c>
      <c r="IMS1" t="s">
        <v>13499</v>
      </c>
      <c r="IMT1" t="s">
        <v>13500</v>
      </c>
      <c r="IMU1" t="s">
        <v>13501</v>
      </c>
      <c r="IMV1" t="s">
        <v>13502</v>
      </c>
      <c r="IMW1" t="s">
        <v>13503</v>
      </c>
      <c r="IMX1" t="s">
        <v>13504</v>
      </c>
      <c r="IMY1" t="s">
        <v>13505</v>
      </c>
      <c r="IMZ1" t="s">
        <v>13506</v>
      </c>
      <c r="INA1" t="s">
        <v>13507</v>
      </c>
      <c r="INB1" t="s">
        <v>13508</v>
      </c>
      <c r="INC1" t="s">
        <v>13509</v>
      </c>
      <c r="IND1" t="s">
        <v>13510</v>
      </c>
      <c r="INE1" t="s">
        <v>13511</v>
      </c>
      <c r="INF1" t="s">
        <v>13512</v>
      </c>
      <c r="ING1" t="s">
        <v>13513</v>
      </c>
      <c r="INH1" t="s">
        <v>13514</v>
      </c>
      <c r="INI1" t="s">
        <v>13515</v>
      </c>
      <c r="INJ1" t="s">
        <v>13516</v>
      </c>
      <c r="INK1" t="s">
        <v>13517</v>
      </c>
      <c r="INL1" t="s">
        <v>13518</v>
      </c>
      <c r="INM1" t="s">
        <v>13519</v>
      </c>
      <c r="INN1" t="s">
        <v>13520</v>
      </c>
      <c r="INO1" t="s">
        <v>13521</v>
      </c>
      <c r="INP1" t="s">
        <v>13522</v>
      </c>
      <c r="INQ1" t="s">
        <v>13523</v>
      </c>
      <c r="INR1" t="s">
        <v>13524</v>
      </c>
      <c r="INS1" t="s">
        <v>13525</v>
      </c>
      <c r="INT1" t="s">
        <v>13526</v>
      </c>
      <c r="INU1" t="s">
        <v>13527</v>
      </c>
      <c r="INV1" t="s">
        <v>13528</v>
      </c>
      <c r="INW1" t="s">
        <v>13529</v>
      </c>
      <c r="INX1" t="s">
        <v>13530</v>
      </c>
      <c r="INY1" t="s">
        <v>13531</v>
      </c>
      <c r="INZ1" t="s">
        <v>13532</v>
      </c>
      <c r="IOA1" t="s">
        <v>13533</v>
      </c>
      <c r="IOB1" t="s">
        <v>13534</v>
      </c>
      <c r="IOC1" t="s">
        <v>13535</v>
      </c>
      <c r="IOD1" t="s">
        <v>13536</v>
      </c>
      <c r="IOE1" t="s">
        <v>13537</v>
      </c>
      <c r="IOF1" t="s">
        <v>13538</v>
      </c>
      <c r="IOG1" t="s">
        <v>13539</v>
      </c>
      <c r="IOH1" t="s">
        <v>13540</v>
      </c>
      <c r="IOI1" t="s">
        <v>13541</v>
      </c>
      <c r="IOJ1" t="s">
        <v>13542</v>
      </c>
      <c r="IOK1" t="s">
        <v>13543</v>
      </c>
      <c r="IOL1" t="s">
        <v>13544</v>
      </c>
      <c r="IOM1" t="s">
        <v>13545</v>
      </c>
      <c r="ION1" t="s">
        <v>13546</v>
      </c>
      <c r="IOO1" t="s">
        <v>13547</v>
      </c>
      <c r="IOP1" t="s">
        <v>13548</v>
      </c>
      <c r="IOQ1" t="s">
        <v>13549</v>
      </c>
      <c r="IOR1" t="s">
        <v>13550</v>
      </c>
      <c r="IOS1" t="s">
        <v>13551</v>
      </c>
      <c r="IOT1" t="s">
        <v>13552</v>
      </c>
      <c r="IOU1" t="s">
        <v>13553</v>
      </c>
      <c r="IOV1" t="s">
        <v>13554</v>
      </c>
      <c r="IOW1" t="s">
        <v>13555</v>
      </c>
      <c r="IOX1" t="s">
        <v>13556</v>
      </c>
      <c r="IOY1" t="s">
        <v>13557</v>
      </c>
      <c r="IOZ1" t="s">
        <v>13558</v>
      </c>
      <c r="IPA1" t="s">
        <v>13559</v>
      </c>
      <c r="IPB1" t="s">
        <v>13560</v>
      </c>
      <c r="IPC1" t="s">
        <v>13561</v>
      </c>
      <c r="IPD1" t="s">
        <v>13562</v>
      </c>
      <c r="IPE1" t="s">
        <v>13563</v>
      </c>
      <c r="IPF1" t="s">
        <v>13564</v>
      </c>
      <c r="IPG1" t="s">
        <v>13565</v>
      </c>
      <c r="IPH1" t="s">
        <v>13566</v>
      </c>
      <c r="IPI1" t="s">
        <v>13567</v>
      </c>
      <c r="IPJ1" t="s">
        <v>13568</v>
      </c>
      <c r="IPK1" t="s">
        <v>13569</v>
      </c>
      <c r="IPL1" t="s">
        <v>13570</v>
      </c>
      <c r="IPM1" t="s">
        <v>13571</v>
      </c>
      <c r="IPN1" t="s">
        <v>13572</v>
      </c>
      <c r="IPO1" t="s">
        <v>13573</v>
      </c>
      <c r="IPP1" t="s">
        <v>13574</v>
      </c>
      <c r="IPQ1" t="s">
        <v>13575</v>
      </c>
      <c r="IPR1" t="s">
        <v>13576</v>
      </c>
      <c r="IPS1" t="s">
        <v>13577</v>
      </c>
      <c r="IPT1" t="s">
        <v>13578</v>
      </c>
      <c r="IPU1" t="s">
        <v>13579</v>
      </c>
      <c r="IPV1" t="s">
        <v>13580</v>
      </c>
      <c r="IPW1" t="s">
        <v>13581</v>
      </c>
      <c r="IPX1" t="s">
        <v>13582</v>
      </c>
      <c r="IPY1" t="s">
        <v>13583</v>
      </c>
      <c r="IPZ1" t="s">
        <v>13584</v>
      </c>
      <c r="IQA1" t="s">
        <v>13585</v>
      </c>
      <c r="IQB1" t="s">
        <v>13586</v>
      </c>
      <c r="IQC1" t="s">
        <v>13587</v>
      </c>
      <c r="IQD1" t="s">
        <v>13588</v>
      </c>
      <c r="IQE1" t="s">
        <v>13589</v>
      </c>
      <c r="IQF1" t="s">
        <v>13590</v>
      </c>
      <c r="IQG1" t="s">
        <v>13591</v>
      </c>
      <c r="IQH1" t="s">
        <v>13592</v>
      </c>
      <c r="IQI1" t="s">
        <v>13593</v>
      </c>
      <c r="IQJ1" t="s">
        <v>13594</v>
      </c>
      <c r="IQK1" t="s">
        <v>13595</v>
      </c>
      <c r="IQL1" t="s">
        <v>13596</v>
      </c>
      <c r="IQM1" t="s">
        <v>13597</v>
      </c>
      <c r="IQN1" t="s">
        <v>13598</v>
      </c>
      <c r="IQO1" t="s">
        <v>13599</v>
      </c>
      <c r="IQP1" t="s">
        <v>13600</v>
      </c>
      <c r="IQQ1" t="s">
        <v>13601</v>
      </c>
      <c r="IQR1" t="s">
        <v>13602</v>
      </c>
      <c r="IQS1" t="s">
        <v>13603</v>
      </c>
      <c r="IQT1" t="s">
        <v>13604</v>
      </c>
      <c r="IQU1" t="s">
        <v>13605</v>
      </c>
      <c r="IQV1" t="s">
        <v>13606</v>
      </c>
      <c r="IQW1" t="s">
        <v>13607</v>
      </c>
      <c r="IQX1" t="s">
        <v>13608</v>
      </c>
      <c r="IQY1" t="s">
        <v>13609</v>
      </c>
      <c r="IQZ1" t="s">
        <v>13610</v>
      </c>
      <c r="IRA1" t="s">
        <v>13611</v>
      </c>
      <c r="IRB1" t="s">
        <v>13612</v>
      </c>
      <c r="IRC1" t="s">
        <v>13613</v>
      </c>
      <c r="IRD1" t="s">
        <v>13614</v>
      </c>
      <c r="IRE1" t="s">
        <v>13615</v>
      </c>
      <c r="IRF1" t="s">
        <v>13616</v>
      </c>
      <c r="IRG1" t="s">
        <v>13617</v>
      </c>
      <c r="IRH1" t="s">
        <v>13618</v>
      </c>
      <c r="IRI1" t="s">
        <v>13619</v>
      </c>
      <c r="IRJ1" t="s">
        <v>13620</v>
      </c>
      <c r="IRK1" t="s">
        <v>13621</v>
      </c>
      <c r="IRL1" t="s">
        <v>13622</v>
      </c>
      <c r="IRM1" t="s">
        <v>13623</v>
      </c>
      <c r="IRN1" t="s">
        <v>13624</v>
      </c>
      <c r="IRO1" t="s">
        <v>13625</v>
      </c>
      <c r="IRP1" t="s">
        <v>13626</v>
      </c>
      <c r="IRQ1" t="s">
        <v>13627</v>
      </c>
      <c r="IRR1" t="s">
        <v>13628</v>
      </c>
      <c r="IRS1" t="s">
        <v>13629</v>
      </c>
      <c r="IRT1" t="s">
        <v>13630</v>
      </c>
      <c r="IRU1" t="s">
        <v>13631</v>
      </c>
      <c r="IRV1" t="s">
        <v>13632</v>
      </c>
      <c r="IRW1" t="s">
        <v>13633</v>
      </c>
      <c r="IRX1" t="s">
        <v>13634</v>
      </c>
      <c r="IRY1" t="s">
        <v>13635</v>
      </c>
      <c r="IRZ1" t="s">
        <v>13636</v>
      </c>
      <c r="ISA1" t="s">
        <v>13637</v>
      </c>
      <c r="ISB1" t="s">
        <v>13638</v>
      </c>
      <c r="ISC1" t="s">
        <v>13639</v>
      </c>
      <c r="ISD1" t="s">
        <v>13640</v>
      </c>
      <c r="ISE1" t="s">
        <v>13641</v>
      </c>
      <c r="ISF1" t="s">
        <v>13642</v>
      </c>
      <c r="ISG1" t="s">
        <v>13643</v>
      </c>
      <c r="ISH1" t="s">
        <v>13644</v>
      </c>
      <c r="ISI1" t="s">
        <v>13645</v>
      </c>
      <c r="ISJ1" t="s">
        <v>13646</v>
      </c>
      <c r="ISK1" t="s">
        <v>13647</v>
      </c>
      <c r="ISL1" t="s">
        <v>13648</v>
      </c>
      <c r="ISM1" t="s">
        <v>13649</v>
      </c>
      <c r="ISN1" t="s">
        <v>13650</v>
      </c>
      <c r="ISO1" t="s">
        <v>13651</v>
      </c>
      <c r="ISP1" t="s">
        <v>13652</v>
      </c>
      <c r="ISQ1" t="s">
        <v>13653</v>
      </c>
      <c r="ISR1" t="s">
        <v>13654</v>
      </c>
      <c r="ISS1" t="s">
        <v>13655</v>
      </c>
      <c r="IST1" t="s">
        <v>13656</v>
      </c>
      <c r="ISU1" t="s">
        <v>13657</v>
      </c>
      <c r="ISV1" t="s">
        <v>13658</v>
      </c>
      <c r="ISW1" t="s">
        <v>13659</v>
      </c>
      <c r="ISX1" t="s">
        <v>13660</v>
      </c>
      <c r="ISY1" t="s">
        <v>13661</v>
      </c>
      <c r="ISZ1" t="s">
        <v>13662</v>
      </c>
      <c r="ITA1" t="s">
        <v>13663</v>
      </c>
      <c r="ITB1" t="s">
        <v>13664</v>
      </c>
      <c r="ITC1" t="s">
        <v>13665</v>
      </c>
      <c r="ITD1" t="s">
        <v>13666</v>
      </c>
      <c r="ITE1" t="s">
        <v>13667</v>
      </c>
      <c r="ITF1" t="s">
        <v>13668</v>
      </c>
      <c r="ITG1" t="s">
        <v>13669</v>
      </c>
      <c r="ITH1" t="s">
        <v>13670</v>
      </c>
      <c r="ITI1" t="s">
        <v>13671</v>
      </c>
      <c r="ITJ1" t="s">
        <v>13672</v>
      </c>
      <c r="ITK1" t="s">
        <v>13673</v>
      </c>
      <c r="ITL1" t="s">
        <v>13674</v>
      </c>
      <c r="ITM1" t="s">
        <v>13675</v>
      </c>
      <c r="ITN1" t="s">
        <v>13676</v>
      </c>
      <c r="ITO1" t="s">
        <v>13677</v>
      </c>
      <c r="ITP1" t="s">
        <v>13678</v>
      </c>
      <c r="ITQ1" t="s">
        <v>13679</v>
      </c>
      <c r="ITR1" t="s">
        <v>13680</v>
      </c>
      <c r="ITS1" t="s">
        <v>13681</v>
      </c>
      <c r="ITT1" t="s">
        <v>13682</v>
      </c>
      <c r="ITU1" t="s">
        <v>13683</v>
      </c>
      <c r="ITV1" t="s">
        <v>13684</v>
      </c>
      <c r="ITW1" t="s">
        <v>13685</v>
      </c>
      <c r="ITX1" t="s">
        <v>13686</v>
      </c>
      <c r="ITY1" t="s">
        <v>13687</v>
      </c>
      <c r="ITZ1" t="s">
        <v>13688</v>
      </c>
      <c r="IUA1" t="s">
        <v>13689</v>
      </c>
      <c r="IUB1" t="s">
        <v>13690</v>
      </c>
      <c r="IUC1" t="s">
        <v>13691</v>
      </c>
      <c r="IUD1" t="s">
        <v>13692</v>
      </c>
      <c r="IUE1" t="s">
        <v>13693</v>
      </c>
      <c r="IUF1" t="s">
        <v>13694</v>
      </c>
      <c r="IUG1" t="s">
        <v>13695</v>
      </c>
      <c r="IUH1" t="s">
        <v>13696</v>
      </c>
      <c r="IUI1" t="s">
        <v>13697</v>
      </c>
      <c r="IUJ1" t="s">
        <v>13698</v>
      </c>
      <c r="IUK1" t="s">
        <v>13699</v>
      </c>
      <c r="IUL1" t="s">
        <v>13700</v>
      </c>
      <c r="IUM1" t="s">
        <v>13701</v>
      </c>
      <c r="IUN1" t="s">
        <v>13702</v>
      </c>
      <c r="IUO1" t="s">
        <v>13703</v>
      </c>
      <c r="IUP1" t="s">
        <v>13704</v>
      </c>
      <c r="IUQ1" t="s">
        <v>13705</v>
      </c>
      <c r="IUR1" t="s">
        <v>13706</v>
      </c>
      <c r="IUS1" t="s">
        <v>13707</v>
      </c>
      <c r="IUT1" t="s">
        <v>13708</v>
      </c>
      <c r="IUU1" t="s">
        <v>13709</v>
      </c>
      <c r="IUV1" t="s">
        <v>13710</v>
      </c>
      <c r="IUW1" t="s">
        <v>13711</v>
      </c>
      <c r="IUX1" t="s">
        <v>13712</v>
      </c>
      <c r="IUY1" t="s">
        <v>13713</v>
      </c>
      <c r="IUZ1" t="s">
        <v>13714</v>
      </c>
      <c r="IVA1" t="s">
        <v>13715</v>
      </c>
      <c r="IVB1" t="s">
        <v>13716</v>
      </c>
      <c r="IVC1" t="s">
        <v>13717</v>
      </c>
      <c r="IVD1" t="s">
        <v>13718</v>
      </c>
      <c r="IVE1" t="s">
        <v>13719</v>
      </c>
      <c r="IVF1" t="s">
        <v>13720</v>
      </c>
      <c r="IVG1" t="s">
        <v>13721</v>
      </c>
      <c r="IVH1" t="s">
        <v>13722</v>
      </c>
      <c r="IVI1" t="s">
        <v>13723</v>
      </c>
      <c r="IVJ1" t="s">
        <v>13724</v>
      </c>
      <c r="IVK1" t="s">
        <v>13725</v>
      </c>
      <c r="IVL1" t="s">
        <v>13726</v>
      </c>
      <c r="IVM1" t="s">
        <v>13727</v>
      </c>
      <c r="IVN1" t="s">
        <v>13728</v>
      </c>
      <c r="IVO1" t="s">
        <v>13729</v>
      </c>
      <c r="IVP1" t="s">
        <v>13730</v>
      </c>
      <c r="IVQ1" t="s">
        <v>13731</v>
      </c>
      <c r="IVR1" t="s">
        <v>13732</v>
      </c>
      <c r="IVS1" t="s">
        <v>13733</v>
      </c>
      <c r="IVT1" t="s">
        <v>13734</v>
      </c>
      <c r="IVU1" t="s">
        <v>13735</v>
      </c>
      <c r="IVV1" t="s">
        <v>13736</v>
      </c>
      <c r="IVW1" t="s">
        <v>13737</v>
      </c>
      <c r="IVX1" t="s">
        <v>13738</v>
      </c>
      <c r="IVY1" t="s">
        <v>13739</v>
      </c>
      <c r="IVZ1" t="s">
        <v>13740</v>
      </c>
      <c r="IWA1" t="s">
        <v>13741</v>
      </c>
      <c r="IWB1" t="s">
        <v>13742</v>
      </c>
      <c r="IWC1" t="s">
        <v>13743</v>
      </c>
      <c r="IWD1" t="s">
        <v>13744</v>
      </c>
      <c r="IWE1" t="s">
        <v>13745</v>
      </c>
      <c r="IWF1" t="s">
        <v>13746</v>
      </c>
      <c r="IWG1" t="s">
        <v>13747</v>
      </c>
      <c r="IWH1" t="s">
        <v>13748</v>
      </c>
      <c r="IWI1" t="s">
        <v>13749</v>
      </c>
      <c r="IWJ1" t="s">
        <v>13750</v>
      </c>
      <c r="IWK1" t="s">
        <v>13751</v>
      </c>
      <c r="IWL1" t="s">
        <v>13752</v>
      </c>
      <c r="IWM1" t="s">
        <v>13753</v>
      </c>
      <c r="IWN1" t="s">
        <v>13754</v>
      </c>
      <c r="IWO1" t="s">
        <v>13755</v>
      </c>
      <c r="IWP1" t="s">
        <v>13756</v>
      </c>
      <c r="IWQ1" t="s">
        <v>13757</v>
      </c>
      <c r="IWR1" t="s">
        <v>13758</v>
      </c>
      <c r="IWS1" t="s">
        <v>13759</v>
      </c>
      <c r="IWT1" t="s">
        <v>13760</v>
      </c>
      <c r="IWU1" t="s">
        <v>13761</v>
      </c>
      <c r="IWV1" t="s">
        <v>13762</v>
      </c>
      <c r="IWW1" t="s">
        <v>13763</v>
      </c>
      <c r="IWX1" t="s">
        <v>13764</v>
      </c>
      <c r="IWY1" t="s">
        <v>13765</v>
      </c>
      <c r="IWZ1" t="s">
        <v>13766</v>
      </c>
      <c r="IXA1" t="s">
        <v>13767</v>
      </c>
      <c r="IXB1" t="s">
        <v>13768</v>
      </c>
      <c r="IXC1" t="s">
        <v>13769</v>
      </c>
      <c r="IXD1" t="s">
        <v>13770</v>
      </c>
      <c r="IXE1" t="s">
        <v>13771</v>
      </c>
      <c r="IXF1" t="s">
        <v>13772</v>
      </c>
      <c r="IXG1" t="s">
        <v>13773</v>
      </c>
      <c r="IXH1" t="s">
        <v>13774</v>
      </c>
      <c r="IXI1" t="s">
        <v>13775</v>
      </c>
      <c r="IXJ1" t="s">
        <v>13776</v>
      </c>
      <c r="IXK1" t="s">
        <v>13777</v>
      </c>
      <c r="IXL1" t="s">
        <v>13778</v>
      </c>
      <c r="IXM1" t="s">
        <v>13779</v>
      </c>
      <c r="IXN1" t="s">
        <v>13780</v>
      </c>
      <c r="IXO1" t="s">
        <v>13781</v>
      </c>
      <c r="IXP1" t="s">
        <v>13782</v>
      </c>
      <c r="IXQ1" t="s">
        <v>13783</v>
      </c>
      <c r="IXR1" t="s">
        <v>13784</v>
      </c>
      <c r="IXS1" t="s">
        <v>13785</v>
      </c>
      <c r="IXT1" t="s">
        <v>13786</v>
      </c>
      <c r="IXU1" t="s">
        <v>13787</v>
      </c>
      <c r="IXV1" t="s">
        <v>13788</v>
      </c>
      <c r="IXW1" t="s">
        <v>13789</v>
      </c>
      <c r="IXX1" t="s">
        <v>13790</v>
      </c>
      <c r="IXY1" t="s">
        <v>13791</v>
      </c>
      <c r="IXZ1" t="s">
        <v>13792</v>
      </c>
      <c r="IYA1" t="s">
        <v>13793</v>
      </c>
      <c r="IYB1" t="s">
        <v>13794</v>
      </c>
      <c r="IYC1" t="s">
        <v>13795</v>
      </c>
      <c r="IYD1" t="s">
        <v>13796</v>
      </c>
      <c r="IYE1" t="s">
        <v>13797</v>
      </c>
      <c r="IYF1" t="s">
        <v>13798</v>
      </c>
      <c r="IYG1" t="s">
        <v>13799</v>
      </c>
      <c r="IYH1" t="s">
        <v>13800</v>
      </c>
      <c r="IYI1" t="s">
        <v>13801</v>
      </c>
      <c r="IYJ1" t="s">
        <v>13802</v>
      </c>
      <c r="IYK1" t="s">
        <v>13803</v>
      </c>
      <c r="IYL1" t="s">
        <v>13804</v>
      </c>
      <c r="IYM1" t="s">
        <v>13805</v>
      </c>
      <c r="IYN1" t="s">
        <v>13806</v>
      </c>
      <c r="IYO1" t="s">
        <v>13807</v>
      </c>
      <c r="IYP1" t="s">
        <v>13808</v>
      </c>
      <c r="IYQ1" t="s">
        <v>13809</v>
      </c>
      <c r="IYR1" t="s">
        <v>13810</v>
      </c>
      <c r="IYS1" t="s">
        <v>13811</v>
      </c>
      <c r="IYT1" t="s">
        <v>13812</v>
      </c>
      <c r="IYU1" t="s">
        <v>13813</v>
      </c>
      <c r="IYV1" t="s">
        <v>13814</v>
      </c>
      <c r="IYW1" t="s">
        <v>13815</v>
      </c>
      <c r="IYX1" t="s">
        <v>13816</v>
      </c>
      <c r="IYY1" t="s">
        <v>13817</v>
      </c>
      <c r="IYZ1" t="s">
        <v>13818</v>
      </c>
      <c r="IZA1" t="s">
        <v>13819</v>
      </c>
      <c r="IZB1" t="s">
        <v>13820</v>
      </c>
      <c r="IZC1" t="s">
        <v>13821</v>
      </c>
      <c r="IZD1" t="s">
        <v>13822</v>
      </c>
      <c r="IZE1" t="s">
        <v>13823</v>
      </c>
      <c r="IZF1" t="s">
        <v>13824</v>
      </c>
      <c r="IZG1" t="s">
        <v>13825</v>
      </c>
      <c r="IZH1" t="s">
        <v>13826</v>
      </c>
      <c r="IZI1" t="s">
        <v>13827</v>
      </c>
      <c r="IZJ1" t="s">
        <v>13828</v>
      </c>
      <c r="IZK1" t="s">
        <v>13829</v>
      </c>
      <c r="IZL1" t="s">
        <v>13830</v>
      </c>
      <c r="IZM1" t="s">
        <v>13831</v>
      </c>
      <c r="IZN1" t="s">
        <v>13832</v>
      </c>
      <c r="IZO1" t="s">
        <v>13833</v>
      </c>
      <c r="IZP1" t="s">
        <v>13834</v>
      </c>
      <c r="IZQ1" t="s">
        <v>13835</v>
      </c>
      <c r="IZR1" t="s">
        <v>13836</v>
      </c>
      <c r="IZS1" t="s">
        <v>13837</v>
      </c>
      <c r="IZT1" t="s">
        <v>13838</v>
      </c>
      <c r="IZU1" t="s">
        <v>13839</v>
      </c>
      <c r="IZV1" t="s">
        <v>13840</v>
      </c>
      <c r="IZW1" t="s">
        <v>13841</v>
      </c>
      <c r="IZX1" t="s">
        <v>13842</v>
      </c>
      <c r="IZY1" t="s">
        <v>13843</v>
      </c>
      <c r="IZZ1" t="s">
        <v>13844</v>
      </c>
      <c r="JAA1" t="s">
        <v>13845</v>
      </c>
      <c r="JAB1" t="s">
        <v>13846</v>
      </c>
      <c r="JAC1" t="s">
        <v>13847</v>
      </c>
      <c r="JAD1" t="s">
        <v>13848</v>
      </c>
      <c r="JAE1" t="s">
        <v>13849</v>
      </c>
      <c r="JAF1" t="s">
        <v>13850</v>
      </c>
      <c r="JAG1" t="s">
        <v>13851</v>
      </c>
      <c r="JAH1" t="s">
        <v>13852</v>
      </c>
      <c r="JAI1" t="s">
        <v>13853</v>
      </c>
      <c r="JAJ1" t="s">
        <v>13854</v>
      </c>
      <c r="JAK1" t="s">
        <v>13855</v>
      </c>
      <c r="JAL1" t="s">
        <v>13856</v>
      </c>
      <c r="JAM1" t="s">
        <v>13857</v>
      </c>
      <c r="JAN1" t="s">
        <v>13858</v>
      </c>
      <c r="JAO1" t="s">
        <v>13859</v>
      </c>
      <c r="JAP1" t="s">
        <v>13860</v>
      </c>
      <c r="JAQ1" t="s">
        <v>13861</v>
      </c>
      <c r="JAR1" t="s">
        <v>13862</v>
      </c>
      <c r="JAS1" t="s">
        <v>13863</v>
      </c>
      <c r="JAT1" t="s">
        <v>13864</v>
      </c>
      <c r="JAU1" t="s">
        <v>13865</v>
      </c>
      <c r="JAV1" t="s">
        <v>13866</v>
      </c>
      <c r="JAW1" t="s">
        <v>13867</v>
      </c>
      <c r="JAX1" t="s">
        <v>13868</v>
      </c>
      <c r="JAY1" t="s">
        <v>13869</v>
      </c>
      <c r="JAZ1" t="s">
        <v>13870</v>
      </c>
      <c r="JBA1" t="s">
        <v>13871</v>
      </c>
      <c r="JBB1" t="s">
        <v>13872</v>
      </c>
      <c r="JBC1" t="s">
        <v>13873</v>
      </c>
      <c r="JBD1" t="s">
        <v>13874</v>
      </c>
      <c r="JBE1" t="s">
        <v>13875</v>
      </c>
      <c r="JBF1" t="s">
        <v>13876</v>
      </c>
      <c r="JBG1" t="s">
        <v>13877</v>
      </c>
      <c r="JBH1" t="s">
        <v>13878</v>
      </c>
      <c r="JBI1" t="s">
        <v>13879</v>
      </c>
      <c r="JBJ1" t="s">
        <v>13880</v>
      </c>
      <c r="JBK1" t="s">
        <v>13881</v>
      </c>
      <c r="JBL1" t="s">
        <v>13882</v>
      </c>
      <c r="JBM1" t="s">
        <v>13883</v>
      </c>
      <c r="JBN1" t="s">
        <v>13884</v>
      </c>
      <c r="JBO1" t="s">
        <v>13885</v>
      </c>
      <c r="JBP1" t="s">
        <v>13886</v>
      </c>
      <c r="JBQ1" t="s">
        <v>13887</v>
      </c>
      <c r="JBR1" t="s">
        <v>13888</v>
      </c>
      <c r="JBS1" t="s">
        <v>13889</v>
      </c>
      <c r="JBT1" t="s">
        <v>13890</v>
      </c>
      <c r="JBU1" t="s">
        <v>13891</v>
      </c>
      <c r="JBV1" t="s">
        <v>13892</v>
      </c>
      <c r="JBW1" t="s">
        <v>13893</v>
      </c>
      <c r="JBX1" t="s">
        <v>13894</v>
      </c>
      <c r="JBY1" t="s">
        <v>13895</v>
      </c>
      <c r="JBZ1" t="s">
        <v>13896</v>
      </c>
      <c r="JCA1" t="s">
        <v>13897</v>
      </c>
      <c r="JCB1" t="s">
        <v>13898</v>
      </c>
      <c r="JCC1" t="s">
        <v>13899</v>
      </c>
      <c r="JCD1" t="s">
        <v>13900</v>
      </c>
      <c r="JCE1" t="s">
        <v>13901</v>
      </c>
      <c r="JCF1" t="s">
        <v>13902</v>
      </c>
      <c r="JCG1" t="s">
        <v>13903</v>
      </c>
      <c r="JCH1" t="s">
        <v>13904</v>
      </c>
      <c r="JCI1" t="s">
        <v>13905</v>
      </c>
      <c r="JCJ1" t="s">
        <v>13906</v>
      </c>
      <c r="JCK1" t="s">
        <v>13907</v>
      </c>
      <c r="JCL1" t="s">
        <v>13908</v>
      </c>
      <c r="JCM1" t="s">
        <v>13909</v>
      </c>
      <c r="JCN1" t="s">
        <v>13910</v>
      </c>
      <c r="JCO1" t="s">
        <v>13911</v>
      </c>
      <c r="JCP1" t="s">
        <v>13912</v>
      </c>
      <c r="JCQ1" t="s">
        <v>13913</v>
      </c>
      <c r="JCR1" t="s">
        <v>13914</v>
      </c>
      <c r="JCS1" t="s">
        <v>13915</v>
      </c>
      <c r="JCT1" t="s">
        <v>13916</v>
      </c>
      <c r="JCU1" t="s">
        <v>13917</v>
      </c>
      <c r="JCV1" t="s">
        <v>13918</v>
      </c>
      <c r="JCW1" t="s">
        <v>13919</v>
      </c>
      <c r="JCX1" t="s">
        <v>13920</v>
      </c>
      <c r="JCY1" t="s">
        <v>13921</v>
      </c>
      <c r="JCZ1" t="s">
        <v>13922</v>
      </c>
      <c r="JDA1" t="s">
        <v>13923</v>
      </c>
      <c r="JDB1" t="s">
        <v>13924</v>
      </c>
      <c r="JDC1" t="s">
        <v>13925</v>
      </c>
      <c r="JDD1" t="s">
        <v>13926</v>
      </c>
      <c r="JDE1" t="s">
        <v>13927</v>
      </c>
      <c r="JDF1" t="s">
        <v>13928</v>
      </c>
      <c r="JDG1" t="s">
        <v>13929</v>
      </c>
      <c r="JDH1" t="s">
        <v>13930</v>
      </c>
      <c r="JDI1" t="s">
        <v>13931</v>
      </c>
      <c r="JDJ1" t="s">
        <v>13932</v>
      </c>
      <c r="JDK1" t="s">
        <v>13933</v>
      </c>
      <c r="JDL1" t="s">
        <v>13934</v>
      </c>
      <c r="JDM1" t="s">
        <v>13935</v>
      </c>
      <c r="JDN1" t="s">
        <v>13936</v>
      </c>
      <c r="JDO1" t="s">
        <v>13937</v>
      </c>
      <c r="JDP1" t="s">
        <v>13938</v>
      </c>
      <c r="JDQ1" t="s">
        <v>13939</v>
      </c>
      <c r="JDR1" t="s">
        <v>13940</v>
      </c>
      <c r="JDS1" t="s">
        <v>13941</v>
      </c>
      <c r="JDT1" t="s">
        <v>13942</v>
      </c>
      <c r="JDU1" t="s">
        <v>13943</v>
      </c>
      <c r="JDV1" t="s">
        <v>13944</v>
      </c>
      <c r="JDW1" t="s">
        <v>13945</v>
      </c>
      <c r="JDX1" t="s">
        <v>13946</v>
      </c>
      <c r="JDY1" t="s">
        <v>13947</v>
      </c>
      <c r="JDZ1" t="s">
        <v>13948</v>
      </c>
      <c r="JEA1" t="s">
        <v>13949</v>
      </c>
      <c r="JEB1" t="s">
        <v>13950</v>
      </c>
      <c r="JEC1" t="s">
        <v>13951</v>
      </c>
      <c r="JED1" t="s">
        <v>13952</v>
      </c>
      <c r="JEE1" t="s">
        <v>13953</v>
      </c>
      <c r="JEF1" t="s">
        <v>13954</v>
      </c>
      <c r="JEG1" t="s">
        <v>13955</v>
      </c>
      <c r="JEH1" t="s">
        <v>13956</v>
      </c>
      <c r="JEI1" t="s">
        <v>13957</v>
      </c>
      <c r="JEJ1" t="s">
        <v>13958</v>
      </c>
      <c r="JEK1" t="s">
        <v>13959</v>
      </c>
      <c r="JEL1" t="s">
        <v>13960</v>
      </c>
      <c r="JEM1" t="s">
        <v>13961</v>
      </c>
      <c r="JEN1" t="s">
        <v>13962</v>
      </c>
      <c r="JEO1" t="s">
        <v>13963</v>
      </c>
      <c r="JEP1" t="s">
        <v>13964</v>
      </c>
      <c r="JEQ1" t="s">
        <v>13965</v>
      </c>
      <c r="JER1" t="s">
        <v>13966</v>
      </c>
      <c r="JES1" t="s">
        <v>13967</v>
      </c>
      <c r="JET1" t="s">
        <v>13968</v>
      </c>
      <c r="JEU1" t="s">
        <v>13969</v>
      </c>
      <c r="JEV1" t="s">
        <v>13970</v>
      </c>
      <c r="JEW1" t="s">
        <v>13971</v>
      </c>
      <c r="JEX1" t="s">
        <v>13972</v>
      </c>
      <c r="JEY1" t="s">
        <v>13973</v>
      </c>
      <c r="JEZ1" t="s">
        <v>13974</v>
      </c>
      <c r="JFA1" t="s">
        <v>13975</v>
      </c>
      <c r="JFB1" t="s">
        <v>13976</v>
      </c>
      <c r="JFC1" t="s">
        <v>13977</v>
      </c>
      <c r="JFD1" t="s">
        <v>13978</v>
      </c>
      <c r="JFE1" t="s">
        <v>13979</v>
      </c>
      <c r="JFF1" t="s">
        <v>13980</v>
      </c>
      <c r="JFG1" t="s">
        <v>13981</v>
      </c>
      <c r="JFH1" t="s">
        <v>13982</v>
      </c>
      <c r="JFI1" t="s">
        <v>13983</v>
      </c>
      <c r="JFJ1" t="s">
        <v>13984</v>
      </c>
      <c r="JFK1" t="s">
        <v>13985</v>
      </c>
      <c r="JFL1" t="s">
        <v>13986</v>
      </c>
      <c r="JFM1" t="s">
        <v>13987</v>
      </c>
      <c r="JFN1" t="s">
        <v>13988</v>
      </c>
      <c r="JFO1" t="s">
        <v>13989</v>
      </c>
      <c r="JFP1" t="s">
        <v>13990</v>
      </c>
      <c r="JFQ1" t="s">
        <v>13991</v>
      </c>
      <c r="JFR1" t="s">
        <v>13992</v>
      </c>
      <c r="JFS1" t="s">
        <v>13993</v>
      </c>
      <c r="JFT1" t="s">
        <v>13994</v>
      </c>
      <c r="JFU1" t="s">
        <v>13995</v>
      </c>
      <c r="JFV1" t="s">
        <v>13996</v>
      </c>
      <c r="JFW1" t="s">
        <v>13997</v>
      </c>
      <c r="JFX1" t="s">
        <v>13998</v>
      </c>
      <c r="JFY1" t="s">
        <v>13999</v>
      </c>
      <c r="JFZ1" t="s">
        <v>14000</v>
      </c>
      <c r="JGA1" t="s">
        <v>14001</v>
      </c>
      <c r="JGB1" t="s">
        <v>14002</v>
      </c>
      <c r="JGC1" t="s">
        <v>14003</v>
      </c>
      <c r="JGD1" t="s">
        <v>14004</v>
      </c>
      <c r="JGE1" t="s">
        <v>14005</v>
      </c>
      <c r="JGF1" t="s">
        <v>14006</v>
      </c>
      <c r="JGG1" t="s">
        <v>14007</v>
      </c>
      <c r="JGH1" t="s">
        <v>14008</v>
      </c>
      <c r="JGI1" t="s">
        <v>14009</v>
      </c>
      <c r="JGJ1" t="s">
        <v>14010</v>
      </c>
      <c r="JGK1" t="s">
        <v>14011</v>
      </c>
      <c r="JGL1" t="s">
        <v>14012</v>
      </c>
      <c r="JGM1" t="s">
        <v>14013</v>
      </c>
      <c r="JGN1" t="s">
        <v>14014</v>
      </c>
      <c r="JGO1" t="s">
        <v>14015</v>
      </c>
      <c r="JGP1" t="s">
        <v>14016</v>
      </c>
      <c r="JGQ1" t="s">
        <v>14017</v>
      </c>
      <c r="JGR1" t="s">
        <v>14018</v>
      </c>
      <c r="JGS1" t="s">
        <v>14019</v>
      </c>
      <c r="JGT1" t="s">
        <v>14020</v>
      </c>
      <c r="JGU1" t="s">
        <v>14021</v>
      </c>
      <c r="JGV1" t="s">
        <v>14022</v>
      </c>
      <c r="JGW1" t="s">
        <v>14023</v>
      </c>
      <c r="JGX1" t="s">
        <v>14024</v>
      </c>
      <c r="JGY1" t="s">
        <v>14025</v>
      </c>
      <c r="JGZ1" t="s">
        <v>14026</v>
      </c>
      <c r="JHA1" t="s">
        <v>14027</v>
      </c>
      <c r="JHB1" t="s">
        <v>14028</v>
      </c>
      <c r="JHC1" t="s">
        <v>14029</v>
      </c>
      <c r="JHD1" t="s">
        <v>14030</v>
      </c>
      <c r="JHE1" t="s">
        <v>14031</v>
      </c>
      <c r="JHF1" t="s">
        <v>14032</v>
      </c>
      <c r="JHG1" t="s">
        <v>14033</v>
      </c>
      <c r="JHH1" t="s">
        <v>14034</v>
      </c>
      <c r="JHI1" t="s">
        <v>14035</v>
      </c>
      <c r="JHJ1" t="s">
        <v>14036</v>
      </c>
      <c r="JHK1" t="s">
        <v>14037</v>
      </c>
      <c r="JHL1" t="s">
        <v>14038</v>
      </c>
      <c r="JHM1" t="s">
        <v>14039</v>
      </c>
      <c r="JHN1" t="s">
        <v>14040</v>
      </c>
      <c r="JHO1" t="s">
        <v>14041</v>
      </c>
      <c r="JHP1" t="s">
        <v>14042</v>
      </c>
      <c r="JHQ1" t="s">
        <v>14043</v>
      </c>
      <c r="JHR1" t="s">
        <v>14044</v>
      </c>
      <c r="JHS1" t="s">
        <v>14045</v>
      </c>
      <c r="JHT1" t="s">
        <v>14046</v>
      </c>
      <c r="JHU1" t="s">
        <v>14047</v>
      </c>
      <c r="JHV1" t="s">
        <v>14048</v>
      </c>
      <c r="JHW1" t="s">
        <v>14049</v>
      </c>
      <c r="JHX1" t="s">
        <v>14050</v>
      </c>
      <c r="JHY1" t="s">
        <v>14051</v>
      </c>
      <c r="JHZ1" t="s">
        <v>14052</v>
      </c>
      <c r="JIA1" t="s">
        <v>14053</v>
      </c>
      <c r="JIB1" t="s">
        <v>14054</v>
      </c>
      <c r="JIC1" t="s">
        <v>14055</v>
      </c>
      <c r="JID1" t="s">
        <v>14056</v>
      </c>
      <c r="JIE1" t="s">
        <v>14057</v>
      </c>
      <c r="JIF1" t="s">
        <v>14058</v>
      </c>
      <c r="JIG1" t="s">
        <v>14059</v>
      </c>
      <c r="JIH1" t="s">
        <v>14060</v>
      </c>
      <c r="JII1" t="s">
        <v>14061</v>
      </c>
      <c r="JIJ1" t="s">
        <v>14062</v>
      </c>
      <c r="JIK1" t="s">
        <v>14063</v>
      </c>
      <c r="JIL1" t="s">
        <v>14064</v>
      </c>
      <c r="JIM1" t="s">
        <v>14065</v>
      </c>
      <c r="JIN1" t="s">
        <v>14066</v>
      </c>
      <c r="JIO1" t="s">
        <v>14067</v>
      </c>
      <c r="JIP1" t="s">
        <v>14068</v>
      </c>
      <c r="JIQ1" t="s">
        <v>14069</v>
      </c>
      <c r="JIR1" t="s">
        <v>14070</v>
      </c>
      <c r="JIS1" t="s">
        <v>14071</v>
      </c>
      <c r="JIT1" t="s">
        <v>14072</v>
      </c>
      <c r="JIU1" t="s">
        <v>14073</v>
      </c>
      <c r="JIV1" t="s">
        <v>14074</v>
      </c>
      <c r="JIW1" t="s">
        <v>14075</v>
      </c>
      <c r="JIX1" t="s">
        <v>14076</v>
      </c>
      <c r="JIY1" t="s">
        <v>14077</v>
      </c>
      <c r="JIZ1" t="s">
        <v>14078</v>
      </c>
      <c r="JJA1" t="s">
        <v>14079</v>
      </c>
      <c r="JJB1" t="s">
        <v>14080</v>
      </c>
      <c r="JJC1" t="s">
        <v>14081</v>
      </c>
      <c r="JJD1" t="s">
        <v>14082</v>
      </c>
      <c r="JJE1" t="s">
        <v>14083</v>
      </c>
      <c r="JJF1" t="s">
        <v>14084</v>
      </c>
      <c r="JJG1" t="s">
        <v>14085</v>
      </c>
      <c r="JJH1" t="s">
        <v>14086</v>
      </c>
      <c r="JJI1" t="s">
        <v>14087</v>
      </c>
      <c r="JJJ1" t="s">
        <v>14088</v>
      </c>
      <c r="JJK1" t="s">
        <v>14089</v>
      </c>
      <c r="JJL1" t="s">
        <v>14090</v>
      </c>
      <c r="JJM1" t="s">
        <v>14091</v>
      </c>
      <c r="JJN1" t="s">
        <v>14092</v>
      </c>
      <c r="JJO1" t="s">
        <v>14093</v>
      </c>
      <c r="JJP1" t="s">
        <v>14094</v>
      </c>
      <c r="JJQ1" t="s">
        <v>14095</v>
      </c>
      <c r="JJR1" t="s">
        <v>14096</v>
      </c>
      <c r="JJS1" t="s">
        <v>14097</v>
      </c>
      <c r="JJT1" t="s">
        <v>14098</v>
      </c>
      <c r="JJU1" t="s">
        <v>14099</v>
      </c>
      <c r="JJV1" t="s">
        <v>14100</v>
      </c>
      <c r="JJW1" t="s">
        <v>14101</v>
      </c>
      <c r="JJX1" t="s">
        <v>14102</v>
      </c>
      <c r="JJY1" t="s">
        <v>14103</v>
      </c>
      <c r="JJZ1" t="s">
        <v>14104</v>
      </c>
      <c r="JKA1" t="s">
        <v>14105</v>
      </c>
      <c r="JKB1" t="s">
        <v>14106</v>
      </c>
      <c r="JKC1" t="s">
        <v>14107</v>
      </c>
      <c r="JKD1" t="s">
        <v>14108</v>
      </c>
      <c r="JKE1" t="s">
        <v>14109</v>
      </c>
      <c r="JKF1" t="s">
        <v>14110</v>
      </c>
      <c r="JKG1" t="s">
        <v>14111</v>
      </c>
      <c r="JKH1" t="s">
        <v>14112</v>
      </c>
      <c r="JKI1" t="s">
        <v>14113</v>
      </c>
      <c r="JKJ1" t="s">
        <v>14114</v>
      </c>
      <c r="JKK1" t="s">
        <v>14115</v>
      </c>
      <c r="JKL1" t="s">
        <v>14116</v>
      </c>
      <c r="JKM1" t="s">
        <v>14117</v>
      </c>
      <c r="JKN1" t="s">
        <v>14118</v>
      </c>
      <c r="JKO1" t="s">
        <v>14119</v>
      </c>
      <c r="JKP1" t="s">
        <v>14120</v>
      </c>
      <c r="JKQ1" t="s">
        <v>14121</v>
      </c>
      <c r="JKR1" t="s">
        <v>14122</v>
      </c>
      <c r="JKS1" t="s">
        <v>14123</v>
      </c>
      <c r="JKT1" t="s">
        <v>14124</v>
      </c>
      <c r="JKU1" t="s">
        <v>14125</v>
      </c>
      <c r="JKV1" t="s">
        <v>14126</v>
      </c>
      <c r="JKW1" t="s">
        <v>14127</v>
      </c>
      <c r="JKX1" t="s">
        <v>14128</v>
      </c>
      <c r="JKY1" t="s">
        <v>14129</v>
      </c>
      <c r="JKZ1" t="s">
        <v>14130</v>
      </c>
      <c r="JLA1" t="s">
        <v>14131</v>
      </c>
      <c r="JLB1" t="s">
        <v>14132</v>
      </c>
      <c r="JLC1" t="s">
        <v>14133</v>
      </c>
      <c r="JLD1" t="s">
        <v>14134</v>
      </c>
      <c r="JLE1" t="s">
        <v>14135</v>
      </c>
      <c r="JLF1" t="s">
        <v>14136</v>
      </c>
      <c r="JLG1" t="s">
        <v>14137</v>
      </c>
      <c r="JLH1" t="s">
        <v>14138</v>
      </c>
      <c r="JLI1" t="s">
        <v>14139</v>
      </c>
      <c r="JLJ1" t="s">
        <v>14140</v>
      </c>
      <c r="JLK1" t="s">
        <v>14141</v>
      </c>
      <c r="JLL1" t="s">
        <v>14142</v>
      </c>
      <c r="JLM1" t="s">
        <v>14143</v>
      </c>
      <c r="JLN1" t="s">
        <v>14144</v>
      </c>
      <c r="JLO1" t="s">
        <v>14145</v>
      </c>
      <c r="JLP1" t="s">
        <v>14146</v>
      </c>
      <c r="JLQ1" t="s">
        <v>14147</v>
      </c>
      <c r="JLR1" t="s">
        <v>14148</v>
      </c>
      <c r="JLS1" t="s">
        <v>14149</v>
      </c>
      <c r="JLT1" t="s">
        <v>14150</v>
      </c>
      <c r="JLU1" t="s">
        <v>14151</v>
      </c>
      <c r="JLV1" t="s">
        <v>14152</v>
      </c>
      <c r="JLW1" t="s">
        <v>14153</v>
      </c>
      <c r="JLX1" t="s">
        <v>14154</v>
      </c>
      <c r="JLY1" t="s">
        <v>14155</v>
      </c>
      <c r="JLZ1" t="s">
        <v>14156</v>
      </c>
      <c r="JMA1" t="s">
        <v>14157</v>
      </c>
      <c r="JMB1" t="s">
        <v>14158</v>
      </c>
      <c r="JMC1" t="s">
        <v>14159</v>
      </c>
      <c r="JMD1" t="s">
        <v>14160</v>
      </c>
      <c r="JME1" t="s">
        <v>14161</v>
      </c>
      <c r="JMF1" t="s">
        <v>14162</v>
      </c>
      <c r="JMG1" t="s">
        <v>14163</v>
      </c>
      <c r="JMH1" t="s">
        <v>14164</v>
      </c>
      <c r="JMI1" t="s">
        <v>14165</v>
      </c>
      <c r="JMJ1" t="s">
        <v>14166</v>
      </c>
      <c r="JMK1" t="s">
        <v>14167</v>
      </c>
      <c r="JML1" t="s">
        <v>14168</v>
      </c>
      <c r="JMM1" t="s">
        <v>14169</v>
      </c>
      <c r="JMN1" t="s">
        <v>14170</v>
      </c>
      <c r="JMO1" t="s">
        <v>14171</v>
      </c>
      <c r="JMP1" t="s">
        <v>14172</v>
      </c>
      <c r="JMQ1" t="s">
        <v>14173</v>
      </c>
      <c r="JMR1" t="s">
        <v>14174</v>
      </c>
      <c r="JMS1" t="s">
        <v>14175</v>
      </c>
      <c r="JMT1" t="s">
        <v>14176</v>
      </c>
      <c r="JMU1" t="s">
        <v>14177</v>
      </c>
      <c r="JMV1" t="s">
        <v>14178</v>
      </c>
      <c r="JMW1" t="s">
        <v>14179</v>
      </c>
      <c r="JMX1" t="s">
        <v>14180</v>
      </c>
      <c r="JMY1" t="s">
        <v>14181</v>
      </c>
      <c r="JMZ1" t="s">
        <v>14182</v>
      </c>
      <c r="JNA1" t="s">
        <v>14183</v>
      </c>
      <c r="JNB1" t="s">
        <v>14184</v>
      </c>
      <c r="JNC1" t="s">
        <v>14185</v>
      </c>
      <c r="JND1" t="s">
        <v>14186</v>
      </c>
      <c r="JNE1" t="s">
        <v>14187</v>
      </c>
      <c r="JNF1" t="s">
        <v>14188</v>
      </c>
      <c r="JNG1" t="s">
        <v>14189</v>
      </c>
      <c r="JNH1" t="s">
        <v>14190</v>
      </c>
      <c r="JNI1" t="s">
        <v>14191</v>
      </c>
      <c r="JNJ1" t="s">
        <v>14192</v>
      </c>
      <c r="JNK1" t="s">
        <v>14193</v>
      </c>
      <c r="JNL1" t="s">
        <v>14194</v>
      </c>
      <c r="JNM1" t="s">
        <v>14195</v>
      </c>
      <c r="JNN1" t="s">
        <v>14196</v>
      </c>
      <c r="JNO1" t="s">
        <v>14197</v>
      </c>
      <c r="JNP1" t="s">
        <v>14198</v>
      </c>
      <c r="JNQ1" t="s">
        <v>14199</v>
      </c>
      <c r="JNR1" t="s">
        <v>14200</v>
      </c>
      <c r="JNS1" t="s">
        <v>14201</v>
      </c>
      <c r="JNT1" t="s">
        <v>14202</v>
      </c>
      <c r="JNU1" t="s">
        <v>14203</v>
      </c>
      <c r="JNV1" t="s">
        <v>14204</v>
      </c>
      <c r="JNW1" t="s">
        <v>14205</v>
      </c>
      <c r="JNX1" t="s">
        <v>14206</v>
      </c>
      <c r="JNY1" t="s">
        <v>14207</v>
      </c>
      <c r="JNZ1" t="s">
        <v>14208</v>
      </c>
      <c r="JOA1" t="s">
        <v>14209</v>
      </c>
      <c r="JOB1" t="s">
        <v>14210</v>
      </c>
      <c r="JOC1" t="s">
        <v>14211</v>
      </c>
      <c r="JOD1" t="s">
        <v>14212</v>
      </c>
      <c r="JOE1" t="s">
        <v>14213</v>
      </c>
      <c r="JOF1" t="s">
        <v>14214</v>
      </c>
      <c r="JOG1" t="s">
        <v>14215</v>
      </c>
      <c r="JOH1" t="s">
        <v>14216</v>
      </c>
      <c r="JOI1" t="s">
        <v>14217</v>
      </c>
      <c r="JOJ1" t="s">
        <v>14218</v>
      </c>
      <c r="JOK1" t="s">
        <v>14219</v>
      </c>
      <c r="JOL1" t="s">
        <v>14220</v>
      </c>
      <c r="JOM1" t="s">
        <v>14221</v>
      </c>
      <c r="JON1" t="s">
        <v>14222</v>
      </c>
      <c r="JOO1" t="s">
        <v>14223</v>
      </c>
      <c r="JOP1" t="s">
        <v>14224</v>
      </c>
      <c r="JOQ1" t="s">
        <v>14225</v>
      </c>
      <c r="JOR1" t="s">
        <v>14226</v>
      </c>
      <c r="JOS1" t="s">
        <v>14227</v>
      </c>
      <c r="JOT1" t="s">
        <v>14228</v>
      </c>
      <c r="JOU1" t="s">
        <v>14229</v>
      </c>
      <c r="JOV1" t="s">
        <v>14230</v>
      </c>
      <c r="JOW1" t="s">
        <v>14231</v>
      </c>
      <c r="JOX1" t="s">
        <v>14232</v>
      </c>
      <c r="JOY1" t="s">
        <v>14233</v>
      </c>
      <c r="JOZ1" t="s">
        <v>14234</v>
      </c>
      <c r="JPA1" t="s">
        <v>14235</v>
      </c>
      <c r="JPB1" t="s">
        <v>14236</v>
      </c>
      <c r="JPC1" t="s">
        <v>14237</v>
      </c>
      <c r="JPD1" t="s">
        <v>14238</v>
      </c>
      <c r="JPE1" t="s">
        <v>14239</v>
      </c>
      <c r="JPF1" t="s">
        <v>14240</v>
      </c>
      <c r="JPG1" t="s">
        <v>14241</v>
      </c>
      <c r="JPH1" t="s">
        <v>14242</v>
      </c>
      <c r="JPI1" t="s">
        <v>14243</v>
      </c>
      <c r="JPJ1" t="s">
        <v>14244</v>
      </c>
      <c r="JPK1" t="s">
        <v>14245</v>
      </c>
      <c r="JPL1" t="s">
        <v>14246</v>
      </c>
      <c r="JPM1" t="s">
        <v>14247</v>
      </c>
      <c r="JPN1" t="s">
        <v>14248</v>
      </c>
      <c r="JPO1" t="s">
        <v>14249</v>
      </c>
      <c r="JPP1" t="s">
        <v>14250</v>
      </c>
      <c r="JPQ1" t="s">
        <v>14251</v>
      </c>
      <c r="JPR1" t="s">
        <v>14252</v>
      </c>
      <c r="JPS1" t="s">
        <v>14253</v>
      </c>
      <c r="JPT1" t="s">
        <v>14254</v>
      </c>
      <c r="JPU1" t="s">
        <v>14255</v>
      </c>
      <c r="JPV1" t="s">
        <v>14256</v>
      </c>
      <c r="JPW1" t="s">
        <v>14257</v>
      </c>
      <c r="JPX1" t="s">
        <v>14258</v>
      </c>
      <c r="JPY1" t="s">
        <v>14259</v>
      </c>
      <c r="JPZ1" t="s">
        <v>14260</v>
      </c>
      <c r="JQA1" t="s">
        <v>14261</v>
      </c>
      <c r="JQB1" t="s">
        <v>14262</v>
      </c>
      <c r="JQC1" t="s">
        <v>14263</v>
      </c>
      <c r="JQD1" t="s">
        <v>14264</v>
      </c>
      <c r="JQE1" t="s">
        <v>14265</v>
      </c>
      <c r="JQF1" t="s">
        <v>14266</v>
      </c>
      <c r="JQG1" t="s">
        <v>14267</v>
      </c>
      <c r="JQH1" t="s">
        <v>14268</v>
      </c>
      <c r="JQI1" t="s">
        <v>14269</v>
      </c>
      <c r="JQJ1" t="s">
        <v>14270</v>
      </c>
      <c r="JQK1" t="s">
        <v>14271</v>
      </c>
      <c r="JQL1" t="s">
        <v>14272</v>
      </c>
      <c r="JQM1" t="s">
        <v>14273</v>
      </c>
      <c r="JQN1" t="s">
        <v>14274</v>
      </c>
      <c r="JQO1" t="s">
        <v>14275</v>
      </c>
      <c r="JQP1" t="s">
        <v>14276</v>
      </c>
      <c r="JQQ1" t="s">
        <v>14277</v>
      </c>
      <c r="JQR1" t="s">
        <v>14278</v>
      </c>
      <c r="JQS1" t="s">
        <v>14279</v>
      </c>
      <c r="JQT1" t="s">
        <v>14280</v>
      </c>
      <c r="JQU1" t="s">
        <v>14281</v>
      </c>
      <c r="JQV1" t="s">
        <v>14282</v>
      </c>
      <c r="JQW1" t="s">
        <v>14283</v>
      </c>
      <c r="JQX1" t="s">
        <v>14284</v>
      </c>
      <c r="JQY1" t="s">
        <v>14285</v>
      </c>
      <c r="JQZ1" t="s">
        <v>14286</v>
      </c>
      <c r="JRA1" t="s">
        <v>14287</v>
      </c>
      <c r="JRB1" t="s">
        <v>14288</v>
      </c>
      <c r="JRC1" t="s">
        <v>14289</v>
      </c>
      <c r="JRD1" t="s">
        <v>14290</v>
      </c>
      <c r="JRE1" t="s">
        <v>14291</v>
      </c>
      <c r="JRF1" t="s">
        <v>14292</v>
      </c>
      <c r="JRG1" t="s">
        <v>14293</v>
      </c>
      <c r="JRH1" t="s">
        <v>14294</v>
      </c>
      <c r="JRI1" t="s">
        <v>14295</v>
      </c>
      <c r="JRJ1" t="s">
        <v>14296</v>
      </c>
      <c r="JRK1" t="s">
        <v>14297</v>
      </c>
      <c r="JRL1" t="s">
        <v>14298</v>
      </c>
      <c r="JRM1" t="s">
        <v>14299</v>
      </c>
      <c r="JRN1" t="s">
        <v>14300</v>
      </c>
      <c r="JRO1" t="s">
        <v>14301</v>
      </c>
      <c r="JRP1" t="s">
        <v>14302</v>
      </c>
      <c r="JRQ1" t="s">
        <v>14303</v>
      </c>
      <c r="JRR1" t="s">
        <v>14304</v>
      </c>
      <c r="JRS1" t="s">
        <v>14305</v>
      </c>
      <c r="JRT1" t="s">
        <v>14306</v>
      </c>
      <c r="JRU1" t="s">
        <v>14307</v>
      </c>
      <c r="JRV1" t="s">
        <v>14308</v>
      </c>
      <c r="JRW1" t="s">
        <v>14309</v>
      </c>
      <c r="JRX1" t="s">
        <v>14310</v>
      </c>
      <c r="JRY1" t="s">
        <v>14311</v>
      </c>
      <c r="JRZ1" t="s">
        <v>14312</v>
      </c>
      <c r="JSA1" t="s">
        <v>14313</v>
      </c>
      <c r="JSB1" t="s">
        <v>14314</v>
      </c>
      <c r="JSC1" t="s">
        <v>14315</v>
      </c>
      <c r="JSD1" t="s">
        <v>14316</v>
      </c>
      <c r="JSE1" t="s">
        <v>14317</v>
      </c>
      <c r="JSF1" t="s">
        <v>14318</v>
      </c>
      <c r="JSG1" t="s">
        <v>14319</v>
      </c>
      <c r="JSH1" t="s">
        <v>14320</v>
      </c>
      <c r="JSI1" t="s">
        <v>14321</v>
      </c>
      <c r="JSJ1" t="s">
        <v>14322</v>
      </c>
      <c r="JSK1" t="s">
        <v>14323</v>
      </c>
      <c r="JSL1" t="s">
        <v>14324</v>
      </c>
      <c r="JSM1" t="s">
        <v>14325</v>
      </c>
      <c r="JSN1" t="s">
        <v>14326</v>
      </c>
      <c r="JSO1" t="s">
        <v>14327</v>
      </c>
      <c r="JSP1" t="s">
        <v>14328</v>
      </c>
      <c r="JSQ1" t="s">
        <v>14329</v>
      </c>
      <c r="JSR1" t="s">
        <v>14330</v>
      </c>
      <c r="JSS1" t="s">
        <v>14331</v>
      </c>
      <c r="JST1" t="s">
        <v>14332</v>
      </c>
      <c r="JSU1" t="s">
        <v>14333</v>
      </c>
      <c r="JSV1" t="s">
        <v>14334</v>
      </c>
      <c r="JSW1" t="s">
        <v>14335</v>
      </c>
      <c r="JSX1" t="s">
        <v>14336</v>
      </c>
      <c r="JSY1" t="s">
        <v>14337</v>
      </c>
      <c r="JSZ1" t="s">
        <v>14338</v>
      </c>
      <c r="JTA1" t="s">
        <v>14339</v>
      </c>
      <c r="JTB1" t="s">
        <v>14340</v>
      </c>
      <c r="JTC1" t="s">
        <v>14341</v>
      </c>
      <c r="JTD1" t="s">
        <v>14342</v>
      </c>
      <c r="JTE1" t="s">
        <v>14343</v>
      </c>
      <c r="JTF1" t="s">
        <v>14344</v>
      </c>
      <c r="JTG1" t="s">
        <v>14345</v>
      </c>
      <c r="JTH1" t="s">
        <v>14346</v>
      </c>
      <c r="JTI1" t="s">
        <v>14347</v>
      </c>
      <c r="JTJ1" t="s">
        <v>14348</v>
      </c>
      <c r="JTK1" t="s">
        <v>14349</v>
      </c>
      <c r="JTL1" t="s">
        <v>14350</v>
      </c>
      <c r="JTM1" t="s">
        <v>14351</v>
      </c>
      <c r="JTN1" t="s">
        <v>14352</v>
      </c>
      <c r="JTO1" t="s">
        <v>14353</v>
      </c>
      <c r="JTP1" t="s">
        <v>14354</v>
      </c>
      <c r="JTQ1" t="s">
        <v>14355</v>
      </c>
      <c r="JTR1" t="s">
        <v>14356</v>
      </c>
      <c r="JTS1" t="s">
        <v>14357</v>
      </c>
      <c r="JTT1" t="s">
        <v>14358</v>
      </c>
      <c r="JTU1" t="s">
        <v>14359</v>
      </c>
      <c r="JTV1" t="s">
        <v>14360</v>
      </c>
      <c r="JTW1" t="s">
        <v>14361</v>
      </c>
      <c r="JTX1" t="s">
        <v>14362</v>
      </c>
      <c r="JTY1" t="s">
        <v>14363</v>
      </c>
      <c r="JTZ1" t="s">
        <v>14364</v>
      </c>
      <c r="JUA1" t="s">
        <v>14365</v>
      </c>
      <c r="JUB1" t="s">
        <v>14366</v>
      </c>
      <c r="JUC1" t="s">
        <v>14367</v>
      </c>
      <c r="JUD1" t="s">
        <v>14368</v>
      </c>
      <c r="JUE1" t="s">
        <v>14369</v>
      </c>
      <c r="JUF1" t="s">
        <v>14370</v>
      </c>
      <c r="JUG1" t="s">
        <v>14371</v>
      </c>
      <c r="JUH1" t="s">
        <v>14372</v>
      </c>
      <c r="JUI1" t="s">
        <v>14373</v>
      </c>
      <c r="JUJ1" t="s">
        <v>14374</v>
      </c>
      <c r="JUK1" t="s">
        <v>14375</v>
      </c>
      <c r="JUL1" t="s">
        <v>14376</v>
      </c>
      <c r="JUM1" t="s">
        <v>14377</v>
      </c>
      <c r="JUN1" t="s">
        <v>14378</v>
      </c>
      <c r="JUO1" t="s">
        <v>14379</v>
      </c>
      <c r="JUP1" t="s">
        <v>14380</v>
      </c>
      <c r="JUQ1" t="s">
        <v>14381</v>
      </c>
      <c r="JUR1" t="s">
        <v>14382</v>
      </c>
      <c r="JUS1" t="s">
        <v>14383</v>
      </c>
      <c r="JUT1" t="s">
        <v>14384</v>
      </c>
      <c r="JUU1" t="s">
        <v>14385</v>
      </c>
      <c r="JUV1" t="s">
        <v>14386</v>
      </c>
      <c r="JUW1" t="s">
        <v>14387</v>
      </c>
      <c r="JUX1" t="s">
        <v>14388</v>
      </c>
      <c r="JUY1" t="s">
        <v>14389</v>
      </c>
      <c r="JUZ1" t="s">
        <v>14390</v>
      </c>
      <c r="JVA1" t="s">
        <v>14391</v>
      </c>
      <c r="JVB1" t="s">
        <v>14392</v>
      </c>
      <c r="JVC1" t="s">
        <v>14393</v>
      </c>
      <c r="JVD1" t="s">
        <v>14394</v>
      </c>
      <c r="JVE1" t="s">
        <v>14395</v>
      </c>
      <c r="JVF1" t="s">
        <v>14396</v>
      </c>
      <c r="JVG1" t="s">
        <v>14397</v>
      </c>
      <c r="JVH1" t="s">
        <v>14398</v>
      </c>
      <c r="JVI1" t="s">
        <v>14399</v>
      </c>
      <c r="JVJ1" t="s">
        <v>14400</v>
      </c>
      <c r="JVK1" t="s">
        <v>14401</v>
      </c>
      <c r="JVL1" t="s">
        <v>14402</v>
      </c>
      <c r="JVM1" t="s">
        <v>14403</v>
      </c>
      <c r="JVN1" t="s">
        <v>14404</v>
      </c>
      <c r="JVO1" t="s">
        <v>14405</v>
      </c>
      <c r="JVP1" t="s">
        <v>14406</v>
      </c>
      <c r="JVQ1" t="s">
        <v>14407</v>
      </c>
      <c r="JVR1" t="s">
        <v>14408</v>
      </c>
      <c r="JVS1" t="s">
        <v>14409</v>
      </c>
      <c r="JVT1" t="s">
        <v>14410</v>
      </c>
      <c r="JVU1" t="s">
        <v>14411</v>
      </c>
      <c r="JVV1" t="s">
        <v>14412</v>
      </c>
      <c r="JVW1" t="s">
        <v>14413</v>
      </c>
      <c r="JVX1" t="s">
        <v>14414</v>
      </c>
      <c r="JVY1" t="s">
        <v>14415</v>
      </c>
      <c r="JVZ1" t="s">
        <v>14416</v>
      </c>
      <c r="JWA1" t="s">
        <v>14417</v>
      </c>
      <c r="JWB1" t="s">
        <v>14418</v>
      </c>
      <c r="JWC1" t="s">
        <v>14419</v>
      </c>
      <c r="JWD1" t="s">
        <v>14420</v>
      </c>
      <c r="JWE1" t="s">
        <v>14421</v>
      </c>
      <c r="JWF1" t="s">
        <v>14422</v>
      </c>
      <c r="JWG1" t="s">
        <v>14423</v>
      </c>
      <c r="JWH1" t="s">
        <v>14424</v>
      </c>
      <c r="JWI1" t="s">
        <v>14425</v>
      </c>
      <c r="JWJ1" t="s">
        <v>14426</v>
      </c>
      <c r="JWK1" t="s">
        <v>14427</v>
      </c>
      <c r="JWL1" t="s">
        <v>14428</v>
      </c>
      <c r="JWM1" t="s">
        <v>14429</v>
      </c>
      <c r="JWN1" t="s">
        <v>14430</v>
      </c>
      <c r="JWO1" t="s">
        <v>14431</v>
      </c>
      <c r="JWP1" t="s">
        <v>14432</v>
      </c>
      <c r="JWQ1" t="s">
        <v>14433</v>
      </c>
      <c r="JWR1" t="s">
        <v>14434</v>
      </c>
      <c r="JWS1" t="s">
        <v>14435</v>
      </c>
      <c r="JWT1" t="s">
        <v>14436</v>
      </c>
      <c r="JWU1" t="s">
        <v>14437</v>
      </c>
      <c r="JWV1" t="s">
        <v>14438</v>
      </c>
      <c r="JWW1" t="s">
        <v>14439</v>
      </c>
      <c r="JWX1" t="s">
        <v>14440</v>
      </c>
      <c r="JWY1" t="s">
        <v>14441</v>
      </c>
      <c r="JWZ1" t="s">
        <v>14442</v>
      </c>
      <c r="JXA1" t="s">
        <v>14443</v>
      </c>
      <c r="JXB1" t="s">
        <v>14444</v>
      </c>
      <c r="JXC1" t="s">
        <v>14445</v>
      </c>
      <c r="JXD1" t="s">
        <v>14446</v>
      </c>
      <c r="JXE1" t="s">
        <v>14447</v>
      </c>
      <c r="JXF1" t="s">
        <v>14448</v>
      </c>
      <c r="JXG1" t="s">
        <v>14449</v>
      </c>
      <c r="JXH1" t="s">
        <v>14450</v>
      </c>
      <c r="JXI1" t="s">
        <v>14451</v>
      </c>
      <c r="JXJ1" t="s">
        <v>14452</v>
      </c>
      <c r="JXK1" t="s">
        <v>14453</v>
      </c>
      <c r="JXL1" t="s">
        <v>14454</v>
      </c>
      <c r="JXM1" t="s">
        <v>14455</v>
      </c>
      <c r="JXN1" t="s">
        <v>14456</v>
      </c>
      <c r="JXO1" t="s">
        <v>14457</v>
      </c>
      <c r="JXP1" t="s">
        <v>14458</v>
      </c>
      <c r="JXQ1" t="s">
        <v>14459</v>
      </c>
      <c r="JXR1" t="s">
        <v>14460</v>
      </c>
      <c r="JXS1" t="s">
        <v>14461</v>
      </c>
      <c r="JXT1" t="s">
        <v>14462</v>
      </c>
      <c r="JXU1" t="s">
        <v>14463</v>
      </c>
      <c r="JXV1" t="s">
        <v>14464</v>
      </c>
      <c r="JXW1" t="s">
        <v>14465</v>
      </c>
      <c r="JXX1" t="s">
        <v>14466</v>
      </c>
      <c r="JXY1" t="s">
        <v>14467</v>
      </c>
      <c r="JXZ1" t="s">
        <v>14468</v>
      </c>
      <c r="JYA1" t="s">
        <v>14469</v>
      </c>
      <c r="JYB1" t="s">
        <v>14470</v>
      </c>
      <c r="JYC1" t="s">
        <v>14471</v>
      </c>
      <c r="JYD1" t="s">
        <v>14472</v>
      </c>
      <c r="JYE1" t="s">
        <v>14473</v>
      </c>
      <c r="JYF1" t="s">
        <v>14474</v>
      </c>
      <c r="JYG1" t="s">
        <v>14475</v>
      </c>
      <c r="JYH1" t="s">
        <v>14476</v>
      </c>
      <c r="JYI1" t="s">
        <v>14477</v>
      </c>
      <c r="JYJ1" t="s">
        <v>14478</v>
      </c>
      <c r="JYK1" t="s">
        <v>14479</v>
      </c>
      <c r="JYL1" t="s">
        <v>14480</v>
      </c>
      <c r="JYM1" t="s">
        <v>14481</v>
      </c>
      <c r="JYN1" t="s">
        <v>14482</v>
      </c>
      <c r="JYO1" t="s">
        <v>14483</v>
      </c>
      <c r="JYP1" t="s">
        <v>14484</v>
      </c>
      <c r="JYQ1" t="s">
        <v>14485</v>
      </c>
      <c r="JYR1" t="s">
        <v>14486</v>
      </c>
      <c r="JYS1" t="s">
        <v>14487</v>
      </c>
      <c r="JYT1" t="s">
        <v>14488</v>
      </c>
      <c r="JYU1" t="s">
        <v>14489</v>
      </c>
      <c r="JYV1" t="s">
        <v>14490</v>
      </c>
      <c r="JYW1" t="s">
        <v>14491</v>
      </c>
      <c r="JYX1" t="s">
        <v>14492</v>
      </c>
      <c r="JYY1" t="s">
        <v>14493</v>
      </c>
      <c r="JYZ1" t="s">
        <v>14494</v>
      </c>
      <c r="JZA1" t="s">
        <v>14495</v>
      </c>
      <c r="JZB1" t="s">
        <v>14496</v>
      </c>
      <c r="JZC1" t="s">
        <v>14497</v>
      </c>
      <c r="JZD1" t="s">
        <v>14498</v>
      </c>
      <c r="JZE1" t="s">
        <v>14499</v>
      </c>
      <c r="JZF1" t="s">
        <v>14500</v>
      </c>
      <c r="JZG1" t="s">
        <v>14501</v>
      </c>
      <c r="JZH1" t="s">
        <v>14502</v>
      </c>
      <c r="JZI1" t="s">
        <v>14503</v>
      </c>
      <c r="JZJ1" t="s">
        <v>14504</v>
      </c>
      <c r="JZK1" t="s">
        <v>14505</v>
      </c>
      <c r="JZL1" t="s">
        <v>14506</v>
      </c>
      <c r="JZM1" t="s">
        <v>14507</v>
      </c>
      <c r="JZN1" t="s">
        <v>14508</v>
      </c>
      <c r="JZO1" t="s">
        <v>14509</v>
      </c>
      <c r="JZP1" t="s">
        <v>14510</v>
      </c>
      <c r="JZQ1" t="s">
        <v>14511</v>
      </c>
      <c r="JZR1" t="s">
        <v>14512</v>
      </c>
      <c r="JZS1" t="s">
        <v>14513</v>
      </c>
      <c r="JZT1" t="s">
        <v>14514</v>
      </c>
      <c r="JZU1" t="s">
        <v>14515</v>
      </c>
      <c r="JZV1" t="s">
        <v>14516</v>
      </c>
      <c r="JZW1" t="s">
        <v>14517</v>
      </c>
      <c r="JZX1" t="s">
        <v>14518</v>
      </c>
      <c r="JZY1" t="s">
        <v>14519</v>
      </c>
      <c r="JZZ1" t="s">
        <v>14520</v>
      </c>
      <c r="KAA1" t="s">
        <v>14521</v>
      </c>
      <c r="KAB1" t="s">
        <v>14522</v>
      </c>
      <c r="KAC1" t="s">
        <v>14523</v>
      </c>
      <c r="KAD1" t="s">
        <v>14524</v>
      </c>
      <c r="KAE1" t="s">
        <v>14525</v>
      </c>
      <c r="KAF1" t="s">
        <v>14526</v>
      </c>
      <c r="KAG1" t="s">
        <v>14527</v>
      </c>
      <c r="KAH1" t="s">
        <v>14528</v>
      </c>
      <c r="KAI1" t="s">
        <v>14529</v>
      </c>
      <c r="KAJ1" t="s">
        <v>14530</v>
      </c>
      <c r="KAK1" t="s">
        <v>14531</v>
      </c>
      <c r="KAL1" t="s">
        <v>14532</v>
      </c>
      <c r="KAM1" t="s">
        <v>14533</v>
      </c>
      <c r="KAN1" t="s">
        <v>14534</v>
      </c>
      <c r="KAO1" t="s">
        <v>14535</v>
      </c>
      <c r="KAP1" t="s">
        <v>14536</v>
      </c>
      <c r="KAQ1" t="s">
        <v>14537</v>
      </c>
      <c r="KAR1" t="s">
        <v>14538</v>
      </c>
      <c r="KAS1" t="s">
        <v>14539</v>
      </c>
      <c r="KAT1" t="s">
        <v>14540</v>
      </c>
      <c r="KAU1" t="s">
        <v>14541</v>
      </c>
      <c r="KAV1" t="s">
        <v>14542</v>
      </c>
      <c r="KAW1" t="s">
        <v>14543</v>
      </c>
      <c r="KAX1" t="s">
        <v>14544</v>
      </c>
      <c r="KAY1" t="s">
        <v>14545</v>
      </c>
      <c r="KAZ1" t="s">
        <v>14546</v>
      </c>
      <c r="KBA1" t="s">
        <v>14547</v>
      </c>
      <c r="KBB1" t="s">
        <v>14548</v>
      </c>
      <c r="KBC1" t="s">
        <v>14549</v>
      </c>
      <c r="KBD1" t="s">
        <v>14550</v>
      </c>
      <c r="KBE1" t="s">
        <v>14551</v>
      </c>
      <c r="KBF1" t="s">
        <v>14552</v>
      </c>
      <c r="KBG1" t="s">
        <v>14553</v>
      </c>
      <c r="KBH1" t="s">
        <v>14554</v>
      </c>
      <c r="KBI1" t="s">
        <v>14555</v>
      </c>
      <c r="KBJ1" t="s">
        <v>14556</v>
      </c>
      <c r="KBK1" t="s">
        <v>14557</v>
      </c>
      <c r="KBL1" t="s">
        <v>14558</v>
      </c>
      <c r="KBM1" t="s">
        <v>14559</v>
      </c>
      <c r="KBN1" t="s">
        <v>14560</v>
      </c>
      <c r="KBO1" t="s">
        <v>14561</v>
      </c>
      <c r="KBP1" t="s">
        <v>14562</v>
      </c>
      <c r="KBQ1" t="s">
        <v>14563</v>
      </c>
      <c r="KBR1" t="s">
        <v>14564</v>
      </c>
      <c r="KBS1" t="s">
        <v>14565</v>
      </c>
      <c r="KBT1" t="s">
        <v>14566</v>
      </c>
      <c r="KBU1" t="s">
        <v>14567</v>
      </c>
      <c r="KBV1" t="s">
        <v>14568</v>
      </c>
      <c r="KBW1" t="s">
        <v>14569</v>
      </c>
      <c r="KBX1" t="s">
        <v>14570</v>
      </c>
      <c r="KBY1" t="s">
        <v>14571</v>
      </c>
      <c r="KBZ1" t="s">
        <v>14572</v>
      </c>
      <c r="KCA1" t="s">
        <v>14573</v>
      </c>
      <c r="KCB1" t="s">
        <v>14574</v>
      </c>
      <c r="KCC1" t="s">
        <v>14575</v>
      </c>
      <c r="KCD1" t="s">
        <v>14576</v>
      </c>
      <c r="KCE1" t="s">
        <v>14577</v>
      </c>
      <c r="KCF1" t="s">
        <v>14578</v>
      </c>
      <c r="KCG1" t="s">
        <v>14579</v>
      </c>
      <c r="KCH1" t="s">
        <v>14580</v>
      </c>
      <c r="KCI1" t="s">
        <v>14581</v>
      </c>
      <c r="KCJ1" t="s">
        <v>14582</v>
      </c>
      <c r="KCK1" t="s">
        <v>14583</v>
      </c>
      <c r="KCL1" t="s">
        <v>14584</v>
      </c>
      <c r="KCM1" t="s">
        <v>14585</v>
      </c>
      <c r="KCN1" t="s">
        <v>14586</v>
      </c>
      <c r="KCO1" t="s">
        <v>14587</v>
      </c>
      <c r="KCP1" t="s">
        <v>14588</v>
      </c>
      <c r="KCQ1" t="s">
        <v>14589</v>
      </c>
      <c r="KCR1" t="s">
        <v>14590</v>
      </c>
      <c r="KCS1" t="s">
        <v>14591</v>
      </c>
      <c r="KCT1" t="s">
        <v>14592</v>
      </c>
      <c r="KCU1" t="s">
        <v>14593</v>
      </c>
      <c r="KCV1" t="s">
        <v>14594</v>
      </c>
      <c r="KCW1" t="s">
        <v>14595</v>
      </c>
      <c r="KCX1" t="s">
        <v>14596</v>
      </c>
      <c r="KCY1" t="s">
        <v>14597</v>
      </c>
      <c r="KCZ1" t="s">
        <v>14598</v>
      </c>
      <c r="KDA1" t="s">
        <v>14599</v>
      </c>
      <c r="KDB1" t="s">
        <v>14600</v>
      </c>
      <c r="KDC1" t="s">
        <v>14601</v>
      </c>
      <c r="KDD1" t="s">
        <v>14602</v>
      </c>
      <c r="KDE1" t="s">
        <v>14603</v>
      </c>
      <c r="KDF1" t="s">
        <v>14604</v>
      </c>
      <c r="KDG1" t="s">
        <v>14605</v>
      </c>
      <c r="KDH1" t="s">
        <v>14606</v>
      </c>
      <c r="KDI1" t="s">
        <v>14607</v>
      </c>
      <c r="KDJ1" t="s">
        <v>14608</v>
      </c>
      <c r="KDK1" t="s">
        <v>14609</v>
      </c>
      <c r="KDL1" t="s">
        <v>14610</v>
      </c>
      <c r="KDM1" t="s">
        <v>14611</v>
      </c>
      <c r="KDN1" t="s">
        <v>14612</v>
      </c>
      <c r="KDO1" t="s">
        <v>14613</v>
      </c>
      <c r="KDP1" t="s">
        <v>14614</v>
      </c>
      <c r="KDQ1" t="s">
        <v>14615</v>
      </c>
      <c r="KDR1" t="s">
        <v>14616</v>
      </c>
      <c r="KDS1" t="s">
        <v>14617</v>
      </c>
      <c r="KDT1" t="s">
        <v>14618</v>
      </c>
      <c r="KDU1" t="s">
        <v>14619</v>
      </c>
      <c r="KDV1" t="s">
        <v>14620</v>
      </c>
      <c r="KDW1" t="s">
        <v>14621</v>
      </c>
      <c r="KDX1" t="s">
        <v>14622</v>
      </c>
      <c r="KDY1" t="s">
        <v>14623</v>
      </c>
      <c r="KDZ1" t="s">
        <v>14624</v>
      </c>
      <c r="KEA1" t="s">
        <v>14625</v>
      </c>
      <c r="KEB1" t="s">
        <v>14626</v>
      </c>
      <c r="KEC1" t="s">
        <v>14627</v>
      </c>
      <c r="KED1" t="s">
        <v>14628</v>
      </c>
      <c r="KEE1" t="s">
        <v>14629</v>
      </c>
      <c r="KEF1" t="s">
        <v>14630</v>
      </c>
      <c r="KEG1" t="s">
        <v>14631</v>
      </c>
      <c r="KEH1" t="s">
        <v>14632</v>
      </c>
      <c r="KEI1" t="s">
        <v>14633</v>
      </c>
      <c r="KEJ1" t="s">
        <v>14634</v>
      </c>
      <c r="KEK1" t="s">
        <v>14635</v>
      </c>
      <c r="KEL1" t="s">
        <v>14636</v>
      </c>
      <c r="KEM1" t="s">
        <v>14637</v>
      </c>
      <c r="KEN1" t="s">
        <v>14638</v>
      </c>
      <c r="KEO1" t="s">
        <v>14639</v>
      </c>
      <c r="KEP1" t="s">
        <v>14640</v>
      </c>
      <c r="KEQ1" t="s">
        <v>14641</v>
      </c>
      <c r="KER1" t="s">
        <v>14642</v>
      </c>
      <c r="KES1" t="s">
        <v>14643</v>
      </c>
      <c r="KET1" t="s">
        <v>14644</v>
      </c>
      <c r="KEU1" t="s">
        <v>14645</v>
      </c>
      <c r="KEV1" t="s">
        <v>14646</v>
      </c>
      <c r="KEW1" t="s">
        <v>14647</v>
      </c>
      <c r="KEX1" t="s">
        <v>14648</v>
      </c>
      <c r="KEY1" t="s">
        <v>14649</v>
      </c>
      <c r="KEZ1" t="s">
        <v>14650</v>
      </c>
      <c r="KFA1" t="s">
        <v>14651</v>
      </c>
      <c r="KFB1" t="s">
        <v>14652</v>
      </c>
      <c r="KFC1" t="s">
        <v>14653</v>
      </c>
      <c r="KFD1" t="s">
        <v>14654</v>
      </c>
      <c r="KFE1" t="s">
        <v>14655</v>
      </c>
      <c r="KFF1" t="s">
        <v>14656</v>
      </c>
      <c r="KFG1" t="s">
        <v>14657</v>
      </c>
      <c r="KFH1" t="s">
        <v>14658</v>
      </c>
      <c r="KFI1" t="s">
        <v>14659</v>
      </c>
      <c r="KFJ1" t="s">
        <v>14660</v>
      </c>
      <c r="KFK1" t="s">
        <v>14661</v>
      </c>
      <c r="KFL1" t="s">
        <v>14662</v>
      </c>
      <c r="KFM1" t="s">
        <v>14663</v>
      </c>
      <c r="KFN1" t="s">
        <v>14664</v>
      </c>
      <c r="KFO1" t="s">
        <v>14665</v>
      </c>
      <c r="KFP1" t="s">
        <v>14666</v>
      </c>
      <c r="KFQ1" t="s">
        <v>14667</v>
      </c>
      <c r="KFR1" t="s">
        <v>14668</v>
      </c>
      <c r="KFS1" t="s">
        <v>14669</v>
      </c>
      <c r="KFT1" t="s">
        <v>14670</v>
      </c>
      <c r="KFU1" t="s">
        <v>14671</v>
      </c>
      <c r="KFV1" t="s">
        <v>14672</v>
      </c>
      <c r="KFW1" t="s">
        <v>14673</v>
      </c>
      <c r="KFX1" t="s">
        <v>14674</v>
      </c>
      <c r="KFY1" t="s">
        <v>14675</v>
      </c>
      <c r="KFZ1" t="s">
        <v>14676</v>
      </c>
      <c r="KGA1" t="s">
        <v>14677</v>
      </c>
      <c r="KGB1" t="s">
        <v>14678</v>
      </c>
      <c r="KGC1" t="s">
        <v>14679</v>
      </c>
      <c r="KGD1" t="s">
        <v>14680</v>
      </c>
      <c r="KGE1" t="s">
        <v>14681</v>
      </c>
      <c r="KGF1" t="s">
        <v>14682</v>
      </c>
      <c r="KGG1" t="s">
        <v>14683</v>
      </c>
      <c r="KGH1" t="s">
        <v>14684</v>
      </c>
      <c r="KGI1" t="s">
        <v>14685</v>
      </c>
      <c r="KGJ1" t="s">
        <v>14686</v>
      </c>
      <c r="KGK1" t="s">
        <v>14687</v>
      </c>
      <c r="KGL1" t="s">
        <v>14688</v>
      </c>
      <c r="KGM1" t="s">
        <v>14689</v>
      </c>
      <c r="KGN1" t="s">
        <v>14690</v>
      </c>
      <c r="KGO1" t="s">
        <v>14691</v>
      </c>
      <c r="KGP1" t="s">
        <v>14692</v>
      </c>
      <c r="KGQ1" t="s">
        <v>14693</v>
      </c>
      <c r="KGR1" t="s">
        <v>14694</v>
      </c>
      <c r="KGS1" t="s">
        <v>14695</v>
      </c>
      <c r="KGT1" t="s">
        <v>14696</v>
      </c>
      <c r="KGU1" t="s">
        <v>14697</v>
      </c>
      <c r="KGV1" t="s">
        <v>14698</v>
      </c>
      <c r="KGW1" t="s">
        <v>14699</v>
      </c>
      <c r="KGX1" t="s">
        <v>14700</v>
      </c>
      <c r="KGY1" t="s">
        <v>14701</v>
      </c>
      <c r="KGZ1" t="s">
        <v>14702</v>
      </c>
      <c r="KHA1" t="s">
        <v>14703</v>
      </c>
      <c r="KHB1" t="s">
        <v>14704</v>
      </c>
      <c r="KHC1" t="s">
        <v>14705</v>
      </c>
      <c r="KHD1" t="s">
        <v>14706</v>
      </c>
      <c r="KHE1" t="s">
        <v>14707</v>
      </c>
      <c r="KHF1" t="s">
        <v>14708</v>
      </c>
      <c r="KHG1" t="s">
        <v>14709</v>
      </c>
      <c r="KHH1" t="s">
        <v>14710</v>
      </c>
      <c r="KHI1" t="s">
        <v>14711</v>
      </c>
      <c r="KHJ1" t="s">
        <v>14712</v>
      </c>
      <c r="KHK1" t="s">
        <v>14713</v>
      </c>
      <c r="KHL1" t="s">
        <v>14714</v>
      </c>
      <c r="KHM1" t="s">
        <v>14715</v>
      </c>
      <c r="KHN1" t="s">
        <v>14716</v>
      </c>
      <c r="KHO1" t="s">
        <v>14717</v>
      </c>
      <c r="KHP1" t="s">
        <v>14718</v>
      </c>
      <c r="KHQ1" t="s">
        <v>14719</v>
      </c>
      <c r="KHR1" t="s">
        <v>14720</v>
      </c>
      <c r="KHS1" t="s">
        <v>14721</v>
      </c>
      <c r="KHT1" t="s">
        <v>14722</v>
      </c>
      <c r="KHU1" t="s">
        <v>14723</v>
      </c>
      <c r="KHV1" t="s">
        <v>14724</v>
      </c>
      <c r="KHW1" t="s">
        <v>14725</v>
      </c>
      <c r="KHX1" t="s">
        <v>14726</v>
      </c>
      <c r="KHY1" t="s">
        <v>14727</v>
      </c>
      <c r="KHZ1" t="s">
        <v>14728</v>
      </c>
      <c r="KIA1" t="s">
        <v>14729</v>
      </c>
      <c r="KIB1" t="s">
        <v>14730</v>
      </c>
      <c r="KIC1" t="s">
        <v>14731</v>
      </c>
      <c r="KID1" t="s">
        <v>14732</v>
      </c>
      <c r="KIE1" t="s">
        <v>14733</v>
      </c>
      <c r="KIF1" t="s">
        <v>14734</v>
      </c>
      <c r="KIG1" t="s">
        <v>14735</v>
      </c>
      <c r="KIH1" t="s">
        <v>14736</v>
      </c>
      <c r="KII1" t="s">
        <v>14737</v>
      </c>
      <c r="KIJ1" t="s">
        <v>14738</v>
      </c>
      <c r="KIK1" t="s">
        <v>14739</v>
      </c>
      <c r="KIL1" t="s">
        <v>14740</v>
      </c>
      <c r="KIM1" t="s">
        <v>14741</v>
      </c>
      <c r="KIN1" t="s">
        <v>14742</v>
      </c>
      <c r="KIO1" t="s">
        <v>14743</v>
      </c>
      <c r="KIP1" t="s">
        <v>14744</v>
      </c>
      <c r="KIQ1" t="s">
        <v>14745</v>
      </c>
      <c r="KIR1" t="s">
        <v>14746</v>
      </c>
      <c r="KIS1" t="s">
        <v>14747</v>
      </c>
      <c r="KIT1" t="s">
        <v>14748</v>
      </c>
      <c r="KIU1" t="s">
        <v>14749</v>
      </c>
      <c r="KIV1" t="s">
        <v>14750</v>
      </c>
      <c r="KIW1" t="s">
        <v>14751</v>
      </c>
      <c r="KIX1" t="s">
        <v>14752</v>
      </c>
      <c r="KIY1" t="s">
        <v>14753</v>
      </c>
      <c r="KIZ1" t="s">
        <v>14754</v>
      </c>
      <c r="KJA1" t="s">
        <v>14755</v>
      </c>
      <c r="KJB1" t="s">
        <v>14756</v>
      </c>
      <c r="KJC1" t="s">
        <v>14757</v>
      </c>
      <c r="KJD1" t="s">
        <v>14758</v>
      </c>
      <c r="KJE1" t="s">
        <v>14759</v>
      </c>
      <c r="KJF1" t="s">
        <v>14760</v>
      </c>
      <c r="KJG1" t="s">
        <v>14761</v>
      </c>
      <c r="KJH1" t="s">
        <v>14762</v>
      </c>
      <c r="KJI1" t="s">
        <v>14763</v>
      </c>
      <c r="KJJ1" t="s">
        <v>14764</v>
      </c>
      <c r="KJK1" t="s">
        <v>14765</v>
      </c>
      <c r="KJL1" t="s">
        <v>14766</v>
      </c>
      <c r="KJM1" t="s">
        <v>14767</v>
      </c>
      <c r="KJN1" t="s">
        <v>14768</v>
      </c>
      <c r="KJO1" t="s">
        <v>14769</v>
      </c>
      <c r="KJP1" t="s">
        <v>14770</v>
      </c>
      <c r="KJQ1" t="s">
        <v>14771</v>
      </c>
      <c r="KJR1" t="s">
        <v>14772</v>
      </c>
      <c r="KJS1" t="s">
        <v>14773</v>
      </c>
      <c r="KJT1" t="s">
        <v>14774</v>
      </c>
      <c r="KJU1" t="s">
        <v>14775</v>
      </c>
      <c r="KJV1" t="s">
        <v>14776</v>
      </c>
      <c r="KJW1" t="s">
        <v>14777</v>
      </c>
      <c r="KJX1" t="s">
        <v>14778</v>
      </c>
      <c r="KJY1" t="s">
        <v>14779</v>
      </c>
      <c r="KJZ1" t="s">
        <v>14780</v>
      </c>
      <c r="KKA1" t="s">
        <v>14781</v>
      </c>
      <c r="KKB1" t="s">
        <v>14782</v>
      </c>
      <c r="KKC1" t="s">
        <v>14783</v>
      </c>
      <c r="KKD1" t="s">
        <v>14784</v>
      </c>
      <c r="KKE1" t="s">
        <v>14785</v>
      </c>
      <c r="KKF1" t="s">
        <v>14786</v>
      </c>
      <c r="KKG1" t="s">
        <v>14787</v>
      </c>
      <c r="KKH1" t="s">
        <v>14788</v>
      </c>
      <c r="KKI1" t="s">
        <v>14789</v>
      </c>
      <c r="KKJ1" t="s">
        <v>14790</v>
      </c>
      <c r="KKK1" t="s">
        <v>14791</v>
      </c>
      <c r="KKL1" t="s">
        <v>14792</v>
      </c>
      <c r="KKM1" t="s">
        <v>14793</v>
      </c>
      <c r="KKN1" t="s">
        <v>14794</v>
      </c>
      <c r="KKO1" t="s">
        <v>14795</v>
      </c>
      <c r="KKP1" t="s">
        <v>14796</v>
      </c>
      <c r="KKQ1" t="s">
        <v>14797</v>
      </c>
      <c r="KKR1" t="s">
        <v>14798</v>
      </c>
      <c r="KKS1" t="s">
        <v>14799</v>
      </c>
      <c r="KKT1" t="s">
        <v>14800</v>
      </c>
      <c r="KKU1" t="s">
        <v>14801</v>
      </c>
      <c r="KKV1" t="s">
        <v>14802</v>
      </c>
      <c r="KKW1" t="s">
        <v>14803</v>
      </c>
      <c r="KKX1" t="s">
        <v>14804</v>
      </c>
      <c r="KKY1" t="s">
        <v>14805</v>
      </c>
      <c r="KKZ1" t="s">
        <v>14806</v>
      </c>
      <c r="KLA1" t="s">
        <v>14807</v>
      </c>
      <c r="KLB1" t="s">
        <v>14808</v>
      </c>
      <c r="KLC1" t="s">
        <v>14809</v>
      </c>
      <c r="KLD1" t="s">
        <v>14810</v>
      </c>
      <c r="KLE1" t="s">
        <v>14811</v>
      </c>
      <c r="KLF1" t="s">
        <v>14812</v>
      </c>
      <c r="KLG1" t="s">
        <v>14813</v>
      </c>
      <c r="KLH1" t="s">
        <v>14814</v>
      </c>
      <c r="KLI1" t="s">
        <v>14815</v>
      </c>
      <c r="KLJ1" t="s">
        <v>14816</v>
      </c>
      <c r="KLK1" t="s">
        <v>14817</v>
      </c>
      <c r="KLL1" t="s">
        <v>14818</v>
      </c>
      <c r="KLM1" t="s">
        <v>14819</v>
      </c>
      <c r="KLN1" t="s">
        <v>14820</v>
      </c>
      <c r="KLO1" t="s">
        <v>14821</v>
      </c>
      <c r="KLP1" t="s">
        <v>14822</v>
      </c>
      <c r="KLQ1" t="s">
        <v>14823</v>
      </c>
      <c r="KLR1" t="s">
        <v>14824</v>
      </c>
      <c r="KLS1" t="s">
        <v>14825</v>
      </c>
      <c r="KLT1" t="s">
        <v>14826</v>
      </c>
      <c r="KLU1" t="s">
        <v>14827</v>
      </c>
      <c r="KLV1" t="s">
        <v>14828</v>
      </c>
      <c r="KLW1" t="s">
        <v>14829</v>
      </c>
      <c r="KLX1" t="s">
        <v>14830</v>
      </c>
      <c r="KLY1" t="s">
        <v>14831</v>
      </c>
      <c r="KLZ1" t="s">
        <v>14832</v>
      </c>
      <c r="KMA1" t="s">
        <v>14833</v>
      </c>
      <c r="KMB1" t="s">
        <v>14834</v>
      </c>
      <c r="KMC1" t="s">
        <v>14835</v>
      </c>
      <c r="KMD1" t="s">
        <v>14836</v>
      </c>
      <c r="KME1" t="s">
        <v>14837</v>
      </c>
      <c r="KMF1" t="s">
        <v>14838</v>
      </c>
      <c r="KMG1" t="s">
        <v>14839</v>
      </c>
      <c r="KMH1" t="s">
        <v>14840</v>
      </c>
      <c r="KMI1" t="s">
        <v>14841</v>
      </c>
      <c r="KMJ1" t="s">
        <v>14842</v>
      </c>
      <c r="KMK1" t="s">
        <v>14843</v>
      </c>
      <c r="KML1" t="s">
        <v>14844</v>
      </c>
      <c r="KMM1" t="s">
        <v>14845</v>
      </c>
      <c r="KMN1" t="s">
        <v>14846</v>
      </c>
      <c r="KMO1" t="s">
        <v>14847</v>
      </c>
      <c r="KMP1" t="s">
        <v>14848</v>
      </c>
      <c r="KMQ1" t="s">
        <v>14849</v>
      </c>
      <c r="KMR1" t="s">
        <v>14850</v>
      </c>
      <c r="KMS1" t="s">
        <v>14851</v>
      </c>
      <c r="KMT1" t="s">
        <v>14852</v>
      </c>
      <c r="KMU1" t="s">
        <v>14853</v>
      </c>
      <c r="KMV1" t="s">
        <v>14854</v>
      </c>
      <c r="KMW1" t="s">
        <v>14855</v>
      </c>
      <c r="KMX1" t="s">
        <v>14856</v>
      </c>
      <c r="KMY1" t="s">
        <v>14857</v>
      </c>
      <c r="KMZ1" t="s">
        <v>14858</v>
      </c>
      <c r="KNA1" t="s">
        <v>14859</v>
      </c>
      <c r="KNB1" t="s">
        <v>14860</v>
      </c>
      <c r="KNC1" t="s">
        <v>14861</v>
      </c>
      <c r="KND1" t="s">
        <v>14862</v>
      </c>
      <c r="KNE1" t="s">
        <v>14863</v>
      </c>
      <c r="KNF1" t="s">
        <v>14864</v>
      </c>
      <c r="KNG1" t="s">
        <v>14865</v>
      </c>
      <c r="KNH1" t="s">
        <v>14866</v>
      </c>
      <c r="KNI1" t="s">
        <v>14867</v>
      </c>
      <c r="KNJ1" t="s">
        <v>14868</v>
      </c>
      <c r="KNK1" t="s">
        <v>14869</v>
      </c>
      <c r="KNL1" t="s">
        <v>14870</v>
      </c>
      <c r="KNM1" t="s">
        <v>14871</v>
      </c>
      <c r="KNN1" t="s">
        <v>14872</v>
      </c>
      <c r="KNO1" t="s">
        <v>14873</v>
      </c>
      <c r="KNP1" t="s">
        <v>14874</v>
      </c>
      <c r="KNQ1" t="s">
        <v>14875</v>
      </c>
      <c r="KNR1" t="s">
        <v>14876</v>
      </c>
      <c r="KNS1" t="s">
        <v>14877</v>
      </c>
      <c r="KNT1" t="s">
        <v>14878</v>
      </c>
      <c r="KNU1" t="s">
        <v>14879</v>
      </c>
      <c r="KNV1" t="s">
        <v>14880</v>
      </c>
      <c r="KNW1" t="s">
        <v>14881</v>
      </c>
      <c r="KNX1" t="s">
        <v>14882</v>
      </c>
      <c r="KNY1" t="s">
        <v>14883</v>
      </c>
      <c r="KNZ1" t="s">
        <v>14884</v>
      </c>
      <c r="KOA1" t="s">
        <v>14885</v>
      </c>
      <c r="KOB1" t="s">
        <v>14886</v>
      </c>
      <c r="KOC1" t="s">
        <v>14887</v>
      </c>
      <c r="KOD1" t="s">
        <v>14888</v>
      </c>
      <c r="KOE1" t="s">
        <v>14889</v>
      </c>
      <c r="KOF1" t="s">
        <v>14890</v>
      </c>
      <c r="KOG1" t="s">
        <v>14891</v>
      </c>
      <c r="KOH1" t="s">
        <v>14892</v>
      </c>
      <c r="KOI1" t="s">
        <v>14893</v>
      </c>
      <c r="KOJ1" t="s">
        <v>14894</v>
      </c>
      <c r="KOK1" t="s">
        <v>14895</v>
      </c>
      <c r="KOL1" t="s">
        <v>14896</v>
      </c>
      <c r="KOM1" t="s">
        <v>14897</v>
      </c>
      <c r="KON1" t="s">
        <v>14898</v>
      </c>
      <c r="KOO1" t="s">
        <v>14899</v>
      </c>
      <c r="KOP1" t="s">
        <v>14900</v>
      </c>
      <c r="KOQ1" t="s">
        <v>14901</v>
      </c>
      <c r="KOR1" t="s">
        <v>14902</v>
      </c>
      <c r="KOS1" t="s">
        <v>14903</v>
      </c>
      <c r="KOT1" t="s">
        <v>14904</v>
      </c>
      <c r="KOU1" t="s">
        <v>14905</v>
      </c>
      <c r="KOV1" t="s">
        <v>14906</v>
      </c>
      <c r="KOW1" t="s">
        <v>14907</v>
      </c>
      <c r="KOX1" t="s">
        <v>14908</v>
      </c>
      <c r="KOY1" t="s">
        <v>14909</v>
      </c>
      <c r="KOZ1" t="s">
        <v>14910</v>
      </c>
      <c r="KPA1" t="s">
        <v>14911</v>
      </c>
      <c r="KPB1" t="s">
        <v>14912</v>
      </c>
      <c r="KPC1" t="s">
        <v>14913</v>
      </c>
      <c r="KPD1" t="s">
        <v>14914</v>
      </c>
      <c r="KPE1" t="s">
        <v>14915</v>
      </c>
      <c r="KPF1" t="s">
        <v>14916</v>
      </c>
      <c r="KPG1" t="s">
        <v>14917</v>
      </c>
      <c r="KPH1" t="s">
        <v>14918</v>
      </c>
      <c r="KPI1" t="s">
        <v>14919</v>
      </c>
      <c r="KPJ1" t="s">
        <v>14920</v>
      </c>
      <c r="KPK1" t="s">
        <v>14921</v>
      </c>
      <c r="KPL1" t="s">
        <v>14922</v>
      </c>
      <c r="KPM1" t="s">
        <v>14923</v>
      </c>
      <c r="KPN1" t="s">
        <v>14924</v>
      </c>
      <c r="KPO1" t="s">
        <v>14925</v>
      </c>
      <c r="KPP1" t="s">
        <v>14926</v>
      </c>
      <c r="KPQ1" t="s">
        <v>14927</v>
      </c>
      <c r="KPR1" t="s">
        <v>14928</v>
      </c>
      <c r="KPS1" t="s">
        <v>14929</v>
      </c>
      <c r="KPT1" t="s">
        <v>14930</v>
      </c>
      <c r="KPU1" t="s">
        <v>14931</v>
      </c>
      <c r="KPV1" t="s">
        <v>14932</v>
      </c>
      <c r="KPW1" t="s">
        <v>14933</v>
      </c>
      <c r="KPX1" t="s">
        <v>14934</v>
      </c>
      <c r="KPY1" t="s">
        <v>14935</v>
      </c>
      <c r="KPZ1" t="s">
        <v>14936</v>
      </c>
      <c r="KQA1" t="s">
        <v>14937</v>
      </c>
      <c r="KQB1" t="s">
        <v>14938</v>
      </c>
      <c r="KQC1" t="s">
        <v>14939</v>
      </c>
      <c r="KQD1" t="s">
        <v>14940</v>
      </c>
      <c r="KQE1" t="s">
        <v>14941</v>
      </c>
      <c r="KQF1" t="s">
        <v>14942</v>
      </c>
      <c r="KQG1" t="s">
        <v>14943</v>
      </c>
      <c r="KQH1" t="s">
        <v>14944</v>
      </c>
      <c r="KQI1" t="s">
        <v>14945</v>
      </c>
      <c r="KQJ1" t="s">
        <v>14946</v>
      </c>
      <c r="KQK1" t="s">
        <v>14947</v>
      </c>
      <c r="KQL1" t="s">
        <v>14948</v>
      </c>
      <c r="KQM1" t="s">
        <v>14949</v>
      </c>
      <c r="KQN1" t="s">
        <v>14950</v>
      </c>
      <c r="KQO1" t="s">
        <v>14951</v>
      </c>
      <c r="KQP1" t="s">
        <v>14952</v>
      </c>
      <c r="KQQ1" t="s">
        <v>14953</v>
      </c>
      <c r="KQR1" t="s">
        <v>14954</v>
      </c>
      <c r="KQS1" t="s">
        <v>14955</v>
      </c>
      <c r="KQT1" t="s">
        <v>14956</v>
      </c>
      <c r="KQU1" t="s">
        <v>14957</v>
      </c>
      <c r="KQV1" t="s">
        <v>14958</v>
      </c>
      <c r="KQW1" t="s">
        <v>14959</v>
      </c>
      <c r="KQX1" t="s">
        <v>14960</v>
      </c>
      <c r="KQY1" t="s">
        <v>14961</v>
      </c>
      <c r="KQZ1" t="s">
        <v>14962</v>
      </c>
      <c r="KRA1" t="s">
        <v>14963</v>
      </c>
      <c r="KRB1" t="s">
        <v>14964</v>
      </c>
      <c r="KRC1" t="s">
        <v>14965</v>
      </c>
      <c r="KRD1" t="s">
        <v>14966</v>
      </c>
      <c r="KRE1" t="s">
        <v>14967</v>
      </c>
      <c r="KRF1" t="s">
        <v>14968</v>
      </c>
      <c r="KRG1" t="s">
        <v>14969</v>
      </c>
      <c r="KRH1" t="s">
        <v>14970</v>
      </c>
      <c r="KRI1" t="s">
        <v>14971</v>
      </c>
      <c r="KRJ1" t="s">
        <v>14972</v>
      </c>
      <c r="KRK1" t="s">
        <v>14973</v>
      </c>
      <c r="KRL1" t="s">
        <v>14974</v>
      </c>
      <c r="KRM1" t="s">
        <v>14975</v>
      </c>
      <c r="KRN1" t="s">
        <v>14976</v>
      </c>
      <c r="KRO1" t="s">
        <v>14977</v>
      </c>
      <c r="KRP1" t="s">
        <v>14978</v>
      </c>
      <c r="KRQ1" t="s">
        <v>14979</v>
      </c>
      <c r="KRR1" t="s">
        <v>14980</v>
      </c>
      <c r="KRS1" t="s">
        <v>14981</v>
      </c>
      <c r="KRT1" t="s">
        <v>14982</v>
      </c>
      <c r="KRU1" t="s">
        <v>14983</v>
      </c>
      <c r="KRV1" t="s">
        <v>14984</v>
      </c>
      <c r="KRW1" t="s">
        <v>14985</v>
      </c>
      <c r="KRX1" t="s">
        <v>14986</v>
      </c>
      <c r="KRY1" t="s">
        <v>14987</v>
      </c>
      <c r="KRZ1" t="s">
        <v>14988</v>
      </c>
      <c r="KSA1" t="s">
        <v>14989</v>
      </c>
      <c r="KSB1" t="s">
        <v>14990</v>
      </c>
      <c r="KSC1" t="s">
        <v>14991</v>
      </c>
      <c r="KSD1" t="s">
        <v>14992</v>
      </c>
      <c r="KSE1" t="s">
        <v>14993</v>
      </c>
      <c r="KSF1" t="s">
        <v>14994</v>
      </c>
      <c r="KSG1" t="s">
        <v>14995</v>
      </c>
      <c r="KSH1" t="s">
        <v>14996</v>
      </c>
      <c r="KSI1" t="s">
        <v>14997</v>
      </c>
      <c r="KSJ1" t="s">
        <v>14998</v>
      </c>
      <c r="KSK1" t="s">
        <v>14999</v>
      </c>
      <c r="KSL1" t="s">
        <v>15000</v>
      </c>
      <c r="KSM1" t="s">
        <v>15001</v>
      </c>
      <c r="KSN1" t="s">
        <v>15002</v>
      </c>
      <c r="KSO1" t="s">
        <v>15003</v>
      </c>
      <c r="KSP1" t="s">
        <v>15004</v>
      </c>
      <c r="KSQ1" t="s">
        <v>15005</v>
      </c>
      <c r="KSR1" t="s">
        <v>15006</v>
      </c>
      <c r="KSS1" t="s">
        <v>15007</v>
      </c>
      <c r="KST1" t="s">
        <v>15008</v>
      </c>
      <c r="KSU1" t="s">
        <v>15009</v>
      </c>
      <c r="KSV1" t="s">
        <v>15010</v>
      </c>
      <c r="KSW1" t="s">
        <v>15011</v>
      </c>
      <c r="KSX1" t="s">
        <v>15012</v>
      </c>
      <c r="KSY1" t="s">
        <v>15013</v>
      </c>
      <c r="KSZ1" t="s">
        <v>15014</v>
      </c>
      <c r="KTA1" t="s">
        <v>15015</v>
      </c>
      <c r="KTB1" t="s">
        <v>15016</v>
      </c>
      <c r="KTC1" t="s">
        <v>15017</v>
      </c>
      <c r="KTD1" t="s">
        <v>15018</v>
      </c>
      <c r="KTE1" t="s">
        <v>15019</v>
      </c>
      <c r="KTF1" t="s">
        <v>15020</v>
      </c>
      <c r="KTG1" t="s">
        <v>15021</v>
      </c>
      <c r="KTH1" t="s">
        <v>15022</v>
      </c>
      <c r="KTI1" t="s">
        <v>15023</v>
      </c>
      <c r="KTJ1" t="s">
        <v>15024</v>
      </c>
      <c r="KTK1" t="s">
        <v>15025</v>
      </c>
      <c r="KTL1" t="s">
        <v>15026</v>
      </c>
      <c r="KTM1" t="s">
        <v>15027</v>
      </c>
      <c r="KTN1" t="s">
        <v>15028</v>
      </c>
      <c r="KTO1" t="s">
        <v>15029</v>
      </c>
      <c r="KTP1" t="s">
        <v>15030</v>
      </c>
      <c r="KTQ1" t="s">
        <v>15031</v>
      </c>
      <c r="KTR1" t="s">
        <v>15032</v>
      </c>
      <c r="KTS1" t="s">
        <v>15033</v>
      </c>
      <c r="KTT1" t="s">
        <v>15034</v>
      </c>
      <c r="KTU1" t="s">
        <v>15035</v>
      </c>
      <c r="KTV1" t="s">
        <v>15036</v>
      </c>
      <c r="KTW1" t="s">
        <v>15037</v>
      </c>
      <c r="KTX1" t="s">
        <v>15038</v>
      </c>
      <c r="KTY1" t="s">
        <v>15039</v>
      </c>
      <c r="KTZ1" t="s">
        <v>15040</v>
      </c>
      <c r="KUA1" t="s">
        <v>15041</v>
      </c>
      <c r="KUB1" t="s">
        <v>15042</v>
      </c>
      <c r="KUC1" t="s">
        <v>15043</v>
      </c>
      <c r="KUD1" t="s">
        <v>15044</v>
      </c>
      <c r="KUE1" t="s">
        <v>15045</v>
      </c>
      <c r="KUF1" t="s">
        <v>15046</v>
      </c>
      <c r="KUG1" t="s">
        <v>15047</v>
      </c>
      <c r="KUH1" t="s">
        <v>15048</v>
      </c>
      <c r="KUI1" t="s">
        <v>15049</v>
      </c>
      <c r="KUJ1" t="s">
        <v>15050</v>
      </c>
      <c r="KUK1" t="s">
        <v>15051</v>
      </c>
      <c r="KUL1" t="s">
        <v>15052</v>
      </c>
      <c r="KUM1" t="s">
        <v>15053</v>
      </c>
      <c r="KUN1" t="s">
        <v>15054</v>
      </c>
      <c r="KUO1" t="s">
        <v>15055</v>
      </c>
      <c r="KUP1" t="s">
        <v>15056</v>
      </c>
      <c r="KUQ1" t="s">
        <v>15057</v>
      </c>
      <c r="KUR1" t="s">
        <v>15058</v>
      </c>
      <c r="KUS1" t="s">
        <v>15059</v>
      </c>
      <c r="KUT1" t="s">
        <v>15060</v>
      </c>
      <c r="KUU1" t="s">
        <v>15061</v>
      </c>
      <c r="KUV1" t="s">
        <v>15062</v>
      </c>
      <c r="KUW1" t="s">
        <v>15063</v>
      </c>
      <c r="KUX1" t="s">
        <v>15064</v>
      </c>
      <c r="KUY1" t="s">
        <v>15065</v>
      </c>
      <c r="KUZ1" t="s">
        <v>15066</v>
      </c>
      <c r="KVA1" t="s">
        <v>15067</v>
      </c>
      <c r="KVB1" t="s">
        <v>15068</v>
      </c>
      <c r="KVC1" t="s">
        <v>15069</v>
      </c>
      <c r="KVD1" t="s">
        <v>15070</v>
      </c>
      <c r="KVE1" t="s">
        <v>15071</v>
      </c>
      <c r="KVF1" t="s">
        <v>15072</v>
      </c>
      <c r="KVG1" t="s">
        <v>15073</v>
      </c>
      <c r="KVH1" t="s">
        <v>15074</v>
      </c>
      <c r="KVI1" t="s">
        <v>15075</v>
      </c>
      <c r="KVJ1" t="s">
        <v>15076</v>
      </c>
      <c r="KVK1" t="s">
        <v>15077</v>
      </c>
      <c r="KVL1" t="s">
        <v>15078</v>
      </c>
      <c r="KVM1" t="s">
        <v>15079</v>
      </c>
      <c r="KVN1" t="s">
        <v>15080</v>
      </c>
      <c r="KVO1" t="s">
        <v>15081</v>
      </c>
      <c r="KVP1" t="s">
        <v>15082</v>
      </c>
      <c r="KVQ1" t="s">
        <v>15083</v>
      </c>
      <c r="KVR1" t="s">
        <v>15084</v>
      </c>
      <c r="KVS1" t="s">
        <v>15085</v>
      </c>
      <c r="KVT1" t="s">
        <v>15086</v>
      </c>
      <c r="KVU1" t="s">
        <v>15087</v>
      </c>
      <c r="KVV1" t="s">
        <v>15088</v>
      </c>
      <c r="KVW1" t="s">
        <v>15089</v>
      </c>
      <c r="KVX1" t="s">
        <v>15090</v>
      </c>
      <c r="KVY1" t="s">
        <v>15091</v>
      </c>
      <c r="KVZ1" t="s">
        <v>15092</v>
      </c>
      <c r="KWA1" t="s">
        <v>15093</v>
      </c>
      <c r="KWB1" t="s">
        <v>15094</v>
      </c>
      <c r="KWC1" t="s">
        <v>15095</v>
      </c>
      <c r="KWD1" t="s">
        <v>15096</v>
      </c>
      <c r="KWE1" t="s">
        <v>15097</v>
      </c>
      <c r="KWF1" t="s">
        <v>15098</v>
      </c>
      <c r="KWG1" t="s">
        <v>15099</v>
      </c>
      <c r="KWH1" t="s">
        <v>15100</v>
      </c>
      <c r="KWI1" t="s">
        <v>15101</v>
      </c>
      <c r="KWJ1" t="s">
        <v>15102</v>
      </c>
      <c r="KWK1" t="s">
        <v>15103</v>
      </c>
      <c r="KWL1" t="s">
        <v>15104</v>
      </c>
      <c r="KWM1" t="s">
        <v>15105</v>
      </c>
      <c r="KWN1" t="s">
        <v>15106</v>
      </c>
      <c r="KWO1" t="s">
        <v>15107</v>
      </c>
      <c r="KWP1" t="s">
        <v>15108</v>
      </c>
      <c r="KWQ1" t="s">
        <v>15109</v>
      </c>
      <c r="KWR1" t="s">
        <v>15110</v>
      </c>
      <c r="KWS1" t="s">
        <v>15111</v>
      </c>
      <c r="KWT1" t="s">
        <v>15112</v>
      </c>
      <c r="KWU1" t="s">
        <v>15113</v>
      </c>
      <c r="KWV1" t="s">
        <v>15114</v>
      </c>
      <c r="KWW1" t="s">
        <v>15115</v>
      </c>
      <c r="KWX1" t="s">
        <v>15116</v>
      </c>
      <c r="KWY1" t="s">
        <v>15117</v>
      </c>
      <c r="KWZ1" t="s">
        <v>15118</v>
      </c>
      <c r="KXA1" t="s">
        <v>15119</v>
      </c>
      <c r="KXB1" t="s">
        <v>15120</v>
      </c>
      <c r="KXC1" t="s">
        <v>15121</v>
      </c>
      <c r="KXD1" t="s">
        <v>15122</v>
      </c>
      <c r="KXE1" t="s">
        <v>15123</v>
      </c>
      <c r="KXF1" t="s">
        <v>15124</v>
      </c>
      <c r="KXG1" t="s">
        <v>15125</v>
      </c>
      <c r="KXH1" t="s">
        <v>15126</v>
      </c>
      <c r="KXI1" t="s">
        <v>15127</v>
      </c>
      <c r="KXJ1" t="s">
        <v>15128</v>
      </c>
      <c r="KXK1" t="s">
        <v>15129</v>
      </c>
      <c r="KXL1" t="s">
        <v>15130</v>
      </c>
      <c r="KXM1" t="s">
        <v>15131</v>
      </c>
      <c r="KXN1" t="s">
        <v>15132</v>
      </c>
      <c r="KXO1" t="s">
        <v>15133</v>
      </c>
      <c r="KXP1" t="s">
        <v>15134</v>
      </c>
      <c r="KXQ1" t="s">
        <v>15135</v>
      </c>
      <c r="KXR1" t="s">
        <v>15136</v>
      </c>
      <c r="KXS1" t="s">
        <v>15137</v>
      </c>
      <c r="KXT1" t="s">
        <v>15138</v>
      </c>
      <c r="KXU1" t="s">
        <v>15139</v>
      </c>
      <c r="KXV1" t="s">
        <v>15140</v>
      </c>
      <c r="KXW1" t="s">
        <v>15141</v>
      </c>
      <c r="KXX1" t="s">
        <v>15142</v>
      </c>
      <c r="KXY1" t="s">
        <v>15143</v>
      </c>
      <c r="KXZ1" t="s">
        <v>15144</v>
      </c>
      <c r="KYA1" t="s">
        <v>15145</v>
      </c>
      <c r="KYB1" t="s">
        <v>15146</v>
      </c>
      <c r="KYC1" t="s">
        <v>15147</v>
      </c>
      <c r="KYD1" t="s">
        <v>15148</v>
      </c>
      <c r="KYE1" t="s">
        <v>15149</v>
      </c>
      <c r="KYF1" t="s">
        <v>15150</v>
      </c>
      <c r="KYG1" t="s">
        <v>15151</v>
      </c>
      <c r="KYH1" t="s">
        <v>15152</v>
      </c>
      <c r="KYI1" t="s">
        <v>15153</v>
      </c>
      <c r="KYJ1" t="s">
        <v>15154</v>
      </c>
      <c r="KYK1" t="s">
        <v>15155</v>
      </c>
      <c r="KYL1" t="s">
        <v>15156</v>
      </c>
      <c r="KYM1" t="s">
        <v>15157</v>
      </c>
      <c r="KYN1" t="s">
        <v>15158</v>
      </c>
      <c r="KYO1" t="s">
        <v>15159</v>
      </c>
      <c r="KYP1" t="s">
        <v>15160</v>
      </c>
      <c r="KYQ1" t="s">
        <v>15161</v>
      </c>
      <c r="KYR1" t="s">
        <v>15162</v>
      </c>
      <c r="KYS1" t="s">
        <v>15163</v>
      </c>
      <c r="KYT1" t="s">
        <v>15164</v>
      </c>
      <c r="KYU1" t="s">
        <v>15165</v>
      </c>
      <c r="KYV1" t="s">
        <v>15166</v>
      </c>
      <c r="KYW1" t="s">
        <v>15167</v>
      </c>
      <c r="KYX1" t="s">
        <v>15168</v>
      </c>
      <c r="KYY1" t="s">
        <v>15169</v>
      </c>
      <c r="KYZ1" t="s">
        <v>15170</v>
      </c>
      <c r="KZA1" t="s">
        <v>15171</v>
      </c>
      <c r="KZB1" t="s">
        <v>15172</v>
      </c>
      <c r="KZC1" t="s">
        <v>15173</v>
      </c>
      <c r="KZD1" t="s">
        <v>15174</v>
      </c>
      <c r="KZE1" t="s">
        <v>15175</v>
      </c>
      <c r="KZF1" t="s">
        <v>15176</v>
      </c>
      <c r="KZG1" t="s">
        <v>15177</v>
      </c>
      <c r="KZH1" t="s">
        <v>15178</v>
      </c>
      <c r="KZI1" t="s">
        <v>15179</v>
      </c>
      <c r="KZJ1" t="s">
        <v>15180</v>
      </c>
      <c r="KZK1" t="s">
        <v>15181</v>
      </c>
      <c r="KZL1" t="s">
        <v>15182</v>
      </c>
      <c r="KZM1" t="s">
        <v>15183</v>
      </c>
      <c r="KZN1" t="s">
        <v>15184</v>
      </c>
      <c r="KZO1" t="s">
        <v>15185</v>
      </c>
      <c r="KZP1" t="s">
        <v>15186</v>
      </c>
      <c r="KZQ1" t="s">
        <v>15187</v>
      </c>
      <c r="KZR1" t="s">
        <v>15188</v>
      </c>
      <c r="KZS1" t="s">
        <v>15189</v>
      </c>
      <c r="KZT1" t="s">
        <v>15190</v>
      </c>
      <c r="KZU1" t="s">
        <v>15191</v>
      </c>
      <c r="KZV1" t="s">
        <v>15192</v>
      </c>
      <c r="KZW1" t="s">
        <v>15193</v>
      </c>
      <c r="KZX1" t="s">
        <v>15194</v>
      </c>
      <c r="KZY1" t="s">
        <v>15195</v>
      </c>
      <c r="KZZ1" t="s">
        <v>15196</v>
      </c>
      <c r="LAA1" t="s">
        <v>15197</v>
      </c>
      <c r="LAB1" t="s">
        <v>15198</v>
      </c>
      <c r="LAC1" t="s">
        <v>15199</v>
      </c>
      <c r="LAD1" t="s">
        <v>15200</v>
      </c>
      <c r="LAE1" t="s">
        <v>15201</v>
      </c>
      <c r="LAF1" t="s">
        <v>15202</v>
      </c>
      <c r="LAG1" t="s">
        <v>15203</v>
      </c>
      <c r="LAH1" t="s">
        <v>15204</v>
      </c>
      <c r="LAI1" t="s">
        <v>15205</v>
      </c>
      <c r="LAJ1" t="s">
        <v>15206</v>
      </c>
      <c r="LAK1" t="s">
        <v>15207</v>
      </c>
      <c r="LAL1" t="s">
        <v>15208</v>
      </c>
      <c r="LAM1" t="s">
        <v>15209</v>
      </c>
      <c r="LAN1" t="s">
        <v>15210</v>
      </c>
      <c r="LAO1" t="s">
        <v>15211</v>
      </c>
      <c r="LAP1" t="s">
        <v>15212</v>
      </c>
      <c r="LAQ1" t="s">
        <v>15213</v>
      </c>
      <c r="LAR1" t="s">
        <v>15214</v>
      </c>
      <c r="LAS1" t="s">
        <v>15215</v>
      </c>
      <c r="LAT1" t="s">
        <v>15216</v>
      </c>
      <c r="LAU1" t="s">
        <v>15217</v>
      </c>
      <c r="LAV1" t="s">
        <v>15218</v>
      </c>
      <c r="LAW1" t="s">
        <v>15219</v>
      </c>
      <c r="LAX1" t="s">
        <v>15220</v>
      </c>
      <c r="LAY1" t="s">
        <v>15221</v>
      </c>
      <c r="LAZ1" t="s">
        <v>15222</v>
      </c>
      <c r="LBA1" t="s">
        <v>15223</v>
      </c>
      <c r="LBB1" t="s">
        <v>15224</v>
      </c>
      <c r="LBC1" t="s">
        <v>15225</v>
      </c>
      <c r="LBD1" t="s">
        <v>15226</v>
      </c>
      <c r="LBE1" t="s">
        <v>15227</v>
      </c>
      <c r="LBF1" t="s">
        <v>15228</v>
      </c>
      <c r="LBG1" t="s">
        <v>15229</v>
      </c>
      <c r="LBH1" t="s">
        <v>15230</v>
      </c>
      <c r="LBI1" t="s">
        <v>15231</v>
      </c>
      <c r="LBJ1" t="s">
        <v>15232</v>
      </c>
      <c r="LBK1" t="s">
        <v>15233</v>
      </c>
      <c r="LBL1" t="s">
        <v>15234</v>
      </c>
      <c r="LBM1" t="s">
        <v>15235</v>
      </c>
      <c r="LBN1" t="s">
        <v>15236</v>
      </c>
      <c r="LBO1" t="s">
        <v>15237</v>
      </c>
      <c r="LBP1" t="s">
        <v>15238</v>
      </c>
      <c r="LBQ1" t="s">
        <v>15239</v>
      </c>
      <c r="LBR1" t="s">
        <v>15240</v>
      </c>
      <c r="LBS1" t="s">
        <v>15241</v>
      </c>
      <c r="LBT1" t="s">
        <v>15242</v>
      </c>
      <c r="LBU1" t="s">
        <v>15243</v>
      </c>
      <c r="LBV1" t="s">
        <v>15244</v>
      </c>
      <c r="LBW1" t="s">
        <v>15245</v>
      </c>
      <c r="LBX1" t="s">
        <v>15246</v>
      </c>
      <c r="LBY1" t="s">
        <v>15247</v>
      </c>
      <c r="LBZ1" t="s">
        <v>15248</v>
      </c>
      <c r="LCA1" t="s">
        <v>15249</v>
      </c>
      <c r="LCB1" t="s">
        <v>15250</v>
      </c>
      <c r="LCC1" t="s">
        <v>15251</v>
      </c>
      <c r="LCD1" t="s">
        <v>15252</v>
      </c>
      <c r="LCE1" t="s">
        <v>15253</v>
      </c>
      <c r="LCF1" t="s">
        <v>15254</v>
      </c>
      <c r="LCG1" t="s">
        <v>15255</v>
      </c>
      <c r="LCH1" t="s">
        <v>15256</v>
      </c>
      <c r="LCI1" t="s">
        <v>15257</v>
      </c>
      <c r="LCJ1" t="s">
        <v>15258</v>
      </c>
      <c r="LCK1" t="s">
        <v>15259</v>
      </c>
      <c r="LCL1" t="s">
        <v>15260</v>
      </c>
      <c r="LCM1" t="s">
        <v>15261</v>
      </c>
      <c r="LCN1" t="s">
        <v>15262</v>
      </c>
      <c r="LCO1" t="s">
        <v>15263</v>
      </c>
      <c r="LCP1" t="s">
        <v>15264</v>
      </c>
      <c r="LCQ1" t="s">
        <v>15265</v>
      </c>
      <c r="LCR1" t="s">
        <v>15266</v>
      </c>
      <c r="LCS1" t="s">
        <v>15267</v>
      </c>
      <c r="LCT1" t="s">
        <v>15268</v>
      </c>
      <c r="LCU1" t="s">
        <v>15269</v>
      </c>
      <c r="LCV1" t="s">
        <v>15270</v>
      </c>
      <c r="LCW1" t="s">
        <v>15271</v>
      </c>
      <c r="LCX1" t="s">
        <v>15272</v>
      </c>
      <c r="LCY1" t="s">
        <v>15273</v>
      </c>
      <c r="LCZ1" t="s">
        <v>15274</v>
      </c>
      <c r="LDA1" t="s">
        <v>15275</v>
      </c>
      <c r="LDB1" t="s">
        <v>15276</v>
      </c>
      <c r="LDC1" t="s">
        <v>15277</v>
      </c>
      <c r="LDD1" t="s">
        <v>15278</v>
      </c>
      <c r="LDE1" t="s">
        <v>15279</v>
      </c>
      <c r="LDF1" t="s">
        <v>15280</v>
      </c>
      <c r="LDG1" t="s">
        <v>15281</v>
      </c>
      <c r="LDH1" t="s">
        <v>15282</v>
      </c>
      <c r="LDI1" t="s">
        <v>15283</v>
      </c>
      <c r="LDJ1" t="s">
        <v>15284</v>
      </c>
      <c r="LDK1" t="s">
        <v>15285</v>
      </c>
      <c r="LDL1" t="s">
        <v>15286</v>
      </c>
      <c r="LDM1" t="s">
        <v>15287</v>
      </c>
      <c r="LDN1" t="s">
        <v>15288</v>
      </c>
      <c r="LDO1" t="s">
        <v>15289</v>
      </c>
      <c r="LDP1" t="s">
        <v>15290</v>
      </c>
      <c r="LDQ1" t="s">
        <v>15291</v>
      </c>
      <c r="LDR1" t="s">
        <v>15292</v>
      </c>
      <c r="LDS1" t="s">
        <v>15293</v>
      </c>
      <c r="LDT1" t="s">
        <v>15294</v>
      </c>
      <c r="LDU1" t="s">
        <v>15295</v>
      </c>
      <c r="LDV1" t="s">
        <v>15296</v>
      </c>
      <c r="LDW1" t="s">
        <v>15297</v>
      </c>
      <c r="LDX1" t="s">
        <v>15298</v>
      </c>
      <c r="LDY1" t="s">
        <v>15299</v>
      </c>
      <c r="LDZ1" t="s">
        <v>15300</v>
      </c>
      <c r="LEA1" t="s">
        <v>15301</v>
      </c>
      <c r="LEB1" t="s">
        <v>15302</v>
      </c>
      <c r="LEC1" t="s">
        <v>15303</v>
      </c>
      <c r="LED1" t="s">
        <v>15304</v>
      </c>
      <c r="LEE1" t="s">
        <v>15305</v>
      </c>
      <c r="LEF1" t="s">
        <v>15306</v>
      </c>
      <c r="LEG1" t="s">
        <v>15307</v>
      </c>
      <c r="LEH1" t="s">
        <v>15308</v>
      </c>
      <c r="LEI1" t="s">
        <v>15309</v>
      </c>
      <c r="LEJ1" t="s">
        <v>15310</v>
      </c>
      <c r="LEK1" t="s">
        <v>15311</v>
      </c>
      <c r="LEL1" t="s">
        <v>15312</v>
      </c>
      <c r="LEM1" t="s">
        <v>15313</v>
      </c>
      <c r="LEN1" t="s">
        <v>15314</v>
      </c>
      <c r="LEO1" t="s">
        <v>15315</v>
      </c>
      <c r="LEP1" t="s">
        <v>15316</v>
      </c>
      <c r="LEQ1" t="s">
        <v>15317</v>
      </c>
      <c r="LER1" t="s">
        <v>15318</v>
      </c>
      <c r="LES1" t="s">
        <v>15319</v>
      </c>
      <c r="LET1" t="s">
        <v>15320</v>
      </c>
      <c r="LEU1" t="s">
        <v>15321</v>
      </c>
      <c r="LEV1" t="s">
        <v>15322</v>
      </c>
      <c r="LEW1" t="s">
        <v>15323</v>
      </c>
      <c r="LEX1" t="s">
        <v>15324</v>
      </c>
      <c r="LEY1" t="s">
        <v>15325</v>
      </c>
      <c r="LEZ1" t="s">
        <v>15326</v>
      </c>
      <c r="LFA1" t="s">
        <v>15327</v>
      </c>
      <c r="LFB1" t="s">
        <v>15328</v>
      </c>
      <c r="LFC1" t="s">
        <v>15329</v>
      </c>
      <c r="LFD1" t="s">
        <v>15330</v>
      </c>
      <c r="LFE1" t="s">
        <v>15331</v>
      </c>
      <c r="LFF1" t="s">
        <v>15332</v>
      </c>
      <c r="LFG1" t="s">
        <v>15333</v>
      </c>
      <c r="LFH1" t="s">
        <v>15334</v>
      </c>
      <c r="LFI1" t="s">
        <v>15335</v>
      </c>
      <c r="LFJ1" t="s">
        <v>15336</v>
      </c>
      <c r="LFK1" t="s">
        <v>15337</v>
      </c>
      <c r="LFL1" t="s">
        <v>15338</v>
      </c>
      <c r="LFM1" t="s">
        <v>15339</v>
      </c>
      <c r="LFN1" t="s">
        <v>15340</v>
      </c>
      <c r="LFO1" t="s">
        <v>15341</v>
      </c>
      <c r="LFP1" t="s">
        <v>15342</v>
      </c>
      <c r="LFQ1" t="s">
        <v>15343</v>
      </c>
      <c r="LFR1" t="s">
        <v>15344</v>
      </c>
      <c r="LFS1" t="s">
        <v>15345</v>
      </c>
      <c r="LFT1" t="s">
        <v>15346</v>
      </c>
      <c r="LFU1" t="s">
        <v>15347</v>
      </c>
      <c r="LFV1" t="s">
        <v>15348</v>
      </c>
      <c r="LFW1" t="s">
        <v>15349</v>
      </c>
      <c r="LFX1" t="s">
        <v>15350</v>
      </c>
      <c r="LFY1" t="s">
        <v>15351</v>
      </c>
      <c r="LFZ1" t="s">
        <v>15352</v>
      </c>
      <c r="LGA1" t="s">
        <v>15353</v>
      </c>
      <c r="LGB1" t="s">
        <v>15354</v>
      </c>
      <c r="LGC1" t="s">
        <v>15355</v>
      </c>
      <c r="LGD1" t="s">
        <v>15356</v>
      </c>
      <c r="LGE1" t="s">
        <v>15357</v>
      </c>
      <c r="LGF1" t="s">
        <v>15358</v>
      </c>
      <c r="LGG1" t="s">
        <v>15359</v>
      </c>
      <c r="LGH1" t="s">
        <v>15360</v>
      </c>
      <c r="LGI1" t="s">
        <v>15361</v>
      </c>
      <c r="LGJ1" t="s">
        <v>15362</v>
      </c>
      <c r="LGK1" t="s">
        <v>15363</v>
      </c>
      <c r="LGL1" t="s">
        <v>15364</v>
      </c>
      <c r="LGM1" t="s">
        <v>15365</v>
      </c>
      <c r="LGN1" t="s">
        <v>15366</v>
      </c>
      <c r="LGO1" t="s">
        <v>15367</v>
      </c>
      <c r="LGP1" t="s">
        <v>15368</v>
      </c>
      <c r="LGQ1" t="s">
        <v>15369</v>
      </c>
      <c r="LGR1" t="s">
        <v>15370</v>
      </c>
      <c r="LGS1" t="s">
        <v>15371</v>
      </c>
      <c r="LGT1" t="s">
        <v>15372</v>
      </c>
      <c r="LGU1" t="s">
        <v>15373</v>
      </c>
      <c r="LGV1" t="s">
        <v>15374</v>
      </c>
      <c r="LGW1" t="s">
        <v>15375</v>
      </c>
      <c r="LGX1" t="s">
        <v>15376</v>
      </c>
      <c r="LGY1" t="s">
        <v>15377</v>
      </c>
      <c r="LGZ1" t="s">
        <v>15378</v>
      </c>
      <c r="LHA1" t="s">
        <v>15379</v>
      </c>
      <c r="LHB1" t="s">
        <v>15380</v>
      </c>
      <c r="LHC1" t="s">
        <v>15381</v>
      </c>
      <c r="LHD1" t="s">
        <v>15382</v>
      </c>
      <c r="LHE1" t="s">
        <v>15383</v>
      </c>
      <c r="LHF1" t="s">
        <v>15384</v>
      </c>
      <c r="LHG1" t="s">
        <v>15385</v>
      </c>
      <c r="LHH1" t="s">
        <v>15386</v>
      </c>
      <c r="LHI1" t="s">
        <v>15387</v>
      </c>
      <c r="LHJ1" t="s">
        <v>15388</v>
      </c>
      <c r="LHK1" t="s">
        <v>15389</v>
      </c>
      <c r="LHL1" t="s">
        <v>15390</v>
      </c>
      <c r="LHM1" t="s">
        <v>15391</v>
      </c>
      <c r="LHN1" t="s">
        <v>15392</v>
      </c>
      <c r="LHO1" t="s">
        <v>15393</v>
      </c>
      <c r="LHP1" t="s">
        <v>15394</v>
      </c>
      <c r="LHQ1" t="s">
        <v>15395</v>
      </c>
      <c r="LHR1" t="s">
        <v>15396</v>
      </c>
      <c r="LHS1" t="s">
        <v>15397</v>
      </c>
      <c r="LHT1" t="s">
        <v>15398</v>
      </c>
      <c r="LHU1" t="s">
        <v>15399</v>
      </c>
      <c r="LHV1" t="s">
        <v>15400</v>
      </c>
      <c r="LHW1" t="s">
        <v>15401</v>
      </c>
      <c r="LHX1" t="s">
        <v>15402</v>
      </c>
      <c r="LHY1" t="s">
        <v>15403</v>
      </c>
      <c r="LHZ1" t="s">
        <v>15404</v>
      </c>
      <c r="LIA1" t="s">
        <v>15405</v>
      </c>
      <c r="LIB1" t="s">
        <v>15406</v>
      </c>
      <c r="LIC1" t="s">
        <v>15407</v>
      </c>
      <c r="LID1" t="s">
        <v>15408</v>
      </c>
      <c r="LIE1" t="s">
        <v>15409</v>
      </c>
      <c r="LIF1" t="s">
        <v>15410</v>
      </c>
      <c r="LIG1" t="s">
        <v>15411</v>
      </c>
      <c r="LIH1" t="s">
        <v>15412</v>
      </c>
      <c r="LII1" t="s">
        <v>15413</v>
      </c>
      <c r="LIJ1" t="s">
        <v>15414</v>
      </c>
      <c r="LIK1" t="s">
        <v>15415</v>
      </c>
      <c r="LIL1" t="s">
        <v>15416</v>
      </c>
      <c r="LIM1" t="s">
        <v>15417</v>
      </c>
      <c r="LIN1" t="s">
        <v>15418</v>
      </c>
      <c r="LIO1" t="s">
        <v>15419</v>
      </c>
      <c r="LIP1" t="s">
        <v>15420</v>
      </c>
      <c r="LIQ1" t="s">
        <v>15421</v>
      </c>
      <c r="LIR1" t="s">
        <v>15422</v>
      </c>
      <c r="LIS1" t="s">
        <v>15423</v>
      </c>
      <c r="LIT1" t="s">
        <v>15424</v>
      </c>
      <c r="LIU1" t="s">
        <v>15425</v>
      </c>
      <c r="LIV1" t="s">
        <v>15426</v>
      </c>
      <c r="LIW1" t="s">
        <v>15427</v>
      </c>
      <c r="LIX1" t="s">
        <v>15428</v>
      </c>
      <c r="LIY1" t="s">
        <v>15429</v>
      </c>
      <c r="LIZ1" t="s">
        <v>15430</v>
      </c>
      <c r="LJA1" t="s">
        <v>15431</v>
      </c>
      <c r="LJB1" t="s">
        <v>15432</v>
      </c>
      <c r="LJC1" t="s">
        <v>15433</v>
      </c>
      <c r="LJD1" t="s">
        <v>15434</v>
      </c>
      <c r="LJE1" t="s">
        <v>15435</v>
      </c>
      <c r="LJF1" t="s">
        <v>15436</v>
      </c>
      <c r="LJG1" t="s">
        <v>15437</v>
      </c>
      <c r="LJH1" t="s">
        <v>15438</v>
      </c>
      <c r="LJI1" t="s">
        <v>15439</v>
      </c>
      <c r="LJJ1" t="s">
        <v>15440</v>
      </c>
      <c r="LJK1" t="s">
        <v>15441</v>
      </c>
      <c r="LJL1" t="s">
        <v>15442</v>
      </c>
      <c r="LJM1" t="s">
        <v>15443</v>
      </c>
      <c r="LJN1" t="s">
        <v>15444</v>
      </c>
      <c r="LJO1" t="s">
        <v>15445</v>
      </c>
      <c r="LJP1" t="s">
        <v>15446</v>
      </c>
      <c r="LJQ1" t="s">
        <v>15447</v>
      </c>
      <c r="LJR1" t="s">
        <v>15448</v>
      </c>
      <c r="LJS1" t="s">
        <v>15449</v>
      </c>
      <c r="LJT1" t="s">
        <v>15450</v>
      </c>
      <c r="LJU1" t="s">
        <v>15451</v>
      </c>
      <c r="LJV1" t="s">
        <v>15452</v>
      </c>
      <c r="LJW1" t="s">
        <v>15453</v>
      </c>
      <c r="LJX1" t="s">
        <v>15454</v>
      </c>
      <c r="LJY1" t="s">
        <v>15455</v>
      </c>
      <c r="LJZ1" t="s">
        <v>15456</v>
      </c>
      <c r="LKA1" t="s">
        <v>15457</v>
      </c>
      <c r="LKB1" t="s">
        <v>15458</v>
      </c>
      <c r="LKC1" t="s">
        <v>15459</v>
      </c>
      <c r="LKD1" t="s">
        <v>15460</v>
      </c>
      <c r="LKE1" t="s">
        <v>15461</v>
      </c>
      <c r="LKF1" t="s">
        <v>15462</v>
      </c>
      <c r="LKG1" t="s">
        <v>15463</v>
      </c>
      <c r="LKH1" t="s">
        <v>15464</v>
      </c>
      <c r="LKI1" t="s">
        <v>15465</v>
      </c>
      <c r="LKJ1" t="s">
        <v>15466</v>
      </c>
      <c r="LKK1" t="s">
        <v>15467</v>
      </c>
      <c r="LKL1" t="s">
        <v>15468</v>
      </c>
      <c r="LKM1" t="s">
        <v>15469</v>
      </c>
      <c r="LKN1" t="s">
        <v>15470</v>
      </c>
      <c r="LKO1" t="s">
        <v>15471</v>
      </c>
      <c r="LKP1" t="s">
        <v>15472</v>
      </c>
      <c r="LKQ1" t="s">
        <v>15473</v>
      </c>
      <c r="LKR1" t="s">
        <v>15474</v>
      </c>
      <c r="LKS1" t="s">
        <v>15475</v>
      </c>
      <c r="LKT1" t="s">
        <v>15476</v>
      </c>
      <c r="LKU1" t="s">
        <v>15477</v>
      </c>
      <c r="LKV1" t="s">
        <v>15478</v>
      </c>
      <c r="LKW1" t="s">
        <v>15479</v>
      </c>
      <c r="LKX1" t="s">
        <v>15480</v>
      </c>
      <c r="LKY1" t="s">
        <v>15481</v>
      </c>
      <c r="LKZ1" t="s">
        <v>15482</v>
      </c>
      <c r="LLA1" t="s">
        <v>15483</v>
      </c>
      <c r="LLB1" t="s">
        <v>15484</v>
      </c>
      <c r="LLC1" t="s">
        <v>15485</v>
      </c>
      <c r="LLD1" t="s">
        <v>15486</v>
      </c>
      <c r="LLE1" t="s">
        <v>15487</v>
      </c>
      <c r="LLF1" t="s">
        <v>15488</v>
      </c>
      <c r="LLG1" t="s">
        <v>15489</v>
      </c>
      <c r="LLH1" t="s">
        <v>15490</v>
      </c>
      <c r="LLI1" t="s">
        <v>15491</v>
      </c>
      <c r="LLJ1" t="s">
        <v>15492</v>
      </c>
      <c r="LLK1" t="s">
        <v>15493</v>
      </c>
      <c r="LLL1" t="s">
        <v>15494</v>
      </c>
      <c r="LLM1" t="s">
        <v>15495</v>
      </c>
      <c r="LLN1" t="s">
        <v>15496</v>
      </c>
      <c r="LLO1" t="s">
        <v>15497</v>
      </c>
      <c r="LLP1" t="s">
        <v>15498</v>
      </c>
      <c r="LLQ1" t="s">
        <v>15499</v>
      </c>
      <c r="LLR1" t="s">
        <v>15500</v>
      </c>
      <c r="LLS1" t="s">
        <v>15501</v>
      </c>
      <c r="LLT1" t="s">
        <v>15502</v>
      </c>
      <c r="LLU1" t="s">
        <v>15503</v>
      </c>
      <c r="LLV1" t="s">
        <v>15504</v>
      </c>
      <c r="LLW1" t="s">
        <v>15505</v>
      </c>
      <c r="LLX1" t="s">
        <v>15506</v>
      </c>
      <c r="LLY1" t="s">
        <v>15507</v>
      </c>
      <c r="LLZ1" t="s">
        <v>15508</v>
      </c>
      <c r="LMA1" t="s">
        <v>15509</v>
      </c>
      <c r="LMB1" t="s">
        <v>15510</v>
      </c>
      <c r="LMC1" t="s">
        <v>15511</v>
      </c>
      <c r="LMD1" t="s">
        <v>15512</v>
      </c>
      <c r="LME1" t="s">
        <v>15513</v>
      </c>
      <c r="LMF1" t="s">
        <v>15514</v>
      </c>
      <c r="LMG1" t="s">
        <v>15515</v>
      </c>
      <c r="LMH1" t="s">
        <v>15516</v>
      </c>
      <c r="LMI1" t="s">
        <v>15517</v>
      </c>
      <c r="LMJ1" t="s">
        <v>15518</v>
      </c>
      <c r="LMK1" t="s">
        <v>15519</v>
      </c>
      <c r="LML1" t="s">
        <v>15520</v>
      </c>
      <c r="LMM1" t="s">
        <v>15521</v>
      </c>
      <c r="LMN1" t="s">
        <v>15522</v>
      </c>
      <c r="LMO1" t="s">
        <v>15523</v>
      </c>
      <c r="LMP1" t="s">
        <v>15524</v>
      </c>
      <c r="LMQ1" t="s">
        <v>15525</v>
      </c>
      <c r="LMR1" t="s">
        <v>15526</v>
      </c>
      <c r="LMS1" t="s">
        <v>15527</v>
      </c>
      <c r="LMT1" t="s">
        <v>15528</v>
      </c>
      <c r="LMU1" t="s">
        <v>15529</v>
      </c>
      <c r="LMV1" t="s">
        <v>15530</v>
      </c>
      <c r="LMW1" t="s">
        <v>15531</v>
      </c>
      <c r="LMX1" t="s">
        <v>15532</v>
      </c>
      <c r="LMY1" t="s">
        <v>15533</v>
      </c>
      <c r="LMZ1" t="s">
        <v>15534</v>
      </c>
      <c r="LNA1" t="s">
        <v>15535</v>
      </c>
      <c r="LNB1" t="s">
        <v>15536</v>
      </c>
      <c r="LNC1" t="s">
        <v>15537</v>
      </c>
      <c r="LND1" t="s">
        <v>15538</v>
      </c>
      <c r="LNE1" t="s">
        <v>15539</v>
      </c>
      <c r="LNF1" t="s">
        <v>15540</v>
      </c>
      <c r="LNG1" t="s">
        <v>15541</v>
      </c>
      <c r="LNH1" t="s">
        <v>15542</v>
      </c>
      <c r="LNI1" t="s">
        <v>15543</v>
      </c>
      <c r="LNJ1" t="s">
        <v>15544</v>
      </c>
      <c r="LNK1" t="s">
        <v>15545</v>
      </c>
      <c r="LNL1" t="s">
        <v>15546</v>
      </c>
      <c r="LNM1" t="s">
        <v>15547</v>
      </c>
      <c r="LNN1" t="s">
        <v>15548</v>
      </c>
      <c r="LNO1" t="s">
        <v>15549</v>
      </c>
      <c r="LNP1" t="s">
        <v>15550</v>
      </c>
      <c r="LNQ1" t="s">
        <v>15551</v>
      </c>
      <c r="LNR1" t="s">
        <v>15552</v>
      </c>
      <c r="LNS1" t="s">
        <v>15553</v>
      </c>
      <c r="LNT1" t="s">
        <v>15554</v>
      </c>
      <c r="LNU1" t="s">
        <v>15555</v>
      </c>
      <c r="LNV1" t="s">
        <v>15556</v>
      </c>
      <c r="LNW1" t="s">
        <v>15557</v>
      </c>
      <c r="LNX1" t="s">
        <v>15558</v>
      </c>
      <c r="LNY1" t="s">
        <v>15559</v>
      </c>
      <c r="LNZ1" t="s">
        <v>15560</v>
      </c>
      <c r="LOA1" t="s">
        <v>15561</v>
      </c>
      <c r="LOB1" t="s">
        <v>15562</v>
      </c>
      <c r="LOC1" t="s">
        <v>15563</v>
      </c>
      <c r="LOD1" t="s">
        <v>15564</v>
      </c>
      <c r="LOE1" t="s">
        <v>15565</v>
      </c>
      <c r="LOF1" t="s">
        <v>15566</v>
      </c>
      <c r="LOG1" t="s">
        <v>15567</v>
      </c>
      <c r="LOH1" t="s">
        <v>15568</v>
      </c>
      <c r="LOI1" t="s">
        <v>15569</v>
      </c>
      <c r="LOJ1" t="s">
        <v>15570</v>
      </c>
      <c r="LOK1" t="s">
        <v>15571</v>
      </c>
      <c r="LOL1" t="s">
        <v>15572</v>
      </c>
      <c r="LOM1" t="s">
        <v>15573</v>
      </c>
      <c r="LON1" t="s">
        <v>15574</v>
      </c>
      <c r="LOO1" t="s">
        <v>15575</v>
      </c>
      <c r="LOP1" t="s">
        <v>15576</v>
      </c>
      <c r="LOQ1" t="s">
        <v>15577</v>
      </c>
      <c r="LOR1" t="s">
        <v>15578</v>
      </c>
      <c r="LOS1" t="s">
        <v>15579</v>
      </c>
      <c r="LOT1" t="s">
        <v>15580</v>
      </c>
      <c r="LOU1" t="s">
        <v>15581</v>
      </c>
      <c r="LOV1" t="s">
        <v>15582</v>
      </c>
      <c r="LOW1" t="s">
        <v>15583</v>
      </c>
      <c r="LOX1" t="s">
        <v>15584</v>
      </c>
      <c r="LOY1" t="s">
        <v>15585</v>
      </c>
      <c r="LOZ1" t="s">
        <v>15586</v>
      </c>
      <c r="LPA1" t="s">
        <v>15587</v>
      </c>
      <c r="LPB1" t="s">
        <v>15588</v>
      </c>
      <c r="LPC1" t="s">
        <v>15589</v>
      </c>
      <c r="LPD1" t="s">
        <v>15590</v>
      </c>
      <c r="LPE1" t="s">
        <v>15591</v>
      </c>
      <c r="LPF1" t="s">
        <v>15592</v>
      </c>
      <c r="LPG1" t="s">
        <v>15593</v>
      </c>
      <c r="LPH1" t="s">
        <v>15594</v>
      </c>
      <c r="LPI1" t="s">
        <v>15595</v>
      </c>
      <c r="LPJ1" t="s">
        <v>15596</v>
      </c>
      <c r="LPK1" t="s">
        <v>15597</v>
      </c>
      <c r="LPL1" t="s">
        <v>15598</v>
      </c>
      <c r="LPM1" t="s">
        <v>15599</v>
      </c>
      <c r="LPN1" t="s">
        <v>15600</v>
      </c>
      <c r="LPO1" t="s">
        <v>15601</v>
      </c>
      <c r="LPP1" t="s">
        <v>15602</v>
      </c>
      <c r="LPQ1" t="s">
        <v>15603</v>
      </c>
      <c r="LPR1" t="s">
        <v>15604</v>
      </c>
      <c r="LPS1" t="s">
        <v>15605</v>
      </c>
      <c r="LPT1" t="s">
        <v>15606</v>
      </c>
      <c r="LPU1" t="s">
        <v>15607</v>
      </c>
      <c r="LPV1" t="s">
        <v>15608</v>
      </c>
      <c r="LPW1" t="s">
        <v>15609</v>
      </c>
      <c r="LPX1" t="s">
        <v>15610</v>
      </c>
      <c r="LPY1" t="s">
        <v>15611</v>
      </c>
      <c r="LPZ1" t="s">
        <v>15612</v>
      </c>
      <c r="LQA1" t="s">
        <v>15613</v>
      </c>
      <c r="LQB1" t="s">
        <v>15614</v>
      </c>
      <c r="LQC1" t="s">
        <v>15615</v>
      </c>
      <c r="LQD1" t="s">
        <v>15616</v>
      </c>
      <c r="LQE1" t="s">
        <v>15617</v>
      </c>
      <c r="LQF1" t="s">
        <v>15618</v>
      </c>
      <c r="LQG1" t="s">
        <v>15619</v>
      </c>
      <c r="LQH1" t="s">
        <v>15620</v>
      </c>
      <c r="LQI1" t="s">
        <v>15621</v>
      </c>
      <c r="LQJ1" t="s">
        <v>15622</v>
      </c>
      <c r="LQK1" t="s">
        <v>15623</v>
      </c>
      <c r="LQL1" t="s">
        <v>15624</v>
      </c>
      <c r="LQM1" t="s">
        <v>15625</v>
      </c>
      <c r="LQN1" t="s">
        <v>15626</v>
      </c>
      <c r="LQO1" t="s">
        <v>15627</v>
      </c>
      <c r="LQP1" t="s">
        <v>15628</v>
      </c>
      <c r="LQQ1" t="s">
        <v>15629</v>
      </c>
      <c r="LQR1" t="s">
        <v>15630</v>
      </c>
      <c r="LQS1" t="s">
        <v>15631</v>
      </c>
      <c r="LQT1" t="s">
        <v>15632</v>
      </c>
      <c r="LQU1" t="s">
        <v>15633</v>
      </c>
      <c r="LQV1" t="s">
        <v>15634</v>
      </c>
      <c r="LQW1" t="s">
        <v>15635</v>
      </c>
      <c r="LQX1" t="s">
        <v>15636</v>
      </c>
      <c r="LQY1" t="s">
        <v>15637</v>
      </c>
      <c r="LQZ1" t="s">
        <v>15638</v>
      </c>
      <c r="LRA1" t="s">
        <v>15639</v>
      </c>
      <c r="LRB1" t="s">
        <v>15640</v>
      </c>
      <c r="LRC1" t="s">
        <v>15641</v>
      </c>
      <c r="LRD1" t="s">
        <v>15642</v>
      </c>
      <c r="LRE1" t="s">
        <v>15643</v>
      </c>
      <c r="LRF1" t="s">
        <v>15644</v>
      </c>
      <c r="LRG1" t="s">
        <v>15645</v>
      </c>
      <c r="LRH1" t="s">
        <v>15646</v>
      </c>
      <c r="LRI1" t="s">
        <v>15647</v>
      </c>
      <c r="LRJ1" t="s">
        <v>15648</v>
      </c>
      <c r="LRK1" t="s">
        <v>15649</v>
      </c>
      <c r="LRL1" t="s">
        <v>15650</v>
      </c>
      <c r="LRM1" t="s">
        <v>15651</v>
      </c>
      <c r="LRN1" t="s">
        <v>15652</v>
      </c>
      <c r="LRO1" t="s">
        <v>15653</v>
      </c>
      <c r="LRP1" t="s">
        <v>15654</v>
      </c>
      <c r="LRQ1" t="s">
        <v>15655</v>
      </c>
      <c r="LRR1" t="s">
        <v>15656</v>
      </c>
      <c r="LRS1" t="s">
        <v>15657</v>
      </c>
      <c r="LRT1" t="s">
        <v>15658</v>
      </c>
      <c r="LRU1" t="s">
        <v>15659</v>
      </c>
      <c r="LRV1" t="s">
        <v>15660</v>
      </c>
      <c r="LRW1" t="s">
        <v>15661</v>
      </c>
      <c r="LRX1" t="s">
        <v>15662</v>
      </c>
      <c r="LRY1" t="s">
        <v>15663</v>
      </c>
      <c r="LRZ1" t="s">
        <v>15664</v>
      </c>
      <c r="LSA1" t="s">
        <v>15665</v>
      </c>
      <c r="LSB1" t="s">
        <v>15666</v>
      </c>
      <c r="LSC1" t="s">
        <v>15667</v>
      </c>
      <c r="LSD1" t="s">
        <v>15668</v>
      </c>
      <c r="LSE1" t="s">
        <v>15669</v>
      </c>
      <c r="LSF1" t="s">
        <v>15670</v>
      </c>
      <c r="LSG1" t="s">
        <v>15671</v>
      </c>
      <c r="LSH1" t="s">
        <v>15672</v>
      </c>
      <c r="LSI1" t="s">
        <v>15673</v>
      </c>
      <c r="LSJ1" t="s">
        <v>15674</v>
      </c>
      <c r="LSK1" t="s">
        <v>15675</v>
      </c>
      <c r="LSL1" t="s">
        <v>15676</v>
      </c>
      <c r="LSM1" t="s">
        <v>15677</v>
      </c>
      <c r="LSN1" t="s">
        <v>15678</v>
      </c>
      <c r="LSO1" t="s">
        <v>15679</v>
      </c>
      <c r="LSP1" t="s">
        <v>15680</v>
      </c>
      <c r="LSQ1" t="s">
        <v>15681</v>
      </c>
      <c r="LSR1" t="s">
        <v>15682</v>
      </c>
      <c r="LSS1" t="s">
        <v>15683</v>
      </c>
      <c r="LST1" t="s">
        <v>15684</v>
      </c>
      <c r="LSU1" t="s">
        <v>15685</v>
      </c>
      <c r="LSV1" t="s">
        <v>15686</v>
      </c>
      <c r="LSW1" t="s">
        <v>15687</v>
      </c>
      <c r="LSX1" t="s">
        <v>15688</v>
      </c>
      <c r="LSY1" t="s">
        <v>15689</v>
      </c>
      <c r="LSZ1" t="s">
        <v>15690</v>
      </c>
      <c r="LTA1" t="s">
        <v>15691</v>
      </c>
      <c r="LTB1" t="s">
        <v>15692</v>
      </c>
      <c r="LTC1" t="s">
        <v>15693</v>
      </c>
      <c r="LTD1" t="s">
        <v>15694</v>
      </c>
      <c r="LTE1" t="s">
        <v>15695</v>
      </c>
      <c r="LTF1" t="s">
        <v>15696</v>
      </c>
      <c r="LTG1" t="s">
        <v>15697</v>
      </c>
      <c r="LTH1" t="s">
        <v>15698</v>
      </c>
      <c r="LTI1" t="s">
        <v>15699</v>
      </c>
      <c r="LTJ1" t="s">
        <v>15700</v>
      </c>
      <c r="LTK1" t="s">
        <v>15701</v>
      </c>
      <c r="LTL1" t="s">
        <v>15702</v>
      </c>
      <c r="LTM1" t="s">
        <v>15703</v>
      </c>
      <c r="LTN1" t="s">
        <v>15704</v>
      </c>
      <c r="LTO1" t="s">
        <v>15705</v>
      </c>
      <c r="LTP1" t="s">
        <v>15706</v>
      </c>
      <c r="LTQ1" t="s">
        <v>15707</v>
      </c>
      <c r="LTR1" t="s">
        <v>15708</v>
      </c>
      <c r="LTS1" t="s">
        <v>15709</v>
      </c>
      <c r="LTT1" t="s">
        <v>15710</v>
      </c>
      <c r="LTU1" t="s">
        <v>15711</v>
      </c>
      <c r="LTV1" t="s">
        <v>15712</v>
      </c>
      <c r="LTW1" t="s">
        <v>15713</v>
      </c>
      <c r="LTX1" t="s">
        <v>15714</v>
      </c>
      <c r="LTY1" t="s">
        <v>15715</v>
      </c>
      <c r="LTZ1" t="s">
        <v>15716</v>
      </c>
      <c r="LUA1" t="s">
        <v>15717</v>
      </c>
      <c r="LUB1" t="s">
        <v>15718</v>
      </c>
      <c r="LUC1" t="s">
        <v>15719</v>
      </c>
      <c r="LUD1" t="s">
        <v>15720</v>
      </c>
      <c r="LUE1" t="s">
        <v>15721</v>
      </c>
      <c r="LUF1" t="s">
        <v>15722</v>
      </c>
      <c r="LUG1" t="s">
        <v>15723</v>
      </c>
      <c r="LUH1" t="s">
        <v>15724</v>
      </c>
      <c r="LUI1" t="s">
        <v>15725</v>
      </c>
      <c r="LUJ1" t="s">
        <v>15726</v>
      </c>
      <c r="LUK1" t="s">
        <v>15727</v>
      </c>
      <c r="LUL1" t="s">
        <v>15728</v>
      </c>
      <c r="LUM1" t="s">
        <v>15729</v>
      </c>
      <c r="LUN1" t="s">
        <v>15730</v>
      </c>
      <c r="LUO1" t="s">
        <v>15731</v>
      </c>
      <c r="LUP1" t="s">
        <v>15732</v>
      </c>
      <c r="LUQ1" t="s">
        <v>15733</v>
      </c>
      <c r="LUR1" t="s">
        <v>15734</v>
      </c>
      <c r="LUS1" t="s">
        <v>15735</v>
      </c>
      <c r="LUT1" t="s">
        <v>15736</v>
      </c>
      <c r="LUU1" t="s">
        <v>15737</v>
      </c>
      <c r="LUV1" t="s">
        <v>15738</v>
      </c>
      <c r="LUW1" t="s">
        <v>15739</v>
      </c>
      <c r="LUX1" t="s">
        <v>15740</v>
      </c>
      <c r="LUY1" t="s">
        <v>15741</v>
      </c>
      <c r="LUZ1" t="s">
        <v>15742</v>
      </c>
      <c r="LVA1" t="s">
        <v>15743</v>
      </c>
      <c r="LVB1" t="s">
        <v>15744</v>
      </c>
      <c r="LVC1" t="s">
        <v>15745</v>
      </c>
      <c r="LVD1" t="s">
        <v>15746</v>
      </c>
      <c r="LVE1" t="s">
        <v>15747</v>
      </c>
      <c r="LVF1" t="s">
        <v>15748</v>
      </c>
      <c r="LVG1" t="s">
        <v>15749</v>
      </c>
      <c r="LVH1" t="s">
        <v>15750</v>
      </c>
      <c r="LVI1" t="s">
        <v>15751</v>
      </c>
      <c r="LVJ1" t="s">
        <v>15752</v>
      </c>
      <c r="LVK1" t="s">
        <v>15753</v>
      </c>
      <c r="LVL1" t="s">
        <v>15754</v>
      </c>
      <c r="LVM1" t="s">
        <v>15755</v>
      </c>
      <c r="LVN1" t="s">
        <v>15756</v>
      </c>
      <c r="LVO1" t="s">
        <v>15757</v>
      </c>
      <c r="LVP1" t="s">
        <v>15758</v>
      </c>
      <c r="LVQ1" t="s">
        <v>15759</v>
      </c>
      <c r="LVR1" t="s">
        <v>15760</v>
      </c>
      <c r="LVS1" t="s">
        <v>15761</v>
      </c>
      <c r="LVT1" t="s">
        <v>15762</v>
      </c>
      <c r="LVU1" t="s">
        <v>15763</v>
      </c>
      <c r="LVV1" t="s">
        <v>15764</v>
      </c>
      <c r="LVW1" t="s">
        <v>15765</v>
      </c>
      <c r="LVX1" t="s">
        <v>15766</v>
      </c>
      <c r="LVY1" t="s">
        <v>15767</v>
      </c>
      <c r="LVZ1" t="s">
        <v>15768</v>
      </c>
      <c r="LWA1" t="s">
        <v>15769</v>
      </c>
      <c r="LWB1" t="s">
        <v>15770</v>
      </c>
      <c r="LWC1" t="s">
        <v>15771</v>
      </c>
      <c r="LWD1" t="s">
        <v>15772</v>
      </c>
      <c r="LWE1" t="s">
        <v>15773</v>
      </c>
      <c r="LWF1" t="s">
        <v>15774</v>
      </c>
      <c r="LWG1" t="s">
        <v>15775</v>
      </c>
      <c r="LWH1" t="s">
        <v>15776</v>
      </c>
      <c r="LWI1" t="s">
        <v>15777</v>
      </c>
      <c r="LWJ1" t="s">
        <v>15778</v>
      </c>
      <c r="LWK1" t="s">
        <v>15779</v>
      </c>
      <c r="LWL1" t="s">
        <v>15780</v>
      </c>
      <c r="LWM1" t="s">
        <v>15781</v>
      </c>
      <c r="LWN1" t="s">
        <v>15782</v>
      </c>
      <c r="LWO1" t="s">
        <v>15783</v>
      </c>
      <c r="LWP1" t="s">
        <v>15784</v>
      </c>
      <c r="LWQ1" t="s">
        <v>15785</v>
      </c>
      <c r="LWR1" t="s">
        <v>15786</v>
      </c>
      <c r="LWS1" t="s">
        <v>15787</v>
      </c>
      <c r="LWT1" t="s">
        <v>15788</v>
      </c>
      <c r="LWU1" t="s">
        <v>15789</v>
      </c>
      <c r="LWV1" t="s">
        <v>15790</v>
      </c>
      <c r="LWW1" t="s">
        <v>15791</v>
      </c>
      <c r="LWX1" t="s">
        <v>15792</v>
      </c>
      <c r="LWY1" t="s">
        <v>15793</v>
      </c>
      <c r="LWZ1" t="s">
        <v>15794</v>
      </c>
      <c r="LXA1" t="s">
        <v>15795</v>
      </c>
      <c r="LXB1" t="s">
        <v>15796</v>
      </c>
      <c r="LXC1" t="s">
        <v>15797</v>
      </c>
      <c r="LXD1" t="s">
        <v>15798</v>
      </c>
      <c r="LXE1" t="s">
        <v>15799</v>
      </c>
      <c r="LXF1" t="s">
        <v>15800</v>
      </c>
      <c r="LXG1" t="s">
        <v>15801</v>
      </c>
      <c r="LXH1" t="s">
        <v>15802</v>
      </c>
      <c r="LXI1" t="s">
        <v>15803</v>
      </c>
      <c r="LXJ1" t="s">
        <v>15804</v>
      </c>
      <c r="LXK1" t="s">
        <v>15805</v>
      </c>
      <c r="LXL1" t="s">
        <v>15806</v>
      </c>
      <c r="LXM1" t="s">
        <v>15807</v>
      </c>
      <c r="LXN1" t="s">
        <v>15808</v>
      </c>
      <c r="LXO1" t="s">
        <v>15809</v>
      </c>
      <c r="LXP1" t="s">
        <v>15810</v>
      </c>
      <c r="LXQ1" t="s">
        <v>15811</v>
      </c>
      <c r="LXR1" t="s">
        <v>15812</v>
      </c>
      <c r="LXS1" t="s">
        <v>15813</v>
      </c>
      <c r="LXT1" t="s">
        <v>15814</v>
      </c>
      <c r="LXU1" t="s">
        <v>15815</v>
      </c>
      <c r="LXV1" t="s">
        <v>15816</v>
      </c>
      <c r="LXW1" t="s">
        <v>15817</v>
      </c>
      <c r="LXX1" t="s">
        <v>15818</v>
      </c>
      <c r="LXY1" t="s">
        <v>15819</v>
      </c>
      <c r="LXZ1" t="s">
        <v>15820</v>
      </c>
      <c r="LYA1" t="s">
        <v>15821</v>
      </c>
      <c r="LYB1" t="s">
        <v>15822</v>
      </c>
      <c r="LYC1" t="s">
        <v>15823</v>
      </c>
      <c r="LYD1" t="s">
        <v>15824</v>
      </c>
      <c r="LYE1" t="s">
        <v>15825</v>
      </c>
      <c r="LYF1" t="s">
        <v>15826</v>
      </c>
      <c r="LYG1" t="s">
        <v>15827</v>
      </c>
      <c r="LYH1" t="s">
        <v>15828</v>
      </c>
      <c r="LYI1" t="s">
        <v>15829</v>
      </c>
      <c r="LYJ1" t="s">
        <v>15830</v>
      </c>
      <c r="LYK1" t="s">
        <v>15831</v>
      </c>
      <c r="LYL1" t="s">
        <v>15832</v>
      </c>
      <c r="LYM1" t="s">
        <v>15833</v>
      </c>
      <c r="LYN1" t="s">
        <v>15834</v>
      </c>
      <c r="LYO1" t="s">
        <v>15835</v>
      </c>
      <c r="LYP1" t="s">
        <v>15836</v>
      </c>
      <c r="LYQ1" t="s">
        <v>15837</v>
      </c>
      <c r="LYR1" t="s">
        <v>15838</v>
      </c>
      <c r="LYS1" t="s">
        <v>15839</v>
      </c>
      <c r="LYT1" t="s">
        <v>15840</v>
      </c>
      <c r="LYU1" t="s">
        <v>15841</v>
      </c>
      <c r="LYV1" t="s">
        <v>15842</v>
      </c>
      <c r="LYW1" t="s">
        <v>15843</v>
      </c>
      <c r="LYX1" t="s">
        <v>15844</v>
      </c>
      <c r="LYY1" t="s">
        <v>15845</v>
      </c>
      <c r="LYZ1" t="s">
        <v>15846</v>
      </c>
      <c r="LZA1" t="s">
        <v>15847</v>
      </c>
      <c r="LZB1" t="s">
        <v>15848</v>
      </c>
      <c r="LZC1" t="s">
        <v>15849</v>
      </c>
      <c r="LZD1" t="s">
        <v>15850</v>
      </c>
      <c r="LZE1" t="s">
        <v>15851</v>
      </c>
      <c r="LZF1" t="s">
        <v>15852</v>
      </c>
      <c r="LZG1" t="s">
        <v>15853</v>
      </c>
      <c r="LZH1" t="s">
        <v>15854</v>
      </c>
      <c r="LZI1" t="s">
        <v>15855</v>
      </c>
      <c r="LZJ1" t="s">
        <v>15856</v>
      </c>
      <c r="LZK1" t="s">
        <v>15857</v>
      </c>
      <c r="LZL1" t="s">
        <v>15858</v>
      </c>
      <c r="LZM1" t="s">
        <v>15859</v>
      </c>
      <c r="LZN1" t="s">
        <v>15860</v>
      </c>
      <c r="LZO1" t="s">
        <v>15861</v>
      </c>
      <c r="LZP1" t="s">
        <v>15862</v>
      </c>
      <c r="LZQ1" t="s">
        <v>15863</v>
      </c>
      <c r="LZR1" t="s">
        <v>15864</v>
      </c>
      <c r="LZS1" t="s">
        <v>15865</v>
      </c>
      <c r="LZT1" t="s">
        <v>15866</v>
      </c>
      <c r="LZU1" t="s">
        <v>15867</v>
      </c>
      <c r="LZV1" t="s">
        <v>15868</v>
      </c>
      <c r="LZW1" t="s">
        <v>15869</v>
      </c>
      <c r="LZX1" t="s">
        <v>15870</v>
      </c>
      <c r="LZY1" t="s">
        <v>15871</v>
      </c>
      <c r="LZZ1" t="s">
        <v>15872</v>
      </c>
      <c r="MAA1" t="s">
        <v>15873</v>
      </c>
      <c r="MAB1" t="s">
        <v>15874</v>
      </c>
      <c r="MAC1" t="s">
        <v>15875</v>
      </c>
      <c r="MAD1" t="s">
        <v>15876</v>
      </c>
      <c r="MAE1" t="s">
        <v>15877</v>
      </c>
      <c r="MAF1" t="s">
        <v>15878</v>
      </c>
      <c r="MAG1" t="s">
        <v>15879</v>
      </c>
      <c r="MAH1" t="s">
        <v>15880</v>
      </c>
      <c r="MAI1" t="s">
        <v>15881</v>
      </c>
      <c r="MAJ1" t="s">
        <v>15882</v>
      </c>
      <c r="MAK1" t="s">
        <v>15883</v>
      </c>
      <c r="MAL1" t="s">
        <v>15884</v>
      </c>
      <c r="MAM1" t="s">
        <v>15885</v>
      </c>
      <c r="MAN1" t="s">
        <v>15886</v>
      </c>
      <c r="MAO1" t="s">
        <v>15887</v>
      </c>
      <c r="MAP1" t="s">
        <v>15888</v>
      </c>
      <c r="MAQ1" t="s">
        <v>15889</v>
      </c>
      <c r="MAR1" t="s">
        <v>15890</v>
      </c>
      <c r="MAS1" t="s">
        <v>15891</v>
      </c>
      <c r="MAT1" t="s">
        <v>15892</v>
      </c>
      <c r="MAU1" t="s">
        <v>15893</v>
      </c>
      <c r="MAV1" t="s">
        <v>15894</v>
      </c>
      <c r="MAW1" t="s">
        <v>15895</v>
      </c>
      <c r="MAX1" t="s">
        <v>15896</v>
      </c>
      <c r="MAY1" t="s">
        <v>15897</v>
      </c>
      <c r="MAZ1" t="s">
        <v>15898</v>
      </c>
      <c r="MBA1" t="s">
        <v>15899</v>
      </c>
      <c r="MBB1" t="s">
        <v>15900</v>
      </c>
      <c r="MBC1" t="s">
        <v>15901</v>
      </c>
      <c r="MBD1" t="s">
        <v>15902</v>
      </c>
      <c r="MBE1" t="s">
        <v>15903</v>
      </c>
      <c r="MBF1" t="s">
        <v>15904</v>
      </c>
      <c r="MBG1" t="s">
        <v>15905</v>
      </c>
      <c r="MBH1" t="s">
        <v>15906</v>
      </c>
      <c r="MBI1" t="s">
        <v>15907</v>
      </c>
      <c r="MBJ1" t="s">
        <v>15908</v>
      </c>
      <c r="MBK1" t="s">
        <v>15909</v>
      </c>
      <c r="MBL1" t="s">
        <v>15910</v>
      </c>
      <c r="MBM1" t="s">
        <v>15911</v>
      </c>
      <c r="MBN1" t="s">
        <v>15912</v>
      </c>
      <c r="MBO1" t="s">
        <v>15913</v>
      </c>
      <c r="MBP1" t="s">
        <v>15914</v>
      </c>
      <c r="MBQ1" t="s">
        <v>15915</v>
      </c>
      <c r="MBR1" t="s">
        <v>15916</v>
      </c>
      <c r="MBS1" t="s">
        <v>15917</v>
      </c>
      <c r="MBT1" t="s">
        <v>15918</v>
      </c>
      <c r="MBU1" t="s">
        <v>15919</v>
      </c>
      <c r="MBV1" t="s">
        <v>15920</v>
      </c>
      <c r="MBW1" t="s">
        <v>15921</v>
      </c>
      <c r="MBX1" t="s">
        <v>15922</v>
      </c>
      <c r="MBY1" t="s">
        <v>15923</v>
      </c>
      <c r="MBZ1" t="s">
        <v>15924</v>
      </c>
      <c r="MCA1" t="s">
        <v>15925</v>
      </c>
      <c r="MCB1" t="s">
        <v>15926</v>
      </c>
      <c r="MCC1" t="s">
        <v>15927</v>
      </c>
      <c r="MCD1" t="s">
        <v>15928</v>
      </c>
      <c r="MCE1" t="s">
        <v>15929</v>
      </c>
      <c r="MCF1" t="s">
        <v>15930</v>
      </c>
      <c r="MCG1" t="s">
        <v>15931</v>
      </c>
      <c r="MCH1" t="s">
        <v>15932</v>
      </c>
      <c r="MCI1" t="s">
        <v>15933</v>
      </c>
      <c r="MCJ1" t="s">
        <v>15934</v>
      </c>
      <c r="MCK1" t="s">
        <v>15935</v>
      </c>
      <c r="MCL1" t="s">
        <v>15936</v>
      </c>
      <c r="MCM1" t="s">
        <v>15937</v>
      </c>
      <c r="MCN1" t="s">
        <v>15938</v>
      </c>
      <c r="MCO1" t="s">
        <v>15939</v>
      </c>
      <c r="MCP1" t="s">
        <v>15940</v>
      </c>
      <c r="MCQ1" t="s">
        <v>15941</v>
      </c>
      <c r="MCR1" t="s">
        <v>15942</v>
      </c>
      <c r="MCS1" t="s">
        <v>15943</v>
      </c>
      <c r="MCT1" t="s">
        <v>15944</v>
      </c>
      <c r="MCU1" t="s">
        <v>15945</v>
      </c>
      <c r="MCV1" t="s">
        <v>15946</v>
      </c>
      <c r="MCW1" t="s">
        <v>15947</v>
      </c>
      <c r="MCX1" t="s">
        <v>15948</v>
      </c>
      <c r="MCY1" t="s">
        <v>15949</v>
      </c>
      <c r="MCZ1" t="s">
        <v>15950</v>
      </c>
      <c r="MDA1" t="s">
        <v>15951</v>
      </c>
      <c r="MDB1" t="s">
        <v>15952</v>
      </c>
      <c r="MDC1" t="s">
        <v>15953</v>
      </c>
      <c r="MDD1" t="s">
        <v>15954</v>
      </c>
      <c r="MDE1" t="s">
        <v>15955</v>
      </c>
      <c r="MDF1" t="s">
        <v>15956</v>
      </c>
      <c r="MDG1" t="s">
        <v>15957</v>
      </c>
      <c r="MDH1" t="s">
        <v>15958</v>
      </c>
      <c r="MDI1" t="s">
        <v>15959</v>
      </c>
      <c r="MDJ1" t="s">
        <v>15960</v>
      </c>
      <c r="MDK1" t="s">
        <v>15961</v>
      </c>
      <c r="MDL1" t="s">
        <v>15962</v>
      </c>
      <c r="MDM1" t="s">
        <v>15963</v>
      </c>
      <c r="MDN1" t="s">
        <v>15964</v>
      </c>
      <c r="MDO1" t="s">
        <v>15965</v>
      </c>
      <c r="MDP1" t="s">
        <v>15966</v>
      </c>
      <c r="MDQ1" t="s">
        <v>15967</v>
      </c>
      <c r="MDR1" t="s">
        <v>15968</v>
      </c>
      <c r="MDS1" t="s">
        <v>15969</v>
      </c>
      <c r="MDT1" t="s">
        <v>15970</v>
      </c>
      <c r="MDU1" t="s">
        <v>15971</v>
      </c>
      <c r="MDV1" t="s">
        <v>15972</v>
      </c>
      <c r="MDW1" t="s">
        <v>15973</v>
      </c>
      <c r="MDX1" t="s">
        <v>15974</v>
      </c>
      <c r="MDY1" t="s">
        <v>15975</v>
      </c>
      <c r="MDZ1" t="s">
        <v>15976</v>
      </c>
      <c r="MEA1" t="s">
        <v>15977</v>
      </c>
      <c r="MEB1" t="s">
        <v>15978</v>
      </c>
      <c r="MEC1" t="s">
        <v>15979</v>
      </c>
      <c r="MED1" t="s">
        <v>15980</v>
      </c>
      <c r="MEE1" t="s">
        <v>15981</v>
      </c>
      <c r="MEF1" t="s">
        <v>15982</v>
      </c>
      <c r="MEG1" t="s">
        <v>15983</v>
      </c>
      <c r="MEH1" t="s">
        <v>15984</v>
      </c>
      <c r="MEI1" t="s">
        <v>15985</v>
      </c>
      <c r="MEJ1" t="s">
        <v>15986</v>
      </c>
      <c r="MEK1" t="s">
        <v>15987</v>
      </c>
      <c r="MEL1" t="s">
        <v>15988</v>
      </c>
      <c r="MEM1" t="s">
        <v>15989</v>
      </c>
      <c r="MEN1" t="s">
        <v>15990</v>
      </c>
      <c r="MEO1" t="s">
        <v>15991</v>
      </c>
      <c r="MEP1" t="s">
        <v>15992</v>
      </c>
      <c r="MEQ1" t="s">
        <v>15993</v>
      </c>
      <c r="MER1" t="s">
        <v>15994</v>
      </c>
      <c r="MES1" t="s">
        <v>15995</v>
      </c>
      <c r="MET1" t="s">
        <v>15996</v>
      </c>
      <c r="MEU1" t="s">
        <v>15997</v>
      </c>
      <c r="MEV1" t="s">
        <v>15998</v>
      </c>
      <c r="MEW1" t="s">
        <v>15999</v>
      </c>
      <c r="MEX1" t="s">
        <v>16000</v>
      </c>
      <c r="MEY1" t="s">
        <v>16001</v>
      </c>
      <c r="MEZ1" t="s">
        <v>16002</v>
      </c>
      <c r="MFA1" t="s">
        <v>16003</v>
      </c>
      <c r="MFB1" t="s">
        <v>16004</v>
      </c>
      <c r="MFC1" t="s">
        <v>16005</v>
      </c>
      <c r="MFD1" t="s">
        <v>16006</v>
      </c>
      <c r="MFE1" t="s">
        <v>16007</v>
      </c>
      <c r="MFF1" t="s">
        <v>16008</v>
      </c>
      <c r="MFG1" t="s">
        <v>16009</v>
      </c>
      <c r="MFH1" t="s">
        <v>16010</v>
      </c>
      <c r="MFI1" t="s">
        <v>16011</v>
      </c>
      <c r="MFJ1" t="s">
        <v>16012</v>
      </c>
      <c r="MFK1" t="s">
        <v>16013</v>
      </c>
      <c r="MFL1" t="s">
        <v>16014</v>
      </c>
      <c r="MFM1" t="s">
        <v>16015</v>
      </c>
      <c r="MFN1" t="s">
        <v>16016</v>
      </c>
      <c r="MFO1" t="s">
        <v>16017</v>
      </c>
      <c r="MFP1" t="s">
        <v>16018</v>
      </c>
      <c r="MFQ1" t="s">
        <v>16019</v>
      </c>
      <c r="MFR1" t="s">
        <v>16020</v>
      </c>
      <c r="MFS1" t="s">
        <v>16021</v>
      </c>
      <c r="MFT1" t="s">
        <v>16022</v>
      </c>
      <c r="MFU1" t="s">
        <v>16023</v>
      </c>
      <c r="MFV1" t="s">
        <v>16024</v>
      </c>
      <c r="MFW1" t="s">
        <v>16025</v>
      </c>
      <c r="MFX1" t="s">
        <v>16026</v>
      </c>
      <c r="MFY1" t="s">
        <v>16027</v>
      </c>
      <c r="MFZ1" t="s">
        <v>16028</v>
      </c>
      <c r="MGA1" t="s">
        <v>16029</v>
      </c>
      <c r="MGB1" t="s">
        <v>16030</v>
      </c>
      <c r="MGC1" t="s">
        <v>16031</v>
      </c>
      <c r="MGD1" t="s">
        <v>16032</v>
      </c>
      <c r="MGE1" t="s">
        <v>16033</v>
      </c>
      <c r="MGF1" t="s">
        <v>16034</v>
      </c>
      <c r="MGG1" t="s">
        <v>16035</v>
      </c>
      <c r="MGH1" t="s">
        <v>16036</v>
      </c>
      <c r="MGI1" t="s">
        <v>16037</v>
      </c>
      <c r="MGJ1" t="s">
        <v>16038</v>
      </c>
      <c r="MGK1" t="s">
        <v>16039</v>
      </c>
      <c r="MGL1" t="s">
        <v>16040</v>
      </c>
      <c r="MGM1" t="s">
        <v>16041</v>
      </c>
      <c r="MGN1" t="s">
        <v>16042</v>
      </c>
      <c r="MGO1" t="s">
        <v>16043</v>
      </c>
      <c r="MGP1" t="s">
        <v>16044</v>
      </c>
      <c r="MGQ1" t="s">
        <v>16045</v>
      </c>
      <c r="MGR1" t="s">
        <v>16046</v>
      </c>
      <c r="MGS1" t="s">
        <v>16047</v>
      </c>
      <c r="MGT1" t="s">
        <v>16048</v>
      </c>
      <c r="MGU1" t="s">
        <v>16049</v>
      </c>
      <c r="MGV1" t="s">
        <v>16050</v>
      </c>
      <c r="MGW1" t="s">
        <v>16051</v>
      </c>
      <c r="MGX1" t="s">
        <v>16052</v>
      </c>
      <c r="MGY1" t="s">
        <v>16053</v>
      </c>
      <c r="MGZ1" t="s">
        <v>16054</v>
      </c>
      <c r="MHA1" t="s">
        <v>16055</v>
      </c>
      <c r="MHB1" t="s">
        <v>16056</v>
      </c>
      <c r="MHC1" t="s">
        <v>16057</v>
      </c>
      <c r="MHD1" t="s">
        <v>16058</v>
      </c>
      <c r="MHE1" t="s">
        <v>16059</v>
      </c>
      <c r="MHF1" t="s">
        <v>16060</v>
      </c>
      <c r="MHG1" t="s">
        <v>16061</v>
      </c>
      <c r="MHH1" t="s">
        <v>16062</v>
      </c>
      <c r="MHI1" t="s">
        <v>16063</v>
      </c>
      <c r="MHJ1" t="s">
        <v>16064</v>
      </c>
      <c r="MHK1" t="s">
        <v>16065</v>
      </c>
      <c r="MHL1" t="s">
        <v>16066</v>
      </c>
      <c r="MHM1" t="s">
        <v>16067</v>
      </c>
      <c r="MHN1" t="s">
        <v>16068</v>
      </c>
      <c r="MHO1" t="s">
        <v>16069</v>
      </c>
      <c r="MHP1" t="s">
        <v>16070</v>
      </c>
      <c r="MHQ1" t="s">
        <v>16071</v>
      </c>
      <c r="MHR1" t="s">
        <v>16072</v>
      </c>
      <c r="MHS1" t="s">
        <v>16073</v>
      </c>
      <c r="MHT1" t="s">
        <v>16074</v>
      </c>
      <c r="MHU1" t="s">
        <v>16075</v>
      </c>
      <c r="MHV1" t="s">
        <v>16076</v>
      </c>
      <c r="MHW1" t="s">
        <v>16077</v>
      </c>
      <c r="MHX1" t="s">
        <v>16078</v>
      </c>
      <c r="MHY1" t="s">
        <v>16079</v>
      </c>
      <c r="MHZ1" t="s">
        <v>16080</v>
      </c>
      <c r="MIA1" t="s">
        <v>16081</v>
      </c>
      <c r="MIB1" t="s">
        <v>16082</v>
      </c>
      <c r="MIC1" t="s">
        <v>16083</v>
      </c>
      <c r="MID1" t="s">
        <v>16084</v>
      </c>
      <c r="MIE1" t="s">
        <v>16085</v>
      </c>
      <c r="MIF1" t="s">
        <v>16086</v>
      </c>
      <c r="MIG1" t="s">
        <v>16087</v>
      </c>
      <c r="MIH1" t="s">
        <v>16088</v>
      </c>
      <c r="MII1" t="s">
        <v>16089</v>
      </c>
      <c r="MIJ1" t="s">
        <v>16090</v>
      </c>
      <c r="MIK1" t="s">
        <v>16091</v>
      </c>
      <c r="MIL1" t="s">
        <v>16092</v>
      </c>
      <c r="MIM1" t="s">
        <v>16093</v>
      </c>
      <c r="MIN1" t="s">
        <v>16094</v>
      </c>
      <c r="MIO1" t="s">
        <v>16095</v>
      </c>
      <c r="MIP1" t="s">
        <v>16096</v>
      </c>
      <c r="MIQ1" t="s">
        <v>16097</v>
      </c>
      <c r="MIR1" t="s">
        <v>16098</v>
      </c>
      <c r="MIS1" t="s">
        <v>16099</v>
      </c>
      <c r="MIT1" t="s">
        <v>16100</v>
      </c>
      <c r="MIU1" t="s">
        <v>16101</v>
      </c>
      <c r="MIV1" t="s">
        <v>16102</v>
      </c>
      <c r="MIW1" t="s">
        <v>16103</v>
      </c>
      <c r="MIX1" t="s">
        <v>16104</v>
      </c>
      <c r="MIY1" t="s">
        <v>16105</v>
      </c>
      <c r="MIZ1" t="s">
        <v>16106</v>
      </c>
      <c r="MJA1" t="s">
        <v>16107</v>
      </c>
      <c r="MJB1" t="s">
        <v>16108</v>
      </c>
      <c r="MJC1" t="s">
        <v>16109</v>
      </c>
      <c r="MJD1" t="s">
        <v>16110</v>
      </c>
      <c r="MJE1" t="s">
        <v>16111</v>
      </c>
      <c r="MJF1" t="s">
        <v>16112</v>
      </c>
      <c r="MJG1" t="s">
        <v>16113</v>
      </c>
      <c r="MJH1" t="s">
        <v>16114</v>
      </c>
      <c r="MJI1" t="s">
        <v>16115</v>
      </c>
      <c r="MJJ1" t="s">
        <v>16116</v>
      </c>
      <c r="MJK1" t="s">
        <v>16117</v>
      </c>
      <c r="MJL1" t="s">
        <v>16118</v>
      </c>
      <c r="MJM1" t="s">
        <v>16119</v>
      </c>
      <c r="MJN1" t="s">
        <v>16120</v>
      </c>
      <c r="MJO1" t="s">
        <v>16121</v>
      </c>
      <c r="MJP1" t="s">
        <v>16122</v>
      </c>
      <c r="MJQ1" t="s">
        <v>16123</v>
      </c>
      <c r="MJR1" t="s">
        <v>16124</v>
      </c>
      <c r="MJS1" t="s">
        <v>16125</v>
      </c>
      <c r="MJT1" t="s">
        <v>16126</v>
      </c>
      <c r="MJU1" t="s">
        <v>16127</v>
      </c>
      <c r="MJV1" t="s">
        <v>16128</v>
      </c>
      <c r="MJW1" t="s">
        <v>16129</v>
      </c>
      <c r="MJX1" t="s">
        <v>16130</v>
      </c>
      <c r="MJY1" t="s">
        <v>16131</v>
      </c>
      <c r="MJZ1" t="s">
        <v>16132</v>
      </c>
      <c r="MKA1" t="s">
        <v>16133</v>
      </c>
      <c r="MKB1" t="s">
        <v>16134</v>
      </c>
      <c r="MKC1" t="s">
        <v>16135</v>
      </c>
      <c r="MKD1" t="s">
        <v>16136</v>
      </c>
      <c r="MKE1" t="s">
        <v>16137</v>
      </c>
      <c r="MKF1" t="s">
        <v>16138</v>
      </c>
      <c r="MKG1" t="s">
        <v>16139</v>
      </c>
      <c r="MKH1" t="s">
        <v>16140</v>
      </c>
      <c r="MKI1" t="s">
        <v>16141</v>
      </c>
      <c r="MKJ1" t="s">
        <v>16142</v>
      </c>
      <c r="MKK1" t="s">
        <v>16143</v>
      </c>
      <c r="MKL1" t="s">
        <v>16144</v>
      </c>
      <c r="MKM1" t="s">
        <v>16145</v>
      </c>
      <c r="MKN1" t="s">
        <v>16146</v>
      </c>
      <c r="MKO1" t="s">
        <v>16147</v>
      </c>
      <c r="MKP1" t="s">
        <v>16148</v>
      </c>
      <c r="MKQ1" t="s">
        <v>16149</v>
      </c>
      <c r="MKR1" t="s">
        <v>16150</v>
      </c>
      <c r="MKS1" t="s">
        <v>16151</v>
      </c>
      <c r="MKT1" t="s">
        <v>16152</v>
      </c>
      <c r="MKU1" t="s">
        <v>16153</v>
      </c>
      <c r="MKV1" t="s">
        <v>16154</v>
      </c>
      <c r="MKW1" t="s">
        <v>16155</v>
      </c>
      <c r="MKX1" t="s">
        <v>16156</v>
      </c>
      <c r="MKY1" t="s">
        <v>16157</v>
      </c>
      <c r="MKZ1" t="s">
        <v>16158</v>
      </c>
      <c r="MLA1" t="s">
        <v>16159</v>
      </c>
      <c r="MLB1" t="s">
        <v>16160</v>
      </c>
      <c r="MLC1" t="s">
        <v>16161</v>
      </c>
      <c r="MLD1" t="s">
        <v>16162</v>
      </c>
      <c r="MLE1" t="s">
        <v>16163</v>
      </c>
      <c r="MLF1" t="s">
        <v>16164</v>
      </c>
      <c r="MLG1" t="s">
        <v>16165</v>
      </c>
      <c r="MLH1" t="s">
        <v>16166</v>
      </c>
      <c r="MLI1" t="s">
        <v>16167</v>
      </c>
      <c r="MLJ1" t="s">
        <v>16168</v>
      </c>
      <c r="MLK1" t="s">
        <v>16169</v>
      </c>
      <c r="MLL1" t="s">
        <v>16170</v>
      </c>
      <c r="MLM1" t="s">
        <v>16171</v>
      </c>
      <c r="MLN1" t="s">
        <v>16172</v>
      </c>
      <c r="MLO1" t="s">
        <v>16173</v>
      </c>
      <c r="MLP1" t="s">
        <v>16174</v>
      </c>
      <c r="MLQ1" t="s">
        <v>16175</v>
      </c>
      <c r="MLR1" t="s">
        <v>16176</v>
      </c>
      <c r="MLS1" t="s">
        <v>16177</v>
      </c>
      <c r="MLT1" t="s">
        <v>16178</v>
      </c>
      <c r="MLU1" t="s">
        <v>16179</v>
      </c>
      <c r="MLV1" t="s">
        <v>16180</v>
      </c>
      <c r="MLW1" t="s">
        <v>16181</v>
      </c>
      <c r="MLX1" t="s">
        <v>16182</v>
      </c>
      <c r="MLY1" t="s">
        <v>16183</v>
      </c>
      <c r="MLZ1" t="s">
        <v>16184</v>
      </c>
      <c r="MMA1" t="s">
        <v>16185</v>
      </c>
      <c r="MMB1" t="s">
        <v>16186</v>
      </c>
      <c r="MMC1" t="s">
        <v>16187</v>
      </c>
      <c r="MMD1" t="s">
        <v>16188</v>
      </c>
      <c r="MME1" t="s">
        <v>16189</v>
      </c>
      <c r="MMF1" t="s">
        <v>16190</v>
      </c>
      <c r="MMG1" t="s">
        <v>16191</v>
      </c>
      <c r="MMH1" t="s">
        <v>16192</v>
      </c>
      <c r="MMI1" t="s">
        <v>16193</v>
      </c>
      <c r="MMJ1" t="s">
        <v>16194</v>
      </c>
      <c r="MMK1" t="s">
        <v>16195</v>
      </c>
      <c r="MML1" t="s">
        <v>16196</v>
      </c>
      <c r="MMM1" t="s">
        <v>16197</v>
      </c>
      <c r="MMN1" t="s">
        <v>16198</v>
      </c>
      <c r="MMO1" t="s">
        <v>16199</v>
      </c>
      <c r="MMP1" t="s">
        <v>16200</v>
      </c>
      <c r="MMQ1" t="s">
        <v>16201</v>
      </c>
      <c r="MMR1" t="s">
        <v>16202</v>
      </c>
      <c r="MMS1" t="s">
        <v>16203</v>
      </c>
      <c r="MMT1" t="s">
        <v>16204</v>
      </c>
      <c r="MMU1" t="s">
        <v>16205</v>
      </c>
      <c r="MMV1" t="s">
        <v>16206</v>
      </c>
      <c r="MMW1" t="s">
        <v>16207</v>
      </c>
      <c r="MMX1" t="s">
        <v>16208</v>
      </c>
      <c r="MMY1" t="s">
        <v>16209</v>
      </c>
      <c r="MMZ1" t="s">
        <v>16210</v>
      </c>
      <c r="MNA1" t="s">
        <v>16211</v>
      </c>
      <c r="MNB1" t="s">
        <v>16212</v>
      </c>
      <c r="MNC1" t="s">
        <v>16213</v>
      </c>
      <c r="MND1" t="s">
        <v>16214</v>
      </c>
      <c r="MNE1" t="s">
        <v>16215</v>
      </c>
      <c r="MNF1" t="s">
        <v>16216</v>
      </c>
      <c r="MNG1" t="s">
        <v>16217</v>
      </c>
      <c r="MNH1" t="s">
        <v>16218</v>
      </c>
      <c r="MNI1" t="s">
        <v>16219</v>
      </c>
      <c r="MNJ1" t="s">
        <v>16220</v>
      </c>
      <c r="MNK1" t="s">
        <v>16221</v>
      </c>
      <c r="MNL1" t="s">
        <v>16222</v>
      </c>
      <c r="MNM1" t="s">
        <v>16223</v>
      </c>
      <c r="MNN1" t="s">
        <v>16224</v>
      </c>
      <c r="MNO1" t="s">
        <v>16225</v>
      </c>
      <c r="MNP1" t="s">
        <v>16226</v>
      </c>
      <c r="MNQ1" t="s">
        <v>16227</v>
      </c>
      <c r="MNR1" t="s">
        <v>16228</v>
      </c>
      <c r="MNS1" t="s">
        <v>16229</v>
      </c>
      <c r="MNT1" t="s">
        <v>16230</v>
      </c>
      <c r="MNU1" t="s">
        <v>16231</v>
      </c>
      <c r="MNV1" t="s">
        <v>16232</v>
      </c>
      <c r="MNW1" t="s">
        <v>16233</v>
      </c>
      <c r="MNX1" t="s">
        <v>16234</v>
      </c>
      <c r="MNY1" t="s">
        <v>16235</v>
      </c>
      <c r="MNZ1" t="s">
        <v>16236</v>
      </c>
      <c r="MOA1" t="s">
        <v>16237</v>
      </c>
      <c r="MOB1" t="s">
        <v>16238</v>
      </c>
      <c r="MOC1" t="s">
        <v>16239</v>
      </c>
      <c r="MOD1" t="s">
        <v>16240</v>
      </c>
      <c r="MOE1" t="s">
        <v>16241</v>
      </c>
      <c r="MOF1" t="s">
        <v>16242</v>
      </c>
      <c r="MOG1" t="s">
        <v>16243</v>
      </c>
      <c r="MOH1" t="s">
        <v>16244</v>
      </c>
      <c r="MOI1" t="s">
        <v>16245</v>
      </c>
      <c r="MOJ1" t="s">
        <v>16246</v>
      </c>
      <c r="MOK1" t="s">
        <v>16247</v>
      </c>
      <c r="MOL1" t="s">
        <v>16248</v>
      </c>
      <c r="MOM1" t="s">
        <v>16249</v>
      </c>
      <c r="MON1" t="s">
        <v>16250</v>
      </c>
      <c r="MOO1" t="s">
        <v>16251</v>
      </c>
      <c r="MOP1" t="s">
        <v>16252</v>
      </c>
      <c r="MOQ1" t="s">
        <v>16253</v>
      </c>
      <c r="MOR1" t="s">
        <v>16254</v>
      </c>
      <c r="MOS1" t="s">
        <v>16255</v>
      </c>
      <c r="MOT1" t="s">
        <v>16256</v>
      </c>
      <c r="MOU1" t="s">
        <v>16257</v>
      </c>
      <c r="MOV1" t="s">
        <v>16258</v>
      </c>
      <c r="MOW1" t="s">
        <v>16259</v>
      </c>
      <c r="MOX1" t="s">
        <v>16260</v>
      </c>
      <c r="MOY1" t="s">
        <v>16261</v>
      </c>
      <c r="MOZ1" t="s">
        <v>16262</v>
      </c>
      <c r="MPA1" t="s">
        <v>16263</v>
      </c>
      <c r="MPB1" t="s">
        <v>16264</v>
      </c>
      <c r="MPC1" t="s">
        <v>16265</v>
      </c>
      <c r="MPD1" t="s">
        <v>16266</v>
      </c>
      <c r="MPE1" t="s">
        <v>16267</v>
      </c>
      <c r="MPF1" t="s">
        <v>16268</v>
      </c>
      <c r="MPG1" t="s">
        <v>16269</v>
      </c>
      <c r="MPH1" t="s">
        <v>16270</v>
      </c>
      <c r="MPI1" t="s">
        <v>16271</v>
      </c>
      <c r="MPJ1" t="s">
        <v>16272</v>
      </c>
      <c r="MPK1" t="s">
        <v>16273</v>
      </c>
      <c r="MPL1" t="s">
        <v>16274</v>
      </c>
      <c r="MPM1" t="s">
        <v>16275</v>
      </c>
      <c r="MPN1" t="s">
        <v>16276</v>
      </c>
      <c r="MPO1" t="s">
        <v>16277</v>
      </c>
      <c r="MPP1" t="s">
        <v>16278</v>
      </c>
      <c r="MPQ1" t="s">
        <v>16279</v>
      </c>
      <c r="MPR1" t="s">
        <v>16280</v>
      </c>
      <c r="MPS1" t="s">
        <v>16281</v>
      </c>
      <c r="MPT1" t="s">
        <v>16282</v>
      </c>
      <c r="MPU1" t="s">
        <v>16283</v>
      </c>
      <c r="MPV1" t="s">
        <v>16284</v>
      </c>
      <c r="MPW1" t="s">
        <v>16285</v>
      </c>
      <c r="MPX1" t="s">
        <v>16286</v>
      </c>
      <c r="MPY1" t="s">
        <v>16287</v>
      </c>
      <c r="MPZ1" t="s">
        <v>16288</v>
      </c>
      <c r="MQA1" t="s">
        <v>16289</v>
      </c>
      <c r="MQB1" t="s">
        <v>16290</v>
      </c>
      <c r="MQC1" t="s">
        <v>16291</v>
      </c>
      <c r="MQD1" t="s">
        <v>16292</v>
      </c>
      <c r="MQE1" t="s">
        <v>16293</v>
      </c>
      <c r="MQF1" t="s">
        <v>16294</v>
      </c>
      <c r="MQG1" t="s">
        <v>16295</v>
      </c>
      <c r="MQH1" t="s">
        <v>16296</v>
      </c>
      <c r="MQI1" t="s">
        <v>16297</v>
      </c>
      <c r="MQJ1" t="s">
        <v>16298</v>
      </c>
      <c r="MQK1" t="s">
        <v>16299</v>
      </c>
      <c r="MQL1" t="s">
        <v>16300</v>
      </c>
      <c r="MQM1" t="s">
        <v>16301</v>
      </c>
      <c r="MQN1" t="s">
        <v>16302</v>
      </c>
      <c r="MQO1" t="s">
        <v>16303</v>
      </c>
      <c r="MQP1" t="s">
        <v>16304</v>
      </c>
      <c r="MQQ1" t="s">
        <v>16305</v>
      </c>
      <c r="MQR1" t="s">
        <v>16306</v>
      </c>
      <c r="MQS1" t="s">
        <v>16307</v>
      </c>
      <c r="MQT1" t="s">
        <v>16308</v>
      </c>
      <c r="MQU1" t="s">
        <v>16309</v>
      </c>
      <c r="MQV1" t="s">
        <v>16310</v>
      </c>
      <c r="MQW1" t="s">
        <v>16311</v>
      </c>
      <c r="MQX1" t="s">
        <v>16312</v>
      </c>
      <c r="MQY1" t="s">
        <v>16313</v>
      </c>
      <c r="MQZ1" t="s">
        <v>16314</v>
      </c>
      <c r="MRA1" t="s">
        <v>16315</v>
      </c>
      <c r="MRB1" t="s">
        <v>16316</v>
      </c>
      <c r="MRC1" t="s">
        <v>16317</v>
      </c>
      <c r="MRD1" t="s">
        <v>16318</v>
      </c>
      <c r="MRE1" t="s">
        <v>16319</v>
      </c>
      <c r="MRF1" t="s">
        <v>16320</v>
      </c>
      <c r="MRG1" t="s">
        <v>16321</v>
      </c>
      <c r="MRH1" t="s">
        <v>16322</v>
      </c>
      <c r="MRI1" t="s">
        <v>16323</v>
      </c>
      <c r="MRJ1" t="s">
        <v>16324</v>
      </c>
      <c r="MRK1" t="s">
        <v>16325</v>
      </c>
      <c r="MRL1" t="s">
        <v>16326</v>
      </c>
      <c r="MRM1" t="s">
        <v>16327</v>
      </c>
      <c r="MRN1" t="s">
        <v>16328</v>
      </c>
      <c r="MRO1" t="s">
        <v>16329</v>
      </c>
      <c r="MRP1" t="s">
        <v>16330</v>
      </c>
      <c r="MRQ1" t="s">
        <v>16331</v>
      </c>
      <c r="MRR1" t="s">
        <v>16332</v>
      </c>
      <c r="MRS1" t="s">
        <v>16333</v>
      </c>
      <c r="MRT1" t="s">
        <v>16334</v>
      </c>
      <c r="MRU1" t="s">
        <v>16335</v>
      </c>
      <c r="MRV1" t="s">
        <v>16336</v>
      </c>
      <c r="MRW1" t="s">
        <v>16337</v>
      </c>
      <c r="MRX1" t="s">
        <v>16338</v>
      </c>
      <c r="MRY1" t="s">
        <v>16339</v>
      </c>
      <c r="MRZ1" t="s">
        <v>16340</v>
      </c>
      <c r="MSA1" t="s">
        <v>16341</v>
      </c>
      <c r="MSB1" t="s">
        <v>16342</v>
      </c>
      <c r="MSC1" t="s">
        <v>16343</v>
      </c>
      <c r="MSD1" t="s">
        <v>16344</v>
      </c>
      <c r="MSE1" t="s">
        <v>16345</v>
      </c>
      <c r="MSF1" t="s">
        <v>16346</v>
      </c>
      <c r="MSG1" t="s">
        <v>16347</v>
      </c>
      <c r="MSH1" t="s">
        <v>16348</v>
      </c>
      <c r="MSI1" t="s">
        <v>16349</v>
      </c>
      <c r="MSJ1" t="s">
        <v>16350</v>
      </c>
      <c r="MSK1" t="s">
        <v>16351</v>
      </c>
      <c r="MSL1" t="s">
        <v>16352</v>
      </c>
      <c r="MSM1" t="s">
        <v>16353</v>
      </c>
      <c r="MSN1" t="s">
        <v>16354</v>
      </c>
      <c r="MSO1" t="s">
        <v>16355</v>
      </c>
      <c r="MSP1" t="s">
        <v>16356</v>
      </c>
      <c r="MSQ1" t="s">
        <v>16357</v>
      </c>
      <c r="MSR1" t="s">
        <v>16358</v>
      </c>
      <c r="MSS1" t="s">
        <v>16359</v>
      </c>
      <c r="MST1" t="s">
        <v>16360</v>
      </c>
      <c r="MSU1" t="s">
        <v>16361</v>
      </c>
      <c r="MSV1" t="s">
        <v>16362</v>
      </c>
      <c r="MSW1" t="s">
        <v>16363</v>
      </c>
      <c r="MSX1" t="s">
        <v>16364</v>
      </c>
      <c r="MSY1" t="s">
        <v>16365</v>
      </c>
      <c r="MSZ1" t="s">
        <v>16366</v>
      </c>
      <c r="MTA1" t="s">
        <v>16367</v>
      </c>
      <c r="MTB1" t="s">
        <v>16368</v>
      </c>
      <c r="MTC1" t="s">
        <v>16369</v>
      </c>
      <c r="MTD1" t="s">
        <v>16370</v>
      </c>
      <c r="MTE1" t="s">
        <v>16371</v>
      </c>
      <c r="MTF1" t="s">
        <v>16372</v>
      </c>
      <c r="MTG1" t="s">
        <v>16373</v>
      </c>
      <c r="MTH1" t="s">
        <v>16374</v>
      </c>
      <c r="MTI1" t="s">
        <v>16375</v>
      </c>
      <c r="MTJ1" t="s">
        <v>16376</v>
      </c>
      <c r="MTK1" t="s">
        <v>16377</v>
      </c>
      <c r="MTL1" t="s">
        <v>16378</v>
      </c>
      <c r="MTM1" t="s">
        <v>16379</v>
      </c>
      <c r="MTN1" t="s">
        <v>16380</v>
      </c>
      <c r="MTO1" t="s">
        <v>16381</v>
      </c>
      <c r="MTP1" t="s">
        <v>16382</v>
      </c>
      <c r="MTQ1" t="s">
        <v>16383</v>
      </c>
      <c r="MTR1" t="s">
        <v>16384</v>
      </c>
      <c r="MTS1" t="s">
        <v>16385</v>
      </c>
      <c r="MTT1" t="s">
        <v>16386</v>
      </c>
      <c r="MTU1" t="s">
        <v>16387</v>
      </c>
      <c r="MTV1" t="s">
        <v>16388</v>
      </c>
      <c r="MTW1" t="s">
        <v>16389</v>
      </c>
      <c r="MTX1" t="s">
        <v>16390</v>
      </c>
      <c r="MTY1" t="s">
        <v>16391</v>
      </c>
      <c r="MTZ1" t="s">
        <v>16392</v>
      </c>
      <c r="MUA1" t="s">
        <v>16393</v>
      </c>
      <c r="MUB1" t="s">
        <v>16394</v>
      </c>
      <c r="MUC1" t="s">
        <v>16395</v>
      </c>
      <c r="MUD1" t="s">
        <v>16396</v>
      </c>
      <c r="MUE1" t="s">
        <v>16397</v>
      </c>
      <c r="MUF1" t="s">
        <v>16398</v>
      </c>
      <c r="MUG1" t="s">
        <v>16399</v>
      </c>
      <c r="MUH1" t="s">
        <v>16400</v>
      </c>
      <c r="MUI1" t="s">
        <v>16401</v>
      </c>
      <c r="MUJ1" t="s">
        <v>16402</v>
      </c>
      <c r="MUK1" t="s">
        <v>16403</v>
      </c>
      <c r="MUL1" t="s">
        <v>16404</v>
      </c>
      <c r="MUM1" t="s">
        <v>16405</v>
      </c>
      <c r="MUN1" t="s">
        <v>16406</v>
      </c>
      <c r="MUO1" t="s">
        <v>16407</v>
      </c>
      <c r="MUP1" t="s">
        <v>16408</v>
      </c>
      <c r="MUQ1" t="s">
        <v>16409</v>
      </c>
      <c r="MUR1" t="s">
        <v>16410</v>
      </c>
      <c r="MUS1" t="s">
        <v>16411</v>
      </c>
      <c r="MUT1" t="s">
        <v>16412</v>
      </c>
      <c r="MUU1" t="s">
        <v>16413</v>
      </c>
      <c r="MUV1" t="s">
        <v>16414</v>
      </c>
      <c r="MUW1" t="s">
        <v>16415</v>
      </c>
      <c r="MUX1" t="s">
        <v>16416</v>
      </c>
      <c r="MUY1" t="s">
        <v>16417</v>
      </c>
      <c r="MUZ1" t="s">
        <v>16418</v>
      </c>
      <c r="MVA1" t="s">
        <v>16419</v>
      </c>
      <c r="MVB1" t="s">
        <v>16420</v>
      </c>
      <c r="MVC1" t="s">
        <v>16421</v>
      </c>
      <c r="MVD1" t="s">
        <v>16422</v>
      </c>
      <c r="MVE1" t="s">
        <v>16423</v>
      </c>
      <c r="MVF1" t="s">
        <v>16424</v>
      </c>
      <c r="MVG1" t="s">
        <v>16425</v>
      </c>
      <c r="MVH1" t="s">
        <v>16426</v>
      </c>
      <c r="MVI1" t="s">
        <v>16427</v>
      </c>
      <c r="MVJ1" t="s">
        <v>16428</v>
      </c>
      <c r="MVK1" t="s">
        <v>16429</v>
      </c>
      <c r="MVL1" t="s">
        <v>16430</v>
      </c>
      <c r="MVM1" t="s">
        <v>16431</v>
      </c>
      <c r="MVN1" t="s">
        <v>16432</v>
      </c>
      <c r="MVO1" t="s">
        <v>16433</v>
      </c>
      <c r="MVP1" t="s">
        <v>16434</v>
      </c>
      <c r="MVQ1" t="s">
        <v>16435</v>
      </c>
      <c r="MVR1" t="s">
        <v>16436</v>
      </c>
      <c r="MVS1" t="s">
        <v>16437</v>
      </c>
      <c r="MVT1" t="s">
        <v>16438</v>
      </c>
      <c r="MVU1" t="s">
        <v>16439</v>
      </c>
      <c r="MVV1" t="s">
        <v>16440</v>
      </c>
      <c r="MVW1" t="s">
        <v>16441</v>
      </c>
      <c r="MVX1" t="s">
        <v>16442</v>
      </c>
      <c r="MVY1" t="s">
        <v>16443</v>
      </c>
      <c r="MVZ1" t="s">
        <v>16444</v>
      </c>
      <c r="MWA1" t="s">
        <v>16445</v>
      </c>
      <c r="MWB1" t="s">
        <v>16446</v>
      </c>
      <c r="MWC1" t="s">
        <v>16447</v>
      </c>
      <c r="MWD1" t="s">
        <v>16448</v>
      </c>
      <c r="MWE1" t="s">
        <v>16449</v>
      </c>
      <c r="MWF1" t="s">
        <v>16450</v>
      </c>
      <c r="MWG1" t="s">
        <v>16451</v>
      </c>
      <c r="MWH1" t="s">
        <v>16452</v>
      </c>
      <c r="MWI1" t="s">
        <v>16453</v>
      </c>
      <c r="MWJ1" t="s">
        <v>16454</v>
      </c>
      <c r="MWK1" t="s">
        <v>16455</v>
      </c>
      <c r="MWL1" t="s">
        <v>16456</v>
      </c>
      <c r="MWM1" t="s">
        <v>16457</v>
      </c>
      <c r="MWN1" t="s">
        <v>16458</v>
      </c>
      <c r="MWO1" t="s">
        <v>16459</v>
      </c>
      <c r="MWP1" t="s">
        <v>16460</v>
      </c>
      <c r="MWQ1" t="s">
        <v>16461</v>
      </c>
      <c r="MWR1" t="s">
        <v>16462</v>
      </c>
      <c r="MWS1" t="s">
        <v>16463</v>
      </c>
      <c r="MWT1" t="s">
        <v>16464</v>
      </c>
      <c r="MWU1" t="s">
        <v>16465</v>
      </c>
      <c r="MWV1" t="s">
        <v>16466</v>
      </c>
      <c r="MWW1" t="s">
        <v>16467</v>
      </c>
      <c r="MWX1" t="s">
        <v>16468</v>
      </c>
      <c r="MWY1" t="s">
        <v>16469</v>
      </c>
      <c r="MWZ1" t="s">
        <v>16470</v>
      </c>
      <c r="MXA1" t="s">
        <v>16471</v>
      </c>
      <c r="MXB1" t="s">
        <v>16472</v>
      </c>
      <c r="MXC1" t="s">
        <v>16473</v>
      </c>
      <c r="MXD1" t="s">
        <v>16474</v>
      </c>
      <c r="MXE1" t="s">
        <v>16475</v>
      </c>
      <c r="MXF1" t="s">
        <v>16476</v>
      </c>
      <c r="MXG1" t="s">
        <v>16477</v>
      </c>
      <c r="MXH1" t="s">
        <v>16478</v>
      </c>
      <c r="MXI1" t="s">
        <v>16479</v>
      </c>
      <c r="MXJ1" t="s">
        <v>16480</v>
      </c>
      <c r="MXK1" t="s">
        <v>16481</v>
      </c>
      <c r="MXL1" t="s">
        <v>16482</v>
      </c>
      <c r="MXM1" t="s">
        <v>16483</v>
      </c>
      <c r="MXN1" t="s">
        <v>16484</v>
      </c>
      <c r="MXO1" t="s">
        <v>16485</v>
      </c>
      <c r="MXP1" t="s">
        <v>16486</v>
      </c>
      <c r="MXQ1" t="s">
        <v>16487</v>
      </c>
      <c r="MXR1" t="s">
        <v>16488</v>
      </c>
      <c r="MXS1" t="s">
        <v>16489</v>
      </c>
      <c r="MXT1" t="s">
        <v>16490</v>
      </c>
      <c r="MXU1" t="s">
        <v>16491</v>
      </c>
      <c r="MXV1" t="s">
        <v>16492</v>
      </c>
      <c r="MXW1" t="s">
        <v>16493</v>
      </c>
      <c r="MXX1" t="s">
        <v>16494</v>
      </c>
      <c r="MXY1" t="s">
        <v>16495</v>
      </c>
      <c r="MXZ1" t="s">
        <v>16496</v>
      </c>
      <c r="MYA1" t="s">
        <v>16497</v>
      </c>
      <c r="MYB1" t="s">
        <v>16498</v>
      </c>
      <c r="MYC1" t="s">
        <v>16499</v>
      </c>
      <c r="MYD1" t="s">
        <v>16500</v>
      </c>
      <c r="MYE1" t="s">
        <v>16501</v>
      </c>
      <c r="MYF1" t="s">
        <v>16502</v>
      </c>
      <c r="MYG1" t="s">
        <v>16503</v>
      </c>
      <c r="MYH1" t="s">
        <v>16504</v>
      </c>
      <c r="MYI1" t="s">
        <v>16505</v>
      </c>
      <c r="MYJ1" t="s">
        <v>16506</v>
      </c>
      <c r="MYK1" t="s">
        <v>16507</v>
      </c>
      <c r="MYL1" t="s">
        <v>16508</v>
      </c>
      <c r="MYM1" t="s">
        <v>16509</v>
      </c>
      <c r="MYN1" t="s">
        <v>16510</v>
      </c>
      <c r="MYO1" t="s">
        <v>16511</v>
      </c>
      <c r="MYP1" t="s">
        <v>16512</v>
      </c>
      <c r="MYQ1" t="s">
        <v>16513</v>
      </c>
      <c r="MYR1" t="s">
        <v>16514</v>
      </c>
      <c r="MYS1" t="s">
        <v>16515</v>
      </c>
      <c r="MYT1" t="s">
        <v>16516</v>
      </c>
      <c r="MYU1" t="s">
        <v>16517</v>
      </c>
      <c r="MYV1" t="s">
        <v>16518</v>
      </c>
      <c r="MYW1" t="s">
        <v>16519</v>
      </c>
      <c r="MYX1" t="s">
        <v>16520</v>
      </c>
      <c r="MYY1" t="s">
        <v>16521</v>
      </c>
      <c r="MYZ1" t="s">
        <v>16522</v>
      </c>
      <c r="MZA1" t="s">
        <v>16523</v>
      </c>
      <c r="MZB1" t="s">
        <v>16524</v>
      </c>
      <c r="MZC1" t="s">
        <v>16525</v>
      </c>
      <c r="MZD1" t="s">
        <v>16526</v>
      </c>
      <c r="MZE1" t="s">
        <v>16527</v>
      </c>
      <c r="MZF1" t="s">
        <v>16528</v>
      </c>
      <c r="MZG1" t="s">
        <v>16529</v>
      </c>
      <c r="MZH1" t="s">
        <v>16530</v>
      </c>
      <c r="MZI1" t="s">
        <v>16531</v>
      </c>
      <c r="MZJ1" t="s">
        <v>16532</v>
      </c>
      <c r="MZK1" t="s">
        <v>16533</v>
      </c>
      <c r="MZL1" t="s">
        <v>16534</v>
      </c>
      <c r="MZM1" t="s">
        <v>16535</v>
      </c>
      <c r="MZN1" t="s">
        <v>16536</v>
      </c>
      <c r="MZO1" t="s">
        <v>16537</v>
      </c>
      <c r="MZP1" t="s">
        <v>16538</v>
      </c>
      <c r="MZQ1" t="s">
        <v>16539</v>
      </c>
      <c r="MZR1" t="s">
        <v>16540</v>
      </c>
      <c r="MZS1" t="s">
        <v>16541</v>
      </c>
      <c r="MZT1" t="s">
        <v>16542</v>
      </c>
      <c r="MZU1" t="s">
        <v>16543</v>
      </c>
      <c r="MZV1" t="s">
        <v>16544</v>
      </c>
      <c r="MZW1" t="s">
        <v>16545</v>
      </c>
      <c r="MZX1" t="s">
        <v>16546</v>
      </c>
      <c r="MZY1" t="s">
        <v>16547</v>
      </c>
      <c r="MZZ1" t="s">
        <v>16548</v>
      </c>
      <c r="NAA1" t="s">
        <v>16549</v>
      </c>
      <c r="NAB1" t="s">
        <v>16550</v>
      </c>
      <c r="NAC1" t="s">
        <v>16551</v>
      </c>
      <c r="NAD1" t="s">
        <v>16552</v>
      </c>
      <c r="NAE1" t="s">
        <v>16553</v>
      </c>
      <c r="NAF1" t="s">
        <v>16554</v>
      </c>
      <c r="NAG1" t="s">
        <v>16555</v>
      </c>
      <c r="NAH1" t="s">
        <v>16556</v>
      </c>
      <c r="NAI1" t="s">
        <v>16557</v>
      </c>
      <c r="NAJ1" t="s">
        <v>16558</v>
      </c>
      <c r="NAK1" t="s">
        <v>16559</v>
      </c>
      <c r="NAL1" t="s">
        <v>16560</v>
      </c>
      <c r="NAM1" t="s">
        <v>16561</v>
      </c>
      <c r="NAN1" t="s">
        <v>16562</v>
      </c>
      <c r="NAO1" t="s">
        <v>16563</v>
      </c>
      <c r="NAP1" t="s">
        <v>16564</v>
      </c>
      <c r="NAQ1" t="s">
        <v>16565</v>
      </c>
      <c r="NAR1" t="s">
        <v>16566</v>
      </c>
      <c r="NAS1" t="s">
        <v>16567</v>
      </c>
      <c r="NAT1" t="s">
        <v>16568</v>
      </c>
      <c r="NAU1" t="s">
        <v>16569</v>
      </c>
      <c r="NAV1" t="s">
        <v>16570</v>
      </c>
      <c r="NAW1" t="s">
        <v>16571</v>
      </c>
      <c r="NAX1" t="s">
        <v>16572</v>
      </c>
      <c r="NAY1" t="s">
        <v>16573</v>
      </c>
      <c r="NAZ1" t="s">
        <v>16574</v>
      </c>
      <c r="NBA1" t="s">
        <v>16575</v>
      </c>
      <c r="NBB1" t="s">
        <v>16576</v>
      </c>
      <c r="NBC1" t="s">
        <v>16577</v>
      </c>
      <c r="NBD1" t="s">
        <v>16578</v>
      </c>
      <c r="NBE1" t="s">
        <v>16579</v>
      </c>
      <c r="NBF1" t="s">
        <v>16580</v>
      </c>
      <c r="NBG1" t="s">
        <v>16581</v>
      </c>
      <c r="NBH1" t="s">
        <v>16582</v>
      </c>
      <c r="NBI1" t="s">
        <v>16583</v>
      </c>
      <c r="NBJ1" t="s">
        <v>16584</v>
      </c>
      <c r="NBK1" t="s">
        <v>16585</v>
      </c>
      <c r="NBL1" t="s">
        <v>16586</v>
      </c>
      <c r="NBM1" t="s">
        <v>16587</v>
      </c>
      <c r="NBN1" t="s">
        <v>16588</v>
      </c>
      <c r="NBO1" t="s">
        <v>16589</v>
      </c>
      <c r="NBP1" t="s">
        <v>16590</v>
      </c>
      <c r="NBQ1" t="s">
        <v>16591</v>
      </c>
      <c r="NBR1" t="s">
        <v>16592</v>
      </c>
      <c r="NBS1" t="s">
        <v>16593</v>
      </c>
      <c r="NBT1" t="s">
        <v>16594</v>
      </c>
      <c r="NBU1" t="s">
        <v>16595</v>
      </c>
      <c r="NBV1" t="s">
        <v>16596</v>
      </c>
      <c r="NBW1" t="s">
        <v>16597</v>
      </c>
      <c r="NBX1" t="s">
        <v>16598</v>
      </c>
      <c r="NBY1" t="s">
        <v>16599</v>
      </c>
      <c r="NBZ1" t="s">
        <v>16600</v>
      </c>
      <c r="NCA1" t="s">
        <v>16601</v>
      </c>
      <c r="NCB1" t="s">
        <v>16602</v>
      </c>
      <c r="NCC1" t="s">
        <v>16603</v>
      </c>
      <c r="NCD1" t="s">
        <v>16604</v>
      </c>
      <c r="NCE1" t="s">
        <v>16605</v>
      </c>
      <c r="NCF1" t="s">
        <v>16606</v>
      </c>
      <c r="NCG1" t="s">
        <v>16607</v>
      </c>
      <c r="NCH1" t="s">
        <v>16608</v>
      </c>
      <c r="NCI1" t="s">
        <v>16609</v>
      </c>
      <c r="NCJ1" t="s">
        <v>16610</v>
      </c>
      <c r="NCK1" t="s">
        <v>16611</v>
      </c>
      <c r="NCL1" t="s">
        <v>16612</v>
      </c>
      <c r="NCM1" t="s">
        <v>16613</v>
      </c>
      <c r="NCN1" t="s">
        <v>16614</v>
      </c>
      <c r="NCO1" t="s">
        <v>16615</v>
      </c>
      <c r="NCP1" t="s">
        <v>16616</v>
      </c>
      <c r="NCQ1" t="s">
        <v>16617</v>
      </c>
      <c r="NCR1" t="s">
        <v>16618</v>
      </c>
      <c r="NCS1" t="s">
        <v>16619</v>
      </c>
      <c r="NCT1" t="s">
        <v>16620</v>
      </c>
      <c r="NCU1" t="s">
        <v>16621</v>
      </c>
      <c r="NCV1" t="s">
        <v>16622</v>
      </c>
      <c r="NCW1" t="s">
        <v>16623</v>
      </c>
      <c r="NCX1" t="s">
        <v>16624</v>
      </c>
      <c r="NCY1" t="s">
        <v>16625</v>
      </c>
      <c r="NCZ1" t="s">
        <v>16626</v>
      </c>
      <c r="NDA1" t="s">
        <v>16627</v>
      </c>
      <c r="NDB1" t="s">
        <v>16628</v>
      </c>
      <c r="NDC1" t="s">
        <v>16629</v>
      </c>
      <c r="NDD1" t="s">
        <v>16630</v>
      </c>
      <c r="NDE1" t="s">
        <v>16631</v>
      </c>
      <c r="NDF1" t="s">
        <v>16632</v>
      </c>
      <c r="NDG1" t="s">
        <v>16633</v>
      </c>
      <c r="NDH1" t="s">
        <v>16634</v>
      </c>
      <c r="NDI1" t="s">
        <v>16635</v>
      </c>
      <c r="NDJ1" t="s">
        <v>16636</v>
      </c>
      <c r="NDK1" t="s">
        <v>16637</v>
      </c>
      <c r="NDL1" t="s">
        <v>16638</v>
      </c>
      <c r="NDM1" t="s">
        <v>16639</v>
      </c>
      <c r="NDN1" t="s">
        <v>16640</v>
      </c>
      <c r="NDO1" t="s">
        <v>16641</v>
      </c>
      <c r="NDP1" t="s">
        <v>16642</v>
      </c>
      <c r="NDQ1" t="s">
        <v>16643</v>
      </c>
      <c r="NDR1" t="s">
        <v>16644</v>
      </c>
      <c r="NDS1" t="s">
        <v>16645</v>
      </c>
      <c r="NDT1" t="s">
        <v>16646</v>
      </c>
      <c r="NDU1" t="s">
        <v>16647</v>
      </c>
      <c r="NDV1" t="s">
        <v>16648</v>
      </c>
      <c r="NDW1" t="s">
        <v>16649</v>
      </c>
      <c r="NDX1" t="s">
        <v>16650</v>
      </c>
      <c r="NDY1" t="s">
        <v>16651</v>
      </c>
      <c r="NDZ1" t="s">
        <v>16652</v>
      </c>
      <c r="NEA1" t="s">
        <v>16653</v>
      </c>
      <c r="NEB1" t="s">
        <v>16654</v>
      </c>
      <c r="NEC1" t="s">
        <v>16655</v>
      </c>
      <c r="NED1" t="s">
        <v>16656</v>
      </c>
      <c r="NEE1" t="s">
        <v>16657</v>
      </c>
      <c r="NEF1" t="s">
        <v>16658</v>
      </c>
      <c r="NEG1" t="s">
        <v>16659</v>
      </c>
      <c r="NEH1" t="s">
        <v>16660</v>
      </c>
      <c r="NEI1" t="s">
        <v>16661</v>
      </c>
      <c r="NEJ1" t="s">
        <v>16662</v>
      </c>
      <c r="NEK1" t="s">
        <v>16663</v>
      </c>
      <c r="NEL1" t="s">
        <v>16664</v>
      </c>
      <c r="NEM1" t="s">
        <v>16665</v>
      </c>
      <c r="NEN1" t="s">
        <v>16666</v>
      </c>
      <c r="NEO1" t="s">
        <v>16667</v>
      </c>
      <c r="NEP1" t="s">
        <v>16668</v>
      </c>
      <c r="NEQ1" t="s">
        <v>16669</v>
      </c>
      <c r="NER1" t="s">
        <v>16670</v>
      </c>
      <c r="NES1" t="s">
        <v>16671</v>
      </c>
      <c r="NET1" t="s">
        <v>16672</v>
      </c>
      <c r="NEU1" t="s">
        <v>16673</v>
      </c>
      <c r="NEV1" t="s">
        <v>16674</v>
      </c>
      <c r="NEW1" t="s">
        <v>16675</v>
      </c>
      <c r="NEX1" t="s">
        <v>16676</v>
      </c>
      <c r="NEY1" t="s">
        <v>16677</v>
      </c>
      <c r="NEZ1" t="s">
        <v>16678</v>
      </c>
      <c r="NFA1" t="s">
        <v>16679</v>
      </c>
      <c r="NFB1" t="s">
        <v>16680</v>
      </c>
      <c r="NFC1" t="s">
        <v>16681</v>
      </c>
      <c r="NFD1" t="s">
        <v>16682</v>
      </c>
      <c r="NFE1" t="s">
        <v>16683</v>
      </c>
      <c r="NFF1" t="s">
        <v>16684</v>
      </c>
      <c r="NFG1" t="s">
        <v>16685</v>
      </c>
      <c r="NFH1" t="s">
        <v>16686</v>
      </c>
      <c r="NFI1" t="s">
        <v>16687</v>
      </c>
      <c r="NFJ1" t="s">
        <v>16688</v>
      </c>
      <c r="NFK1" t="s">
        <v>16689</v>
      </c>
      <c r="NFL1" t="s">
        <v>16690</v>
      </c>
      <c r="NFM1" t="s">
        <v>16691</v>
      </c>
      <c r="NFN1" t="s">
        <v>16692</v>
      </c>
      <c r="NFO1" t="s">
        <v>16693</v>
      </c>
      <c r="NFP1" t="s">
        <v>16694</v>
      </c>
      <c r="NFQ1" t="s">
        <v>16695</v>
      </c>
      <c r="NFR1" t="s">
        <v>16696</v>
      </c>
      <c r="NFS1" t="s">
        <v>16697</v>
      </c>
      <c r="NFT1" t="s">
        <v>16698</v>
      </c>
      <c r="NFU1" t="s">
        <v>16699</v>
      </c>
      <c r="NFV1" t="s">
        <v>16700</v>
      </c>
      <c r="NFW1" t="s">
        <v>16701</v>
      </c>
      <c r="NFX1" t="s">
        <v>16702</v>
      </c>
      <c r="NFY1" t="s">
        <v>16703</v>
      </c>
      <c r="NFZ1" t="s">
        <v>16704</v>
      </c>
      <c r="NGA1" t="s">
        <v>16705</v>
      </c>
      <c r="NGB1" t="s">
        <v>16706</v>
      </c>
      <c r="NGC1" t="s">
        <v>16707</v>
      </c>
      <c r="NGD1" t="s">
        <v>16708</v>
      </c>
      <c r="NGE1" t="s">
        <v>16709</v>
      </c>
      <c r="NGF1" t="s">
        <v>16710</v>
      </c>
      <c r="NGG1" t="s">
        <v>16711</v>
      </c>
      <c r="NGH1" t="s">
        <v>16712</v>
      </c>
      <c r="NGI1" t="s">
        <v>16713</v>
      </c>
      <c r="NGJ1" t="s">
        <v>16714</v>
      </c>
      <c r="NGK1" t="s">
        <v>16715</v>
      </c>
      <c r="NGL1" t="s">
        <v>16716</v>
      </c>
      <c r="NGM1" t="s">
        <v>16717</v>
      </c>
      <c r="NGN1" t="s">
        <v>16718</v>
      </c>
      <c r="NGO1" t="s">
        <v>16719</v>
      </c>
      <c r="NGP1" t="s">
        <v>16720</v>
      </c>
      <c r="NGQ1" t="s">
        <v>16721</v>
      </c>
      <c r="NGR1" t="s">
        <v>16722</v>
      </c>
      <c r="NGS1" t="s">
        <v>16723</v>
      </c>
      <c r="NGT1" t="s">
        <v>16724</v>
      </c>
      <c r="NGU1" t="s">
        <v>16725</v>
      </c>
      <c r="NGV1" t="s">
        <v>16726</v>
      </c>
      <c r="NGW1" t="s">
        <v>16727</v>
      </c>
      <c r="NGX1" t="s">
        <v>16728</v>
      </c>
      <c r="NGY1" t="s">
        <v>16729</v>
      </c>
      <c r="NGZ1" t="s">
        <v>16730</v>
      </c>
      <c r="NHA1" t="s">
        <v>16731</v>
      </c>
      <c r="NHB1" t="s">
        <v>16732</v>
      </c>
      <c r="NHC1" t="s">
        <v>16733</v>
      </c>
      <c r="NHD1" t="s">
        <v>16734</v>
      </c>
      <c r="NHE1" t="s">
        <v>16735</v>
      </c>
      <c r="NHF1" t="s">
        <v>16736</v>
      </c>
      <c r="NHG1" t="s">
        <v>16737</v>
      </c>
      <c r="NHH1" t="s">
        <v>16738</v>
      </c>
      <c r="NHI1" t="s">
        <v>16739</v>
      </c>
      <c r="NHJ1" t="s">
        <v>16740</v>
      </c>
      <c r="NHK1" t="s">
        <v>16741</v>
      </c>
      <c r="NHL1" t="s">
        <v>16742</v>
      </c>
      <c r="NHM1" t="s">
        <v>16743</v>
      </c>
      <c r="NHN1" t="s">
        <v>16744</v>
      </c>
      <c r="NHO1" t="s">
        <v>16745</v>
      </c>
      <c r="NHP1" t="s">
        <v>16746</v>
      </c>
      <c r="NHQ1" t="s">
        <v>16747</v>
      </c>
      <c r="NHR1" t="s">
        <v>16748</v>
      </c>
      <c r="NHS1" t="s">
        <v>16749</v>
      </c>
      <c r="NHT1" t="s">
        <v>16750</v>
      </c>
      <c r="NHU1" t="s">
        <v>16751</v>
      </c>
      <c r="NHV1" t="s">
        <v>16752</v>
      </c>
      <c r="NHW1" t="s">
        <v>16753</v>
      </c>
      <c r="NHX1" t="s">
        <v>16754</v>
      </c>
      <c r="NHY1" t="s">
        <v>16755</v>
      </c>
      <c r="NHZ1" t="s">
        <v>16756</v>
      </c>
      <c r="NIA1" t="s">
        <v>16757</v>
      </c>
      <c r="NIB1" t="s">
        <v>16758</v>
      </c>
      <c r="NIC1" t="s">
        <v>16759</v>
      </c>
      <c r="NID1" t="s">
        <v>16760</v>
      </c>
      <c r="NIE1" t="s">
        <v>16761</v>
      </c>
      <c r="NIF1" t="s">
        <v>16762</v>
      </c>
      <c r="NIG1" t="s">
        <v>16763</v>
      </c>
      <c r="NIH1" t="s">
        <v>16764</v>
      </c>
      <c r="NII1" t="s">
        <v>16765</v>
      </c>
      <c r="NIJ1" t="s">
        <v>16766</v>
      </c>
      <c r="NIK1" t="s">
        <v>16767</v>
      </c>
      <c r="NIL1" t="s">
        <v>16768</v>
      </c>
      <c r="NIM1" t="s">
        <v>16769</v>
      </c>
      <c r="NIN1" t="s">
        <v>16770</v>
      </c>
      <c r="NIO1" t="s">
        <v>16771</v>
      </c>
      <c r="NIP1" t="s">
        <v>16772</v>
      </c>
      <c r="NIQ1" t="s">
        <v>16773</v>
      </c>
      <c r="NIR1" t="s">
        <v>16774</v>
      </c>
      <c r="NIS1" t="s">
        <v>16775</v>
      </c>
      <c r="NIT1" t="s">
        <v>16776</v>
      </c>
      <c r="NIU1" t="s">
        <v>16777</v>
      </c>
      <c r="NIV1" t="s">
        <v>16778</v>
      </c>
      <c r="NIW1" t="s">
        <v>16779</v>
      </c>
      <c r="NIX1" t="s">
        <v>16780</v>
      </c>
      <c r="NIY1" t="s">
        <v>16781</v>
      </c>
      <c r="NIZ1" t="s">
        <v>16782</v>
      </c>
      <c r="NJA1" t="s">
        <v>16783</v>
      </c>
      <c r="NJB1" t="s">
        <v>16784</v>
      </c>
      <c r="NJC1" t="s">
        <v>16785</v>
      </c>
      <c r="NJD1" t="s">
        <v>16786</v>
      </c>
      <c r="NJE1" t="s">
        <v>16787</v>
      </c>
      <c r="NJF1" t="s">
        <v>16788</v>
      </c>
      <c r="NJG1" t="s">
        <v>16789</v>
      </c>
      <c r="NJH1" t="s">
        <v>16790</v>
      </c>
      <c r="NJI1" t="s">
        <v>16791</v>
      </c>
      <c r="NJJ1" t="s">
        <v>16792</v>
      </c>
      <c r="NJK1" t="s">
        <v>16793</v>
      </c>
      <c r="NJL1" t="s">
        <v>16794</v>
      </c>
      <c r="NJM1" t="s">
        <v>16795</v>
      </c>
      <c r="NJN1" t="s">
        <v>16796</v>
      </c>
      <c r="NJO1" t="s">
        <v>16797</v>
      </c>
      <c r="NJP1" t="s">
        <v>16798</v>
      </c>
      <c r="NJQ1" t="s">
        <v>16799</v>
      </c>
      <c r="NJR1" t="s">
        <v>16800</v>
      </c>
      <c r="NJS1" t="s">
        <v>16801</v>
      </c>
      <c r="NJT1" t="s">
        <v>16802</v>
      </c>
      <c r="NJU1" t="s">
        <v>16803</v>
      </c>
      <c r="NJV1" t="s">
        <v>16804</v>
      </c>
      <c r="NJW1" t="s">
        <v>16805</v>
      </c>
      <c r="NJX1" t="s">
        <v>16806</v>
      </c>
      <c r="NJY1" t="s">
        <v>16807</v>
      </c>
      <c r="NJZ1" t="s">
        <v>16808</v>
      </c>
      <c r="NKA1" t="s">
        <v>16809</v>
      </c>
      <c r="NKB1" t="s">
        <v>16810</v>
      </c>
      <c r="NKC1" t="s">
        <v>16811</v>
      </c>
      <c r="NKD1" t="s">
        <v>16812</v>
      </c>
      <c r="NKE1" t="s">
        <v>16813</v>
      </c>
      <c r="NKF1" t="s">
        <v>16814</v>
      </c>
      <c r="NKG1" t="s">
        <v>16815</v>
      </c>
      <c r="NKH1" t="s">
        <v>16816</v>
      </c>
      <c r="NKI1" t="s">
        <v>16817</v>
      </c>
      <c r="NKJ1" t="s">
        <v>16818</v>
      </c>
      <c r="NKK1" t="s">
        <v>16819</v>
      </c>
      <c r="NKL1" t="s">
        <v>16820</v>
      </c>
      <c r="NKM1" t="s">
        <v>16821</v>
      </c>
      <c r="NKN1" t="s">
        <v>16822</v>
      </c>
      <c r="NKO1" t="s">
        <v>16823</v>
      </c>
      <c r="NKP1" t="s">
        <v>16824</v>
      </c>
      <c r="NKQ1" t="s">
        <v>16825</v>
      </c>
      <c r="NKR1" t="s">
        <v>16826</v>
      </c>
      <c r="NKS1" t="s">
        <v>16827</v>
      </c>
      <c r="NKT1" t="s">
        <v>16828</v>
      </c>
      <c r="NKU1" t="s">
        <v>16829</v>
      </c>
      <c r="NKV1" t="s">
        <v>16830</v>
      </c>
      <c r="NKW1" t="s">
        <v>16831</v>
      </c>
      <c r="NKX1" t="s">
        <v>16832</v>
      </c>
      <c r="NKY1" t="s">
        <v>16833</v>
      </c>
      <c r="NKZ1" t="s">
        <v>16834</v>
      </c>
      <c r="NLA1" t="s">
        <v>16835</v>
      </c>
      <c r="NLB1" t="s">
        <v>16836</v>
      </c>
      <c r="NLC1" t="s">
        <v>16837</v>
      </c>
      <c r="NLD1" t="s">
        <v>16838</v>
      </c>
      <c r="NLE1" t="s">
        <v>16839</v>
      </c>
      <c r="NLF1" t="s">
        <v>16840</v>
      </c>
      <c r="NLG1" t="s">
        <v>16841</v>
      </c>
      <c r="NLH1" t="s">
        <v>16842</v>
      </c>
      <c r="NLI1" t="s">
        <v>16843</v>
      </c>
      <c r="NLJ1" t="s">
        <v>16844</v>
      </c>
      <c r="NLK1" t="s">
        <v>16845</v>
      </c>
      <c r="NLL1" t="s">
        <v>16846</v>
      </c>
      <c r="NLM1" t="s">
        <v>16847</v>
      </c>
      <c r="NLN1" t="s">
        <v>16848</v>
      </c>
      <c r="NLO1" t="s">
        <v>16849</v>
      </c>
      <c r="NLP1" t="s">
        <v>16850</v>
      </c>
      <c r="NLQ1" t="s">
        <v>16851</v>
      </c>
      <c r="NLR1" t="s">
        <v>16852</v>
      </c>
      <c r="NLS1" t="s">
        <v>16853</v>
      </c>
      <c r="NLT1" t="s">
        <v>16854</v>
      </c>
      <c r="NLU1" t="s">
        <v>16855</v>
      </c>
      <c r="NLV1" t="s">
        <v>16856</v>
      </c>
      <c r="NLW1" t="s">
        <v>16857</v>
      </c>
      <c r="NLX1" t="s">
        <v>16858</v>
      </c>
      <c r="NLY1" t="s">
        <v>16859</v>
      </c>
      <c r="NLZ1" t="s">
        <v>16860</v>
      </c>
      <c r="NMA1" t="s">
        <v>16861</v>
      </c>
      <c r="NMB1" t="s">
        <v>16862</v>
      </c>
      <c r="NMC1" t="s">
        <v>16863</v>
      </c>
      <c r="NMD1" t="s">
        <v>16864</v>
      </c>
      <c r="NME1" t="s">
        <v>16865</v>
      </c>
      <c r="NMF1" t="s">
        <v>16866</v>
      </c>
      <c r="NMG1" t="s">
        <v>16867</v>
      </c>
      <c r="NMH1" t="s">
        <v>16868</v>
      </c>
      <c r="NMI1" t="s">
        <v>16869</v>
      </c>
      <c r="NMJ1" t="s">
        <v>16870</v>
      </c>
      <c r="NMK1" t="s">
        <v>16871</v>
      </c>
      <c r="NML1" t="s">
        <v>16872</v>
      </c>
      <c r="NMM1" t="s">
        <v>16873</v>
      </c>
      <c r="NMN1" t="s">
        <v>16874</v>
      </c>
      <c r="NMO1" t="s">
        <v>16875</v>
      </c>
      <c r="NMP1" t="s">
        <v>16876</v>
      </c>
      <c r="NMQ1" t="s">
        <v>16877</v>
      </c>
      <c r="NMR1" t="s">
        <v>16878</v>
      </c>
      <c r="NMS1" t="s">
        <v>16879</v>
      </c>
      <c r="NMT1" t="s">
        <v>16880</v>
      </c>
      <c r="NMU1" t="s">
        <v>16881</v>
      </c>
      <c r="NMV1" t="s">
        <v>16882</v>
      </c>
      <c r="NMW1" t="s">
        <v>16883</v>
      </c>
      <c r="NMX1" t="s">
        <v>16884</v>
      </c>
      <c r="NMY1" t="s">
        <v>16885</v>
      </c>
      <c r="NMZ1" t="s">
        <v>16886</v>
      </c>
      <c r="NNA1" t="s">
        <v>16887</v>
      </c>
      <c r="NNB1" t="s">
        <v>16888</v>
      </c>
      <c r="NNC1" t="s">
        <v>16889</v>
      </c>
      <c r="NND1" t="s">
        <v>16890</v>
      </c>
      <c r="NNE1" t="s">
        <v>16891</v>
      </c>
      <c r="NNF1" t="s">
        <v>16892</v>
      </c>
      <c r="NNG1" t="s">
        <v>16893</v>
      </c>
      <c r="NNH1" t="s">
        <v>16894</v>
      </c>
      <c r="NNI1" t="s">
        <v>16895</v>
      </c>
      <c r="NNJ1" t="s">
        <v>16896</v>
      </c>
      <c r="NNK1" t="s">
        <v>16897</v>
      </c>
      <c r="NNL1" t="s">
        <v>16898</v>
      </c>
      <c r="NNM1" t="s">
        <v>16899</v>
      </c>
      <c r="NNN1" t="s">
        <v>16900</v>
      </c>
      <c r="NNO1" t="s">
        <v>16901</v>
      </c>
      <c r="NNP1" t="s">
        <v>16902</v>
      </c>
      <c r="NNQ1" t="s">
        <v>16903</v>
      </c>
      <c r="NNR1" t="s">
        <v>16904</v>
      </c>
      <c r="NNS1" t="s">
        <v>16905</v>
      </c>
      <c r="NNT1" t="s">
        <v>16906</v>
      </c>
      <c r="NNU1" t="s">
        <v>16907</v>
      </c>
      <c r="NNV1" t="s">
        <v>16908</v>
      </c>
      <c r="NNW1" t="s">
        <v>16909</v>
      </c>
      <c r="NNX1" t="s">
        <v>16910</v>
      </c>
      <c r="NNY1" t="s">
        <v>16911</v>
      </c>
      <c r="NNZ1" t="s">
        <v>16912</v>
      </c>
      <c r="NOA1" t="s">
        <v>16913</v>
      </c>
      <c r="NOB1" t="s">
        <v>16914</v>
      </c>
      <c r="NOC1" t="s">
        <v>16915</v>
      </c>
      <c r="NOD1" t="s">
        <v>16916</v>
      </c>
      <c r="NOE1" t="s">
        <v>16917</v>
      </c>
      <c r="NOF1" t="s">
        <v>16918</v>
      </c>
      <c r="NOG1" t="s">
        <v>16919</v>
      </c>
      <c r="NOH1" t="s">
        <v>16920</v>
      </c>
      <c r="NOI1" t="s">
        <v>16921</v>
      </c>
      <c r="NOJ1" t="s">
        <v>16922</v>
      </c>
      <c r="NOK1" t="s">
        <v>16923</v>
      </c>
      <c r="NOL1" t="s">
        <v>16924</v>
      </c>
      <c r="NOM1" t="s">
        <v>16925</v>
      </c>
      <c r="NON1" t="s">
        <v>16926</v>
      </c>
      <c r="NOO1" t="s">
        <v>16927</v>
      </c>
      <c r="NOP1" t="s">
        <v>16928</v>
      </c>
      <c r="NOQ1" t="s">
        <v>16929</v>
      </c>
      <c r="NOR1" t="s">
        <v>16930</v>
      </c>
      <c r="NOS1" t="s">
        <v>16931</v>
      </c>
      <c r="NOT1" t="s">
        <v>16932</v>
      </c>
      <c r="NOU1" t="s">
        <v>16933</v>
      </c>
      <c r="NOV1" t="s">
        <v>16934</v>
      </c>
      <c r="NOW1" t="s">
        <v>16935</v>
      </c>
      <c r="NOX1" t="s">
        <v>16936</v>
      </c>
      <c r="NOY1" t="s">
        <v>16937</v>
      </c>
      <c r="NOZ1" t="s">
        <v>16938</v>
      </c>
      <c r="NPA1" t="s">
        <v>16939</v>
      </c>
      <c r="NPB1" t="s">
        <v>16940</v>
      </c>
      <c r="NPC1" t="s">
        <v>16941</v>
      </c>
      <c r="NPD1" t="s">
        <v>16942</v>
      </c>
      <c r="NPE1" t="s">
        <v>16943</v>
      </c>
      <c r="NPF1" t="s">
        <v>16944</v>
      </c>
      <c r="NPG1" t="s">
        <v>16945</v>
      </c>
      <c r="NPH1" t="s">
        <v>16946</v>
      </c>
      <c r="NPI1" t="s">
        <v>16947</v>
      </c>
      <c r="NPJ1" t="s">
        <v>16948</v>
      </c>
      <c r="NPK1" t="s">
        <v>16949</v>
      </c>
      <c r="NPL1" t="s">
        <v>16950</v>
      </c>
      <c r="NPM1" t="s">
        <v>16951</v>
      </c>
      <c r="NPN1" t="s">
        <v>16952</v>
      </c>
      <c r="NPO1" t="s">
        <v>16953</v>
      </c>
      <c r="NPP1" t="s">
        <v>16954</v>
      </c>
      <c r="NPQ1" t="s">
        <v>16955</v>
      </c>
      <c r="NPR1" t="s">
        <v>16956</v>
      </c>
      <c r="NPS1" t="s">
        <v>16957</v>
      </c>
      <c r="NPT1" t="s">
        <v>16958</v>
      </c>
      <c r="NPU1" t="s">
        <v>16959</v>
      </c>
      <c r="NPV1" t="s">
        <v>16960</v>
      </c>
      <c r="NPW1" t="s">
        <v>16961</v>
      </c>
      <c r="NPX1" t="s">
        <v>16962</v>
      </c>
      <c r="NPY1" t="s">
        <v>16963</v>
      </c>
      <c r="NPZ1" t="s">
        <v>16964</v>
      </c>
      <c r="NQA1" t="s">
        <v>16965</v>
      </c>
      <c r="NQB1" t="s">
        <v>16966</v>
      </c>
      <c r="NQC1" t="s">
        <v>16967</v>
      </c>
      <c r="NQD1" t="s">
        <v>16968</v>
      </c>
      <c r="NQE1" t="s">
        <v>16969</v>
      </c>
      <c r="NQF1" t="s">
        <v>16970</v>
      </c>
      <c r="NQG1" t="s">
        <v>16971</v>
      </c>
      <c r="NQH1" t="s">
        <v>16972</v>
      </c>
      <c r="NQI1" t="s">
        <v>16973</v>
      </c>
      <c r="NQJ1" t="s">
        <v>16974</v>
      </c>
      <c r="NQK1" t="s">
        <v>16975</v>
      </c>
      <c r="NQL1" t="s">
        <v>16976</v>
      </c>
      <c r="NQM1" t="s">
        <v>16977</v>
      </c>
      <c r="NQN1" t="s">
        <v>16978</v>
      </c>
      <c r="NQO1" t="s">
        <v>16979</v>
      </c>
      <c r="NQP1" t="s">
        <v>16980</v>
      </c>
      <c r="NQQ1" t="s">
        <v>16981</v>
      </c>
      <c r="NQR1" t="s">
        <v>16982</v>
      </c>
      <c r="NQS1" t="s">
        <v>16983</v>
      </c>
      <c r="NQT1" t="s">
        <v>16984</v>
      </c>
      <c r="NQU1" t="s">
        <v>16985</v>
      </c>
      <c r="NQV1" t="s">
        <v>16986</v>
      </c>
      <c r="NQW1" t="s">
        <v>16987</v>
      </c>
      <c r="NQX1" t="s">
        <v>16988</v>
      </c>
      <c r="NQY1" t="s">
        <v>16989</v>
      </c>
      <c r="NQZ1" t="s">
        <v>16990</v>
      </c>
      <c r="NRA1" t="s">
        <v>16991</v>
      </c>
      <c r="NRB1" t="s">
        <v>16992</v>
      </c>
      <c r="NRC1" t="s">
        <v>16993</v>
      </c>
      <c r="NRD1" t="s">
        <v>16994</v>
      </c>
      <c r="NRE1" t="s">
        <v>16995</v>
      </c>
      <c r="NRF1" t="s">
        <v>16996</v>
      </c>
      <c r="NRG1" t="s">
        <v>16997</v>
      </c>
      <c r="NRH1" t="s">
        <v>16998</v>
      </c>
      <c r="NRI1" t="s">
        <v>16999</v>
      </c>
      <c r="NRJ1" t="s">
        <v>17000</v>
      </c>
      <c r="NRK1" t="s">
        <v>17001</v>
      </c>
      <c r="NRL1" t="s">
        <v>17002</v>
      </c>
      <c r="NRM1" t="s">
        <v>17003</v>
      </c>
      <c r="NRN1" t="s">
        <v>17004</v>
      </c>
      <c r="NRO1" t="s">
        <v>17005</v>
      </c>
      <c r="NRP1" t="s">
        <v>17006</v>
      </c>
      <c r="NRQ1" t="s">
        <v>17007</v>
      </c>
      <c r="NRR1" t="s">
        <v>17008</v>
      </c>
      <c r="NRS1" t="s">
        <v>17009</v>
      </c>
      <c r="NRT1" t="s">
        <v>17010</v>
      </c>
      <c r="NRU1" t="s">
        <v>17011</v>
      </c>
      <c r="NRV1" t="s">
        <v>17012</v>
      </c>
      <c r="NRW1" t="s">
        <v>17013</v>
      </c>
      <c r="NRX1" t="s">
        <v>17014</v>
      </c>
      <c r="NRY1" t="s">
        <v>17015</v>
      </c>
      <c r="NRZ1" t="s">
        <v>17016</v>
      </c>
      <c r="NSA1" t="s">
        <v>17017</v>
      </c>
      <c r="NSB1" t="s">
        <v>17018</v>
      </c>
      <c r="NSC1" t="s">
        <v>17019</v>
      </c>
      <c r="NSD1" t="s">
        <v>17020</v>
      </c>
      <c r="NSE1" t="s">
        <v>17021</v>
      </c>
      <c r="NSF1" t="s">
        <v>17022</v>
      </c>
      <c r="NSG1" t="s">
        <v>17023</v>
      </c>
      <c r="NSH1" t="s">
        <v>17024</v>
      </c>
      <c r="NSI1" t="s">
        <v>17025</v>
      </c>
      <c r="NSJ1" t="s">
        <v>17026</v>
      </c>
      <c r="NSK1" t="s">
        <v>17027</v>
      </c>
      <c r="NSL1" t="s">
        <v>17028</v>
      </c>
      <c r="NSM1" t="s">
        <v>17029</v>
      </c>
      <c r="NSN1" t="s">
        <v>17030</v>
      </c>
      <c r="NSO1" t="s">
        <v>17031</v>
      </c>
      <c r="NSP1" t="s">
        <v>17032</v>
      </c>
      <c r="NSQ1" t="s">
        <v>17033</v>
      </c>
      <c r="NSR1" t="s">
        <v>17034</v>
      </c>
      <c r="NSS1" t="s">
        <v>17035</v>
      </c>
      <c r="NST1" t="s">
        <v>17036</v>
      </c>
      <c r="NSU1" t="s">
        <v>17037</v>
      </c>
      <c r="NSV1" t="s">
        <v>17038</v>
      </c>
      <c r="NSW1" t="s">
        <v>17039</v>
      </c>
      <c r="NSX1" t="s">
        <v>17040</v>
      </c>
      <c r="NSY1" t="s">
        <v>17041</v>
      </c>
      <c r="NSZ1" t="s">
        <v>17042</v>
      </c>
      <c r="NTA1" t="s">
        <v>17043</v>
      </c>
      <c r="NTB1" t="s">
        <v>17044</v>
      </c>
      <c r="NTC1" t="s">
        <v>17045</v>
      </c>
      <c r="NTD1" t="s">
        <v>17046</v>
      </c>
      <c r="NTE1" t="s">
        <v>17047</v>
      </c>
      <c r="NTF1" t="s">
        <v>17048</v>
      </c>
      <c r="NTG1" t="s">
        <v>17049</v>
      </c>
      <c r="NTH1" t="s">
        <v>17050</v>
      </c>
      <c r="NTI1" t="s">
        <v>17051</v>
      </c>
      <c r="NTJ1" t="s">
        <v>17052</v>
      </c>
      <c r="NTK1" t="s">
        <v>17053</v>
      </c>
      <c r="NTL1" t="s">
        <v>17054</v>
      </c>
      <c r="NTM1" t="s">
        <v>17055</v>
      </c>
      <c r="NTN1" t="s">
        <v>17056</v>
      </c>
      <c r="NTO1" t="s">
        <v>17057</v>
      </c>
      <c r="NTP1" t="s">
        <v>17058</v>
      </c>
      <c r="NTQ1" t="s">
        <v>17059</v>
      </c>
      <c r="NTR1" t="s">
        <v>17060</v>
      </c>
      <c r="NTS1" t="s">
        <v>17061</v>
      </c>
      <c r="NTT1" t="s">
        <v>17062</v>
      </c>
      <c r="NTU1" t="s">
        <v>17063</v>
      </c>
      <c r="NTV1" t="s">
        <v>17064</v>
      </c>
      <c r="NTW1" t="s">
        <v>17065</v>
      </c>
      <c r="NTX1" t="s">
        <v>17066</v>
      </c>
      <c r="NTY1" t="s">
        <v>17067</v>
      </c>
      <c r="NTZ1" t="s">
        <v>17068</v>
      </c>
      <c r="NUA1" t="s">
        <v>17069</v>
      </c>
      <c r="NUB1" t="s">
        <v>17070</v>
      </c>
      <c r="NUC1" t="s">
        <v>17071</v>
      </c>
      <c r="NUD1" t="s">
        <v>17072</v>
      </c>
      <c r="NUE1" t="s">
        <v>17073</v>
      </c>
      <c r="NUF1" t="s">
        <v>17074</v>
      </c>
      <c r="NUG1" t="s">
        <v>17075</v>
      </c>
      <c r="NUH1" t="s">
        <v>17076</v>
      </c>
      <c r="NUI1" t="s">
        <v>17077</v>
      </c>
      <c r="NUJ1" t="s">
        <v>17078</v>
      </c>
      <c r="NUK1" t="s">
        <v>17079</v>
      </c>
      <c r="NUL1" t="s">
        <v>17080</v>
      </c>
      <c r="NUM1" t="s">
        <v>17081</v>
      </c>
      <c r="NUN1" t="s">
        <v>17082</v>
      </c>
      <c r="NUO1" t="s">
        <v>17083</v>
      </c>
      <c r="NUP1" t="s">
        <v>17084</v>
      </c>
      <c r="NUQ1" t="s">
        <v>17085</v>
      </c>
      <c r="NUR1" t="s">
        <v>17086</v>
      </c>
      <c r="NUS1" t="s">
        <v>17087</v>
      </c>
      <c r="NUT1" t="s">
        <v>17088</v>
      </c>
      <c r="NUU1" t="s">
        <v>17089</v>
      </c>
      <c r="NUV1" t="s">
        <v>17090</v>
      </c>
      <c r="NUW1" t="s">
        <v>17091</v>
      </c>
      <c r="NUX1" t="s">
        <v>17092</v>
      </c>
      <c r="NUY1" t="s">
        <v>17093</v>
      </c>
      <c r="NUZ1" t="s">
        <v>17094</v>
      </c>
      <c r="NVA1" t="s">
        <v>17095</v>
      </c>
      <c r="NVB1" t="s">
        <v>17096</v>
      </c>
      <c r="NVC1" t="s">
        <v>17097</v>
      </c>
      <c r="NVD1" t="s">
        <v>17098</v>
      </c>
      <c r="NVE1" t="s">
        <v>17099</v>
      </c>
      <c r="NVF1" t="s">
        <v>17100</v>
      </c>
      <c r="NVG1" t="s">
        <v>17101</v>
      </c>
      <c r="NVH1" t="s">
        <v>17102</v>
      </c>
      <c r="NVI1" t="s">
        <v>17103</v>
      </c>
      <c r="NVJ1" t="s">
        <v>17104</v>
      </c>
      <c r="NVK1" t="s">
        <v>17105</v>
      </c>
      <c r="NVL1" t="s">
        <v>17106</v>
      </c>
      <c r="NVM1" t="s">
        <v>17107</v>
      </c>
      <c r="NVN1" t="s">
        <v>17108</v>
      </c>
      <c r="NVO1" t="s">
        <v>17109</v>
      </c>
      <c r="NVP1" t="s">
        <v>17110</v>
      </c>
      <c r="NVQ1" t="s">
        <v>17111</v>
      </c>
      <c r="NVR1" t="s">
        <v>17112</v>
      </c>
      <c r="NVS1" t="s">
        <v>17113</v>
      </c>
      <c r="NVT1" t="s">
        <v>17114</v>
      </c>
      <c r="NVU1" t="s">
        <v>17115</v>
      </c>
      <c r="NVV1" t="s">
        <v>17116</v>
      </c>
      <c r="NVW1" t="s">
        <v>17117</v>
      </c>
      <c r="NVX1" t="s">
        <v>17118</v>
      </c>
      <c r="NVY1" t="s">
        <v>17119</v>
      </c>
      <c r="NVZ1" t="s">
        <v>17120</v>
      </c>
      <c r="NWA1" t="s">
        <v>17121</v>
      </c>
      <c r="NWB1" t="s">
        <v>17122</v>
      </c>
      <c r="NWC1" t="s">
        <v>17123</v>
      </c>
      <c r="NWD1" t="s">
        <v>17124</v>
      </c>
      <c r="NWE1" t="s">
        <v>17125</v>
      </c>
      <c r="NWF1" t="s">
        <v>17126</v>
      </c>
      <c r="NWG1" t="s">
        <v>17127</v>
      </c>
      <c r="NWH1" t="s">
        <v>17128</v>
      </c>
      <c r="NWI1" t="s">
        <v>17129</v>
      </c>
      <c r="NWJ1" t="s">
        <v>17130</v>
      </c>
      <c r="NWK1" t="s">
        <v>17131</v>
      </c>
      <c r="NWL1" t="s">
        <v>17132</v>
      </c>
      <c r="NWM1" t="s">
        <v>17133</v>
      </c>
      <c r="NWN1" t="s">
        <v>17134</v>
      </c>
      <c r="NWO1" t="s">
        <v>17135</v>
      </c>
      <c r="NWP1" t="s">
        <v>17136</v>
      </c>
      <c r="NWQ1" t="s">
        <v>17137</v>
      </c>
      <c r="NWR1" t="s">
        <v>17138</v>
      </c>
      <c r="NWS1" t="s">
        <v>17139</v>
      </c>
      <c r="NWT1" t="s">
        <v>17140</v>
      </c>
      <c r="NWU1" t="s">
        <v>17141</v>
      </c>
      <c r="NWV1" t="s">
        <v>17142</v>
      </c>
      <c r="NWW1" t="s">
        <v>17143</v>
      </c>
      <c r="NWX1" t="s">
        <v>17144</v>
      </c>
      <c r="NWY1" t="s">
        <v>17145</v>
      </c>
      <c r="NWZ1" t="s">
        <v>17146</v>
      </c>
      <c r="NXA1" t="s">
        <v>17147</v>
      </c>
      <c r="NXB1" t="s">
        <v>17148</v>
      </c>
      <c r="NXC1" t="s">
        <v>17149</v>
      </c>
      <c r="NXD1" t="s">
        <v>17150</v>
      </c>
      <c r="NXE1" t="s">
        <v>17151</v>
      </c>
      <c r="NXF1" t="s">
        <v>17152</v>
      </c>
      <c r="NXG1" t="s">
        <v>17153</v>
      </c>
      <c r="NXH1" t="s">
        <v>17154</v>
      </c>
      <c r="NXI1" t="s">
        <v>17155</v>
      </c>
      <c r="NXJ1" t="s">
        <v>17156</v>
      </c>
      <c r="NXK1" t="s">
        <v>17157</v>
      </c>
      <c r="NXL1" t="s">
        <v>17158</v>
      </c>
      <c r="NXM1" t="s">
        <v>17159</v>
      </c>
      <c r="NXN1" t="s">
        <v>17160</v>
      </c>
      <c r="NXO1" t="s">
        <v>17161</v>
      </c>
      <c r="NXP1" t="s">
        <v>17162</v>
      </c>
      <c r="NXQ1" t="s">
        <v>17163</v>
      </c>
      <c r="NXR1" t="s">
        <v>17164</v>
      </c>
      <c r="NXS1" t="s">
        <v>17165</v>
      </c>
      <c r="NXT1" t="s">
        <v>17166</v>
      </c>
      <c r="NXU1" t="s">
        <v>17167</v>
      </c>
      <c r="NXV1" t="s">
        <v>17168</v>
      </c>
      <c r="NXW1" t="s">
        <v>17169</v>
      </c>
      <c r="NXX1" t="s">
        <v>17170</v>
      </c>
      <c r="NXY1" t="s">
        <v>17171</v>
      </c>
      <c r="NXZ1" t="s">
        <v>17172</v>
      </c>
      <c r="NYA1" t="s">
        <v>17173</v>
      </c>
      <c r="NYB1" t="s">
        <v>17174</v>
      </c>
      <c r="NYC1" t="s">
        <v>17175</v>
      </c>
      <c r="NYD1" t="s">
        <v>17176</v>
      </c>
      <c r="NYE1" t="s">
        <v>17177</v>
      </c>
      <c r="NYF1" t="s">
        <v>17178</v>
      </c>
      <c r="NYG1" t="s">
        <v>17179</v>
      </c>
      <c r="NYH1" t="s">
        <v>17180</v>
      </c>
      <c r="NYI1" t="s">
        <v>17181</v>
      </c>
      <c r="NYJ1" t="s">
        <v>17182</v>
      </c>
      <c r="NYK1" t="s">
        <v>17183</v>
      </c>
      <c r="NYL1" t="s">
        <v>17184</v>
      </c>
      <c r="NYM1" t="s">
        <v>17185</v>
      </c>
      <c r="NYN1" t="s">
        <v>17186</v>
      </c>
      <c r="NYO1" t="s">
        <v>17187</v>
      </c>
      <c r="NYP1" t="s">
        <v>17188</v>
      </c>
      <c r="NYQ1" t="s">
        <v>17189</v>
      </c>
      <c r="NYR1" t="s">
        <v>17190</v>
      </c>
      <c r="NYS1" t="s">
        <v>17191</v>
      </c>
      <c r="NYT1" t="s">
        <v>17192</v>
      </c>
      <c r="NYU1" t="s">
        <v>17193</v>
      </c>
      <c r="NYV1" t="s">
        <v>17194</v>
      </c>
      <c r="NYW1" t="s">
        <v>17195</v>
      </c>
      <c r="NYX1" t="s">
        <v>17196</v>
      </c>
      <c r="NYY1" t="s">
        <v>17197</v>
      </c>
      <c r="NYZ1" t="s">
        <v>17198</v>
      </c>
      <c r="NZA1" t="s">
        <v>17199</v>
      </c>
      <c r="NZB1" t="s">
        <v>17200</v>
      </c>
      <c r="NZC1" t="s">
        <v>17201</v>
      </c>
      <c r="NZD1" t="s">
        <v>17202</v>
      </c>
      <c r="NZE1" t="s">
        <v>17203</v>
      </c>
      <c r="NZF1" t="s">
        <v>17204</v>
      </c>
      <c r="NZG1" t="s">
        <v>17205</v>
      </c>
      <c r="NZH1" t="s">
        <v>17206</v>
      </c>
      <c r="NZI1" t="s">
        <v>17207</v>
      </c>
      <c r="NZJ1" t="s">
        <v>17208</v>
      </c>
      <c r="NZK1" t="s">
        <v>17209</v>
      </c>
      <c r="NZL1" t="s">
        <v>17210</v>
      </c>
      <c r="NZM1" t="s">
        <v>17211</v>
      </c>
      <c r="NZN1" t="s">
        <v>17212</v>
      </c>
      <c r="NZO1" t="s">
        <v>17213</v>
      </c>
      <c r="NZP1" t="s">
        <v>17214</v>
      </c>
      <c r="NZQ1" t="s">
        <v>17215</v>
      </c>
      <c r="NZR1" t="s">
        <v>17216</v>
      </c>
      <c r="NZS1" t="s">
        <v>17217</v>
      </c>
      <c r="NZT1" t="s">
        <v>17218</v>
      </c>
      <c r="NZU1" t="s">
        <v>17219</v>
      </c>
      <c r="NZV1" t="s">
        <v>17220</v>
      </c>
      <c r="NZW1" t="s">
        <v>17221</v>
      </c>
      <c r="NZX1" t="s">
        <v>17222</v>
      </c>
      <c r="NZY1" t="s">
        <v>17223</v>
      </c>
      <c r="NZZ1" t="s">
        <v>17224</v>
      </c>
      <c r="OAA1" t="s">
        <v>17225</v>
      </c>
      <c r="OAB1" t="s">
        <v>17226</v>
      </c>
      <c r="OAC1" t="s">
        <v>17227</v>
      </c>
      <c r="OAD1" t="s">
        <v>17228</v>
      </c>
      <c r="OAE1" t="s">
        <v>17229</v>
      </c>
      <c r="OAF1" t="s">
        <v>17230</v>
      </c>
      <c r="OAG1" t="s">
        <v>17231</v>
      </c>
      <c r="OAH1" t="s">
        <v>17232</v>
      </c>
      <c r="OAI1" t="s">
        <v>17233</v>
      </c>
      <c r="OAJ1" t="s">
        <v>17234</v>
      </c>
      <c r="OAK1" t="s">
        <v>17235</v>
      </c>
      <c r="OAL1" t="s">
        <v>17236</v>
      </c>
      <c r="OAM1" t="s">
        <v>17237</v>
      </c>
      <c r="OAN1" t="s">
        <v>17238</v>
      </c>
      <c r="OAO1" t="s">
        <v>17239</v>
      </c>
      <c r="OAP1" t="s">
        <v>17240</v>
      </c>
      <c r="OAQ1" t="s">
        <v>17241</v>
      </c>
      <c r="OAR1" t="s">
        <v>17242</v>
      </c>
      <c r="OAS1" t="s">
        <v>17243</v>
      </c>
      <c r="OAT1" t="s">
        <v>17244</v>
      </c>
      <c r="OAU1" t="s">
        <v>17245</v>
      </c>
      <c r="OAV1" t="s">
        <v>17246</v>
      </c>
      <c r="OAW1" t="s">
        <v>17247</v>
      </c>
      <c r="OAX1" t="s">
        <v>17248</v>
      </c>
      <c r="OAY1" t="s">
        <v>17249</v>
      </c>
      <c r="OAZ1" t="s">
        <v>17250</v>
      </c>
      <c r="OBA1" t="s">
        <v>17251</v>
      </c>
      <c r="OBB1" t="s">
        <v>17252</v>
      </c>
      <c r="OBC1" t="s">
        <v>17253</v>
      </c>
      <c r="OBD1" t="s">
        <v>17254</v>
      </c>
      <c r="OBE1" t="s">
        <v>17255</v>
      </c>
      <c r="OBF1" t="s">
        <v>17256</v>
      </c>
      <c r="OBG1" t="s">
        <v>17257</v>
      </c>
      <c r="OBH1" t="s">
        <v>17258</v>
      </c>
      <c r="OBI1" t="s">
        <v>17259</v>
      </c>
      <c r="OBJ1" t="s">
        <v>17260</v>
      </c>
      <c r="OBK1" t="s">
        <v>17261</v>
      </c>
      <c r="OBL1" t="s">
        <v>17262</v>
      </c>
      <c r="OBM1" t="s">
        <v>17263</v>
      </c>
      <c r="OBN1" t="s">
        <v>17264</v>
      </c>
      <c r="OBO1" t="s">
        <v>17265</v>
      </c>
      <c r="OBP1" t="s">
        <v>17266</v>
      </c>
      <c r="OBQ1" t="s">
        <v>17267</v>
      </c>
      <c r="OBR1" t="s">
        <v>17268</v>
      </c>
      <c r="OBS1" t="s">
        <v>17269</v>
      </c>
      <c r="OBT1" t="s">
        <v>17270</v>
      </c>
      <c r="OBU1" t="s">
        <v>17271</v>
      </c>
      <c r="OBV1" t="s">
        <v>17272</v>
      </c>
      <c r="OBW1" t="s">
        <v>17273</v>
      </c>
      <c r="OBX1" t="s">
        <v>17274</v>
      </c>
      <c r="OBY1" t="s">
        <v>17275</v>
      </c>
      <c r="OBZ1" t="s">
        <v>17276</v>
      </c>
      <c r="OCA1" t="s">
        <v>17277</v>
      </c>
      <c r="OCB1" t="s">
        <v>17278</v>
      </c>
      <c r="OCC1" t="s">
        <v>17279</v>
      </c>
      <c r="OCD1" t="s">
        <v>17280</v>
      </c>
      <c r="OCE1" t="s">
        <v>17281</v>
      </c>
      <c r="OCF1" t="s">
        <v>17282</v>
      </c>
      <c r="OCG1" t="s">
        <v>17283</v>
      </c>
      <c r="OCH1" t="s">
        <v>17284</v>
      </c>
      <c r="OCI1" t="s">
        <v>17285</v>
      </c>
      <c r="OCJ1" t="s">
        <v>17286</v>
      </c>
      <c r="OCK1" t="s">
        <v>17287</v>
      </c>
      <c r="OCL1" t="s">
        <v>17288</v>
      </c>
      <c r="OCM1" t="s">
        <v>17289</v>
      </c>
      <c r="OCN1" t="s">
        <v>17290</v>
      </c>
      <c r="OCO1" t="s">
        <v>17291</v>
      </c>
      <c r="OCP1" t="s">
        <v>17292</v>
      </c>
      <c r="OCQ1" t="s">
        <v>17293</v>
      </c>
      <c r="OCR1" t="s">
        <v>17294</v>
      </c>
      <c r="OCS1" t="s">
        <v>17295</v>
      </c>
      <c r="OCT1" t="s">
        <v>17296</v>
      </c>
      <c r="OCU1" t="s">
        <v>17297</v>
      </c>
      <c r="OCV1" t="s">
        <v>17298</v>
      </c>
      <c r="OCW1" t="s">
        <v>17299</v>
      </c>
      <c r="OCX1" t="s">
        <v>17300</v>
      </c>
      <c r="OCY1" t="s">
        <v>17301</v>
      </c>
      <c r="OCZ1" t="s">
        <v>17302</v>
      </c>
      <c r="ODA1" t="s">
        <v>17303</v>
      </c>
      <c r="ODB1" t="s">
        <v>17304</v>
      </c>
      <c r="ODC1" t="s">
        <v>17305</v>
      </c>
      <c r="ODD1" t="s">
        <v>17306</v>
      </c>
      <c r="ODE1" t="s">
        <v>17307</v>
      </c>
      <c r="ODF1" t="s">
        <v>17308</v>
      </c>
      <c r="ODG1" t="s">
        <v>17309</v>
      </c>
      <c r="ODH1" t="s">
        <v>17310</v>
      </c>
      <c r="ODI1" t="s">
        <v>17311</v>
      </c>
      <c r="ODJ1" t="s">
        <v>17312</v>
      </c>
      <c r="ODK1" t="s">
        <v>17313</v>
      </c>
      <c r="ODL1" t="s">
        <v>17314</v>
      </c>
      <c r="ODM1" t="s">
        <v>17315</v>
      </c>
      <c r="ODN1" t="s">
        <v>17316</v>
      </c>
      <c r="ODO1" t="s">
        <v>17317</v>
      </c>
      <c r="ODP1" t="s">
        <v>17318</v>
      </c>
      <c r="ODQ1" t="s">
        <v>17319</v>
      </c>
      <c r="ODR1" t="s">
        <v>17320</v>
      </c>
      <c r="ODS1" t="s">
        <v>17321</v>
      </c>
      <c r="ODT1" t="s">
        <v>17322</v>
      </c>
      <c r="ODU1" t="s">
        <v>17323</v>
      </c>
      <c r="ODV1" t="s">
        <v>17324</v>
      </c>
      <c r="ODW1" t="s">
        <v>17325</v>
      </c>
      <c r="ODX1" t="s">
        <v>17326</v>
      </c>
      <c r="ODY1" t="s">
        <v>17327</v>
      </c>
      <c r="ODZ1" t="s">
        <v>17328</v>
      </c>
      <c r="OEA1" t="s">
        <v>17329</v>
      </c>
      <c r="OEB1" t="s">
        <v>17330</v>
      </c>
      <c r="OEC1" t="s">
        <v>17331</v>
      </c>
      <c r="OED1" t="s">
        <v>17332</v>
      </c>
      <c r="OEE1" t="s">
        <v>17333</v>
      </c>
      <c r="OEF1" t="s">
        <v>17334</v>
      </c>
      <c r="OEG1" t="s">
        <v>17335</v>
      </c>
      <c r="OEH1" t="s">
        <v>17336</v>
      </c>
      <c r="OEI1" t="s">
        <v>17337</v>
      </c>
      <c r="OEJ1" t="s">
        <v>17338</v>
      </c>
      <c r="OEK1" t="s">
        <v>17339</v>
      </c>
      <c r="OEL1" t="s">
        <v>17340</v>
      </c>
      <c r="OEM1" t="s">
        <v>17341</v>
      </c>
      <c r="OEN1" t="s">
        <v>17342</v>
      </c>
      <c r="OEO1" t="s">
        <v>17343</v>
      </c>
      <c r="OEP1" t="s">
        <v>17344</v>
      </c>
      <c r="OEQ1" t="s">
        <v>17345</v>
      </c>
      <c r="OER1" t="s">
        <v>17346</v>
      </c>
      <c r="OES1" t="s">
        <v>17347</v>
      </c>
      <c r="OET1" t="s">
        <v>17348</v>
      </c>
      <c r="OEU1" t="s">
        <v>17349</v>
      </c>
      <c r="OEV1" t="s">
        <v>17350</v>
      </c>
      <c r="OEW1" t="s">
        <v>17351</v>
      </c>
      <c r="OEX1" t="s">
        <v>17352</v>
      </c>
      <c r="OEY1" t="s">
        <v>17353</v>
      </c>
      <c r="OEZ1" t="s">
        <v>17354</v>
      </c>
      <c r="OFA1" t="s">
        <v>17355</v>
      </c>
      <c r="OFB1" t="s">
        <v>17356</v>
      </c>
      <c r="OFC1" t="s">
        <v>17357</v>
      </c>
      <c r="OFD1" t="s">
        <v>17358</v>
      </c>
      <c r="OFE1" t="s">
        <v>17359</v>
      </c>
      <c r="OFF1" t="s">
        <v>17360</v>
      </c>
      <c r="OFG1" t="s">
        <v>17361</v>
      </c>
      <c r="OFH1" t="s">
        <v>17362</v>
      </c>
      <c r="OFI1" t="s">
        <v>17363</v>
      </c>
      <c r="OFJ1" t="s">
        <v>17364</v>
      </c>
      <c r="OFK1" t="s">
        <v>17365</v>
      </c>
      <c r="OFL1" t="s">
        <v>17366</v>
      </c>
      <c r="OFM1" t="s">
        <v>17367</v>
      </c>
      <c r="OFN1" t="s">
        <v>17368</v>
      </c>
      <c r="OFO1" t="s">
        <v>17369</v>
      </c>
      <c r="OFP1" t="s">
        <v>17370</v>
      </c>
      <c r="OFQ1" t="s">
        <v>17371</v>
      </c>
      <c r="OFR1" t="s">
        <v>17372</v>
      </c>
      <c r="OFS1" t="s">
        <v>17373</v>
      </c>
      <c r="OFT1" t="s">
        <v>17374</v>
      </c>
      <c r="OFU1" t="s">
        <v>17375</v>
      </c>
      <c r="OFV1" t="s">
        <v>17376</v>
      </c>
      <c r="OFW1" t="s">
        <v>17377</v>
      </c>
      <c r="OFX1" t="s">
        <v>17378</v>
      </c>
      <c r="OFY1" t="s">
        <v>17379</v>
      </c>
      <c r="OFZ1" t="s">
        <v>17380</v>
      </c>
      <c r="OGA1" t="s">
        <v>17381</v>
      </c>
      <c r="OGB1" t="s">
        <v>17382</v>
      </c>
      <c r="OGC1" t="s">
        <v>17383</v>
      </c>
      <c r="OGD1" t="s">
        <v>17384</v>
      </c>
      <c r="OGE1" t="s">
        <v>17385</v>
      </c>
      <c r="OGF1" t="s">
        <v>17386</v>
      </c>
      <c r="OGG1" t="s">
        <v>17387</v>
      </c>
      <c r="OGH1" t="s">
        <v>17388</v>
      </c>
      <c r="OGI1" t="s">
        <v>17389</v>
      </c>
      <c r="OGJ1" t="s">
        <v>17390</v>
      </c>
      <c r="OGK1" t="s">
        <v>17391</v>
      </c>
      <c r="OGL1" t="s">
        <v>17392</v>
      </c>
      <c r="OGM1" t="s">
        <v>17393</v>
      </c>
      <c r="OGN1" t="s">
        <v>17394</v>
      </c>
      <c r="OGO1" t="s">
        <v>17395</v>
      </c>
      <c r="OGP1" t="s">
        <v>17396</v>
      </c>
      <c r="OGQ1" t="s">
        <v>17397</v>
      </c>
      <c r="OGR1" t="s">
        <v>17398</v>
      </c>
      <c r="OGS1" t="s">
        <v>17399</v>
      </c>
      <c r="OGT1" t="s">
        <v>17400</v>
      </c>
      <c r="OGU1" t="s">
        <v>17401</v>
      </c>
      <c r="OGV1" t="s">
        <v>17402</v>
      </c>
      <c r="OGW1" t="s">
        <v>17403</v>
      </c>
      <c r="OGX1" t="s">
        <v>17404</v>
      </c>
      <c r="OGY1" t="s">
        <v>17405</v>
      </c>
      <c r="OGZ1" t="s">
        <v>17406</v>
      </c>
      <c r="OHA1" t="s">
        <v>17407</v>
      </c>
      <c r="OHB1" t="s">
        <v>17408</v>
      </c>
      <c r="OHC1" t="s">
        <v>17409</v>
      </c>
      <c r="OHD1" t="s">
        <v>17410</v>
      </c>
      <c r="OHE1" t="s">
        <v>17411</v>
      </c>
      <c r="OHF1" t="s">
        <v>17412</v>
      </c>
      <c r="OHG1" t="s">
        <v>17413</v>
      </c>
      <c r="OHH1" t="s">
        <v>17414</v>
      </c>
      <c r="OHI1" t="s">
        <v>17415</v>
      </c>
      <c r="OHJ1" t="s">
        <v>17416</v>
      </c>
      <c r="OHK1" t="s">
        <v>17417</v>
      </c>
      <c r="OHL1" t="s">
        <v>17418</v>
      </c>
      <c r="OHM1" t="s">
        <v>17419</v>
      </c>
      <c r="OHN1" t="s">
        <v>17420</v>
      </c>
      <c r="OHO1" t="s">
        <v>17421</v>
      </c>
      <c r="OHP1" t="s">
        <v>17422</v>
      </c>
      <c r="OHQ1" t="s">
        <v>17423</v>
      </c>
      <c r="OHR1" t="s">
        <v>17424</v>
      </c>
      <c r="OHS1" t="s">
        <v>17425</v>
      </c>
      <c r="OHT1" t="s">
        <v>17426</v>
      </c>
      <c r="OHU1" t="s">
        <v>17427</v>
      </c>
      <c r="OHV1" t="s">
        <v>17428</v>
      </c>
      <c r="OHW1" t="s">
        <v>17429</v>
      </c>
      <c r="OHX1" t="s">
        <v>17430</v>
      </c>
      <c r="OHY1" t="s">
        <v>17431</v>
      </c>
      <c r="OHZ1" t="s">
        <v>17432</v>
      </c>
      <c r="OIA1" t="s">
        <v>17433</v>
      </c>
      <c r="OIB1" t="s">
        <v>17434</v>
      </c>
      <c r="OIC1" t="s">
        <v>17435</v>
      </c>
      <c r="OID1" t="s">
        <v>17436</v>
      </c>
      <c r="OIE1" t="s">
        <v>17437</v>
      </c>
      <c r="OIF1" t="s">
        <v>17438</v>
      </c>
      <c r="OIG1" t="s">
        <v>17439</v>
      </c>
      <c r="OIH1" t="s">
        <v>17440</v>
      </c>
      <c r="OII1" t="s">
        <v>17441</v>
      </c>
      <c r="OIJ1" t="s">
        <v>17442</v>
      </c>
      <c r="OIK1" t="s">
        <v>17443</v>
      </c>
      <c r="OIL1" t="s">
        <v>17444</v>
      </c>
      <c r="OIM1" t="s">
        <v>17445</v>
      </c>
      <c r="OIN1" t="s">
        <v>17446</v>
      </c>
      <c r="OIO1" t="s">
        <v>17447</v>
      </c>
      <c r="OIP1" t="s">
        <v>17448</v>
      </c>
      <c r="OIQ1" t="s">
        <v>17449</v>
      </c>
      <c r="OIR1" t="s">
        <v>17450</v>
      </c>
      <c r="OIS1" t="s">
        <v>17451</v>
      </c>
      <c r="OIT1" t="s">
        <v>17452</v>
      </c>
      <c r="OIU1" t="s">
        <v>17453</v>
      </c>
      <c r="OIV1" t="s">
        <v>17454</v>
      </c>
      <c r="OIW1" t="s">
        <v>17455</v>
      </c>
      <c r="OIX1" t="s">
        <v>17456</v>
      </c>
      <c r="OIY1" t="s">
        <v>17457</v>
      </c>
      <c r="OIZ1" t="s">
        <v>17458</v>
      </c>
      <c r="OJA1" t="s">
        <v>17459</v>
      </c>
      <c r="OJB1" t="s">
        <v>17460</v>
      </c>
      <c r="OJC1" t="s">
        <v>17461</v>
      </c>
      <c r="OJD1" t="s">
        <v>17462</v>
      </c>
      <c r="OJE1" t="s">
        <v>17463</v>
      </c>
      <c r="OJF1" t="s">
        <v>17464</v>
      </c>
      <c r="OJG1" t="s">
        <v>17465</v>
      </c>
      <c r="OJH1" t="s">
        <v>17466</v>
      </c>
      <c r="OJI1" t="s">
        <v>17467</v>
      </c>
      <c r="OJJ1" t="s">
        <v>17468</v>
      </c>
      <c r="OJK1" t="s">
        <v>17469</v>
      </c>
      <c r="OJL1" t="s">
        <v>17470</v>
      </c>
      <c r="OJM1" t="s">
        <v>17471</v>
      </c>
      <c r="OJN1" t="s">
        <v>17472</v>
      </c>
      <c r="OJO1" t="s">
        <v>17473</v>
      </c>
      <c r="OJP1" t="s">
        <v>17474</v>
      </c>
      <c r="OJQ1" t="s">
        <v>17475</v>
      </c>
      <c r="OJR1" t="s">
        <v>17476</v>
      </c>
      <c r="OJS1" t="s">
        <v>17477</v>
      </c>
      <c r="OJT1" t="s">
        <v>17478</v>
      </c>
      <c r="OJU1" t="s">
        <v>17479</v>
      </c>
      <c r="OJV1" t="s">
        <v>17480</v>
      </c>
      <c r="OJW1" t="s">
        <v>17481</v>
      </c>
      <c r="OJX1" t="s">
        <v>17482</v>
      </c>
      <c r="OJY1" t="s">
        <v>17483</v>
      </c>
      <c r="OJZ1" t="s">
        <v>17484</v>
      </c>
      <c r="OKA1" t="s">
        <v>17485</v>
      </c>
      <c r="OKB1" t="s">
        <v>17486</v>
      </c>
      <c r="OKC1" t="s">
        <v>17487</v>
      </c>
      <c r="OKD1" t="s">
        <v>17488</v>
      </c>
      <c r="OKE1" t="s">
        <v>17489</v>
      </c>
      <c r="OKF1" t="s">
        <v>17490</v>
      </c>
      <c r="OKG1" t="s">
        <v>17491</v>
      </c>
      <c r="OKH1" t="s">
        <v>17492</v>
      </c>
      <c r="OKI1" t="s">
        <v>17493</v>
      </c>
      <c r="OKJ1" t="s">
        <v>17494</v>
      </c>
      <c r="OKK1" t="s">
        <v>17495</v>
      </c>
      <c r="OKL1" t="s">
        <v>17496</v>
      </c>
      <c r="OKM1" t="s">
        <v>17497</v>
      </c>
      <c r="OKN1" t="s">
        <v>17498</v>
      </c>
      <c r="OKO1" t="s">
        <v>17499</v>
      </c>
      <c r="OKP1" t="s">
        <v>17500</v>
      </c>
      <c r="OKQ1" t="s">
        <v>17501</v>
      </c>
      <c r="OKR1" t="s">
        <v>17502</v>
      </c>
      <c r="OKS1" t="s">
        <v>17503</v>
      </c>
      <c r="OKT1" t="s">
        <v>17504</v>
      </c>
      <c r="OKU1" t="s">
        <v>17505</v>
      </c>
      <c r="OKV1" t="s">
        <v>17506</v>
      </c>
      <c r="OKW1" t="s">
        <v>17507</v>
      </c>
      <c r="OKX1" t="s">
        <v>17508</v>
      </c>
      <c r="OKY1" t="s">
        <v>17509</v>
      </c>
      <c r="OKZ1" t="s">
        <v>17510</v>
      </c>
      <c r="OLA1" t="s">
        <v>17511</v>
      </c>
      <c r="OLB1" t="s">
        <v>17512</v>
      </c>
      <c r="OLC1" t="s">
        <v>17513</v>
      </c>
      <c r="OLD1" t="s">
        <v>17514</v>
      </c>
      <c r="OLE1" t="s">
        <v>17515</v>
      </c>
      <c r="OLF1" t="s">
        <v>17516</v>
      </c>
      <c r="OLG1" t="s">
        <v>17517</v>
      </c>
      <c r="OLH1" t="s">
        <v>17518</v>
      </c>
      <c r="OLI1" t="s">
        <v>17519</v>
      </c>
      <c r="OLJ1" t="s">
        <v>17520</v>
      </c>
      <c r="OLK1" t="s">
        <v>17521</v>
      </c>
      <c r="OLL1" t="s">
        <v>17522</v>
      </c>
      <c r="OLM1" t="s">
        <v>17523</v>
      </c>
      <c r="OLN1" t="s">
        <v>17524</v>
      </c>
      <c r="OLO1" t="s">
        <v>17525</v>
      </c>
      <c r="OLP1" t="s">
        <v>17526</v>
      </c>
      <c r="OLQ1" t="s">
        <v>17527</v>
      </c>
      <c r="OLR1" t="s">
        <v>17528</v>
      </c>
      <c r="OLS1" t="s">
        <v>17529</v>
      </c>
      <c r="OLT1" t="s">
        <v>17530</v>
      </c>
      <c r="OLU1" t="s">
        <v>17531</v>
      </c>
      <c r="OLV1" t="s">
        <v>17532</v>
      </c>
      <c r="OLW1" t="s">
        <v>17533</v>
      </c>
      <c r="OLX1" t="s">
        <v>17534</v>
      </c>
      <c r="OLY1" t="s">
        <v>17535</v>
      </c>
      <c r="OLZ1" t="s">
        <v>17536</v>
      </c>
      <c r="OMA1" t="s">
        <v>17537</v>
      </c>
      <c r="OMB1" t="s">
        <v>17538</v>
      </c>
      <c r="OMC1" t="s">
        <v>17539</v>
      </c>
      <c r="OMD1" t="s">
        <v>17540</v>
      </c>
      <c r="OME1" t="s">
        <v>17541</v>
      </c>
      <c r="OMF1" t="s">
        <v>17542</v>
      </c>
      <c r="OMG1" t="s">
        <v>17543</v>
      </c>
      <c r="OMH1" t="s">
        <v>17544</v>
      </c>
      <c r="OMI1" t="s">
        <v>17545</v>
      </c>
      <c r="OMJ1" t="s">
        <v>17546</v>
      </c>
      <c r="OMK1" t="s">
        <v>17547</v>
      </c>
      <c r="OML1" t="s">
        <v>17548</v>
      </c>
      <c r="OMM1" t="s">
        <v>17549</v>
      </c>
      <c r="OMN1" t="s">
        <v>17550</v>
      </c>
      <c r="OMO1" t="s">
        <v>17551</v>
      </c>
      <c r="OMP1" t="s">
        <v>17552</v>
      </c>
      <c r="OMQ1" t="s">
        <v>17553</v>
      </c>
      <c r="OMR1" t="s">
        <v>17554</v>
      </c>
      <c r="OMS1" t="s">
        <v>17555</v>
      </c>
      <c r="OMT1" t="s">
        <v>17556</v>
      </c>
      <c r="OMU1" t="s">
        <v>17557</v>
      </c>
      <c r="OMV1" t="s">
        <v>17558</v>
      </c>
      <c r="OMW1" t="s">
        <v>17559</v>
      </c>
      <c r="OMX1" t="s">
        <v>17560</v>
      </c>
      <c r="OMY1" t="s">
        <v>17561</v>
      </c>
      <c r="OMZ1" t="s">
        <v>17562</v>
      </c>
      <c r="ONA1" t="s">
        <v>17563</v>
      </c>
      <c r="ONB1" t="s">
        <v>17564</v>
      </c>
      <c r="ONC1" t="s">
        <v>17565</v>
      </c>
      <c r="OND1" t="s">
        <v>17566</v>
      </c>
      <c r="ONE1" t="s">
        <v>17567</v>
      </c>
      <c r="ONF1" t="s">
        <v>17568</v>
      </c>
      <c r="ONG1" t="s">
        <v>17569</v>
      </c>
      <c r="ONH1" t="s">
        <v>17570</v>
      </c>
      <c r="ONI1" t="s">
        <v>17571</v>
      </c>
      <c r="ONJ1" t="s">
        <v>17572</v>
      </c>
      <c r="ONK1" t="s">
        <v>17573</v>
      </c>
      <c r="ONL1" t="s">
        <v>17574</v>
      </c>
      <c r="ONM1" t="s">
        <v>17575</v>
      </c>
      <c r="ONN1" t="s">
        <v>17576</v>
      </c>
      <c r="ONO1" t="s">
        <v>17577</v>
      </c>
      <c r="ONP1" t="s">
        <v>17578</v>
      </c>
      <c r="ONQ1" t="s">
        <v>17579</v>
      </c>
      <c r="ONR1" t="s">
        <v>17580</v>
      </c>
      <c r="ONS1" t="s">
        <v>17581</v>
      </c>
      <c r="ONT1" t="s">
        <v>17582</v>
      </c>
      <c r="ONU1" t="s">
        <v>17583</v>
      </c>
      <c r="ONV1" t="s">
        <v>17584</v>
      </c>
      <c r="ONW1" t="s">
        <v>17585</v>
      </c>
      <c r="ONX1" t="s">
        <v>17586</v>
      </c>
      <c r="ONY1" t="s">
        <v>17587</v>
      </c>
      <c r="ONZ1" t="s">
        <v>17588</v>
      </c>
      <c r="OOA1" t="s">
        <v>17589</v>
      </c>
      <c r="OOB1" t="s">
        <v>17590</v>
      </c>
      <c r="OOC1" t="s">
        <v>17591</v>
      </c>
      <c r="OOD1" t="s">
        <v>17592</v>
      </c>
      <c r="OOE1" t="s">
        <v>17593</v>
      </c>
      <c r="OOF1" t="s">
        <v>17594</v>
      </c>
      <c r="OOG1" t="s">
        <v>17595</v>
      </c>
      <c r="OOH1" t="s">
        <v>17596</v>
      </c>
      <c r="OOI1" t="s">
        <v>17597</v>
      </c>
      <c r="OOJ1" t="s">
        <v>17598</v>
      </c>
      <c r="OOK1" t="s">
        <v>17599</v>
      </c>
      <c r="OOL1" t="s">
        <v>17600</v>
      </c>
      <c r="OOM1" t="s">
        <v>17601</v>
      </c>
      <c r="OON1" t="s">
        <v>17602</v>
      </c>
      <c r="OOO1" t="s">
        <v>17603</v>
      </c>
      <c r="OOP1" t="s">
        <v>17604</v>
      </c>
      <c r="OOQ1" t="s">
        <v>17605</v>
      </c>
      <c r="OOR1" t="s">
        <v>17606</v>
      </c>
      <c r="OOS1" t="s">
        <v>17607</v>
      </c>
      <c r="OOT1" t="s">
        <v>17608</v>
      </c>
      <c r="OOU1" t="s">
        <v>17609</v>
      </c>
      <c r="OOV1" t="s">
        <v>17610</v>
      </c>
      <c r="OOW1" t="s">
        <v>17611</v>
      </c>
      <c r="OOX1" t="s">
        <v>17612</v>
      </c>
      <c r="OOY1" t="s">
        <v>17613</v>
      </c>
      <c r="OOZ1" t="s">
        <v>17614</v>
      </c>
      <c r="OPA1" t="s">
        <v>17615</v>
      </c>
      <c r="OPB1" t="s">
        <v>17616</v>
      </c>
      <c r="OPC1" t="s">
        <v>17617</v>
      </c>
      <c r="OPD1" t="s">
        <v>17618</v>
      </c>
      <c r="OPE1" t="s">
        <v>17619</v>
      </c>
      <c r="OPF1" t="s">
        <v>17620</v>
      </c>
      <c r="OPG1" t="s">
        <v>17621</v>
      </c>
      <c r="OPH1" t="s">
        <v>17622</v>
      </c>
      <c r="OPI1" t="s">
        <v>17623</v>
      </c>
      <c r="OPJ1" t="s">
        <v>17624</v>
      </c>
      <c r="OPK1" t="s">
        <v>17625</v>
      </c>
      <c r="OPL1" t="s">
        <v>17626</v>
      </c>
      <c r="OPM1" t="s">
        <v>17627</v>
      </c>
      <c r="OPN1" t="s">
        <v>17628</v>
      </c>
      <c r="OPO1" t="s">
        <v>17629</v>
      </c>
      <c r="OPP1" t="s">
        <v>17630</v>
      </c>
      <c r="OPQ1" t="s">
        <v>17631</v>
      </c>
      <c r="OPR1" t="s">
        <v>17632</v>
      </c>
      <c r="OPS1" t="s">
        <v>17633</v>
      </c>
      <c r="OPT1" t="s">
        <v>17634</v>
      </c>
      <c r="OPU1" t="s">
        <v>17635</v>
      </c>
      <c r="OPV1" t="s">
        <v>17636</v>
      </c>
      <c r="OPW1" t="s">
        <v>17637</v>
      </c>
      <c r="OPX1" t="s">
        <v>17638</v>
      </c>
      <c r="OPY1" t="s">
        <v>17639</v>
      </c>
      <c r="OPZ1" t="s">
        <v>17640</v>
      </c>
      <c r="OQA1" t="s">
        <v>17641</v>
      </c>
      <c r="OQB1" t="s">
        <v>17642</v>
      </c>
      <c r="OQC1" t="s">
        <v>17643</v>
      </c>
      <c r="OQD1" t="s">
        <v>17644</v>
      </c>
      <c r="OQE1" t="s">
        <v>17645</v>
      </c>
      <c r="OQF1" t="s">
        <v>17646</v>
      </c>
      <c r="OQG1" t="s">
        <v>17647</v>
      </c>
      <c r="OQH1" t="s">
        <v>17648</v>
      </c>
      <c r="OQI1" t="s">
        <v>17649</v>
      </c>
      <c r="OQJ1" t="s">
        <v>17650</v>
      </c>
      <c r="OQK1" t="s">
        <v>17651</v>
      </c>
      <c r="OQL1" t="s">
        <v>17652</v>
      </c>
      <c r="OQM1" t="s">
        <v>17653</v>
      </c>
      <c r="OQN1" t="s">
        <v>17654</v>
      </c>
      <c r="OQO1" t="s">
        <v>17655</v>
      </c>
      <c r="OQP1" t="s">
        <v>17656</v>
      </c>
      <c r="OQQ1" t="s">
        <v>17657</v>
      </c>
      <c r="OQR1" t="s">
        <v>17658</v>
      </c>
      <c r="OQS1" t="s">
        <v>17659</v>
      </c>
      <c r="OQT1" t="s">
        <v>17660</v>
      </c>
      <c r="OQU1" t="s">
        <v>17661</v>
      </c>
      <c r="OQV1" t="s">
        <v>17662</v>
      </c>
      <c r="OQW1" t="s">
        <v>17663</v>
      </c>
      <c r="OQX1" t="s">
        <v>17664</v>
      </c>
      <c r="OQY1" t="s">
        <v>17665</v>
      </c>
      <c r="OQZ1" t="s">
        <v>17666</v>
      </c>
      <c r="ORA1" t="s">
        <v>17667</v>
      </c>
      <c r="ORB1" t="s">
        <v>17668</v>
      </c>
      <c r="ORC1" t="s">
        <v>17669</v>
      </c>
      <c r="ORD1" t="s">
        <v>17670</v>
      </c>
      <c r="ORE1" t="s">
        <v>17671</v>
      </c>
      <c r="ORF1" t="s">
        <v>17672</v>
      </c>
      <c r="ORG1" t="s">
        <v>17673</v>
      </c>
      <c r="ORH1" t="s">
        <v>17674</v>
      </c>
      <c r="ORI1" t="s">
        <v>17675</v>
      </c>
      <c r="ORJ1" t="s">
        <v>17676</v>
      </c>
      <c r="ORK1" t="s">
        <v>17677</v>
      </c>
      <c r="ORL1" t="s">
        <v>17678</v>
      </c>
      <c r="ORM1" t="s">
        <v>17679</v>
      </c>
      <c r="ORN1" t="s">
        <v>17680</v>
      </c>
      <c r="ORO1" t="s">
        <v>17681</v>
      </c>
      <c r="ORP1" t="s">
        <v>17682</v>
      </c>
      <c r="ORQ1" t="s">
        <v>17683</v>
      </c>
      <c r="ORR1" t="s">
        <v>17684</v>
      </c>
      <c r="ORS1" t="s">
        <v>17685</v>
      </c>
      <c r="ORT1" t="s">
        <v>17686</v>
      </c>
      <c r="ORU1" t="s">
        <v>17687</v>
      </c>
      <c r="ORV1" t="s">
        <v>17688</v>
      </c>
      <c r="ORW1" t="s">
        <v>17689</v>
      </c>
      <c r="ORX1" t="s">
        <v>17690</v>
      </c>
      <c r="ORY1" t="s">
        <v>17691</v>
      </c>
      <c r="ORZ1" t="s">
        <v>17692</v>
      </c>
      <c r="OSA1" t="s">
        <v>17693</v>
      </c>
      <c r="OSB1" t="s">
        <v>17694</v>
      </c>
      <c r="OSC1" t="s">
        <v>17695</v>
      </c>
      <c r="OSD1" t="s">
        <v>17696</v>
      </c>
      <c r="OSE1" t="s">
        <v>17697</v>
      </c>
      <c r="OSF1" t="s">
        <v>17698</v>
      </c>
      <c r="OSG1" t="s">
        <v>17699</v>
      </c>
      <c r="OSH1" t="s">
        <v>17700</v>
      </c>
      <c r="OSI1" t="s">
        <v>17701</v>
      </c>
      <c r="OSJ1" t="s">
        <v>17702</v>
      </c>
      <c r="OSK1" t="s">
        <v>17703</v>
      </c>
      <c r="OSL1" t="s">
        <v>17704</v>
      </c>
      <c r="OSM1" t="s">
        <v>17705</v>
      </c>
      <c r="OSN1" t="s">
        <v>17706</v>
      </c>
      <c r="OSO1" t="s">
        <v>17707</v>
      </c>
      <c r="OSP1" t="s">
        <v>17708</v>
      </c>
      <c r="OSQ1" t="s">
        <v>17709</v>
      </c>
      <c r="OSR1" t="s">
        <v>17710</v>
      </c>
      <c r="OSS1" t="s">
        <v>17711</v>
      </c>
      <c r="OST1" t="s">
        <v>17712</v>
      </c>
      <c r="OSU1" t="s">
        <v>17713</v>
      </c>
      <c r="OSV1" t="s">
        <v>17714</v>
      </c>
      <c r="OSW1" t="s">
        <v>17715</v>
      </c>
      <c r="OSX1" t="s">
        <v>17716</v>
      </c>
      <c r="OSY1" t="s">
        <v>17717</v>
      </c>
      <c r="OSZ1" t="s">
        <v>17718</v>
      </c>
      <c r="OTA1" t="s">
        <v>17719</v>
      </c>
      <c r="OTB1" t="s">
        <v>17720</v>
      </c>
      <c r="OTC1" t="s">
        <v>17721</v>
      </c>
      <c r="OTD1" t="s">
        <v>17722</v>
      </c>
      <c r="OTE1" t="s">
        <v>17723</v>
      </c>
      <c r="OTF1" t="s">
        <v>17724</v>
      </c>
      <c r="OTG1" t="s">
        <v>17725</v>
      </c>
      <c r="OTH1" t="s">
        <v>17726</v>
      </c>
      <c r="OTI1" t="s">
        <v>17727</v>
      </c>
      <c r="OTJ1" t="s">
        <v>17728</v>
      </c>
      <c r="OTK1" t="s">
        <v>17729</v>
      </c>
      <c r="OTL1" t="s">
        <v>17730</v>
      </c>
      <c r="OTM1" t="s">
        <v>17731</v>
      </c>
      <c r="OTN1" t="s">
        <v>17732</v>
      </c>
      <c r="OTO1" t="s">
        <v>17733</v>
      </c>
      <c r="OTP1" t="s">
        <v>17734</v>
      </c>
      <c r="OTQ1" t="s">
        <v>17735</v>
      </c>
      <c r="OTR1" t="s">
        <v>17736</v>
      </c>
      <c r="OTS1" t="s">
        <v>17737</v>
      </c>
      <c r="OTT1" t="s">
        <v>17738</v>
      </c>
      <c r="OTU1" t="s">
        <v>17739</v>
      </c>
      <c r="OTV1" t="s">
        <v>17740</v>
      </c>
      <c r="OTW1" t="s">
        <v>17741</v>
      </c>
      <c r="OTX1" t="s">
        <v>17742</v>
      </c>
      <c r="OTY1" t="s">
        <v>17743</v>
      </c>
      <c r="OTZ1" t="s">
        <v>17744</v>
      </c>
      <c r="OUA1" t="s">
        <v>17745</v>
      </c>
      <c r="OUB1" t="s">
        <v>17746</v>
      </c>
      <c r="OUC1" t="s">
        <v>17747</v>
      </c>
      <c r="OUD1" t="s">
        <v>17748</v>
      </c>
      <c r="OUE1" t="s">
        <v>17749</v>
      </c>
      <c r="OUF1" t="s">
        <v>17750</v>
      </c>
      <c r="OUG1" t="s">
        <v>17751</v>
      </c>
      <c r="OUH1" t="s">
        <v>17752</v>
      </c>
      <c r="OUI1" t="s">
        <v>17753</v>
      </c>
      <c r="OUJ1" t="s">
        <v>17754</v>
      </c>
      <c r="OUK1" t="s">
        <v>17755</v>
      </c>
      <c r="OUL1" t="s">
        <v>17756</v>
      </c>
      <c r="OUM1" t="s">
        <v>17757</v>
      </c>
      <c r="OUN1" t="s">
        <v>17758</v>
      </c>
      <c r="OUO1" t="s">
        <v>17759</v>
      </c>
      <c r="OUP1" t="s">
        <v>17760</v>
      </c>
      <c r="OUQ1" t="s">
        <v>17761</v>
      </c>
      <c r="OUR1" t="s">
        <v>17762</v>
      </c>
      <c r="OUS1" t="s">
        <v>17763</v>
      </c>
      <c r="OUT1" t="s">
        <v>17764</v>
      </c>
      <c r="OUU1" t="s">
        <v>17765</v>
      </c>
      <c r="OUV1" t="s">
        <v>17766</v>
      </c>
      <c r="OUW1" t="s">
        <v>17767</v>
      </c>
      <c r="OUX1" t="s">
        <v>17768</v>
      </c>
      <c r="OUY1" t="s">
        <v>17769</v>
      </c>
      <c r="OUZ1" t="s">
        <v>17770</v>
      </c>
      <c r="OVA1" t="s">
        <v>17771</v>
      </c>
      <c r="OVB1" t="s">
        <v>17772</v>
      </c>
      <c r="OVC1" t="s">
        <v>17773</v>
      </c>
      <c r="OVD1" t="s">
        <v>17774</v>
      </c>
      <c r="OVE1" t="s">
        <v>17775</v>
      </c>
      <c r="OVF1" t="s">
        <v>17776</v>
      </c>
      <c r="OVG1" t="s">
        <v>17777</v>
      </c>
      <c r="OVH1" t="s">
        <v>17778</v>
      </c>
      <c r="OVI1" t="s">
        <v>17779</v>
      </c>
      <c r="OVJ1" t="s">
        <v>17780</v>
      </c>
      <c r="OVK1" t="s">
        <v>17781</v>
      </c>
      <c r="OVL1" t="s">
        <v>17782</v>
      </c>
      <c r="OVM1" t="s">
        <v>17783</v>
      </c>
      <c r="OVN1" t="s">
        <v>17784</v>
      </c>
      <c r="OVO1" t="s">
        <v>17785</v>
      </c>
      <c r="OVP1" t="s">
        <v>17786</v>
      </c>
      <c r="OVQ1" t="s">
        <v>17787</v>
      </c>
      <c r="OVR1" t="s">
        <v>17788</v>
      </c>
      <c r="OVS1" t="s">
        <v>17789</v>
      </c>
      <c r="OVT1" t="s">
        <v>17790</v>
      </c>
      <c r="OVU1" t="s">
        <v>17791</v>
      </c>
      <c r="OVV1" t="s">
        <v>17792</v>
      </c>
      <c r="OVW1" t="s">
        <v>17793</v>
      </c>
      <c r="OVX1" t="s">
        <v>17794</v>
      </c>
      <c r="OVY1" t="s">
        <v>17795</v>
      </c>
      <c r="OVZ1" t="s">
        <v>17796</v>
      </c>
      <c r="OWA1" t="s">
        <v>17797</v>
      </c>
      <c r="OWB1" t="s">
        <v>17798</v>
      </c>
      <c r="OWC1" t="s">
        <v>17799</v>
      </c>
      <c r="OWD1" t="s">
        <v>17800</v>
      </c>
      <c r="OWE1" t="s">
        <v>17801</v>
      </c>
      <c r="OWF1" t="s">
        <v>17802</v>
      </c>
      <c r="OWG1" t="s">
        <v>17803</v>
      </c>
      <c r="OWH1" t="s">
        <v>17804</v>
      </c>
      <c r="OWI1" t="s">
        <v>17805</v>
      </c>
      <c r="OWJ1" t="s">
        <v>17806</v>
      </c>
      <c r="OWK1" t="s">
        <v>17807</v>
      </c>
      <c r="OWL1" t="s">
        <v>17808</v>
      </c>
      <c r="OWM1" t="s">
        <v>17809</v>
      </c>
      <c r="OWN1" t="s">
        <v>17810</v>
      </c>
      <c r="OWO1" t="s">
        <v>17811</v>
      </c>
      <c r="OWP1" t="s">
        <v>17812</v>
      </c>
      <c r="OWQ1" t="s">
        <v>17813</v>
      </c>
      <c r="OWR1" t="s">
        <v>17814</v>
      </c>
      <c r="OWS1" t="s">
        <v>17815</v>
      </c>
      <c r="OWT1" t="s">
        <v>17816</v>
      </c>
      <c r="OWU1" t="s">
        <v>17817</v>
      </c>
      <c r="OWV1" t="s">
        <v>17818</v>
      </c>
      <c r="OWW1" t="s">
        <v>17819</v>
      </c>
      <c r="OWX1" t="s">
        <v>17820</v>
      </c>
      <c r="OWY1" t="s">
        <v>17821</v>
      </c>
      <c r="OWZ1" t="s">
        <v>17822</v>
      </c>
      <c r="OXA1" t="s">
        <v>17823</v>
      </c>
      <c r="OXB1" t="s">
        <v>17824</v>
      </c>
      <c r="OXC1" t="s">
        <v>17825</v>
      </c>
      <c r="OXD1" t="s">
        <v>17826</v>
      </c>
      <c r="OXE1" t="s">
        <v>17827</v>
      </c>
      <c r="OXF1" t="s">
        <v>17828</v>
      </c>
      <c r="OXG1" t="s">
        <v>17829</v>
      </c>
      <c r="OXH1" t="s">
        <v>17830</v>
      </c>
      <c r="OXI1" t="s">
        <v>17831</v>
      </c>
      <c r="OXJ1" t="s">
        <v>17832</v>
      </c>
      <c r="OXK1" t="s">
        <v>17833</v>
      </c>
      <c r="OXL1" t="s">
        <v>17834</v>
      </c>
      <c r="OXM1" t="s">
        <v>17835</v>
      </c>
      <c r="OXN1" t="s">
        <v>17836</v>
      </c>
      <c r="OXO1" t="s">
        <v>17837</v>
      </c>
      <c r="OXP1" t="s">
        <v>17838</v>
      </c>
      <c r="OXQ1" t="s">
        <v>17839</v>
      </c>
      <c r="OXR1" t="s">
        <v>17840</v>
      </c>
      <c r="OXS1" t="s">
        <v>17841</v>
      </c>
      <c r="OXT1" t="s">
        <v>17842</v>
      </c>
      <c r="OXU1" t="s">
        <v>17843</v>
      </c>
      <c r="OXV1" t="s">
        <v>17844</v>
      </c>
      <c r="OXW1" t="s">
        <v>17845</v>
      </c>
      <c r="OXX1" t="s">
        <v>17846</v>
      </c>
      <c r="OXY1" t="s">
        <v>17847</v>
      </c>
      <c r="OXZ1" t="s">
        <v>17848</v>
      </c>
      <c r="OYA1" t="s">
        <v>17849</v>
      </c>
      <c r="OYB1" t="s">
        <v>17850</v>
      </c>
      <c r="OYC1" t="s">
        <v>17851</v>
      </c>
      <c r="OYD1" t="s">
        <v>17852</v>
      </c>
      <c r="OYE1" t="s">
        <v>17853</v>
      </c>
      <c r="OYF1" t="s">
        <v>17854</v>
      </c>
      <c r="OYG1" t="s">
        <v>17855</v>
      </c>
      <c r="OYH1" t="s">
        <v>17856</v>
      </c>
      <c r="OYI1" t="s">
        <v>17857</v>
      </c>
      <c r="OYJ1" t="s">
        <v>17858</v>
      </c>
      <c r="OYK1" t="s">
        <v>17859</v>
      </c>
      <c r="OYL1" t="s">
        <v>17860</v>
      </c>
      <c r="OYM1" t="s">
        <v>17861</v>
      </c>
      <c r="OYN1" t="s">
        <v>17862</v>
      </c>
      <c r="OYO1" t="s">
        <v>17863</v>
      </c>
      <c r="OYP1" t="s">
        <v>17864</v>
      </c>
      <c r="OYQ1" t="s">
        <v>17865</v>
      </c>
      <c r="OYR1" t="s">
        <v>17866</v>
      </c>
      <c r="OYS1" t="s">
        <v>17867</v>
      </c>
      <c r="OYT1" t="s">
        <v>17868</v>
      </c>
      <c r="OYU1" t="s">
        <v>17869</v>
      </c>
      <c r="OYV1" t="s">
        <v>17870</v>
      </c>
      <c r="OYW1" t="s">
        <v>17871</v>
      </c>
      <c r="OYX1" t="s">
        <v>17872</v>
      </c>
      <c r="OYY1" t="s">
        <v>17873</v>
      </c>
      <c r="OYZ1" t="s">
        <v>17874</v>
      </c>
      <c r="OZA1" t="s">
        <v>17875</v>
      </c>
      <c r="OZB1" t="s">
        <v>17876</v>
      </c>
      <c r="OZC1" t="s">
        <v>17877</v>
      </c>
      <c r="OZD1" t="s">
        <v>17878</v>
      </c>
      <c r="OZE1" t="s">
        <v>17879</v>
      </c>
      <c r="OZF1" t="s">
        <v>17880</v>
      </c>
      <c r="OZG1" t="s">
        <v>17881</v>
      </c>
      <c r="OZH1" t="s">
        <v>17882</v>
      </c>
      <c r="OZI1" t="s">
        <v>17883</v>
      </c>
      <c r="OZJ1" t="s">
        <v>17884</v>
      </c>
      <c r="OZK1" t="s">
        <v>17885</v>
      </c>
      <c r="OZL1" t="s">
        <v>17886</v>
      </c>
      <c r="OZM1" t="s">
        <v>17887</v>
      </c>
      <c r="OZN1" t="s">
        <v>17888</v>
      </c>
      <c r="OZO1" t="s">
        <v>17889</v>
      </c>
      <c r="OZP1" t="s">
        <v>17890</v>
      </c>
      <c r="OZQ1" t="s">
        <v>17891</v>
      </c>
      <c r="OZR1" t="s">
        <v>17892</v>
      </c>
      <c r="OZS1" t="s">
        <v>17893</v>
      </c>
      <c r="OZT1" t="s">
        <v>17894</v>
      </c>
      <c r="OZU1" t="s">
        <v>17895</v>
      </c>
      <c r="OZV1" t="s">
        <v>17896</v>
      </c>
      <c r="OZW1" t="s">
        <v>17897</v>
      </c>
      <c r="OZX1" t="s">
        <v>17898</v>
      </c>
      <c r="OZY1" t="s">
        <v>17899</v>
      </c>
      <c r="OZZ1" t="s">
        <v>17900</v>
      </c>
      <c r="PAA1" t="s">
        <v>17901</v>
      </c>
      <c r="PAB1" t="s">
        <v>17902</v>
      </c>
      <c r="PAC1" t="s">
        <v>17903</v>
      </c>
      <c r="PAD1" t="s">
        <v>17904</v>
      </c>
      <c r="PAE1" t="s">
        <v>17905</v>
      </c>
      <c r="PAF1" t="s">
        <v>17906</v>
      </c>
      <c r="PAG1" t="s">
        <v>17907</v>
      </c>
      <c r="PAH1" t="s">
        <v>17908</v>
      </c>
      <c r="PAI1" t="s">
        <v>17909</v>
      </c>
      <c r="PAJ1" t="s">
        <v>17910</v>
      </c>
      <c r="PAK1" t="s">
        <v>17911</v>
      </c>
      <c r="PAL1" t="s">
        <v>17912</v>
      </c>
      <c r="PAM1" t="s">
        <v>17913</v>
      </c>
      <c r="PAN1" t="s">
        <v>17914</v>
      </c>
      <c r="PAO1" t="s">
        <v>17915</v>
      </c>
      <c r="PAP1" t="s">
        <v>17916</v>
      </c>
      <c r="PAQ1" t="s">
        <v>17917</v>
      </c>
      <c r="PAR1" t="s">
        <v>17918</v>
      </c>
      <c r="PAS1" t="s">
        <v>17919</v>
      </c>
      <c r="PAT1" t="s">
        <v>17920</v>
      </c>
      <c r="PAU1" t="s">
        <v>17921</v>
      </c>
      <c r="PAV1" t="s">
        <v>17922</v>
      </c>
      <c r="PAW1" t="s">
        <v>17923</v>
      </c>
      <c r="PAX1" t="s">
        <v>17924</v>
      </c>
      <c r="PAY1" t="s">
        <v>17925</v>
      </c>
      <c r="PAZ1" t="s">
        <v>17926</v>
      </c>
      <c r="PBA1" t="s">
        <v>17927</v>
      </c>
      <c r="PBB1" t="s">
        <v>17928</v>
      </c>
      <c r="PBC1" t="s">
        <v>17929</v>
      </c>
      <c r="PBD1" t="s">
        <v>17930</v>
      </c>
      <c r="PBE1" t="s">
        <v>17931</v>
      </c>
      <c r="PBF1" t="s">
        <v>17932</v>
      </c>
      <c r="PBG1" t="s">
        <v>17933</v>
      </c>
      <c r="PBH1" t="s">
        <v>17934</v>
      </c>
      <c r="PBI1" t="s">
        <v>17935</v>
      </c>
      <c r="PBJ1" t="s">
        <v>17936</v>
      </c>
      <c r="PBK1" t="s">
        <v>17937</v>
      </c>
      <c r="PBL1" t="s">
        <v>17938</v>
      </c>
      <c r="PBM1" t="s">
        <v>17939</v>
      </c>
      <c r="PBN1" t="s">
        <v>17940</v>
      </c>
      <c r="PBO1" t="s">
        <v>17941</v>
      </c>
      <c r="PBP1" t="s">
        <v>17942</v>
      </c>
      <c r="PBQ1" t="s">
        <v>17943</v>
      </c>
      <c r="PBR1" t="s">
        <v>17944</v>
      </c>
      <c r="PBS1" t="s">
        <v>17945</v>
      </c>
      <c r="PBT1" t="s">
        <v>17946</v>
      </c>
      <c r="PBU1" t="s">
        <v>17947</v>
      </c>
      <c r="PBV1" t="s">
        <v>17948</v>
      </c>
      <c r="PBW1" t="s">
        <v>17949</v>
      </c>
      <c r="PBX1" t="s">
        <v>17950</v>
      </c>
      <c r="PBY1" t="s">
        <v>17951</v>
      </c>
      <c r="PBZ1" t="s">
        <v>17952</v>
      </c>
      <c r="PCA1" t="s">
        <v>17953</v>
      </c>
      <c r="PCB1" t="s">
        <v>17954</v>
      </c>
      <c r="PCC1" t="s">
        <v>17955</v>
      </c>
      <c r="PCD1" t="s">
        <v>17956</v>
      </c>
      <c r="PCE1" t="s">
        <v>17957</v>
      </c>
      <c r="PCF1" t="s">
        <v>17958</v>
      </c>
      <c r="PCG1" t="s">
        <v>17959</v>
      </c>
      <c r="PCH1" t="s">
        <v>17960</v>
      </c>
      <c r="PCI1" t="s">
        <v>17961</v>
      </c>
      <c r="PCJ1" t="s">
        <v>17962</v>
      </c>
      <c r="PCK1" t="s">
        <v>17963</v>
      </c>
      <c r="PCL1" t="s">
        <v>17964</v>
      </c>
      <c r="PCM1" t="s">
        <v>17965</v>
      </c>
      <c r="PCN1" t="s">
        <v>17966</v>
      </c>
      <c r="PCO1" t="s">
        <v>17967</v>
      </c>
      <c r="PCP1" t="s">
        <v>17968</v>
      </c>
      <c r="PCQ1" t="s">
        <v>17969</v>
      </c>
      <c r="PCR1" t="s">
        <v>17970</v>
      </c>
      <c r="PCS1" t="s">
        <v>17971</v>
      </c>
      <c r="PCT1" t="s">
        <v>17972</v>
      </c>
      <c r="PCU1" t="s">
        <v>17973</v>
      </c>
      <c r="PCV1" t="s">
        <v>17974</v>
      </c>
      <c r="PCW1" t="s">
        <v>17975</v>
      </c>
      <c r="PCX1" t="s">
        <v>17976</v>
      </c>
      <c r="PCY1" t="s">
        <v>17977</v>
      </c>
      <c r="PCZ1" t="s">
        <v>17978</v>
      </c>
      <c r="PDA1" t="s">
        <v>17979</v>
      </c>
      <c r="PDB1" t="s">
        <v>17980</v>
      </c>
      <c r="PDC1" t="s">
        <v>17981</v>
      </c>
      <c r="PDD1" t="s">
        <v>17982</v>
      </c>
      <c r="PDE1" t="s">
        <v>17983</v>
      </c>
      <c r="PDF1" t="s">
        <v>17984</v>
      </c>
      <c r="PDG1" t="s">
        <v>17985</v>
      </c>
      <c r="PDH1" t="s">
        <v>17986</v>
      </c>
      <c r="PDI1" t="s">
        <v>17987</v>
      </c>
      <c r="PDJ1" t="s">
        <v>17988</v>
      </c>
      <c r="PDK1" t="s">
        <v>17989</v>
      </c>
      <c r="PDL1" t="s">
        <v>17990</v>
      </c>
      <c r="PDM1" t="s">
        <v>17991</v>
      </c>
      <c r="PDN1" t="s">
        <v>17992</v>
      </c>
      <c r="PDO1" t="s">
        <v>17993</v>
      </c>
      <c r="PDP1" t="s">
        <v>17994</v>
      </c>
      <c r="PDQ1" t="s">
        <v>17995</v>
      </c>
      <c r="PDR1" t="s">
        <v>17996</v>
      </c>
      <c r="PDS1" t="s">
        <v>17997</v>
      </c>
      <c r="PDT1" t="s">
        <v>17998</v>
      </c>
      <c r="PDU1" t="s">
        <v>17999</v>
      </c>
      <c r="PDV1" t="s">
        <v>18000</v>
      </c>
      <c r="PDW1" t="s">
        <v>18001</v>
      </c>
      <c r="PDX1" t="s">
        <v>18002</v>
      </c>
      <c r="PDY1" t="s">
        <v>18003</v>
      </c>
      <c r="PDZ1" t="s">
        <v>18004</v>
      </c>
      <c r="PEA1" t="s">
        <v>18005</v>
      </c>
      <c r="PEB1" t="s">
        <v>18006</v>
      </c>
      <c r="PEC1" t="s">
        <v>18007</v>
      </c>
      <c r="PED1" t="s">
        <v>18008</v>
      </c>
      <c r="PEE1" t="s">
        <v>18009</v>
      </c>
      <c r="PEF1" t="s">
        <v>18010</v>
      </c>
      <c r="PEG1" t="s">
        <v>18011</v>
      </c>
      <c r="PEH1" t="s">
        <v>18012</v>
      </c>
      <c r="PEI1" t="s">
        <v>18013</v>
      </c>
      <c r="PEJ1" t="s">
        <v>18014</v>
      </c>
      <c r="PEK1" t="s">
        <v>18015</v>
      </c>
      <c r="PEL1" t="s">
        <v>18016</v>
      </c>
      <c r="PEM1" t="s">
        <v>18017</v>
      </c>
      <c r="PEN1" t="s">
        <v>18018</v>
      </c>
      <c r="PEO1" t="s">
        <v>18019</v>
      </c>
      <c r="PEP1" t="s">
        <v>18020</v>
      </c>
      <c r="PEQ1" t="s">
        <v>18021</v>
      </c>
      <c r="PER1" t="s">
        <v>18022</v>
      </c>
      <c r="PES1" t="s">
        <v>18023</v>
      </c>
      <c r="PET1" t="s">
        <v>18024</v>
      </c>
      <c r="PEU1" t="s">
        <v>18025</v>
      </c>
      <c r="PEV1" t="s">
        <v>18026</v>
      </c>
      <c r="PEW1" t="s">
        <v>18027</v>
      </c>
      <c r="PEX1" t="s">
        <v>18028</v>
      </c>
      <c r="PEY1" t="s">
        <v>18029</v>
      </c>
      <c r="PEZ1" t="s">
        <v>18030</v>
      </c>
      <c r="PFA1" t="s">
        <v>18031</v>
      </c>
      <c r="PFB1" t="s">
        <v>18032</v>
      </c>
      <c r="PFC1" t="s">
        <v>18033</v>
      </c>
      <c r="PFD1" t="s">
        <v>18034</v>
      </c>
      <c r="PFE1" t="s">
        <v>18035</v>
      </c>
      <c r="PFF1" t="s">
        <v>18036</v>
      </c>
      <c r="PFG1" t="s">
        <v>18037</v>
      </c>
      <c r="PFH1" t="s">
        <v>18038</v>
      </c>
      <c r="PFI1" t="s">
        <v>18039</v>
      </c>
      <c r="PFJ1" t="s">
        <v>18040</v>
      </c>
      <c r="PFK1" t="s">
        <v>18041</v>
      </c>
      <c r="PFL1" t="s">
        <v>18042</v>
      </c>
      <c r="PFM1" t="s">
        <v>18043</v>
      </c>
      <c r="PFN1" t="s">
        <v>18044</v>
      </c>
      <c r="PFO1" t="s">
        <v>18045</v>
      </c>
      <c r="PFP1" t="s">
        <v>18046</v>
      </c>
      <c r="PFQ1" t="s">
        <v>18047</v>
      </c>
      <c r="PFR1" t="s">
        <v>18048</v>
      </c>
      <c r="PFS1" t="s">
        <v>18049</v>
      </c>
      <c r="PFT1" t="s">
        <v>18050</v>
      </c>
      <c r="PFU1" t="s">
        <v>18051</v>
      </c>
      <c r="PFV1" t="s">
        <v>18052</v>
      </c>
      <c r="PFW1" t="s">
        <v>18053</v>
      </c>
      <c r="PFX1" t="s">
        <v>18054</v>
      </c>
      <c r="PFY1" t="s">
        <v>18055</v>
      </c>
      <c r="PFZ1" t="s">
        <v>18056</v>
      </c>
      <c r="PGA1" t="s">
        <v>18057</v>
      </c>
      <c r="PGB1" t="s">
        <v>18058</v>
      </c>
      <c r="PGC1" t="s">
        <v>18059</v>
      </c>
      <c r="PGD1" t="s">
        <v>18060</v>
      </c>
      <c r="PGE1" t="s">
        <v>18061</v>
      </c>
      <c r="PGF1" t="s">
        <v>18062</v>
      </c>
      <c r="PGG1" t="s">
        <v>18063</v>
      </c>
      <c r="PGH1" t="s">
        <v>18064</v>
      </c>
      <c r="PGI1" t="s">
        <v>18065</v>
      </c>
      <c r="PGJ1" t="s">
        <v>18066</v>
      </c>
      <c r="PGK1" t="s">
        <v>18067</v>
      </c>
      <c r="PGL1" t="s">
        <v>18068</v>
      </c>
      <c r="PGM1" t="s">
        <v>18069</v>
      </c>
      <c r="PGN1" t="s">
        <v>18070</v>
      </c>
      <c r="PGO1" t="s">
        <v>18071</v>
      </c>
      <c r="PGP1" t="s">
        <v>18072</v>
      </c>
      <c r="PGQ1" t="s">
        <v>18073</v>
      </c>
      <c r="PGR1" t="s">
        <v>18074</v>
      </c>
      <c r="PGS1" t="s">
        <v>18075</v>
      </c>
      <c r="PGT1" t="s">
        <v>18076</v>
      </c>
      <c r="PGU1" t="s">
        <v>18077</v>
      </c>
      <c r="PGV1" t="s">
        <v>18078</v>
      </c>
      <c r="PGW1" t="s">
        <v>18079</v>
      </c>
      <c r="PGX1" t="s">
        <v>18080</v>
      </c>
      <c r="PGY1" t="s">
        <v>18081</v>
      </c>
      <c r="PGZ1" t="s">
        <v>18082</v>
      </c>
      <c r="PHA1" t="s">
        <v>18083</v>
      </c>
      <c r="PHB1" t="s">
        <v>18084</v>
      </c>
      <c r="PHC1" t="s">
        <v>18085</v>
      </c>
      <c r="PHD1" t="s">
        <v>18086</v>
      </c>
      <c r="PHE1" t="s">
        <v>18087</v>
      </c>
      <c r="PHF1" t="s">
        <v>18088</v>
      </c>
      <c r="PHG1" t="s">
        <v>18089</v>
      </c>
      <c r="PHH1" t="s">
        <v>18090</v>
      </c>
      <c r="PHI1" t="s">
        <v>18091</v>
      </c>
      <c r="PHJ1" t="s">
        <v>18092</v>
      </c>
      <c r="PHK1" t="s">
        <v>18093</v>
      </c>
      <c r="PHL1" t="s">
        <v>18094</v>
      </c>
      <c r="PHM1" t="s">
        <v>18095</v>
      </c>
      <c r="PHN1" t="s">
        <v>18096</v>
      </c>
      <c r="PHO1" t="s">
        <v>18097</v>
      </c>
      <c r="PHP1" t="s">
        <v>18098</v>
      </c>
      <c r="PHQ1" t="s">
        <v>18099</v>
      </c>
      <c r="PHR1" t="s">
        <v>18100</v>
      </c>
      <c r="PHS1" t="s">
        <v>18101</v>
      </c>
      <c r="PHT1" t="s">
        <v>18102</v>
      </c>
      <c r="PHU1" t="s">
        <v>18103</v>
      </c>
      <c r="PHV1" t="s">
        <v>18104</v>
      </c>
      <c r="PHW1" t="s">
        <v>18105</v>
      </c>
      <c r="PHX1" t="s">
        <v>18106</v>
      </c>
      <c r="PHY1" t="s">
        <v>18107</v>
      </c>
      <c r="PHZ1" t="s">
        <v>18108</v>
      </c>
      <c r="PIA1" t="s">
        <v>18109</v>
      </c>
      <c r="PIB1" t="s">
        <v>18110</v>
      </c>
      <c r="PIC1" t="s">
        <v>18111</v>
      </c>
      <c r="PID1" t="s">
        <v>18112</v>
      </c>
      <c r="PIE1" t="s">
        <v>18113</v>
      </c>
      <c r="PIF1" t="s">
        <v>18114</v>
      </c>
      <c r="PIG1" t="s">
        <v>18115</v>
      </c>
      <c r="PIH1" t="s">
        <v>18116</v>
      </c>
      <c r="PII1" t="s">
        <v>18117</v>
      </c>
      <c r="PIJ1" t="s">
        <v>18118</v>
      </c>
      <c r="PIK1" t="s">
        <v>18119</v>
      </c>
      <c r="PIL1" t="s">
        <v>18120</v>
      </c>
      <c r="PIM1" t="s">
        <v>18121</v>
      </c>
      <c r="PIN1" t="s">
        <v>18122</v>
      </c>
      <c r="PIO1" t="s">
        <v>18123</v>
      </c>
      <c r="PIP1" t="s">
        <v>18124</v>
      </c>
      <c r="PIQ1" t="s">
        <v>18125</v>
      </c>
      <c r="PIR1" t="s">
        <v>18126</v>
      </c>
      <c r="PIS1" t="s">
        <v>18127</v>
      </c>
      <c r="PIT1" t="s">
        <v>18128</v>
      </c>
      <c r="PIU1" t="s">
        <v>18129</v>
      </c>
      <c r="PIV1" t="s">
        <v>18130</v>
      </c>
      <c r="PIW1" t="s">
        <v>18131</v>
      </c>
      <c r="PIX1" t="s">
        <v>18132</v>
      </c>
      <c r="PIY1" t="s">
        <v>18133</v>
      </c>
      <c r="PIZ1" t="s">
        <v>18134</v>
      </c>
      <c r="PJA1" t="s">
        <v>18135</v>
      </c>
      <c r="PJB1" t="s">
        <v>18136</v>
      </c>
      <c r="PJC1" t="s">
        <v>18137</v>
      </c>
      <c r="PJD1" t="s">
        <v>18138</v>
      </c>
      <c r="PJE1" t="s">
        <v>18139</v>
      </c>
      <c r="PJF1" t="s">
        <v>18140</v>
      </c>
      <c r="PJG1" t="s">
        <v>18141</v>
      </c>
      <c r="PJH1" t="s">
        <v>18142</v>
      </c>
      <c r="PJI1" t="s">
        <v>18143</v>
      </c>
      <c r="PJJ1" t="s">
        <v>18144</v>
      </c>
      <c r="PJK1" t="s">
        <v>18145</v>
      </c>
      <c r="PJL1" t="s">
        <v>18146</v>
      </c>
      <c r="PJM1" t="s">
        <v>18147</v>
      </c>
      <c r="PJN1" t="s">
        <v>18148</v>
      </c>
      <c r="PJO1" t="s">
        <v>18149</v>
      </c>
      <c r="PJP1" t="s">
        <v>18150</v>
      </c>
      <c r="PJQ1" t="s">
        <v>18151</v>
      </c>
      <c r="PJR1" t="s">
        <v>18152</v>
      </c>
      <c r="PJS1" t="s">
        <v>18153</v>
      </c>
      <c r="PJT1" t="s">
        <v>18154</v>
      </c>
      <c r="PJU1" t="s">
        <v>18155</v>
      </c>
      <c r="PJV1" t="s">
        <v>18156</v>
      </c>
      <c r="PJW1" t="s">
        <v>18157</v>
      </c>
      <c r="PJX1" t="s">
        <v>18158</v>
      </c>
      <c r="PJY1" t="s">
        <v>18159</v>
      </c>
      <c r="PJZ1" t="s">
        <v>18160</v>
      </c>
      <c r="PKA1" t="s">
        <v>18161</v>
      </c>
      <c r="PKB1" t="s">
        <v>18162</v>
      </c>
      <c r="PKC1" t="s">
        <v>18163</v>
      </c>
      <c r="PKD1" t="s">
        <v>18164</v>
      </c>
      <c r="PKE1" t="s">
        <v>18165</v>
      </c>
      <c r="PKF1" t="s">
        <v>18166</v>
      </c>
      <c r="PKG1" t="s">
        <v>18167</v>
      </c>
      <c r="PKH1" t="s">
        <v>18168</v>
      </c>
      <c r="PKI1" t="s">
        <v>18169</v>
      </c>
      <c r="PKJ1" t="s">
        <v>18170</v>
      </c>
      <c r="PKK1" t="s">
        <v>18171</v>
      </c>
      <c r="PKL1" t="s">
        <v>18172</v>
      </c>
      <c r="PKM1" t="s">
        <v>18173</v>
      </c>
      <c r="PKN1" t="s">
        <v>18174</v>
      </c>
      <c r="PKO1" t="s">
        <v>18175</v>
      </c>
      <c r="PKP1" t="s">
        <v>18176</v>
      </c>
      <c r="PKQ1" t="s">
        <v>18177</v>
      </c>
      <c r="PKR1" t="s">
        <v>18178</v>
      </c>
      <c r="PKS1" t="s">
        <v>18179</v>
      </c>
      <c r="PKT1" t="s">
        <v>18180</v>
      </c>
      <c r="PKU1" t="s">
        <v>18181</v>
      </c>
      <c r="PKV1" t="s">
        <v>18182</v>
      </c>
      <c r="PKW1" t="s">
        <v>18183</v>
      </c>
      <c r="PKX1" t="s">
        <v>18184</v>
      </c>
      <c r="PKY1" t="s">
        <v>18185</v>
      </c>
      <c r="PKZ1" t="s">
        <v>18186</v>
      </c>
      <c r="PLA1" t="s">
        <v>18187</v>
      </c>
      <c r="PLB1" t="s">
        <v>18188</v>
      </c>
      <c r="PLC1" t="s">
        <v>18189</v>
      </c>
      <c r="PLD1" t="s">
        <v>18190</v>
      </c>
      <c r="PLE1" t="s">
        <v>18191</v>
      </c>
      <c r="PLF1" t="s">
        <v>18192</v>
      </c>
      <c r="PLG1" t="s">
        <v>18193</v>
      </c>
      <c r="PLH1" t="s">
        <v>18194</v>
      </c>
      <c r="PLI1" t="s">
        <v>18195</v>
      </c>
      <c r="PLJ1" t="s">
        <v>18196</v>
      </c>
      <c r="PLK1" t="s">
        <v>18197</v>
      </c>
      <c r="PLL1" t="s">
        <v>18198</v>
      </c>
      <c r="PLM1" t="s">
        <v>18199</v>
      </c>
      <c r="PLN1" t="s">
        <v>18200</v>
      </c>
      <c r="PLO1" t="s">
        <v>18201</v>
      </c>
      <c r="PLP1" t="s">
        <v>18202</v>
      </c>
      <c r="PLQ1" t="s">
        <v>18203</v>
      </c>
      <c r="PLR1" t="s">
        <v>18204</v>
      </c>
      <c r="PLS1" t="s">
        <v>18205</v>
      </c>
      <c r="PLT1" t="s">
        <v>18206</v>
      </c>
      <c r="PLU1" t="s">
        <v>18207</v>
      </c>
      <c r="PLV1" t="s">
        <v>18208</v>
      </c>
      <c r="PLW1" t="s">
        <v>18209</v>
      </c>
      <c r="PLX1" t="s">
        <v>18210</v>
      </c>
      <c r="PLY1" t="s">
        <v>18211</v>
      </c>
      <c r="PLZ1" t="s">
        <v>18212</v>
      </c>
      <c r="PMA1" t="s">
        <v>18213</v>
      </c>
      <c r="PMB1" t="s">
        <v>18214</v>
      </c>
      <c r="PMC1" t="s">
        <v>18215</v>
      </c>
      <c r="PMD1" t="s">
        <v>18216</v>
      </c>
      <c r="PME1" t="s">
        <v>18217</v>
      </c>
      <c r="PMF1" t="s">
        <v>18218</v>
      </c>
      <c r="PMG1" t="s">
        <v>18219</v>
      </c>
      <c r="PMH1" t="s">
        <v>18220</v>
      </c>
      <c r="PMI1" t="s">
        <v>18221</v>
      </c>
      <c r="PMJ1" t="s">
        <v>18222</v>
      </c>
      <c r="PMK1" t="s">
        <v>18223</v>
      </c>
      <c r="PML1" t="s">
        <v>18224</v>
      </c>
      <c r="PMM1" t="s">
        <v>18225</v>
      </c>
      <c r="PMN1" t="s">
        <v>18226</v>
      </c>
      <c r="PMO1" t="s">
        <v>18227</v>
      </c>
      <c r="PMP1" t="s">
        <v>18228</v>
      </c>
      <c r="PMQ1" t="s">
        <v>18229</v>
      </c>
      <c r="PMR1" t="s">
        <v>18230</v>
      </c>
      <c r="PMS1" t="s">
        <v>18231</v>
      </c>
      <c r="PMT1" t="s">
        <v>18232</v>
      </c>
      <c r="PMU1" t="s">
        <v>18233</v>
      </c>
      <c r="PMV1" t="s">
        <v>18234</v>
      </c>
      <c r="PMW1" t="s">
        <v>18235</v>
      </c>
      <c r="PMX1" t="s">
        <v>18236</v>
      </c>
      <c r="PMY1" t="s">
        <v>18237</v>
      </c>
      <c r="PMZ1" t="s">
        <v>18238</v>
      </c>
      <c r="PNA1" t="s">
        <v>18239</v>
      </c>
      <c r="PNB1" t="s">
        <v>18240</v>
      </c>
      <c r="PNC1" t="s">
        <v>18241</v>
      </c>
      <c r="PND1" t="s">
        <v>18242</v>
      </c>
      <c r="PNE1" t="s">
        <v>18243</v>
      </c>
      <c r="PNF1" t="s">
        <v>18244</v>
      </c>
      <c r="PNG1" t="s">
        <v>18245</v>
      </c>
      <c r="PNH1" t="s">
        <v>18246</v>
      </c>
      <c r="PNI1" t="s">
        <v>18247</v>
      </c>
      <c r="PNJ1" t="s">
        <v>18248</v>
      </c>
      <c r="PNK1" t="s">
        <v>18249</v>
      </c>
      <c r="PNL1" t="s">
        <v>18250</v>
      </c>
      <c r="PNM1" t="s">
        <v>18251</v>
      </c>
      <c r="PNN1" t="s">
        <v>18252</v>
      </c>
      <c r="PNO1" t="s">
        <v>18253</v>
      </c>
      <c r="PNP1" t="s">
        <v>18254</v>
      </c>
      <c r="PNQ1" t="s">
        <v>18255</v>
      </c>
      <c r="PNR1" t="s">
        <v>18256</v>
      </c>
      <c r="PNS1" t="s">
        <v>18257</v>
      </c>
      <c r="PNT1" t="s">
        <v>18258</v>
      </c>
      <c r="PNU1" t="s">
        <v>18259</v>
      </c>
      <c r="PNV1" t="s">
        <v>18260</v>
      </c>
      <c r="PNW1" t="s">
        <v>18261</v>
      </c>
      <c r="PNX1" t="s">
        <v>18262</v>
      </c>
      <c r="PNY1" t="s">
        <v>18263</v>
      </c>
      <c r="PNZ1" t="s">
        <v>18264</v>
      </c>
      <c r="POA1" t="s">
        <v>18265</v>
      </c>
      <c r="POB1" t="s">
        <v>18266</v>
      </c>
      <c r="POC1" t="s">
        <v>18267</v>
      </c>
      <c r="POD1" t="s">
        <v>18268</v>
      </c>
      <c r="POE1" t="s">
        <v>18269</v>
      </c>
      <c r="POF1" t="s">
        <v>18270</v>
      </c>
      <c r="POG1" t="s">
        <v>18271</v>
      </c>
      <c r="POH1" t="s">
        <v>18272</v>
      </c>
      <c r="POI1" t="s">
        <v>18273</v>
      </c>
      <c r="POJ1" t="s">
        <v>18274</v>
      </c>
      <c r="POK1" t="s">
        <v>18275</v>
      </c>
      <c r="POL1" t="s">
        <v>18276</v>
      </c>
      <c r="POM1" t="s">
        <v>18277</v>
      </c>
      <c r="PON1" t="s">
        <v>18278</v>
      </c>
      <c r="POO1" t="s">
        <v>18279</v>
      </c>
      <c r="POP1" t="s">
        <v>18280</v>
      </c>
      <c r="POQ1" t="s">
        <v>18281</v>
      </c>
      <c r="POR1" t="s">
        <v>18282</v>
      </c>
      <c r="POS1" t="s">
        <v>18283</v>
      </c>
      <c r="POT1" t="s">
        <v>18284</v>
      </c>
      <c r="POU1" t="s">
        <v>18285</v>
      </c>
      <c r="POV1" t="s">
        <v>18286</v>
      </c>
      <c r="POW1" t="s">
        <v>18287</v>
      </c>
      <c r="POX1" t="s">
        <v>18288</v>
      </c>
      <c r="POY1" t="s">
        <v>18289</v>
      </c>
      <c r="POZ1" t="s">
        <v>18290</v>
      </c>
      <c r="PPA1" t="s">
        <v>18291</v>
      </c>
      <c r="PPB1" t="s">
        <v>18292</v>
      </c>
      <c r="PPC1" t="s">
        <v>18293</v>
      </c>
      <c r="PPD1" t="s">
        <v>18294</v>
      </c>
      <c r="PPE1" t="s">
        <v>18295</v>
      </c>
      <c r="PPF1" t="s">
        <v>18296</v>
      </c>
      <c r="PPG1" t="s">
        <v>18297</v>
      </c>
      <c r="PPH1" t="s">
        <v>18298</v>
      </c>
      <c r="PPI1" t="s">
        <v>18299</v>
      </c>
      <c r="PPJ1" t="s">
        <v>18300</v>
      </c>
      <c r="PPK1" t="s">
        <v>18301</v>
      </c>
      <c r="PPL1" t="s">
        <v>18302</v>
      </c>
      <c r="PPM1" t="s">
        <v>18303</v>
      </c>
      <c r="PPN1" t="s">
        <v>18304</v>
      </c>
      <c r="PPO1" t="s">
        <v>18305</v>
      </c>
      <c r="PPP1" t="s">
        <v>18306</v>
      </c>
      <c r="PPQ1" t="s">
        <v>18307</v>
      </c>
      <c r="PPR1" t="s">
        <v>18308</v>
      </c>
      <c r="PPS1" t="s">
        <v>18309</v>
      </c>
      <c r="PPT1" t="s">
        <v>18310</v>
      </c>
      <c r="PPU1" t="s">
        <v>18311</v>
      </c>
      <c r="PPV1" t="s">
        <v>18312</v>
      </c>
      <c r="PPW1" t="s">
        <v>18313</v>
      </c>
      <c r="PPX1" t="s">
        <v>18314</v>
      </c>
      <c r="PPY1" t="s">
        <v>18315</v>
      </c>
      <c r="PPZ1" t="s">
        <v>18316</v>
      </c>
      <c r="PQA1" t="s">
        <v>18317</v>
      </c>
      <c r="PQB1" t="s">
        <v>18318</v>
      </c>
      <c r="PQC1" t="s">
        <v>18319</v>
      </c>
      <c r="PQD1" t="s">
        <v>18320</v>
      </c>
      <c r="PQE1" t="s">
        <v>18321</v>
      </c>
      <c r="PQF1" t="s">
        <v>18322</v>
      </c>
      <c r="PQG1" t="s">
        <v>18323</v>
      </c>
      <c r="PQH1" t="s">
        <v>18324</v>
      </c>
      <c r="PQI1" t="s">
        <v>18325</v>
      </c>
      <c r="PQJ1" t="s">
        <v>18326</v>
      </c>
      <c r="PQK1" t="s">
        <v>18327</v>
      </c>
      <c r="PQL1" t="s">
        <v>18328</v>
      </c>
      <c r="PQM1" t="s">
        <v>18329</v>
      </c>
      <c r="PQN1" t="s">
        <v>18330</v>
      </c>
      <c r="PQO1" t="s">
        <v>18331</v>
      </c>
      <c r="PQP1" t="s">
        <v>18332</v>
      </c>
      <c r="PQQ1" t="s">
        <v>18333</v>
      </c>
      <c r="PQR1" t="s">
        <v>18334</v>
      </c>
      <c r="PQS1" t="s">
        <v>18335</v>
      </c>
      <c r="PQT1" t="s">
        <v>18336</v>
      </c>
      <c r="PQU1" t="s">
        <v>18337</v>
      </c>
      <c r="PQV1" t="s">
        <v>18338</v>
      </c>
      <c r="PQW1" t="s">
        <v>18339</v>
      </c>
      <c r="PQX1" t="s">
        <v>18340</v>
      </c>
      <c r="PQY1" t="s">
        <v>18341</v>
      </c>
      <c r="PQZ1" t="s">
        <v>18342</v>
      </c>
      <c r="PRA1" t="s">
        <v>18343</v>
      </c>
      <c r="PRB1" t="s">
        <v>18344</v>
      </c>
      <c r="PRC1" t="s">
        <v>18345</v>
      </c>
      <c r="PRD1" t="s">
        <v>18346</v>
      </c>
      <c r="PRE1" t="s">
        <v>18347</v>
      </c>
      <c r="PRF1" t="s">
        <v>18348</v>
      </c>
      <c r="PRG1" t="s">
        <v>18349</v>
      </c>
      <c r="PRH1" t="s">
        <v>18350</v>
      </c>
      <c r="PRI1" t="s">
        <v>18351</v>
      </c>
      <c r="PRJ1" t="s">
        <v>18352</v>
      </c>
      <c r="PRK1" t="s">
        <v>18353</v>
      </c>
      <c r="PRL1" t="s">
        <v>18354</v>
      </c>
      <c r="PRM1" t="s">
        <v>18355</v>
      </c>
      <c r="PRN1" t="s">
        <v>18356</v>
      </c>
      <c r="PRO1" t="s">
        <v>18357</v>
      </c>
      <c r="PRP1" t="s">
        <v>18358</v>
      </c>
      <c r="PRQ1" t="s">
        <v>18359</v>
      </c>
      <c r="PRR1" t="s">
        <v>18360</v>
      </c>
      <c r="PRS1" t="s">
        <v>18361</v>
      </c>
      <c r="PRT1" t="s">
        <v>18362</v>
      </c>
      <c r="PRU1" t="s">
        <v>18363</v>
      </c>
      <c r="PRV1" t="s">
        <v>18364</v>
      </c>
      <c r="PRW1" t="s">
        <v>18365</v>
      </c>
      <c r="PRX1" t="s">
        <v>18366</v>
      </c>
      <c r="PRY1" t="s">
        <v>18367</v>
      </c>
      <c r="PRZ1" t="s">
        <v>18368</v>
      </c>
      <c r="PSA1" t="s">
        <v>18369</v>
      </c>
      <c r="PSB1" t="s">
        <v>18370</v>
      </c>
      <c r="PSC1" t="s">
        <v>18371</v>
      </c>
      <c r="PSD1" t="s">
        <v>18372</v>
      </c>
      <c r="PSE1" t="s">
        <v>18373</v>
      </c>
      <c r="PSF1" t="s">
        <v>18374</v>
      </c>
      <c r="PSG1" t="s">
        <v>18375</v>
      </c>
      <c r="PSH1" t="s">
        <v>18376</v>
      </c>
      <c r="PSI1" t="s">
        <v>18377</v>
      </c>
      <c r="PSJ1" t="s">
        <v>18378</v>
      </c>
      <c r="PSK1" t="s">
        <v>18379</v>
      </c>
      <c r="PSL1" t="s">
        <v>18380</v>
      </c>
      <c r="PSM1" t="s">
        <v>18381</v>
      </c>
      <c r="PSN1" t="s">
        <v>18382</v>
      </c>
      <c r="PSO1" t="s">
        <v>18383</v>
      </c>
      <c r="PSP1" t="s">
        <v>18384</v>
      </c>
      <c r="PSQ1" t="s">
        <v>18385</v>
      </c>
      <c r="PSR1" t="s">
        <v>18386</v>
      </c>
      <c r="PSS1" t="s">
        <v>18387</v>
      </c>
      <c r="PST1" t="s">
        <v>18388</v>
      </c>
      <c r="PSU1" t="s">
        <v>18389</v>
      </c>
      <c r="PSV1" t="s">
        <v>18390</v>
      </c>
      <c r="PSW1" t="s">
        <v>18391</v>
      </c>
      <c r="PSX1" t="s">
        <v>18392</v>
      </c>
      <c r="PSY1" t="s">
        <v>18393</v>
      </c>
      <c r="PSZ1" t="s">
        <v>18394</v>
      </c>
      <c r="PTA1" t="s">
        <v>18395</v>
      </c>
      <c r="PTB1" t="s">
        <v>18396</v>
      </c>
      <c r="PTC1" t="s">
        <v>18397</v>
      </c>
      <c r="PTD1" t="s">
        <v>18398</v>
      </c>
      <c r="PTE1" t="s">
        <v>18399</v>
      </c>
      <c r="PTF1" t="s">
        <v>18400</v>
      </c>
      <c r="PTG1" t="s">
        <v>18401</v>
      </c>
      <c r="PTH1" t="s">
        <v>18402</v>
      </c>
      <c r="PTI1" t="s">
        <v>18403</v>
      </c>
      <c r="PTJ1" t="s">
        <v>18404</v>
      </c>
      <c r="PTK1" t="s">
        <v>18405</v>
      </c>
      <c r="PTL1" t="s">
        <v>18406</v>
      </c>
      <c r="PTM1" t="s">
        <v>18407</v>
      </c>
      <c r="PTN1" t="s">
        <v>18408</v>
      </c>
      <c r="PTO1" t="s">
        <v>18409</v>
      </c>
      <c r="PTP1" t="s">
        <v>18410</v>
      </c>
      <c r="PTQ1" t="s">
        <v>18411</v>
      </c>
      <c r="PTR1" t="s">
        <v>18412</v>
      </c>
      <c r="PTS1" t="s">
        <v>18413</v>
      </c>
      <c r="PTT1" t="s">
        <v>18414</v>
      </c>
      <c r="PTU1" t="s">
        <v>18415</v>
      </c>
      <c r="PTV1" t="s">
        <v>18416</v>
      </c>
      <c r="PTW1" t="s">
        <v>18417</v>
      </c>
      <c r="PTX1" t="s">
        <v>18418</v>
      </c>
      <c r="PTY1" t="s">
        <v>18419</v>
      </c>
      <c r="PTZ1" t="s">
        <v>18420</v>
      </c>
      <c r="PUA1" t="s">
        <v>18421</v>
      </c>
      <c r="PUB1" t="s">
        <v>18422</v>
      </c>
      <c r="PUC1" t="s">
        <v>18423</v>
      </c>
      <c r="PUD1" t="s">
        <v>18424</v>
      </c>
      <c r="PUE1" t="s">
        <v>18425</v>
      </c>
      <c r="PUF1" t="s">
        <v>18426</v>
      </c>
      <c r="PUG1" t="s">
        <v>18427</v>
      </c>
      <c r="PUH1" t="s">
        <v>18428</v>
      </c>
      <c r="PUI1" t="s">
        <v>18429</v>
      </c>
      <c r="PUJ1" t="s">
        <v>18430</v>
      </c>
      <c r="PUK1" t="s">
        <v>18431</v>
      </c>
      <c r="PUL1" t="s">
        <v>18432</v>
      </c>
      <c r="PUM1" t="s">
        <v>18433</v>
      </c>
      <c r="PUN1" t="s">
        <v>18434</v>
      </c>
      <c r="PUO1" t="s">
        <v>18435</v>
      </c>
      <c r="PUP1" t="s">
        <v>18436</v>
      </c>
      <c r="PUQ1" t="s">
        <v>18437</v>
      </c>
      <c r="PUR1" t="s">
        <v>18438</v>
      </c>
      <c r="PUS1" t="s">
        <v>18439</v>
      </c>
      <c r="PUT1" t="s">
        <v>18440</v>
      </c>
      <c r="PUU1" t="s">
        <v>18441</v>
      </c>
      <c r="PUV1" t="s">
        <v>18442</v>
      </c>
      <c r="PUW1" t="s">
        <v>18443</v>
      </c>
      <c r="PUX1" t="s">
        <v>18444</v>
      </c>
      <c r="PUY1" t="s">
        <v>18445</v>
      </c>
      <c r="PUZ1" t="s">
        <v>18446</v>
      </c>
      <c r="PVA1" t="s">
        <v>18447</v>
      </c>
      <c r="PVB1" t="s">
        <v>18448</v>
      </c>
      <c r="PVC1" t="s">
        <v>18449</v>
      </c>
      <c r="PVD1" t="s">
        <v>18450</v>
      </c>
      <c r="PVE1" t="s">
        <v>18451</v>
      </c>
      <c r="PVF1" t="s">
        <v>18452</v>
      </c>
      <c r="PVG1" t="s">
        <v>18453</v>
      </c>
      <c r="PVH1" t="s">
        <v>18454</v>
      </c>
      <c r="PVI1" t="s">
        <v>18455</v>
      </c>
      <c r="PVJ1" t="s">
        <v>18456</v>
      </c>
      <c r="PVK1" t="s">
        <v>18457</v>
      </c>
      <c r="PVL1" t="s">
        <v>18458</v>
      </c>
      <c r="PVM1" t="s">
        <v>18459</v>
      </c>
      <c r="PVN1" t="s">
        <v>18460</v>
      </c>
      <c r="PVO1" t="s">
        <v>18461</v>
      </c>
      <c r="PVP1" t="s">
        <v>18462</v>
      </c>
      <c r="PVQ1" t="s">
        <v>18463</v>
      </c>
      <c r="PVR1" t="s">
        <v>18464</v>
      </c>
      <c r="PVS1" t="s">
        <v>18465</v>
      </c>
      <c r="PVT1" t="s">
        <v>18466</v>
      </c>
      <c r="PVU1" t="s">
        <v>18467</v>
      </c>
      <c r="PVV1" t="s">
        <v>18468</v>
      </c>
      <c r="PVW1" t="s">
        <v>18469</v>
      </c>
      <c r="PVX1" t="s">
        <v>18470</v>
      </c>
      <c r="PVY1" t="s">
        <v>18471</v>
      </c>
      <c r="PVZ1" t="s">
        <v>18472</v>
      </c>
      <c r="PWA1" t="s">
        <v>18473</v>
      </c>
      <c r="PWB1" t="s">
        <v>18474</v>
      </c>
      <c r="PWC1" t="s">
        <v>18475</v>
      </c>
      <c r="PWD1" t="s">
        <v>18476</v>
      </c>
      <c r="PWE1" t="s">
        <v>18477</v>
      </c>
      <c r="PWF1" t="s">
        <v>18478</v>
      </c>
      <c r="PWG1" t="s">
        <v>18479</v>
      </c>
      <c r="PWH1" t="s">
        <v>18480</v>
      </c>
      <c r="PWI1" t="s">
        <v>18481</v>
      </c>
      <c r="PWJ1" t="s">
        <v>18482</v>
      </c>
      <c r="PWK1" t="s">
        <v>18483</v>
      </c>
      <c r="PWL1" t="s">
        <v>18484</v>
      </c>
      <c r="PWM1" t="s">
        <v>18485</v>
      </c>
      <c r="PWN1" t="s">
        <v>18486</v>
      </c>
      <c r="PWO1" t="s">
        <v>18487</v>
      </c>
      <c r="PWP1" t="s">
        <v>18488</v>
      </c>
      <c r="PWQ1" t="s">
        <v>18489</v>
      </c>
      <c r="PWR1" t="s">
        <v>18490</v>
      </c>
      <c r="PWS1" t="s">
        <v>18491</v>
      </c>
      <c r="PWT1" t="s">
        <v>18492</v>
      </c>
      <c r="PWU1" t="s">
        <v>18493</v>
      </c>
      <c r="PWV1" t="s">
        <v>18494</v>
      </c>
      <c r="PWW1" t="s">
        <v>18495</v>
      </c>
      <c r="PWX1" t="s">
        <v>18496</v>
      </c>
      <c r="PWY1" t="s">
        <v>18497</v>
      </c>
      <c r="PWZ1" t="s">
        <v>18498</v>
      </c>
      <c r="PXA1" t="s">
        <v>18499</v>
      </c>
      <c r="PXB1" t="s">
        <v>18500</v>
      </c>
      <c r="PXC1" t="s">
        <v>18501</v>
      </c>
      <c r="PXD1" t="s">
        <v>18502</v>
      </c>
      <c r="PXE1" t="s">
        <v>18503</v>
      </c>
      <c r="PXF1" t="s">
        <v>18504</v>
      </c>
      <c r="PXG1" t="s">
        <v>18505</v>
      </c>
      <c r="PXH1" t="s">
        <v>18506</v>
      </c>
      <c r="PXI1" t="s">
        <v>18507</v>
      </c>
      <c r="PXJ1" t="s">
        <v>18508</v>
      </c>
      <c r="PXK1" t="s">
        <v>18509</v>
      </c>
      <c r="PXL1" t="s">
        <v>18510</v>
      </c>
      <c r="PXM1" t="s">
        <v>18511</v>
      </c>
      <c r="PXN1" t="s">
        <v>18512</v>
      </c>
      <c r="PXO1" t="s">
        <v>18513</v>
      </c>
      <c r="PXP1" t="s">
        <v>18514</v>
      </c>
      <c r="PXQ1" t="s">
        <v>18515</v>
      </c>
      <c r="PXR1" t="s">
        <v>18516</v>
      </c>
      <c r="PXS1" t="s">
        <v>18517</v>
      </c>
      <c r="PXT1" t="s">
        <v>18518</v>
      </c>
      <c r="PXU1" t="s">
        <v>18519</v>
      </c>
      <c r="PXV1" t="s">
        <v>18520</v>
      </c>
      <c r="PXW1" t="s">
        <v>18521</v>
      </c>
      <c r="PXX1" t="s">
        <v>18522</v>
      </c>
      <c r="PXY1" t="s">
        <v>18523</v>
      </c>
      <c r="PXZ1" t="s">
        <v>18524</v>
      </c>
      <c r="PYA1" t="s">
        <v>18525</v>
      </c>
      <c r="PYB1" t="s">
        <v>18526</v>
      </c>
      <c r="PYC1" t="s">
        <v>18527</v>
      </c>
      <c r="PYD1" t="s">
        <v>18528</v>
      </c>
      <c r="PYE1" t="s">
        <v>18529</v>
      </c>
      <c r="PYF1" t="s">
        <v>18530</v>
      </c>
      <c r="PYG1" t="s">
        <v>18531</v>
      </c>
      <c r="PYH1" t="s">
        <v>18532</v>
      </c>
      <c r="PYI1" t="s">
        <v>18533</v>
      </c>
      <c r="PYJ1" t="s">
        <v>18534</v>
      </c>
      <c r="PYK1" t="s">
        <v>18535</v>
      </c>
      <c r="PYL1" t="s">
        <v>18536</v>
      </c>
      <c r="PYM1" t="s">
        <v>18537</v>
      </c>
      <c r="PYN1" t="s">
        <v>18538</v>
      </c>
      <c r="PYO1" t="s">
        <v>18539</v>
      </c>
      <c r="PYP1" t="s">
        <v>18540</v>
      </c>
      <c r="PYQ1" t="s">
        <v>18541</v>
      </c>
      <c r="PYR1" t="s">
        <v>18542</v>
      </c>
      <c r="PYS1" t="s">
        <v>18543</v>
      </c>
      <c r="PYT1" t="s">
        <v>18544</v>
      </c>
      <c r="PYU1" t="s">
        <v>18545</v>
      </c>
      <c r="PYV1" t="s">
        <v>18546</v>
      </c>
      <c r="PYW1" t="s">
        <v>18547</v>
      </c>
      <c r="PYX1" t="s">
        <v>18548</v>
      </c>
      <c r="PYY1" t="s">
        <v>18549</v>
      </c>
      <c r="PYZ1" t="s">
        <v>18550</v>
      </c>
      <c r="PZA1" t="s">
        <v>18551</v>
      </c>
      <c r="PZB1" t="s">
        <v>18552</v>
      </c>
      <c r="PZC1" t="s">
        <v>18553</v>
      </c>
      <c r="PZD1" t="s">
        <v>18554</v>
      </c>
      <c r="PZE1" t="s">
        <v>18555</v>
      </c>
      <c r="PZF1" t="s">
        <v>18556</v>
      </c>
      <c r="PZG1" t="s">
        <v>18557</v>
      </c>
      <c r="PZH1" t="s">
        <v>18558</v>
      </c>
      <c r="PZI1" t="s">
        <v>18559</v>
      </c>
      <c r="PZJ1" t="s">
        <v>18560</v>
      </c>
      <c r="PZK1" t="s">
        <v>18561</v>
      </c>
      <c r="PZL1" t="s">
        <v>18562</v>
      </c>
      <c r="PZM1" t="s">
        <v>18563</v>
      </c>
      <c r="PZN1" t="s">
        <v>18564</v>
      </c>
      <c r="PZO1" t="s">
        <v>18565</v>
      </c>
      <c r="PZP1" t="s">
        <v>18566</v>
      </c>
      <c r="PZQ1" t="s">
        <v>18567</v>
      </c>
      <c r="PZR1" t="s">
        <v>18568</v>
      </c>
      <c r="PZS1" t="s">
        <v>18569</v>
      </c>
      <c r="PZT1" t="s">
        <v>18570</v>
      </c>
      <c r="PZU1" t="s">
        <v>18571</v>
      </c>
      <c r="PZV1" t="s">
        <v>18572</v>
      </c>
      <c r="PZW1" t="s">
        <v>18573</v>
      </c>
      <c r="PZX1" t="s">
        <v>18574</v>
      </c>
      <c r="PZY1" t="s">
        <v>18575</v>
      </c>
      <c r="PZZ1" t="s">
        <v>18576</v>
      </c>
      <c r="QAA1" t="s">
        <v>18577</v>
      </c>
      <c r="QAB1" t="s">
        <v>18578</v>
      </c>
      <c r="QAC1" t="s">
        <v>18579</v>
      </c>
      <c r="QAD1" t="s">
        <v>18580</v>
      </c>
      <c r="QAE1" t="s">
        <v>18581</v>
      </c>
      <c r="QAF1" t="s">
        <v>18582</v>
      </c>
      <c r="QAG1" t="s">
        <v>18583</v>
      </c>
      <c r="QAH1" t="s">
        <v>18584</v>
      </c>
      <c r="QAI1" t="s">
        <v>18585</v>
      </c>
      <c r="QAJ1" t="s">
        <v>18586</v>
      </c>
      <c r="QAK1" t="s">
        <v>18587</v>
      </c>
      <c r="QAL1" t="s">
        <v>18588</v>
      </c>
      <c r="QAM1" t="s">
        <v>18589</v>
      </c>
      <c r="QAN1" t="s">
        <v>18590</v>
      </c>
      <c r="QAO1" t="s">
        <v>18591</v>
      </c>
      <c r="QAP1" t="s">
        <v>18592</v>
      </c>
      <c r="QAQ1" t="s">
        <v>18593</v>
      </c>
      <c r="QAR1" t="s">
        <v>18594</v>
      </c>
      <c r="QAS1" t="s">
        <v>18595</v>
      </c>
      <c r="QAT1" t="s">
        <v>18596</v>
      </c>
      <c r="QAU1" t="s">
        <v>18597</v>
      </c>
      <c r="QAV1" t="s">
        <v>18598</v>
      </c>
      <c r="QAW1" t="s">
        <v>18599</v>
      </c>
      <c r="QAX1" t="s">
        <v>18600</v>
      </c>
      <c r="QAY1" t="s">
        <v>18601</v>
      </c>
      <c r="QAZ1" t="s">
        <v>18602</v>
      </c>
      <c r="QBA1" t="s">
        <v>18603</v>
      </c>
      <c r="QBB1" t="s">
        <v>18604</v>
      </c>
      <c r="QBC1" t="s">
        <v>18605</v>
      </c>
      <c r="QBD1" t="s">
        <v>18606</v>
      </c>
      <c r="QBE1" t="s">
        <v>18607</v>
      </c>
      <c r="QBF1" t="s">
        <v>18608</v>
      </c>
      <c r="QBG1" t="s">
        <v>18609</v>
      </c>
      <c r="QBH1" t="s">
        <v>18610</v>
      </c>
      <c r="QBI1" t="s">
        <v>18611</v>
      </c>
      <c r="QBJ1" t="s">
        <v>18612</v>
      </c>
      <c r="QBK1" t="s">
        <v>18613</v>
      </c>
      <c r="QBL1" t="s">
        <v>18614</v>
      </c>
      <c r="QBM1" t="s">
        <v>18615</v>
      </c>
      <c r="QBN1" t="s">
        <v>18616</v>
      </c>
      <c r="QBO1" t="s">
        <v>18617</v>
      </c>
      <c r="QBP1" t="s">
        <v>18618</v>
      </c>
      <c r="QBQ1" t="s">
        <v>18619</v>
      </c>
      <c r="QBR1" t="s">
        <v>18620</v>
      </c>
      <c r="QBS1" t="s">
        <v>18621</v>
      </c>
      <c r="QBT1" t="s">
        <v>18622</v>
      </c>
      <c r="QBU1" t="s">
        <v>18623</v>
      </c>
      <c r="QBV1" t="s">
        <v>18624</v>
      </c>
      <c r="QBW1" t="s">
        <v>18625</v>
      </c>
      <c r="QBX1" t="s">
        <v>18626</v>
      </c>
      <c r="QBY1" t="s">
        <v>18627</v>
      </c>
      <c r="QBZ1" t="s">
        <v>18628</v>
      </c>
      <c r="QCA1" t="s">
        <v>18629</v>
      </c>
      <c r="QCB1" t="s">
        <v>18630</v>
      </c>
      <c r="QCC1" t="s">
        <v>18631</v>
      </c>
      <c r="QCD1" t="s">
        <v>18632</v>
      </c>
      <c r="QCE1" t="s">
        <v>18633</v>
      </c>
      <c r="QCF1" t="s">
        <v>18634</v>
      </c>
      <c r="QCG1" t="s">
        <v>18635</v>
      </c>
      <c r="QCH1" t="s">
        <v>18636</v>
      </c>
      <c r="QCI1" t="s">
        <v>18637</v>
      </c>
      <c r="QCJ1" t="s">
        <v>18638</v>
      </c>
      <c r="QCK1" t="s">
        <v>18639</v>
      </c>
      <c r="QCL1" t="s">
        <v>18640</v>
      </c>
      <c r="QCM1" t="s">
        <v>18641</v>
      </c>
      <c r="QCN1" t="s">
        <v>18642</v>
      </c>
      <c r="QCO1" t="s">
        <v>18643</v>
      </c>
      <c r="QCP1" t="s">
        <v>18644</v>
      </c>
      <c r="QCQ1" t="s">
        <v>18645</v>
      </c>
      <c r="QCR1" t="s">
        <v>18646</v>
      </c>
      <c r="QCS1" t="s">
        <v>18647</v>
      </c>
      <c r="QCT1" t="s">
        <v>18648</v>
      </c>
      <c r="QCU1" t="s">
        <v>18649</v>
      </c>
      <c r="QCV1" t="s">
        <v>18650</v>
      </c>
      <c r="QCW1" t="s">
        <v>18651</v>
      </c>
      <c r="QCX1" t="s">
        <v>18652</v>
      </c>
      <c r="QCY1" t="s">
        <v>18653</v>
      </c>
      <c r="QCZ1" t="s">
        <v>18654</v>
      </c>
      <c r="QDA1" t="s">
        <v>18655</v>
      </c>
      <c r="QDB1" t="s">
        <v>18656</v>
      </c>
      <c r="QDC1" t="s">
        <v>18657</v>
      </c>
      <c r="QDD1" t="s">
        <v>18658</v>
      </c>
      <c r="QDE1" t="s">
        <v>18659</v>
      </c>
      <c r="QDF1" t="s">
        <v>18660</v>
      </c>
      <c r="QDG1" t="s">
        <v>18661</v>
      </c>
      <c r="QDH1" t="s">
        <v>18662</v>
      </c>
      <c r="QDI1" t="s">
        <v>18663</v>
      </c>
      <c r="QDJ1" t="s">
        <v>18664</v>
      </c>
      <c r="QDK1" t="s">
        <v>18665</v>
      </c>
      <c r="QDL1" t="s">
        <v>18666</v>
      </c>
      <c r="QDM1" t="s">
        <v>18667</v>
      </c>
      <c r="QDN1" t="s">
        <v>18668</v>
      </c>
      <c r="QDO1" t="s">
        <v>18669</v>
      </c>
      <c r="QDP1" t="s">
        <v>18670</v>
      </c>
      <c r="QDQ1" t="s">
        <v>18671</v>
      </c>
      <c r="QDR1" t="s">
        <v>18672</v>
      </c>
      <c r="QDS1" t="s">
        <v>18673</v>
      </c>
      <c r="QDT1" t="s">
        <v>18674</v>
      </c>
      <c r="QDU1" t="s">
        <v>18675</v>
      </c>
      <c r="QDV1" t="s">
        <v>18676</v>
      </c>
      <c r="QDW1" t="s">
        <v>18677</v>
      </c>
      <c r="QDX1" t="s">
        <v>18678</v>
      </c>
      <c r="QDY1" t="s">
        <v>18679</v>
      </c>
      <c r="QDZ1" t="s">
        <v>18680</v>
      </c>
      <c r="QEA1" t="s">
        <v>18681</v>
      </c>
      <c r="QEB1" t="s">
        <v>18682</v>
      </c>
      <c r="QEC1" t="s">
        <v>18683</v>
      </c>
      <c r="QED1" t="s">
        <v>18684</v>
      </c>
      <c r="QEE1" t="s">
        <v>18685</v>
      </c>
      <c r="QEF1" t="s">
        <v>18686</v>
      </c>
      <c r="QEG1" t="s">
        <v>18687</v>
      </c>
      <c r="QEH1" t="s">
        <v>18688</v>
      </c>
      <c r="QEI1" t="s">
        <v>18689</v>
      </c>
      <c r="QEJ1" t="s">
        <v>18690</v>
      </c>
      <c r="QEK1" t="s">
        <v>18691</v>
      </c>
      <c r="QEL1" t="s">
        <v>18692</v>
      </c>
      <c r="QEM1" t="s">
        <v>18693</v>
      </c>
      <c r="QEN1" t="s">
        <v>18694</v>
      </c>
      <c r="QEO1" t="s">
        <v>18695</v>
      </c>
      <c r="QEP1" t="s">
        <v>18696</v>
      </c>
      <c r="QEQ1" t="s">
        <v>18697</v>
      </c>
      <c r="QER1" t="s">
        <v>18698</v>
      </c>
      <c r="QES1" t="s">
        <v>18699</v>
      </c>
      <c r="QET1" t="s">
        <v>18700</v>
      </c>
      <c r="QEU1" t="s">
        <v>18701</v>
      </c>
      <c r="QEV1" t="s">
        <v>18702</v>
      </c>
      <c r="QEW1" t="s">
        <v>18703</v>
      </c>
      <c r="QEX1" t="s">
        <v>18704</v>
      </c>
      <c r="QEY1" t="s">
        <v>18705</v>
      </c>
      <c r="QEZ1" t="s">
        <v>18706</v>
      </c>
      <c r="QFA1" t="s">
        <v>18707</v>
      </c>
      <c r="QFB1" t="s">
        <v>18708</v>
      </c>
      <c r="QFC1" t="s">
        <v>18709</v>
      </c>
      <c r="QFD1" t="s">
        <v>18710</v>
      </c>
      <c r="QFE1" t="s">
        <v>18711</v>
      </c>
      <c r="QFF1" t="s">
        <v>18712</v>
      </c>
      <c r="QFG1" t="s">
        <v>18713</v>
      </c>
      <c r="QFH1" t="s">
        <v>18714</v>
      </c>
      <c r="QFI1" t="s">
        <v>18715</v>
      </c>
      <c r="QFJ1" t="s">
        <v>18716</v>
      </c>
      <c r="QFK1" t="s">
        <v>18717</v>
      </c>
      <c r="QFL1" t="s">
        <v>18718</v>
      </c>
      <c r="QFM1" t="s">
        <v>18719</v>
      </c>
      <c r="QFN1" t="s">
        <v>18720</v>
      </c>
      <c r="QFO1" t="s">
        <v>18721</v>
      </c>
      <c r="QFP1" t="s">
        <v>18722</v>
      </c>
      <c r="QFQ1" t="s">
        <v>18723</v>
      </c>
      <c r="QFR1" t="s">
        <v>18724</v>
      </c>
      <c r="QFS1" t="s">
        <v>18725</v>
      </c>
      <c r="QFT1" t="s">
        <v>18726</v>
      </c>
      <c r="QFU1" t="s">
        <v>18727</v>
      </c>
      <c r="QFV1" t="s">
        <v>18728</v>
      </c>
      <c r="QFW1" t="s">
        <v>18729</v>
      </c>
      <c r="QFX1" t="s">
        <v>18730</v>
      </c>
      <c r="QFY1" t="s">
        <v>18731</v>
      </c>
      <c r="QFZ1" t="s">
        <v>18732</v>
      </c>
      <c r="QGA1" t="s">
        <v>18733</v>
      </c>
      <c r="QGB1" t="s">
        <v>18734</v>
      </c>
      <c r="QGC1" t="s">
        <v>18735</v>
      </c>
      <c r="QGD1" t="s">
        <v>18736</v>
      </c>
      <c r="QGE1" t="s">
        <v>18737</v>
      </c>
      <c r="QGF1" t="s">
        <v>18738</v>
      </c>
      <c r="QGG1" t="s">
        <v>18739</v>
      </c>
      <c r="QGH1" t="s">
        <v>18740</v>
      </c>
      <c r="QGI1" t="s">
        <v>18741</v>
      </c>
      <c r="QGJ1" t="s">
        <v>18742</v>
      </c>
      <c r="QGK1" t="s">
        <v>18743</v>
      </c>
      <c r="QGL1" t="s">
        <v>18744</v>
      </c>
      <c r="QGM1" t="s">
        <v>18745</v>
      </c>
      <c r="QGN1" t="s">
        <v>18746</v>
      </c>
      <c r="QGO1" t="s">
        <v>18747</v>
      </c>
      <c r="QGP1" t="s">
        <v>18748</v>
      </c>
      <c r="QGQ1" t="s">
        <v>18749</v>
      </c>
      <c r="QGR1" t="s">
        <v>18750</v>
      </c>
      <c r="QGS1" t="s">
        <v>18751</v>
      </c>
      <c r="QGT1" t="s">
        <v>18752</v>
      </c>
      <c r="QGU1" t="s">
        <v>18753</v>
      </c>
      <c r="QGV1" t="s">
        <v>18754</v>
      </c>
      <c r="QGW1" t="s">
        <v>18755</v>
      </c>
      <c r="QGX1" t="s">
        <v>18756</v>
      </c>
      <c r="QGY1" t="s">
        <v>18757</v>
      </c>
      <c r="QGZ1" t="s">
        <v>18758</v>
      </c>
      <c r="QHA1" t="s">
        <v>18759</v>
      </c>
      <c r="QHB1" t="s">
        <v>18760</v>
      </c>
      <c r="QHC1" t="s">
        <v>18761</v>
      </c>
      <c r="QHD1" t="s">
        <v>18762</v>
      </c>
      <c r="QHE1" t="s">
        <v>18763</v>
      </c>
      <c r="QHF1" t="s">
        <v>18764</v>
      </c>
      <c r="QHG1" t="s">
        <v>18765</v>
      </c>
      <c r="QHH1" t="s">
        <v>18766</v>
      </c>
      <c r="QHI1" t="s">
        <v>18767</v>
      </c>
      <c r="QHJ1" t="s">
        <v>18768</v>
      </c>
      <c r="QHK1" t="s">
        <v>18769</v>
      </c>
      <c r="QHL1" t="s">
        <v>18770</v>
      </c>
      <c r="QHM1" t="s">
        <v>18771</v>
      </c>
      <c r="QHN1" t="s">
        <v>18772</v>
      </c>
      <c r="QHO1" t="s">
        <v>18773</v>
      </c>
      <c r="QHP1" t="s">
        <v>18774</v>
      </c>
      <c r="QHQ1" t="s">
        <v>18775</v>
      </c>
      <c r="QHR1" t="s">
        <v>18776</v>
      </c>
      <c r="QHS1" t="s">
        <v>18777</v>
      </c>
      <c r="QHT1" t="s">
        <v>18778</v>
      </c>
      <c r="QHU1" t="s">
        <v>18779</v>
      </c>
      <c r="QHV1" t="s">
        <v>18780</v>
      </c>
      <c r="QHW1" t="s">
        <v>18781</v>
      </c>
      <c r="QHX1" t="s">
        <v>18782</v>
      </c>
      <c r="QHY1" t="s">
        <v>18783</v>
      </c>
      <c r="QHZ1" t="s">
        <v>18784</v>
      </c>
      <c r="QIA1" t="s">
        <v>18785</v>
      </c>
      <c r="QIB1" t="s">
        <v>18786</v>
      </c>
      <c r="QIC1" t="s">
        <v>18787</v>
      </c>
      <c r="QID1" t="s">
        <v>18788</v>
      </c>
      <c r="QIE1" t="s">
        <v>18789</v>
      </c>
      <c r="QIF1" t="s">
        <v>18790</v>
      </c>
      <c r="QIG1" t="s">
        <v>18791</v>
      </c>
      <c r="QIH1" t="s">
        <v>18792</v>
      </c>
      <c r="QII1" t="s">
        <v>18793</v>
      </c>
      <c r="QIJ1" t="s">
        <v>18794</v>
      </c>
      <c r="QIK1" t="s">
        <v>18795</v>
      </c>
      <c r="QIL1" t="s">
        <v>18796</v>
      </c>
      <c r="QIM1" t="s">
        <v>18797</v>
      </c>
      <c r="QIN1" t="s">
        <v>18798</v>
      </c>
      <c r="QIO1" t="s">
        <v>18799</v>
      </c>
      <c r="QIP1" t="s">
        <v>18800</v>
      </c>
      <c r="QIQ1" t="s">
        <v>18801</v>
      </c>
      <c r="QIR1" t="s">
        <v>18802</v>
      </c>
      <c r="QIS1" t="s">
        <v>18803</v>
      </c>
      <c r="QIT1" t="s">
        <v>18804</v>
      </c>
      <c r="QIU1" t="s">
        <v>18805</v>
      </c>
      <c r="QIV1" t="s">
        <v>18806</v>
      </c>
      <c r="QIW1" t="s">
        <v>18807</v>
      </c>
      <c r="QIX1" t="s">
        <v>18808</v>
      </c>
      <c r="QIY1" t="s">
        <v>18809</v>
      </c>
      <c r="QIZ1" t="s">
        <v>18810</v>
      </c>
      <c r="QJA1" t="s">
        <v>18811</v>
      </c>
      <c r="QJB1" t="s">
        <v>18812</v>
      </c>
      <c r="QJC1" t="s">
        <v>18813</v>
      </c>
      <c r="QJD1" t="s">
        <v>18814</v>
      </c>
      <c r="QJE1" t="s">
        <v>18815</v>
      </c>
      <c r="QJF1" t="s">
        <v>18816</v>
      </c>
      <c r="QJG1" t="s">
        <v>18817</v>
      </c>
      <c r="QJH1" t="s">
        <v>18818</v>
      </c>
      <c r="QJI1" t="s">
        <v>18819</v>
      </c>
      <c r="QJJ1" t="s">
        <v>18820</v>
      </c>
      <c r="QJK1" t="s">
        <v>18821</v>
      </c>
      <c r="QJL1" t="s">
        <v>18822</v>
      </c>
      <c r="QJM1" t="s">
        <v>18823</v>
      </c>
      <c r="QJN1" t="s">
        <v>18824</v>
      </c>
      <c r="QJO1" t="s">
        <v>18825</v>
      </c>
      <c r="QJP1" t="s">
        <v>18826</v>
      </c>
      <c r="QJQ1" t="s">
        <v>18827</v>
      </c>
      <c r="QJR1" t="s">
        <v>18828</v>
      </c>
      <c r="QJS1" t="s">
        <v>18829</v>
      </c>
      <c r="QJT1" t="s">
        <v>18830</v>
      </c>
      <c r="QJU1" t="s">
        <v>18831</v>
      </c>
      <c r="QJV1" t="s">
        <v>18832</v>
      </c>
      <c r="QJW1" t="s">
        <v>18833</v>
      </c>
      <c r="QJX1" t="s">
        <v>18834</v>
      </c>
      <c r="QJY1" t="s">
        <v>18835</v>
      </c>
      <c r="QJZ1" t="s">
        <v>18836</v>
      </c>
      <c r="QKA1" t="s">
        <v>18837</v>
      </c>
      <c r="QKB1" t="s">
        <v>18838</v>
      </c>
      <c r="QKC1" t="s">
        <v>18839</v>
      </c>
      <c r="QKD1" t="s">
        <v>18840</v>
      </c>
      <c r="QKE1" t="s">
        <v>18841</v>
      </c>
      <c r="QKF1" t="s">
        <v>18842</v>
      </c>
      <c r="QKG1" t="s">
        <v>18843</v>
      </c>
      <c r="QKH1" t="s">
        <v>18844</v>
      </c>
      <c r="QKI1" t="s">
        <v>18845</v>
      </c>
      <c r="QKJ1" t="s">
        <v>18846</v>
      </c>
      <c r="QKK1" t="s">
        <v>18847</v>
      </c>
      <c r="QKL1" t="s">
        <v>18848</v>
      </c>
      <c r="QKM1" t="s">
        <v>18849</v>
      </c>
      <c r="QKN1" t="s">
        <v>18850</v>
      </c>
      <c r="QKO1" t="s">
        <v>18851</v>
      </c>
      <c r="QKP1" t="s">
        <v>18852</v>
      </c>
      <c r="QKQ1" t="s">
        <v>18853</v>
      </c>
      <c r="QKR1" t="s">
        <v>18854</v>
      </c>
      <c r="QKS1" t="s">
        <v>18855</v>
      </c>
      <c r="QKT1" t="s">
        <v>18856</v>
      </c>
      <c r="QKU1" t="s">
        <v>18857</v>
      </c>
      <c r="QKV1" t="s">
        <v>18858</v>
      </c>
      <c r="QKW1" t="s">
        <v>18859</v>
      </c>
      <c r="QKX1" t="s">
        <v>18860</v>
      </c>
      <c r="QKY1" t="s">
        <v>18861</v>
      </c>
      <c r="QKZ1" t="s">
        <v>18862</v>
      </c>
      <c r="QLA1" t="s">
        <v>18863</v>
      </c>
      <c r="QLB1" t="s">
        <v>18864</v>
      </c>
      <c r="QLC1" t="s">
        <v>18865</v>
      </c>
      <c r="QLD1" t="s">
        <v>18866</v>
      </c>
      <c r="QLE1" t="s">
        <v>18867</v>
      </c>
      <c r="QLF1" t="s">
        <v>18868</v>
      </c>
      <c r="QLG1" t="s">
        <v>18869</v>
      </c>
      <c r="QLH1" t="s">
        <v>18870</v>
      </c>
      <c r="QLI1" t="s">
        <v>18871</v>
      </c>
      <c r="QLJ1" t="s">
        <v>18872</v>
      </c>
      <c r="QLK1" t="s">
        <v>18873</v>
      </c>
      <c r="QLL1" t="s">
        <v>18874</v>
      </c>
      <c r="QLM1" t="s">
        <v>18875</v>
      </c>
      <c r="QLN1" t="s">
        <v>18876</v>
      </c>
      <c r="QLO1" t="s">
        <v>18877</v>
      </c>
      <c r="QLP1" t="s">
        <v>18878</v>
      </c>
      <c r="QLQ1" t="s">
        <v>18879</v>
      </c>
      <c r="QLR1" t="s">
        <v>18880</v>
      </c>
      <c r="QLS1" t="s">
        <v>18881</v>
      </c>
      <c r="QLT1" t="s">
        <v>18882</v>
      </c>
      <c r="QLU1" t="s">
        <v>18883</v>
      </c>
      <c r="QLV1" t="s">
        <v>18884</v>
      </c>
      <c r="QLW1" t="s">
        <v>18885</v>
      </c>
      <c r="QLX1" t="s">
        <v>18886</v>
      </c>
      <c r="QLY1" t="s">
        <v>18887</v>
      </c>
      <c r="QLZ1" t="s">
        <v>18888</v>
      </c>
      <c r="QMA1" t="s">
        <v>18889</v>
      </c>
      <c r="QMB1" t="s">
        <v>18890</v>
      </c>
      <c r="QMC1" t="s">
        <v>18891</v>
      </c>
      <c r="QMD1" t="s">
        <v>18892</v>
      </c>
      <c r="QME1" t="s">
        <v>18893</v>
      </c>
      <c r="QMF1" t="s">
        <v>18894</v>
      </c>
      <c r="QMG1" t="s">
        <v>18895</v>
      </c>
      <c r="QMH1" t="s">
        <v>18896</v>
      </c>
      <c r="QMI1" t="s">
        <v>18897</v>
      </c>
      <c r="QMJ1" t="s">
        <v>18898</v>
      </c>
      <c r="QMK1" t="s">
        <v>18899</v>
      </c>
      <c r="QML1" t="s">
        <v>18900</v>
      </c>
      <c r="QMM1" t="s">
        <v>18901</v>
      </c>
      <c r="QMN1" t="s">
        <v>18902</v>
      </c>
      <c r="QMO1" t="s">
        <v>18903</v>
      </c>
      <c r="QMP1" t="s">
        <v>18904</v>
      </c>
      <c r="QMQ1" t="s">
        <v>18905</v>
      </c>
      <c r="QMR1" t="s">
        <v>18906</v>
      </c>
      <c r="QMS1" t="s">
        <v>18907</v>
      </c>
      <c r="QMT1" t="s">
        <v>18908</v>
      </c>
      <c r="QMU1" t="s">
        <v>18909</v>
      </c>
      <c r="QMV1" t="s">
        <v>18910</v>
      </c>
      <c r="QMW1" t="s">
        <v>18911</v>
      </c>
      <c r="QMX1" t="s">
        <v>18912</v>
      </c>
      <c r="QMY1" t="s">
        <v>18913</v>
      </c>
      <c r="QMZ1" t="s">
        <v>18914</v>
      </c>
      <c r="QNA1" t="s">
        <v>18915</v>
      </c>
      <c r="QNB1" t="s">
        <v>18916</v>
      </c>
      <c r="QNC1" t="s">
        <v>18917</v>
      </c>
      <c r="QND1" t="s">
        <v>18918</v>
      </c>
      <c r="QNE1" t="s">
        <v>18919</v>
      </c>
      <c r="QNF1" t="s">
        <v>18920</v>
      </c>
      <c r="QNG1" t="s">
        <v>18921</v>
      </c>
      <c r="QNH1" t="s">
        <v>18922</v>
      </c>
      <c r="QNI1" t="s">
        <v>18923</v>
      </c>
      <c r="QNJ1" t="s">
        <v>18924</v>
      </c>
      <c r="QNK1" t="s">
        <v>18925</v>
      </c>
      <c r="QNL1" t="s">
        <v>18926</v>
      </c>
      <c r="QNM1" t="s">
        <v>18927</v>
      </c>
      <c r="QNN1" t="s">
        <v>18928</v>
      </c>
      <c r="QNO1" t="s">
        <v>18929</v>
      </c>
      <c r="QNP1" t="s">
        <v>18930</v>
      </c>
      <c r="QNQ1" t="s">
        <v>18931</v>
      </c>
      <c r="QNR1" t="s">
        <v>18932</v>
      </c>
      <c r="QNS1" t="s">
        <v>18933</v>
      </c>
      <c r="QNT1" t="s">
        <v>18934</v>
      </c>
      <c r="QNU1" t="s">
        <v>18935</v>
      </c>
      <c r="QNV1" t="s">
        <v>18936</v>
      </c>
      <c r="QNW1" t="s">
        <v>18937</v>
      </c>
      <c r="QNX1" t="s">
        <v>18938</v>
      </c>
      <c r="QNY1" t="s">
        <v>18939</v>
      </c>
      <c r="QNZ1" t="s">
        <v>18940</v>
      </c>
      <c r="QOA1" t="s">
        <v>18941</v>
      </c>
      <c r="QOB1" t="s">
        <v>18942</v>
      </c>
      <c r="QOC1" t="s">
        <v>18943</v>
      </c>
      <c r="QOD1" t="s">
        <v>18944</v>
      </c>
      <c r="QOE1" t="s">
        <v>18945</v>
      </c>
      <c r="QOF1" t="s">
        <v>18946</v>
      </c>
      <c r="QOG1" t="s">
        <v>18947</v>
      </c>
      <c r="QOH1" t="s">
        <v>18948</v>
      </c>
      <c r="QOI1" t="s">
        <v>18949</v>
      </c>
      <c r="QOJ1" t="s">
        <v>18950</v>
      </c>
      <c r="QOK1" t="s">
        <v>18951</v>
      </c>
      <c r="QOL1" t="s">
        <v>18952</v>
      </c>
      <c r="QOM1" t="s">
        <v>18953</v>
      </c>
      <c r="QON1" t="s">
        <v>18954</v>
      </c>
      <c r="QOO1" t="s">
        <v>18955</v>
      </c>
      <c r="QOP1" t="s">
        <v>18956</v>
      </c>
      <c r="QOQ1" t="s">
        <v>18957</v>
      </c>
      <c r="QOR1" t="s">
        <v>18958</v>
      </c>
      <c r="QOS1" t="s">
        <v>18959</v>
      </c>
      <c r="QOT1" t="s">
        <v>18960</v>
      </c>
      <c r="QOU1" t="s">
        <v>18961</v>
      </c>
      <c r="QOV1" t="s">
        <v>18962</v>
      </c>
      <c r="QOW1" t="s">
        <v>18963</v>
      </c>
      <c r="QOX1" t="s">
        <v>18964</v>
      </c>
      <c r="QOY1" t="s">
        <v>18965</v>
      </c>
      <c r="QOZ1" t="s">
        <v>18966</v>
      </c>
      <c r="QPA1" t="s">
        <v>18967</v>
      </c>
      <c r="QPB1" t="s">
        <v>18968</v>
      </c>
      <c r="QPC1" t="s">
        <v>18969</v>
      </c>
      <c r="QPD1" t="s">
        <v>18970</v>
      </c>
      <c r="QPE1" t="s">
        <v>18971</v>
      </c>
      <c r="QPF1" t="s">
        <v>18972</v>
      </c>
      <c r="QPG1" t="s">
        <v>18973</v>
      </c>
      <c r="QPH1" t="s">
        <v>18974</v>
      </c>
      <c r="QPI1" t="s">
        <v>18975</v>
      </c>
      <c r="QPJ1" t="s">
        <v>18976</v>
      </c>
      <c r="QPK1" t="s">
        <v>18977</v>
      </c>
      <c r="QPL1" t="s">
        <v>18978</v>
      </c>
      <c r="QPM1" t="s">
        <v>18979</v>
      </c>
      <c r="QPN1" t="s">
        <v>18980</v>
      </c>
      <c r="QPO1" t="s">
        <v>18981</v>
      </c>
      <c r="QPP1" t="s">
        <v>18982</v>
      </c>
      <c r="QPQ1" t="s">
        <v>18983</v>
      </c>
      <c r="QPR1" t="s">
        <v>18984</v>
      </c>
      <c r="QPS1" t="s">
        <v>18985</v>
      </c>
      <c r="QPT1" t="s">
        <v>18986</v>
      </c>
      <c r="QPU1" t="s">
        <v>18987</v>
      </c>
      <c r="QPV1" t="s">
        <v>18988</v>
      </c>
      <c r="QPW1" t="s">
        <v>18989</v>
      </c>
      <c r="QPX1" t="s">
        <v>18990</v>
      </c>
      <c r="QPY1" t="s">
        <v>18991</v>
      </c>
      <c r="QPZ1" t="s">
        <v>18992</v>
      </c>
      <c r="QQA1" t="s">
        <v>18993</v>
      </c>
      <c r="QQB1" t="s">
        <v>18994</v>
      </c>
      <c r="QQC1" t="s">
        <v>18995</v>
      </c>
      <c r="QQD1" t="s">
        <v>18996</v>
      </c>
      <c r="QQE1" t="s">
        <v>18997</v>
      </c>
      <c r="QQF1" t="s">
        <v>18998</v>
      </c>
      <c r="QQG1" t="s">
        <v>18999</v>
      </c>
      <c r="QQH1" t="s">
        <v>19000</v>
      </c>
      <c r="QQI1" t="s">
        <v>19001</v>
      </c>
      <c r="QQJ1" t="s">
        <v>19002</v>
      </c>
      <c r="QQK1" t="s">
        <v>19003</v>
      </c>
      <c r="QQL1" t="s">
        <v>19004</v>
      </c>
      <c r="QQM1" t="s">
        <v>19005</v>
      </c>
      <c r="QQN1" t="s">
        <v>19006</v>
      </c>
      <c r="QQO1" t="s">
        <v>19007</v>
      </c>
      <c r="QQP1" t="s">
        <v>19008</v>
      </c>
      <c r="QQQ1" t="s">
        <v>19009</v>
      </c>
      <c r="QQR1" t="s">
        <v>19010</v>
      </c>
      <c r="QQS1" t="s">
        <v>19011</v>
      </c>
      <c r="QQT1" t="s">
        <v>19012</v>
      </c>
      <c r="QQU1" t="s">
        <v>19013</v>
      </c>
      <c r="QQV1" t="s">
        <v>19014</v>
      </c>
      <c r="QQW1" t="s">
        <v>19015</v>
      </c>
      <c r="QQX1" t="s">
        <v>19016</v>
      </c>
      <c r="QQY1" t="s">
        <v>19017</v>
      </c>
      <c r="QQZ1" t="s">
        <v>19018</v>
      </c>
      <c r="QRA1" t="s">
        <v>19019</v>
      </c>
      <c r="QRB1" t="s">
        <v>19020</v>
      </c>
      <c r="QRC1" t="s">
        <v>19021</v>
      </c>
      <c r="QRD1" t="s">
        <v>19022</v>
      </c>
      <c r="QRE1" t="s">
        <v>19023</v>
      </c>
      <c r="QRF1" t="s">
        <v>19024</v>
      </c>
      <c r="QRG1" t="s">
        <v>19025</v>
      </c>
      <c r="QRH1" t="s">
        <v>19026</v>
      </c>
      <c r="QRI1" t="s">
        <v>19027</v>
      </c>
      <c r="QRJ1" t="s">
        <v>19028</v>
      </c>
      <c r="QRK1" t="s">
        <v>19029</v>
      </c>
      <c r="QRL1" t="s">
        <v>19030</v>
      </c>
      <c r="QRM1" t="s">
        <v>19031</v>
      </c>
      <c r="QRN1" t="s">
        <v>19032</v>
      </c>
      <c r="QRO1" t="s">
        <v>19033</v>
      </c>
      <c r="QRP1" t="s">
        <v>19034</v>
      </c>
      <c r="QRQ1" t="s">
        <v>19035</v>
      </c>
      <c r="QRR1" t="s">
        <v>19036</v>
      </c>
      <c r="QRS1" t="s">
        <v>19037</v>
      </c>
      <c r="QRT1" t="s">
        <v>19038</v>
      </c>
      <c r="QRU1" t="s">
        <v>19039</v>
      </c>
      <c r="QRV1" t="s">
        <v>19040</v>
      </c>
      <c r="QRW1" t="s">
        <v>19041</v>
      </c>
      <c r="QRX1" t="s">
        <v>19042</v>
      </c>
      <c r="QRY1" t="s">
        <v>19043</v>
      </c>
      <c r="QRZ1" t="s">
        <v>19044</v>
      </c>
      <c r="QSA1" t="s">
        <v>19045</v>
      </c>
      <c r="QSB1" t="s">
        <v>19046</v>
      </c>
      <c r="QSC1" t="s">
        <v>19047</v>
      </c>
      <c r="QSD1" t="s">
        <v>19048</v>
      </c>
      <c r="QSE1" t="s">
        <v>19049</v>
      </c>
      <c r="QSF1" t="s">
        <v>19050</v>
      </c>
      <c r="QSG1" t="s">
        <v>19051</v>
      </c>
      <c r="QSH1" t="s">
        <v>19052</v>
      </c>
      <c r="QSI1" t="s">
        <v>19053</v>
      </c>
      <c r="QSJ1" t="s">
        <v>19054</v>
      </c>
      <c r="QSK1" t="s">
        <v>19055</v>
      </c>
      <c r="QSL1" t="s">
        <v>19056</v>
      </c>
      <c r="QSM1" t="s">
        <v>19057</v>
      </c>
      <c r="QSN1" t="s">
        <v>19058</v>
      </c>
      <c r="QSO1" t="s">
        <v>19059</v>
      </c>
      <c r="QSP1" t="s">
        <v>19060</v>
      </c>
      <c r="QSQ1" t="s">
        <v>19061</v>
      </c>
      <c r="QSR1" t="s">
        <v>19062</v>
      </c>
      <c r="QSS1" t="s">
        <v>19063</v>
      </c>
      <c r="QST1" t="s">
        <v>19064</v>
      </c>
      <c r="QSU1" t="s">
        <v>19065</v>
      </c>
      <c r="QSV1" t="s">
        <v>19066</v>
      </c>
      <c r="QSW1" t="s">
        <v>19067</v>
      </c>
      <c r="QSX1" t="s">
        <v>19068</v>
      </c>
      <c r="QSY1" t="s">
        <v>19069</v>
      </c>
      <c r="QSZ1" t="s">
        <v>19070</v>
      </c>
      <c r="QTA1" t="s">
        <v>19071</v>
      </c>
      <c r="QTB1" t="s">
        <v>19072</v>
      </c>
      <c r="QTC1" t="s">
        <v>19073</v>
      </c>
      <c r="QTD1" t="s">
        <v>19074</v>
      </c>
      <c r="QTE1" t="s">
        <v>19075</v>
      </c>
      <c r="QTF1" t="s">
        <v>19076</v>
      </c>
      <c r="QTG1" t="s">
        <v>19077</v>
      </c>
      <c r="QTH1" t="s">
        <v>19078</v>
      </c>
      <c r="QTI1" t="s">
        <v>19079</v>
      </c>
      <c r="QTJ1" t="s">
        <v>19080</v>
      </c>
      <c r="QTK1" t="s">
        <v>19081</v>
      </c>
      <c r="QTL1" t="s">
        <v>19082</v>
      </c>
      <c r="QTM1" t="s">
        <v>19083</v>
      </c>
      <c r="QTN1" t="s">
        <v>19084</v>
      </c>
      <c r="QTO1" t="s">
        <v>19085</v>
      </c>
      <c r="QTP1" t="s">
        <v>19086</v>
      </c>
      <c r="QTQ1" t="s">
        <v>19087</v>
      </c>
      <c r="QTR1" t="s">
        <v>19088</v>
      </c>
      <c r="QTS1" t="s">
        <v>19089</v>
      </c>
      <c r="QTT1" t="s">
        <v>19090</v>
      </c>
      <c r="QTU1" t="s">
        <v>19091</v>
      </c>
      <c r="QTV1" t="s">
        <v>19092</v>
      </c>
      <c r="QTW1" t="s">
        <v>19093</v>
      </c>
      <c r="QTX1" t="s">
        <v>19094</v>
      </c>
      <c r="QTY1" t="s">
        <v>19095</v>
      </c>
      <c r="QTZ1" t="s">
        <v>19096</v>
      </c>
      <c r="QUA1" t="s">
        <v>19097</v>
      </c>
      <c r="QUB1" t="s">
        <v>19098</v>
      </c>
      <c r="QUC1" t="s">
        <v>19099</v>
      </c>
      <c r="QUD1" t="s">
        <v>19100</v>
      </c>
      <c r="QUE1" t="s">
        <v>19101</v>
      </c>
      <c r="QUF1" t="s">
        <v>19102</v>
      </c>
      <c r="QUG1" t="s">
        <v>19103</v>
      </c>
      <c r="QUH1" t="s">
        <v>19104</v>
      </c>
      <c r="QUI1" t="s">
        <v>19105</v>
      </c>
      <c r="QUJ1" t="s">
        <v>19106</v>
      </c>
      <c r="QUK1" t="s">
        <v>19107</v>
      </c>
      <c r="QUL1" t="s">
        <v>19108</v>
      </c>
      <c r="QUM1" t="s">
        <v>19109</v>
      </c>
      <c r="QUN1" t="s">
        <v>19110</v>
      </c>
      <c r="QUO1" t="s">
        <v>19111</v>
      </c>
      <c r="QUP1" t="s">
        <v>19112</v>
      </c>
      <c r="QUQ1" t="s">
        <v>19113</v>
      </c>
      <c r="QUR1" t="s">
        <v>19114</v>
      </c>
      <c r="QUS1" t="s">
        <v>19115</v>
      </c>
      <c r="QUT1" t="s">
        <v>19116</v>
      </c>
      <c r="QUU1" t="s">
        <v>19117</v>
      </c>
      <c r="QUV1" t="s">
        <v>19118</v>
      </c>
      <c r="QUW1" t="s">
        <v>19119</v>
      </c>
      <c r="QUX1" t="s">
        <v>19120</v>
      </c>
      <c r="QUY1" t="s">
        <v>19121</v>
      </c>
      <c r="QUZ1" t="s">
        <v>19122</v>
      </c>
      <c r="QVA1" t="s">
        <v>19123</v>
      </c>
      <c r="QVB1" t="s">
        <v>19124</v>
      </c>
      <c r="QVC1" t="s">
        <v>19125</v>
      </c>
      <c r="QVD1" t="s">
        <v>19126</v>
      </c>
      <c r="QVE1" t="s">
        <v>19127</v>
      </c>
      <c r="QVF1" t="s">
        <v>19128</v>
      </c>
      <c r="QVG1" t="s">
        <v>19129</v>
      </c>
      <c r="QVH1" t="s">
        <v>19130</v>
      </c>
      <c r="QVI1" t="s">
        <v>19131</v>
      </c>
      <c r="QVJ1" t="s">
        <v>19132</v>
      </c>
      <c r="QVK1" t="s">
        <v>19133</v>
      </c>
      <c r="QVL1" t="s">
        <v>19134</v>
      </c>
      <c r="QVM1" t="s">
        <v>19135</v>
      </c>
      <c r="QVN1" t="s">
        <v>19136</v>
      </c>
      <c r="QVO1" t="s">
        <v>19137</v>
      </c>
      <c r="QVP1" t="s">
        <v>19138</v>
      </c>
      <c r="QVQ1" t="s">
        <v>19139</v>
      </c>
      <c r="QVR1" t="s">
        <v>19140</v>
      </c>
      <c r="QVS1" t="s">
        <v>19141</v>
      </c>
      <c r="QVT1" t="s">
        <v>19142</v>
      </c>
      <c r="QVU1" t="s">
        <v>19143</v>
      </c>
      <c r="QVV1" t="s">
        <v>19144</v>
      </c>
      <c r="QVW1" t="s">
        <v>19145</v>
      </c>
      <c r="QVX1" t="s">
        <v>19146</v>
      </c>
      <c r="QVY1" t="s">
        <v>19147</v>
      </c>
      <c r="QVZ1" t="s">
        <v>19148</v>
      </c>
      <c r="QWA1" t="s">
        <v>19149</v>
      </c>
      <c r="QWB1" t="s">
        <v>19150</v>
      </c>
      <c r="QWC1" t="s">
        <v>19151</v>
      </c>
      <c r="QWD1" t="s">
        <v>19152</v>
      </c>
      <c r="QWE1" t="s">
        <v>19153</v>
      </c>
      <c r="QWF1" t="s">
        <v>19154</v>
      </c>
      <c r="QWG1" t="s">
        <v>19155</v>
      </c>
      <c r="QWH1" t="s">
        <v>19156</v>
      </c>
      <c r="QWI1" t="s">
        <v>19157</v>
      </c>
      <c r="QWJ1" t="s">
        <v>19158</v>
      </c>
      <c r="QWK1" t="s">
        <v>19159</v>
      </c>
      <c r="QWL1" t="s">
        <v>19160</v>
      </c>
      <c r="QWM1" t="s">
        <v>19161</v>
      </c>
      <c r="QWN1" t="s">
        <v>19162</v>
      </c>
      <c r="QWO1" t="s">
        <v>19163</v>
      </c>
      <c r="QWP1" t="s">
        <v>19164</v>
      </c>
      <c r="QWQ1" t="s">
        <v>19165</v>
      </c>
      <c r="QWR1" t="s">
        <v>19166</v>
      </c>
      <c r="QWS1" t="s">
        <v>19167</v>
      </c>
      <c r="QWT1" t="s">
        <v>19168</v>
      </c>
      <c r="QWU1" t="s">
        <v>19169</v>
      </c>
      <c r="QWV1" t="s">
        <v>19170</v>
      </c>
      <c r="QWW1" t="s">
        <v>19171</v>
      </c>
      <c r="QWX1" t="s">
        <v>19172</v>
      </c>
      <c r="QWY1" t="s">
        <v>19173</v>
      </c>
      <c r="QWZ1" t="s">
        <v>19174</v>
      </c>
      <c r="QXA1" t="s">
        <v>19175</v>
      </c>
      <c r="QXB1" t="s">
        <v>19176</v>
      </c>
      <c r="QXC1" t="s">
        <v>19177</v>
      </c>
      <c r="QXD1" t="s">
        <v>19178</v>
      </c>
      <c r="QXE1" t="s">
        <v>19179</v>
      </c>
      <c r="QXF1" t="s">
        <v>19180</v>
      </c>
      <c r="QXG1" t="s">
        <v>19181</v>
      </c>
      <c r="QXH1" t="s">
        <v>19182</v>
      </c>
      <c r="QXI1" t="s">
        <v>19183</v>
      </c>
      <c r="QXJ1" t="s">
        <v>19184</v>
      </c>
      <c r="QXK1" t="s">
        <v>19185</v>
      </c>
      <c r="QXL1" t="s">
        <v>19186</v>
      </c>
      <c r="QXM1" t="s">
        <v>19187</v>
      </c>
      <c r="QXN1" t="s">
        <v>19188</v>
      </c>
      <c r="QXO1" t="s">
        <v>19189</v>
      </c>
      <c r="QXP1" t="s">
        <v>19190</v>
      </c>
      <c r="QXQ1" t="s">
        <v>19191</v>
      </c>
      <c r="QXR1" t="s">
        <v>19192</v>
      </c>
      <c r="QXS1" t="s">
        <v>19193</v>
      </c>
      <c r="QXT1" t="s">
        <v>19194</v>
      </c>
      <c r="QXU1" t="s">
        <v>19195</v>
      </c>
      <c r="QXV1" t="s">
        <v>19196</v>
      </c>
      <c r="QXW1" t="s">
        <v>19197</v>
      </c>
      <c r="QXX1" t="s">
        <v>19198</v>
      </c>
      <c r="QXY1" t="s">
        <v>19199</v>
      </c>
      <c r="QXZ1" t="s">
        <v>19200</v>
      </c>
      <c r="QYA1" t="s">
        <v>19201</v>
      </c>
      <c r="QYB1" t="s">
        <v>19202</v>
      </c>
      <c r="QYC1" t="s">
        <v>19203</v>
      </c>
      <c r="QYD1" t="s">
        <v>19204</v>
      </c>
      <c r="QYE1" t="s">
        <v>19205</v>
      </c>
      <c r="QYF1" t="s">
        <v>19206</v>
      </c>
      <c r="QYG1" t="s">
        <v>19207</v>
      </c>
      <c r="QYH1" t="s">
        <v>19208</v>
      </c>
      <c r="QYI1" t="s">
        <v>19209</v>
      </c>
      <c r="QYJ1" t="s">
        <v>19210</v>
      </c>
      <c r="QYK1" t="s">
        <v>19211</v>
      </c>
      <c r="QYL1" t="s">
        <v>19212</v>
      </c>
      <c r="QYM1" t="s">
        <v>19213</v>
      </c>
      <c r="QYN1" t="s">
        <v>19214</v>
      </c>
      <c r="QYO1" t="s">
        <v>19215</v>
      </c>
      <c r="QYP1" t="s">
        <v>19216</v>
      </c>
      <c r="QYQ1" t="s">
        <v>19217</v>
      </c>
      <c r="QYR1" t="s">
        <v>19218</v>
      </c>
      <c r="QYS1" t="s">
        <v>19219</v>
      </c>
      <c r="QYT1" t="s">
        <v>19220</v>
      </c>
      <c r="QYU1" t="s">
        <v>19221</v>
      </c>
      <c r="QYV1" t="s">
        <v>19222</v>
      </c>
      <c r="QYW1" t="s">
        <v>19223</v>
      </c>
      <c r="QYX1" t="s">
        <v>19224</v>
      </c>
      <c r="QYY1" t="s">
        <v>19225</v>
      </c>
      <c r="QYZ1" t="s">
        <v>19226</v>
      </c>
      <c r="QZA1" t="s">
        <v>19227</v>
      </c>
      <c r="QZB1" t="s">
        <v>19228</v>
      </c>
      <c r="QZC1" t="s">
        <v>19229</v>
      </c>
      <c r="QZD1" t="s">
        <v>19230</v>
      </c>
      <c r="QZE1" t="s">
        <v>19231</v>
      </c>
      <c r="QZF1" t="s">
        <v>19232</v>
      </c>
      <c r="QZG1" t="s">
        <v>19233</v>
      </c>
      <c r="QZH1" t="s">
        <v>19234</v>
      </c>
      <c r="QZI1" t="s">
        <v>19235</v>
      </c>
      <c r="QZJ1" t="s">
        <v>19236</v>
      </c>
      <c r="QZK1" t="s">
        <v>19237</v>
      </c>
      <c r="QZL1" t="s">
        <v>19238</v>
      </c>
      <c r="QZM1" t="s">
        <v>19239</v>
      </c>
      <c r="QZN1" t="s">
        <v>19240</v>
      </c>
      <c r="QZO1" t="s">
        <v>19241</v>
      </c>
      <c r="QZP1" t="s">
        <v>19242</v>
      </c>
      <c r="QZQ1" t="s">
        <v>19243</v>
      </c>
      <c r="QZR1" t="s">
        <v>19244</v>
      </c>
      <c r="QZS1" t="s">
        <v>19245</v>
      </c>
      <c r="QZT1" t="s">
        <v>19246</v>
      </c>
      <c r="QZU1" t="s">
        <v>19247</v>
      </c>
      <c r="QZV1" t="s">
        <v>19248</v>
      </c>
      <c r="QZW1" t="s">
        <v>19249</v>
      </c>
      <c r="QZX1" t="s">
        <v>19250</v>
      </c>
      <c r="QZY1" t="s">
        <v>19251</v>
      </c>
      <c r="QZZ1" t="s">
        <v>19252</v>
      </c>
      <c r="RAA1" t="s">
        <v>19253</v>
      </c>
      <c r="RAB1" t="s">
        <v>19254</v>
      </c>
      <c r="RAC1" t="s">
        <v>19255</v>
      </c>
      <c r="RAD1" t="s">
        <v>19256</v>
      </c>
      <c r="RAE1" t="s">
        <v>19257</v>
      </c>
      <c r="RAF1" t="s">
        <v>19258</v>
      </c>
      <c r="RAG1" t="s">
        <v>19259</v>
      </c>
      <c r="RAH1" t="s">
        <v>19260</v>
      </c>
      <c r="RAI1" t="s">
        <v>19261</v>
      </c>
      <c r="RAJ1" t="s">
        <v>19262</v>
      </c>
      <c r="RAK1" t="s">
        <v>19263</v>
      </c>
      <c r="RAL1" t="s">
        <v>19264</v>
      </c>
      <c r="RAM1" t="s">
        <v>19265</v>
      </c>
      <c r="RAN1" t="s">
        <v>19266</v>
      </c>
      <c r="RAO1" t="s">
        <v>19267</v>
      </c>
      <c r="RAP1" t="s">
        <v>19268</v>
      </c>
      <c r="RAQ1" t="s">
        <v>19269</v>
      </c>
      <c r="RAR1" t="s">
        <v>19270</v>
      </c>
      <c r="RAS1" t="s">
        <v>19271</v>
      </c>
      <c r="RAT1" t="s">
        <v>19272</v>
      </c>
      <c r="RAU1" t="s">
        <v>19273</v>
      </c>
      <c r="RAV1" t="s">
        <v>19274</v>
      </c>
      <c r="RAW1" t="s">
        <v>19275</v>
      </c>
      <c r="RAX1" t="s">
        <v>19276</v>
      </c>
      <c r="RAY1" t="s">
        <v>19277</v>
      </c>
      <c r="RAZ1" t="s">
        <v>19278</v>
      </c>
      <c r="RBA1" t="s">
        <v>19279</v>
      </c>
      <c r="RBB1" t="s">
        <v>19280</v>
      </c>
      <c r="RBC1" t="s">
        <v>19281</v>
      </c>
      <c r="RBD1" t="s">
        <v>19282</v>
      </c>
      <c r="RBE1" t="s">
        <v>19283</v>
      </c>
      <c r="RBF1" t="s">
        <v>19284</v>
      </c>
      <c r="RBG1" t="s">
        <v>19285</v>
      </c>
      <c r="RBH1" t="s">
        <v>19286</v>
      </c>
      <c r="RBI1" t="s">
        <v>19287</v>
      </c>
      <c r="RBJ1" t="s">
        <v>19288</v>
      </c>
      <c r="RBK1" t="s">
        <v>19289</v>
      </c>
      <c r="RBL1" t="s">
        <v>19290</v>
      </c>
      <c r="RBM1" t="s">
        <v>19291</v>
      </c>
      <c r="RBN1" t="s">
        <v>19292</v>
      </c>
      <c r="RBO1" t="s">
        <v>19293</v>
      </c>
      <c r="RBP1" t="s">
        <v>19294</v>
      </c>
      <c r="RBQ1" t="s">
        <v>19295</v>
      </c>
      <c r="RBR1" t="s">
        <v>19296</v>
      </c>
      <c r="RBS1" t="s">
        <v>19297</v>
      </c>
      <c r="RBT1" t="s">
        <v>19298</v>
      </c>
      <c r="RBU1" t="s">
        <v>19299</v>
      </c>
      <c r="RBV1" t="s">
        <v>19300</v>
      </c>
      <c r="RBW1" t="s">
        <v>19301</v>
      </c>
      <c r="RBX1" t="s">
        <v>19302</v>
      </c>
      <c r="RBY1" t="s">
        <v>19303</v>
      </c>
      <c r="RBZ1" t="s">
        <v>19304</v>
      </c>
      <c r="RCA1" t="s">
        <v>19305</v>
      </c>
      <c r="RCB1" t="s">
        <v>19306</v>
      </c>
      <c r="RCC1" t="s">
        <v>19307</v>
      </c>
      <c r="RCD1" t="s">
        <v>19308</v>
      </c>
      <c r="RCE1" t="s">
        <v>19309</v>
      </c>
      <c r="RCF1" t="s">
        <v>19310</v>
      </c>
      <c r="RCG1" t="s">
        <v>19311</v>
      </c>
      <c r="RCH1" t="s">
        <v>19312</v>
      </c>
      <c r="RCI1" t="s">
        <v>19313</v>
      </c>
      <c r="RCJ1" t="s">
        <v>19314</v>
      </c>
      <c r="RCK1" t="s">
        <v>19315</v>
      </c>
      <c r="RCL1" t="s">
        <v>19316</v>
      </c>
      <c r="RCM1" t="s">
        <v>19317</v>
      </c>
      <c r="RCN1" t="s">
        <v>19318</v>
      </c>
      <c r="RCO1" t="s">
        <v>19319</v>
      </c>
      <c r="RCP1" t="s">
        <v>19320</v>
      </c>
      <c r="RCQ1" t="s">
        <v>19321</v>
      </c>
      <c r="RCR1" t="s">
        <v>19322</v>
      </c>
      <c r="RCS1" t="s">
        <v>19323</v>
      </c>
      <c r="RCT1" t="s">
        <v>19324</v>
      </c>
      <c r="RCU1" t="s">
        <v>19325</v>
      </c>
      <c r="RCV1" t="s">
        <v>19326</v>
      </c>
      <c r="RCW1" t="s">
        <v>19327</v>
      </c>
      <c r="RCX1" t="s">
        <v>19328</v>
      </c>
      <c r="RCY1" t="s">
        <v>19329</v>
      </c>
      <c r="RCZ1" t="s">
        <v>19330</v>
      </c>
      <c r="RDA1" t="s">
        <v>19331</v>
      </c>
      <c r="RDB1" t="s">
        <v>19332</v>
      </c>
      <c r="RDC1" t="s">
        <v>19333</v>
      </c>
      <c r="RDD1" t="s">
        <v>19334</v>
      </c>
      <c r="RDE1" t="s">
        <v>19335</v>
      </c>
      <c r="RDF1" t="s">
        <v>19336</v>
      </c>
      <c r="RDG1" t="s">
        <v>19337</v>
      </c>
      <c r="RDH1" t="s">
        <v>19338</v>
      </c>
      <c r="RDI1" t="s">
        <v>19339</v>
      </c>
      <c r="RDJ1" t="s">
        <v>19340</v>
      </c>
      <c r="RDK1" t="s">
        <v>19341</v>
      </c>
      <c r="RDL1" t="s">
        <v>19342</v>
      </c>
      <c r="RDM1" t="s">
        <v>19343</v>
      </c>
      <c r="RDN1" t="s">
        <v>19344</v>
      </c>
      <c r="RDO1" t="s">
        <v>19345</v>
      </c>
      <c r="RDP1" t="s">
        <v>19346</v>
      </c>
      <c r="RDQ1" t="s">
        <v>19347</v>
      </c>
      <c r="RDR1" t="s">
        <v>19348</v>
      </c>
      <c r="RDS1" t="s">
        <v>19349</v>
      </c>
      <c r="RDT1" t="s">
        <v>19350</v>
      </c>
      <c r="RDU1" t="s">
        <v>19351</v>
      </c>
      <c r="RDV1" t="s">
        <v>19352</v>
      </c>
      <c r="RDW1" t="s">
        <v>19353</v>
      </c>
      <c r="RDX1" t="s">
        <v>19354</v>
      </c>
      <c r="RDY1" t="s">
        <v>19355</v>
      </c>
      <c r="RDZ1" t="s">
        <v>19356</v>
      </c>
      <c r="REA1" t="s">
        <v>19357</v>
      </c>
      <c r="REB1" t="s">
        <v>19358</v>
      </c>
      <c r="REC1" t="s">
        <v>19359</v>
      </c>
      <c r="RED1" t="s">
        <v>19360</v>
      </c>
      <c r="REE1" t="s">
        <v>19361</v>
      </c>
      <c r="REF1" t="s">
        <v>19362</v>
      </c>
      <c r="REG1" t="s">
        <v>19363</v>
      </c>
      <c r="REH1" t="s">
        <v>19364</v>
      </c>
      <c r="REI1" t="s">
        <v>19365</v>
      </c>
      <c r="REJ1" t="s">
        <v>19366</v>
      </c>
      <c r="REK1" t="s">
        <v>19367</v>
      </c>
      <c r="REL1" t="s">
        <v>19368</v>
      </c>
      <c r="REM1" t="s">
        <v>19369</v>
      </c>
      <c r="REN1" t="s">
        <v>19370</v>
      </c>
      <c r="REO1" t="s">
        <v>19371</v>
      </c>
      <c r="REP1" t="s">
        <v>19372</v>
      </c>
      <c r="REQ1" t="s">
        <v>19373</v>
      </c>
      <c r="RER1" t="s">
        <v>19374</v>
      </c>
      <c r="RES1" t="s">
        <v>19375</v>
      </c>
      <c r="RET1" t="s">
        <v>19376</v>
      </c>
      <c r="REU1" t="s">
        <v>19377</v>
      </c>
      <c r="REV1" t="s">
        <v>19378</v>
      </c>
      <c r="REW1" t="s">
        <v>19379</v>
      </c>
      <c r="REX1" t="s">
        <v>19380</v>
      </c>
      <c r="REY1" t="s">
        <v>19381</v>
      </c>
      <c r="REZ1" t="s">
        <v>19382</v>
      </c>
      <c r="RFA1" t="s">
        <v>19383</v>
      </c>
      <c r="RFB1" t="s">
        <v>19384</v>
      </c>
      <c r="RFC1" t="s">
        <v>19385</v>
      </c>
      <c r="RFD1" t="s">
        <v>19386</v>
      </c>
      <c r="RFE1" t="s">
        <v>19387</v>
      </c>
      <c r="RFF1" t="s">
        <v>19388</v>
      </c>
      <c r="RFG1" t="s">
        <v>19389</v>
      </c>
      <c r="RFH1" t="s">
        <v>19390</v>
      </c>
      <c r="RFI1" t="s">
        <v>19391</v>
      </c>
      <c r="RFJ1" t="s">
        <v>19392</v>
      </c>
      <c r="RFK1" t="s">
        <v>19393</v>
      </c>
      <c r="RFL1" t="s">
        <v>19394</v>
      </c>
      <c r="RFM1" t="s">
        <v>19395</v>
      </c>
      <c r="RFN1" t="s">
        <v>19396</v>
      </c>
      <c r="RFO1" t="s">
        <v>19397</v>
      </c>
      <c r="RFP1" t="s">
        <v>19398</v>
      </c>
      <c r="RFQ1" t="s">
        <v>19399</v>
      </c>
      <c r="RFR1" t="s">
        <v>19400</v>
      </c>
      <c r="RFS1" t="s">
        <v>19401</v>
      </c>
      <c r="RFT1" t="s">
        <v>19402</v>
      </c>
      <c r="RFU1" t="s">
        <v>19403</v>
      </c>
      <c r="RFV1" t="s">
        <v>19404</v>
      </c>
      <c r="RFW1" t="s">
        <v>19405</v>
      </c>
      <c r="RFX1" t="s">
        <v>19406</v>
      </c>
      <c r="RFY1" t="s">
        <v>19407</v>
      </c>
      <c r="RFZ1" t="s">
        <v>19408</v>
      </c>
      <c r="RGA1" t="s">
        <v>19409</v>
      </c>
      <c r="RGB1" t="s">
        <v>19410</v>
      </c>
      <c r="RGC1" t="s">
        <v>19411</v>
      </c>
      <c r="RGD1" t="s">
        <v>19412</v>
      </c>
      <c r="RGE1" t="s">
        <v>19413</v>
      </c>
      <c r="RGF1" t="s">
        <v>19414</v>
      </c>
      <c r="RGG1" t="s">
        <v>19415</v>
      </c>
      <c r="RGH1" t="s">
        <v>19416</v>
      </c>
      <c r="RGI1" t="s">
        <v>19417</v>
      </c>
      <c r="RGJ1" t="s">
        <v>19418</v>
      </c>
      <c r="RGK1" t="s">
        <v>19419</v>
      </c>
      <c r="RGL1" t="s">
        <v>19420</v>
      </c>
      <c r="RGM1" t="s">
        <v>19421</v>
      </c>
      <c r="RGN1" t="s">
        <v>19422</v>
      </c>
      <c r="RGO1" t="s">
        <v>19423</v>
      </c>
      <c r="RGP1" t="s">
        <v>19424</v>
      </c>
      <c r="RGQ1" t="s">
        <v>19425</v>
      </c>
      <c r="RGR1" t="s">
        <v>19426</v>
      </c>
      <c r="RGS1" t="s">
        <v>19427</v>
      </c>
      <c r="RGT1" t="s">
        <v>19428</v>
      </c>
      <c r="RGU1" t="s">
        <v>19429</v>
      </c>
      <c r="RGV1" t="s">
        <v>19430</v>
      </c>
      <c r="RGW1" t="s">
        <v>19431</v>
      </c>
      <c r="RGX1" t="s">
        <v>19432</v>
      </c>
      <c r="RGY1" t="s">
        <v>19433</v>
      </c>
      <c r="RGZ1" t="s">
        <v>19434</v>
      </c>
      <c r="RHA1" t="s">
        <v>19435</v>
      </c>
      <c r="RHB1" t="s">
        <v>19436</v>
      </c>
      <c r="RHC1" t="s">
        <v>19437</v>
      </c>
      <c r="RHD1" t="s">
        <v>19438</v>
      </c>
      <c r="RHE1" t="s">
        <v>19439</v>
      </c>
      <c r="RHF1" t="s">
        <v>19440</v>
      </c>
      <c r="RHG1" t="s">
        <v>19441</v>
      </c>
      <c r="RHH1" t="s">
        <v>19442</v>
      </c>
      <c r="RHI1" t="s">
        <v>19443</v>
      </c>
      <c r="RHJ1" t="s">
        <v>19444</v>
      </c>
      <c r="RHK1" t="s">
        <v>19445</v>
      </c>
      <c r="RHL1" t="s">
        <v>19446</v>
      </c>
      <c r="RHM1" t="s">
        <v>19447</v>
      </c>
      <c r="RHN1" t="s">
        <v>19448</v>
      </c>
      <c r="RHO1" t="s">
        <v>19449</v>
      </c>
      <c r="RHP1" t="s">
        <v>19450</v>
      </c>
      <c r="RHQ1" t="s">
        <v>19451</v>
      </c>
      <c r="RHR1" t="s">
        <v>19452</v>
      </c>
      <c r="RHS1" t="s">
        <v>19453</v>
      </c>
      <c r="RHT1" t="s">
        <v>19454</v>
      </c>
      <c r="RHU1" t="s">
        <v>19455</v>
      </c>
      <c r="RHV1" t="s">
        <v>19456</v>
      </c>
      <c r="RHW1" t="s">
        <v>19457</v>
      </c>
      <c r="RHX1" t="s">
        <v>19458</v>
      </c>
      <c r="RHY1" t="s">
        <v>19459</v>
      </c>
      <c r="RHZ1" t="s">
        <v>19460</v>
      </c>
      <c r="RIA1" t="s">
        <v>19461</v>
      </c>
      <c r="RIB1" t="s">
        <v>19462</v>
      </c>
      <c r="RIC1" t="s">
        <v>19463</v>
      </c>
      <c r="RID1" t="s">
        <v>19464</v>
      </c>
      <c r="RIE1" t="s">
        <v>19465</v>
      </c>
      <c r="RIF1" t="s">
        <v>19466</v>
      </c>
      <c r="RIG1" t="s">
        <v>19467</v>
      </c>
      <c r="RIH1" t="s">
        <v>19468</v>
      </c>
      <c r="RII1" t="s">
        <v>19469</v>
      </c>
      <c r="RIJ1" t="s">
        <v>19470</v>
      </c>
      <c r="RIK1" t="s">
        <v>19471</v>
      </c>
      <c r="RIL1" t="s">
        <v>19472</v>
      </c>
      <c r="RIM1" t="s">
        <v>19473</v>
      </c>
      <c r="RIN1" t="s">
        <v>19474</v>
      </c>
      <c r="RIO1" t="s">
        <v>19475</v>
      </c>
      <c r="RIP1" t="s">
        <v>19476</v>
      </c>
      <c r="RIQ1" t="s">
        <v>19477</v>
      </c>
      <c r="RIR1" t="s">
        <v>19478</v>
      </c>
      <c r="RIS1" t="s">
        <v>19479</v>
      </c>
      <c r="RIT1" t="s">
        <v>19480</v>
      </c>
      <c r="RIU1" t="s">
        <v>19481</v>
      </c>
      <c r="RIV1" t="s">
        <v>19482</v>
      </c>
      <c r="RIW1" t="s">
        <v>19483</v>
      </c>
      <c r="RIX1" t="s">
        <v>19484</v>
      </c>
      <c r="RIY1" t="s">
        <v>19485</v>
      </c>
      <c r="RIZ1" t="s">
        <v>19486</v>
      </c>
      <c r="RJA1" t="s">
        <v>19487</v>
      </c>
      <c r="RJB1" t="s">
        <v>19488</v>
      </c>
      <c r="RJC1" t="s">
        <v>19489</v>
      </c>
      <c r="RJD1" t="s">
        <v>19490</v>
      </c>
      <c r="RJE1" t="s">
        <v>19491</v>
      </c>
      <c r="RJF1" t="s">
        <v>19492</v>
      </c>
      <c r="RJG1" t="s">
        <v>19493</v>
      </c>
      <c r="RJH1" t="s">
        <v>19494</v>
      </c>
      <c r="RJI1" t="s">
        <v>19495</v>
      </c>
      <c r="RJJ1" t="s">
        <v>19496</v>
      </c>
      <c r="RJK1" t="s">
        <v>19497</v>
      </c>
      <c r="RJL1" t="s">
        <v>19498</v>
      </c>
      <c r="RJM1" t="s">
        <v>19499</v>
      </c>
      <c r="RJN1" t="s">
        <v>19500</v>
      </c>
      <c r="RJO1" t="s">
        <v>19501</v>
      </c>
      <c r="RJP1" t="s">
        <v>19502</v>
      </c>
      <c r="RJQ1" t="s">
        <v>19503</v>
      </c>
      <c r="RJR1" t="s">
        <v>19504</v>
      </c>
      <c r="RJS1" t="s">
        <v>19505</v>
      </c>
      <c r="RJT1" t="s">
        <v>19506</v>
      </c>
      <c r="RJU1" t="s">
        <v>19507</v>
      </c>
      <c r="RJV1" t="s">
        <v>19508</v>
      </c>
      <c r="RJW1" t="s">
        <v>19509</v>
      </c>
      <c r="RJX1" t="s">
        <v>19510</v>
      </c>
      <c r="RJY1" t="s">
        <v>19511</v>
      </c>
      <c r="RJZ1" t="s">
        <v>19512</v>
      </c>
      <c r="RKA1" t="s">
        <v>19513</v>
      </c>
      <c r="RKB1" t="s">
        <v>19514</v>
      </c>
      <c r="RKC1" t="s">
        <v>19515</v>
      </c>
      <c r="RKD1" t="s">
        <v>19516</v>
      </c>
      <c r="RKE1" t="s">
        <v>19517</v>
      </c>
      <c r="RKF1" t="s">
        <v>19518</v>
      </c>
      <c r="RKG1" t="s">
        <v>19519</v>
      </c>
      <c r="RKH1" t="s">
        <v>19520</v>
      </c>
      <c r="RKI1" t="s">
        <v>19521</v>
      </c>
      <c r="RKJ1" t="s">
        <v>19522</v>
      </c>
      <c r="RKK1" t="s">
        <v>19523</v>
      </c>
      <c r="RKL1" t="s">
        <v>19524</v>
      </c>
      <c r="RKM1" t="s">
        <v>19525</v>
      </c>
      <c r="RKN1" t="s">
        <v>19526</v>
      </c>
      <c r="RKO1" t="s">
        <v>19527</v>
      </c>
      <c r="RKP1" t="s">
        <v>19528</v>
      </c>
      <c r="RKQ1" t="s">
        <v>19529</v>
      </c>
      <c r="RKR1" t="s">
        <v>19530</v>
      </c>
      <c r="RKS1" t="s">
        <v>19531</v>
      </c>
      <c r="RKT1" t="s">
        <v>19532</v>
      </c>
      <c r="RKU1" t="s">
        <v>19533</v>
      </c>
      <c r="RKV1" t="s">
        <v>19534</v>
      </c>
      <c r="RKW1" t="s">
        <v>19535</v>
      </c>
      <c r="RKX1" t="s">
        <v>19536</v>
      </c>
      <c r="RKY1" t="s">
        <v>19537</v>
      </c>
      <c r="RKZ1" t="s">
        <v>19538</v>
      </c>
      <c r="RLA1" t="s">
        <v>19539</v>
      </c>
      <c r="RLB1" t="s">
        <v>19540</v>
      </c>
      <c r="RLC1" t="s">
        <v>19541</v>
      </c>
      <c r="RLD1" t="s">
        <v>19542</v>
      </c>
      <c r="RLE1" t="s">
        <v>19543</v>
      </c>
      <c r="RLF1" t="s">
        <v>19544</v>
      </c>
      <c r="RLG1" t="s">
        <v>19545</v>
      </c>
      <c r="RLH1" t="s">
        <v>19546</v>
      </c>
      <c r="RLI1" t="s">
        <v>19547</v>
      </c>
      <c r="RLJ1" t="s">
        <v>19548</v>
      </c>
      <c r="RLK1" t="s">
        <v>19549</v>
      </c>
      <c r="RLL1" t="s">
        <v>19550</v>
      </c>
      <c r="RLM1" t="s">
        <v>19551</v>
      </c>
      <c r="RLN1" t="s">
        <v>19552</v>
      </c>
      <c r="RLO1" t="s">
        <v>19553</v>
      </c>
      <c r="RLP1" t="s">
        <v>19554</v>
      </c>
      <c r="RLQ1" t="s">
        <v>19555</v>
      </c>
      <c r="RLR1" t="s">
        <v>19556</v>
      </c>
      <c r="RLS1" t="s">
        <v>19557</v>
      </c>
      <c r="RLT1" t="s">
        <v>19558</v>
      </c>
      <c r="RLU1" t="s">
        <v>19559</v>
      </c>
      <c r="RLV1" t="s">
        <v>19560</v>
      </c>
      <c r="RLW1" t="s">
        <v>19561</v>
      </c>
      <c r="RLX1" t="s">
        <v>19562</v>
      </c>
      <c r="RLY1" t="s">
        <v>19563</v>
      </c>
      <c r="RLZ1" t="s">
        <v>19564</v>
      </c>
      <c r="RMA1" t="s">
        <v>19565</v>
      </c>
      <c r="RMB1" t="s">
        <v>19566</v>
      </c>
      <c r="RMC1" t="s">
        <v>19567</v>
      </c>
      <c r="RMD1" t="s">
        <v>19568</v>
      </c>
      <c r="RME1" t="s">
        <v>19569</v>
      </c>
      <c r="RMF1" t="s">
        <v>19570</v>
      </c>
      <c r="RMG1" t="s">
        <v>19571</v>
      </c>
      <c r="RMH1" t="s">
        <v>19572</v>
      </c>
      <c r="RMI1" t="s">
        <v>19573</v>
      </c>
      <c r="RMJ1" t="s">
        <v>19574</v>
      </c>
      <c r="RMK1" t="s">
        <v>19575</v>
      </c>
      <c r="RML1" t="s">
        <v>19576</v>
      </c>
      <c r="RMM1" t="s">
        <v>19577</v>
      </c>
      <c r="RMN1" t="s">
        <v>19578</v>
      </c>
      <c r="RMO1" t="s">
        <v>19579</v>
      </c>
      <c r="RMP1" t="s">
        <v>19580</v>
      </c>
      <c r="RMQ1" t="s">
        <v>19581</v>
      </c>
      <c r="RMR1" t="s">
        <v>19582</v>
      </c>
      <c r="RMS1" t="s">
        <v>19583</v>
      </c>
      <c r="RMT1" t="s">
        <v>19584</v>
      </c>
      <c r="RMU1" t="s">
        <v>19585</v>
      </c>
      <c r="RMV1" t="s">
        <v>19586</v>
      </c>
      <c r="RMW1" t="s">
        <v>19587</v>
      </c>
      <c r="RMX1" t="s">
        <v>19588</v>
      </c>
      <c r="RMY1" t="s">
        <v>19589</v>
      </c>
      <c r="RMZ1" t="s">
        <v>19590</v>
      </c>
      <c r="RNA1" t="s">
        <v>19591</v>
      </c>
      <c r="RNB1" t="s">
        <v>19592</v>
      </c>
      <c r="RNC1" t="s">
        <v>19593</v>
      </c>
      <c r="RND1" t="s">
        <v>19594</v>
      </c>
      <c r="RNE1" t="s">
        <v>19595</v>
      </c>
      <c r="RNF1" t="s">
        <v>19596</v>
      </c>
      <c r="RNG1" t="s">
        <v>19597</v>
      </c>
      <c r="RNH1" t="s">
        <v>19598</v>
      </c>
      <c r="RNI1" t="s">
        <v>19599</v>
      </c>
      <c r="RNJ1" t="s">
        <v>19600</v>
      </c>
      <c r="RNK1" t="s">
        <v>19601</v>
      </c>
      <c r="RNL1" t="s">
        <v>19602</v>
      </c>
      <c r="RNM1" t="s">
        <v>19603</v>
      </c>
      <c r="RNN1" t="s">
        <v>19604</v>
      </c>
      <c r="RNO1" t="s">
        <v>19605</v>
      </c>
      <c r="RNP1" t="s">
        <v>19606</v>
      </c>
      <c r="RNQ1" t="s">
        <v>19607</v>
      </c>
      <c r="RNR1" t="s">
        <v>19608</v>
      </c>
      <c r="RNS1" t="s">
        <v>19609</v>
      </c>
      <c r="RNT1" t="s">
        <v>19610</v>
      </c>
      <c r="RNU1" t="s">
        <v>19611</v>
      </c>
      <c r="RNV1" t="s">
        <v>19612</v>
      </c>
      <c r="RNW1" t="s">
        <v>19613</v>
      </c>
      <c r="RNX1" t="s">
        <v>19614</v>
      </c>
      <c r="RNY1" t="s">
        <v>19615</v>
      </c>
      <c r="RNZ1" t="s">
        <v>19616</v>
      </c>
      <c r="ROA1" t="s">
        <v>19617</v>
      </c>
      <c r="ROB1" t="s">
        <v>19618</v>
      </c>
      <c r="ROC1" t="s">
        <v>19619</v>
      </c>
      <c r="ROD1" t="s">
        <v>19620</v>
      </c>
      <c r="ROE1" t="s">
        <v>19621</v>
      </c>
      <c r="ROF1" t="s">
        <v>19622</v>
      </c>
      <c r="ROG1" t="s">
        <v>19623</v>
      </c>
      <c r="ROH1" t="s">
        <v>19624</v>
      </c>
      <c r="ROI1" t="s">
        <v>19625</v>
      </c>
      <c r="ROJ1" t="s">
        <v>19626</v>
      </c>
      <c r="ROK1" t="s">
        <v>19627</v>
      </c>
      <c r="ROL1" t="s">
        <v>19628</v>
      </c>
      <c r="ROM1" t="s">
        <v>19629</v>
      </c>
      <c r="RON1" t="s">
        <v>19630</v>
      </c>
      <c r="ROO1" t="s">
        <v>19631</v>
      </c>
      <c r="ROP1" t="s">
        <v>19632</v>
      </c>
      <c r="ROQ1" t="s">
        <v>19633</v>
      </c>
      <c r="ROR1" t="s">
        <v>19634</v>
      </c>
      <c r="ROS1" t="s">
        <v>19635</v>
      </c>
      <c r="ROT1" t="s">
        <v>19636</v>
      </c>
      <c r="ROU1" t="s">
        <v>19637</v>
      </c>
      <c r="ROV1" t="s">
        <v>19638</v>
      </c>
      <c r="ROW1" t="s">
        <v>19639</v>
      </c>
      <c r="ROX1" t="s">
        <v>19640</v>
      </c>
      <c r="ROY1" t="s">
        <v>19641</v>
      </c>
      <c r="ROZ1" t="s">
        <v>19642</v>
      </c>
      <c r="RPA1" t="s">
        <v>19643</v>
      </c>
      <c r="RPB1" t="s">
        <v>19644</v>
      </c>
      <c r="RPC1" t="s">
        <v>19645</v>
      </c>
      <c r="RPD1" t="s">
        <v>19646</v>
      </c>
      <c r="RPE1" t="s">
        <v>19647</v>
      </c>
      <c r="RPF1" t="s">
        <v>19648</v>
      </c>
      <c r="RPG1" t="s">
        <v>19649</v>
      </c>
      <c r="RPH1" t="s">
        <v>19650</v>
      </c>
      <c r="RPI1" t="s">
        <v>19651</v>
      </c>
      <c r="RPJ1" t="s">
        <v>19652</v>
      </c>
      <c r="RPK1" t="s">
        <v>19653</v>
      </c>
      <c r="RPL1" t="s">
        <v>19654</v>
      </c>
      <c r="RPM1" t="s">
        <v>19655</v>
      </c>
      <c r="RPN1" t="s">
        <v>19656</v>
      </c>
      <c r="RPO1" t="s">
        <v>19657</v>
      </c>
      <c r="RPP1" t="s">
        <v>19658</v>
      </c>
      <c r="RPQ1" t="s">
        <v>19659</v>
      </c>
      <c r="RPR1" t="s">
        <v>19660</v>
      </c>
      <c r="RPS1" t="s">
        <v>19661</v>
      </c>
      <c r="RPT1" t="s">
        <v>19662</v>
      </c>
      <c r="RPU1" t="s">
        <v>19663</v>
      </c>
      <c r="RPV1" t="s">
        <v>19664</v>
      </c>
      <c r="RPW1" t="s">
        <v>19665</v>
      </c>
      <c r="RPX1" t="s">
        <v>19666</v>
      </c>
      <c r="RPY1" t="s">
        <v>19667</v>
      </c>
      <c r="RPZ1" t="s">
        <v>19668</v>
      </c>
      <c r="RQA1" t="s">
        <v>19669</v>
      </c>
      <c r="RQB1" t="s">
        <v>19670</v>
      </c>
      <c r="RQC1" t="s">
        <v>19671</v>
      </c>
      <c r="RQD1" t="s">
        <v>19672</v>
      </c>
      <c r="RQE1" t="s">
        <v>19673</v>
      </c>
      <c r="RQF1" t="s">
        <v>19674</v>
      </c>
      <c r="RQG1" t="s">
        <v>19675</v>
      </c>
      <c r="RQH1" t="s">
        <v>19676</v>
      </c>
      <c r="RQI1" t="s">
        <v>19677</v>
      </c>
      <c r="RQJ1" t="s">
        <v>19678</v>
      </c>
      <c r="RQK1" t="s">
        <v>19679</v>
      </c>
      <c r="RQL1" t="s">
        <v>19680</v>
      </c>
      <c r="RQM1" t="s">
        <v>19681</v>
      </c>
      <c r="RQN1" t="s">
        <v>19682</v>
      </c>
      <c r="RQO1" t="s">
        <v>19683</v>
      </c>
      <c r="RQP1" t="s">
        <v>19684</v>
      </c>
      <c r="RQQ1" t="s">
        <v>19685</v>
      </c>
      <c r="RQR1" t="s">
        <v>19686</v>
      </c>
      <c r="RQS1" t="s">
        <v>19687</v>
      </c>
      <c r="RQT1" t="s">
        <v>19688</v>
      </c>
      <c r="RQU1" t="s">
        <v>19689</v>
      </c>
      <c r="RQV1" t="s">
        <v>19690</v>
      </c>
      <c r="RQW1" t="s">
        <v>19691</v>
      </c>
      <c r="RQX1" t="s">
        <v>19692</v>
      </c>
      <c r="RQY1" t="s">
        <v>19693</v>
      </c>
      <c r="RQZ1" t="s">
        <v>19694</v>
      </c>
      <c r="RRA1" t="s">
        <v>19695</v>
      </c>
      <c r="RRB1" t="s">
        <v>19696</v>
      </c>
      <c r="RRC1" t="s">
        <v>19697</v>
      </c>
      <c r="RRD1" t="s">
        <v>19698</v>
      </c>
      <c r="RRE1" t="s">
        <v>19699</v>
      </c>
      <c r="RRF1" t="s">
        <v>19700</v>
      </c>
      <c r="RRG1" t="s">
        <v>19701</v>
      </c>
      <c r="RRH1" t="s">
        <v>19702</v>
      </c>
      <c r="RRI1" t="s">
        <v>19703</v>
      </c>
      <c r="RRJ1" t="s">
        <v>19704</v>
      </c>
      <c r="RRK1" t="s">
        <v>19705</v>
      </c>
      <c r="RRL1" t="s">
        <v>19706</v>
      </c>
      <c r="RRM1" t="s">
        <v>19707</v>
      </c>
      <c r="RRN1" t="s">
        <v>19708</v>
      </c>
      <c r="RRO1" t="s">
        <v>19709</v>
      </c>
      <c r="RRP1" t="s">
        <v>19710</v>
      </c>
      <c r="RRQ1" t="s">
        <v>19711</v>
      </c>
      <c r="RRR1" t="s">
        <v>19712</v>
      </c>
      <c r="RRS1" t="s">
        <v>19713</v>
      </c>
      <c r="RRT1" t="s">
        <v>19714</v>
      </c>
      <c r="RRU1" t="s">
        <v>19715</v>
      </c>
      <c r="RRV1" t="s">
        <v>19716</v>
      </c>
      <c r="RRW1" t="s">
        <v>19717</v>
      </c>
      <c r="RRX1" t="s">
        <v>19718</v>
      </c>
      <c r="RRY1" t="s">
        <v>19719</v>
      </c>
      <c r="RRZ1" t="s">
        <v>19720</v>
      </c>
      <c r="RSA1" t="s">
        <v>19721</v>
      </c>
      <c r="RSB1" t="s">
        <v>19722</v>
      </c>
      <c r="RSC1" t="s">
        <v>19723</v>
      </c>
      <c r="RSD1" t="s">
        <v>19724</v>
      </c>
      <c r="RSE1" t="s">
        <v>19725</v>
      </c>
      <c r="RSF1" t="s">
        <v>19726</v>
      </c>
      <c r="RSG1" t="s">
        <v>19727</v>
      </c>
      <c r="RSH1" t="s">
        <v>19728</v>
      </c>
      <c r="RSI1" t="s">
        <v>19729</v>
      </c>
      <c r="RSJ1" t="s">
        <v>19730</v>
      </c>
      <c r="RSK1" t="s">
        <v>19731</v>
      </c>
      <c r="RSL1" t="s">
        <v>19732</v>
      </c>
      <c r="RSM1" t="s">
        <v>19733</v>
      </c>
      <c r="RSN1" t="s">
        <v>19734</v>
      </c>
      <c r="RSO1" t="s">
        <v>19735</v>
      </c>
      <c r="RSP1" t="s">
        <v>19736</v>
      </c>
      <c r="RSQ1" t="s">
        <v>19737</v>
      </c>
      <c r="RSR1" t="s">
        <v>19738</v>
      </c>
      <c r="RSS1" t="s">
        <v>19739</v>
      </c>
      <c r="RST1" t="s">
        <v>19740</v>
      </c>
      <c r="RSU1" t="s">
        <v>19741</v>
      </c>
      <c r="RSV1" t="s">
        <v>19742</v>
      </c>
      <c r="RSW1" t="s">
        <v>19743</v>
      </c>
      <c r="RSX1" t="s">
        <v>19744</v>
      </c>
      <c r="RSY1" t="s">
        <v>19745</v>
      </c>
      <c r="RSZ1" t="s">
        <v>19746</v>
      </c>
      <c r="RTA1" t="s">
        <v>19747</v>
      </c>
      <c r="RTB1" t="s">
        <v>19748</v>
      </c>
      <c r="RTC1" t="s">
        <v>19749</v>
      </c>
      <c r="RTD1" t="s">
        <v>19750</v>
      </c>
      <c r="RTE1" t="s">
        <v>19751</v>
      </c>
      <c r="RTF1" t="s">
        <v>19752</v>
      </c>
      <c r="RTG1" t="s">
        <v>19753</v>
      </c>
      <c r="RTH1" t="s">
        <v>19754</v>
      </c>
      <c r="RTI1" t="s">
        <v>19755</v>
      </c>
      <c r="RTJ1" t="s">
        <v>19756</v>
      </c>
      <c r="RTK1" t="s">
        <v>19757</v>
      </c>
      <c r="RTL1" t="s">
        <v>19758</v>
      </c>
      <c r="RTM1" t="s">
        <v>19759</v>
      </c>
      <c r="RTN1" t="s">
        <v>19760</v>
      </c>
      <c r="RTO1" t="s">
        <v>19761</v>
      </c>
      <c r="RTP1" t="s">
        <v>19762</v>
      </c>
      <c r="RTQ1" t="s">
        <v>19763</v>
      </c>
      <c r="RTR1" t="s">
        <v>19764</v>
      </c>
      <c r="RTS1" t="s">
        <v>19765</v>
      </c>
      <c r="RTT1" t="s">
        <v>19766</v>
      </c>
      <c r="RTU1" t="s">
        <v>19767</v>
      </c>
      <c r="RTV1" t="s">
        <v>19768</v>
      </c>
      <c r="RTW1" t="s">
        <v>19769</v>
      </c>
      <c r="RTX1" t="s">
        <v>19770</v>
      </c>
      <c r="RTY1" t="s">
        <v>19771</v>
      </c>
      <c r="RTZ1" t="s">
        <v>19772</v>
      </c>
      <c r="RUA1" t="s">
        <v>19773</v>
      </c>
      <c r="RUB1" t="s">
        <v>19774</v>
      </c>
      <c r="RUC1" t="s">
        <v>19775</v>
      </c>
      <c r="RUD1" t="s">
        <v>19776</v>
      </c>
      <c r="RUE1" t="s">
        <v>19777</v>
      </c>
      <c r="RUF1" t="s">
        <v>19778</v>
      </c>
      <c r="RUG1" t="s">
        <v>19779</v>
      </c>
      <c r="RUH1" t="s">
        <v>19780</v>
      </c>
      <c r="RUI1" t="s">
        <v>19781</v>
      </c>
      <c r="RUJ1" t="s">
        <v>19782</v>
      </c>
      <c r="RUK1" t="s">
        <v>19783</v>
      </c>
      <c r="RUL1" t="s">
        <v>19784</v>
      </c>
      <c r="RUM1" t="s">
        <v>19785</v>
      </c>
      <c r="RUN1" t="s">
        <v>19786</v>
      </c>
      <c r="RUO1" t="s">
        <v>19787</v>
      </c>
      <c r="RUP1" t="s">
        <v>19788</v>
      </c>
      <c r="RUQ1" t="s">
        <v>19789</v>
      </c>
      <c r="RUR1" t="s">
        <v>19790</v>
      </c>
      <c r="RUS1" t="s">
        <v>19791</v>
      </c>
      <c r="RUT1" t="s">
        <v>19792</v>
      </c>
      <c r="RUU1" t="s">
        <v>19793</v>
      </c>
      <c r="RUV1" t="s">
        <v>19794</v>
      </c>
      <c r="RUW1" t="s">
        <v>19795</v>
      </c>
      <c r="RUX1" t="s">
        <v>19796</v>
      </c>
      <c r="RUY1" t="s">
        <v>19797</v>
      </c>
      <c r="RUZ1" t="s">
        <v>19798</v>
      </c>
      <c r="RVA1" t="s">
        <v>19799</v>
      </c>
      <c r="RVB1" t="s">
        <v>19800</v>
      </c>
      <c r="RVC1" t="s">
        <v>19801</v>
      </c>
      <c r="RVD1" t="s">
        <v>19802</v>
      </c>
      <c r="RVE1" t="s">
        <v>19803</v>
      </c>
      <c r="RVF1" t="s">
        <v>19804</v>
      </c>
      <c r="RVG1" t="s">
        <v>19805</v>
      </c>
      <c r="RVH1" t="s">
        <v>19806</v>
      </c>
      <c r="RVI1" t="s">
        <v>19807</v>
      </c>
      <c r="RVJ1" t="s">
        <v>19808</v>
      </c>
      <c r="RVK1" t="s">
        <v>19809</v>
      </c>
      <c r="RVL1" t="s">
        <v>19810</v>
      </c>
      <c r="RVM1" t="s">
        <v>19811</v>
      </c>
      <c r="RVN1" t="s">
        <v>19812</v>
      </c>
      <c r="RVO1" t="s">
        <v>19813</v>
      </c>
      <c r="RVP1" t="s">
        <v>19814</v>
      </c>
      <c r="RVQ1" t="s">
        <v>19815</v>
      </c>
      <c r="RVR1" t="s">
        <v>19816</v>
      </c>
      <c r="RVS1" t="s">
        <v>19817</v>
      </c>
      <c r="RVT1" t="s">
        <v>19818</v>
      </c>
      <c r="RVU1" t="s">
        <v>19819</v>
      </c>
      <c r="RVV1" t="s">
        <v>19820</v>
      </c>
      <c r="RVW1" t="s">
        <v>19821</v>
      </c>
      <c r="RVX1" t="s">
        <v>19822</v>
      </c>
      <c r="RVY1" t="s">
        <v>19823</v>
      </c>
      <c r="RVZ1" t="s">
        <v>19824</v>
      </c>
      <c r="RWA1" t="s">
        <v>19825</v>
      </c>
      <c r="RWB1" t="s">
        <v>19826</v>
      </c>
      <c r="RWC1" t="s">
        <v>19827</v>
      </c>
      <c r="RWD1" t="s">
        <v>19828</v>
      </c>
      <c r="RWE1" t="s">
        <v>19829</v>
      </c>
      <c r="RWF1" t="s">
        <v>19830</v>
      </c>
      <c r="RWG1" t="s">
        <v>19831</v>
      </c>
      <c r="RWH1" t="s">
        <v>19832</v>
      </c>
      <c r="RWI1" t="s">
        <v>19833</v>
      </c>
      <c r="RWJ1" t="s">
        <v>19834</v>
      </c>
      <c r="RWK1" t="s">
        <v>19835</v>
      </c>
      <c r="RWL1" t="s">
        <v>19836</v>
      </c>
      <c r="RWM1" t="s">
        <v>19837</v>
      </c>
      <c r="RWN1" t="s">
        <v>19838</v>
      </c>
      <c r="RWO1" t="s">
        <v>19839</v>
      </c>
      <c r="RWP1" t="s">
        <v>19840</v>
      </c>
      <c r="RWQ1" t="s">
        <v>19841</v>
      </c>
      <c r="RWR1" t="s">
        <v>19842</v>
      </c>
      <c r="RWS1" t="s">
        <v>19843</v>
      </c>
      <c r="RWT1" t="s">
        <v>19844</v>
      </c>
      <c r="RWU1" t="s">
        <v>19845</v>
      </c>
      <c r="RWV1" t="s">
        <v>19846</v>
      </c>
      <c r="RWW1" t="s">
        <v>19847</v>
      </c>
      <c r="RWX1" t="s">
        <v>19848</v>
      </c>
      <c r="RWY1" t="s">
        <v>19849</v>
      </c>
      <c r="RWZ1" t="s">
        <v>19850</v>
      </c>
      <c r="RXA1" t="s">
        <v>19851</v>
      </c>
      <c r="RXB1" t="s">
        <v>19852</v>
      </c>
      <c r="RXC1" t="s">
        <v>19853</v>
      </c>
      <c r="RXD1" t="s">
        <v>19854</v>
      </c>
      <c r="RXE1" t="s">
        <v>19855</v>
      </c>
      <c r="RXF1" t="s">
        <v>19856</v>
      </c>
      <c r="RXG1" t="s">
        <v>19857</v>
      </c>
      <c r="RXH1" t="s">
        <v>19858</v>
      </c>
      <c r="RXI1" t="s">
        <v>19859</v>
      </c>
      <c r="RXJ1" t="s">
        <v>19860</v>
      </c>
      <c r="RXK1" t="s">
        <v>19861</v>
      </c>
      <c r="RXL1" t="s">
        <v>19862</v>
      </c>
      <c r="RXM1" t="s">
        <v>19863</v>
      </c>
      <c r="RXN1" t="s">
        <v>19864</v>
      </c>
      <c r="RXO1" t="s">
        <v>19865</v>
      </c>
      <c r="RXP1" t="s">
        <v>19866</v>
      </c>
      <c r="RXQ1" t="s">
        <v>19867</v>
      </c>
      <c r="RXR1" t="s">
        <v>19868</v>
      </c>
      <c r="RXS1" t="s">
        <v>19869</v>
      </c>
      <c r="RXT1" t="s">
        <v>19870</v>
      </c>
      <c r="RXU1" t="s">
        <v>19871</v>
      </c>
      <c r="RXV1" t="s">
        <v>19872</v>
      </c>
      <c r="RXW1" t="s">
        <v>19873</v>
      </c>
      <c r="RXX1" t="s">
        <v>19874</v>
      </c>
      <c r="RXY1" t="s">
        <v>19875</v>
      </c>
      <c r="RXZ1" t="s">
        <v>19876</v>
      </c>
      <c r="RYA1" t="s">
        <v>19877</v>
      </c>
      <c r="RYB1" t="s">
        <v>19878</v>
      </c>
      <c r="RYC1" t="s">
        <v>19879</v>
      </c>
      <c r="RYD1" t="s">
        <v>19880</v>
      </c>
      <c r="RYE1" t="s">
        <v>19881</v>
      </c>
      <c r="RYF1" t="s">
        <v>19882</v>
      </c>
      <c r="RYG1" t="s">
        <v>19883</v>
      </c>
      <c r="RYH1" t="s">
        <v>19884</v>
      </c>
      <c r="RYI1" t="s">
        <v>19885</v>
      </c>
      <c r="RYJ1" t="s">
        <v>19886</v>
      </c>
      <c r="RYK1" t="s">
        <v>19887</v>
      </c>
      <c r="RYL1" t="s">
        <v>19888</v>
      </c>
      <c r="RYM1" t="s">
        <v>19889</v>
      </c>
      <c r="RYN1" t="s">
        <v>19890</v>
      </c>
      <c r="RYO1" t="s">
        <v>19891</v>
      </c>
      <c r="RYP1" t="s">
        <v>19892</v>
      </c>
      <c r="RYQ1" t="s">
        <v>19893</v>
      </c>
      <c r="RYR1" t="s">
        <v>19894</v>
      </c>
      <c r="RYS1" t="s">
        <v>19895</v>
      </c>
      <c r="RYT1" t="s">
        <v>19896</v>
      </c>
      <c r="RYU1" t="s">
        <v>19897</v>
      </c>
      <c r="RYV1" t="s">
        <v>19898</v>
      </c>
      <c r="RYW1" t="s">
        <v>19899</v>
      </c>
      <c r="RYX1" t="s">
        <v>19900</v>
      </c>
      <c r="RYY1" t="s">
        <v>19901</v>
      </c>
      <c r="RYZ1" t="s">
        <v>19902</v>
      </c>
      <c r="RZA1" t="s">
        <v>19903</v>
      </c>
      <c r="RZB1" t="s">
        <v>19904</v>
      </c>
      <c r="RZC1" t="s">
        <v>19905</v>
      </c>
      <c r="RZD1" t="s">
        <v>19906</v>
      </c>
      <c r="RZE1" t="s">
        <v>19907</v>
      </c>
      <c r="RZF1" t="s">
        <v>19908</v>
      </c>
      <c r="RZG1" t="s">
        <v>19909</v>
      </c>
      <c r="RZH1" t="s">
        <v>19910</v>
      </c>
      <c r="RZI1" t="s">
        <v>19911</v>
      </c>
      <c r="RZJ1" t="s">
        <v>19912</v>
      </c>
      <c r="RZK1" t="s">
        <v>19913</v>
      </c>
      <c r="RZL1" t="s">
        <v>19914</v>
      </c>
      <c r="RZM1" t="s">
        <v>19915</v>
      </c>
      <c r="RZN1" t="s">
        <v>19916</v>
      </c>
      <c r="RZO1" t="s">
        <v>19917</v>
      </c>
      <c r="RZP1" t="s">
        <v>19918</v>
      </c>
      <c r="RZQ1" t="s">
        <v>19919</v>
      </c>
      <c r="RZR1" t="s">
        <v>19920</v>
      </c>
      <c r="RZS1" t="s">
        <v>19921</v>
      </c>
      <c r="RZT1" t="s">
        <v>19922</v>
      </c>
      <c r="RZU1" t="s">
        <v>19923</v>
      </c>
      <c r="RZV1" t="s">
        <v>19924</v>
      </c>
      <c r="RZW1" t="s">
        <v>19925</v>
      </c>
      <c r="RZX1" t="s">
        <v>19926</v>
      </c>
      <c r="RZY1" t="s">
        <v>19927</v>
      </c>
      <c r="RZZ1" t="s">
        <v>19928</v>
      </c>
      <c r="SAA1" t="s">
        <v>19929</v>
      </c>
      <c r="SAB1" t="s">
        <v>19930</v>
      </c>
      <c r="SAC1" t="s">
        <v>19931</v>
      </c>
      <c r="SAD1" t="s">
        <v>19932</v>
      </c>
      <c r="SAE1" t="s">
        <v>19933</v>
      </c>
      <c r="SAF1" t="s">
        <v>19934</v>
      </c>
      <c r="SAG1" t="s">
        <v>19935</v>
      </c>
      <c r="SAH1" t="s">
        <v>19936</v>
      </c>
      <c r="SAI1" t="s">
        <v>19937</v>
      </c>
      <c r="SAJ1" t="s">
        <v>19938</v>
      </c>
      <c r="SAK1" t="s">
        <v>19939</v>
      </c>
      <c r="SAL1" t="s">
        <v>19940</v>
      </c>
      <c r="SAM1" t="s">
        <v>19941</v>
      </c>
      <c r="SAN1" t="s">
        <v>19942</v>
      </c>
      <c r="SAO1" t="s">
        <v>19943</v>
      </c>
      <c r="SAP1" t="s">
        <v>19944</v>
      </c>
      <c r="SAQ1" t="s">
        <v>19945</v>
      </c>
      <c r="SAR1" t="s">
        <v>19946</v>
      </c>
      <c r="SAS1" t="s">
        <v>19947</v>
      </c>
      <c r="SAT1" t="s">
        <v>19948</v>
      </c>
      <c r="SAU1" t="s">
        <v>19949</v>
      </c>
      <c r="SAV1" t="s">
        <v>19950</v>
      </c>
      <c r="SAW1" t="s">
        <v>19951</v>
      </c>
      <c r="SAX1" t="s">
        <v>19952</v>
      </c>
      <c r="SAY1" t="s">
        <v>19953</v>
      </c>
      <c r="SAZ1" t="s">
        <v>19954</v>
      </c>
      <c r="SBA1" t="s">
        <v>19955</v>
      </c>
      <c r="SBB1" t="s">
        <v>19956</v>
      </c>
      <c r="SBC1" t="s">
        <v>19957</v>
      </c>
      <c r="SBD1" t="s">
        <v>19958</v>
      </c>
      <c r="SBE1" t="s">
        <v>19959</v>
      </c>
      <c r="SBF1" t="s">
        <v>19960</v>
      </c>
      <c r="SBG1" t="s">
        <v>19961</v>
      </c>
      <c r="SBH1" t="s">
        <v>19962</v>
      </c>
      <c r="SBI1" t="s">
        <v>19963</v>
      </c>
      <c r="SBJ1" t="s">
        <v>19964</v>
      </c>
      <c r="SBK1" t="s">
        <v>19965</v>
      </c>
      <c r="SBL1" t="s">
        <v>19966</v>
      </c>
      <c r="SBM1" t="s">
        <v>19967</v>
      </c>
      <c r="SBN1" t="s">
        <v>19968</v>
      </c>
      <c r="SBO1" t="s">
        <v>19969</v>
      </c>
      <c r="SBP1" t="s">
        <v>19970</v>
      </c>
      <c r="SBQ1" t="s">
        <v>19971</v>
      </c>
      <c r="SBR1" t="s">
        <v>19972</v>
      </c>
      <c r="SBS1" t="s">
        <v>19973</v>
      </c>
      <c r="SBT1" t="s">
        <v>19974</v>
      </c>
      <c r="SBU1" t="s">
        <v>19975</v>
      </c>
      <c r="SBV1" t="s">
        <v>19976</v>
      </c>
      <c r="SBW1" t="s">
        <v>19977</v>
      </c>
      <c r="SBX1" t="s">
        <v>19978</v>
      </c>
      <c r="SBY1" t="s">
        <v>19979</v>
      </c>
      <c r="SBZ1" t="s">
        <v>19980</v>
      </c>
      <c r="SCA1" t="s">
        <v>19981</v>
      </c>
      <c r="SCB1" t="s">
        <v>19982</v>
      </c>
      <c r="SCC1" t="s">
        <v>19983</v>
      </c>
      <c r="SCD1" t="s">
        <v>19984</v>
      </c>
      <c r="SCE1" t="s">
        <v>19985</v>
      </c>
      <c r="SCF1" t="s">
        <v>19986</v>
      </c>
      <c r="SCG1" t="s">
        <v>19987</v>
      </c>
      <c r="SCH1" t="s">
        <v>19988</v>
      </c>
      <c r="SCI1" t="s">
        <v>19989</v>
      </c>
      <c r="SCJ1" t="s">
        <v>19990</v>
      </c>
      <c r="SCK1" t="s">
        <v>19991</v>
      </c>
      <c r="SCL1" t="s">
        <v>19992</v>
      </c>
      <c r="SCM1" t="s">
        <v>19993</v>
      </c>
      <c r="SCN1" t="s">
        <v>19994</v>
      </c>
      <c r="SCO1" t="s">
        <v>19995</v>
      </c>
      <c r="SCP1" t="s">
        <v>19996</v>
      </c>
      <c r="SCQ1" t="s">
        <v>19997</v>
      </c>
      <c r="SCR1" t="s">
        <v>19998</v>
      </c>
      <c r="SCS1" t="s">
        <v>19999</v>
      </c>
      <c r="SCT1" t="s">
        <v>20000</v>
      </c>
      <c r="SCU1" t="s">
        <v>20001</v>
      </c>
      <c r="SCV1" t="s">
        <v>20002</v>
      </c>
      <c r="SCW1" t="s">
        <v>20003</v>
      </c>
      <c r="SCX1" t="s">
        <v>20004</v>
      </c>
      <c r="SCY1" t="s">
        <v>20005</v>
      </c>
      <c r="SCZ1" t="s">
        <v>20006</v>
      </c>
      <c r="SDA1" t="s">
        <v>20007</v>
      </c>
      <c r="SDB1" t="s">
        <v>20008</v>
      </c>
      <c r="SDC1" t="s">
        <v>20009</v>
      </c>
      <c r="SDD1" t="s">
        <v>20010</v>
      </c>
      <c r="SDE1" t="s">
        <v>20011</v>
      </c>
      <c r="SDF1" t="s">
        <v>20012</v>
      </c>
      <c r="SDG1" t="s">
        <v>20013</v>
      </c>
      <c r="SDH1" t="s">
        <v>20014</v>
      </c>
      <c r="SDI1" t="s">
        <v>20015</v>
      </c>
      <c r="SDJ1" t="s">
        <v>20016</v>
      </c>
      <c r="SDK1" t="s">
        <v>20017</v>
      </c>
      <c r="SDL1" t="s">
        <v>20018</v>
      </c>
      <c r="SDM1" t="s">
        <v>20019</v>
      </c>
      <c r="SDN1" t="s">
        <v>20020</v>
      </c>
      <c r="SDO1" t="s">
        <v>20021</v>
      </c>
      <c r="SDP1" t="s">
        <v>20022</v>
      </c>
      <c r="SDQ1" t="s">
        <v>20023</v>
      </c>
      <c r="SDR1" t="s">
        <v>20024</v>
      </c>
      <c r="SDS1" t="s">
        <v>20025</v>
      </c>
      <c r="SDT1" t="s">
        <v>20026</v>
      </c>
      <c r="SDU1" t="s">
        <v>20027</v>
      </c>
      <c r="SDV1" t="s">
        <v>20028</v>
      </c>
      <c r="SDW1" t="s">
        <v>20029</v>
      </c>
      <c r="SDX1" t="s">
        <v>20030</v>
      </c>
      <c r="SDY1" t="s">
        <v>20031</v>
      </c>
      <c r="SDZ1" t="s">
        <v>20032</v>
      </c>
      <c r="SEA1" t="s">
        <v>20033</v>
      </c>
      <c r="SEB1" t="s">
        <v>20034</v>
      </c>
      <c r="SEC1" t="s">
        <v>20035</v>
      </c>
      <c r="SED1" t="s">
        <v>20036</v>
      </c>
      <c r="SEE1" t="s">
        <v>20037</v>
      </c>
      <c r="SEF1" t="s">
        <v>20038</v>
      </c>
      <c r="SEG1" t="s">
        <v>20039</v>
      </c>
      <c r="SEH1" t="s">
        <v>20040</v>
      </c>
      <c r="SEI1" t="s">
        <v>20041</v>
      </c>
      <c r="SEJ1" t="s">
        <v>20042</v>
      </c>
      <c r="SEK1" t="s">
        <v>20043</v>
      </c>
      <c r="SEL1" t="s">
        <v>20044</v>
      </c>
      <c r="SEM1" t="s">
        <v>20045</v>
      </c>
      <c r="SEN1" t="s">
        <v>20046</v>
      </c>
      <c r="SEO1" t="s">
        <v>20047</v>
      </c>
      <c r="SEP1" t="s">
        <v>20048</v>
      </c>
      <c r="SEQ1" t="s">
        <v>20049</v>
      </c>
      <c r="SER1" t="s">
        <v>20050</v>
      </c>
      <c r="SES1" t="s">
        <v>20051</v>
      </c>
      <c r="SET1" t="s">
        <v>20052</v>
      </c>
      <c r="SEU1" t="s">
        <v>20053</v>
      </c>
      <c r="SEV1" t="s">
        <v>20054</v>
      </c>
      <c r="SEW1" t="s">
        <v>20055</v>
      </c>
      <c r="SEX1" t="s">
        <v>20056</v>
      </c>
      <c r="SEY1" t="s">
        <v>20057</v>
      </c>
      <c r="SEZ1" t="s">
        <v>20058</v>
      </c>
      <c r="SFA1" t="s">
        <v>20059</v>
      </c>
      <c r="SFB1" t="s">
        <v>20060</v>
      </c>
      <c r="SFC1" t="s">
        <v>20061</v>
      </c>
      <c r="SFD1" t="s">
        <v>20062</v>
      </c>
      <c r="SFE1" t="s">
        <v>20063</v>
      </c>
      <c r="SFF1" t="s">
        <v>20064</v>
      </c>
      <c r="SFG1" t="s">
        <v>20065</v>
      </c>
      <c r="SFH1" t="s">
        <v>20066</v>
      </c>
      <c r="SFI1" t="s">
        <v>20067</v>
      </c>
      <c r="SFJ1" t="s">
        <v>20068</v>
      </c>
      <c r="SFK1" t="s">
        <v>20069</v>
      </c>
      <c r="SFL1" t="s">
        <v>20070</v>
      </c>
      <c r="SFM1" t="s">
        <v>20071</v>
      </c>
      <c r="SFN1" t="s">
        <v>20072</v>
      </c>
      <c r="SFO1" t="s">
        <v>20073</v>
      </c>
      <c r="SFP1" t="s">
        <v>20074</v>
      </c>
      <c r="SFQ1" t="s">
        <v>20075</v>
      </c>
      <c r="SFR1" t="s">
        <v>20076</v>
      </c>
      <c r="SFS1" t="s">
        <v>20077</v>
      </c>
      <c r="SFT1" t="s">
        <v>20078</v>
      </c>
      <c r="SFU1" t="s">
        <v>20079</v>
      </c>
      <c r="SFV1" t="s">
        <v>20080</v>
      </c>
      <c r="SFW1" t="s">
        <v>20081</v>
      </c>
      <c r="SFX1" t="s">
        <v>20082</v>
      </c>
      <c r="SFY1" t="s">
        <v>20083</v>
      </c>
      <c r="SFZ1" t="s">
        <v>20084</v>
      </c>
      <c r="SGA1" t="s">
        <v>20085</v>
      </c>
      <c r="SGB1" t="s">
        <v>20086</v>
      </c>
      <c r="SGC1" t="s">
        <v>20087</v>
      </c>
      <c r="SGD1" t="s">
        <v>20088</v>
      </c>
      <c r="SGE1" t="s">
        <v>20089</v>
      </c>
      <c r="SGF1" t="s">
        <v>20090</v>
      </c>
      <c r="SGG1" t="s">
        <v>20091</v>
      </c>
      <c r="SGH1" t="s">
        <v>20092</v>
      </c>
      <c r="SGI1" t="s">
        <v>20093</v>
      </c>
      <c r="SGJ1" t="s">
        <v>20094</v>
      </c>
      <c r="SGK1" t="s">
        <v>20095</v>
      </c>
      <c r="SGL1" t="s">
        <v>20096</v>
      </c>
      <c r="SGM1" t="s">
        <v>20097</v>
      </c>
      <c r="SGN1" t="s">
        <v>20098</v>
      </c>
      <c r="SGO1" t="s">
        <v>20099</v>
      </c>
      <c r="SGP1" t="s">
        <v>20100</v>
      </c>
      <c r="SGQ1" t="s">
        <v>20101</v>
      </c>
      <c r="SGR1" t="s">
        <v>20102</v>
      </c>
      <c r="SGS1" t="s">
        <v>20103</v>
      </c>
      <c r="SGT1" t="s">
        <v>20104</v>
      </c>
      <c r="SGU1" t="s">
        <v>20105</v>
      </c>
      <c r="SGV1" t="s">
        <v>20106</v>
      </c>
      <c r="SGW1" t="s">
        <v>20107</v>
      </c>
      <c r="SGX1" t="s">
        <v>20108</v>
      </c>
      <c r="SGY1" t="s">
        <v>20109</v>
      </c>
      <c r="SGZ1" t="s">
        <v>20110</v>
      </c>
      <c r="SHA1" t="s">
        <v>20111</v>
      </c>
      <c r="SHB1" t="s">
        <v>20112</v>
      </c>
      <c r="SHC1" t="s">
        <v>20113</v>
      </c>
      <c r="SHD1" t="s">
        <v>20114</v>
      </c>
      <c r="SHE1" t="s">
        <v>20115</v>
      </c>
      <c r="SHF1" t="s">
        <v>20116</v>
      </c>
      <c r="SHG1" t="s">
        <v>20117</v>
      </c>
      <c r="SHH1" t="s">
        <v>20118</v>
      </c>
      <c r="SHI1" t="s">
        <v>20119</v>
      </c>
      <c r="SHJ1" t="s">
        <v>20120</v>
      </c>
      <c r="SHK1" t="s">
        <v>20121</v>
      </c>
      <c r="SHL1" t="s">
        <v>20122</v>
      </c>
      <c r="SHM1" t="s">
        <v>20123</v>
      </c>
      <c r="SHN1" t="s">
        <v>20124</v>
      </c>
      <c r="SHO1" t="s">
        <v>20125</v>
      </c>
      <c r="SHP1" t="s">
        <v>20126</v>
      </c>
      <c r="SHQ1" t="s">
        <v>20127</v>
      </c>
      <c r="SHR1" t="s">
        <v>20128</v>
      </c>
      <c r="SHS1" t="s">
        <v>20129</v>
      </c>
      <c r="SHT1" t="s">
        <v>20130</v>
      </c>
      <c r="SHU1" t="s">
        <v>20131</v>
      </c>
      <c r="SHV1" t="s">
        <v>20132</v>
      </c>
      <c r="SHW1" t="s">
        <v>20133</v>
      </c>
      <c r="SHX1" t="s">
        <v>20134</v>
      </c>
      <c r="SHY1" t="s">
        <v>20135</v>
      </c>
      <c r="SHZ1" t="s">
        <v>20136</v>
      </c>
      <c r="SIA1" t="s">
        <v>20137</v>
      </c>
      <c r="SIB1" t="s">
        <v>20138</v>
      </c>
      <c r="SIC1" t="s">
        <v>20139</v>
      </c>
      <c r="SID1" t="s">
        <v>20140</v>
      </c>
      <c r="SIE1" t="s">
        <v>20141</v>
      </c>
      <c r="SIF1" t="s">
        <v>20142</v>
      </c>
      <c r="SIG1" t="s">
        <v>20143</v>
      </c>
      <c r="SIH1" t="s">
        <v>20144</v>
      </c>
      <c r="SII1" t="s">
        <v>20145</v>
      </c>
      <c r="SIJ1" t="s">
        <v>20146</v>
      </c>
      <c r="SIK1" t="s">
        <v>20147</v>
      </c>
      <c r="SIL1" t="s">
        <v>20148</v>
      </c>
      <c r="SIM1" t="s">
        <v>20149</v>
      </c>
      <c r="SIN1" t="s">
        <v>20150</v>
      </c>
      <c r="SIO1" t="s">
        <v>20151</v>
      </c>
      <c r="SIP1" t="s">
        <v>20152</v>
      </c>
      <c r="SIQ1" t="s">
        <v>20153</v>
      </c>
      <c r="SIR1" t="s">
        <v>20154</v>
      </c>
      <c r="SIS1" t="s">
        <v>20155</v>
      </c>
      <c r="SIT1" t="s">
        <v>20156</v>
      </c>
      <c r="SIU1" t="s">
        <v>20157</v>
      </c>
      <c r="SIV1" t="s">
        <v>20158</v>
      </c>
      <c r="SIW1" t="s">
        <v>20159</v>
      </c>
      <c r="SIX1" t="s">
        <v>20160</v>
      </c>
      <c r="SIY1" t="s">
        <v>20161</v>
      </c>
      <c r="SIZ1" t="s">
        <v>20162</v>
      </c>
      <c r="SJA1" t="s">
        <v>20163</v>
      </c>
      <c r="SJB1" t="s">
        <v>20164</v>
      </c>
      <c r="SJC1" t="s">
        <v>20165</v>
      </c>
      <c r="SJD1" t="s">
        <v>20166</v>
      </c>
      <c r="SJE1" t="s">
        <v>20167</v>
      </c>
      <c r="SJF1" t="s">
        <v>20168</v>
      </c>
      <c r="SJG1" t="s">
        <v>20169</v>
      </c>
      <c r="SJH1" t="s">
        <v>20170</v>
      </c>
      <c r="SJI1" t="s">
        <v>20171</v>
      </c>
      <c r="SJJ1" t="s">
        <v>20172</v>
      </c>
      <c r="SJK1" t="s">
        <v>20173</v>
      </c>
      <c r="SJL1" t="s">
        <v>20174</v>
      </c>
      <c r="SJM1" t="s">
        <v>20175</v>
      </c>
      <c r="SJN1" t="s">
        <v>20176</v>
      </c>
      <c r="SJO1" t="s">
        <v>20177</v>
      </c>
      <c r="SJP1" t="s">
        <v>20178</v>
      </c>
      <c r="SJQ1" t="s">
        <v>20179</v>
      </c>
      <c r="SJR1" t="s">
        <v>20180</v>
      </c>
      <c r="SJS1" t="s">
        <v>20181</v>
      </c>
      <c r="SJT1" t="s">
        <v>20182</v>
      </c>
      <c r="SJU1" t="s">
        <v>20183</v>
      </c>
      <c r="SJV1" t="s">
        <v>20184</v>
      </c>
      <c r="SJW1" t="s">
        <v>20185</v>
      </c>
      <c r="SJX1" t="s">
        <v>20186</v>
      </c>
      <c r="SJY1" t="s">
        <v>20187</v>
      </c>
      <c r="SJZ1" t="s">
        <v>20188</v>
      </c>
      <c r="SKA1" t="s">
        <v>20189</v>
      </c>
      <c r="SKB1" t="s">
        <v>20190</v>
      </c>
      <c r="SKC1" t="s">
        <v>20191</v>
      </c>
      <c r="SKD1" t="s">
        <v>20192</v>
      </c>
      <c r="SKE1" t="s">
        <v>20193</v>
      </c>
      <c r="SKF1" t="s">
        <v>20194</v>
      </c>
      <c r="SKG1" t="s">
        <v>20195</v>
      </c>
      <c r="SKH1" t="s">
        <v>20196</v>
      </c>
      <c r="SKI1" t="s">
        <v>20197</v>
      </c>
      <c r="SKJ1" t="s">
        <v>20198</v>
      </c>
      <c r="SKK1" t="s">
        <v>20199</v>
      </c>
      <c r="SKL1" t="s">
        <v>20200</v>
      </c>
      <c r="SKM1" t="s">
        <v>20201</v>
      </c>
      <c r="SKN1" t="s">
        <v>20202</v>
      </c>
      <c r="SKO1" t="s">
        <v>20203</v>
      </c>
      <c r="SKP1" t="s">
        <v>20204</v>
      </c>
      <c r="SKQ1" t="s">
        <v>20205</v>
      </c>
      <c r="SKR1" t="s">
        <v>20206</v>
      </c>
      <c r="SKS1" t="s">
        <v>20207</v>
      </c>
      <c r="SKT1" t="s">
        <v>20208</v>
      </c>
      <c r="SKU1" t="s">
        <v>20209</v>
      </c>
      <c r="SKV1" t="s">
        <v>20210</v>
      </c>
      <c r="SKW1" t="s">
        <v>20211</v>
      </c>
      <c r="SKX1" t="s">
        <v>20212</v>
      </c>
      <c r="SKY1" t="s">
        <v>20213</v>
      </c>
      <c r="SKZ1" t="s">
        <v>20214</v>
      </c>
      <c r="SLA1" t="s">
        <v>20215</v>
      </c>
      <c r="SLB1" t="s">
        <v>20216</v>
      </c>
      <c r="SLC1" t="s">
        <v>20217</v>
      </c>
      <c r="SLD1" t="s">
        <v>20218</v>
      </c>
      <c r="SLE1" t="s">
        <v>20219</v>
      </c>
      <c r="SLF1" t="s">
        <v>20220</v>
      </c>
      <c r="SLG1" t="s">
        <v>20221</v>
      </c>
      <c r="SLH1" t="s">
        <v>20222</v>
      </c>
      <c r="SLI1" t="s">
        <v>20223</v>
      </c>
      <c r="SLJ1" t="s">
        <v>20224</v>
      </c>
      <c r="SLK1" t="s">
        <v>20225</v>
      </c>
      <c r="SLL1" t="s">
        <v>20226</v>
      </c>
      <c r="SLM1" t="s">
        <v>20227</v>
      </c>
      <c r="SLN1" t="s">
        <v>20228</v>
      </c>
      <c r="SLO1" t="s">
        <v>20229</v>
      </c>
      <c r="SLP1" t="s">
        <v>20230</v>
      </c>
      <c r="SLQ1" t="s">
        <v>20231</v>
      </c>
      <c r="SLR1" t="s">
        <v>20232</v>
      </c>
      <c r="SLS1" t="s">
        <v>20233</v>
      </c>
      <c r="SLT1" t="s">
        <v>20234</v>
      </c>
      <c r="SLU1" t="s">
        <v>20235</v>
      </c>
      <c r="SLV1" t="s">
        <v>20236</v>
      </c>
      <c r="SLW1" t="s">
        <v>20237</v>
      </c>
      <c r="SLX1" t="s">
        <v>20238</v>
      </c>
      <c r="SLY1" t="s">
        <v>20239</v>
      </c>
      <c r="SLZ1" t="s">
        <v>20240</v>
      </c>
      <c r="SMA1" t="s">
        <v>20241</v>
      </c>
      <c r="SMB1" t="s">
        <v>20242</v>
      </c>
      <c r="SMC1" t="s">
        <v>20243</v>
      </c>
      <c r="SMD1" t="s">
        <v>20244</v>
      </c>
      <c r="SME1" t="s">
        <v>20245</v>
      </c>
      <c r="SMF1" t="s">
        <v>20246</v>
      </c>
      <c r="SMG1" t="s">
        <v>20247</v>
      </c>
      <c r="SMH1" t="s">
        <v>20248</v>
      </c>
      <c r="SMI1" t="s">
        <v>20249</v>
      </c>
      <c r="SMJ1" t="s">
        <v>20250</v>
      </c>
      <c r="SMK1" t="s">
        <v>20251</v>
      </c>
      <c r="SML1" t="s">
        <v>20252</v>
      </c>
      <c r="SMM1" t="s">
        <v>20253</v>
      </c>
      <c r="SMN1" t="s">
        <v>20254</v>
      </c>
      <c r="SMO1" t="s">
        <v>20255</v>
      </c>
      <c r="SMP1" t="s">
        <v>20256</v>
      </c>
      <c r="SMQ1" t="s">
        <v>20257</v>
      </c>
      <c r="SMR1" t="s">
        <v>20258</v>
      </c>
      <c r="SMS1" t="s">
        <v>20259</v>
      </c>
      <c r="SMT1" t="s">
        <v>20260</v>
      </c>
      <c r="SMU1" t="s">
        <v>20261</v>
      </c>
      <c r="SMV1" t="s">
        <v>20262</v>
      </c>
      <c r="SMW1" t="s">
        <v>20263</v>
      </c>
      <c r="SMX1" t="s">
        <v>20264</v>
      </c>
      <c r="SMY1" t="s">
        <v>20265</v>
      </c>
      <c r="SMZ1" t="s">
        <v>20266</v>
      </c>
      <c r="SNA1" t="s">
        <v>20267</v>
      </c>
      <c r="SNB1" t="s">
        <v>20268</v>
      </c>
      <c r="SNC1" t="s">
        <v>20269</v>
      </c>
      <c r="SND1" t="s">
        <v>20270</v>
      </c>
      <c r="SNE1" t="s">
        <v>20271</v>
      </c>
      <c r="SNF1" t="s">
        <v>20272</v>
      </c>
      <c r="SNG1" t="s">
        <v>20273</v>
      </c>
      <c r="SNH1" t="s">
        <v>20274</v>
      </c>
      <c r="SNI1" t="s">
        <v>20275</v>
      </c>
      <c r="SNJ1" t="s">
        <v>20276</v>
      </c>
      <c r="SNK1" t="s">
        <v>20277</v>
      </c>
      <c r="SNL1" t="s">
        <v>20278</v>
      </c>
      <c r="SNM1" t="s">
        <v>20279</v>
      </c>
      <c r="SNN1" t="s">
        <v>20280</v>
      </c>
      <c r="SNO1" t="s">
        <v>20281</v>
      </c>
      <c r="SNP1" t="s">
        <v>20282</v>
      </c>
      <c r="SNQ1" t="s">
        <v>20283</v>
      </c>
      <c r="SNR1" t="s">
        <v>20284</v>
      </c>
      <c r="SNS1" t="s">
        <v>20285</v>
      </c>
      <c r="SNT1" t="s">
        <v>20286</v>
      </c>
      <c r="SNU1" t="s">
        <v>20287</v>
      </c>
      <c r="SNV1" t="s">
        <v>20288</v>
      </c>
      <c r="SNW1" t="s">
        <v>20289</v>
      </c>
      <c r="SNX1" t="s">
        <v>20290</v>
      </c>
      <c r="SNY1" t="s">
        <v>20291</v>
      </c>
      <c r="SNZ1" t="s">
        <v>20292</v>
      </c>
      <c r="SOA1" t="s">
        <v>20293</v>
      </c>
      <c r="SOB1" t="s">
        <v>20294</v>
      </c>
      <c r="SOC1" t="s">
        <v>20295</v>
      </c>
      <c r="SOD1" t="s">
        <v>20296</v>
      </c>
      <c r="SOE1" t="s">
        <v>20297</v>
      </c>
      <c r="SOF1" t="s">
        <v>20298</v>
      </c>
      <c r="SOG1" t="s">
        <v>20299</v>
      </c>
      <c r="SOH1" t="s">
        <v>20300</v>
      </c>
      <c r="SOI1" t="s">
        <v>20301</v>
      </c>
      <c r="SOJ1" t="s">
        <v>20302</v>
      </c>
      <c r="SOK1" t="s">
        <v>20303</v>
      </c>
      <c r="SOL1" t="s">
        <v>20304</v>
      </c>
      <c r="SOM1" t="s">
        <v>20305</v>
      </c>
      <c r="SON1" t="s">
        <v>20306</v>
      </c>
      <c r="SOO1" t="s">
        <v>20307</v>
      </c>
      <c r="SOP1" t="s">
        <v>20308</v>
      </c>
      <c r="SOQ1" t="s">
        <v>20309</v>
      </c>
      <c r="SOR1" t="s">
        <v>20310</v>
      </c>
      <c r="SOS1" t="s">
        <v>20311</v>
      </c>
      <c r="SOT1" t="s">
        <v>20312</v>
      </c>
      <c r="SOU1" t="s">
        <v>20313</v>
      </c>
      <c r="SOV1" t="s">
        <v>20314</v>
      </c>
      <c r="SOW1" t="s">
        <v>20315</v>
      </c>
      <c r="SOX1" t="s">
        <v>20316</v>
      </c>
      <c r="SOY1" t="s">
        <v>20317</v>
      </c>
      <c r="SOZ1" t="s">
        <v>20318</v>
      </c>
      <c r="SPA1" t="s">
        <v>20319</v>
      </c>
      <c r="SPB1" t="s">
        <v>20320</v>
      </c>
      <c r="SPC1" t="s">
        <v>20321</v>
      </c>
      <c r="SPD1" t="s">
        <v>20322</v>
      </c>
      <c r="SPE1" t="s">
        <v>20323</v>
      </c>
      <c r="SPF1" t="s">
        <v>20324</v>
      </c>
      <c r="SPG1" t="s">
        <v>20325</v>
      </c>
      <c r="SPH1" t="s">
        <v>20326</v>
      </c>
      <c r="SPI1" t="s">
        <v>20327</v>
      </c>
      <c r="SPJ1" t="s">
        <v>20328</v>
      </c>
      <c r="SPK1" t="s">
        <v>20329</v>
      </c>
      <c r="SPL1" t="s">
        <v>20330</v>
      </c>
      <c r="SPM1" t="s">
        <v>20331</v>
      </c>
      <c r="SPN1" t="s">
        <v>20332</v>
      </c>
      <c r="SPO1" t="s">
        <v>20333</v>
      </c>
      <c r="SPP1" t="s">
        <v>20334</v>
      </c>
      <c r="SPQ1" t="s">
        <v>20335</v>
      </c>
      <c r="SPR1" t="s">
        <v>20336</v>
      </c>
      <c r="SPS1" t="s">
        <v>20337</v>
      </c>
      <c r="SPT1" t="s">
        <v>20338</v>
      </c>
      <c r="SPU1" t="s">
        <v>20339</v>
      </c>
      <c r="SPV1" t="s">
        <v>20340</v>
      </c>
      <c r="SPW1" t="s">
        <v>20341</v>
      </c>
      <c r="SPX1" t="s">
        <v>20342</v>
      </c>
      <c r="SPY1" t="s">
        <v>20343</v>
      </c>
      <c r="SPZ1" t="s">
        <v>20344</v>
      </c>
      <c r="SQA1" t="s">
        <v>20345</v>
      </c>
      <c r="SQB1" t="s">
        <v>20346</v>
      </c>
      <c r="SQC1" t="s">
        <v>20347</v>
      </c>
      <c r="SQD1" t="s">
        <v>20348</v>
      </c>
      <c r="SQE1" t="s">
        <v>20349</v>
      </c>
      <c r="SQF1" t="s">
        <v>20350</v>
      </c>
      <c r="SQG1" t="s">
        <v>20351</v>
      </c>
      <c r="SQH1" t="s">
        <v>20352</v>
      </c>
      <c r="SQI1" t="s">
        <v>20353</v>
      </c>
      <c r="SQJ1" t="s">
        <v>20354</v>
      </c>
      <c r="SQK1" t="s">
        <v>20355</v>
      </c>
      <c r="SQL1" t="s">
        <v>20356</v>
      </c>
      <c r="SQM1" t="s">
        <v>20357</v>
      </c>
      <c r="SQN1" t="s">
        <v>20358</v>
      </c>
      <c r="SQO1" t="s">
        <v>20359</v>
      </c>
      <c r="SQP1" t="s">
        <v>20360</v>
      </c>
      <c r="SQQ1" t="s">
        <v>20361</v>
      </c>
      <c r="SQR1" t="s">
        <v>20362</v>
      </c>
      <c r="SQS1" t="s">
        <v>20363</v>
      </c>
      <c r="SQT1" t="s">
        <v>20364</v>
      </c>
      <c r="SQU1" t="s">
        <v>20365</v>
      </c>
      <c r="SQV1" t="s">
        <v>20366</v>
      </c>
      <c r="SQW1" t="s">
        <v>20367</v>
      </c>
      <c r="SQX1" t="s">
        <v>20368</v>
      </c>
      <c r="SQY1" t="s">
        <v>20369</v>
      </c>
      <c r="SQZ1" t="s">
        <v>20370</v>
      </c>
      <c r="SRA1" t="s">
        <v>20371</v>
      </c>
      <c r="SRB1" t="s">
        <v>20372</v>
      </c>
      <c r="SRC1" t="s">
        <v>20373</v>
      </c>
      <c r="SRD1" t="s">
        <v>20374</v>
      </c>
      <c r="SRE1" t="s">
        <v>20375</v>
      </c>
      <c r="SRF1" t="s">
        <v>20376</v>
      </c>
      <c r="SRG1" t="s">
        <v>20377</v>
      </c>
      <c r="SRH1" t="s">
        <v>20378</v>
      </c>
      <c r="SRI1" t="s">
        <v>20379</v>
      </c>
      <c r="SRJ1" t="s">
        <v>20380</v>
      </c>
      <c r="SRK1" t="s">
        <v>20381</v>
      </c>
      <c r="SRL1" t="s">
        <v>20382</v>
      </c>
      <c r="SRM1" t="s">
        <v>20383</v>
      </c>
      <c r="SRN1" t="s">
        <v>20384</v>
      </c>
      <c r="SRO1" t="s">
        <v>20385</v>
      </c>
      <c r="SRP1" t="s">
        <v>20386</v>
      </c>
      <c r="SRQ1" t="s">
        <v>20387</v>
      </c>
      <c r="SRR1" t="s">
        <v>20388</v>
      </c>
      <c r="SRS1" t="s">
        <v>20389</v>
      </c>
      <c r="SRT1" t="s">
        <v>20390</v>
      </c>
      <c r="SRU1" t="s">
        <v>20391</v>
      </c>
      <c r="SRV1" t="s">
        <v>20392</v>
      </c>
      <c r="SRW1" t="s">
        <v>20393</v>
      </c>
      <c r="SRX1" t="s">
        <v>20394</v>
      </c>
      <c r="SRY1" t="s">
        <v>20395</v>
      </c>
      <c r="SRZ1" t="s">
        <v>20396</v>
      </c>
      <c r="SSA1" t="s">
        <v>20397</v>
      </c>
      <c r="SSB1" t="s">
        <v>20398</v>
      </c>
      <c r="SSC1" t="s">
        <v>20399</v>
      </c>
      <c r="SSD1" t="s">
        <v>20400</v>
      </c>
      <c r="SSE1" t="s">
        <v>20401</v>
      </c>
      <c r="SSF1" t="s">
        <v>20402</v>
      </c>
      <c r="SSG1" t="s">
        <v>20403</v>
      </c>
      <c r="SSH1" t="s">
        <v>20404</v>
      </c>
      <c r="SSI1" t="s">
        <v>20405</v>
      </c>
      <c r="SSJ1" t="s">
        <v>20406</v>
      </c>
      <c r="SSK1" t="s">
        <v>20407</v>
      </c>
      <c r="SSL1" t="s">
        <v>20408</v>
      </c>
      <c r="SSM1" t="s">
        <v>20409</v>
      </c>
      <c r="SSN1" t="s">
        <v>20410</v>
      </c>
      <c r="SSO1" t="s">
        <v>20411</v>
      </c>
      <c r="SSP1" t="s">
        <v>20412</v>
      </c>
      <c r="SSQ1" t="s">
        <v>20413</v>
      </c>
      <c r="SSR1" t="s">
        <v>20414</v>
      </c>
      <c r="SSS1" t="s">
        <v>20415</v>
      </c>
      <c r="SST1" t="s">
        <v>20416</v>
      </c>
      <c r="SSU1" t="s">
        <v>20417</v>
      </c>
      <c r="SSV1" t="s">
        <v>20418</v>
      </c>
      <c r="SSW1" t="s">
        <v>20419</v>
      </c>
      <c r="SSX1" t="s">
        <v>20420</v>
      </c>
      <c r="SSY1" t="s">
        <v>20421</v>
      </c>
      <c r="SSZ1" t="s">
        <v>20422</v>
      </c>
      <c r="STA1" t="s">
        <v>20423</v>
      </c>
      <c r="STB1" t="s">
        <v>20424</v>
      </c>
      <c r="STC1" t="s">
        <v>20425</v>
      </c>
      <c r="STD1" t="s">
        <v>20426</v>
      </c>
      <c r="STE1" t="s">
        <v>20427</v>
      </c>
      <c r="STF1" t="s">
        <v>20428</v>
      </c>
      <c r="STG1" t="s">
        <v>20429</v>
      </c>
      <c r="STH1" t="s">
        <v>20430</v>
      </c>
      <c r="STI1" t="s">
        <v>20431</v>
      </c>
      <c r="STJ1" t="s">
        <v>20432</v>
      </c>
      <c r="STK1" t="s">
        <v>20433</v>
      </c>
      <c r="STL1" t="s">
        <v>20434</v>
      </c>
      <c r="STM1" t="s">
        <v>20435</v>
      </c>
      <c r="STN1" t="s">
        <v>20436</v>
      </c>
      <c r="STO1" t="s">
        <v>20437</v>
      </c>
      <c r="STP1" t="s">
        <v>20438</v>
      </c>
      <c r="STQ1" t="s">
        <v>20439</v>
      </c>
      <c r="STR1" t="s">
        <v>20440</v>
      </c>
      <c r="STS1" t="s">
        <v>20441</v>
      </c>
      <c r="STT1" t="s">
        <v>20442</v>
      </c>
      <c r="STU1" t="s">
        <v>20443</v>
      </c>
      <c r="STV1" t="s">
        <v>20444</v>
      </c>
      <c r="STW1" t="s">
        <v>20445</v>
      </c>
      <c r="STX1" t="s">
        <v>20446</v>
      </c>
      <c r="STY1" t="s">
        <v>20447</v>
      </c>
      <c r="STZ1" t="s">
        <v>20448</v>
      </c>
      <c r="SUA1" t="s">
        <v>20449</v>
      </c>
      <c r="SUB1" t="s">
        <v>20450</v>
      </c>
      <c r="SUC1" t="s">
        <v>20451</v>
      </c>
      <c r="SUD1" t="s">
        <v>20452</v>
      </c>
      <c r="SUE1" t="s">
        <v>20453</v>
      </c>
      <c r="SUF1" t="s">
        <v>20454</v>
      </c>
      <c r="SUG1" t="s">
        <v>20455</v>
      </c>
      <c r="SUH1" t="s">
        <v>20456</v>
      </c>
      <c r="SUI1" t="s">
        <v>20457</v>
      </c>
      <c r="SUJ1" t="s">
        <v>20458</v>
      </c>
      <c r="SUK1" t="s">
        <v>20459</v>
      </c>
      <c r="SUL1" t="s">
        <v>20460</v>
      </c>
      <c r="SUM1" t="s">
        <v>20461</v>
      </c>
      <c r="SUN1" t="s">
        <v>20462</v>
      </c>
      <c r="SUO1" t="s">
        <v>20463</v>
      </c>
      <c r="SUP1" t="s">
        <v>20464</v>
      </c>
      <c r="SUQ1" t="s">
        <v>20465</v>
      </c>
      <c r="SUR1" t="s">
        <v>20466</v>
      </c>
      <c r="SUS1" t="s">
        <v>20467</v>
      </c>
      <c r="SUT1" t="s">
        <v>20468</v>
      </c>
      <c r="SUU1" t="s">
        <v>20469</v>
      </c>
      <c r="SUV1" t="s">
        <v>20470</v>
      </c>
      <c r="SUW1" t="s">
        <v>20471</v>
      </c>
      <c r="SUX1" t="s">
        <v>20472</v>
      </c>
      <c r="SUY1" t="s">
        <v>20473</v>
      </c>
      <c r="SUZ1" t="s">
        <v>20474</v>
      </c>
      <c r="SVA1" t="s">
        <v>20475</v>
      </c>
      <c r="SVB1" t="s">
        <v>20476</v>
      </c>
      <c r="SVC1" t="s">
        <v>20477</v>
      </c>
      <c r="SVD1" t="s">
        <v>20478</v>
      </c>
      <c r="SVE1" t="s">
        <v>20479</v>
      </c>
      <c r="SVF1" t="s">
        <v>20480</v>
      </c>
      <c r="SVG1" t="s">
        <v>20481</v>
      </c>
      <c r="SVH1" t="s">
        <v>20482</v>
      </c>
      <c r="SVI1" t="s">
        <v>20483</v>
      </c>
      <c r="SVJ1" t="s">
        <v>20484</v>
      </c>
      <c r="SVK1" t="s">
        <v>20485</v>
      </c>
      <c r="SVL1" t="s">
        <v>20486</v>
      </c>
      <c r="SVM1" t="s">
        <v>20487</v>
      </c>
      <c r="SVN1" t="s">
        <v>20488</v>
      </c>
      <c r="SVO1" t="s">
        <v>20489</v>
      </c>
      <c r="SVP1" t="s">
        <v>20490</v>
      </c>
      <c r="SVQ1" t="s">
        <v>20491</v>
      </c>
      <c r="SVR1" t="s">
        <v>20492</v>
      </c>
      <c r="SVS1" t="s">
        <v>20493</v>
      </c>
      <c r="SVT1" t="s">
        <v>20494</v>
      </c>
      <c r="SVU1" t="s">
        <v>20495</v>
      </c>
      <c r="SVV1" t="s">
        <v>20496</v>
      </c>
      <c r="SVW1" t="s">
        <v>20497</v>
      </c>
      <c r="SVX1" t="s">
        <v>20498</v>
      </c>
      <c r="SVY1" t="s">
        <v>20499</v>
      </c>
      <c r="SVZ1" t="s">
        <v>20500</v>
      </c>
      <c r="SWA1" t="s">
        <v>20501</v>
      </c>
      <c r="SWB1" t="s">
        <v>20502</v>
      </c>
      <c r="SWC1" t="s">
        <v>20503</v>
      </c>
      <c r="SWD1" t="s">
        <v>20504</v>
      </c>
      <c r="SWE1" t="s">
        <v>20505</v>
      </c>
      <c r="SWF1" t="s">
        <v>20506</v>
      </c>
      <c r="SWG1" t="s">
        <v>20507</v>
      </c>
      <c r="SWH1" t="s">
        <v>20508</v>
      </c>
      <c r="SWI1" t="s">
        <v>20509</v>
      </c>
      <c r="SWJ1" t="s">
        <v>20510</v>
      </c>
      <c r="SWK1" t="s">
        <v>20511</v>
      </c>
      <c r="SWL1" t="s">
        <v>20512</v>
      </c>
      <c r="SWM1" t="s">
        <v>20513</v>
      </c>
      <c r="SWN1" t="s">
        <v>20514</v>
      </c>
      <c r="SWO1" t="s">
        <v>20515</v>
      </c>
      <c r="SWP1" t="s">
        <v>20516</v>
      </c>
      <c r="SWQ1" t="s">
        <v>20517</v>
      </c>
      <c r="SWR1" t="s">
        <v>20518</v>
      </c>
      <c r="SWS1" t="s">
        <v>20519</v>
      </c>
      <c r="SWT1" t="s">
        <v>20520</v>
      </c>
      <c r="SWU1" t="s">
        <v>20521</v>
      </c>
      <c r="SWV1" t="s">
        <v>20522</v>
      </c>
      <c r="SWW1" t="s">
        <v>20523</v>
      </c>
      <c r="SWX1" t="s">
        <v>20524</v>
      </c>
      <c r="SWY1" t="s">
        <v>20525</v>
      </c>
      <c r="SWZ1" t="s">
        <v>20526</v>
      </c>
      <c r="SXA1" t="s">
        <v>20527</v>
      </c>
      <c r="SXB1" t="s">
        <v>20528</v>
      </c>
      <c r="SXC1" t="s">
        <v>20529</v>
      </c>
      <c r="SXD1" t="s">
        <v>20530</v>
      </c>
      <c r="SXE1" t="s">
        <v>20531</v>
      </c>
      <c r="SXF1" t="s">
        <v>20532</v>
      </c>
      <c r="SXG1" t="s">
        <v>20533</v>
      </c>
      <c r="SXH1" t="s">
        <v>20534</v>
      </c>
      <c r="SXI1" t="s">
        <v>20535</v>
      </c>
      <c r="SXJ1" t="s">
        <v>20536</v>
      </c>
      <c r="SXK1" t="s">
        <v>20537</v>
      </c>
      <c r="SXL1" t="s">
        <v>20538</v>
      </c>
      <c r="SXM1" t="s">
        <v>20539</v>
      </c>
      <c r="SXN1" t="s">
        <v>20540</v>
      </c>
      <c r="SXO1" t="s">
        <v>20541</v>
      </c>
      <c r="SXP1" t="s">
        <v>20542</v>
      </c>
      <c r="SXQ1" t="s">
        <v>20543</v>
      </c>
      <c r="SXR1" t="s">
        <v>20544</v>
      </c>
      <c r="SXS1" t="s">
        <v>20545</v>
      </c>
      <c r="SXT1" t="s">
        <v>20546</v>
      </c>
      <c r="SXU1" t="s">
        <v>20547</v>
      </c>
      <c r="SXV1" t="s">
        <v>20548</v>
      </c>
      <c r="SXW1" t="s">
        <v>20549</v>
      </c>
      <c r="SXX1" t="s">
        <v>20550</v>
      </c>
      <c r="SXY1" t="s">
        <v>20551</v>
      </c>
      <c r="SXZ1" t="s">
        <v>20552</v>
      </c>
      <c r="SYA1" t="s">
        <v>20553</v>
      </c>
      <c r="SYB1" t="s">
        <v>20554</v>
      </c>
      <c r="SYC1" t="s">
        <v>20555</v>
      </c>
      <c r="SYD1" t="s">
        <v>20556</v>
      </c>
      <c r="SYE1" t="s">
        <v>20557</v>
      </c>
      <c r="SYF1" t="s">
        <v>20558</v>
      </c>
      <c r="SYG1" t="s">
        <v>20559</v>
      </c>
      <c r="SYH1" t="s">
        <v>20560</v>
      </c>
      <c r="SYI1" t="s">
        <v>20561</v>
      </c>
      <c r="SYJ1" t="s">
        <v>20562</v>
      </c>
      <c r="SYK1" t="s">
        <v>20563</v>
      </c>
      <c r="SYL1" t="s">
        <v>20564</v>
      </c>
      <c r="SYM1" t="s">
        <v>20565</v>
      </c>
      <c r="SYN1" t="s">
        <v>20566</v>
      </c>
      <c r="SYO1" t="s">
        <v>20567</v>
      </c>
      <c r="SYP1" t="s">
        <v>20568</v>
      </c>
      <c r="SYQ1" t="s">
        <v>20569</v>
      </c>
      <c r="SYR1" t="s">
        <v>20570</v>
      </c>
      <c r="SYS1" t="s">
        <v>20571</v>
      </c>
      <c r="SYT1" t="s">
        <v>20572</v>
      </c>
      <c r="SYU1" t="s">
        <v>20573</v>
      </c>
      <c r="SYV1" t="s">
        <v>20574</v>
      </c>
      <c r="SYW1" t="s">
        <v>20575</v>
      </c>
      <c r="SYX1" t="s">
        <v>20576</v>
      </c>
      <c r="SYY1" t="s">
        <v>20577</v>
      </c>
      <c r="SYZ1" t="s">
        <v>20578</v>
      </c>
      <c r="SZA1" t="s">
        <v>20579</v>
      </c>
      <c r="SZB1" t="s">
        <v>20580</v>
      </c>
      <c r="SZC1" t="s">
        <v>20581</v>
      </c>
      <c r="SZD1" t="s">
        <v>20582</v>
      </c>
      <c r="SZE1" t="s">
        <v>20583</v>
      </c>
      <c r="SZF1" t="s">
        <v>20584</v>
      </c>
      <c r="SZG1" t="s">
        <v>20585</v>
      </c>
      <c r="SZH1" t="s">
        <v>20586</v>
      </c>
      <c r="SZI1" t="s">
        <v>20587</v>
      </c>
      <c r="SZJ1" t="s">
        <v>20588</v>
      </c>
      <c r="SZK1" t="s">
        <v>20589</v>
      </c>
      <c r="SZL1" t="s">
        <v>20590</v>
      </c>
      <c r="SZM1" t="s">
        <v>20591</v>
      </c>
      <c r="SZN1" t="s">
        <v>20592</v>
      </c>
      <c r="SZO1" t="s">
        <v>20593</v>
      </c>
      <c r="SZP1" t="s">
        <v>20594</v>
      </c>
      <c r="SZQ1" t="s">
        <v>20595</v>
      </c>
      <c r="SZR1" t="s">
        <v>20596</v>
      </c>
      <c r="SZS1" t="s">
        <v>20597</v>
      </c>
      <c r="SZT1" t="s">
        <v>20598</v>
      </c>
      <c r="SZU1" t="s">
        <v>20599</v>
      </c>
      <c r="SZV1" t="s">
        <v>20600</v>
      </c>
      <c r="SZW1" t="s">
        <v>20601</v>
      </c>
      <c r="SZX1" t="s">
        <v>20602</v>
      </c>
      <c r="SZY1" t="s">
        <v>20603</v>
      </c>
      <c r="SZZ1" t="s">
        <v>20604</v>
      </c>
      <c r="TAA1" t="s">
        <v>20605</v>
      </c>
      <c r="TAB1" t="s">
        <v>20606</v>
      </c>
      <c r="TAC1" t="s">
        <v>20607</v>
      </c>
      <c r="TAD1" t="s">
        <v>20608</v>
      </c>
      <c r="TAE1" t="s">
        <v>20609</v>
      </c>
      <c r="TAF1" t="s">
        <v>20610</v>
      </c>
      <c r="TAG1" t="s">
        <v>20611</v>
      </c>
      <c r="TAH1" t="s">
        <v>20612</v>
      </c>
      <c r="TAI1" t="s">
        <v>20613</v>
      </c>
      <c r="TAJ1" t="s">
        <v>20614</v>
      </c>
      <c r="TAK1" t="s">
        <v>20615</v>
      </c>
      <c r="TAL1" t="s">
        <v>20616</v>
      </c>
      <c r="TAM1" t="s">
        <v>20617</v>
      </c>
      <c r="TAN1" t="s">
        <v>20618</v>
      </c>
      <c r="TAO1" t="s">
        <v>20619</v>
      </c>
      <c r="TAP1" t="s">
        <v>20620</v>
      </c>
      <c r="TAQ1" t="s">
        <v>20621</v>
      </c>
      <c r="TAR1" t="s">
        <v>20622</v>
      </c>
      <c r="TAS1" t="s">
        <v>20623</v>
      </c>
      <c r="TAT1" t="s">
        <v>20624</v>
      </c>
      <c r="TAU1" t="s">
        <v>20625</v>
      </c>
      <c r="TAV1" t="s">
        <v>20626</v>
      </c>
      <c r="TAW1" t="s">
        <v>20627</v>
      </c>
      <c r="TAX1" t="s">
        <v>20628</v>
      </c>
      <c r="TAY1" t="s">
        <v>20629</v>
      </c>
      <c r="TAZ1" t="s">
        <v>20630</v>
      </c>
      <c r="TBA1" t="s">
        <v>20631</v>
      </c>
      <c r="TBB1" t="s">
        <v>20632</v>
      </c>
      <c r="TBC1" t="s">
        <v>20633</v>
      </c>
      <c r="TBD1" t="s">
        <v>20634</v>
      </c>
      <c r="TBE1" t="s">
        <v>20635</v>
      </c>
      <c r="TBF1" t="s">
        <v>20636</v>
      </c>
      <c r="TBG1" t="s">
        <v>20637</v>
      </c>
      <c r="TBH1" t="s">
        <v>20638</v>
      </c>
      <c r="TBI1" t="s">
        <v>20639</v>
      </c>
      <c r="TBJ1" t="s">
        <v>20640</v>
      </c>
      <c r="TBK1" t="s">
        <v>20641</v>
      </c>
      <c r="TBL1" t="s">
        <v>20642</v>
      </c>
      <c r="TBM1" t="s">
        <v>20643</v>
      </c>
      <c r="TBN1" t="s">
        <v>20644</v>
      </c>
      <c r="TBO1" t="s">
        <v>20645</v>
      </c>
      <c r="TBP1" t="s">
        <v>20646</v>
      </c>
      <c r="TBQ1" t="s">
        <v>20647</v>
      </c>
      <c r="TBR1" t="s">
        <v>20648</v>
      </c>
      <c r="TBS1" t="s">
        <v>20649</v>
      </c>
      <c r="TBT1" t="s">
        <v>20650</v>
      </c>
      <c r="TBU1" t="s">
        <v>20651</v>
      </c>
      <c r="TBV1" t="s">
        <v>20652</v>
      </c>
      <c r="TBW1" t="s">
        <v>20653</v>
      </c>
      <c r="TBX1" t="s">
        <v>20654</v>
      </c>
      <c r="TBY1" t="s">
        <v>20655</v>
      </c>
      <c r="TBZ1" t="s">
        <v>20656</v>
      </c>
      <c r="TCA1" t="s">
        <v>20657</v>
      </c>
      <c r="TCB1" t="s">
        <v>20658</v>
      </c>
      <c r="TCC1" t="s">
        <v>20659</v>
      </c>
      <c r="TCD1" t="s">
        <v>20660</v>
      </c>
      <c r="TCE1" t="s">
        <v>20661</v>
      </c>
      <c r="TCF1" t="s">
        <v>20662</v>
      </c>
      <c r="TCG1" t="s">
        <v>20663</v>
      </c>
      <c r="TCH1" t="s">
        <v>20664</v>
      </c>
      <c r="TCI1" t="s">
        <v>20665</v>
      </c>
      <c r="TCJ1" t="s">
        <v>20666</v>
      </c>
      <c r="TCK1" t="s">
        <v>20667</v>
      </c>
      <c r="TCL1" t="s">
        <v>20668</v>
      </c>
      <c r="TCM1" t="s">
        <v>20669</v>
      </c>
      <c r="TCN1" t="s">
        <v>20670</v>
      </c>
      <c r="TCO1" t="s">
        <v>20671</v>
      </c>
      <c r="TCP1" t="s">
        <v>20672</v>
      </c>
      <c r="TCQ1" t="s">
        <v>20673</v>
      </c>
      <c r="TCR1" t="s">
        <v>20674</v>
      </c>
      <c r="TCS1" t="s">
        <v>20675</v>
      </c>
      <c r="TCT1" t="s">
        <v>20676</v>
      </c>
      <c r="TCU1" t="s">
        <v>20677</v>
      </c>
      <c r="TCV1" t="s">
        <v>20678</v>
      </c>
      <c r="TCW1" t="s">
        <v>20679</v>
      </c>
      <c r="TCX1" t="s">
        <v>20680</v>
      </c>
      <c r="TCY1" t="s">
        <v>20681</v>
      </c>
      <c r="TCZ1" t="s">
        <v>20682</v>
      </c>
      <c r="TDA1" t="s">
        <v>20683</v>
      </c>
      <c r="TDB1" t="s">
        <v>20684</v>
      </c>
      <c r="TDC1" t="s">
        <v>20685</v>
      </c>
      <c r="TDD1" t="s">
        <v>20686</v>
      </c>
      <c r="TDE1" t="s">
        <v>20687</v>
      </c>
      <c r="TDF1" t="s">
        <v>20688</v>
      </c>
      <c r="TDG1" t="s">
        <v>20689</v>
      </c>
      <c r="TDH1" t="s">
        <v>20690</v>
      </c>
      <c r="TDI1" t="s">
        <v>20691</v>
      </c>
      <c r="TDJ1" t="s">
        <v>20692</v>
      </c>
      <c r="TDK1" t="s">
        <v>20693</v>
      </c>
      <c r="TDL1" t="s">
        <v>20694</v>
      </c>
      <c r="TDM1" t="s">
        <v>20695</v>
      </c>
      <c r="TDN1" t="s">
        <v>20696</v>
      </c>
      <c r="TDO1" t="s">
        <v>20697</v>
      </c>
      <c r="TDP1" t="s">
        <v>20698</v>
      </c>
      <c r="TDQ1" t="s">
        <v>20699</v>
      </c>
      <c r="TDR1" t="s">
        <v>20700</v>
      </c>
      <c r="TDS1" t="s">
        <v>20701</v>
      </c>
      <c r="TDT1" t="s">
        <v>20702</v>
      </c>
      <c r="TDU1" t="s">
        <v>20703</v>
      </c>
      <c r="TDV1" t="s">
        <v>20704</v>
      </c>
      <c r="TDW1" t="s">
        <v>20705</v>
      </c>
      <c r="TDX1" t="s">
        <v>20706</v>
      </c>
      <c r="TDY1" t="s">
        <v>20707</v>
      </c>
      <c r="TDZ1" t="s">
        <v>20708</v>
      </c>
      <c r="TEA1" t="s">
        <v>20709</v>
      </c>
      <c r="TEB1" t="s">
        <v>20710</v>
      </c>
      <c r="TEC1" t="s">
        <v>20711</v>
      </c>
      <c r="TED1" t="s">
        <v>20712</v>
      </c>
      <c r="TEE1" t="s">
        <v>20713</v>
      </c>
      <c r="TEF1" t="s">
        <v>20714</v>
      </c>
      <c r="TEG1" t="s">
        <v>20715</v>
      </c>
      <c r="TEH1" t="s">
        <v>20716</v>
      </c>
      <c r="TEI1" t="s">
        <v>20717</v>
      </c>
      <c r="TEJ1" t="s">
        <v>20718</v>
      </c>
      <c r="TEK1" t="s">
        <v>20719</v>
      </c>
      <c r="TEL1" t="s">
        <v>20720</v>
      </c>
      <c r="TEM1" t="s">
        <v>20721</v>
      </c>
      <c r="TEN1" t="s">
        <v>20722</v>
      </c>
      <c r="TEO1" t="s">
        <v>20723</v>
      </c>
      <c r="TEP1" t="s">
        <v>20724</v>
      </c>
      <c r="TEQ1" t="s">
        <v>20725</v>
      </c>
      <c r="TER1" t="s">
        <v>20726</v>
      </c>
      <c r="TES1" t="s">
        <v>20727</v>
      </c>
      <c r="TET1" t="s">
        <v>20728</v>
      </c>
      <c r="TEU1" t="s">
        <v>20729</v>
      </c>
      <c r="TEV1" t="s">
        <v>20730</v>
      </c>
      <c r="TEW1" t="s">
        <v>20731</v>
      </c>
      <c r="TEX1" t="s">
        <v>20732</v>
      </c>
      <c r="TEY1" t="s">
        <v>20733</v>
      </c>
      <c r="TEZ1" t="s">
        <v>20734</v>
      </c>
      <c r="TFA1" t="s">
        <v>20735</v>
      </c>
      <c r="TFB1" t="s">
        <v>20736</v>
      </c>
      <c r="TFC1" t="s">
        <v>20737</v>
      </c>
      <c r="TFD1" t="s">
        <v>20738</v>
      </c>
      <c r="TFE1" t="s">
        <v>20739</v>
      </c>
      <c r="TFF1" t="s">
        <v>20740</v>
      </c>
      <c r="TFG1" t="s">
        <v>20741</v>
      </c>
      <c r="TFH1" t="s">
        <v>20742</v>
      </c>
      <c r="TFI1" t="s">
        <v>20743</v>
      </c>
      <c r="TFJ1" t="s">
        <v>20744</v>
      </c>
      <c r="TFK1" t="s">
        <v>20745</v>
      </c>
      <c r="TFL1" t="s">
        <v>20746</v>
      </c>
      <c r="TFM1" t="s">
        <v>20747</v>
      </c>
      <c r="TFN1" t="s">
        <v>20748</v>
      </c>
      <c r="TFO1" t="s">
        <v>20749</v>
      </c>
      <c r="TFP1" t="s">
        <v>20750</v>
      </c>
      <c r="TFQ1" t="s">
        <v>20751</v>
      </c>
      <c r="TFR1" t="s">
        <v>20752</v>
      </c>
      <c r="TFS1" t="s">
        <v>20753</v>
      </c>
      <c r="TFT1" t="s">
        <v>20754</v>
      </c>
      <c r="TFU1" t="s">
        <v>20755</v>
      </c>
      <c r="TFV1" t="s">
        <v>20756</v>
      </c>
      <c r="TFW1" t="s">
        <v>20757</v>
      </c>
      <c r="TFX1" t="s">
        <v>20758</v>
      </c>
      <c r="TFY1" t="s">
        <v>20759</v>
      </c>
      <c r="TFZ1" t="s">
        <v>20760</v>
      </c>
      <c r="TGA1" t="s">
        <v>20761</v>
      </c>
      <c r="TGB1" t="s">
        <v>20762</v>
      </c>
      <c r="TGC1" t="s">
        <v>20763</v>
      </c>
      <c r="TGD1" t="s">
        <v>20764</v>
      </c>
      <c r="TGE1" t="s">
        <v>20765</v>
      </c>
      <c r="TGF1" t="s">
        <v>20766</v>
      </c>
      <c r="TGG1" t="s">
        <v>20767</v>
      </c>
      <c r="TGH1" t="s">
        <v>20768</v>
      </c>
      <c r="TGI1" t="s">
        <v>20769</v>
      </c>
      <c r="TGJ1" t="s">
        <v>20770</v>
      </c>
      <c r="TGK1" t="s">
        <v>20771</v>
      </c>
      <c r="TGL1" t="s">
        <v>20772</v>
      </c>
      <c r="TGM1" t="s">
        <v>20773</v>
      </c>
      <c r="TGN1" t="s">
        <v>20774</v>
      </c>
      <c r="TGO1" t="s">
        <v>20775</v>
      </c>
      <c r="TGP1" t="s">
        <v>20776</v>
      </c>
      <c r="TGQ1" t="s">
        <v>20777</v>
      </c>
      <c r="TGR1" t="s">
        <v>20778</v>
      </c>
      <c r="TGS1" t="s">
        <v>20779</v>
      </c>
      <c r="TGT1" t="s">
        <v>20780</v>
      </c>
      <c r="TGU1" t="s">
        <v>20781</v>
      </c>
      <c r="TGV1" t="s">
        <v>20782</v>
      </c>
      <c r="TGW1" t="s">
        <v>20783</v>
      </c>
      <c r="TGX1" t="s">
        <v>20784</v>
      </c>
      <c r="TGY1" t="s">
        <v>20785</v>
      </c>
      <c r="TGZ1" t="s">
        <v>20786</v>
      </c>
      <c r="THA1" t="s">
        <v>20787</v>
      </c>
      <c r="THB1" t="s">
        <v>20788</v>
      </c>
      <c r="THC1" t="s">
        <v>20789</v>
      </c>
      <c r="THD1" t="s">
        <v>20790</v>
      </c>
      <c r="THE1" t="s">
        <v>20791</v>
      </c>
      <c r="THF1" t="s">
        <v>20792</v>
      </c>
      <c r="THG1" t="s">
        <v>20793</v>
      </c>
      <c r="THH1" t="s">
        <v>20794</v>
      </c>
      <c r="THI1" t="s">
        <v>20795</v>
      </c>
      <c r="THJ1" t="s">
        <v>20796</v>
      </c>
      <c r="THK1" t="s">
        <v>20797</v>
      </c>
      <c r="THL1" t="s">
        <v>20798</v>
      </c>
      <c r="THM1" t="s">
        <v>20799</v>
      </c>
      <c r="THN1" t="s">
        <v>20800</v>
      </c>
      <c r="THO1" t="s">
        <v>20801</v>
      </c>
      <c r="THP1" t="s">
        <v>20802</v>
      </c>
      <c r="THQ1" t="s">
        <v>20803</v>
      </c>
      <c r="THR1" t="s">
        <v>20804</v>
      </c>
      <c r="THS1" t="s">
        <v>20805</v>
      </c>
      <c r="THT1" t="s">
        <v>20806</v>
      </c>
      <c r="THU1" t="s">
        <v>20807</v>
      </c>
      <c r="THV1" t="s">
        <v>20808</v>
      </c>
      <c r="THW1" t="s">
        <v>20809</v>
      </c>
      <c r="THX1" t="s">
        <v>20810</v>
      </c>
      <c r="THY1" t="s">
        <v>20811</v>
      </c>
      <c r="THZ1" t="s">
        <v>20812</v>
      </c>
      <c r="TIA1" t="s">
        <v>20813</v>
      </c>
      <c r="TIB1" t="s">
        <v>20814</v>
      </c>
      <c r="TIC1" t="s">
        <v>20815</v>
      </c>
      <c r="TID1" t="s">
        <v>20816</v>
      </c>
      <c r="TIE1" t="s">
        <v>20817</v>
      </c>
      <c r="TIF1" t="s">
        <v>20818</v>
      </c>
      <c r="TIG1" t="s">
        <v>20819</v>
      </c>
      <c r="TIH1" t="s">
        <v>20820</v>
      </c>
      <c r="TII1" t="s">
        <v>20821</v>
      </c>
      <c r="TIJ1" t="s">
        <v>20822</v>
      </c>
      <c r="TIK1" t="s">
        <v>20823</v>
      </c>
      <c r="TIL1" t="s">
        <v>20824</v>
      </c>
      <c r="TIM1" t="s">
        <v>20825</v>
      </c>
      <c r="TIN1" t="s">
        <v>20826</v>
      </c>
      <c r="TIO1" t="s">
        <v>20827</v>
      </c>
      <c r="TIP1" t="s">
        <v>20828</v>
      </c>
      <c r="TIQ1" t="s">
        <v>20829</v>
      </c>
      <c r="TIR1" t="s">
        <v>20830</v>
      </c>
      <c r="TIS1" t="s">
        <v>20831</v>
      </c>
      <c r="TIT1" t="s">
        <v>20832</v>
      </c>
      <c r="TIU1" t="s">
        <v>20833</v>
      </c>
      <c r="TIV1" t="s">
        <v>20834</v>
      </c>
      <c r="TIW1" t="s">
        <v>20835</v>
      </c>
      <c r="TIX1" t="s">
        <v>20836</v>
      </c>
      <c r="TIY1" t="s">
        <v>20837</v>
      </c>
      <c r="TIZ1" t="s">
        <v>20838</v>
      </c>
      <c r="TJA1" t="s">
        <v>20839</v>
      </c>
      <c r="TJB1" t="s">
        <v>20840</v>
      </c>
      <c r="TJC1" t="s">
        <v>20841</v>
      </c>
      <c r="TJD1" t="s">
        <v>20842</v>
      </c>
      <c r="TJE1" t="s">
        <v>20843</v>
      </c>
      <c r="TJF1" t="s">
        <v>20844</v>
      </c>
      <c r="TJG1" t="s">
        <v>20845</v>
      </c>
      <c r="TJH1" t="s">
        <v>20846</v>
      </c>
      <c r="TJI1" t="s">
        <v>20847</v>
      </c>
      <c r="TJJ1" t="s">
        <v>20848</v>
      </c>
      <c r="TJK1" t="s">
        <v>20849</v>
      </c>
      <c r="TJL1" t="s">
        <v>20850</v>
      </c>
      <c r="TJM1" t="s">
        <v>20851</v>
      </c>
      <c r="TJN1" t="s">
        <v>20852</v>
      </c>
      <c r="TJO1" t="s">
        <v>20853</v>
      </c>
      <c r="TJP1" t="s">
        <v>20854</v>
      </c>
      <c r="TJQ1" t="s">
        <v>20855</v>
      </c>
      <c r="TJR1" t="s">
        <v>20856</v>
      </c>
      <c r="TJS1" t="s">
        <v>20857</v>
      </c>
      <c r="TJT1" t="s">
        <v>20858</v>
      </c>
      <c r="TJU1" t="s">
        <v>20859</v>
      </c>
      <c r="TJV1" t="s">
        <v>20860</v>
      </c>
      <c r="TJW1" t="s">
        <v>20861</v>
      </c>
      <c r="TJX1" t="s">
        <v>20862</v>
      </c>
      <c r="TJY1" t="s">
        <v>20863</v>
      </c>
      <c r="TJZ1" t="s">
        <v>20864</v>
      </c>
      <c r="TKA1" t="s">
        <v>20865</v>
      </c>
      <c r="TKB1" t="s">
        <v>20866</v>
      </c>
      <c r="TKC1" t="s">
        <v>20867</v>
      </c>
      <c r="TKD1" t="s">
        <v>20868</v>
      </c>
      <c r="TKE1" t="s">
        <v>20869</v>
      </c>
      <c r="TKF1" t="s">
        <v>20870</v>
      </c>
      <c r="TKG1" t="s">
        <v>20871</v>
      </c>
      <c r="TKH1" t="s">
        <v>20872</v>
      </c>
      <c r="TKI1" t="s">
        <v>20873</v>
      </c>
      <c r="TKJ1" t="s">
        <v>20874</v>
      </c>
      <c r="TKK1" t="s">
        <v>20875</v>
      </c>
      <c r="TKL1" t="s">
        <v>20876</v>
      </c>
      <c r="TKM1" t="s">
        <v>20877</v>
      </c>
      <c r="TKN1" t="s">
        <v>20878</v>
      </c>
      <c r="TKO1" t="s">
        <v>20879</v>
      </c>
      <c r="TKP1" t="s">
        <v>20880</v>
      </c>
      <c r="TKQ1" t="s">
        <v>20881</v>
      </c>
      <c r="TKR1" t="s">
        <v>20882</v>
      </c>
      <c r="TKS1" t="s">
        <v>20883</v>
      </c>
      <c r="TKT1" t="s">
        <v>20884</v>
      </c>
      <c r="TKU1" t="s">
        <v>20885</v>
      </c>
      <c r="TKV1" t="s">
        <v>20886</v>
      </c>
      <c r="TKW1" t="s">
        <v>20887</v>
      </c>
      <c r="TKX1" t="s">
        <v>20888</v>
      </c>
      <c r="TKY1" t="s">
        <v>20889</v>
      </c>
      <c r="TKZ1" t="s">
        <v>20890</v>
      </c>
      <c r="TLA1" t="s">
        <v>20891</v>
      </c>
      <c r="TLB1" t="s">
        <v>20892</v>
      </c>
      <c r="TLC1" t="s">
        <v>20893</v>
      </c>
      <c r="TLD1" t="s">
        <v>20894</v>
      </c>
      <c r="TLE1" t="s">
        <v>20895</v>
      </c>
      <c r="TLF1" t="s">
        <v>20896</v>
      </c>
      <c r="TLG1" t="s">
        <v>20897</v>
      </c>
      <c r="TLH1" t="s">
        <v>20898</v>
      </c>
      <c r="TLI1" t="s">
        <v>20899</v>
      </c>
      <c r="TLJ1" t="s">
        <v>20900</v>
      </c>
      <c r="TLK1" t="s">
        <v>20901</v>
      </c>
      <c r="TLL1" t="s">
        <v>20902</v>
      </c>
      <c r="TLM1" t="s">
        <v>20903</v>
      </c>
      <c r="TLN1" t="s">
        <v>20904</v>
      </c>
      <c r="TLO1" t="s">
        <v>20905</v>
      </c>
      <c r="TLP1" t="s">
        <v>20906</v>
      </c>
      <c r="TLQ1" t="s">
        <v>20907</v>
      </c>
      <c r="TLR1" t="s">
        <v>20908</v>
      </c>
      <c r="TLS1" t="s">
        <v>20909</v>
      </c>
      <c r="TLT1" t="s">
        <v>20910</v>
      </c>
      <c r="TLU1" t="s">
        <v>20911</v>
      </c>
      <c r="TLV1" t="s">
        <v>20912</v>
      </c>
      <c r="TLW1" t="s">
        <v>20913</v>
      </c>
      <c r="TLX1" t="s">
        <v>20914</v>
      </c>
      <c r="TLY1" t="s">
        <v>20915</v>
      </c>
      <c r="TLZ1" t="s">
        <v>20916</v>
      </c>
      <c r="TMA1" t="s">
        <v>20917</v>
      </c>
      <c r="TMB1" t="s">
        <v>20918</v>
      </c>
      <c r="TMC1" t="s">
        <v>20919</v>
      </c>
      <c r="TMD1" t="s">
        <v>20920</v>
      </c>
      <c r="TME1" t="s">
        <v>20921</v>
      </c>
      <c r="TMF1" t="s">
        <v>20922</v>
      </c>
      <c r="TMG1" t="s">
        <v>20923</v>
      </c>
      <c r="TMH1" t="s">
        <v>20924</v>
      </c>
      <c r="TMI1" t="s">
        <v>20925</v>
      </c>
      <c r="TMJ1" t="s">
        <v>20926</v>
      </c>
      <c r="TMK1" t="s">
        <v>20927</v>
      </c>
      <c r="TML1" t="s">
        <v>20928</v>
      </c>
      <c r="TMM1" t="s">
        <v>20929</v>
      </c>
      <c r="TMN1" t="s">
        <v>20930</v>
      </c>
      <c r="TMO1" t="s">
        <v>20931</v>
      </c>
      <c r="TMP1" t="s">
        <v>20932</v>
      </c>
      <c r="TMQ1" t="s">
        <v>20933</v>
      </c>
      <c r="TMR1" t="s">
        <v>20934</v>
      </c>
      <c r="TMS1" t="s">
        <v>20935</v>
      </c>
      <c r="TMT1" t="s">
        <v>20936</v>
      </c>
      <c r="TMU1" t="s">
        <v>20937</v>
      </c>
      <c r="TMV1" t="s">
        <v>20938</v>
      </c>
      <c r="TMW1" t="s">
        <v>20939</v>
      </c>
      <c r="TMX1" t="s">
        <v>20940</v>
      </c>
      <c r="TMY1" t="s">
        <v>20941</v>
      </c>
      <c r="TMZ1" t="s">
        <v>20942</v>
      </c>
      <c r="TNA1" t="s">
        <v>20943</v>
      </c>
      <c r="TNB1" t="s">
        <v>20944</v>
      </c>
      <c r="TNC1" t="s">
        <v>20945</v>
      </c>
      <c r="TND1" t="s">
        <v>20946</v>
      </c>
      <c r="TNE1" t="s">
        <v>20947</v>
      </c>
      <c r="TNF1" t="s">
        <v>20948</v>
      </c>
      <c r="TNG1" t="s">
        <v>20949</v>
      </c>
      <c r="TNH1" t="s">
        <v>20950</v>
      </c>
      <c r="TNI1" t="s">
        <v>20951</v>
      </c>
      <c r="TNJ1" t="s">
        <v>20952</v>
      </c>
      <c r="TNK1" t="s">
        <v>20953</v>
      </c>
      <c r="TNL1" t="s">
        <v>20954</v>
      </c>
      <c r="TNM1" t="s">
        <v>20955</v>
      </c>
      <c r="TNN1" t="s">
        <v>20956</v>
      </c>
      <c r="TNO1" t="s">
        <v>20957</v>
      </c>
      <c r="TNP1" t="s">
        <v>20958</v>
      </c>
      <c r="TNQ1" t="s">
        <v>20959</v>
      </c>
      <c r="TNR1" t="s">
        <v>20960</v>
      </c>
      <c r="TNS1" t="s">
        <v>20961</v>
      </c>
      <c r="TNT1" t="s">
        <v>20962</v>
      </c>
      <c r="TNU1" t="s">
        <v>20963</v>
      </c>
      <c r="TNV1" t="s">
        <v>20964</v>
      </c>
      <c r="TNW1" t="s">
        <v>20965</v>
      </c>
      <c r="TNX1" t="s">
        <v>20966</v>
      </c>
      <c r="TNY1" t="s">
        <v>20967</v>
      </c>
      <c r="TNZ1" t="s">
        <v>20968</v>
      </c>
      <c r="TOA1" t="s">
        <v>20969</v>
      </c>
      <c r="TOB1" t="s">
        <v>20970</v>
      </c>
      <c r="TOC1" t="s">
        <v>20971</v>
      </c>
      <c r="TOD1" t="s">
        <v>20972</v>
      </c>
      <c r="TOE1" t="s">
        <v>20973</v>
      </c>
      <c r="TOF1" t="s">
        <v>20974</v>
      </c>
      <c r="TOG1" t="s">
        <v>20975</v>
      </c>
      <c r="TOH1" t="s">
        <v>20976</v>
      </c>
      <c r="TOI1" t="s">
        <v>20977</v>
      </c>
      <c r="TOJ1" t="s">
        <v>20978</v>
      </c>
      <c r="TOK1" t="s">
        <v>20979</v>
      </c>
      <c r="TOL1" t="s">
        <v>20980</v>
      </c>
      <c r="TOM1" t="s">
        <v>20981</v>
      </c>
      <c r="TON1" t="s">
        <v>20982</v>
      </c>
      <c r="TOO1" t="s">
        <v>20983</v>
      </c>
      <c r="TOP1" t="s">
        <v>20984</v>
      </c>
      <c r="TOQ1" t="s">
        <v>20985</v>
      </c>
      <c r="TOR1" t="s">
        <v>20986</v>
      </c>
      <c r="TOS1" t="s">
        <v>20987</v>
      </c>
      <c r="TOT1" t="s">
        <v>20988</v>
      </c>
      <c r="TOU1" t="s">
        <v>20989</v>
      </c>
      <c r="TOV1" t="s">
        <v>20990</v>
      </c>
      <c r="TOW1" t="s">
        <v>20991</v>
      </c>
      <c r="TOX1" t="s">
        <v>20992</v>
      </c>
      <c r="TOY1" t="s">
        <v>20993</v>
      </c>
      <c r="TOZ1" t="s">
        <v>20994</v>
      </c>
      <c r="TPA1" t="s">
        <v>20995</v>
      </c>
      <c r="TPB1" t="s">
        <v>20996</v>
      </c>
      <c r="TPC1" t="s">
        <v>20997</v>
      </c>
      <c r="TPD1" t="s">
        <v>20998</v>
      </c>
      <c r="TPE1" t="s">
        <v>20999</v>
      </c>
      <c r="TPF1" t="s">
        <v>21000</v>
      </c>
      <c r="TPG1" t="s">
        <v>21001</v>
      </c>
      <c r="TPH1" t="s">
        <v>21002</v>
      </c>
      <c r="TPI1" t="s">
        <v>21003</v>
      </c>
      <c r="TPJ1" t="s">
        <v>21004</v>
      </c>
      <c r="TPK1" t="s">
        <v>21005</v>
      </c>
      <c r="TPL1" t="s">
        <v>21006</v>
      </c>
      <c r="TPM1" t="s">
        <v>21007</v>
      </c>
      <c r="TPN1" t="s">
        <v>21008</v>
      </c>
      <c r="TPO1" t="s">
        <v>21009</v>
      </c>
      <c r="TPP1" t="s">
        <v>21010</v>
      </c>
      <c r="TPQ1" t="s">
        <v>21011</v>
      </c>
      <c r="TPR1" t="s">
        <v>21012</v>
      </c>
      <c r="TPS1" t="s">
        <v>21013</v>
      </c>
      <c r="TPT1" t="s">
        <v>21014</v>
      </c>
      <c r="TPU1" t="s">
        <v>21015</v>
      </c>
      <c r="TPV1" t="s">
        <v>21016</v>
      </c>
      <c r="TPW1" t="s">
        <v>21017</v>
      </c>
      <c r="TPX1" t="s">
        <v>21018</v>
      </c>
      <c r="TPY1" t="s">
        <v>21019</v>
      </c>
      <c r="TPZ1" t="s">
        <v>21020</v>
      </c>
      <c r="TQA1" t="s">
        <v>21021</v>
      </c>
      <c r="TQB1" t="s">
        <v>21022</v>
      </c>
      <c r="TQC1" t="s">
        <v>21023</v>
      </c>
      <c r="TQD1" t="s">
        <v>21024</v>
      </c>
      <c r="TQE1" t="s">
        <v>21025</v>
      </c>
      <c r="TQF1" t="s">
        <v>21026</v>
      </c>
      <c r="TQG1" t="s">
        <v>21027</v>
      </c>
      <c r="TQH1" t="s">
        <v>21028</v>
      </c>
      <c r="TQI1" t="s">
        <v>21029</v>
      </c>
      <c r="TQJ1" t="s">
        <v>21030</v>
      </c>
      <c r="TQK1" t="s">
        <v>21031</v>
      </c>
      <c r="TQL1" t="s">
        <v>21032</v>
      </c>
      <c r="TQM1" t="s">
        <v>21033</v>
      </c>
      <c r="TQN1" t="s">
        <v>21034</v>
      </c>
      <c r="TQO1" t="s">
        <v>21035</v>
      </c>
      <c r="TQP1" t="s">
        <v>21036</v>
      </c>
      <c r="TQQ1" t="s">
        <v>21037</v>
      </c>
      <c r="TQR1" t="s">
        <v>21038</v>
      </c>
      <c r="TQS1" t="s">
        <v>21039</v>
      </c>
      <c r="TQT1" t="s">
        <v>21040</v>
      </c>
      <c r="TQU1" t="s">
        <v>21041</v>
      </c>
      <c r="TQV1" t="s">
        <v>21042</v>
      </c>
      <c r="TQW1" t="s">
        <v>21043</v>
      </c>
      <c r="TQX1" t="s">
        <v>21044</v>
      </c>
      <c r="TQY1" t="s">
        <v>21045</v>
      </c>
      <c r="TQZ1" t="s">
        <v>21046</v>
      </c>
      <c r="TRA1" t="s">
        <v>21047</v>
      </c>
      <c r="TRB1" t="s">
        <v>21048</v>
      </c>
      <c r="TRC1" t="s">
        <v>21049</v>
      </c>
      <c r="TRD1" t="s">
        <v>21050</v>
      </c>
      <c r="TRE1" t="s">
        <v>21051</v>
      </c>
      <c r="TRF1" t="s">
        <v>21052</v>
      </c>
      <c r="TRG1" t="s">
        <v>21053</v>
      </c>
      <c r="TRH1" t="s">
        <v>21054</v>
      </c>
      <c r="TRI1" t="s">
        <v>21055</v>
      </c>
      <c r="TRJ1" t="s">
        <v>21056</v>
      </c>
      <c r="TRK1" t="s">
        <v>21057</v>
      </c>
      <c r="TRL1" t="s">
        <v>21058</v>
      </c>
      <c r="TRM1" t="s">
        <v>21059</v>
      </c>
      <c r="TRN1" t="s">
        <v>21060</v>
      </c>
      <c r="TRO1" t="s">
        <v>21061</v>
      </c>
      <c r="TRP1" t="s">
        <v>21062</v>
      </c>
      <c r="TRQ1" t="s">
        <v>21063</v>
      </c>
      <c r="TRR1" t="s">
        <v>21064</v>
      </c>
      <c r="TRS1" t="s">
        <v>21065</v>
      </c>
      <c r="TRT1" t="s">
        <v>21066</v>
      </c>
      <c r="TRU1" t="s">
        <v>21067</v>
      </c>
      <c r="TRV1" t="s">
        <v>21068</v>
      </c>
      <c r="TRW1" t="s">
        <v>21069</v>
      </c>
      <c r="TRX1" t="s">
        <v>21070</v>
      </c>
      <c r="TRY1" t="s">
        <v>21071</v>
      </c>
      <c r="TRZ1" t="s">
        <v>21072</v>
      </c>
      <c r="TSA1" t="s">
        <v>21073</v>
      </c>
      <c r="TSB1" t="s">
        <v>21074</v>
      </c>
      <c r="TSC1" t="s">
        <v>21075</v>
      </c>
      <c r="TSD1" t="s">
        <v>21076</v>
      </c>
      <c r="TSE1" t="s">
        <v>21077</v>
      </c>
      <c r="TSF1" t="s">
        <v>21078</v>
      </c>
      <c r="TSG1" t="s">
        <v>21079</v>
      </c>
      <c r="TSH1" t="s">
        <v>21080</v>
      </c>
      <c r="TSI1" t="s">
        <v>21081</v>
      </c>
      <c r="TSJ1" t="s">
        <v>21082</v>
      </c>
      <c r="TSK1" t="s">
        <v>21083</v>
      </c>
      <c r="TSL1" t="s">
        <v>21084</v>
      </c>
      <c r="TSM1" t="s">
        <v>21085</v>
      </c>
      <c r="TSN1" t="s">
        <v>21086</v>
      </c>
      <c r="TSO1" t="s">
        <v>21087</v>
      </c>
      <c r="TSP1" t="s">
        <v>21088</v>
      </c>
      <c r="TSQ1" t="s">
        <v>21089</v>
      </c>
      <c r="TSR1" t="s">
        <v>21090</v>
      </c>
      <c r="TSS1" t="s">
        <v>21091</v>
      </c>
      <c r="TST1" t="s">
        <v>21092</v>
      </c>
      <c r="TSU1" t="s">
        <v>21093</v>
      </c>
      <c r="TSV1" t="s">
        <v>21094</v>
      </c>
      <c r="TSW1" t="s">
        <v>21095</v>
      </c>
      <c r="TSX1" t="s">
        <v>21096</v>
      </c>
      <c r="TSY1" t="s">
        <v>21097</v>
      </c>
      <c r="TSZ1" t="s">
        <v>21098</v>
      </c>
      <c r="TTA1" t="s">
        <v>21099</v>
      </c>
      <c r="TTB1" t="s">
        <v>21100</v>
      </c>
      <c r="TTC1" t="s">
        <v>21101</v>
      </c>
      <c r="TTD1" t="s">
        <v>21102</v>
      </c>
      <c r="TTE1" t="s">
        <v>21103</v>
      </c>
      <c r="TTF1" t="s">
        <v>21104</v>
      </c>
      <c r="TTG1" t="s">
        <v>21105</v>
      </c>
      <c r="TTH1" t="s">
        <v>21106</v>
      </c>
      <c r="TTI1" t="s">
        <v>21107</v>
      </c>
      <c r="TTJ1" t="s">
        <v>21108</v>
      </c>
      <c r="TTK1" t="s">
        <v>21109</v>
      </c>
      <c r="TTL1" t="s">
        <v>21110</v>
      </c>
      <c r="TTM1" t="s">
        <v>21111</v>
      </c>
      <c r="TTN1" t="s">
        <v>21112</v>
      </c>
      <c r="TTO1" t="s">
        <v>21113</v>
      </c>
      <c r="TTP1" t="s">
        <v>21114</v>
      </c>
      <c r="TTQ1" t="s">
        <v>21115</v>
      </c>
      <c r="TTR1" t="s">
        <v>21116</v>
      </c>
      <c r="TTS1" t="s">
        <v>21117</v>
      </c>
      <c r="TTT1" t="s">
        <v>21118</v>
      </c>
      <c r="TTU1" t="s">
        <v>21119</v>
      </c>
      <c r="TTV1" t="s">
        <v>21120</v>
      </c>
      <c r="TTW1" t="s">
        <v>21121</v>
      </c>
      <c r="TTX1" t="s">
        <v>21122</v>
      </c>
      <c r="TTY1" t="s">
        <v>21123</v>
      </c>
      <c r="TTZ1" t="s">
        <v>21124</v>
      </c>
      <c r="TUA1" t="s">
        <v>21125</v>
      </c>
      <c r="TUB1" t="s">
        <v>21126</v>
      </c>
      <c r="TUC1" t="s">
        <v>21127</v>
      </c>
      <c r="TUD1" t="s">
        <v>21128</v>
      </c>
      <c r="TUE1" t="s">
        <v>21129</v>
      </c>
      <c r="TUF1" t="s">
        <v>21130</v>
      </c>
      <c r="TUG1" t="s">
        <v>21131</v>
      </c>
      <c r="TUH1" t="s">
        <v>21132</v>
      </c>
      <c r="TUI1" t="s">
        <v>21133</v>
      </c>
      <c r="TUJ1" t="s">
        <v>21134</v>
      </c>
      <c r="TUK1" t="s">
        <v>21135</v>
      </c>
      <c r="TUL1" t="s">
        <v>21136</v>
      </c>
      <c r="TUM1" t="s">
        <v>21137</v>
      </c>
      <c r="TUN1" t="s">
        <v>21138</v>
      </c>
      <c r="TUO1" t="s">
        <v>21139</v>
      </c>
      <c r="TUP1" t="s">
        <v>21140</v>
      </c>
      <c r="TUQ1" t="s">
        <v>21141</v>
      </c>
      <c r="TUR1" t="s">
        <v>21142</v>
      </c>
      <c r="TUS1" t="s">
        <v>21143</v>
      </c>
      <c r="TUT1" t="s">
        <v>21144</v>
      </c>
      <c r="TUU1" t="s">
        <v>21145</v>
      </c>
      <c r="TUV1" t="s">
        <v>21146</v>
      </c>
      <c r="TUW1" t="s">
        <v>21147</v>
      </c>
      <c r="TUX1" t="s">
        <v>21148</v>
      </c>
      <c r="TUY1" t="s">
        <v>21149</v>
      </c>
      <c r="TUZ1" t="s">
        <v>21150</v>
      </c>
      <c r="TVA1" t="s">
        <v>21151</v>
      </c>
      <c r="TVB1" t="s">
        <v>21152</v>
      </c>
      <c r="TVC1" t="s">
        <v>21153</v>
      </c>
      <c r="TVD1" t="s">
        <v>21154</v>
      </c>
      <c r="TVE1" t="s">
        <v>21155</v>
      </c>
      <c r="TVF1" t="s">
        <v>21156</v>
      </c>
      <c r="TVG1" t="s">
        <v>21157</v>
      </c>
      <c r="TVH1" t="s">
        <v>21158</v>
      </c>
      <c r="TVI1" t="s">
        <v>21159</v>
      </c>
      <c r="TVJ1" t="s">
        <v>21160</v>
      </c>
      <c r="TVK1" t="s">
        <v>21161</v>
      </c>
      <c r="TVL1" t="s">
        <v>21162</v>
      </c>
      <c r="TVM1" t="s">
        <v>21163</v>
      </c>
      <c r="TVN1" t="s">
        <v>21164</v>
      </c>
      <c r="TVO1" t="s">
        <v>21165</v>
      </c>
      <c r="TVP1" t="s">
        <v>21166</v>
      </c>
      <c r="TVQ1" t="s">
        <v>21167</v>
      </c>
      <c r="TVR1" t="s">
        <v>21168</v>
      </c>
      <c r="TVS1" t="s">
        <v>21169</v>
      </c>
      <c r="TVT1" t="s">
        <v>21170</v>
      </c>
      <c r="TVU1" t="s">
        <v>21171</v>
      </c>
      <c r="TVV1" t="s">
        <v>21172</v>
      </c>
      <c r="TVW1" t="s">
        <v>21173</v>
      </c>
      <c r="TVX1" t="s">
        <v>21174</v>
      </c>
      <c r="TVY1" t="s">
        <v>21175</v>
      </c>
      <c r="TVZ1" t="s">
        <v>21176</v>
      </c>
      <c r="TWA1" t="s">
        <v>21177</v>
      </c>
      <c r="TWB1" t="s">
        <v>21178</v>
      </c>
      <c r="TWC1" t="s">
        <v>21179</v>
      </c>
      <c r="TWD1" t="s">
        <v>21180</v>
      </c>
      <c r="TWE1" t="s">
        <v>21181</v>
      </c>
      <c r="TWF1" t="s">
        <v>21182</v>
      </c>
      <c r="TWG1" t="s">
        <v>21183</v>
      </c>
      <c r="TWH1" t="s">
        <v>21184</v>
      </c>
      <c r="TWI1" t="s">
        <v>21185</v>
      </c>
      <c r="TWJ1" t="s">
        <v>21186</v>
      </c>
      <c r="TWK1" t="s">
        <v>21187</v>
      </c>
      <c r="TWL1" t="s">
        <v>21188</v>
      </c>
      <c r="TWM1" t="s">
        <v>21189</v>
      </c>
      <c r="TWN1" t="s">
        <v>21190</v>
      </c>
      <c r="TWO1" t="s">
        <v>21191</v>
      </c>
      <c r="TWP1" t="s">
        <v>21192</v>
      </c>
      <c r="TWQ1" t="s">
        <v>21193</v>
      </c>
      <c r="TWR1" t="s">
        <v>21194</v>
      </c>
      <c r="TWS1" t="s">
        <v>21195</v>
      </c>
      <c r="TWT1" t="s">
        <v>21196</v>
      </c>
      <c r="TWU1" t="s">
        <v>21197</v>
      </c>
      <c r="TWV1" t="s">
        <v>21198</v>
      </c>
      <c r="TWW1" t="s">
        <v>21199</v>
      </c>
      <c r="TWX1" t="s">
        <v>21200</v>
      </c>
      <c r="TWY1" t="s">
        <v>21201</v>
      </c>
      <c r="TWZ1" t="s">
        <v>21202</v>
      </c>
      <c r="TXA1" t="s">
        <v>21203</v>
      </c>
      <c r="TXB1" t="s">
        <v>21204</v>
      </c>
      <c r="TXC1" t="s">
        <v>21205</v>
      </c>
      <c r="TXD1" t="s">
        <v>21206</v>
      </c>
      <c r="TXE1" t="s">
        <v>21207</v>
      </c>
      <c r="TXF1" t="s">
        <v>21208</v>
      </c>
      <c r="TXG1" t="s">
        <v>21209</v>
      </c>
      <c r="TXH1" t="s">
        <v>21210</v>
      </c>
      <c r="TXI1" t="s">
        <v>21211</v>
      </c>
      <c r="TXJ1" t="s">
        <v>21212</v>
      </c>
      <c r="TXK1" t="s">
        <v>21213</v>
      </c>
      <c r="TXL1" t="s">
        <v>21214</v>
      </c>
      <c r="TXM1" t="s">
        <v>21215</v>
      </c>
      <c r="TXN1" t="s">
        <v>21216</v>
      </c>
      <c r="TXO1" t="s">
        <v>21217</v>
      </c>
      <c r="TXP1" t="s">
        <v>21218</v>
      </c>
      <c r="TXQ1" t="s">
        <v>21219</v>
      </c>
      <c r="TXR1" t="s">
        <v>21220</v>
      </c>
      <c r="TXS1" t="s">
        <v>21221</v>
      </c>
      <c r="TXT1" t="s">
        <v>21222</v>
      </c>
      <c r="TXU1" t="s">
        <v>21223</v>
      </c>
      <c r="TXV1" t="s">
        <v>21224</v>
      </c>
      <c r="TXW1" t="s">
        <v>21225</v>
      </c>
      <c r="TXX1" t="s">
        <v>21226</v>
      </c>
      <c r="TXY1" t="s">
        <v>21227</v>
      </c>
      <c r="TXZ1" t="s">
        <v>21228</v>
      </c>
      <c r="TYA1" t="s">
        <v>21229</v>
      </c>
      <c r="TYB1" t="s">
        <v>21230</v>
      </c>
      <c r="TYC1" t="s">
        <v>21231</v>
      </c>
      <c r="TYD1" t="s">
        <v>21232</v>
      </c>
      <c r="TYE1" t="s">
        <v>21233</v>
      </c>
      <c r="TYF1" t="s">
        <v>21234</v>
      </c>
      <c r="TYG1" t="s">
        <v>21235</v>
      </c>
      <c r="TYH1" t="s">
        <v>21236</v>
      </c>
      <c r="TYI1" t="s">
        <v>21237</v>
      </c>
      <c r="TYJ1" t="s">
        <v>21238</v>
      </c>
      <c r="TYK1" t="s">
        <v>21239</v>
      </c>
      <c r="TYL1" t="s">
        <v>21240</v>
      </c>
      <c r="TYM1" t="s">
        <v>21241</v>
      </c>
      <c r="TYN1" t="s">
        <v>21242</v>
      </c>
      <c r="TYO1" t="s">
        <v>21243</v>
      </c>
      <c r="TYP1" t="s">
        <v>21244</v>
      </c>
      <c r="TYQ1" t="s">
        <v>21245</v>
      </c>
      <c r="TYR1" t="s">
        <v>21246</v>
      </c>
      <c r="TYS1" t="s">
        <v>21247</v>
      </c>
      <c r="TYT1" t="s">
        <v>21248</v>
      </c>
      <c r="TYU1" t="s">
        <v>21249</v>
      </c>
      <c r="TYV1" t="s">
        <v>21250</v>
      </c>
      <c r="TYW1" t="s">
        <v>21251</v>
      </c>
      <c r="TYX1" t="s">
        <v>21252</v>
      </c>
      <c r="TYY1" t="s">
        <v>21253</v>
      </c>
      <c r="TYZ1" t="s">
        <v>21254</v>
      </c>
      <c r="TZA1" t="s">
        <v>21255</v>
      </c>
      <c r="TZB1" t="s">
        <v>21256</v>
      </c>
      <c r="TZC1" t="s">
        <v>21257</v>
      </c>
      <c r="TZD1" t="s">
        <v>21258</v>
      </c>
      <c r="TZE1" t="s">
        <v>21259</v>
      </c>
      <c r="TZF1" t="s">
        <v>21260</v>
      </c>
      <c r="TZG1" t="s">
        <v>21261</v>
      </c>
      <c r="TZH1" t="s">
        <v>21262</v>
      </c>
      <c r="TZI1" t="s">
        <v>21263</v>
      </c>
      <c r="TZJ1" t="s">
        <v>21264</v>
      </c>
      <c r="TZK1" t="s">
        <v>21265</v>
      </c>
      <c r="TZL1" t="s">
        <v>21266</v>
      </c>
      <c r="TZM1" t="s">
        <v>21267</v>
      </c>
      <c r="TZN1" t="s">
        <v>21268</v>
      </c>
      <c r="TZO1" t="s">
        <v>21269</v>
      </c>
      <c r="TZP1" t="s">
        <v>21270</v>
      </c>
      <c r="TZQ1" t="s">
        <v>21271</v>
      </c>
      <c r="TZR1" t="s">
        <v>21272</v>
      </c>
      <c r="TZS1" t="s">
        <v>21273</v>
      </c>
      <c r="TZT1" t="s">
        <v>21274</v>
      </c>
      <c r="TZU1" t="s">
        <v>21275</v>
      </c>
      <c r="TZV1" t="s">
        <v>21276</v>
      </c>
      <c r="TZW1" t="s">
        <v>21277</v>
      </c>
      <c r="TZX1" t="s">
        <v>21278</v>
      </c>
      <c r="TZY1" t="s">
        <v>21279</v>
      </c>
      <c r="TZZ1" t="s">
        <v>21280</v>
      </c>
      <c r="UAA1" t="s">
        <v>21281</v>
      </c>
      <c r="UAB1" t="s">
        <v>21282</v>
      </c>
      <c r="UAC1" t="s">
        <v>21283</v>
      </c>
      <c r="UAD1" t="s">
        <v>21284</v>
      </c>
      <c r="UAE1" t="s">
        <v>21285</v>
      </c>
      <c r="UAF1" t="s">
        <v>21286</v>
      </c>
      <c r="UAG1" t="s">
        <v>21287</v>
      </c>
      <c r="UAH1" t="s">
        <v>21288</v>
      </c>
      <c r="UAI1" t="s">
        <v>21289</v>
      </c>
      <c r="UAJ1" t="s">
        <v>21290</v>
      </c>
      <c r="UAK1" t="s">
        <v>21291</v>
      </c>
      <c r="UAL1" t="s">
        <v>21292</v>
      </c>
      <c r="UAM1" t="s">
        <v>21293</v>
      </c>
      <c r="UAN1" t="s">
        <v>21294</v>
      </c>
      <c r="UAO1" t="s">
        <v>21295</v>
      </c>
      <c r="UAP1" t="s">
        <v>21296</v>
      </c>
      <c r="UAQ1" t="s">
        <v>21297</v>
      </c>
      <c r="UAR1" t="s">
        <v>21298</v>
      </c>
      <c r="UAS1" t="s">
        <v>21299</v>
      </c>
      <c r="UAT1" t="s">
        <v>21300</v>
      </c>
      <c r="UAU1" t="s">
        <v>21301</v>
      </c>
      <c r="UAV1" t="s">
        <v>21302</v>
      </c>
      <c r="UAW1" t="s">
        <v>21303</v>
      </c>
      <c r="UAX1" t="s">
        <v>21304</v>
      </c>
      <c r="UAY1" t="s">
        <v>21305</v>
      </c>
      <c r="UAZ1" t="s">
        <v>21306</v>
      </c>
      <c r="UBA1" t="s">
        <v>21307</v>
      </c>
      <c r="UBB1" t="s">
        <v>21308</v>
      </c>
      <c r="UBC1" t="s">
        <v>21309</v>
      </c>
      <c r="UBD1" t="s">
        <v>21310</v>
      </c>
      <c r="UBE1" t="s">
        <v>21311</v>
      </c>
      <c r="UBF1" t="s">
        <v>21312</v>
      </c>
      <c r="UBG1" t="s">
        <v>21313</v>
      </c>
      <c r="UBH1" t="s">
        <v>21314</v>
      </c>
      <c r="UBI1" t="s">
        <v>21315</v>
      </c>
      <c r="UBJ1" t="s">
        <v>21316</v>
      </c>
      <c r="UBK1" t="s">
        <v>21317</v>
      </c>
      <c r="UBL1" t="s">
        <v>21318</v>
      </c>
      <c r="UBM1" t="s">
        <v>21319</v>
      </c>
      <c r="UBN1" t="s">
        <v>21320</v>
      </c>
      <c r="UBO1" t="s">
        <v>21321</v>
      </c>
      <c r="UBP1" t="s">
        <v>21322</v>
      </c>
      <c r="UBQ1" t="s">
        <v>21323</v>
      </c>
      <c r="UBR1" t="s">
        <v>21324</v>
      </c>
      <c r="UBS1" t="s">
        <v>21325</v>
      </c>
      <c r="UBT1" t="s">
        <v>21326</v>
      </c>
      <c r="UBU1" t="s">
        <v>21327</v>
      </c>
      <c r="UBV1" t="s">
        <v>21328</v>
      </c>
      <c r="UBW1" t="s">
        <v>21329</v>
      </c>
      <c r="UBX1" t="s">
        <v>21330</v>
      </c>
      <c r="UBY1" t="s">
        <v>21331</v>
      </c>
      <c r="UBZ1" t="s">
        <v>21332</v>
      </c>
      <c r="UCA1" t="s">
        <v>21333</v>
      </c>
      <c r="UCB1" t="s">
        <v>21334</v>
      </c>
      <c r="UCC1" t="s">
        <v>21335</v>
      </c>
      <c r="UCD1" t="s">
        <v>21336</v>
      </c>
      <c r="UCE1" t="s">
        <v>21337</v>
      </c>
      <c r="UCF1" t="s">
        <v>21338</v>
      </c>
      <c r="UCG1" t="s">
        <v>21339</v>
      </c>
      <c r="UCH1" t="s">
        <v>21340</v>
      </c>
      <c r="UCI1" t="s">
        <v>21341</v>
      </c>
      <c r="UCJ1" t="s">
        <v>21342</v>
      </c>
      <c r="UCK1" t="s">
        <v>21343</v>
      </c>
      <c r="UCL1" t="s">
        <v>21344</v>
      </c>
      <c r="UCM1" t="s">
        <v>21345</v>
      </c>
      <c r="UCN1" t="s">
        <v>21346</v>
      </c>
      <c r="UCO1" t="s">
        <v>21347</v>
      </c>
      <c r="UCP1" t="s">
        <v>21348</v>
      </c>
      <c r="UCQ1" t="s">
        <v>21349</v>
      </c>
      <c r="UCR1" t="s">
        <v>21350</v>
      </c>
      <c r="UCS1" t="s">
        <v>21351</v>
      </c>
      <c r="UCT1" t="s">
        <v>21352</v>
      </c>
      <c r="UCU1" t="s">
        <v>21353</v>
      </c>
      <c r="UCV1" t="s">
        <v>21354</v>
      </c>
      <c r="UCW1" t="s">
        <v>21355</v>
      </c>
      <c r="UCX1" t="s">
        <v>21356</v>
      </c>
      <c r="UCY1" t="s">
        <v>21357</v>
      </c>
      <c r="UCZ1" t="s">
        <v>21358</v>
      </c>
      <c r="UDA1" t="s">
        <v>21359</v>
      </c>
      <c r="UDB1" t="s">
        <v>21360</v>
      </c>
      <c r="UDC1" t="s">
        <v>21361</v>
      </c>
      <c r="UDD1" t="s">
        <v>21362</v>
      </c>
      <c r="UDE1" t="s">
        <v>21363</v>
      </c>
      <c r="UDF1" t="s">
        <v>21364</v>
      </c>
      <c r="UDG1" t="s">
        <v>21365</v>
      </c>
      <c r="UDH1" t="s">
        <v>21366</v>
      </c>
      <c r="UDI1" t="s">
        <v>21367</v>
      </c>
      <c r="UDJ1" t="s">
        <v>21368</v>
      </c>
      <c r="UDK1" t="s">
        <v>21369</v>
      </c>
      <c r="UDL1" t="s">
        <v>21370</v>
      </c>
      <c r="UDM1" t="s">
        <v>21371</v>
      </c>
      <c r="UDN1" t="s">
        <v>21372</v>
      </c>
      <c r="UDO1" t="s">
        <v>21373</v>
      </c>
      <c r="UDP1" t="s">
        <v>21374</v>
      </c>
      <c r="UDQ1" t="s">
        <v>21375</v>
      </c>
      <c r="UDR1" t="s">
        <v>21376</v>
      </c>
      <c r="UDS1" t="s">
        <v>21377</v>
      </c>
      <c r="UDT1" t="s">
        <v>21378</v>
      </c>
      <c r="UDU1" t="s">
        <v>21379</v>
      </c>
      <c r="UDV1" t="s">
        <v>21380</v>
      </c>
      <c r="UDW1" t="s">
        <v>21381</v>
      </c>
      <c r="UDX1" t="s">
        <v>21382</v>
      </c>
      <c r="UDY1" t="s">
        <v>21383</v>
      </c>
      <c r="UDZ1" t="s">
        <v>21384</v>
      </c>
      <c r="UEA1" t="s">
        <v>21385</v>
      </c>
      <c r="UEB1" t="s">
        <v>21386</v>
      </c>
      <c r="UEC1" t="s">
        <v>21387</v>
      </c>
      <c r="UED1" t="s">
        <v>21388</v>
      </c>
      <c r="UEE1" t="s">
        <v>21389</v>
      </c>
      <c r="UEF1" t="s">
        <v>21390</v>
      </c>
      <c r="UEG1" t="s">
        <v>21391</v>
      </c>
      <c r="UEH1" t="s">
        <v>21392</v>
      </c>
      <c r="UEI1" t="s">
        <v>21393</v>
      </c>
      <c r="UEJ1" t="s">
        <v>21394</v>
      </c>
      <c r="UEK1" t="s">
        <v>21395</v>
      </c>
      <c r="UEL1" t="s">
        <v>21396</v>
      </c>
      <c r="UEM1" t="s">
        <v>21397</v>
      </c>
      <c r="UEN1" t="s">
        <v>21398</v>
      </c>
      <c r="UEO1" t="s">
        <v>21399</v>
      </c>
      <c r="UEP1" t="s">
        <v>21400</v>
      </c>
      <c r="UEQ1" t="s">
        <v>21401</v>
      </c>
      <c r="UER1" t="s">
        <v>21402</v>
      </c>
      <c r="UES1" t="s">
        <v>21403</v>
      </c>
      <c r="UET1" t="s">
        <v>21404</v>
      </c>
      <c r="UEU1" t="s">
        <v>21405</v>
      </c>
      <c r="UEV1" t="s">
        <v>21406</v>
      </c>
      <c r="UEW1" t="s">
        <v>21407</v>
      </c>
      <c r="UEX1" t="s">
        <v>21408</v>
      </c>
      <c r="UEY1" t="s">
        <v>21409</v>
      </c>
      <c r="UEZ1" t="s">
        <v>21410</v>
      </c>
      <c r="UFA1" t="s">
        <v>21411</v>
      </c>
      <c r="UFB1" t="s">
        <v>21412</v>
      </c>
      <c r="UFC1" t="s">
        <v>21413</v>
      </c>
      <c r="UFD1" t="s">
        <v>21414</v>
      </c>
      <c r="UFE1" t="s">
        <v>21415</v>
      </c>
      <c r="UFF1" t="s">
        <v>21416</v>
      </c>
      <c r="UFG1" t="s">
        <v>21417</v>
      </c>
      <c r="UFH1" t="s">
        <v>21418</v>
      </c>
      <c r="UFI1" t="s">
        <v>21419</v>
      </c>
      <c r="UFJ1" t="s">
        <v>21420</v>
      </c>
      <c r="UFK1" t="s">
        <v>21421</v>
      </c>
      <c r="UFL1" t="s">
        <v>21422</v>
      </c>
      <c r="UFM1" t="s">
        <v>21423</v>
      </c>
      <c r="UFN1" t="s">
        <v>21424</v>
      </c>
      <c r="UFO1" t="s">
        <v>21425</v>
      </c>
      <c r="UFP1" t="s">
        <v>21426</v>
      </c>
      <c r="UFQ1" t="s">
        <v>21427</v>
      </c>
      <c r="UFR1" t="s">
        <v>21428</v>
      </c>
      <c r="UFS1" t="s">
        <v>21429</v>
      </c>
      <c r="UFT1" t="s">
        <v>21430</v>
      </c>
      <c r="UFU1" t="s">
        <v>21431</v>
      </c>
      <c r="UFV1" t="s">
        <v>21432</v>
      </c>
      <c r="UFW1" t="s">
        <v>21433</v>
      </c>
      <c r="UFX1" t="s">
        <v>21434</v>
      </c>
      <c r="UFY1" t="s">
        <v>21435</v>
      </c>
      <c r="UFZ1" t="s">
        <v>21436</v>
      </c>
      <c r="UGA1" t="s">
        <v>21437</v>
      </c>
      <c r="UGB1" t="s">
        <v>21438</v>
      </c>
      <c r="UGC1" t="s">
        <v>21439</v>
      </c>
      <c r="UGD1" t="s">
        <v>21440</v>
      </c>
      <c r="UGE1" t="s">
        <v>21441</v>
      </c>
      <c r="UGF1" t="s">
        <v>21442</v>
      </c>
      <c r="UGG1" t="s">
        <v>21443</v>
      </c>
      <c r="UGH1" t="s">
        <v>21444</v>
      </c>
      <c r="UGI1" t="s">
        <v>21445</v>
      </c>
      <c r="UGJ1" t="s">
        <v>21446</v>
      </c>
      <c r="UGK1" t="s">
        <v>21447</v>
      </c>
      <c r="UGL1" t="s">
        <v>21448</v>
      </c>
      <c r="UGM1" t="s">
        <v>21449</v>
      </c>
      <c r="UGN1" t="s">
        <v>21450</v>
      </c>
      <c r="UGO1" t="s">
        <v>21451</v>
      </c>
      <c r="UGP1" t="s">
        <v>21452</v>
      </c>
      <c r="UGQ1" t="s">
        <v>21453</v>
      </c>
      <c r="UGR1" t="s">
        <v>21454</v>
      </c>
      <c r="UGS1" t="s">
        <v>21455</v>
      </c>
      <c r="UGT1" t="s">
        <v>21456</v>
      </c>
      <c r="UGU1" t="s">
        <v>21457</v>
      </c>
      <c r="UGV1" t="s">
        <v>21458</v>
      </c>
      <c r="UGW1" t="s">
        <v>21459</v>
      </c>
      <c r="UGX1" t="s">
        <v>21460</v>
      </c>
      <c r="UGY1" t="s">
        <v>21461</v>
      </c>
      <c r="UGZ1" t="s">
        <v>21462</v>
      </c>
      <c r="UHA1" t="s">
        <v>21463</v>
      </c>
      <c r="UHB1" t="s">
        <v>21464</v>
      </c>
      <c r="UHC1" t="s">
        <v>21465</v>
      </c>
      <c r="UHD1" t="s">
        <v>21466</v>
      </c>
      <c r="UHE1" t="s">
        <v>21467</v>
      </c>
      <c r="UHF1" t="s">
        <v>21468</v>
      </c>
      <c r="UHG1" t="s">
        <v>21469</v>
      </c>
      <c r="UHH1" t="s">
        <v>21470</v>
      </c>
      <c r="UHI1" t="s">
        <v>21471</v>
      </c>
      <c r="UHJ1" t="s">
        <v>21472</v>
      </c>
      <c r="UHK1" t="s">
        <v>21473</v>
      </c>
      <c r="UHL1" t="s">
        <v>21474</v>
      </c>
      <c r="UHM1" t="s">
        <v>21475</v>
      </c>
      <c r="UHN1" t="s">
        <v>21476</v>
      </c>
      <c r="UHO1" t="s">
        <v>21477</v>
      </c>
      <c r="UHP1" t="s">
        <v>21478</v>
      </c>
      <c r="UHQ1" t="s">
        <v>21479</v>
      </c>
      <c r="UHR1" t="s">
        <v>21480</v>
      </c>
      <c r="UHS1" t="s">
        <v>21481</v>
      </c>
      <c r="UHT1" t="s">
        <v>21482</v>
      </c>
      <c r="UHU1" t="s">
        <v>21483</v>
      </c>
      <c r="UHV1" t="s">
        <v>21484</v>
      </c>
      <c r="UHW1" t="s">
        <v>21485</v>
      </c>
      <c r="UHX1" t="s">
        <v>21486</v>
      </c>
      <c r="UHY1" t="s">
        <v>21487</v>
      </c>
      <c r="UHZ1" t="s">
        <v>21488</v>
      </c>
      <c r="UIA1" t="s">
        <v>21489</v>
      </c>
      <c r="UIB1" t="s">
        <v>21490</v>
      </c>
      <c r="UIC1" t="s">
        <v>21491</v>
      </c>
      <c r="UID1" t="s">
        <v>21492</v>
      </c>
      <c r="UIE1" t="s">
        <v>21493</v>
      </c>
      <c r="UIF1" t="s">
        <v>21494</v>
      </c>
      <c r="UIG1" t="s">
        <v>21495</v>
      </c>
      <c r="UIH1" t="s">
        <v>21496</v>
      </c>
      <c r="UII1" t="s">
        <v>21497</v>
      </c>
      <c r="UIJ1" t="s">
        <v>21498</v>
      </c>
      <c r="UIK1" t="s">
        <v>21499</v>
      </c>
      <c r="UIL1" t="s">
        <v>21500</v>
      </c>
      <c r="UIM1" t="s">
        <v>21501</v>
      </c>
      <c r="UIN1" t="s">
        <v>21502</v>
      </c>
      <c r="UIO1" t="s">
        <v>21503</v>
      </c>
      <c r="UIP1" t="s">
        <v>21504</v>
      </c>
      <c r="UIQ1" t="s">
        <v>21505</v>
      </c>
      <c r="UIR1" t="s">
        <v>21506</v>
      </c>
      <c r="UIS1" t="s">
        <v>21507</v>
      </c>
      <c r="UIT1" t="s">
        <v>21508</v>
      </c>
      <c r="UIU1" t="s">
        <v>21509</v>
      </c>
      <c r="UIV1" t="s">
        <v>21510</v>
      </c>
      <c r="UIW1" t="s">
        <v>21511</v>
      </c>
      <c r="UIX1" t="s">
        <v>21512</v>
      </c>
      <c r="UIY1" t="s">
        <v>21513</v>
      </c>
      <c r="UIZ1" t="s">
        <v>21514</v>
      </c>
      <c r="UJA1" t="s">
        <v>21515</v>
      </c>
      <c r="UJB1" t="s">
        <v>21516</v>
      </c>
      <c r="UJC1" t="s">
        <v>21517</v>
      </c>
      <c r="UJD1" t="s">
        <v>21518</v>
      </c>
      <c r="UJE1" t="s">
        <v>21519</v>
      </c>
      <c r="UJF1" t="s">
        <v>21520</v>
      </c>
      <c r="UJG1" t="s">
        <v>21521</v>
      </c>
      <c r="UJH1" t="s">
        <v>21522</v>
      </c>
      <c r="UJI1" t="s">
        <v>21523</v>
      </c>
      <c r="UJJ1" t="s">
        <v>21524</v>
      </c>
      <c r="UJK1" t="s">
        <v>21525</v>
      </c>
      <c r="UJL1" t="s">
        <v>21526</v>
      </c>
      <c r="UJM1" t="s">
        <v>21527</v>
      </c>
      <c r="UJN1" t="s">
        <v>21528</v>
      </c>
      <c r="UJO1" t="s">
        <v>21529</v>
      </c>
      <c r="UJP1" t="s">
        <v>21530</v>
      </c>
      <c r="UJQ1" t="s">
        <v>21531</v>
      </c>
      <c r="UJR1" t="s">
        <v>21532</v>
      </c>
      <c r="UJS1" t="s">
        <v>21533</v>
      </c>
      <c r="UJT1" t="s">
        <v>21534</v>
      </c>
      <c r="UJU1" t="s">
        <v>21535</v>
      </c>
      <c r="UJV1" t="s">
        <v>21536</v>
      </c>
      <c r="UJW1" t="s">
        <v>21537</v>
      </c>
      <c r="UJX1" t="s">
        <v>21538</v>
      </c>
      <c r="UJY1" t="s">
        <v>21539</v>
      </c>
      <c r="UJZ1" t="s">
        <v>21540</v>
      </c>
      <c r="UKA1" t="s">
        <v>21541</v>
      </c>
      <c r="UKB1" t="s">
        <v>21542</v>
      </c>
      <c r="UKC1" t="s">
        <v>21543</v>
      </c>
      <c r="UKD1" t="s">
        <v>21544</v>
      </c>
      <c r="UKE1" t="s">
        <v>21545</v>
      </c>
      <c r="UKF1" t="s">
        <v>21546</v>
      </c>
      <c r="UKG1" t="s">
        <v>21547</v>
      </c>
      <c r="UKH1" t="s">
        <v>21548</v>
      </c>
      <c r="UKI1" t="s">
        <v>21549</v>
      </c>
      <c r="UKJ1" t="s">
        <v>21550</v>
      </c>
      <c r="UKK1" t="s">
        <v>21551</v>
      </c>
      <c r="UKL1" t="s">
        <v>21552</v>
      </c>
      <c r="UKM1" t="s">
        <v>21553</v>
      </c>
      <c r="UKN1" t="s">
        <v>21554</v>
      </c>
      <c r="UKO1" t="s">
        <v>21555</v>
      </c>
      <c r="UKP1" t="s">
        <v>21556</v>
      </c>
      <c r="UKQ1" t="s">
        <v>21557</v>
      </c>
      <c r="UKR1" t="s">
        <v>21558</v>
      </c>
      <c r="UKS1" t="s">
        <v>21559</v>
      </c>
      <c r="UKT1" t="s">
        <v>21560</v>
      </c>
      <c r="UKU1" t="s">
        <v>21561</v>
      </c>
      <c r="UKV1" t="s">
        <v>21562</v>
      </c>
      <c r="UKW1" t="s">
        <v>21563</v>
      </c>
      <c r="UKX1" t="s">
        <v>21564</v>
      </c>
      <c r="UKY1" t="s">
        <v>21565</v>
      </c>
      <c r="UKZ1" t="s">
        <v>21566</v>
      </c>
      <c r="ULA1" t="s">
        <v>21567</v>
      </c>
      <c r="ULB1" t="s">
        <v>21568</v>
      </c>
      <c r="ULC1" t="s">
        <v>21569</v>
      </c>
      <c r="ULD1" t="s">
        <v>21570</v>
      </c>
      <c r="ULE1" t="s">
        <v>21571</v>
      </c>
      <c r="ULF1" t="s">
        <v>21572</v>
      </c>
      <c r="ULG1" t="s">
        <v>21573</v>
      </c>
      <c r="ULH1" t="s">
        <v>21574</v>
      </c>
      <c r="ULI1" t="s">
        <v>21575</v>
      </c>
      <c r="ULJ1" t="s">
        <v>21576</v>
      </c>
      <c r="ULK1" t="s">
        <v>21577</v>
      </c>
      <c r="ULL1" t="s">
        <v>21578</v>
      </c>
      <c r="ULM1" t="s">
        <v>21579</v>
      </c>
      <c r="ULN1" t="s">
        <v>21580</v>
      </c>
      <c r="ULO1" t="s">
        <v>21581</v>
      </c>
      <c r="ULP1" t="s">
        <v>21582</v>
      </c>
      <c r="ULQ1" t="s">
        <v>21583</v>
      </c>
      <c r="ULR1" t="s">
        <v>21584</v>
      </c>
      <c r="ULS1" t="s">
        <v>21585</v>
      </c>
      <c r="ULT1" t="s">
        <v>21586</v>
      </c>
      <c r="ULU1" t="s">
        <v>21587</v>
      </c>
      <c r="ULV1" t="s">
        <v>21588</v>
      </c>
      <c r="ULW1" t="s">
        <v>21589</v>
      </c>
      <c r="ULX1" t="s">
        <v>21590</v>
      </c>
      <c r="ULY1" t="s">
        <v>21591</v>
      </c>
      <c r="ULZ1" t="s">
        <v>21592</v>
      </c>
      <c r="UMA1" t="s">
        <v>21593</v>
      </c>
      <c r="UMB1" t="s">
        <v>21594</v>
      </c>
      <c r="UMC1" t="s">
        <v>21595</v>
      </c>
      <c r="UMD1" t="s">
        <v>21596</v>
      </c>
      <c r="UME1" t="s">
        <v>21597</v>
      </c>
      <c r="UMF1" t="s">
        <v>21598</v>
      </c>
      <c r="UMG1" t="s">
        <v>21599</v>
      </c>
      <c r="UMH1" t="s">
        <v>21600</v>
      </c>
      <c r="UMI1" t="s">
        <v>21601</v>
      </c>
      <c r="UMJ1" t="s">
        <v>21602</v>
      </c>
      <c r="UMK1" t="s">
        <v>21603</v>
      </c>
      <c r="UML1" t="s">
        <v>21604</v>
      </c>
      <c r="UMM1" t="s">
        <v>21605</v>
      </c>
      <c r="UMN1" t="s">
        <v>21606</v>
      </c>
      <c r="UMO1" t="s">
        <v>21607</v>
      </c>
      <c r="UMP1" t="s">
        <v>21608</v>
      </c>
      <c r="UMQ1" t="s">
        <v>21609</v>
      </c>
      <c r="UMR1" t="s">
        <v>21610</v>
      </c>
      <c r="UMS1" t="s">
        <v>21611</v>
      </c>
      <c r="UMT1" t="s">
        <v>21612</v>
      </c>
      <c r="UMU1" t="s">
        <v>21613</v>
      </c>
      <c r="UMV1" t="s">
        <v>21614</v>
      </c>
      <c r="UMW1" t="s">
        <v>21615</v>
      </c>
      <c r="UMX1" t="s">
        <v>21616</v>
      </c>
      <c r="UMY1" t="s">
        <v>21617</v>
      </c>
      <c r="UMZ1" t="s">
        <v>21618</v>
      </c>
      <c r="UNA1" t="s">
        <v>21619</v>
      </c>
      <c r="UNB1" t="s">
        <v>21620</v>
      </c>
      <c r="UNC1" t="s">
        <v>21621</v>
      </c>
      <c r="UND1" t="s">
        <v>21622</v>
      </c>
      <c r="UNE1" t="s">
        <v>21623</v>
      </c>
      <c r="UNF1" t="s">
        <v>21624</v>
      </c>
      <c r="UNG1" t="s">
        <v>21625</v>
      </c>
      <c r="UNH1" t="s">
        <v>21626</v>
      </c>
      <c r="UNI1" t="s">
        <v>21627</v>
      </c>
      <c r="UNJ1" t="s">
        <v>21628</v>
      </c>
      <c r="UNK1" t="s">
        <v>21629</v>
      </c>
      <c r="UNL1" t="s">
        <v>21630</v>
      </c>
      <c r="UNM1" t="s">
        <v>21631</v>
      </c>
      <c r="UNN1" t="s">
        <v>21632</v>
      </c>
      <c r="UNO1" t="s">
        <v>21633</v>
      </c>
      <c r="UNP1" t="s">
        <v>21634</v>
      </c>
      <c r="UNQ1" t="s">
        <v>21635</v>
      </c>
      <c r="UNR1" t="s">
        <v>21636</v>
      </c>
      <c r="UNS1" t="s">
        <v>21637</v>
      </c>
      <c r="UNT1" t="s">
        <v>21638</v>
      </c>
      <c r="UNU1" t="s">
        <v>21639</v>
      </c>
      <c r="UNV1" t="s">
        <v>21640</v>
      </c>
      <c r="UNW1" t="s">
        <v>21641</v>
      </c>
      <c r="UNX1" t="s">
        <v>21642</v>
      </c>
      <c r="UNY1" t="s">
        <v>21643</v>
      </c>
      <c r="UNZ1" t="s">
        <v>21644</v>
      </c>
      <c r="UOA1" t="s">
        <v>21645</v>
      </c>
      <c r="UOB1" t="s">
        <v>21646</v>
      </c>
      <c r="UOC1" t="s">
        <v>21647</v>
      </c>
      <c r="UOD1" t="s">
        <v>21648</v>
      </c>
      <c r="UOE1" t="s">
        <v>21649</v>
      </c>
      <c r="UOF1" t="s">
        <v>21650</v>
      </c>
      <c r="UOG1" t="s">
        <v>21651</v>
      </c>
      <c r="UOH1" t="s">
        <v>21652</v>
      </c>
      <c r="UOI1" t="s">
        <v>21653</v>
      </c>
      <c r="UOJ1" t="s">
        <v>21654</v>
      </c>
      <c r="UOK1" t="s">
        <v>21655</v>
      </c>
      <c r="UOL1" t="s">
        <v>21656</v>
      </c>
      <c r="UOM1" t="s">
        <v>21657</v>
      </c>
      <c r="UON1" t="s">
        <v>21658</v>
      </c>
      <c r="UOO1" t="s">
        <v>21659</v>
      </c>
      <c r="UOP1" t="s">
        <v>21660</v>
      </c>
      <c r="UOQ1" t="s">
        <v>21661</v>
      </c>
      <c r="UOR1" t="s">
        <v>21662</v>
      </c>
      <c r="UOS1" t="s">
        <v>21663</v>
      </c>
      <c r="UOT1" t="s">
        <v>21664</v>
      </c>
      <c r="UOU1" t="s">
        <v>21665</v>
      </c>
      <c r="UOV1" t="s">
        <v>21666</v>
      </c>
      <c r="UOW1" t="s">
        <v>21667</v>
      </c>
      <c r="UOX1" t="s">
        <v>21668</v>
      </c>
      <c r="UOY1" t="s">
        <v>21669</v>
      </c>
      <c r="UOZ1" t="s">
        <v>21670</v>
      </c>
      <c r="UPA1" t="s">
        <v>21671</v>
      </c>
      <c r="UPB1" t="s">
        <v>21672</v>
      </c>
      <c r="UPC1" t="s">
        <v>21673</v>
      </c>
      <c r="UPD1" t="s">
        <v>21674</v>
      </c>
      <c r="UPE1" t="s">
        <v>21675</v>
      </c>
      <c r="UPF1" t="s">
        <v>21676</v>
      </c>
      <c r="UPG1" t="s">
        <v>21677</v>
      </c>
      <c r="UPH1" t="s">
        <v>21678</v>
      </c>
      <c r="UPI1" t="s">
        <v>21679</v>
      </c>
      <c r="UPJ1" t="s">
        <v>21680</v>
      </c>
      <c r="UPK1" t="s">
        <v>21681</v>
      </c>
      <c r="UPL1" t="s">
        <v>21682</v>
      </c>
      <c r="UPM1" t="s">
        <v>21683</v>
      </c>
      <c r="UPN1" t="s">
        <v>21684</v>
      </c>
      <c r="UPO1" t="s">
        <v>21685</v>
      </c>
      <c r="UPP1" t="s">
        <v>21686</v>
      </c>
      <c r="UPQ1" t="s">
        <v>21687</v>
      </c>
      <c r="UPR1" t="s">
        <v>21688</v>
      </c>
      <c r="UPS1" t="s">
        <v>21689</v>
      </c>
      <c r="UPT1" t="s">
        <v>21690</v>
      </c>
      <c r="UPU1" t="s">
        <v>21691</v>
      </c>
      <c r="UPV1" t="s">
        <v>21692</v>
      </c>
      <c r="UPW1" t="s">
        <v>21693</v>
      </c>
      <c r="UPX1" t="s">
        <v>21694</v>
      </c>
      <c r="UPY1" t="s">
        <v>21695</v>
      </c>
      <c r="UPZ1" t="s">
        <v>21696</v>
      </c>
      <c r="UQA1" t="s">
        <v>21697</v>
      </c>
      <c r="UQB1" t="s">
        <v>21698</v>
      </c>
      <c r="UQC1" t="s">
        <v>21699</v>
      </c>
      <c r="UQD1" t="s">
        <v>21700</v>
      </c>
      <c r="UQE1" t="s">
        <v>21701</v>
      </c>
      <c r="UQF1" t="s">
        <v>21702</v>
      </c>
      <c r="UQG1" t="s">
        <v>21703</v>
      </c>
      <c r="UQH1" t="s">
        <v>21704</v>
      </c>
      <c r="UQI1" t="s">
        <v>21705</v>
      </c>
      <c r="UQJ1" t="s">
        <v>21706</v>
      </c>
      <c r="UQK1" t="s">
        <v>21707</v>
      </c>
      <c r="UQL1" t="s">
        <v>21708</v>
      </c>
      <c r="UQM1" t="s">
        <v>21709</v>
      </c>
      <c r="UQN1" t="s">
        <v>21710</v>
      </c>
      <c r="UQO1" t="s">
        <v>21711</v>
      </c>
      <c r="UQP1" t="s">
        <v>21712</v>
      </c>
      <c r="UQQ1" t="s">
        <v>21713</v>
      </c>
      <c r="UQR1" t="s">
        <v>21714</v>
      </c>
      <c r="UQS1" t="s">
        <v>21715</v>
      </c>
      <c r="UQT1" t="s">
        <v>21716</v>
      </c>
      <c r="UQU1" t="s">
        <v>21717</v>
      </c>
      <c r="UQV1" t="s">
        <v>21718</v>
      </c>
      <c r="UQW1" t="s">
        <v>21719</v>
      </c>
      <c r="UQX1" t="s">
        <v>21720</v>
      </c>
      <c r="UQY1" t="s">
        <v>21721</v>
      </c>
      <c r="UQZ1" t="s">
        <v>21722</v>
      </c>
      <c r="URA1" t="s">
        <v>21723</v>
      </c>
      <c r="URB1" t="s">
        <v>21724</v>
      </c>
      <c r="URC1" t="s">
        <v>21725</v>
      </c>
      <c r="URD1" t="s">
        <v>21726</v>
      </c>
      <c r="URE1" t="s">
        <v>21727</v>
      </c>
      <c r="URF1" t="s">
        <v>21728</v>
      </c>
      <c r="URG1" t="s">
        <v>21729</v>
      </c>
      <c r="URH1" t="s">
        <v>21730</v>
      </c>
      <c r="URI1" t="s">
        <v>21731</v>
      </c>
      <c r="URJ1" t="s">
        <v>21732</v>
      </c>
      <c r="URK1" t="s">
        <v>21733</v>
      </c>
      <c r="URL1" t="s">
        <v>21734</v>
      </c>
      <c r="URM1" t="s">
        <v>21735</v>
      </c>
      <c r="URN1" t="s">
        <v>21736</v>
      </c>
      <c r="URO1" t="s">
        <v>21737</v>
      </c>
      <c r="URP1" t="s">
        <v>21738</v>
      </c>
      <c r="URQ1" t="s">
        <v>21739</v>
      </c>
      <c r="URR1" t="s">
        <v>21740</v>
      </c>
      <c r="URS1" t="s">
        <v>21741</v>
      </c>
      <c r="URT1" t="s">
        <v>21742</v>
      </c>
      <c r="URU1" t="s">
        <v>21743</v>
      </c>
      <c r="URV1" t="s">
        <v>21744</v>
      </c>
      <c r="URW1" t="s">
        <v>21745</v>
      </c>
      <c r="URX1" t="s">
        <v>21746</v>
      </c>
      <c r="URY1" t="s">
        <v>21747</v>
      </c>
      <c r="URZ1" t="s">
        <v>21748</v>
      </c>
      <c r="USA1" t="s">
        <v>21749</v>
      </c>
      <c r="USB1" t="s">
        <v>21750</v>
      </c>
      <c r="USC1" t="s">
        <v>21751</v>
      </c>
      <c r="USD1" t="s">
        <v>21752</v>
      </c>
      <c r="USE1" t="s">
        <v>21753</v>
      </c>
      <c r="USF1" t="s">
        <v>21754</v>
      </c>
      <c r="USG1" t="s">
        <v>21755</v>
      </c>
      <c r="USH1" t="s">
        <v>21756</v>
      </c>
      <c r="USI1" t="s">
        <v>21757</v>
      </c>
      <c r="USJ1" t="s">
        <v>21758</v>
      </c>
      <c r="USK1" t="s">
        <v>21759</v>
      </c>
      <c r="USL1" t="s">
        <v>21760</v>
      </c>
      <c r="USM1" t="s">
        <v>21761</v>
      </c>
      <c r="USN1" t="s">
        <v>21762</v>
      </c>
      <c r="USO1" t="s">
        <v>21763</v>
      </c>
      <c r="USP1" t="s">
        <v>21764</v>
      </c>
      <c r="USQ1" t="s">
        <v>21765</v>
      </c>
      <c r="USR1" t="s">
        <v>21766</v>
      </c>
      <c r="USS1" t="s">
        <v>21767</v>
      </c>
      <c r="UST1" t="s">
        <v>21768</v>
      </c>
      <c r="USU1" t="s">
        <v>21769</v>
      </c>
      <c r="USV1" t="s">
        <v>21770</v>
      </c>
      <c r="USW1" t="s">
        <v>21771</v>
      </c>
      <c r="USX1" t="s">
        <v>21772</v>
      </c>
      <c r="USY1" t="s">
        <v>21773</v>
      </c>
      <c r="USZ1" t="s">
        <v>21774</v>
      </c>
      <c r="UTA1" t="s">
        <v>21775</v>
      </c>
      <c r="UTB1" t="s">
        <v>21776</v>
      </c>
      <c r="UTC1" t="s">
        <v>21777</v>
      </c>
      <c r="UTD1" t="s">
        <v>21778</v>
      </c>
      <c r="UTE1" t="s">
        <v>21779</v>
      </c>
      <c r="UTF1" t="s">
        <v>21780</v>
      </c>
      <c r="UTG1" t="s">
        <v>21781</v>
      </c>
      <c r="UTH1" t="s">
        <v>21782</v>
      </c>
      <c r="UTI1" t="s">
        <v>21783</v>
      </c>
      <c r="UTJ1" t="s">
        <v>21784</v>
      </c>
      <c r="UTK1" t="s">
        <v>21785</v>
      </c>
      <c r="UTL1" t="s">
        <v>21786</v>
      </c>
      <c r="UTM1" t="s">
        <v>21787</v>
      </c>
      <c r="UTN1" t="s">
        <v>21788</v>
      </c>
      <c r="UTO1" t="s">
        <v>21789</v>
      </c>
      <c r="UTP1" t="s">
        <v>21790</v>
      </c>
      <c r="UTQ1" t="s">
        <v>21791</v>
      </c>
      <c r="UTR1" t="s">
        <v>21792</v>
      </c>
      <c r="UTS1" t="s">
        <v>21793</v>
      </c>
      <c r="UTT1" t="s">
        <v>21794</v>
      </c>
      <c r="UTU1" t="s">
        <v>21795</v>
      </c>
      <c r="UTV1" t="s">
        <v>21796</v>
      </c>
      <c r="UTW1" t="s">
        <v>21797</v>
      </c>
      <c r="UTX1" t="s">
        <v>21798</v>
      </c>
      <c r="UTY1" t="s">
        <v>21799</v>
      </c>
      <c r="UTZ1" t="s">
        <v>21800</v>
      </c>
      <c r="UUA1" t="s">
        <v>21801</v>
      </c>
      <c r="UUB1" t="s">
        <v>21802</v>
      </c>
      <c r="UUC1" t="s">
        <v>21803</v>
      </c>
      <c r="UUD1" t="s">
        <v>21804</v>
      </c>
      <c r="UUE1" t="s">
        <v>21805</v>
      </c>
      <c r="UUF1" t="s">
        <v>21806</v>
      </c>
      <c r="UUG1" t="s">
        <v>21807</v>
      </c>
      <c r="UUH1" t="s">
        <v>21808</v>
      </c>
      <c r="UUI1" t="s">
        <v>21809</v>
      </c>
      <c r="UUJ1" t="s">
        <v>21810</v>
      </c>
      <c r="UUK1" t="s">
        <v>21811</v>
      </c>
      <c r="UUL1" t="s">
        <v>21812</v>
      </c>
      <c r="UUM1" t="s">
        <v>21813</v>
      </c>
      <c r="UUN1" t="s">
        <v>21814</v>
      </c>
      <c r="UUO1" t="s">
        <v>21815</v>
      </c>
      <c r="UUP1" t="s">
        <v>21816</v>
      </c>
      <c r="UUQ1" t="s">
        <v>21817</v>
      </c>
      <c r="UUR1" t="s">
        <v>21818</v>
      </c>
      <c r="UUS1" t="s">
        <v>21819</v>
      </c>
      <c r="UUT1" t="s">
        <v>21820</v>
      </c>
      <c r="UUU1" t="s">
        <v>21821</v>
      </c>
      <c r="UUV1" t="s">
        <v>21822</v>
      </c>
      <c r="UUW1" t="s">
        <v>21823</v>
      </c>
      <c r="UUX1" t="s">
        <v>21824</v>
      </c>
      <c r="UUY1" t="s">
        <v>21825</v>
      </c>
      <c r="UUZ1" t="s">
        <v>21826</v>
      </c>
      <c r="UVA1" t="s">
        <v>21827</v>
      </c>
      <c r="UVB1" t="s">
        <v>21828</v>
      </c>
      <c r="UVC1" t="s">
        <v>21829</v>
      </c>
      <c r="UVD1" t="s">
        <v>21830</v>
      </c>
      <c r="UVE1" t="s">
        <v>21831</v>
      </c>
      <c r="UVF1" t="s">
        <v>21832</v>
      </c>
      <c r="UVG1" t="s">
        <v>21833</v>
      </c>
      <c r="UVH1" t="s">
        <v>21834</v>
      </c>
      <c r="UVI1" t="s">
        <v>21835</v>
      </c>
      <c r="UVJ1" t="s">
        <v>21836</v>
      </c>
      <c r="UVK1" t="s">
        <v>21837</v>
      </c>
      <c r="UVL1" t="s">
        <v>21838</v>
      </c>
      <c r="UVM1" t="s">
        <v>21839</v>
      </c>
      <c r="UVN1" t="s">
        <v>21840</v>
      </c>
      <c r="UVO1" t="s">
        <v>21841</v>
      </c>
      <c r="UVP1" t="s">
        <v>21842</v>
      </c>
      <c r="UVQ1" t="s">
        <v>21843</v>
      </c>
      <c r="UVR1" t="s">
        <v>21844</v>
      </c>
      <c r="UVS1" t="s">
        <v>21845</v>
      </c>
      <c r="UVT1" t="s">
        <v>21846</v>
      </c>
      <c r="UVU1" t="s">
        <v>21847</v>
      </c>
      <c r="UVV1" t="s">
        <v>21848</v>
      </c>
      <c r="UVW1" t="s">
        <v>21849</v>
      </c>
      <c r="UVX1" t="s">
        <v>21850</v>
      </c>
      <c r="UVY1" t="s">
        <v>21851</v>
      </c>
      <c r="UVZ1" t="s">
        <v>21852</v>
      </c>
      <c r="UWA1" t="s">
        <v>21853</v>
      </c>
      <c r="UWB1" t="s">
        <v>21854</v>
      </c>
      <c r="UWC1" t="s">
        <v>21855</v>
      </c>
      <c r="UWD1" t="s">
        <v>21856</v>
      </c>
      <c r="UWE1" t="s">
        <v>21857</v>
      </c>
      <c r="UWF1" t="s">
        <v>21858</v>
      </c>
      <c r="UWG1" t="s">
        <v>21859</v>
      </c>
      <c r="UWH1" t="s">
        <v>21860</v>
      </c>
      <c r="UWI1" t="s">
        <v>21861</v>
      </c>
      <c r="UWJ1" t="s">
        <v>21862</v>
      </c>
      <c r="UWK1" t="s">
        <v>21863</v>
      </c>
      <c r="UWL1" t="s">
        <v>21864</v>
      </c>
      <c r="UWM1" t="s">
        <v>21865</v>
      </c>
      <c r="UWN1" t="s">
        <v>21866</v>
      </c>
      <c r="UWO1" t="s">
        <v>21867</v>
      </c>
      <c r="UWP1" t="s">
        <v>21868</v>
      </c>
      <c r="UWQ1" t="s">
        <v>21869</v>
      </c>
      <c r="UWR1" t="s">
        <v>21870</v>
      </c>
      <c r="UWS1" t="s">
        <v>21871</v>
      </c>
      <c r="UWT1" t="s">
        <v>21872</v>
      </c>
      <c r="UWU1" t="s">
        <v>21873</v>
      </c>
      <c r="UWV1" t="s">
        <v>21874</v>
      </c>
      <c r="UWW1" t="s">
        <v>21875</v>
      </c>
      <c r="UWX1" t="s">
        <v>21876</v>
      </c>
      <c r="UWY1" t="s">
        <v>21877</v>
      </c>
      <c r="UWZ1" t="s">
        <v>21878</v>
      </c>
      <c r="UXA1" t="s">
        <v>21879</v>
      </c>
      <c r="UXB1" t="s">
        <v>21880</v>
      </c>
      <c r="UXC1" t="s">
        <v>21881</v>
      </c>
      <c r="UXD1" t="s">
        <v>21882</v>
      </c>
      <c r="UXE1" t="s">
        <v>21883</v>
      </c>
      <c r="UXF1" t="s">
        <v>21884</v>
      </c>
      <c r="UXG1" t="s">
        <v>21885</v>
      </c>
      <c r="UXH1" t="s">
        <v>21886</v>
      </c>
      <c r="UXI1" t="s">
        <v>21887</v>
      </c>
      <c r="UXJ1" t="s">
        <v>21888</v>
      </c>
      <c r="UXK1" t="s">
        <v>21889</v>
      </c>
      <c r="UXL1" t="s">
        <v>21890</v>
      </c>
      <c r="UXM1" t="s">
        <v>21891</v>
      </c>
      <c r="UXN1" t="s">
        <v>21892</v>
      </c>
      <c r="UXO1" t="s">
        <v>21893</v>
      </c>
      <c r="UXP1" t="s">
        <v>21894</v>
      </c>
      <c r="UXQ1" t="s">
        <v>21895</v>
      </c>
      <c r="UXR1" t="s">
        <v>21896</v>
      </c>
      <c r="UXS1" t="s">
        <v>21897</v>
      </c>
      <c r="UXT1" t="s">
        <v>21898</v>
      </c>
      <c r="UXU1" t="s">
        <v>21899</v>
      </c>
      <c r="UXV1" t="s">
        <v>21900</v>
      </c>
      <c r="UXW1" t="s">
        <v>21901</v>
      </c>
      <c r="UXX1" t="s">
        <v>21902</v>
      </c>
      <c r="UXY1" t="s">
        <v>21903</v>
      </c>
      <c r="UXZ1" t="s">
        <v>21904</v>
      </c>
      <c r="UYA1" t="s">
        <v>21905</v>
      </c>
      <c r="UYB1" t="s">
        <v>21906</v>
      </c>
      <c r="UYC1" t="s">
        <v>21907</v>
      </c>
      <c r="UYD1" t="s">
        <v>21908</v>
      </c>
      <c r="UYE1" t="s">
        <v>21909</v>
      </c>
      <c r="UYF1" t="s">
        <v>21910</v>
      </c>
      <c r="UYG1" t="s">
        <v>21911</v>
      </c>
      <c r="UYH1" t="s">
        <v>21912</v>
      </c>
      <c r="UYI1" t="s">
        <v>21913</v>
      </c>
      <c r="UYJ1" t="s">
        <v>21914</v>
      </c>
      <c r="UYK1" t="s">
        <v>21915</v>
      </c>
      <c r="UYL1" t="s">
        <v>21916</v>
      </c>
      <c r="UYM1" t="s">
        <v>21917</v>
      </c>
      <c r="UYN1" t="s">
        <v>21918</v>
      </c>
      <c r="UYO1" t="s">
        <v>21919</v>
      </c>
      <c r="UYP1" t="s">
        <v>21920</v>
      </c>
      <c r="UYQ1" t="s">
        <v>21921</v>
      </c>
      <c r="UYR1" t="s">
        <v>21922</v>
      </c>
      <c r="UYS1" t="s">
        <v>21923</v>
      </c>
      <c r="UYT1" t="s">
        <v>21924</v>
      </c>
      <c r="UYU1" t="s">
        <v>21925</v>
      </c>
      <c r="UYV1" t="s">
        <v>21926</v>
      </c>
      <c r="UYW1" t="s">
        <v>21927</v>
      </c>
      <c r="UYX1" t="s">
        <v>21928</v>
      </c>
      <c r="UYY1" t="s">
        <v>21929</v>
      </c>
      <c r="UYZ1" t="s">
        <v>21930</v>
      </c>
      <c r="UZA1" t="s">
        <v>21931</v>
      </c>
      <c r="UZB1" t="s">
        <v>21932</v>
      </c>
      <c r="UZC1" t="s">
        <v>21933</v>
      </c>
      <c r="UZD1" t="s">
        <v>21934</v>
      </c>
      <c r="UZE1" t="s">
        <v>21935</v>
      </c>
      <c r="UZF1" t="s">
        <v>21936</v>
      </c>
      <c r="UZG1" t="s">
        <v>21937</v>
      </c>
      <c r="UZH1" t="s">
        <v>21938</v>
      </c>
      <c r="UZI1" t="s">
        <v>21939</v>
      </c>
      <c r="UZJ1" t="s">
        <v>21940</v>
      </c>
      <c r="UZK1" t="s">
        <v>21941</v>
      </c>
      <c r="UZL1" t="s">
        <v>21942</v>
      </c>
      <c r="UZM1" t="s">
        <v>21943</v>
      </c>
      <c r="UZN1" t="s">
        <v>21944</v>
      </c>
      <c r="UZO1" t="s">
        <v>21945</v>
      </c>
      <c r="UZP1" t="s">
        <v>21946</v>
      </c>
      <c r="UZQ1" t="s">
        <v>21947</v>
      </c>
      <c r="UZR1" t="s">
        <v>21948</v>
      </c>
      <c r="UZS1" t="s">
        <v>21949</v>
      </c>
      <c r="UZT1" t="s">
        <v>21950</v>
      </c>
      <c r="UZU1" t="s">
        <v>21951</v>
      </c>
      <c r="UZV1" t="s">
        <v>21952</v>
      </c>
      <c r="UZW1" t="s">
        <v>21953</v>
      </c>
      <c r="UZX1" t="s">
        <v>21954</v>
      </c>
      <c r="UZY1" t="s">
        <v>21955</v>
      </c>
      <c r="UZZ1" t="s">
        <v>21956</v>
      </c>
      <c r="VAA1" t="s">
        <v>21957</v>
      </c>
      <c r="VAB1" t="s">
        <v>21958</v>
      </c>
      <c r="VAC1" t="s">
        <v>21959</v>
      </c>
      <c r="VAD1" t="s">
        <v>21960</v>
      </c>
      <c r="VAE1" t="s">
        <v>21961</v>
      </c>
      <c r="VAF1" t="s">
        <v>21962</v>
      </c>
      <c r="VAG1" t="s">
        <v>21963</v>
      </c>
      <c r="VAH1" t="s">
        <v>21964</v>
      </c>
      <c r="VAI1" t="s">
        <v>21965</v>
      </c>
      <c r="VAJ1" t="s">
        <v>21966</v>
      </c>
      <c r="VAK1" t="s">
        <v>21967</v>
      </c>
      <c r="VAL1" t="s">
        <v>21968</v>
      </c>
      <c r="VAM1" t="s">
        <v>21969</v>
      </c>
      <c r="VAN1" t="s">
        <v>21970</v>
      </c>
      <c r="VAO1" t="s">
        <v>21971</v>
      </c>
      <c r="VAP1" t="s">
        <v>21972</v>
      </c>
      <c r="VAQ1" t="s">
        <v>21973</v>
      </c>
      <c r="VAR1" t="s">
        <v>21974</v>
      </c>
      <c r="VAS1" t="s">
        <v>21975</v>
      </c>
      <c r="VAT1" t="s">
        <v>21976</v>
      </c>
      <c r="VAU1" t="s">
        <v>21977</v>
      </c>
      <c r="VAV1" t="s">
        <v>21978</v>
      </c>
      <c r="VAW1" t="s">
        <v>21979</v>
      </c>
      <c r="VAX1" t="s">
        <v>21980</v>
      </c>
      <c r="VAY1" t="s">
        <v>21981</v>
      </c>
      <c r="VAZ1" t="s">
        <v>21982</v>
      </c>
      <c r="VBA1" t="s">
        <v>21983</v>
      </c>
      <c r="VBB1" t="s">
        <v>21984</v>
      </c>
      <c r="VBC1" t="s">
        <v>21985</v>
      </c>
      <c r="VBD1" t="s">
        <v>21986</v>
      </c>
      <c r="VBE1" t="s">
        <v>21987</v>
      </c>
      <c r="VBF1" t="s">
        <v>21988</v>
      </c>
      <c r="VBG1" t="s">
        <v>21989</v>
      </c>
      <c r="VBH1" t="s">
        <v>21990</v>
      </c>
      <c r="VBI1" t="s">
        <v>21991</v>
      </c>
      <c r="VBJ1" t="s">
        <v>21992</v>
      </c>
      <c r="VBK1" t="s">
        <v>21993</v>
      </c>
      <c r="VBL1" t="s">
        <v>21994</v>
      </c>
      <c r="VBM1" t="s">
        <v>21995</v>
      </c>
      <c r="VBN1" t="s">
        <v>21996</v>
      </c>
      <c r="VBO1" t="s">
        <v>21997</v>
      </c>
      <c r="VBP1" t="s">
        <v>21998</v>
      </c>
      <c r="VBQ1" t="s">
        <v>21999</v>
      </c>
      <c r="VBR1" t="s">
        <v>22000</v>
      </c>
      <c r="VBS1" t="s">
        <v>22001</v>
      </c>
      <c r="VBT1" t="s">
        <v>22002</v>
      </c>
      <c r="VBU1" t="s">
        <v>22003</v>
      </c>
      <c r="VBV1" t="s">
        <v>22004</v>
      </c>
      <c r="VBW1" t="s">
        <v>22005</v>
      </c>
      <c r="VBX1" t="s">
        <v>22006</v>
      </c>
      <c r="VBY1" t="s">
        <v>22007</v>
      </c>
      <c r="VBZ1" t="s">
        <v>22008</v>
      </c>
      <c r="VCA1" t="s">
        <v>22009</v>
      </c>
      <c r="VCB1" t="s">
        <v>22010</v>
      </c>
      <c r="VCC1" t="s">
        <v>22011</v>
      </c>
      <c r="VCD1" t="s">
        <v>22012</v>
      </c>
      <c r="VCE1" t="s">
        <v>22013</v>
      </c>
      <c r="VCF1" t="s">
        <v>22014</v>
      </c>
      <c r="VCG1" t="s">
        <v>22015</v>
      </c>
      <c r="VCH1" t="s">
        <v>22016</v>
      </c>
      <c r="VCI1" t="s">
        <v>22017</v>
      </c>
      <c r="VCJ1" t="s">
        <v>22018</v>
      </c>
      <c r="VCK1" t="s">
        <v>22019</v>
      </c>
      <c r="VCL1" t="s">
        <v>22020</v>
      </c>
      <c r="VCM1" t="s">
        <v>22021</v>
      </c>
      <c r="VCN1" t="s">
        <v>22022</v>
      </c>
      <c r="VCO1" t="s">
        <v>22023</v>
      </c>
      <c r="VCP1" t="s">
        <v>22024</v>
      </c>
      <c r="VCQ1" t="s">
        <v>22025</v>
      </c>
      <c r="VCR1" t="s">
        <v>22026</v>
      </c>
      <c r="VCS1" t="s">
        <v>22027</v>
      </c>
      <c r="VCT1" t="s">
        <v>22028</v>
      </c>
      <c r="VCU1" t="s">
        <v>22029</v>
      </c>
      <c r="VCV1" t="s">
        <v>22030</v>
      </c>
      <c r="VCW1" t="s">
        <v>22031</v>
      </c>
      <c r="VCX1" t="s">
        <v>22032</v>
      </c>
      <c r="VCY1" t="s">
        <v>22033</v>
      </c>
      <c r="VCZ1" t="s">
        <v>22034</v>
      </c>
      <c r="VDA1" t="s">
        <v>22035</v>
      </c>
      <c r="VDB1" t="s">
        <v>22036</v>
      </c>
      <c r="VDC1" t="s">
        <v>22037</v>
      </c>
      <c r="VDD1" t="s">
        <v>22038</v>
      </c>
      <c r="VDE1" t="s">
        <v>22039</v>
      </c>
      <c r="VDF1" t="s">
        <v>22040</v>
      </c>
      <c r="VDG1" t="s">
        <v>22041</v>
      </c>
      <c r="VDH1" t="s">
        <v>22042</v>
      </c>
      <c r="VDI1" t="s">
        <v>22043</v>
      </c>
      <c r="VDJ1" t="s">
        <v>22044</v>
      </c>
      <c r="VDK1" t="s">
        <v>22045</v>
      </c>
      <c r="VDL1" t="s">
        <v>22046</v>
      </c>
      <c r="VDM1" t="s">
        <v>22047</v>
      </c>
      <c r="VDN1" t="s">
        <v>22048</v>
      </c>
      <c r="VDO1" t="s">
        <v>22049</v>
      </c>
      <c r="VDP1" t="s">
        <v>22050</v>
      </c>
      <c r="VDQ1" t="s">
        <v>22051</v>
      </c>
      <c r="VDR1" t="s">
        <v>22052</v>
      </c>
      <c r="VDS1" t="s">
        <v>22053</v>
      </c>
      <c r="VDT1" t="s">
        <v>22054</v>
      </c>
      <c r="VDU1" t="s">
        <v>22055</v>
      </c>
      <c r="VDV1" t="s">
        <v>22056</v>
      </c>
      <c r="VDW1" t="s">
        <v>22057</v>
      </c>
      <c r="VDX1" t="s">
        <v>22058</v>
      </c>
      <c r="VDY1" t="s">
        <v>22059</v>
      </c>
      <c r="VDZ1" t="s">
        <v>22060</v>
      </c>
      <c r="VEA1" t="s">
        <v>22061</v>
      </c>
      <c r="VEB1" t="s">
        <v>22062</v>
      </c>
      <c r="VEC1" t="s">
        <v>22063</v>
      </c>
      <c r="VED1" t="s">
        <v>22064</v>
      </c>
      <c r="VEE1" t="s">
        <v>22065</v>
      </c>
      <c r="VEF1" t="s">
        <v>22066</v>
      </c>
      <c r="VEG1" t="s">
        <v>22067</v>
      </c>
      <c r="VEH1" t="s">
        <v>22068</v>
      </c>
      <c r="VEI1" t="s">
        <v>22069</v>
      </c>
      <c r="VEJ1" t="s">
        <v>22070</v>
      </c>
      <c r="VEK1" t="s">
        <v>22071</v>
      </c>
      <c r="VEL1" t="s">
        <v>22072</v>
      </c>
      <c r="VEM1" t="s">
        <v>22073</v>
      </c>
      <c r="VEN1" t="s">
        <v>22074</v>
      </c>
      <c r="VEO1" t="s">
        <v>22075</v>
      </c>
      <c r="VEP1" t="s">
        <v>22076</v>
      </c>
      <c r="VEQ1" t="s">
        <v>22077</v>
      </c>
      <c r="VER1" t="s">
        <v>22078</v>
      </c>
      <c r="VES1" t="s">
        <v>22079</v>
      </c>
      <c r="VET1" t="s">
        <v>22080</v>
      </c>
      <c r="VEU1" t="s">
        <v>22081</v>
      </c>
      <c r="VEV1" t="s">
        <v>22082</v>
      </c>
      <c r="VEW1" t="s">
        <v>22083</v>
      </c>
      <c r="VEX1" t="s">
        <v>22084</v>
      </c>
      <c r="VEY1" t="s">
        <v>22085</v>
      </c>
      <c r="VEZ1" t="s">
        <v>22086</v>
      </c>
      <c r="VFA1" t="s">
        <v>22087</v>
      </c>
      <c r="VFB1" t="s">
        <v>22088</v>
      </c>
      <c r="VFC1" t="s">
        <v>22089</v>
      </c>
      <c r="VFD1" t="s">
        <v>22090</v>
      </c>
      <c r="VFE1" t="s">
        <v>22091</v>
      </c>
      <c r="VFF1" t="s">
        <v>22092</v>
      </c>
      <c r="VFG1" t="s">
        <v>22093</v>
      </c>
      <c r="VFH1" t="s">
        <v>22094</v>
      </c>
      <c r="VFI1" t="s">
        <v>22095</v>
      </c>
      <c r="VFJ1" t="s">
        <v>22096</v>
      </c>
      <c r="VFK1" t="s">
        <v>22097</v>
      </c>
      <c r="VFL1" t="s">
        <v>22098</v>
      </c>
      <c r="VFM1" t="s">
        <v>22099</v>
      </c>
      <c r="VFN1" t="s">
        <v>22100</v>
      </c>
      <c r="VFO1" t="s">
        <v>22101</v>
      </c>
      <c r="VFP1" t="s">
        <v>22102</v>
      </c>
      <c r="VFQ1" t="s">
        <v>22103</v>
      </c>
      <c r="VFR1" t="s">
        <v>22104</v>
      </c>
      <c r="VFS1" t="s">
        <v>22105</v>
      </c>
      <c r="VFT1" t="s">
        <v>22106</v>
      </c>
      <c r="VFU1" t="s">
        <v>22107</v>
      </c>
      <c r="VFV1" t="s">
        <v>22108</v>
      </c>
      <c r="VFW1" t="s">
        <v>22109</v>
      </c>
      <c r="VFX1" t="s">
        <v>22110</v>
      </c>
      <c r="VFY1" t="s">
        <v>22111</v>
      </c>
      <c r="VFZ1" t="s">
        <v>22112</v>
      </c>
      <c r="VGA1" t="s">
        <v>22113</v>
      </c>
      <c r="VGB1" t="s">
        <v>22114</v>
      </c>
      <c r="VGC1" t="s">
        <v>22115</v>
      </c>
      <c r="VGD1" t="s">
        <v>22116</v>
      </c>
      <c r="VGE1" t="s">
        <v>22117</v>
      </c>
      <c r="VGF1" t="s">
        <v>22118</v>
      </c>
      <c r="VGG1" t="s">
        <v>22119</v>
      </c>
      <c r="VGH1" t="s">
        <v>22120</v>
      </c>
      <c r="VGI1" t="s">
        <v>22121</v>
      </c>
      <c r="VGJ1" t="s">
        <v>22122</v>
      </c>
      <c r="VGK1" t="s">
        <v>22123</v>
      </c>
      <c r="VGL1" t="s">
        <v>22124</v>
      </c>
      <c r="VGM1" t="s">
        <v>22125</v>
      </c>
      <c r="VGN1" t="s">
        <v>22126</v>
      </c>
      <c r="VGO1" t="s">
        <v>22127</v>
      </c>
      <c r="VGP1" t="s">
        <v>22128</v>
      </c>
      <c r="VGQ1" t="s">
        <v>22129</v>
      </c>
      <c r="VGR1" t="s">
        <v>22130</v>
      </c>
      <c r="VGS1" t="s">
        <v>22131</v>
      </c>
      <c r="VGT1" t="s">
        <v>22132</v>
      </c>
      <c r="VGU1" t="s">
        <v>22133</v>
      </c>
      <c r="VGV1" t="s">
        <v>22134</v>
      </c>
      <c r="VGW1" t="s">
        <v>22135</v>
      </c>
      <c r="VGX1" t="s">
        <v>22136</v>
      </c>
      <c r="VGY1" t="s">
        <v>22137</v>
      </c>
      <c r="VGZ1" t="s">
        <v>22138</v>
      </c>
      <c r="VHA1" t="s">
        <v>22139</v>
      </c>
      <c r="VHB1" t="s">
        <v>22140</v>
      </c>
      <c r="VHC1" t="s">
        <v>22141</v>
      </c>
      <c r="VHD1" t="s">
        <v>22142</v>
      </c>
      <c r="VHE1" t="s">
        <v>22143</v>
      </c>
      <c r="VHF1" t="s">
        <v>22144</v>
      </c>
      <c r="VHG1" t="s">
        <v>22145</v>
      </c>
      <c r="VHH1" t="s">
        <v>22146</v>
      </c>
      <c r="VHI1" t="s">
        <v>22147</v>
      </c>
      <c r="VHJ1" t="s">
        <v>22148</v>
      </c>
      <c r="VHK1" t="s">
        <v>22149</v>
      </c>
      <c r="VHL1" t="s">
        <v>22150</v>
      </c>
      <c r="VHM1" t="s">
        <v>22151</v>
      </c>
      <c r="VHN1" t="s">
        <v>22152</v>
      </c>
      <c r="VHO1" t="s">
        <v>22153</v>
      </c>
      <c r="VHP1" t="s">
        <v>22154</v>
      </c>
      <c r="VHQ1" t="s">
        <v>22155</v>
      </c>
      <c r="VHR1" t="s">
        <v>22156</v>
      </c>
      <c r="VHS1" t="s">
        <v>22157</v>
      </c>
      <c r="VHT1" t="s">
        <v>22158</v>
      </c>
      <c r="VHU1" t="s">
        <v>22159</v>
      </c>
      <c r="VHV1" t="s">
        <v>22160</v>
      </c>
      <c r="VHW1" t="s">
        <v>22161</v>
      </c>
      <c r="VHX1" t="s">
        <v>22162</v>
      </c>
      <c r="VHY1" t="s">
        <v>22163</v>
      </c>
      <c r="VHZ1" t="s">
        <v>22164</v>
      </c>
      <c r="VIA1" t="s">
        <v>22165</v>
      </c>
      <c r="VIB1" t="s">
        <v>22166</v>
      </c>
      <c r="VIC1" t="s">
        <v>22167</v>
      </c>
      <c r="VID1" t="s">
        <v>22168</v>
      </c>
      <c r="VIE1" t="s">
        <v>22169</v>
      </c>
      <c r="VIF1" t="s">
        <v>22170</v>
      </c>
      <c r="VIG1" t="s">
        <v>22171</v>
      </c>
      <c r="VIH1" t="s">
        <v>22172</v>
      </c>
      <c r="VII1" t="s">
        <v>22173</v>
      </c>
      <c r="VIJ1" t="s">
        <v>22174</v>
      </c>
      <c r="VIK1" t="s">
        <v>22175</v>
      </c>
      <c r="VIL1" t="s">
        <v>22176</v>
      </c>
      <c r="VIM1" t="s">
        <v>22177</v>
      </c>
      <c r="VIN1" t="s">
        <v>22178</v>
      </c>
      <c r="VIO1" t="s">
        <v>22179</v>
      </c>
      <c r="VIP1" t="s">
        <v>22180</v>
      </c>
      <c r="VIQ1" t="s">
        <v>22181</v>
      </c>
      <c r="VIR1" t="s">
        <v>22182</v>
      </c>
      <c r="VIS1" t="s">
        <v>22183</v>
      </c>
      <c r="VIT1" t="s">
        <v>22184</v>
      </c>
      <c r="VIU1" t="s">
        <v>22185</v>
      </c>
      <c r="VIV1" t="s">
        <v>22186</v>
      </c>
      <c r="VIW1" t="s">
        <v>22187</v>
      </c>
      <c r="VIX1" t="s">
        <v>22188</v>
      </c>
      <c r="VIY1" t="s">
        <v>22189</v>
      </c>
      <c r="VIZ1" t="s">
        <v>22190</v>
      </c>
      <c r="VJA1" t="s">
        <v>22191</v>
      </c>
      <c r="VJB1" t="s">
        <v>22192</v>
      </c>
      <c r="VJC1" t="s">
        <v>22193</v>
      </c>
      <c r="VJD1" t="s">
        <v>22194</v>
      </c>
      <c r="VJE1" t="s">
        <v>22195</v>
      </c>
      <c r="VJF1" t="s">
        <v>22196</v>
      </c>
      <c r="VJG1" t="s">
        <v>22197</v>
      </c>
      <c r="VJH1" t="s">
        <v>22198</v>
      </c>
      <c r="VJI1" t="s">
        <v>22199</v>
      </c>
      <c r="VJJ1" t="s">
        <v>22200</v>
      </c>
      <c r="VJK1" t="s">
        <v>22201</v>
      </c>
      <c r="VJL1" t="s">
        <v>22202</v>
      </c>
      <c r="VJM1" t="s">
        <v>22203</v>
      </c>
      <c r="VJN1" t="s">
        <v>22204</v>
      </c>
      <c r="VJO1" t="s">
        <v>22205</v>
      </c>
      <c r="VJP1" t="s">
        <v>22206</v>
      </c>
      <c r="VJQ1" t="s">
        <v>22207</v>
      </c>
      <c r="VJR1" t="s">
        <v>22208</v>
      </c>
      <c r="VJS1" t="s">
        <v>22209</v>
      </c>
      <c r="VJT1" t="s">
        <v>22210</v>
      </c>
      <c r="VJU1" t="s">
        <v>22211</v>
      </c>
      <c r="VJV1" t="s">
        <v>22212</v>
      </c>
      <c r="VJW1" t="s">
        <v>22213</v>
      </c>
      <c r="VJX1" t="s">
        <v>22214</v>
      </c>
      <c r="VJY1" t="s">
        <v>22215</v>
      </c>
      <c r="VJZ1" t="s">
        <v>22216</v>
      </c>
      <c r="VKA1" t="s">
        <v>22217</v>
      </c>
      <c r="VKB1" t="s">
        <v>22218</v>
      </c>
      <c r="VKC1" t="s">
        <v>22219</v>
      </c>
      <c r="VKD1" t="s">
        <v>22220</v>
      </c>
      <c r="VKE1" t="s">
        <v>22221</v>
      </c>
      <c r="VKF1" t="s">
        <v>22222</v>
      </c>
      <c r="VKG1" t="s">
        <v>22223</v>
      </c>
      <c r="VKH1" t="s">
        <v>22224</v>
      </c>
      <c r="VKI1" t="s">
        <v>22225</v>
      </c>
      <c r="VKJ1" t="s">
        <v>22226</v>
      </c>
      <c r="VKK1" t="s">
        <v>22227</v>
      </c>
      <c r="VKL1" t="s">
        <v>22228</v>
      </c>
      <c r="VKM1" t="s">
        <v>22229</v>
      </c>
      <c r="VKN1" t="s">
        <v>22230</v>
      </c>
      <c r="VKO1" t="s">
        <v>22231</v>
      </c>
      <c r="VKP1" t="s">
        <v>22232</v>
      </c>
      <c r="VKQ1" t="s">
        <v>22233</v>
      </c>
      <c r="VKR1" t="s">
        <v>22234</v>
      </c>
      <c r="VKS1" t="s">
        <v>22235</v>
      </c>
      <c r="VKT1" t="s">
        <v>22236</v>
      </c>
      <c r="VKU1" t="s">
        <v>22237</v>
      </c>
      <c r="VKV1" t="s">
        <v>22238</v>
      </c>
      <c r="VKW1" t="s">
        <v>22239</v>
      </c>
      <c r="VKX1" t="s">
        <v>22240</v>
      </c>
      <c r="VKY1" t="s">
        <v>22241</v>
      </c>
      <c r="VKZ1" t="s">
        <v>22242</v>
      </c>
      <c r="VLA1" t="s">
        <v>22243</v>
      </c>
      <c r="VLB1" t="s">
        <v>22244</v>
      </c>
      <c r="VLC1" t="s">
        <v>22245</v>
      </c>
      <c r="VLD1" t="s">
        <v>22246</v>
      </c>
      <c r="VLE1" t="s">
        <v>22247</v>
      </c>
      <c r="VLF1" t="s">
        <v>22248</v>
      </c>
      <c r="VLG1" t="s">
        <v>22249</v>
      </c>
      <c r="VLH1" t="s">
        <v>22250</v>
      </c>
      <c r="VLI1" t="s">
        <v>22251</v>
      </c>
      <c r="VLJ1" t="s">
        <v>22252</v>
      </c>
      <c r="VLK1" t="s">
        <v>22253</v>
      </c>
      <c r="VLL1" t="s">
        <v>22254</v>
      </c>
      <c r="VLM1" t="s">
        <v>22255</v>
      </c>
      <c r="VLN1" t="s">
        <v>22256</v>
      </c>
      <c r="VLO1" t="s">
        <v>22257</v>
      </c>
      <c r="VLP1" t="s">
        <v>22258</v>
      </c>
      <c r="VLQ1" t="s">
        <v>22259</v>
      </c>
      <c r="VLR1" t="s">
        <v>22260</v>
      </c>
      <c r="VLS1" t="s">
        <v>22261</v>
      </c>
      <c r="VLT1" t="s">
        <v>22262</v>
      </c>
      <c r="VLU1" t="s">
        <v>22263</v>
      </c>
      <c r="VLV1" t="s">
        <v>22264</v>
      </c>
      <c r="VLW1" t="s">
        <v>22265</v>
      </c>
      <c r="VLX1" t="s">
        <v>22266</v>
      </c>
      <c r="VLY1" t="s">
        <v>22267</v>
      </c>
      <c r="VLZ1" t="s">
        <v>22268</v>
      </c>
      <c r="VMA1" t="s">
        <v>22269</v>
      </c>
      <c r="VMB1" t="s">
        <v>22270</v>
      </c>
      <c r="VMC1" t="s">
        <v>22271</v>
      </c>
      <c r="VMD1" t="s">
        <v>22272</v>
      </c>
      <c r="VME1" t="s">
        <v>22273</v>
      </c>
      <c r="VMF1" t="s">
        <v>22274</v>
      </c>
      <c r="VMG1" t="s">
        <v>22275</v>
      </c>
      <c r="VMH1" t="s">
        <v>22276</v>
      </c>
      <c r="VMI1" t="s">
        <v>22277</v>
      </c>
      <c r="VMJ1" t="s">
        <v>22278</v>
      </c>
      <c r="VMK1" t="s">
        <v>22279</v>
      </c>
      <c r="VML1" t="s">
        <v>22280</v>
      </c>
      <c r="VMM1" t="s">
        <v>22281</v>
      </c>
      <c r="VMN1" t="s">
        <v>22282</v>
      </c>
      <c r="VMO1" t="s">
        <v>22283</v>
      </c>
      <c r="VMP1" t="s">
        <v>22284</v>
      </c>
      <c r="VMQ1" t="s">
        <v>22285</v>
      </c>
      <c r="VMR1" t="s">
        <v>22286</v>
      </c>
      <c r="VMS1" t="s">
        <v>22287</v>
      </c>
      <c r="VMT1" t="s">
        <v>22288</v>
      </c>
      <c r="VMU1" t="s">
        <v>22289</v>
      </c>
      <c r="VMV1" t="s">
        <v>22290</v>
      </c>
      <c r="VMW1" t="s">
        <v>22291</v>
      </c>
      <c r="VMX1" t="s">
        <v>22292</v>
      </c>
      <c r="VMY1" t="s">
        <v>22293</v>
      </c>
      <c r="VMZ1" t="s">
        <v>22294</v>
      </c>
      <c r="VNA1" t="s">
        <v>22295</v>
      </c>
      <c r="VNB1" t="s">
        <v>22296</v>
      </c>
      <c r="VNC1" t="s">
        <v>22297</v>
      </c>
      <c r="VND1" t="s">
        <v>22298</v>
      </c>
      <c r="VNE1" t="s">
        <v>22299</v>
      </c>
      <c r="VNF1" t="s">
        <v>22300</v>
      </c>
      <c r="VNG1" t="s">
        <v>22301</v>
      </c>
      <c r="VNH1" t="s">
        <v>22302</v>
      </c>
      <c r="VNI1" t="s">
        <v>22303</v>
      </c>
      <c r="VNJ1" t="s">
        <v>22304</v>
      </c>
      <c r="VNK1" t="s">
        <v>22305</v>
      </c>
      <c r="VNL1" t="s">
        <v>22306</v>
      </c>
      <c r="VNM1" t="s">
        <v>22307</v>
      </c>
      <c r="VNN1" t="s">
        <v>22308</v>
      </c>
      <c r="VNO1" t="s">
        <v>22309</v>
      </c>
      <c r="VNP1" t="s">
        <v>22310</v>
      </c>
      <c r="VNQ1" t="s">
        <v>22311</v>
      </c>
      <c r="VNR1" t="s">
        <v>22312</v>
      </c>
      <c r="VNS1" t="s">
        <v>22313</v>
      </c>
      <c r="VNT1" t="s">
        <v>22314</v>
      </c>
      <c r="VNU1" t="s">
        <v>22315</v>
      </c>
      <c r="VNV1" t="s">
        <v>22316</v>
      </c>
      <c r="VNW1" t="s">
        <v>22317</v>
      </c>
      <c r="VNX1" t="s">
        <v>22318</v>
      </c>
      <c r="VNY1" t="s">
        <v>22319</v>
      </c>
      <c r="VNZ1" t="s">
        <v>22320</v>
      </c>
      <c r="VOA1" t="s">
        <v>22321</v>
      </c>
      <c r="VOB1" t="s">
        <v>22322</v>
      </c>
      <c r="VOC1" t="s">
        <v>22323</v>
      </c>
      <c r="VOD1" t="s">
        <v>22324</v>
      </c>
      <c r="VOE1" t="s">
        <v>22325</v>
      </c>
      <c r="VOF1" t="s">
        <v>22326</v>
      </c>
      <c r="VOG1" t="s">
        <v>22327</v>
      </c>
      <c r="VOH1" t="s">
        <v>22328</v>
      </c>
      <c r="VOI1" t="s">
        <v>22329</v>
      </c>
      <c r="VOJ1" t="s">
        <v>22330</v>
      </c>
      <c r="VOK1" t="s">
        <v>22331</v>
      </c>
      <c r="VOL1" t="s">
        <v>22332</v>
      </c>
      <c r="VOM1" t="s">
        <v>22333</v>
      </c>
      <c r="VON1" t="s">
        <v>22334</v>
      </c>
      <c r="VOO1" t="s">
        <v>22335</v>
      </c>
      <c r="VOP1" t="s">
        <v>22336</v>
      </c>
      <c r="VOQ1" t="s">
        <v>22337</v>
      </c>
      <c r="VOR1" t="s">
        <v>22338</v>
      </c>
      <c r="VOS1" t="s">
        <v>22339</v>
      </c>
      <c r="VOT1" t="s">
        <v>22340</v>
      </c>
      <c r="VOU1" t="s">
        <v>22341</v>
      </c>
      <c r="VOV1" t="s">
        <v>22342</v>
      </c>
      <c r="VOW1" t="s">
        <v>22343</v>
      </c>
      <c r="VOX1" t="s">
        <v>22344</v>
      </c>
      <c r="VOY1" t="s">
        <v>22345</v>
      </c>
      <c r="VOZ1" t="s">
        <v>22346</v>
      </c>
      <c r="VPA1" t="s">
        <v>22347</v>
      </c>
      <c r="VPB1" t="s">
        <v>22348</v>
      </c>
      <c r="VPC1" t="s">
        <v>22349</v>
      </c>
      <c r="VPD1" t="s">
        <v>22350</v>
      </c>
      <c r="VPE1" t="s">
        <v>22351</v>
      </c>
      <c r="VPF1" t="s">
        <v>22352</v>
      </c>
      <c r="VPG1" t="s">
        <v>22353</v>
      </c>
      <c r="VPH1" t="s">
        <v>22354</v>
      </c>
      <c r="VPI1" t="s">
        <v>22355</v>
      </c>
      <c r="VPJ1" t="s">
        <v>22356</v>
      </c>
      <c r="VPK1" t="s">
        <v>22357</v>
      </c>
      <c r="VPL1" t="s">
        <v>22358</v>
      </c>
      <c r="VPM1" t="s">
        <v>22359</v>
      </c>
      <c r="VPN1" t="s">
        <v>22360</v>
      </c>
      <c r="VPO1" t="s">
        <v>22361</v>
      </c>
      <c r="VPP1" t="s">
        <v>22362</v>
      </c>
      <c r="VPQ1" t="s">
        <v>22363</v>
      </c>
      <c r="VPR1" t="s">
        <v>22364</v>
      </c>
      <c r="VPS1" t="s">
        <v>22365</v>
      </c>
      <c r="VPT1" t="s">
        <v>22366</v>
      </c>
      <c r="VPU1" t="s">
        <v>22367</v>
      </c>
      <c r="VPV1" t="s">
        <v>22368</v>
      </c>
      <c r="VPW1" t="s">
        <v>22369</v>
      </c>
      <c r="VPX1" t="s">
        <v>22370</v>
      </c>
      <c r="VPY1" t="s">
        <v>22371</v>
      </c>
      <c r="VPZ1" t="s">
        <v>22372</v>
      </c>
      <c r="VQA1" t="s">
        <v>22373</v>
      </c>
      <c r="VQB1" t="s">
        <v>22374</v>
      </c>
      <c r="VQC1" t="s">
        <v>22375</v>
      </c>
      <c r="VQD1" t="s">
        <v>22376</v>
      </c>
      <c r="VQE1" t="s">
        <v>22377</v>
      </c>
      <c r="VQF1" t="s">
        <v>22378</v>
      </c>
      <c r="VQG1" t="s">
        <v>22379</v>
      </c>
      <c r="VQH1" t="s">
        <v>22380</v>
      </c>
      <c r="VQI1" t="s">
        <v>22381</v>
      </c>
      <c r="VQJ1" t="s">
        <v>22382</v>
      </c>
      <c r="VQK1" t="s">
        <v>22383</v>
      </c>
      <c r="VQL1" t="s">
        <v>22384</v>
      </c>
      <c r="VQM1" t="s">
        <v>22385</v>
      </c>
      <c r="VQN1" t="s">
        <v>22386</v>
      </c>
      <c r="VQO1" t="s">
        <v>22387</v>
      </c>
      <c r="VQP1" t="s">
        <v>22388</v>
      </c>
      <c r="VQQ1" t="s">
        <v>22389</v>
      </c>
      <c r="VQR1" t="s">
        <v>22390</v>
      </c>
      <c r="VQS1" t="s">
        <v>22391</v>
      </c>
      <c r="VQT1" t="s">
        <v>22392</v>
      </c>
      <c r="VQU1" t="s">
        <v>22393</v>
      </c>
      <c r="VQV1" t="s">
        <v>22394</v>
      </c>
      <c r="VQW1" t="s">
        <v>22395</v>
      </c>
      <c r="VQX1" t="s">
        <v>22396</v>
      </c>
      <c r="VQY1" t="s">
        <v>22397</v>
      </c>
      <c r="VQZ1" t="s">
        <v>22398</v>
      </c>
      <c r="VRA1" t="s">
        <v>22399</v>
      </c>
      <c r="VRB1" t="s">
        <v>22400</v>
      </c>
      <c r="VRC1" t="s">
        <v>22401</v>
      </c>
      <c r="VRD1" t="s">
        <v>22402</v>
      </c>
      <c r="VRE1" t="s">
        <v>22403</v>
      </c>
      <c r="VRF1" t="s">
        <v>22404</v>
      </c>
      <c r="VRG1" t="s">
        <v>22405</v>
      </c>
      <c r="VRH1" t="s">
        <v>22406</v>
      </c>
      <c r="VRI1" t="s">
        <v>22407</v>
      </c>
      <c r="VRJ1" t="s">
        <v>22408</v>
      </c>
      <c r="VRK1" t="s">
        <v>22409</v>
      </c>
      <c r="VRL1" t="s">
        <v>22410</v>
      </c>
      <c r="VRM1" t="s">
        <v>22411</v>
      </c>
      <c r="VRN1" t="s">
        <v>22412</v>
      </c>
      <c r="VRO1" t="s">
        <v>22413</v>
      </c>
      <c r="VRP1" t="s">
        <v>22414</v>
      </c>
      <c r="VRQ1" t="s">
        <v>22415</v>
      </c>
      <c r="VRR1" t="s">
        <v>22416</v>
      </c>
      <c r="VRS1" t="s">
        <v>22417</v>
      </c>
      <c r="VRT1" t="s">
        <v>22418</v>
      </c>
      <c r="VRU1" t="s">
        <v>22419</v>
      </c>
      <c r="VRV1" t="s">
        <v>22420</v>
      </c>
      <c r="VRW1" t="s">
        <v>22421</v>
      </c>
      <c r="VRX1" t="s">
        <v>22422</v>
      </c>
      <c r="VRY1" t="s">
        <v>22423</v>
      </c>
      <c r="VRZ1" t="s">
        <v>22424</v>
      </c>
      <c r="VSA1" t="s">
        <v>22425</v>
      </c>
      <c r="VSB1" t="s">
        <v>22426</v>
      </c>
      <c r="VSC1" t="s">
        <v>22427</v>
      </c>
      <c r="VSD1" t="s">
        <v>22428</v>
      </c>
      <c r="VSE1" t="s">
        <v>22429</v>
      </c>
      <c r="VSF1" t="s">
        <v>22430</v>
      </c>
      <c r="VSG1" t="s">
        <v>22431</v>
      </c>
      <c r="VSH1" t="s">
        <v>22432</v>
      </c>
      <c r="VSI1" t="s">
        <v>22433</v>
      </c>
      <c r="VSJ1" t="s">
        <v>22434</v>
      </c>
      <c r="VSK1" t="s">
        <v>22435</v>
      </c>
      <c r="VSL1" t="s">
        <v>22436</v>
      </c>
      <c r="VSM1" t="s">
        <v>22437</v>
      </c>
      <c r="VSN1" t="s">
        <v>22438</v>
      </c>
      <c r="VSO1" t="s">
        <v>22439</v>
      </c>
      <c r="VSP1" t="s">
        <v>22440</v>
      </c>
      <c r="VSQ1" t="s">
        <v>22441</v>
      </c>
      <c r="VSR1" t="s">
        <v>22442</v>
      </c>
      <c r="VSS1" t="s">
        <v>22443</v>
      </c>
      <c r="VST1" t="s">
        <v>22444</v>
      </c>
      <c r="VSU1" t="s">
        <v>22445</v>
      </c>
      <c r="VSV1" t="s">
        <v>22446</v>
      </c>
      <c r="VSW1" t="s">
        <v>22447</v>
      </c>
      <c r="VSX1" t="s">
        <v>22448</v>
      </c>
      <c r="VSY1" t="s">
        <v>22449</v>
      </c>
      <c r="VSZ1" t="s">
        <v>22450</v>
      </c>
      <c r="VTA1" t="s">
        <v>22451</v>
      </c>
      <c r="VTB1" t="s">
        <v>22452</v>
      </c>
      <c r="VTC1" t="s">
        <v>22453</v>
      </c>
      <c r="VTD1" t="s">
        <v>22454</v>
      </c>
      <c r="VTE1" t="s">
        <v>22455</v>
      </c>
      <c r="VTF1" t="s">
        <v>22456</v>
      </c>
      <c r="VTG1" t="s">
        <v>22457</v>
      </c>
      <c r="VTH1" t="s">
        <v>22458</v>
      </c>
      <c r="VTI1" t="s">
        <v>22459</v>
      </c>
      <c r="VTJ1" t="s">
        <v>22460</v>
      </c>
      <c r="VTK1" t="s">
        <v>22461</v>
      </c>
      <c r="VTL1" t="s">
        <v>22462</v>
      </c>
      <c r="VTM1" t="s">
        <v>22463</v>
      </c>
      <c r="VTN1" t="s">
        <v>22464</v>
      </c>
      <c r="VTO1" t="s">
        <v>22465</v>
      </c>
      <c r="VTP1" t="s">
        <v>22466</v>
      </c>
      <c r="VTQ1" t="s">
        <v>22467</v>
      </c>
      <c r="VTR1" t="s">
        <v>22468</v>
      </c>
      <c r="VTS1" t="s">
        <v>22469</v>
      </c>
      <c r="VTT1" t="s">
        <v>22470</v>
      </c>
      <c r="VTU1" t="s">
        <v>22471</v>
      </c>
      <c r="VTV1" t="s">
        <v>22472</v>
      </c>
      <c r="VTW1" t="s">
        <v>22473</v>
      </c>
      <c r="VTX1" t="s">
        <v>22474</v>
      </c>
      <c r="VTY1" t="s">
        <v>22475</v>
      </c>
      <c r="VTZ1" t="s">
        <v>22476</v>
      </c>
      <c r="VUA1" t="s">
        <v>22477</v>
      </c>
      <c r="VUB1" t="s">
        <v>22478</v>
      </c>
      <c r="VUC1" t="s">
        <v>22479</v>
      </c>
      <c r="VUD1" t="s">
        <v>22480</v>
      </c>
      <c r="VUE1" t="s">
        <v>22481</v>
      </c>
      <c r="VUF1" t="s">
        <v>22482</v>
      </c>
      <c r="VUG1" t="s">
        <v>22483</v>
      </c>
      <c r="VUH1" t="s">
        <v>22484</v>
      </c>
      <c r="VUI1" t="s">
        <v>22485</v>
      </c>
      <c r="VUJ1" t="s">
        <v>22486</v>
      </c>
      <c r="VUK1" t="s">
        <v>22487</v>
      </c>
      <c r="VUL1" t="s">
        <v>22488</v>
      </c>
      <c r="VUM1" t="s">
        <v>22489</v>
      </c>
      <c r="VUN1" t="s">
        <v>22490</v>
      </c>
      <c r="VUO1" t="s">
        <v>22491</v>
      </c>
      <c r="VUP1" t="s">
        <v>22492</v>
      </c>
      <c r="VUQ1" t="s">
        <v>22493</v>
      </c>
      <c r="VUR1" t="s">
        <v>22494</v>
      </c>
      <c r="VUS1" t="s">
        <v>22495</v>
      </c>
      <c r="VUT1" t="s">
        <v>22496</v>
      </c>
      <c r="VUU1" t="s">
        <v>22497</v>
      </c>
      <c r="VUV1" t="s">
        <v>22498</v>
      </c>
      <c r="VUW1" t="s">
        <v>22499</v>
      </c>
      <c r="VUX1" t="s">
        <v>22500</v>
      </c>
      <c r="VUY1" t="s">
        <v>22501</v>
      </c>
      <c r="VUZ1" t="s">
        <v>22502</v>
      </c>
      <c r="VVA1" t="s">
        <v>22503</v>
      </c>
      <c r="VVB1" t="s">
        <v>22504</v>
      </c>
      <c r="VVC1" t="s">
        <v>22505</v>
      </c>
      <c r="VVD1" t="s">
        <v>22506</v>
      </c>
      <c r="VVE1" t="s">
        <v>22507</v>
      </c>
      <c r="VVF1" t="s">
        <v>22508</v>
      </c>
      <c r="VVG1" t="s">
        <v>22509</v>
      </c>
      <c r="VVH1" t="s">
        <v>22510</v>
      </c>
      <c r="VVI1" t="s">
        <v>22511</v>
      </c>
      <c r="VVJ1" t="s">
        <v>22512</v>
      </c>
      <c r="VVK1" t="s">
        <v>22513</v>
      </c>
      <c r="VVL1" t="s">
        <v>22514</v>
      </c>
      <c r="VVM1" t="s">
        <v>22515</v>
      </c>
      <c r="VVN1" t="s">
        <v>22516</v>
      </c>
      <c r="VVO1" t="s">
        <v>22517</v>
      </c>
      <c r="VVP1" t="s">
        <v>22518</v>
      </c>
      <c r="VVQ1" t="s">
        <v>22519</v>
      </c>
      <c r="VVR1" t="s">
        <v>22520</v>
      </c>
      <c r="VVS1" t="s">
        <v>22521</v>
      </c>
      <c r="VVT1" t="s">
        <v>22522</v>
      </c>
      <c r="VVU1" t="s">
        <v>22523</v>
      </c>
      <c r="VVV1" t="s">
        <v>22524</v>
      </c>
      <c r="VVW1" t="s">
        <v>22525</v>
      </c>
      <c r="VVX1" t="s">
        <v>22526</v>
      </c>
      <c r="VVY1" t="s">
        <v>22527</v>
      </c>
      <c r="VVZ1" t="s">
        <v>22528</v>
      </c>
      <c r="VWA1" t="s">
        <v>22529</v>
      </c>
      <c r="VWB1" t="s">
        <v>22530</v>
      </c>
      <c r="VWC1" t="s">
        <v>22531</v>
      </c>
      <c r="VWD1" t="s">
        <v>22532</v>
      </c>
      <c r="VWE1" t="s">
        <v>22533</v>
      </c>
      <c r="VWF1" t="s">
        <v>22534</v>
      </c>
      <c r="VWG1" t="s">
        <v>22535</v>
      </c>
      <c r="VWH1" t="s">
        <v>22536</v>
      </c>
      <c r="VWI1" t="s">
        <v>22537</v>
      </c>
      <c r="VWJ1" t="s">
        <v>22538</v>
      </c>
      <c r="VWK1" t="s">
        <v>22539</v>
      </c>
      <c r="VWL1" t="s">
        <v>22540</v>
      </c>
      <c r="VWM1" t="s">
        <v>22541</v>
      </c>
      <c r="VWN1" t="s">
        <v>22542</v>
      </c>
      <c r="VWO1" t="s">
        <v>22543</v>
      </c>
      <c r="VWP1" t="s">
        <v>22544</v>
      </c>
      <c r="VWQ1" t="s">
        <v>22545</v>
      </c>
      <c r="VWR1" t="s">
        <v>22546</v>
      </c>
      <c r="VWS1" t="s">
        <v>22547</v>
      </c>
      <c r="VWT1" t="s">
        <v>22548</v>
      </c>
      <c r="VWU1" t="s">
        <v>22549</v>
      </c>
      <c r="VWV1" t="s">
        <v>22550</v>
      </c>
      <c r="VWW1" t="s">
        <v>22551</v>
      </c>
      <c r="VWX1" t="s">
        <v>22552</v>
      </c>
      <c r="VWY1" t="s">
        <v>22553</v>
      </c>
      <c r="VWZ1" t="s">
        <v>22554</v>
      </c>
      <c r="VXA1" t="s">
        <v>22555</v>
      </c>
      <c r="VXB1" t="s">
        <v>22556</v>
      </c>
      <c r="VXC1" t="s">
        <v>22557</v>
      </c>
      <c r="VXD1" t="s">
        <v>22558</v>
      </c>
      <c r="VXE1" t="s">
        <v>22559</v>
      </c>
      <c r="VXF1" t="s">
        <v>22560</v>
      </c>
      <c r="VXG1" t="s">
        <v>22561</v>
      </c>
      <c r="VXH1" t="s">
        <v>22562</v>
      </c>
      <c r="VXI1" t="s">
        <v>22563</v>
      </c>
      <c r="VXJ1" t="s">
        <v>22564</v>
      </c>
      <c r="VXK1" t="s">
        <v>22565</v>
      </c>
      <c r="VXL1" t="s">
        <v>22566</v>
      </c>
      <c r="VXM1" t="s">
        <v>22567</v>
      </c>
      <c r="VXN1" t="s">
        <v>22568</v>
      </c>
      <c r="VXO1" t="s">
        <v>22569</v>
      </c>
      <c r="VXP1" t="s">
        <v>22570</v>
      </c>
      <c r="VXQ1" t="s">
        <v>22571</v>
      </c>
      <c r="VXR1" t="s">
        <v>22572</v>
      </c>
      <c r="VXS1" t="s">
        <v>22573</v>
      </c>
      <c r="VXT1" t="s">
        <v>22574</v>
      </c>
      <c r="VXU1" t="s">
        <v>22575</v>
      </c>
      <c r="VXV1" t="s">
        <v>22576</v>
      </c>
      <c r="VXW1" t="s">
        <v>22577</v>
      </c>
      <c r="VXX1" t="s">
        <v>22578</v>
      </c>
      <c r="VXY1" t="s">
        <v>22579</v>
      </c>
      <c r="VXZ1" t="s">
        <v>22580</v>
      </c>
      <c r="VYA1" t="s">
        <v>22581</v>
      </c>
      <c r="VYB1" t="s">
        <v>22582</v>
      </c>
      <c r="VYC1" t="s">
        <v>22583</v>
      </c>
      <c r="VYD1" t="s">
        <v>22584</v>
      </c>
      <c r="VYE1" t="s">
        <v>22585</v>
      </c>
      <c r="VYF1" t="s">
        <v>22586</v>
      </c>
      <c r="VYG1" t="s">
        <v>22587</v>
      </c>
      <c r="VYH1" t="s">
        <v>22588</v>
      </c>
      <c r="VYI1" t="s">
        <v>22589</v>
      </c>
      <c r="VYJ1" t="s">
        <v>22590</v>
      </c>
      <c r="VYK1" t="s">
        <v>22591</v>
      </c>
      <c r="VYL1" t="s">
        <v>22592</v>
      </c>
      <c r="VYM1" t="s">
        <v>22593</v>
      </c>
      <c r="VYN1" t="s">
        <v>22594</v>
      </c>
      <c r="VYO1" t="s">
        <v>22595</v>
      </c>
      <c r="VYP1" t="s">
        <v>22596</v>
      </c>
      <c r="VYQ1" t="s">
        <v>22597</v>
      </c>
      <c r="VYR1" t="s">
        <v>22598</v>
      </c>
      <c r="VYS1" t="s">
        <v>22599</v>
      </c>
      <c r="VYT1" t="s">
        <v>22600</v>
      </c>
      <c r="VYU1" t="s">
        <v>22601</v>
      </c>
      <c r="VYV1" t="s">
        <v>22602</v>
      </c>
      <c r="VYW1" t="s">
        <v>22603</v>
      </c>
      <c r="VYX1" t="s">
        <v>22604</v>
      </c>
      <c r="VYY1" t="s">
        <v>22605</v>
      </c>
      <c r="VYZ1" t="s">
        <v>22606</v>
      </c>
      <c r="VZA1" t="s">
        <v>22607</v>
      </c>
      <c r="VZB1" t="s">
        <v>22608</v>
      </c>
      <c r="VZC1" t="s">
        <v>22609</v>
      </c>
      <c r="VZD1" t="s">
        <v>22610</v>
      </c>
      <c r="VZE1" t="s">
        <v>22611</v>
      </c>
      <c r="VZF1" t="s">
        <v>22612</v>
      </c>
      <c r="VZG1" t="s">
        <v>22613</v>
      </c>
      <c r="VZH1" t="s">
        <v>22614</v>
      </c>
      <c r="VZI1" t="s">
        <v>22615</v>
      </c>
      <c r="VZJ1" t="s">
        <v>22616</v>
      </c>
      <c r="VZK1" t="s">
        <v>22617</v>
      </c>
      <c r="VZL1" t="s">
        <v>22618</v>
      </c>
      <c r="VZM1" t="s">
        <v>22619</v>
      </c>
      <c r="VZN1" t="s">
        <v>22620</v>
      </c>
      <c r="VZO1" t="s">
        <v>22621</v>
      </c>
      <c r="VZP1" t="s">
        <v>22622</v>
      </c>
      <c r="VZQ1" t="s">
        <v>22623</v>
      </c>
      <c r="VZR1" t="s">
        <v>22624</v>
      </c>
      <c r="VZS1" t="s">
        <v>22625</v>
      </c>
      <c r="VZT1" t="s">
        <v>22626</v>
      </c>
      <c r="VZU1" t="s">
        <v>22627</v>
      </c>
      <c r="VZV1" t="s">
        <v>22628</v>
      </c>
      <c r="VZW1" t="s">
        <v>22629</v>
      </c>
      <c r="VZX1" t="s">
        <v>22630</v>
      </c>
      <c r="VZY1" t="s">
        <v>22631</v>
      </c>
      <c r="VZZ1" t="s">
        <v>22632</v>
      </c>
      <c r="WAA1" t="s">
        <v>22633</v>
      </c>
      <c r="WAB1" t="s">
        <v>22634</v>
      </c>
      <c r="WAC1" t="s">
        <v>22635</v>
      </c>
      <c r="WAD1" t="s">
        <v>22636</v>
      </c>
      <c r="WAE1" t="s">
        <v>22637</v>
      </c>
      <c r="WAF1" t="s">
        <v>22638</v>
      </c>
      <c r="WAG1" t="s">
        <v>22639</v>
      </c>
      <c r="WAH1" t="s">
        <v>22640</v>
      </c>
      <c r="WAI1" t="s">
        <v>22641</v>
      </c>
      <c r="WAJ1" t="s">
        <v>22642</v>
      </c>
      <c r="WAK1" t="s">
        <v>22643</v>
      </c>
      <c r="WAL1" t="s">
        <v>22644</v>
      </c>
      <c r="WAM1" t="s">
        <v>22645</v>
      </c>
      <c r="WAN1" t="s">
        <v>22646</v>
      </c>
      <c r="WAO1" t="s">
        <v>22647</v>
      </c>
      <c r="WAP1" t="s">
        <v>22648</v>
      </c>
      <c r="WAQ1" t="s">
        <v>22649</v>
      </c>
      <c r="WAR1" t="s">
        <v>22650</v>
      </c>
      <c r="WAS1" t="s">
        <v>22651</v>
      </c>
      <c r="WAT1" t="s">
        <v>22652</v>
      </c>
      <c r="WAU1" t="s">
        <v>22653</v>
      </c>
      <c r="WAV1" t="s">
        <v>22654</v>
      </c>
      <c r="WAW1" t="s">
        <v>22655</v>
      </c>
      <c r="WAX1" t="s">
        <v>22656</v>
      </c>
      <c r="WAY1" t="s">
        <v>22657</v>
      </c>
      <c r="WAZ1" t="s">
        <v>22658</v>
      </c>
      <c r="WBA1" t="s">
        <v>22659</v>
      </c>
      <c r="WBB1" t="s">
        <v>22660</v>
      </c>
      <c r="WBC1" t="s">
        <v>22661</v>
      </c>
      <c r="WBD1" t="s">
        <v>22662</v>
      </c>
      <c r="WBE1" t="s">
        <v>22663</v>
      </c>
      <c r="WBF1" t="s">
        <v>22664</v>
      </c>
      <c r="WBG1" t="s">
        <v>22665</v>
      </c>
      <c r="WBH1" t="s">
        <v>22666</v>
      </c>
      <c r="WBI1" t="s">
        <v>22667</v>
      </c>
      <c r="WBJ1" t="s">
        <v>22668</v>
      </c>
      <c r="WBK1" t="s">
        <v>22669</v>
      </c>
      <c r="WBL1" t="s">
        <v>22670</v>
      </c>
      <c r="WBM1" t="s">
        <v>22671</v>
      </c>
      <c r="WBN1" t="s">
        <v>22672</v>
      </c>
      <c r="WBO1" t="s">
        <v>22673</v>
      </c>
      <c r="WBP1" t="s">
        <v>22674</v>
      </c>
      <c r="WBQ1" t="s">
        <v>22675</v>
      </c>
      <c r="WBR1" t="s">
        <v>22676</v>
      </c>
      <c r="WBS1" t="s">
        <v>22677</v>
      </c>
      <c r="WBT1" t="s">
        <v>22678</v>
      </c>
      <c r="WBU1" t="s">
        <v>22679</v>
      </c>
      <c r="WBV1" t="s">
        <v>22680</v>
      </c>
      <c r="WBW1" t="s">
        <v>22681</v>
      </c>
      <c r="WBX1" t="s">
        <v>22682</v>
      </c>
      <c r="WBY1" t="s">
        <v>22683</v>
      </c>
      <c r="WBZ1" t="s">
        <v>22684</v>
      </c>
      <c r="WCA1" t="s">
        <v>22685</v>
      </c>
      <c r="WCB1" t="s">
        <v>22686</v>
      </c>
      <c r="WCC1" t="s">
        <v>22687</v>
      </c>
      <c r="WCD1" t="s">
        <v>22688</v>
      </c>
      <c r="WCE1" t="s">
        <v>22689</v>
      </c>
      <c r="WCF1" t="s">
        <v>22690</v>
      </c>
      <c r="WCG1" t="s">
        <v>22691</v>
      </c>
      <c r="WCH1" t="s">
        <v>22692</v>
      </c>
      <c r="WCI1" t="s">
        <v>22693</v>
      </c>
      <c r="WCJ1" t="s">
        <v>22694</v>
      </c>
      <c r="WCK1" t="s">
        <v>22695</v>
      </c>
      <c r="WCL1" t="s">
        <v>22696</v>
      </c>
      <c r="WCM1" t="s">
        <v>22697</v>
      </c>
      <c r="WCN1" t="s">
        <v>22698</v>
      </c>
      <c r="WCO1" t="s">
        <v>22699</v>
      </c>
      <c r="WCP1" t="s">
        <v>22700</v>
      </c>
      <c r="WCQ1" t="s">
        <v>22701</v>
      </c>
      <c r="WCR1" t="s">
        <v>22702</v>
      </c>
      <c r="WCS1" t="s">
        <v>22703</v>
      </c>
      <c r="WCT1" t="s">
        <v>22704</v>
      </c>
      <c r="WCU1" t="s">
        <v>22705</v>
      </c>
      <c r="WCV1" t="s">
        <v>22706</v>
      </c>
      <c r="WCW1" t="s">
        <v>22707</v>
      </c>
      <c r="WCX1" t="s">
        <v>22708</v>
      </c>
      <c r="WCY1" t="s">
        <v>22709</v>
      </c>
      <c r="WCZ1" t="s">
        <v>22710</v>
      </c>
      <c r="WDA1" t="s">
        <v>22711</v>
      </c>
      <c r="WDB1" t="s">
        <v>22712</v>
      </c>
      <c r="WDC1" t="s">
        <v>22713</v>
      </c>
      <c r="WDD1" t="s">
        <v>22714</v>
      </c>
      <c r="WDE1" t="s">
        <v>22715</v>
      </c>
      <c r="WDF1" t="s">
        <v>22716</v>
      </c>
      <c r="WDG1" t="s">
        <v>22717</v>
      </c>
      <c r="WDH1" t="s">
        <v>22718</v>
      </c>
      <c r="WDI1" t="s">
        <v>22719</v>
      </c>
      <c r="WDJ1" t="s">
        <v>22720</v>
      </c>
      <c r="WDK1" t="s">
        <v>22721</v>
      </c>
      <c r="WDL1" t="s">
        <v>22722</v>
      </c>
      <c r="WDM1" t="s">
        <v>22723</v>
      </c>
      <c r="WDN1" t="s">
        <v>22724</v>
      </c>
      <c r="WDO1" t="s">
        <v>22725</v>
      </c>
      <c r="WDP1" t="s">
        <v>22726</v>
      </c>
      <c r="WDQ1" t="s">
        <v>22727</v>
      </c>
      <c r="WDR1" t="s">
        <v>22728</v>
      </c>
      <c r="WDS1" t="s">
        <v>22729</v>
      </c>
      <c r="WDT1" t="s">
        <v>22730</v>
      </c>
      <c r="WDU1" t="s">
        <v>22731</v>
      </c>
      <c r="WDV1" t="s">
        <v>22732</v>
      </c>
      <c r="WDW1" t="s">
        <v>22733</v>
      </c>
      <c r="WDX1" t="s">
        <v>22734</v>
      </c>
      <c r="WDY1" t="s">
        <v>22735</v>
      </c>
      <c r="WDZ1" t="s">
        <v>22736</v>
      </c>
      <c r="WEA1" t="s">
        <v>22737</v>
      </c>
      <c r="WEB1" t="s">
        <v>22738</v>
      </c>
      <c r="WEC1" t="s">
        <v>22739</v>
      </c>
      <c r="WED1" t="s">
        <v>22740</v>
      </c>
      <c r="WEE1" t="s">
        <v>22741</v>
      </c>
      <c r="WEF1" t="s">
        <v>22742</v>
      </c>
      <c r="WEG1" t="s">
        <v>22743</v>
      </c>
      <c r="WEH1" t="s">
        <v>22744</v>
      </c>
      <c r="WEI1" t="s">
        <v>22745</v>
      </c>
      <c r="WEJ1" t="s">
        <v>22746</v>
      </c>
      <c r="WEK1" t="s">
        <v>22747</v>
      </c>
      <c r="WEL1" t="s">
        <v>22748</v>
      </c>
      <c r="WEM1" t="s">
        <v>22749</v>
      </c>
      <c r="WEN1" t="s">
        <v>22750</v>
      </c>
      <c r="WEO1" t="s">
        <v>22751</v>
      </c>
      <c r="WEP1" t="s">
        <v>22752</v>
      </c>
      <c r="WEQ1" t="s">
        <v>22753</v>
      </c>
      <c r="WER1" t="s">
        <v>22754</v>
      </c>
      <c r="WES1" t="s">
        <v>22755</v>
      </c>
      <c r="WET1" t="s">
        <v>22756</v>
      </c>
      <c r="WEU1" t="s">
        <v>22757</v>
      </c>
      <c r="WEV1" t="s">
        <v>22758</v>
      </c>
      <c r="WEW1" t="s">
        <v>22759</v>
      </c>
      <c r="WEX1" t="s">
        <v>22760</v>
      </c>
      <c r="WEY1" t="s">
        <v>22761</v>
      </c>
      <c r="WEZ1" t="s">
        <v>22762</v>
      </c>
      <c r="WFA1" t="s">
        <v>22763</v>
      </c>
      <c r="WFB1" t="s">
        <v>22764</v>
      </c>
      <c r="WFC1" t="s">
        <v>22765</v>
      </c>
      <c r="WFD1" t="s">
        <v>22766</v>
      </c>
      <c r="WFE1" t="s">
        <v>22767</v>
      </c>
      <c r="WFF1" t="s">
        <v>22768</v>
      </c>
      <c r="WFG1" t="s">
        <v>22769</v>
      </c>
      <c r="WFH1" t="s">
        <v>22770</v>
      </c>
      <c r="WFI1" t="s">
        <v>22771</v>
      </c>
      <c r="WFJ1" t="s">
        <v>22772</v>
      </c>
      <c r="WFK1" t="s">
        <v>22773</v>
      </c>
      <c r="WFL1" t="s">
        <v>22774</v>
      </c>
      <c r="WFM1" t="s">
        <v>22775</v>
      </c>
      <c r="WFN1" t="s">
        <v>22776</v>
      </c>
      <c r="WFO1" t="s">
        <v>22777</v>
      </c>
      <c r="WFP1" t="s">
        <v>22778</v>
      </c>
      <c r="WFQ1" t="s">
        <v>22779</v>
      </c>
      <c r="WFR1" t="s">
        <v>22780</v>
      </c>
      <c r="WFS1" t="s">
        <v>22781</v>
      </c>
      <c r="WFT1" t="s">
        <v>22782</v>
      </c>
      <c r="WFU1" t="s">
        <v>22783</v>
      </c>
      <c r="WFV1" t="s">
        <v>22784</v>
      </c>
      <c r="WFW1" t="s">
        <v>22785</v>
      </c>
      <c r="WFX1" t="s">
        <v>22786</v>
      </c>
      <c r="WFY1" t="s">
        <v>22787</v>
      </c>
      <c r="WFZ1" t="s">
        <v>22788</v>
      </c>
      <c r="WGA1" t="s">
        <v>22789</v>
      </c>
      <c r="WGB1" t="s">
        <v>22790</v>
      </c>
      <c r="WGC1" t="s">
        <v>22791</v>
      </c>
      <c r="WGD1" t="s">
        <v>22792</v>
      </c>
      <c r="WGE1" t="s">
        <v>22793</v>
      </c>
      <c r="WGF1" t="s">
        <v>22794</v>
      </c>
      <c r="WGG1" t="s">
        <v>22795</v>
      </c>
      <c r="WGH1" t="s">
        <v>22796</v>
      </c>
      <c r="WGI1" t="s">
        <v>22797</v>
      </c>
      <c r="WGJ1" t="s">
        <v>22798</v>
      </c>
      <c r="WGK1" t="s">
        <v>22799</v>
      </c>
      <c r="WGL1" t="s">
        <v>22800</v>
      </c>
      <c r="WGM1" t="s">
        <v>22801</v>
      </c>
      <c r="WGN1" t="s">
        <v>22802</v>
      </c>
      <c r="WGO1" t="s">
        <v>22803</v>
      </c>
      <c r="WGP1" t="s">
        <v>22804</v>
      </c>
      <c r="WGQ1" t="s">
        <v>22805</v>
      </c>
      <c r="WGR1" t="s">
        <v>22806</v>
      </c>
      <c r="WGS1" t="s">
        <v>22807</v>
      </c>
      <c r="WGT1" t="s">
        <v>22808</v>
      </c>
      <c r="WGU1" t="s">
        <v>22809</v>
      </c>
      <c r="WGV1" t="s">
        <v>22810</v>
      </c>
      <c r="WGW1" t="s">
        <v>22811</v>
      </c>
      <c r="WGX1" t="s">
        <v>22812</v>
      </c>
      <c r="WGY1" t="s">
        <v>22813</v>
      </c>
      <c r="WGZ1" t="s">
        <v>22814</v>
      </c>
      <c r="WHA1" t="s">
        <v>22815</v>
      </c>
      <c r="WHB1" t="s">
        <v>22816</v>
      </c>
      <c r="WHC1" t="s">
        <v>22817</v>
      </c>
      <c r="WHD1" t="s">
        <v>22818</v>
      </c>
      <c r="WHE1" t="s">
        <v>22819</v>
      </c>
      <c r="WHF1" t="s">
        <v>22820</v>
      </c>
      <c r="WHG1" t="s">
        <v>22821</v>
      </c>
      <c r="WHH1" t="s">
        <v>22822</v>
      </c>
      <c r="WHI1" t="s">
        <v>22823</v>
      </c>
      <c r="WHJ1" t="s">
        <v>22824</v>
      </c>
      <c r="WHK1" t="s">
        <v>22825</v>
      </c>
      <c r="WHL1" t="s">
        <v>22826</v>
      </c>
      <c r="WHM1" t="s">
        <v>22827</v>
      </c>
      <c r="WHN1" t="s">
        <v>22828</v>
      </c>
      <c r="WHO1" t="s">
        <v>22829</v>
      </c>
      <c r="WHP1" t="s">
        <v>22830</v>
      </c>
      <c r="WHQ1" t="s">
        <v>22831</v>
      </c>
      <c r="WHR1" t="s">
        <v>22832</v>
      </c>
      <c r="WHS1" t="s">
        <v>22833</v>
      </c>
      <c r="WHT1" t="s">
        <v>22834</v>
      </c>
      <c r="WHU1" t="s">
        <v>22835</v>
      </c>
      <c r="WHV1" t="s">
        <v>22836</v>
      </c>
      <c r="WHW1" t="s">
        <v>22837</v>
      </c>
      <c r="WHX1" t="s">
        <v>22838</v>
      </c>
      <c r="WHY1" t="s">
        <v>22839</v>
      </c>
      <c r="WHZ1" t="s">
        <v>22840</v>
      </c>
      <c r="WIA1" t="s">
        <v>22841</v>
      </c>
      <c r="WIB1" t="s">
        <v>22842</v>
      </c>
      <c r="WIC1" t="s">
        <v>22843</v>
      </c>
      <c r="WID1" t="s">
        <v>22844</v>
      </c>
      <c r="WIE1" t="s">
        <v>22845</v>
      </c>
      <c r="WIF1" t="s">
        <v>22846</v>
      </c>
      <c r="WIG1" t="s">
        <v>22847</v>
      </c>
      <c r="WIH1" t="s">
        <v>22848</v>
      </c>
      <c r="WII1" t="s">
        <v>22849</v>
      </c>
      <c r="WIJ1" t="s">
        <v>22850</v>
      </c>
      <c r="WIK1" t="s">
        <v>22851</v>
      </c>
      <c r="WIL1" t="s">
        <v>22852</v>
      </c>
      <c r="WIM1" t="s">
        <v>22853</v>
      </c>
      <c r="WIN1" t="s">
        <v>22854</v>
      </c>
      <c r="WIO1" t="s">
        <v>22855</v>
      </c>
      <c r="WIP1" t="s">
        <v>22856</v>
      </c>
      <c r="WIQ1" t="s">
        <v>22857</v>
      </c>
      <c r="WIR1" t="s">
        <v>22858</v>
      </c>
      <c r="WIS1" t="s">
        <v>22859</v>
      </c>
      <c r="WIT1" t="s">
        <v>22860</v>
      </c>
      <c r="WIU1" t="s">
        <v>22861</v>
      </c>
      <c r="WIV1" t="s">
        <v>22862</v>
      </c>
      <c r="WIW1" t="s">
        <v>22863</v>
      </c>
      <c r="WIX1" t="s">
        <v>22864</v>
      </c>
      <c r="WIY1" t="s">
        <v>22865</v>
      </c>
      <c r="WIZ1" t="s">
        <v>22866</v>
      </c>
      <c r="WJA1" t="s">
        <v>22867</v>
      </c>
      <c r="WJB1" t="s">
        <v>22868</v>
      </c>
      <c r="WJC1" t="s">
        <v>22869</v>
      </c>
      <c r="WJD1" t="s">
        <v>22870</v>
      </c>
      <c r="WJE1" t="s">
        <v>22871</v>
      </c>
      <c r="WJF1" t="s">
        <v>22872</v>
      </c>
      <c r="WJG1" t="s">
        <v>22873</v>
      </c>
      <c r="WJH1" t="s">
        <v>22874</v>
      </c>
      <c r="WJI1" t="s">
        <v>22875</v>
      </c>
      <c r="WJJ1" t="s">
        <v>22876</v>
      </c>
      <c r="WJK1" t="s">
        <v>22877</v>
      </c>
      <c r="WJL1" t="s">
        <v>22878</v>
      </c>
      <c r="WJM1" t="s">
        <v>22879</v>
      </c>
      <c r="WJN1" t="s">
        <v>22880</v>
      </c>
      <c r="WJO1" t="s">
        <v>22881</v>
      </c>
      <c r="WJP1" t="s">
        <v>22882</v>
      </c>
      <c r="WJQ1" t="s">
        <v>22883</v>
      </c>
      <c r="WJR1" t="s">
        <v>22884</v>
      </c>
      <c r="WJS1" t="s">
        <v>22885</v>
      </c>
      <c r="WJT1" t="s">
        <v>22886</v>
      </c>
      <c r="WJU1" t="s">
        <v>22887</v>
      </c>
      <c r="WJV1" t="s">
        <v>22888</v>
      </c>
      <c r="WJW1" t="s">
        <v>22889</v>
      </c>
      <c r="WJX1" t="s">
        <v>22890</v>
      </c>
      <c r="WJY1" t="s">
        <v>22891</v>
      </c>
      <c r="WJZ1" t="s">
        <v>22892</v>
      </c>
      <c r="WKA1" t="s">
        <v>22893</v>
      </c>
      <c r="WKB1" t="s">
        <v>22894</v>
      </c>
      <c r="WKC1" t="s">
        <v>22895</v>
      </c>
      <c r="WKD1" t="s">
        <v>22896</v>
      </c>
      <c r="WKE1" t="s">
        <v>22897</v>
      </c>
      <c r="WKF1" t="s">
        <v>22898</v>
      </c>
      <c r="WKG1" t="s">
        <v>22899</v>
      </c>
      <c r="WKH1" t="s">
        <v>22900</v>
      </c>
      <c r="WKI1" t="s">
        <v>22901</v>
      </c>
      <c r="WKJ1" t="s">
        <v>22902</v>
      </c>
      <c r="WKK1" t="s">
        <v>22903</v>
      </c>
      <c r="WKL1" t="s">
        <v>22904</v>
      </c>
      <c r="WKM1" t="s">
        <v>22905</v>
      </c>
      <c r="WKN1" t="s">
        <v>22906</v>
      </c>
      <c r="WKO1" t="s">
        <v>22907</v>
      </c>
      <c r="WKP1" t="s">
        <v>22908</v>
      </c>
      <c r="WKQ1" t="s">
        <v>22909</v>
      </c>
      <c r="WKR1" t="s">
        <v>22910</v>
      </c>
      <c r="WKS1" t="s">
        <v>22911</v>
      </c>
      <c r="WKT1" t="s">
        <v>22912</v>
      </c>
      <c r="WKU1" t="s">
        <v>22913</v>
      </c>
      <c r="WKV1" t="s">
        <v>22914</v>
      </c>
      <c r="WKW1" t="s">
        <v>22915</v>
      </c>
      <c r="WKX1" t="s">
        <v>22916</v>
      </c>
      <c r="WKY1" t="s">
        <v>22917</v>
      </c>
      <c r="WKZ1" t="s">
        <v>22918</v>
      </c>
      <c r="WLA1" t="s">
        <v>22919</v>
      </c>
      <c r="WLB1" t="s">
        <v>22920</v>
      </c>
      <c r="WLC1" t="s">
        <v>22921</v>
      </c>
      <c r="WLD1" t="s">
        <v>22922</v>
      </c>
      <c r="WLE1" t="s">
        <v>22923</v>
      </c>
      <c r="WLF1" t="s">
        <v>22924</v>
      </c>
      <c r="WLG1" t="s">
        <v>22925</v>
      </c>
      <c r="WLH1" t="s">
        <v>22926</v>
      </c>
      <c r="WLI1" t="s">
        <v>22927</v>
      </c>
      <c r="WLJ1" t="s">
        <v>22928</v>
      </c>
      <c r="WLK1" t="s">
        <v>22929</v>
      </c>
      <c r="WLL1" t="s">
        <v>22930</v>
      </c>
      <c r="WLM1" t="s">
        <v>22931</v>
      </c>
      <c r="WLN1" t="s">
        <v>22932</v>
      </c>
      <c r="WLO1" t="s">
        <v>22933</v>
      </c>
      <c r="WLP1" t="s">
        <v>22934</v>
      </c>
      <c r="WLQ1" t="s">
        <v>22935</v>
      </c>
      <c r="WLR1" t="s">
        <v>22936</v>
      </c>
      <c r="WLS1" t="s">
        <v>22937</v>
      </c>
      <c r="WLT1" t="s">
        <v>22938</v>
      </c>
      <c r="WLU1" t="s">
        <v>22939</v>
      </c>
      <c r="WLV1" t="s">
        <v>22940</v>
      </c>
      <c r="WLW1" t="s">
        <v>22941</v>
      </c>
      <c r="WLX1" t="s">
        <v>22942</v>
      </c>
      <c r="WLY1" t="s">
        <v>22943</v>
      </c>
      <c r="WLZ1" t="s">
        <v>22944</v>
      </c>
      <c r="WMA1" t="s">
        <v>22945</v>
      </c>
      <c r="WMB1" t="s">
        <v>22946</v>
      </c>
      <c r="WMC1" t="s">
        <v>22947</v>
      </c>
      <c r="WMD1" t="s">
        <v>22948</v>
      </c>
      <c r="WME1" t="s">
        <v>22949</v>
      </c>
      <c r="WMF1" t="s">
        <v>22950</v>
      </c>
      <c r="WMG1" t="s">
        <v>22951</v>
      </c>
      <c r="WMH1" t="s">
        <v>22952</v>
      </c>
      <c r="WMI1" t="s">
        <v>22953</v>
      </c>
      <c r="WMJ1" t="s">
        <v>22954</v>
      </c>
      <c r="WMK1" t="s">
        <v>22955</v>
      </c>
      <c r="WML1" t="s">
        <v>22956</v>
      </c>
      <c r="WMM1" t="s">
        <v>22957</v>
      </c>
      <c r="WMN1" t="s">
        <v>22958</v>
      </c>
      <c r="WMO1" t="s">
        <v>22959</v>
      </c>
      <c r="WMP1" t="s">
        <v>22960</v>
      </c>
      <c r="WMQ1" t="s">
        <v>22961</v>
      </c>
      <c r="WMR1" t="s">
        <v>22962</v>
      </c>
      <c r="WMS1" t="s">
        <v>22963</v>
      </c>
      <c r="WMT1" t="s">
        <v>22964</v>
      </c>
      <c r="WMU1" t="s">
        <v>22965</v>
      </c>
      <c r="WMV1" t="s">
        <v>22966</v>
      </c>
      <c r="WMW1" t="s">
        <v>22967</v>
      </c>
      <c r="WMX1" t="s">
        <v>22968</v>
      </c>
      <c r="WMY1" t="s">
        <v>22969</v>
      </c>
      <c r="WMZ1" t="s">
        <v>22970</v>
      </c>
      <c r="WNA1" t="s">
        <v>22971</v>
      </c>
      <c r="WNB1" t="s">
        <v>22972</v>
      </c>
      <c r="WNC1" t="s">
        <v>22973</v>
      </c>
      <c r="WND1" t="s">
        <v>22974</v>
      </c>
      <c r="WNE1" t="s">
        <v>22975</v>
      </c>
      <c r="WNF1" t="s">
        <v>22976</v>
      </c>
      <c r="WNG1" t="s">
        <v>22977</v>
      </c>
      <c r="WNH1" t="s">
        <v>22978</v>
      </c>
      <c r="WNI1" t="s">
        <v>22979</v>
      </c>
      <c r="WNJ1" t="s">
        <v>22980</v>
      </c>
      <c r="WNK1" t="s">
        <v>22981</v>
      </c>
      <c r="WNL1" t="s">
        <v>22982</v>
      </c>
      <c r="WNM1" t="s">
        <v>22983</v>
      </c>
      <c r="WNN1" t="s">
        <v>22984</v>
      </c>
      <c r="WNO1" t="s">
        <v>22985</v>
      </c>
      <c r="WNP1" t="s">
        <v>22986</v>
      </c>
      <c r="WNQ1" t="s">
        <v>22987</v>
      </c>
      <c r="WNR1" t="s">
        <v>22988</v>
      </c>
      <c r="WNS1" t="s">
        <v>22989</v>
      </c>
      <c r="WNT1" t="s">
        <v>22990</v>
      </c>
      <c r="WNU1" t="s">
        <v>22991</v>
      </c>
      <c r="WNV1" t="s">
        <v>22992</v>
      </c>
      <c r="WNW1" t="s">
        <v>22993</v>
      </c>
      <c r="WNX1" t="s">
        <v>22994</v>
      </c>
      <c r="WNY1" t="s">
        <v>22995</v>
      </c>
      <c r="WNZ1" t="s">
        <v>22996</v>
      </c>
      <c r="WOA1" t="s">
        <v>22997</v>
      </c>
      <c r="WOB1" t="s">
        <v>22998</v>
      </c>
      <c r="WOC1" t="s">
        <v>22999</v>
      </c>
      <c r="WOD1" t="s">
        <v>23000</v>
      </c>
      <c r="WOE1" t="s">
        <v>23001</v>
      </c>
      <c r="WOF1" t="s">
        <v>23002</v>
      </c>
      <c r="WOG1" t="s">
        <v>23003</v>
      </c>
      <c r="WOH1" t="s">
        <v>23004</v>
      </c>
      <c r="WOI1" t="s">
        <v>23005</v>
      </c>
      <c r="WOJ1" t="s">
        <v>23006</v>
      </c>
      <c r="WOK1" t="s">
        <v>23007</v>
      </c>
      <c r="WOL1" t="s">
        <v>23008</v>
      </c>
      <c r="WOM1" t="s">
        <v>23009</v>
      </c>
      <c r="WON1" t="s">
        <v>23010</v>
      </c>
      <c r="WOO1" t="s">
        <v>23011</v>
      </c>
      <c r="WOP1" t="s">
        <v>23012</v>
      </c>
      <c r="WOQ1" t="s">
        <v>23013</v>
      </c>
      <c r="WOR1" t="s">
        <v>23014</v>
      </c>
      <c r="WOS1" t="s">
        <v>23015</v>
      </c>
      <c r="WOT1" t="s">
        <v>23016</v>
      </c>
      <c r="WOU1" t="s">
        <v>23017</v>
      </c>
      <c r="WOV1" t="s">
        <v>23018</v>
      </c>
      <c r="WOW1" t="s">
        <v>23019</v>
      </c>
      <c r="WOX1" t="s">
        <v>23020</v>
      </c>
      <c r="WOY1" t="s">
        <v>23021</v>
      </c>
      <c r="WOZ1" t="s">
        <v>23022</v>
      </c>
      <c r="WPA1" t="s">
        <v>23023</v>
      </c>
      <c r="WPB1" t="s">
        <v>23024</v>
      </c>
      <c r="WPC1" t="s">
        <v>23025</v>
      </c>
      <c r="WPD1" t="s">
        <v>23026</v>
      </c>
      <c r="WPE1" t="s">
        <v>23027</v>
      </c>
      <c r="WPF1" t="s">
        <v>23028</v>
      </c>
      <c r="WPG1" t="s">
        <v>23029</v>
      </c>
      <c r="WPH1" t="s">
        <v>23030</v>
      </c>
      <c r="WPI1" t="s">
        <v>23031</v>
      </c>
      <c r="WPJ1" t="s">
        <v>23032</v>
      </c>
      <c r="WPK1" t="s">
        <v>23033</v>
      </c>
      <c r="WPL1" t="s">
        <v>23034</v>
      </c>
      <c r="WPM1" t="s">
        <v>23035</v>
      </c>
      <c r="WPN1" t="s">
        <v>23036</v>
      </c>
      <c r="WPO1" t="s">
        <v>23037</v>
      </c>
      <c r="WPP1" t="s">
        <v>23038</v>
      </c>
      <c r="WPQ1" t="s">
        <v>23039</v>
      </c>
      <c r="WPR1" t="s">
        <v>23040</v>
      </c>
      <c r="WPS1" t="s">
        <v>23041</v>
      </c>
      <c r="WPT1" t="s">
        <v>23042</v>
      </c>
      <c r="WPU1" t="s">
        <v>23043</v>
      </c>
      <c r="WPV1" t="s">
        <v>23044</v>
      </c>
      <c r="WPW1" t="s">
        <v>23045</v>
      </c>
      <c r="WPX1" t="s">
        <v>23046</v>
      </c>
      <c r="WPY1" t="s">
        <v>23047</v>
      </c>
      <c r="WPZ1" t="s">
        <v>23048</v>
      </c>
      <c r="WQA1" t="s">
        <v>23049</v>
      </c>
      <c r="WQB1" t="s">
        <v>23050</v>
      </c>
      <c r="WQC1" t="s">
        <v>23051</v>
      </c>
      <c r="WQD1" t="s">
        <v>23052</v>
      </c>
      <c r="WQE1" t="s">
        <v>23053</v>
      </c>
      <c r="WQF1" t="s">
        <v>23054</v>
      </c>
      <c r="WQG1" t="s">
        <v>23055</v>
      </c>
      <c r="WQH1" t="s">
        <v>23056</v>
      </c>
      <c r="WQI1" t="s">
        <v>23057</v>
      </c>
      <c r="WQJ1" t="s">
        <v>23058</v>
      </c>
      <c r="WQK1" t="s">
        <v>23059</v>
      </c>
      <c r="WQL1" t="s">
        <v>23060</v>
      </c>
      <c r="WQM1" t="s">
        <v>23061</v>
      </c>
      <c r="WQN1" t="s">
        <v>23062</v>
      </c>
      <c r="WQO1" t="s">
        <v>23063</v>
      </c>
      <c r="WQP1" t="s">
        <v>23064</v>
      </c>
      <c r="WQQ1" t="s">
        <v>23065</v>
      </c>
      <c r="WQR1" t="s">
        <v>23066</v>
      </c>
      <c r="WQS1" t="s">
        <v>23067</v>
      </c>
      <c r="WQT1" t="s">
        <v>23068</v>
      </c>
      <c r="WQU1" t="s">
        <v>23069</v>
      </c>
      <c r="WQV1" t="s">
        <v>23070</v>
      </c>
      <c r="WQW1" t="s">
        <v>23071</v>
      </c>
      <c r="WQX1" t="s">
        <v>23072</v>
      </c>
      <c r="WQY1" t="s">
        <v>23073</v>
      </c>
      <c r="WQZ1" t="s">
        <v>23074</v>
      </c>
      <c r="WRA1" t="s">
        <v>23075</v>
      </c>
      <c r="WRB1" t="s">
        <v>23076</v>
      </c>
      <c r="WRC1" t="s">
        <v>23077</v>
      </c>
      <c r="WRD1" t="s">
        <v>23078</v>
      </c>
      <c r="WRE1" t="s">
        <v>23079</v>
      </c>
      <c r="WRF1" t="s">
        <v>23080</v>
      </c>
      <c r="WRG1" t="s">
        <v>23081</v>
      </c>
      <c r="WRH1" t="s">
        <v>23082</v>
      </c>
      <c r="WRI1" t="s">
        <v>23083</v>
      </c>
      <c r="WRJ1" t="s">
        <v>23084</v>
      </c>
      <c r="WRK1" t="s">
        <v>23085</v>
      </c>
      <c r="WRL1" t="s">
        <v>23086</v>
      </c>
      <c r="WRM1" t="s">
        <v>23087</v>
      </c>
      <c r="WRN1" t="s">
        <v>23088</v>
      </c>
      <c r="WRO1" t="s">
        <v>23089</v>
      </c>
      <c r="WRP1" t="s">
        <v>23090</v>
      </c>
      <c r="WRQ1" t="s">
        <v>23091</v>
      </c>
      <c r="WRR1" t="s">
        <v>23092</v>
      </c>
      <c r="WRS1" t="s">
        <v>23093</v>
      </c>
      <c r="WRT1" t="s">
        <v>23094</v>
      </c>
      <c r="WRU1" t="s">
        <v>23095</v>
      </c>
      <c r="WRV1" t="s">
        <v>23096</v>
      </c>
      <c r="WRW1" t="s">
        <v>23097</v>
      </c>
      <c r="WRX1" t="s">
        <v>23098</v>
      </c>
      <c r="WRY1" t="s">
        <v>23099</v>
      </c>
      <c r="WRZ1" t="s">
        <v>23100</v>
      </c>
      <c r="WSA1" t="s">
        <v>23101</v>
      </c>
      <c r="WSB1" t="s">
        <v>23102</v>
      </c>
      <c r="WSC1" t="s">
        <v>23103</v>
      </c>
      <c r="WSD1" t="s">
        <v>23104</v>
      </c>
      <c r="WSE1" t="s">
        <v>23105</v>
      </c>
      <c r="WSF1" t="s">
        <v>23106</v>
      </c>
      <c r="WSG1" t="s">
        <v>23107</v>
      </c>
      <c r="WSH1" t="s">
        <v>23108</v>
      </c>
      <c r="WSI1" t="s">
        <v>23109</v>
      </c>
      <c r="WSJ1" t="s">
        <v>23110</v>
      </c>
      <c r="WSK1" t="s">
        <v>23111</v>
      </c>
      <c r="WSL1" t="s">
        <v>23112</v>
      </c>
      <c r="WSM1" t="s">
        <v>23113</v>
      </c>
      <c r="WSN1" t="s">
        <v>23114</v>
      </c>
      <c r="WSO1" t="s">
        <v>23115</v>
      </c>
      <c r="WSP1" t="s">
        <v>23116</v>
      </c>
      <c r="WSQ1" t="s">
        <v>23117</v>
      </c>
      <c r="WSR1" t="s">
        <v>23118</v>
      </c>
      <c r="WSS1" t="s">
        <v>23119</v>
      </c>
      <c r="WST1" t="s">
        <v>23120</v>
      </c>
      <c r="WSU1" t="s">
        <v>23121</v>
      </c>
      <c r="WSV1" t="s">
        <v>23122</v>
      </c>
      <c r="WSW1" t="s">
        <v>23123</v>
      </c>
      <c r="WSX1" t="s">
        <v>23124</v>
      </c>
      <c r="WSY1" t="s">
        <v>23125</v>
      </c>
      <c r="WSZ1" t="s">
        <v>23126</v>
      </c>
      <c r="WTA1" t="s">
        <v>23127</v>
      </c>
      <c r="WTB1" t="s">
        <v>23128</v>
      </c>
      <c r="WTC1" t="s">
        <v>23129</v>
      </c>
      <c r="WTD1" t="s">
        <v>23130</v>
      </c>
      <c r="WTE1" t="s">
        <v>23131</v>
      </c>
      <c r="WTF1" t="s">
        <v>23132</v>
      </c>
      <c r="WTG1" t="s">
        <v>23133</v>
      </c>
      <c r="WTH1" t="s">
        <v>23134</v>
      </c>
      <c r="WTI1" t="s">
        <v>23135</v>
      </c>
      <c r="WTJ1" t="s">
        <v>23136</v>
      </c>
      <c r="WTK1" t="s">
        <v>23137</v>
      </c>
      <c r="WTL1" t="s">
        <v>23138</v>
      </c>
      <c r="WTM1" t="s">
        <v>23139</v>
      </c>
      <c r="WTN1" t="s">
        <v>23140</v>
      </c>
      <c r="WTO1" t="s">
        <v>23141</v>
      </c>
      <c r="WTP1" t="s">
        <v>23142</v>
      </c>
      <c r="WTQ1" t="s">
        <v>23143</v>
      </c>
      <c r="WTR1" t="s">
        <v>23144</v>
      </c>
      <c r="WTS1" t="s">
        <v>23145</v>
      </c>
      <c r="WTT1" t="s">
        <v>23146</v>
      </c>
      <c r="WTU1" t="s">
        <v>23147</v>
      </c>
      <c r="WTV1" t="s">
        <v>23148</v>
      </c>
      <c r="WTW1" t="s">
        <v>23149</v>
      </c>
      <c r="WTX1" t="s">
        <v>23150</v>
      </c>
      <c r="WTY1" t="s">
        <v>23151</v>
      </c>
      <c r="WTZ1" t="s">
        <v>23152</v>
      </c>
      <c r="WUA1" t="s">
        <v>23153</v>
      </c>
      <c r="WUB1" t="s">
        <v>23154</v>
      </c>
      <c r="WUC1" t="s">
        <v>23155</v>
      </c>
      <c r="WUD1" t="s">
        <v>23156</v>
      </c>
      <c r="WUE1" t="s">
        <v>23157</v>
      </c>
      <c r="WUF1" t="s">
        <v>23158</v>
      </c>
      <c r="WUG1" t="s">
        <v>23159</v>
      </c>
      <c r="WUH1" t="s">
        <v>23160</v>
      </c>
      <c r="WUI1" t="s">
        <v>23161</v>
      </c>
      <c r="WUJ1" t="s">
        <v>23162</v>
      </c>
      <c r="WUK1" t="s">
        <v>23163</v>
      </c>
      <c r="WUL1" t="s">
        <v>23164</v>
      </c>
      <c r="WUM1" t="s">
        <v>23165</v>
      </c>
      <c r="WUN1" t="s">
        <v>23166</v>
      </c>
      <c r="WUO1" t="s">
        <v>23167</v>
      </c>
      <c r="WUP1" t="s">
        <v>23168</v>
      </c>
      <c r="WUQ1" t="s">
        <v>23169</v>
      </c>
      <c r="WUR1" t="s">
        <v>23170</v>
      </c>
      <c r="WUS1" t="s">
        <v>23171</v>
      </c>
      <c r="WUT1" t="s">
        <v>23172</v>
      </c>
      <c r="WUU1" t="s">
        <v>23173</v>
      </c>
      <c r="WUV1" t="s">
        <v>23174</v>
      </c>
      <c r="WUW1" t="s">
        <v>23175</v>
      </c>
      <c r="WUX1" t="s">
        <v>23176</v>
      </c>
      <c r="WUY1" t="s">
        <v>23177</v>
      </c>
      <c r="WUZ1" t="s">
        <v>23178</v>
      </c>
      <c r="WVA1" t="s">
        <v>23179</v>
      </c>
      <c r="WVB1" t="s">
        <v>23180</v>
      </c>
      <c r="WVC1" t="s">
        <v>23181</v>
      </c>
      <c r="WVD1" t="s">
        <v>23182</v>
      </c>
      <c r="WVE1" t="s">
        <v>23183</v>
      </c>
      <c r="WVF1" t="s">
        <v>23184</v>
      </c>
      <c r="WVG1" t="s">
        <v>23185</v>
      </c>
      <c r="WVH1" t="s">
        <v>23186</v>
      </c>
      <c r="WVI1" t="s">
        <v>23187</v>
      </c>
      <c r="WVJ1" t="s">
        <v>23188</v>
      </c>
      <c r="WVK1" t="s">
        <v>23189</v>
      </c>
      <c r="WVL1" t="s">
        <v>23190</v>
      </c>
      <c r="WVM1" t="s">
        <v>23191</v>
      </c>
      <c r="WVN1" t="s">
        <v>23192</v>
      </c>
      <c r="WVO1" t="s">
        <v>23193</v>
      </c>
      <c r="WVP1" t="s">
        <v>23194</v>
      </c>
      <c r="WVQ1" t="s">
        <v>23195</v>
      </c>
      <c r="WVR1" t="s">
        <v>23196</v>
      </c>
      <c r="WVS1" t="s">
        <v>23197</v>
      </c>
      <c r="WVT1" t="s">
        <v>23198</v>
      </c>
      <c r="WVU1" t="s">
        <v>23199</v>
      </c>
      <c r="WVV1" t="s">
        <v>23200</v>
      </c>
      <c r="WVW1" t="s">
        <v>23201</v>
      </c>
      <c r="WVX1" t="s">
        <v>23202</v>
      </c>
      <c r="WVY1" t="s">
        <v>23203</v>
      </c>
      <c r="WVZ1" t="s">
        <v>23204</v>
      </c>
      <c r="WWA1" t="s">
        <v>23205</v>
      </c>
      <c r="WWB1" t="s">
        <v>23206</v>
      </c>
      <c r="WWC1" t="s">
        <v>23207</v>
      </c>
      <c r="WWD1" t="s">
        <v>23208</v>
      </c>
      <c r="WWE1" t="s">
        <v>23209</v>
      </c>
      <c r="WWF1" t="s">
        <v>23210</v>
      </c>
      <c r="WWG1" t="s">
        <v>23211</v>
      </c>
      <c r="WWH1" t="s">
        <v>23212</v>
      </c>
      <c r="WWI1" t="s">
        <v>23213</v>
      </c>
      <c r="WWJ1" t="s">
        <v>23214</v>
      </c>
      <c r="WWK1" t="s">
        <v>23215</v>
      </c>
      <c r="WWL1" t="s">
        <v>23216</v>
      </c>
      <c r="WWM1" t="s">
        <v>23217</v>
      </c>
      <c r="WWN1" t="s">
        <v>23218</v>
      </c>
      <c r="WWO1" t="s">
        <v>23219</v>
      </c>
      <c r="WWP1" t="s">
        <v>23220</v>
      </c>
      <c r="WWQ1" t="s">
        <v>23221</v>
      </c>
      <c r="WWR1" t="s">
        <v>23222</v>
      </c>
      <c r="WWS1" t="s">
        <v>23223</v>
      </c>
      <c r="WWT1" t="s">
        <v>23224</v>
      </c>
      <c r="WWU1" t="s">
        <v>23225</v>
      </c>
      <c r="WWV1" t="s">
        <v>23226</v>
      </c>
      <c r="WWW1" t="s">
        <v>23227</v>
      </c>
      <c r="WWX1" t="s">
        <v>23228</v>
      </c>
      <c r="WWY1" t="s">
        <v>23229</v>
      </c>
      <c r="WWZ1" t="s">
        <v>23230</v>
      </c>
      <c r="WXA1" t="s">
        <v>23231</v>
      </c>
      <c r="WXB1" t="s">
        <v>23232</v>
      </c>
      <c r="WXC1" t="s">
        <v>23233</v>
      </c>
      <c r="WXD1" t="s">
        <v>23234</v>
      </c>
      <c r="WXE1" t="s">
        <v>23235</v>
      </c>
      <c r="WXF1" t="s">
        <v>23236</v>
      </c>
      <c r="WXG1" t="s">
        <v>23237</v>
      </c>
      <c r="WXH1" t="s">
        <v>23238</v>
      </c>
      <c r="WXI1" t="s">
        <v>23239</v>
      </c>
      <c r="WXJ1" t="s">
        <v>23240</v>
      </c>
      <c r="WXK1" t="s">
        <v>23241</v>
      </c>
      <c r="WXL1" t="s">
        <v>23242</v>
      </c>
      <c r="WXM1" t="s">
        <v>23243</v>
      </c>
      <c r="WXN1" t="s">
        <v>23244</v>
      </c>
      <c r="WXO1" t="s">
        <v>23245</v>
      </c>
      <c r="WXP1" t="s">
        <v>23246</v>
      </c>
      <c r="WXQ1" t="s">
        <v>23247</v>
      </c>
      <c r="WXR1" t="s">
        <v>23248</v>
      </c>
      <c r="WXS1" t="s">
        <v>23249</v>
      </c>
      <c r="WXT1" t="s">
        <v>23250</v>
      </c>
      <c r="WXU1" t="s">
        <v>23251</v>
      </c>
      <c r="WXV1" t="s">
        <v>23252</v>
      </c>
      <c r="WXW1" t="s">
        <v>23253</v>
      </c>
      <c r="WXX1" t="s">
        <v>23254</v>
      </c>
      <c r="WXY1" t="s">
        <v>23255</v>
      </c>
      <c r="WXZ1" t="s">
        <v>23256</v>
      </c>
      <c r="WYA1" t="s">
        <v>23257</v>
      </c>
      <c r="WYB1" t="s">
        <v>23258</v>
      </c>
      <c r="WYC1" t="s">
        <v>23259</v>
      </c>
      <c r="WYD1" t="s">
        <v>23260</v>
      </c>
      <c r="WYE1" t="s">
        <v>23261</v>
      </c>
      <c r="WYF1" t="s">
        <v>23262</v>
      </c>
      <c r="WYG1" t="s">
        <v>23263</v>
      </c>
      <c r="WYH1" t="s">
        <v>23264</v>
      </c>
      <c r="WYI1" t="s">
        <v>23265</v>
      </c>
      <c r="WYJ1" t="s">
        <v>23266</v>
      </c>
      <c r="WYK1" t="s">
        <v>23267</v>
      </c>
      <c r="WYL1" t="s">
        <v>23268</v>
      </c>
      <c r="WYM1" t="s">
        <v>23269</v>
      </c>
      <c r="WYN1" t="s">
        <v>23270</v>
      </c>
      <c r="WYO1" t="s">
        <v>23271</v>
      </c>
      <c r="WYP1" t="s">
        <v>23272</v>
      </c>
      <c r="WYQ1" t="s">
        <v>23273</v>
      </c>
      <c r="WYR1" t="s">
        <v>23274</v>
      </c>
      <c r="WYS1" t="s">
        <v>23275</v>
      </c>
      <c r="WYT1" t="s">
        <v>23276</v>
      </c>
      <c r="WYU1" t="s">
        <v>23277</v>
      </c>
      <c r="WYV1" t="s">
        <v>23278</v>
      </c>
      <c r="WYW1" t="s">
        <v>23279</v>
      </c>
      <c r="WYX1" t="s">
        <v>23280</v>
      </c>
      <c r="WYY1" t="s">
        <v>23281</v>
      </c>
      <c r="WYZ1" t="s">
        <v>23282</v>
      </c>
      <c r="WZA1" t="s">
        <v>23283</v>
      </c>
      <c r="WZB1" t="s">
        <v>23284</v>
      </c>
      <c r="WZC1" t="s">
        <v>23285</v>
      </c>
      <c r="WZD1" t="s">
        <v>23286</v>
      </c>
      <c r="WZE1" t="s">
        <v>23287</v>
      </c>
      <c r="WZF1" t="s">
        <v>23288</v>
      </c>
      <c r="WZG1" t="s">
        <v>23289</v>
      </c>
      <c r="WZH1" t="s">
        <v>23290</v>
      </c>
      <c r="WZI1" t="s">
        <v>23291</v>
      </c>
      <c r="WZJ1" t="s">
        <v>23292</v>
      </c>
      <c r="WZK1" t="s">
        <v>23293</v>
      </c>
      <c r="WZL1" t="s">
        <v>23294</v>
      </c>
      <c r="WZM1" t="s">
        <v>23295</v>
      </c>
      <c r="WZN1" t="s">
        <v>23296</v>
      </c>
      <c r="WZO1" t="s">
        <v>23297</v>
      </c>
      <c r="WZP1" t="s">
        <v>23298</v>
      </c>
      <c r="WZQ1" t="s">
        <v>23299</v>
      </c>
      <c r="WZR1" t="s">
        <v>23300</v>
      </c>
      <c r="WZS1" t="s">
        <v>23301</v>
      </c>
      <c r="WZT1" t="s">
        <v>23302</v>
      </c>
      <c r="WZU1" t="s">
        <v>23303</v>
      </c>
      <c r="WZV1" t="s">
        <v>23304</v>
      </c>
      <c r="WZW1" t="s">
        <v>23305</v>
      </c>
      <c r="WZX1" t="s">
        <v>23306</v>
      </c>
      <c r="WZY1" t="s">
        <v>23307</v>
      </c>
      <c r="WZZ1" t="s">
        <v>23308</v>
      </c>
      <c r="XAA1" t="s">
        <v>23309</v>
      </c>
      <c r="XAB1" t="s">
        <v>23310</v>
      </c>
      <c r="XAC1" t="s">
        <v>23311</v>
      </c>
      <c r="XAD1" t="s">
        <v>23312</v>
      </c>
      <c r="XAE1" t="s">
        <v>23313</v>
      </c>
      <c r="XAF1" t="s">
        <v>23314</v>
      </c>
      <c r="XAG1" t="s">
        <v>23315</v>
      </c>
      <c r="XAH1" t="s">
        <v>23316</v>
      </c>
      <c r="XAI1" t="s">
        <v>23317</v>
      </c>
      <c r="XAJ1" t="s">
        <v>23318</v>
      </c>
      <c r="XAK1" t="s">
        <v>23319</v>
      </c>
      <c r="XAL1" t="s">
        <v>23320</v>
      </c>
      <c r="XAM1" t="s">
        <v>23321</v>
      </c>
      <c r="XAN1" t="s">
        <v>23322</v>
      </c>
      <c r="XAO1" t="s">
        <v>23323</v>
      </c>
      <c r="XAP1" t="s">
        <v>23324</v>
      </c>
      <c r="XAQ1" t="s">
        <v>23325</v>
      </c>
      <c r="XAR1" t="s">
        <v>23326</v>
      </c>
      <c r="XAS1" t="s">
        <v>23327</v>
      </c>
      <c r="XAT1" t="s">
        <v>23328</v>
      </c>
      <c r="XAU1" t="s">
        <v>23329</v>
      </c>
      <c r="XAV1" t="s">
        <v>23330</v>
      </c>
      <c r="XAW1" t="s">
        <v>23331</v>
      </c>
      <c r="XAX1" t="s">
        <v>23332</v>
      </c>
      <c r="XAY1" t="s">
        <v>23333</v>
      </c>
      <c r="XAZ1" t="s">
        <v>23334</v>
      </c>
      <c r="XBA1" t="s">
        <v>23335</v>
      </c>
      <c r="XBB1" t="s">
        <v>23336</v>
      </c>
      <c r="XBC1" t="s">
        <v>23337</v>
      </c>
      <c r="XBD1" t="s">
        <v>23338</v>
      </c>
      <c r="XBE1" t="s">
        <v>23339</v>
      </c>
      <c r="XBF1" t="s">
        <v>23340</v>
      </c>
      <c r="XBG1" t="s">
        <v>23341</v>
      </c>
      <c r="XBH1" t="s">
        <v>23342</v>
      </c>
      <c r="XBI1" t="s">
        <v>23343</v>
      </c>
      <c r="XBJ1" t="s">
        <v>23344</v>
      </c>
      <c r="XBK1" t="s">
        <v>23345</v>
      </c>
      <c r="XBL1" t="s">
        <v>23346</v>
      </c>
      <c r="XBM1" t="s">
        <v>23347</v>
      </c>
      <c r="XBN1" t="s">
        <v>23348</v>
      </c>
      <c r="XBO1" t="s">
        <v>23349</v>
      </c>
      <c r="XBP1" t="s">
        <v>23350</v>
      </c>
      <c r="XBQ1" t="s">
        <v>23351</v>
      </c>
      <c r="XBR1" t="s">
        <v>23352</v>
      </c>
      <c r="XBS1" t="s">
        <v>23353</v>
      </c>
      <c r="XBT1" t="s">
        <v>23354</v>
      </c>
      <c r="XBU1" t="s">
        <v>23355</v>
      </c>
      <c r="XBV1" t="s">
        <v>23356</v>
      </c>
      <c r="XBW1" t="s">
        <v>23357</v>
      </c>
      <c r="XBX1" t="s">
        <v>23358</v>
      </c>
      <c r="XBY1" t="s">
        <v>23359</v>
      </c>
      <c r="XBZ1" t="s">
        <v>23360</v>
      </c>
      <c r="XCA1" t="s">
        <v>23361</v>
      </c>
      <c r="XCB1" t="s">
        <v>23362</v>
      </c>
      <c r="XCC1" t="s">
        <v>23363</v>
      </c>
      <c r="XCD1" t="s">
        <v>23364</v>
      </c>
      <c r="XCE1" t="s">
        <v>23365</v>
      </c>
      <c r="XCF1" t="s">
        <v>23366</v>
      </c>
      <c r="XCG1" t="s">
        <v>23367</v>
      </c>
      <c r="XCH1" t="s">
        <v>23368</v>
      </c>
      <c r="XCI1" t="s">
        <v>23369</v>
      </c>
      <c r="XCJ1" t="s">
        <v>23370</v>
      </c>
      <c r="XCK1" t="s">
        <v>23371</v>
      </c>
      <c r="XCL1" t="s">
        <v>23372</v>
      </c>
      <c r="XCM1" t="s">
        <v>23373</v>
      </c>
      <c r="XCN1" t="s">
        <v>23374</v>
      </c>
      <c r="XCO1" t="s">
        <v>23375</v>
      </c>
      <c r="XCP1" t="s">
        <v>23376</v>
      </c>
      <c r="XCQ1" t="s">
        <v>23377</v>
      </c>
      <c r="XCR1" t="s">
        <v>23378</v>
      </c>
      <c r="XCS1" t="s">
        <v>23379</v>
      </c>
      <c r="XCT1" t="s">
        <v>23380</v>
      </c>
      <c r="XCU1" t="s">
        <v>23381</v>
      </c>
      <c r="XCV1" t="s">
        <v>23382</v>
      </c>
      <c r="XCW1" t="s">
        <v>23383</v>
      </c>
      <c r="XCX1" t="s">
        <v>23384</v>
      </c>
      <c r="XCY1" t="s">
        <v>23385</v>
      </c>
      <c r="XCZ1" t="s">
        <v>23386</v>
      </c>
      <c r="XDA1" t="s">
        <v>23387</v>
      </c>
      <c r="XDB1" t="s">
        <v>23388</v>
      </c>
      <c r="XDC1" t="s">
        <v>23389</v>
      </c>
      <c r="XDD1" t="s">
        <v>23390</v>
      </c>
      <c r="XDE1" t="s">
        <v>23391</v>
      </c>
      <c r="XDF1" t="s">
        <v>23392</v>
      </c>
      <c r="XDG1" t="s">
        <v>23393</v>
      </c>
      <c r="XDH1" t="s">
        <v>23394</v>
      </c>
      <c r="XDI1" t="s">
        <v>23395</v>
      </c>
      <c r="XDJ1" t="s">
        <v>23396</v>
      </c>
      <c r="XDK1" t="s">
        <v>23397</v>
      </c>
      <c r="XDL1" t="s">
        <v>23398</v>
      </c>
      <c r="XDM1" t="s">
        <v>23399</v>
      </c>
      <c r="XDN1" t="s">
        <v>23400</v>
      </c>
      <c r="XDO1" t="s">
        <v>23401</v>
      </c>
      <c r="XDP1" t="s">
        <v>23402</v>
      </c>
      <c r="XDQ1" t="s">
        <v>23403</v>
      </c>
      <c r="XDR1" t="s">
        <v>23404</v>
      </c>
      <c r="XDS1" t="s">
        <v>23405</v>
      </c>
      <c r="XDT1" t="s">
        <v>23406</v>
      </c>
      <c r="XDU1" t="s">
        <v>23407</v>
      </c>
      <c r="XDV1" t="s">
        <v>23408</v>
      </c>
      <c r="XDW1" t="s">
        <v>23409</v>
      </c>
      <c r="XDX1" t="s">
        <v>23410</v>
      </c>
      <c r="XDY1" t="s">
        <v>23411</v>
      </c>
      <c r="XDZ1" t="s">
        <v>23412</v>
      </c>
      <c r="XEA1" t="s">
        <v>23413</v>
      </c>
      <c r="XEB1" t="s">
        <v>23414</v>
      </c>
      <c r="XEC1" t="s">
        <v>23415</v>
      </c>
      <c r="XED1" t="s">
        <v>23416</v>
      </c>
      <c r="XEE1" t="s">
        <v>23417</v>
      </c>
      <c r="XEF1" t="s">
        <v>23418</v>
      </c>
      <c r="XEG1" t="s">
        <v>23419</v>
      </c>
      <c r="XEH1" t="s">
        <v>23420</v>
      </c>
      <c r="XEI1" t="s">
        <v>23421</v>
      </c>
      <c r="XEJ1" t="s">
        <v>23422</v>
      </c>
      <c r="XEK1" t="s">
        <v>23423</v>
      </c>
      <c r="XEL1" t="s">
        <v>23424</v>
      </c>
      <c r="XEM1" t="s">
        <v>23425</v>
      </c>
      <c r="XEN1" t="s">
        <v>23426</v>
      </c>
      <c r="XEO1" t="s">
        <v>23427</v>
      </c>
      <c r="XEP1" t="s">
        <v>23428</v>
      </c>
      <c r="XEQ1" t="s">
        <v>23429</v>
      </c>
      <c r="XER1" t="s">
        <v>23430</v>
      </c>
      <c r="XES1" t="s">
        <v>23431</v>
      </c>
      <c r="XET1" t="s">
        <v>23432</v>
      </c>
      <c r="XEU1" t="s">
        <v>23433</v>
      </c>
      <c r="XEV1" t="s">
        <v>23434</v>
      </c>
      <c r="XEW1" t="s">
        <v>23435</v>
      </c>
      <c r="XEX1" t="s">
        <v>23436</v>
      </c>
      <c r="XEY1" t="s">
        <v>23437</v>
      </c>
      <c r="XEZ1" t="s">
        <v>23438</v>
      </c>
      <c r="XFA1" t="s">
        <v>23439</v>
      </c>
      <c r="XFB1" t="s">
        <v>23440</v>
      </c>
      <c r="XFC1" t="s">
        <v>23441</v>
      </c>
      <c r="XFD1" t="s">
        <v>23442</v>
      </c>
    </row>
    <row r="2" spans="1:16384"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16384"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16384"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16384"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16384"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16384"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16384"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16384"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16384"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16384"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16384"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16384"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16384"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16384"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16384"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3">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3">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3">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3">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3">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3">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3">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3">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3">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3">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3">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3">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3">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3">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3">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3">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3">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3">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3">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3">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3">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3">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3">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3">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3">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3">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3">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3">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3">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3">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3">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3">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3">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3">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3">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3">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3">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3">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3">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3">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3">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3">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3">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3">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3">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3">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3">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3">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3">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3">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3">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3">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3">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3">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3">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3">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3">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3">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3">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3">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3">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3">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3">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3">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3">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3">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3">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3">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3">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3">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3">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3">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3">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3">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3">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3">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3">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3">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3">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3">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3">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3">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3">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3">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3">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3">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3">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3">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3">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3">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3">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3">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3">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3">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3">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3">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3">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3">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3">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3">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3">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3">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3">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3">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3">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3">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3">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3">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3">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3">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3">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3">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3">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3">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3">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3">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3">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3">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3">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3">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3">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3">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3">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3">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3">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3">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3">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3">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3">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3">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3">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3">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3">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3">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3">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3">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3">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3">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3">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3">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3">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3">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3">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3">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3">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3">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3">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3">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3">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3">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3">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3">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3">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3">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3">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3">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3">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3">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3">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3">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3">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3">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3">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3">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3">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3">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3">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3">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3">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3">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3">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3">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3">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3">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3">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3">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3">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3">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3">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3">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3">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3">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3">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3">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3">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3">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3">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3">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3">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3">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3">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3">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3">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3">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3">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3">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3">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3">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3">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3">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3">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3">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3">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3">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3">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3">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3">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3">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3">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3">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3">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3">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3">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3">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3">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3">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3">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3">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3">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3">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3">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3">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3">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3">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3">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3">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3">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3">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3">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3">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3">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3">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3">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3">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3">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3">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3">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3">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3">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3">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3">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3">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3">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3">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3">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3">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3">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3">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3">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3">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3">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3">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3">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3">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3">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3">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3">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3">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3">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3">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3">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3">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3">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3">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3">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3">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3">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3">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3">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3">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3">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3">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3">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3">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3">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3">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3">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3">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3">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3">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3">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3">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3">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3">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3">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3">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3">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3">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3">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3">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3">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3">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3">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3">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3">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3">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3">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3">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3">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3">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3">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3">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3">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3">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3">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3">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3">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3">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3">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3">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3">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3">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3">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3">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3">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3">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3">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3">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3">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3">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3">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3">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3">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3">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3">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3">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3">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3">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3">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3">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3">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3">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3">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3">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3">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3">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3">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3">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3">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3">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3">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3">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3">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3">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3">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3">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3">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3">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3">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3">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3">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3">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3">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3">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3">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3">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3">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3">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3">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3">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3">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3">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3">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3">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3">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3">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3">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3">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3">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3">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3">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3">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3">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3">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3">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3">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3">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3">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3">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3">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3">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3">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3">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3">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3">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3">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3">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3">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3">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3">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3">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3">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3">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3">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3">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3">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3">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3">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3">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3">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3">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3">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3">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3">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3">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3">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3">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3">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3">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3">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3">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3">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3">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3">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3">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3">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3">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3">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3">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3">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3">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3">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3">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3">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3">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3">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3">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3">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3">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3">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3">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3">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3">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3">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3">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3">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3">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3">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3">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3">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3">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3">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3">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3">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3">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3">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3">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3">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3">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3">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3">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3">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3">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3">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3">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3">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3">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3">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3">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3">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3">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3">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3">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3">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3">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3">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3">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3">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3">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3">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3">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3">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3">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3">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3">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3">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3">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3">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3">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3">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3">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3">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3">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3">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3">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3">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3">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3">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3">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3">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3">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3">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3">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3">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3">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3">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3">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3">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3">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3">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3">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3">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3">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3">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3">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3">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3">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3">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3">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3">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3">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3">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3">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3">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3">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3">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3">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3">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3">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3">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3">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3">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3">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3">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3">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3">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3">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3">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3">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3">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3">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3">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3">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3">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3">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3">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3">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3">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3">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3">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3">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3">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3">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3">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3">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3">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3">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3">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3">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3">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3">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3">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3">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3">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3">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3">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3">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3">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3">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3">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3">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3">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3">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3">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3">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3">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3">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3">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3">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3">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3">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3">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3">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3">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3">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3">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3">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3">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3">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3">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3">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3">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3">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3">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3">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3">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3">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3">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3">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3">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3">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3">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3">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3">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3">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3">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3">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3">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3">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3">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3">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3">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3">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3">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3">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3">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3">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3">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3">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3">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3">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3">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3">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3">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3">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3">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3">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3">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3">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3">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3">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3">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3">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3">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3">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3">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3">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3">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3">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3">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3">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3">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3">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3">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3">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3">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3">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3">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3">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3">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3">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3">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3">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3">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3">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3">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3">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3">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3">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3">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3">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3">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3">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3">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3">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3">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3">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3">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3">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3">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3">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3">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3">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3">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3">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3">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3">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3">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3">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3">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3">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3">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3">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3">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3">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3">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3">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3">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3">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3">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3">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3">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3">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3">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3">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3">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3">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3">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3">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3">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3">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3">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3">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3">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3">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3">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3">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3">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3">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3">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3">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3">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3">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3">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3">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3">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3">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3">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3">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3">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3">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3">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3">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3">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3">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3">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3">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3">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3">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3">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3">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3">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3">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3">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3">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3">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3">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3">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3">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3">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3">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3">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3">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3">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3">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3">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3">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3">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3">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3">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3">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3">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3">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3">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3">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3">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3">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3">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3">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3">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3">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3">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3">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3">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3">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3">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3">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3">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3">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3">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3">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3">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3">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3">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3">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3">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3">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3">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3">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3">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3">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3">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3">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3">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3">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3">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3">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3">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3">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3">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3">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3">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3">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3">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3">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3">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3">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3">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3">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3">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3">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3">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3">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3">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3">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3">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3">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3">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3">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3">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3">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3">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3">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3">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3">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3">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3">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3">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3">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3">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3">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3">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3">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3">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3">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3">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3">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3">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3">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3">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3">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3">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3">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3">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3">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3">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3">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3">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3">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3">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3">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3">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3">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3">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3">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3">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3">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3">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3">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3">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3">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3">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3">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3">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3">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3">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3">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3">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3">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3">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3">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3">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3">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3">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3">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3">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3">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3">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3">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3">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3">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3">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3">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3">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3">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3">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3">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3">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3">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3">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3">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3">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3">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3">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3">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3">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3">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3">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3">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3">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3">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3">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3">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3">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3">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3">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3">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3">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3">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3">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3">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3">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3">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3">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3">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3">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3">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3">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3">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3">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3">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3">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3">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3">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3">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3">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3">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3">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3">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3">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3">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3">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3">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3">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3">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3">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3">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3">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3">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3">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3">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3">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3">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3">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3">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3">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3">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3">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3">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3">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3">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3">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3">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3">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3">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3">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3">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3">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3">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3">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3">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3">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3">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3">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3">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3">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3">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3">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3">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3">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3">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3">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3">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3">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3">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3">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3">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3">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3">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3">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3">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3">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3">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3">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3">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3">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3">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3">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3">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3">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3">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3">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3">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3">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3">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3">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3">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3">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3">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3">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3">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3">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3">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3">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3">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3">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3">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3">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3">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3">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3">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3">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3">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3">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3">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3">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3">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3">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3">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3">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3">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3">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3">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3">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3">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3">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3">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3">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3">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3">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3">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3">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3">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3">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3">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3">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3">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3">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3">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3">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3">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3">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3">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3">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3">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3">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3">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3">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3">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3">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3">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3">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3">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3">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3">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3">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3">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3">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3">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3">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3">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3">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3">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3">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3">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3">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3">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3">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3">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3">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3">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3">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3">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3">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3">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3">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3">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3">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3">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3">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3">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3">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3">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3">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3">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3">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3">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3">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3">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3">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3">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3">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3">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3">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3">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3">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3">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3">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3">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3">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3">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3">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3">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3">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3">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3">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3">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3">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3">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3">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3">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3">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3">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3">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3">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3">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3">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3">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3">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3">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3">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3">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3">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3">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3">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3">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3">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3">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3">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3">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3">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3">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3">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3">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3">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3">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3">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3">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3">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3">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3">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3">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3">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3">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3">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3">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3">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3">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3">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3">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3">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3">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3">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3">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3">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3">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3">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3">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3">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3">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3">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3">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3">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3">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3">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3">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3">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3">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3">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3">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3">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3">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3">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3">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3">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3">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3">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3">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3">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3">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3">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3">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3">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3">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3">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3">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3">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3">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3">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3">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3">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3">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3">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3">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3">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3">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3">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3">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3">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3">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3">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3">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3">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3">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3">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3">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3">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3">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3">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3">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3">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3">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3">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3">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3">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3">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3">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3">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3">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3">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3">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3">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3">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3">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3">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3">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3">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3">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3">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3">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3">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3">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3">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3">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3">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3">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3">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3">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3">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3">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3">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3">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3">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3">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3">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3">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3">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3">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3">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3">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3">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3">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3">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3">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3">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3">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3">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3">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3">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3">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3">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3">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3">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3">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3">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3">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3">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3">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3">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3">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3">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3">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3">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3">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3">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3">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3">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3">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3">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3">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3">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3">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3">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3">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3">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3">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3">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3">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3">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3">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3">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3">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3">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3">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3">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3">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3">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3">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3">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3">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3">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3">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3">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3">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3">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3">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3">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3">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3">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3">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3">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3">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3">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3">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3">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3">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3">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3">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3">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3">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3">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3">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3">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3">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3">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3">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3">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3">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3">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3">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3">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3">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3">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3">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3">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3">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3">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3">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3">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3">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3">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3">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3">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3">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3">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3">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3">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3">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3">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3">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3">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3">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3">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3">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3">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3">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3">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3">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3">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3">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3">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3">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3">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3">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3">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3">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3">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3">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3">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3">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3">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3">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3">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3">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3">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3">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3">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3">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3">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3">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3">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3">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3">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3">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3">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3">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3">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3">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3">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3">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3">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3">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3">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3">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3">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3">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3">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3">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3">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3">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3">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3">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3">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3">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3">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3">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3">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3">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3">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3">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3">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3">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3">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3">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3">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3">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3">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3">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3">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3">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3">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3">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3">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3">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3">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3">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3">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3">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3">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3">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3">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3">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3">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3">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3">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3">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3">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3">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3">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3">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3">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3">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3">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3">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3">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3">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3">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3">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3">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3">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3">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3">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3">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3">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3">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3">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3">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3">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3">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3">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3">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3">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3">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3">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3">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3">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3">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3">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3">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3">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3">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3">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3">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3">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3">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3">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3">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3">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3">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3">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3">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3">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3">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3">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3">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3">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3">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3">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3">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3">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3">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3">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3">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3">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3">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3">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3">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3">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3">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3">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3">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3">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3">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3">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3">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3">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3">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3">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3">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3">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3">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3">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3">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3">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3">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3">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3">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3">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3">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3">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3">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3">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3">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3">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3">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3">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3">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3">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3">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3">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3">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3">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3">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3">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3">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3">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3">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3">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3">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3">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3">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3">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3">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3">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3">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3">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3">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3">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3">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3">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3">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3">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3">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3">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3">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3">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3">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3">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3">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3">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3">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3">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3">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3">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3">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3">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3">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3">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3">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3">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3">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3">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3">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3">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3">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3">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3">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3">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3">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3">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3">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3">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3">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3">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3">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3">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3">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3">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3">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3">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3">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3">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3">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3">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3">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3">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3">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3">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3">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3">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3">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3">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3">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3">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3">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3">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3">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3">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3">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3">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3">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3">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3">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3">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3">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3">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3">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3">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3">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3">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3">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3">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3">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3">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3">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3">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3">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3">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3">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3">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3">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3">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3">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3">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3">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3">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3">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3">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3">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3">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3">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3">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3">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3">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3">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3">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3">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3">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3">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3">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3">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3">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3">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3">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3">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3">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3">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3">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3">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3">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3">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3">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3">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3">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3">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3">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3">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3">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3">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3">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3">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3">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3">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3">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3">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3">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3">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3">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3">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3">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3">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3">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3">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3">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3">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3">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3">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3">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3">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3">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3">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3">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3">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3">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3">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3">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3">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3">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3">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3">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3">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3">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3">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3">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3">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3">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3">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3">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3">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3">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3">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3">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3">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3">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3">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3">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3">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3">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3">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3">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3">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3">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3">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3">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3">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3">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3">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3">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3">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3">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3">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3">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3">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3">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3">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3">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3">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3">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3">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3">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3">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3">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3">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3">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3">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3">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3">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3">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3">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3">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3">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3">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3">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3">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3">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3">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3">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3">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3">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3">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3">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3">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3">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3">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3">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3">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3">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3">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3">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3">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3">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3">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3">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3">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3">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3">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3">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3">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3">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3">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3">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3">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3">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3">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3">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3">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3">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3">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3">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3">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3">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3">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3">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3">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3">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3">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3">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3">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3">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3">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3">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3">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3">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3">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3">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3">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3">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3">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3">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3">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3">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3">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3">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3">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3">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3">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3">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3">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3">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3">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3">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3">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3">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3">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3">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3">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3">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3">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3">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3">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3">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3">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3">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3">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3">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3">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3">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3">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3">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3">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3">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3">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3">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3">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3">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3">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3">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3">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3">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3">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3">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3">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3">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3">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3">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3">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3">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3">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3">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3">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3">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3">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3">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3">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3">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3">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3">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3">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3">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3">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3">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3">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3">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3">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3">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3">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3">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3">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3">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3">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3">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3">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3">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3">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3">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3">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3">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3">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3">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3">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3">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3">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3">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3">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3">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3">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3">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3">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3">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3">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3">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3">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3">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3">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3">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3">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3">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3">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3">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3">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3">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3">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3">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3">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3">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3">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3">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3">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3">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3">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3">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3">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3">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3">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3">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3">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3">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3">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3">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3">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3">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3">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3">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3">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3">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3">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3">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3">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3">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3">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3">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3">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3">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3">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3">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3">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3">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3">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3">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3">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3">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3">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3">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3">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3">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3">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3">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3">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3">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3">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3">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3">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3">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3">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3">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3">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3">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3">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3">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3">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3">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3">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3">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3">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3">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3">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3">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3">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3">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3">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3">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3">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3">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3">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3">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3">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3">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3">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3">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3">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3">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3">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3">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3">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3">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3">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3">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3">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3">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3">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3">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3">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3">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3">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3">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3">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3">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3">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3">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3">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3">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3">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3">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3">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3">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3">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3">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3">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3">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3">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3">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3">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3">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3">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3">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3">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3">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3">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3">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3">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3">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3">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3">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3">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3">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3">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3">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3">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3">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3">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3">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3">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3">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3">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3">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3">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3">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3">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3">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3">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3">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3">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3">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3">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3">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3">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3">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3">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3">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3">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3">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3">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3">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3">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3">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3">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3">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3">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3">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3">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3">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3">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3">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3">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3">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3">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3">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3">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3">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3">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3">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3">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3">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3">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3">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3">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3">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3">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3">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3">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3">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3">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3">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3">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3">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3">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3">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3">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3">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3">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3">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3">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3">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3">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3">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3">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3">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3">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3">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3">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3">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3">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3">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3">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3">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3">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3">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3">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3">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3">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3">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3">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3">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3">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3">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3">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3">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3">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3">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3">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3">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3">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3">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3">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3">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3">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3">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3">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3">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3">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3">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3">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3">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3">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3">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3">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3">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3">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3">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3">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3">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3">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3">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3">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3">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3">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3">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3">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3">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3">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3">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3">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3">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3">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3">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3">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3">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3">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3">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3">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3">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3">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3">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3">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3">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3">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3">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3">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3">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3">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3">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3">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3">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3">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3">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3">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3">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3">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3">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3">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3">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3">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3">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3">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3">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3">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3">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3">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3">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3">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3">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3">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3">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3">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3">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3">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3">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3">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3">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3">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3">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3">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3">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3">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3">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3">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3">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3">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3">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3">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3">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3">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3">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3">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3">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3">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3">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3">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3">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3">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3">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3">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3">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3">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3">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3">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3">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3">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3">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3">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3">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3">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3">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3">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3">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3">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3">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3">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3">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3">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3">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3">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3">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3">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3">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3">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3">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3">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3">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3">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3">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3">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3">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3">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3">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3">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3">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3">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3">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3">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3">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3">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3">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3">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3">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3">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3">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3">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3">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3">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3">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3">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3">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3">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3">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3">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3">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3">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3">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3">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3">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3">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3">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3">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3">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3">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3">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3">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3">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3">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3">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3">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3">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3">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3">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3">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3">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3">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3">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3">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3">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3">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3">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3">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3">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3">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3">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3">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3">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3">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3">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3">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3">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3">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3">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3">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3">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3">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3">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3">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3">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3">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3">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3">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3">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3">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3">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3">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3">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3">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3">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3">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3">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3">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3">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3">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3">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3">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3">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3">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3">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3">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3">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3">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3">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3">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3">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3">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3">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3">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3">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3">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3">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3">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3">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3">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3">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3">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3">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3">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3">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3">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3">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3">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3">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3">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3">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3">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3">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3">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3">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3">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3">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3">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3">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3">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3">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3">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3">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3">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3">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3">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3">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3">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3">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3">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3">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3">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3">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3">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3">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3">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3">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3">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3">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3">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3">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3">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3">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3">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3">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3">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3">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3">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3">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3">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3">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3">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3">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3">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3">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3">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3">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3">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3">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3">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3">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3">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3">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3">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3">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3">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3">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3">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3">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3">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3">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3">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3">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3">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3">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3">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3">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3">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3">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3">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3">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3">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3">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3">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3">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3">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3">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3">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3">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3">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3">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3">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3">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3">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3">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3">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3">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3">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3">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3">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3">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3">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3">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3">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3">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3">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3">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3">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3">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3">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3">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3">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3">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3">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3">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3">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3">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3">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3">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3">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3">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3">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3">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3">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3">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3">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3">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3">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3">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3">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3">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3">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3">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3">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3">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3">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3">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3">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3">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3">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3">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3">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3">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3">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3">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3">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3">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3">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3">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3">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3">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3">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3">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3">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3">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3">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3">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3">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3">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3">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3">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3">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3">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3">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3">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3">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3">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3">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3">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3">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3">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3">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3">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3">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3">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3">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3">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3">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3">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3">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3">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3">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3">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3">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3">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3">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3">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3">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3">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3">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3">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3">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3">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3">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3">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3">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3">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3">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3">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3">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3">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3">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3">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3">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3">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3">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3">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3">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3">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3">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3">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3">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3">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3">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3">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3">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3">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3">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3">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3">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3">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3">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3">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3">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3">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3">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3">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3">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3">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3">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3">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3">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3">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3">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3">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3">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3">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3">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3">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3">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3">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3">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3">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3">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3">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3">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3">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3">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3">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3">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3">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3">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3">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3">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3">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3">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3">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3">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3">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3">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3">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3">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3">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3">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3">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3">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3">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3">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3">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3">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3">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3">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3">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3">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3">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3">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3">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3">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3">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3">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3">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3">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3">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3">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3">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3">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3">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3">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3">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3">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3">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3">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3">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3">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3">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3">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3">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3">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3">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3">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3">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3">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3">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3">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3">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3">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3">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3">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3">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3">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3">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3">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3">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3">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3">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3">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3">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3">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3">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3">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3">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3">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3">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3">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3">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3">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3">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3">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3">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3">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3">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3">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3">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3">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3">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3">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3">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3">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3">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3">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3">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3">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3">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3">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3">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3">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3">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3">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3">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3">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3">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3">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3">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3">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3">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3">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3">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3">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3">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3">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3">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3">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3">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3">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3">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3">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3">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3">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3">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3">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3">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3">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3">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3">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3">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3">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3">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3">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3">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3">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3">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3">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3">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3">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3">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3">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3">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3">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3">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3">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3">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3">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3">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3">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3">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3">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3">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3">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3">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3">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3">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3">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3">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3">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3">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3">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3">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3">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3">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3">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3">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3">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3">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3">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3">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3">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3">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3">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3">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3">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3">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3">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3">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3">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3">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3">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3">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3">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3">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3">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3">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3">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3">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3">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3">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3">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3">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3">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3">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3">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3">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3">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3">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3">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3">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3">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3">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3">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3">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3">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3">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3">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3">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3">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3">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3">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3">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3">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3">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3">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3">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3">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3">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3">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3">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3">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3">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3">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3">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3">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3">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3">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3">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3">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3">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3">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3">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3">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3">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3">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3">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3">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3">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3">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3">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3">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3">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3">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3">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3">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3">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3">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3">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3">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3">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3">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3">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3">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3">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3">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3">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3">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3">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3">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3">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3">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3">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3">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3">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3">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3">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3">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3">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3">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3">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3">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3">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3">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3">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3">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3">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3">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3">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3">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3">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3">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3">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3">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3">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3">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3">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3">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3">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3">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3">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3">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3">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3">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3">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3">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3">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3">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3">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3">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3">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3">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3">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3">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3">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3">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3">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3">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3">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3">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3">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3">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3">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3">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3">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3">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3">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3">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3">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3">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3">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3">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3">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3">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3">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3">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3">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3">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3">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3">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3">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3">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3">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3">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3">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3">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3">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3">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3">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3">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3">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3">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3">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3">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3">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3">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3">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3">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3">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3">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3">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3">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3">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3">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3">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3">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3">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3">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3">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3">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3">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3">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3">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3">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3">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3">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3">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3">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3">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3">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3">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3">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3">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3">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3">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3">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3">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3">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3">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3">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3">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3">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3">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3">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3">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3">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3">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3">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3">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3">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3">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3">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3">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3">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3">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3">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3">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3">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3">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3">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3">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3">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3">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3">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3">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3">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3">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3">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3">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3">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3">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3">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3">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3">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3">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3">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3">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3">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3">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3">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3">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3">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3">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3">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3">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3">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3">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3">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3">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3">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3">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3">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3">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3">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3">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3">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3">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3">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3">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3">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3">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3">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3">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3">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3">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3">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3">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3">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3">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3">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3">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3">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3">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3">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3">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3">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3">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3">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3">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3">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3">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3">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3">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3">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3">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3">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3">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3">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3">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3">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3">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3">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3">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3">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3">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3">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3">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3">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3">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3">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3">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3">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3">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3">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3">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3">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3">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3">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3">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3">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3">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3">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3">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3">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3">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3">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3">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3">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3">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3">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3">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3">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3">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3">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3">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3">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3">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3">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3">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3">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3">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3">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3">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3">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3">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3">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3">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3">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3">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3">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3">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3">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3">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3">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3">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3">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3">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3">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3">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3">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3">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3">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3">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3">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3">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3">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3">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3">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3">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3">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3">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3">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3">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3">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3">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3">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3">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3">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3">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3">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3">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3">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3">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3">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3">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3">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3">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3">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3">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3">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3">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3">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3">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3">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3">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3">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3">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3">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3">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3">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3">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3">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3">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3">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3">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3">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3">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3">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3">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3">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3">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3">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3">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3">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3">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3">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3">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3">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3">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3">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3">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3">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3">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3">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3">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3">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3">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3">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3">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3">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3">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3">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3">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3">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3">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3">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3">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3">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3">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3">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3">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3">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3">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3">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3">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3">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3">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3">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3">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3">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3">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3">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3">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3">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3">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3">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3">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3">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3">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3">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3">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3">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3">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3">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3">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3">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3">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3">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3">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3">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3">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3">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3">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3">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3">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3">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3">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3">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3">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3">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3">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3">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3">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3">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3">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3">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3">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3">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3">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3">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3">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3">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3">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3">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3">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3">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3">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3">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3">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3">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3">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3">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3">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3">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3">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3">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3">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3">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3">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3">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3">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3">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3">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3">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3">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3">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3">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3">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3">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3">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3">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3">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3">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3">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3">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3">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3">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3">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3">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3">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3">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3">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3">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3">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3">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3">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3">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3">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3">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3">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3">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3">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3">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3">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3">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3">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3">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3">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3">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3">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3">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3">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3">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3">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3">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3">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3">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3">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3">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3">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3">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3">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3">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3">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3">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3">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3">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3">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3">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3">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3">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3">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3">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3">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3">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3">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3">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3">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3">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3">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3">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3">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3">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3">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3">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3">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3">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3">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3">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3">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3">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3">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3">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3">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3">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3">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3">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3">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3">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3">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3">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3">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3">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3">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3">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3">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3">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3">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3">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3">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3">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3">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3">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3">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3">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3">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3">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3">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3">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3">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3">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3">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3">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3">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3">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3">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3">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3">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3">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3">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3">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3">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3">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3">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3">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3">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3">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3">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3">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3">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3">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3">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3">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3">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3">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3">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3">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3">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3">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3">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3">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3">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3">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3">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3">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3">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3">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3">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3">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3">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3">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3">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3">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3">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3">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3">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3">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3">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3">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3">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3">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3">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3">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3">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3">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3">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3">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3">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3">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3">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3">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3">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3">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3">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3">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3">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3">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3">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3">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3">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3">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3">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3">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3">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3">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3">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3">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3">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3">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3">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3">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3">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3">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3">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3">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3">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3">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3">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3">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3">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3">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3">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3">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3">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3">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3">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3">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3">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3">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3">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3">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3">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3">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3">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3">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3">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3">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3">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3">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3">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3">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3">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3">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3">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3">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3">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3">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3">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3">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3">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3">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3">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3">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3">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3">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3">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3">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3">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3">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3">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3">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3">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3">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3">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3">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3">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3">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3">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3">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3">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3">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3">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3">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3">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3">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3">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3">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3">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3">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3">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3">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3">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3">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3">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3">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3">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3">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3">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3">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3">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3">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3">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3">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3">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3">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3">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3">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3">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3">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3">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3">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3">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3">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3">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3">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3">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3">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3">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3">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3">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3">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3">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3">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3">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3">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3">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3">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3">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3">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3">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3">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3">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3">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3">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3">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3">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3">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3">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3">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3">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3">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3">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3">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3">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3">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3">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3">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3">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3">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3">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3">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3">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3">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3">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3">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3">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3">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3">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3">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3">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3">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3">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3">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3">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3">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3">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3">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3">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3">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3">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3">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3">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3">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3">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3">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3">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3">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3">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3">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3">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3">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3">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3">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3">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3">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3">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3">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3">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3">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3">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3">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3">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3">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3">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3">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3">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3">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3">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3">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3">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3">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3">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3">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3">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3">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3">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3">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3">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3">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3">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3">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3">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3">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3">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3">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3">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3">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3">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3">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3">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3">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3">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3">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3">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3">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3">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3">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3">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3">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3">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3">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3">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3">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3">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3">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3">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3">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3">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3">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3">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3">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3">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3">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3">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3">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3">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3">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3">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3">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3">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3">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3">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3">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3">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3">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3">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3">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3">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3">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3">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3">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3">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3">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3">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3">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3">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3">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3">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3">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3">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3">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3">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3">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3">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3">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3">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3">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3">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3">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3">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3">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3">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3">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3">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3">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3">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3">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3">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3">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3">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3">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3">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3">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3">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3">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3">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3">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3">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3">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3">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3">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3">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3">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3">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3">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3">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3">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3">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3">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3">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3">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3">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3">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3">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3">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3">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3">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3">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3">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3">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3">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3">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3">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3">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3">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3">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3">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3">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3">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3">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3">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3">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3">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3">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3">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3">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3">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3">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3">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3">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3">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3">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3">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3">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3">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3">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3">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3">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3">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3">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3">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3">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3">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3">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3">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3">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3">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3">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3">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3">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3">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3">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3">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3">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3">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3">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3">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3">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3">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3">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3">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3">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3">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3">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3">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3">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3">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3">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3">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3">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3">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3">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3">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3">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3">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3">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3">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3">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3">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3">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3">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3">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3">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3">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3">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3">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3">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3">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3">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3">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3">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3">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3">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3">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3">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3">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3">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3">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3">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3">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3">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3">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3">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3">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3">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3">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3">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3">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3">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3">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3">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3">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3">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3">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3">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3">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3">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3">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3">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3">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3">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3">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3">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3">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3">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3">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3">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3">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3">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3">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3">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3">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3">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3">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3">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3">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3">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3">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3">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3">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3">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3">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3">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3">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3">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3">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3">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3">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3">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3">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3">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3">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3">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3">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3">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3">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3">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3">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3">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3">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3">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3">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3">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3">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3">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3">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3">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3">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3">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3">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3">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3">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3">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3">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3">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3">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3">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3">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3">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3">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3">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3">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3">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3">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3">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3">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3">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3">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3">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3">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3">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3">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3">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3">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3">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3">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3">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3">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3">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3">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3">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3">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3">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3">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3">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3">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3">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3">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3">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3">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3">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3">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3">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3">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3">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3">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3">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3">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3">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3">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3">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3">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3">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3">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3">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3">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3">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3">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3">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3">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3">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3">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3">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3">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3">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3">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3">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3">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3">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3">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3">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3">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3">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3">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3">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3">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3">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3">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3">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3">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3">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3">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3">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3">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3">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3">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3">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3">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3">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3">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3">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3">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3">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3">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3">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3">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3">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3">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3">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3">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3">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3">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3">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3">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3">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3">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3">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3">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3">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3">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3">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3">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3">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3">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3">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3">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3">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3">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3">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3">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3">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3">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3">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3">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3">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3">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3">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3">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3">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3">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3">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3">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3">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3">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3">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3">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3">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3">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3">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3">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3">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3">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3">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3">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3">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3">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3">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3">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3">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3">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3">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3">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3">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3">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3">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3">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3">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3">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3">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3">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3">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3">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3">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3">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3">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3">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3">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3">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3">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3">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3">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3">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3">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3">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3">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3">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3">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3">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3">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3">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3">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3">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3">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3">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3">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3">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3">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3">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3">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3">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3">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3">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3">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3">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3">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3">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3">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3">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3">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3">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3">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3">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3">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3">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3">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3">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3">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3">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3">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3">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3">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3">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3">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3">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3">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3">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3">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3">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3">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3">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3">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3">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3">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3">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3">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3">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3">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3">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3">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3">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3">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3">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3">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3">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3">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3">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3">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3">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3">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3">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3">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3">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3">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3">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3">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3">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3">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3">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3">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3">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3">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3">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3">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3">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3">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3">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3">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3">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3">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3">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3">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3">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3">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3">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3">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3">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3">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3">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3">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3">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3">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3">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3">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3">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3">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3">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3">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3">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3">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3">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3">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3">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3">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3">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3">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3">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3">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3">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3">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3">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3">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3">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3">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3">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3">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3">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3">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3">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3">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3">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3">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3">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3">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3">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3">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3">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3">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3">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3">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3">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3">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3">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3">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3">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3">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3">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3">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3">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3">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3">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3">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3">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3">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3">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3">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3">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3">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3">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3">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3">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3">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3">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3">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3">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3">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3">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3">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3">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3">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3">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3">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3">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3">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3">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3">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3">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3">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3">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3">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3">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3">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3">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3">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3">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3">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3">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3">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3">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3">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3">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3">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3">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3">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3">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3">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3">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3">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3">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3">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3">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3">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3">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3">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3">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3">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3">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3">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3">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3">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3">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3">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3">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3">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3">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3">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3">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3">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3">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3">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3">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3">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3">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3">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3">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3">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3">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3">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3">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3">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3">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3">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3">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3">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3">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3">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3">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3">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3">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3">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3">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3">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3">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3">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3">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3">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3">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3">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3">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3">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3">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3">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3">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3">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3">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3">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3">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3">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3">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3">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3">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3">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3">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3">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3">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3">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3">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3">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3">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3">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3">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3">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3">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3">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3">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3">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3">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3">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3">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3">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3">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3">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3">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3">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3">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3">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3">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3">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3">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3">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3">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3">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3">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3">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3">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3">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3">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3">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3">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3">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3">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3">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3">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3">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3">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3">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3">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3">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3">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3">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3">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3">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3">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3">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3">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3">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3">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3">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3">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3">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3">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3">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3">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3">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3">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3">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3">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3">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3">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3">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3">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3">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3">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3">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3">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3">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3">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3">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3">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3">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3">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3">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3">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3">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3">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3">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3">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3">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3">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3">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3">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3">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3">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3">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3">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3">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3">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3">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3">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3">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3">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3">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3">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3">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3">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3">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3">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3">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3">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3">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3">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3">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3">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3">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3">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3">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3">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3">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3">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3">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3">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3">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3">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3">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3">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3">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3">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3">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3">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3">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3">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3">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3">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3">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3">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3">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3">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3">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3">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3">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3">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3">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3">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3">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3">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3">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3">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3">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3">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3">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3">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3">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3">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3">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3">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3">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3">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3">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3">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3">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3">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3">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3">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3">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3">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3">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3">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3">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3">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3">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3">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3">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3">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3">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3">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3">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3">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3">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3">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3">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3">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3">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3">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3">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3">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3">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3">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3">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3">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3">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3">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3">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3">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3">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3">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3">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3">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3">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3">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3">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3">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3">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3">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3">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3">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3">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3">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3">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3">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3">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3">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3">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3">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3">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3">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3">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3">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3">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3">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3">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3">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3">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3">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3">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3">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3">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3">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3">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3">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3">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3">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3">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3">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3">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3">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3">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3">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3">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3">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3">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3">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3">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3">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3">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3">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3">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3">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3">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3">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3">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3">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3">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3">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3">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3">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3">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3">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3">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3">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3">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3">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3">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3">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3">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3">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3">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3">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3">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3">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3">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3">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3">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3">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3">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3">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3">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3">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3">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3">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3">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3">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3">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3">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3">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3">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3">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3">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3">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3">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3">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3">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3">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3">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3">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3">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3">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3">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3">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3">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3">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3">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3">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3">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3">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3">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3">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3">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3">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3">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3">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3">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3">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3">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3">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3">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3">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3">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3">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3">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3">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3">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3">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3">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3">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3">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3">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3">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3">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3">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3">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3">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3">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3">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3">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3">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3">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3">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3">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3">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3">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3">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3">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3">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3">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3">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3">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3">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3">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3">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3">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3">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3">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3">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3">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3">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3">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3">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3">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3">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3">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3">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3">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3">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3">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3">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3">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3">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3">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3">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3">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3">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3">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3">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3">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3">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3">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3">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3">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3">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3">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3">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3">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3">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3">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3">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3">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3">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3">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3">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3">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3">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3">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3">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3">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3">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3">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3">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3">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3">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3">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3">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3">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3">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3">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3">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3">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3">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3">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3">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3">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3">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3">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3">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3">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3">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3">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3">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3">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3">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3">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3">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3">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3">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3">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3">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3">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3">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3">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3">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3">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3">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3">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3">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3">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3">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3">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3">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3">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3">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3">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3">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3">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3">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3">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3">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3">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3">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3">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3">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3">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3">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3">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3">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3">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3">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3">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3">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3">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3">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3">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3">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3">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3">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3">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3">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3">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3">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3">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3">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3">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3">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3">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3">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3">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3">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3">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3">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3">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3">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3">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3">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3">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3">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3">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3">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3">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3">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3">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3">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3">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3">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3">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3">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3">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3">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3">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3">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3">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3">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3">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3">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3">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3">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3">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3">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3">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3">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3">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3">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3">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3">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3">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3">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3">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3">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3">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3">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3">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3">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3">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3">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3">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3">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3">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3">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3">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3">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3">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3">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3">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3">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3">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3">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3">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3">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3">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3">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3">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3">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3">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3">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3">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3">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3">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3">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3">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3">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3">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3">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3">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3">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3">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3">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3">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3">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3">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3">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3">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3">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3">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3">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3">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3">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3">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3">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3">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3">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3">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3">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3">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3">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3">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3">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3">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3">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3">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3">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3">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3">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3">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3">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3">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3">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3">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3">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3">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3">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3">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3">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3">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3">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3">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3">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3">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3">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3">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3">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3">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3">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3">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3">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3">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3">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3">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3">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3">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3">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3">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3">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3">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3">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3">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3">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3">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3">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3">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3">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3">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3">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3">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3">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3">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3">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3">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3">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3">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3">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3">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3">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3">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3">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3">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3">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3">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3">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3">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3">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3">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3">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3">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3">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3">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3">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3">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3">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3">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3">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3">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3">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3">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3">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3">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3">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3">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3">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3">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3">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3">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3">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3">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3">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3">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3">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3">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3">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3">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3">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3">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3">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3">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3">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3">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3">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3">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3">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3">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3">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3">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3">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3">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3">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3">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3">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3">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3">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3">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3">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3">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3">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3">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3">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3">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3">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3">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3">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3">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3">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3">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3">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3">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3">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3">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3">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3">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3">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3">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3">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3">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3">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3">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3">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3">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3">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3">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3">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3">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3">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3">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3">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3">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3">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3">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3">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3">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3">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3">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3">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3">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3">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3">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3">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3">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3">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3">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3">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3">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3">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3">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3">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3">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3">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3">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3">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3">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3">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3">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3">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3">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3">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3">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3">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3">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3">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3">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3">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3">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3">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3">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3">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3">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3">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3">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3">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3">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3">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3">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3">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3">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3">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3">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3">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3">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3">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3">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3">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3">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3">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3">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3">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3">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3">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3">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3">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3">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3">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3">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3">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3">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3">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3">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3">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3">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3">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3">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3">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3">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3">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3">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3">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3">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3">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3">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3">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3">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3">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3">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3">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3">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3">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3">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3">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3">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3">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3">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3">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3">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3">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3">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3">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3">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3">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3">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3">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3">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3">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3">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3">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3">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3">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3">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3">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3">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3">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3">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3">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3">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3">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3">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3">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3">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3">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3">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3">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3">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3">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3">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3">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3">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3">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3">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3">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3">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3">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3">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3">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3">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3">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3">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3">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3">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3">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3">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3">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3">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3">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3">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3">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3">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3">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3">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3">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3">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3">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3">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3">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3">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3">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3">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3">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3">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3">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3">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3">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3">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3">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3">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3">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3">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3">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3">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3">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3">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3">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3">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3">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3">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3">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3">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3">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3">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3">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3">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3">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3">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3">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3">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3">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3">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3">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3">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3">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3">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3">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3">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3">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3">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3">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3">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3">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3">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3">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3">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3">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3">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3">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3">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3">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3">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3">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3">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3">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3">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3">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3">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3">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3">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3">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3">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3">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3">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3">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3">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3">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3">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3">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3">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3">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3">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3">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3">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3">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3">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3">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3">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3">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3">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3">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3">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3">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3">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3">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3">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3">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3">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3">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3">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3">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3">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3">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3">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3">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3">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3">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3">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3">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3">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3">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3">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3">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3">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3">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3">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3">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3">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3">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3">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3">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3">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3">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3">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3">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3">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3">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3">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3">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3">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3">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3">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3">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3">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3">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3">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3">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3">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3">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3">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3">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3">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3">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3">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3">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3">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3">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3">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3">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3">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3">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3">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3">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3">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3">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3">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3">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3">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3">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3">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3">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3">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3">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3">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3">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3">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3">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3">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3">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3">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3">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3">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3">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3">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3">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3">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3">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3">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3">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3">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3">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3">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3">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3">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3">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3">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3">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3">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3">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3">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3">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3">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3">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3">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3">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3">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3">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3">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3">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3">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3">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3">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3">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3">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3">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3">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3">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3">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3">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3">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3">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3">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3">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3">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3">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3">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3">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3">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3">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3">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3">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3">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3">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3">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3">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3">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3">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3">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3">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3">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3">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3">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3">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3">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3">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3">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3">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3">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3">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3">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3">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3">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3">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3">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3">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3">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3">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3">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3">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3">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3">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3">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3">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3">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3">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3">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3">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3">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3">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3">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3">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3">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3">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3">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3">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3">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3">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3">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3">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3">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3">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3">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3">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3">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3">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3">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3">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3">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3">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3">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3">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3">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3">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3">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3">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3">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3">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3">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3">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3">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3">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3">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3">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3">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3">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3">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3">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3">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3">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3">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3">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3">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3">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3">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3">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3">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3">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3">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3">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3">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3">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3">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3">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3">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3">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3">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3">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3">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3">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3">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3">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3">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3">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3">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3">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3">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3">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3">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3">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3">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3">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3">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3">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3">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3">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3">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3">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3">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3">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3">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3">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3">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3">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3">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3">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3">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3">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3">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3">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3">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3">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3">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3">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3">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3">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3">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3">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3">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3">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3">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3">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3">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3">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3">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3">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3">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3">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3">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3">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3">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3">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3">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3">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3">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3">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3">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3">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3">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3">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3">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3">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3">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3">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3">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3">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3">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3">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3">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3">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3">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3">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3">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3">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3">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3">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3">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3">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3">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3">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3">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3">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3">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3">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3">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3">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3">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3">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3">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3">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3">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3">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3">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3">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3">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3">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3">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3">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3">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3">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3">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3">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3">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3">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3">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3">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3">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3">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3">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3">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3">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3">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3">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3">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3">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3">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3">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3">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3">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3">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3">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3">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3">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3">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3">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3">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3">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3">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3">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3">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3">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3">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3">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3">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3">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3">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3">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3">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3">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3">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3">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3">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3">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3">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3">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3">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3">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3">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3">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3">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3">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3">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3">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3">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3">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3">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3">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3">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3">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3">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3">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3">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3">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3">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3">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3">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3">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3">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3">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3">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3">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3">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3">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3">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3">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3">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3">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3">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3">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3">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3">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3">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3">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3">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3">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3">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3">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3">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3">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3">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3">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3">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3">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3">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3">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3">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3">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3">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3">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3">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3">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3">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3">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3">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3">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3">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3">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3">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3">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3">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3">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3">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3">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3">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3">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3">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3">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3">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3">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3">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3">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3">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3">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3">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3">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3">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3">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3">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3">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3">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3">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3">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3">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3">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3">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3">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3">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3">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3">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3">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3">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3">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3">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3">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3">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3">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3">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3">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3">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3">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3">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3">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3">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3">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3">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3">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3">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3">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3">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3">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3">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3">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3">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3">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3">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3">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3">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3">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3">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3">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3">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3">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3">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3">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3">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3">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3">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3">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3">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3">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3">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3">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3">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3">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3">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3">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3">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3">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3">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3">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3">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3">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3">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3">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3">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3">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3">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3">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3">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3">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3">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3">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3">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3">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3">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3">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3">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3">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3">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3">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3">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3">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3">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3">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3">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3">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3">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3">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3">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3">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3">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3">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3">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3">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3">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3">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3">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3">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3">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3">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3">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3">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3">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3">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3">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3">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3">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3">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3">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3">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3">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3">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3">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3">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3">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3">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3">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3">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3">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3">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3">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3">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3">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3">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3">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3">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3">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3">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3">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3">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3">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3">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3">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3">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3">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3">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3">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3">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3">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3">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3">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3">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3">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3">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3">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3">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3">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3">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3">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3">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3">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3">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3">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3">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3">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3">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3">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3">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3">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3">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3">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3">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3">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3">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3">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3">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3">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3">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3">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3">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3">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3">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3">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3">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3">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3">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3">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3">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3">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3">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3">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3">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3">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3">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3">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3">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3">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3">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3">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3">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3">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3">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3">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3">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3">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3">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3">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3">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3">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3">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3">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3">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3">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3">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3">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3">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3">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3">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3">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3">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3">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3">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3">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3">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3">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3">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3">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3">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3">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3">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3">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3">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3">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3">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3">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3">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3">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3">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3">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3">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3">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3">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3">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3">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3">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3">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3">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3">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3">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3">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3">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3">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3">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3">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3">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3">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3">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3">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3">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3">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3">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3">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3">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3">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3">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3">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3">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3">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3">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3">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3">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3">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3">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3">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3">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3">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3">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3">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3">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3">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3">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3">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3">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3">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3">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3">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3">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3">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3">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3">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3">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3">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3">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3">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3">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3">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3">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3">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3">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3">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3">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3">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3">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3">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3">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3">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3">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3">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3">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3">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3">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3">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3">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3">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3">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3">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3">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3">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3">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3">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3">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3">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3">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3">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3">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3">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3">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3">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3">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3">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3">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3">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3">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3">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3">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3">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3">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3">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3">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3">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3">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3">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3">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3">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3">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3">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3">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3">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3">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3">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3">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3">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3">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3">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3">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3">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3">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3">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3">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3">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3">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3">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3">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3">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3">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3">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3">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3">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3">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3">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3">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3">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3">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3">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3">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3">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3">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3">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3">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3">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3">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3">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3">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3">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3">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3">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3">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3">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3">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3">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3">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3">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3">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3">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3">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3">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3">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3">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3">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3">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3">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3">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3">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3">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3">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3">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3">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3">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3">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3">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3">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3">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3">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3">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3">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3">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3">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3">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3">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3">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3">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3">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3">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3">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3">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3">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3">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3">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3">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3">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3">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3">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3">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3">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3">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3">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3">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3">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3">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3">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3">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3">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3">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3">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3">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3">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3">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3">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3">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3">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3">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3">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3">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3">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3">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3">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3">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3">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3">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3">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3">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3">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3">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3">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3">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3">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3">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3">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3">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3">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3">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3">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3">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3">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3">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3">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3">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3">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3">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3">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3">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3">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3">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3">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3">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3">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3">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3">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3">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3">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3">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3">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3">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3">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3">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3">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3">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3">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3">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3">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3">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3">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3">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3">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3">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3">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3">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3">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3">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3">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3">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3">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3">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3">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3">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3">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3">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3">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3">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3">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3">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3">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3">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3">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3">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3">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3">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3">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3">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3">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3">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3">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3">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3">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3">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3">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3">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3">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3">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3">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3">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3">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3">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3">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3">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3">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3">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3">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3">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3">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3">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3">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3">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3">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3">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3">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3">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3">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3">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3">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3">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3">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3">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3">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3">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3">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3">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3">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3">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3">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3">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3">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3">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3">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3">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3">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3">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3">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3">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3">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3">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3">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3">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3">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3">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3">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3">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3">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3">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3">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3">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3">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3">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3">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3">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3">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3">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3">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3">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3">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3">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3">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3">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3">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3">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3">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3">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3">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3">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3">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3">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3">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3">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3">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3">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3">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3">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3">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3">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3">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3">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3">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3">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3">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3">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3">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3">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3">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3">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3">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3">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3">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3">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3">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3">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3">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3">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3">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3">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3">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3">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3">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3">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3">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3">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3">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3">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3">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3">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3">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3">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3">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3">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3">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3">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3">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3">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3">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3">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3">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3">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3">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3">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3">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3">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3">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3">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3">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3">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3">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3">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3">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3">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3">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3">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3">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3">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3">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3">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3">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3">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3">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3">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3">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3">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3">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3">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3">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3">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3">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3">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3">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3">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3">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3">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3">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3">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3">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3">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3">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3">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3">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3">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3">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3">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3">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3">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3">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3">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3">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3">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3">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3">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3">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3">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3">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3">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3">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3">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3">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3">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3">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3">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3">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3">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3">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3">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3">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3">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3">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3">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3">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3">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3">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3">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3">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3">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3">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3">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3">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3">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3">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3">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3">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3">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3">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3">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3">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3">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3">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3">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3">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3">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3">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3">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3">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3">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3">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3">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3">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3">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3">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3">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3">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3">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3">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3">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3">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3">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3">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3">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3">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3">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3">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3">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3">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3">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3">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3">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3">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3">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3">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3">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3">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3">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3">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3">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3">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3">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3">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3">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3">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3">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3">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3">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3">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3">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3">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3">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3">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AB06C-18EE-4D64-8319-B37B14EF05AE}">
  <dimension ref="A1:XFD7044"/>
  <sheetViews>
    <sheetView workbookViewId="0">
      <selection activeCell="L6" sqref="L6"/>
    </sheetView>
  </sheetViews>
  <sheetFormatPr defaultRowHeight="14.4" x14ac:dyDescent="0.3"/>
  <cols>
    <col min="1" max="1" width="12.5546875" customWidth="1"/>
    <col min="3" max="3" width="14.109375" customWidth="1"/>
    <col min="4" max="4" width="9" customWidth="1"/>
    <col min="5" max="5" width="12.88671875" customWidth="1"/>
    <col min="7" max="7" width="14.21875" customWidth="1"/>
    <col min="8" max="8" width="14.109375" customWidth="1"/>
    <col min="9" max="9" width="15.6640625" customWidth="1"/>
    <col min="10" max="10" width="15.21875" customWidth="1"/>
    <col min="11" max="11" width="14.5546875" customWidth="1"/>
    <col min="12" max="12" width="17.21875" customWidth="1"/>
    <col min="13" max="14" width="13.44140625" customWidth="1"/>
    <col min="15" max="15" width="17.21875" customWidth="1"/>
    <col min="16" max="16" width="10.109375" customWidth="1"/>
    <col min="17" max="17" width="16.33203125" customWidth="1"/>
    <col min="18" max="18" width="16.44140625" customWidth="1"/>
    <col min="19" max="19" width="16.109375" customWidth="1"/>
    <col min="20" max="20" width="13.6640625" style="5" customWidth="1"/>
    <col min="22" max="22" width="10.33203125" style="5" customWidth="1"/>
    <col min="23" max="23" width="10.33203125" customWidth="1"/>
    <col min="24" max="24" width="15.21875" customWidth="1"/>
    <col min="25" max="30" width="10.33203125" customWidth="1"/>
    <col min="31" max="120" width="11.33203125" customWidth="1"/>
    <col min="121" max="1020" width="12.33203125" customWidth="1"/>
    <col min="1021" max="10020" width="13.33203125" customWidth="1"/>
    <col min="10021" max="16384" width="14.33203125" customWidth="1"/>
  </cols>
  <sheetData>
    <row r="1" spans="1:1638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5" t="s">
        <v>19</v>
      </c>
      <c r="U1" t="s">
        <v>20</v>
      </c>
      <c r="V1" s="5" t="s">
        <v>23454</v>
      </c>
      <c r="W1" t="s">
        <v>23456</v>
      </c>
      <c r="X1" t="s">
        <v>23457</v>
      </c>
      <c r="Y1" t="s">
        <v>7083</v>
      </c>
      <c r="Z1" t="s">
        <v>7084</v>
      </c>
      <c r="AA1" t="s">
        <v>7085</v>
      </c>
      <c r="AB1" t="s">
        <v>7086</v>
      </c>
      <c r="AC1" t="s">
        <v>7087</v>
      </c>
      <c r="AD1" t="s">
        <v>7088</v>
      </c>
      <c r="AE1" t="s">
        <v>7089</v>
      </c>
      <c r="AF1" t="s">
        <v>7090</v>
      </c>
      <c r="AG1" t="s">
        <v>7091</v>
      </c>
      <c r="AH1" t="s">
        <v>7092</v>
      </c>
      <c r="AI1" t="s">
        <v>7093</v>
      </c>
      <c r="AJ1" t="s">
        <v>7094</v>
      </c>
      <c r="AK1" t="s">
        <v>7095</v>
      </c>
      <c r="AL1" t="s">
        <v>7096</v>
      </c>
      <c r="AM1" t="s">
        <v>7097</v>
      </c>
      <c r="AN1" t="s">
        <v>7098</v>
      </c>
      <c r="AO1" t="s">
        <v>7099</v>
      </c>
      <c r="AP1" t="s">
        <v>7100</v>
      </c>
      <c r="AQ1" t="s">
        <v>7101</v>
      </c>
      <c r="AR1" t="s">
        <v>7102</v>
      </c>
      <c r="AS1" t="s">
        <v>7103</v>
      </c>
      <c r="AT1" t="s">
        <v>7104</v>
      </c>
      <c r="AU1" t="s">
        <v>7105</v>
      </c>
      <c r="AV1" t="s">
        <v>7106</v>
      </c>
      <c r="AW1" t="s">
        <v>7107</v>
      </c>
      <c r="AX1" t="s">
        <v>7108</v>
      </c>
      <c r="AY1" t="s">
        <v>7109</v>
      </c>
      <c r="AZ1" t="s">
        <v>7110</v>
      </c>
      <c r="BA1" t="s">
        <v>7111</v>
      </c>
      <c r="BB1" t="s">
        <v>7112</v>
      </c>
      <c r="BC1" t="s">
        <v>7113</v>
      </c>
      <c r="BD1" t="s">
        <v>7114</v>
      </c>
      <c r="BE1" t="s">
        <v>7115</v>
      </c>
      <c r="BF1" t="s">
        <v>7116</v>
      </c>
      <c r="BG1" t="s">
        <v>7117</v>
      </c>
      <c r="BH1" t="s">
        <v>7118</v>
      </c>
      <c r="BI1" t="s">
        <v>7119</v>
      </c>
      <c r="BJ1" t="s">
        <v>7120</v>
      </c>
      <c r="BK1" t="s">
        <v>7121</v>
      </c>
      <c r="BL1" t="s">
        <v>7122</v>
      </c>
      <c r="BM1" t="s">
        <v>7123</v>
      </c>
      <c r="BN1" t="s">
        <v>7124</v>
      </c>
      <c r="BO1" t="s">
        <v>7125</v>
      </c>
      <c r="BP1" t="s">
        <v>7126</v>
      </c>
      <c r="BQ1" t="s">
        <v>7127</v>
      </c>
      <c r="BR1" t="s">
        <v>7128</v>
      </c>
      <c r="BS1" t="s">
        <v>7129</v>
      </c>
      <c r="BT1" t="s">
        <v>7130</v>
      </c>
      <c r="BU1" t="s">
        <v>7131</v>
      </c>
      <c r="BV1" t="s">
        <v>7132</v>
      </c>
      <c r="BW1" t="s">
        <v>7133</v>
      </c>
      <c r="BX1" t="s">
        <v>7134</v>
      </c>
      <c r="BY1" t="s">
        <v>7135</v>
      </c>
      <c r="BZ1" t="s">
        <v>7136</v>
      </c>
      <c r="CA1" t="s">
        <v>7137</v>
      </c>
      <c r="CB1" t="s">
        <v>7138</v>
      </c>
      <c r="CC1" t="s">
        <v>7139</v>
      </c>
      <c r="CD1" t="s">
        <v>7140</v>
      </c>
      <c r="CE1" t="s">
        <v>7141</v>
      </c>
      <c r="CF1" t="s">
        <v>7142</v>
      </c>
      <c r="CG1" t="s">
        <v>7143</v>
      </c>
      <c r="CH1" t="s">
        <v>7144</v>
      </c>
      <c r="CI1" t="s">
        <v>7145</v>
      </c>
      <c r="CJ1" t="s">
        <v>7146</v>
      </c>
      <c r="CK1" t="s">
        <v>7147</v>
      </c>
      <c r="CL1" t="s">
        <v>7148</v>
      </c>
      <c r="CM1" t="s">
        <v>7149</v>
      </c>
      <c r="CN1" t="s">
        <v>7150</v>
      </c>
      <c r="CO1" t="s">
        <v>7151</v>
      </c>
      <c r="CP1" t="s">
        <v>7152</v>
      </c>
      <c r="CQ1" t="s">
        <v>7153</v>
      </c>
      <c r="CR1" t="s">
        <v>7154</v>
      </c>
      <c r="CS1" t="s">
        <v>7155</v>
      </c>
      <c r="CT1" t="s">
        <v>7156</v>
      </c>
      <c r="CU1" t="s">
        <v>7157</v>
      </c>
      <c r="CV1" t="s">
        <v>7158</v>
      </c>
      <c r="CW1" t="s">
        <v>7159</v>
      </c>
      <c r="CX1" t="s">
        <v>7160</v>
      </c>
      <c r="CY1" t="s">
        <v>7161</v>
      </c>
      <c r="CZ1" t="s">
        <v>7162</v>
      </c>
      <c r="DA1" t="s">
        <v>7163</v>
      </c>
      <c r="DB1" t="s">
        <v>7164</v>
      </c>
      <c r="DC1" t="s">
        <v>7165</v>
      </c>
      <c r="DD1" t="s">
        <v>7166</v>
      </c>
      <c r="DE1" t="s">
        <v>7167</v>
      </c>
      <c r="DF1" t="s">
        <v>7168</v>
      </c>
      <c r="DG1" t="s">
        <v>7169</v>
      </c>
      <c r="DH1" t="s">
        <v>7170</v>
      </c>
      <c r="DI1" t="s">
        <v>7171</v>
      </c>
      <c r="DJ1" t="s">
        <v>7172</v>
      </c>
      <c r="DK1" t="s">
        <v>7173</v>
      </c>
      <c r="DL1" t="s">
        <v>7174</v>
      </c>
      <c r="DM1" t="s">
        <v>7175</v>
      </c>
      <c r="DN1" t="s">
        <v>7176</v>
      </c>
      <c r="DO1" t="s">
        <v>7177</v>
      </c>
      <c r="DP1" t="s">
        <v>7178</v>
      </c>
      <c r="DQ1" t="s">
        <v>7179</v>
      </c>
      <c r="DR1" t="s">
        <v>7180</v>
      </c>
      <c r="DS1" t="s">
        <v>7181</v>
      </c>
      <c r="DT1" t="s">
        <v>7182</v>
      </c>
      <c r="DU1" t="s">
        <v>7183</v>
      </c>
      <c r="DV1" t="s">
        <v>7184</v>
      </c>
      <c r="DW1" t="s">
        <v>7185</v>
      </c>
      <c r="DX1" t="s">
        <v>7186</v>
      </c>
      <c r="DY1" t="s">
        <v>7187</v>
      </c>
      <c r="DZ1" t="s">
        <v>7188</v>
      </c>
      <c r="EA1" t="s">
        <v>7189</v>
      </c>
      <c r="EB1" t="s">
        <v>7190</v>
      </c>
      <c r="EC1" t="s">
        <v>7191</v>
      </c>
      <c r="ED1" t="s">
        <v>7192</v>
      </c>
      <c r="EE1" t="s">
        <v>7193</v>
      </c>
      <c r="EF1" t="s">
        <v>7194</v>
      </c>
      <c r="EG1" t="s">
        <v>7195</v>
      </c>
      <c r="EH1" t="s">
        <v>7196</v>
      </c>
      <c r="EI1" t="s">
        <v>7197</v>
      </c>
      <c r="EJ1" t="s">
        <v>7198</v>
      </c>
      <c r="EK1" t="s">
        <v>7199</v>
      </c>
      <c r="EL1" t="s">
        <v>7200</v>
      </c>
      <c r="EM1" t="s">
        <v>7201</v>
      </c>
      <c r="EN1" t="s">
        <v>7202</v>
      </c>
      <c r="EO1" t="s">
        <v>7203</v>
      </c>
      <c r="EP1" t="s">
        <v>7204</v>
      </c>
      <c r="EQ1" t="s">
        <v>7205</v>
      </c>
      <c r="ER1" t="s">
        <v>7206</v>
      </c>
      <c r="ES1" t="s">
        <v>7207</v>
      </c>
      <c r="ET1" t="s">
        <v>7208</v>
      </c>
      <c r="EU1" t="s">
        <v>7209</v>
      </c>
      <c r="EV1" t="s">
        <v>7210</v>
      </c>
      <c r="EW1" t="s">
        <v>7211</v>
      </c>
      <c r="EX1" t="s">
        <v>7212</v>
      </c>
      <c r="EY1" t="s">
        <v>7213</v>
      </c>
      <c r="EZ1" t="s">
        <v>7214</v>
      </c>
      <c r="FA1" t="s">
        <v>7215</v>
      </c>
      <c r="FB1" t="s">
        <v>7216</v>
      </c>
      <c r="FC1" t="s">
        <v>7217</v>
      </c>
      <c r="FD1" t="s">
        <v>7218</v>
      </c>
      <c r="FE1" t="s">
        <v>7219</v>
      </c>
      <c r="FF1" t="s">
        <v>7220</v>
      </c>
      <c r="FG1" t="s">
        <v>7221</v>
      </c>
      <c r="FH1" t="s">
        <v>7222</v>
      </c>
      <c r="FI1" t="s">
        <v>7223</v>
      </c>
      <c r="FJ1" t="s">
        <v>7224</v>
      </c>
      <c r="FK1" t="s">
        <v>7225</v>
      </c>
      <c r="FL1" t="s">
        <v>7226</v>
      </c>
      <c r="FM1" t="s">
        <v>7227</v>
      </c>
      <c r="FN1" t="s">
        <v>7228</v>
      </c>
      <c r="FO1" t="s">
        <v>7229</v>
      </c>
      <c r="FP1" t="s">
        <v>7230</v>
      </c>
      <c r="FQ1" t="s">
        <v>7231</v>
      </c>
      <c r="FR1" t="s">
        <v>7232</v>
      </c>
      <c r="FS1" t="s">
        <v>7233</v>
      </c>
      <c r="FT1" t="s">
        <v>7234</v>
      </c>
      <c r="FU1" t="s">
        <v>7235</v>
      </c>
      <c r="FV1" t="s">
        <v>7236</v>
      </c>
      <c r="FW1" t="s">
        <v>7237</v>
      </c>
      <c r="FX1" t="s">
        <v>7238</v>
      </c>
      <c r="FY1" t="s">
        <v>7239</v>
      </c>
      <c r="FZ1" t="s">
        <v>7240</v>
      </c>
      <c r="GA1" t="s">
        <v>7241</v>
      </c>
      <c r="GB1" t="s">
        <v>7242</v>
      </c>
      <c r="GC1" t="s">
        <v>7243</v>
      </c>
      <c r="GD1" t="s">
        <v>7244</v>
      </c>
      <c r="GE1" t="s">
        <v>7245</v>
      </c>
      <c r="GF1" t="s">
        <v>7246</v>
      </c>
      <c r="GG1" t="s">
        <v>7247</v>
      </c>
      <c r="GH1" t="s">
        <v>7248</v>
      </c>
      <c r="GI1" t="s">
        <v>7249</v>
      </c>
      <c r="GJ1" t="s">
        <v>7250</v>
      </c>
      <c r="GK1" t="s">
        <v>7251</v>
      </c>
      <c r="GL1" t="s">
        <v>7252</v>
      </c>
      <c r="GM1" t="s">
        <v>7253</v>
      </c>
      <c r="GN1" t="s">
        <v>7254</v>
      </c>
      <c r="GO1" t="s">
        <v>7255</v>
      </c>
      <c r="GP1" t="s">
        <v>7256</v>
      </c>
      <c r="GQ1" t="s">
        <v>7257</v>
      </c>
      <c r="GR1" t="s">
        <v>7258</v>
      </c>
      <c r="GS1" t="s">
        <v>7259</v>
      </c>
      <c r="GT1" t="s">
        <v>7260</v>
      </c>
      <c r="GU1" t="s">
        <v>7261</v>
      </c>
      <c r="GV1" t="s">
        <v>7262</v>
      </c>
      <c r="GW1" t="s">
        <v>7263</v>
      </c>
      <c r="GX1" t="s">
        <v>7264</v>
      </c>
      <c r="GY1" t="s">
        <v>7265</v>
      </c>
      <c r="GZ1" t="s">
        <v>7266</v>
      </c>
      <c r="HA1" t="s">
        <v>7267</v>
      </c>
      <c r="HB1" t="s">
        <v>7268</v>
      </c>
      <c r="HC1" t="s">
        <v>7269</v>
      </c>
      <c r="HD1" t="s">
        <v>7270</v>
      </c>
      <c r="HE1" t="s">
        <v>7271</v>
      </c>
      <c r="HF1" t="s">
        <v>7272</v>
      </c>
      <c r="HG1" t="s">
        <v>7273</v>
      </c>
      <c r="HH1" t="s">
        <v>7274</v>
      </c>
      <c r="HI1" t="s">
        <v>7275</v>
      </c>
      <c r="HJ1" t="s">
        <v>7276</v>
      </c>
      <c r="HK1" t="s">
        <v>7277</v>
      </c>
      <c r="HL1" t="s">
        <v>7278</v>
      </c>
      <c r="HM1" t="s">
        <v>7279</v>
      </c>
      <c r="HN1" t="s">
        <v>7280</v>
      </c>
      <c r="HO1" t="s">
        <v>7281</v>
      </c>
      <c r="HP1" t="s">
        <v>7282</v>
      </c>
      <c r="HQ1" t="s">
        <v>7283</v>
      </c>
      <c r="HR1" t="s">
        <v>7284</v>
      </c>
      <c r="HS1" t="s">
        <v>7285</v>
      </c>
      <c r="HT1" t="s">
        <v>7286</v>
      </c>
      <c r="HU1" t="s">
        <v>7287</v>
      </c>
      <c r="HV1" t="s">
        <v>7288</v>
      </c>
      <c r="HW1" t="s">
        <v>7289</v>
      </c>
      <c r="HX1" t="s">
        <v>7290</v>
      </c>
      <c r="HY1" t="s">
        <v>7291</v>
      </c>
      <c r="HZ1" t="s">
        <v>7292</v>
      </c>
      <c r="IA1" t="s">
        <v>7293</v>
      </c>
      <c r="IB1" t="s">
        <v>7294</v>
      </c>
      <c r="IC1" t="s">
        <v>7295</v>
      </c>
      <c r="ID1" t="s">
        <v>7296</v>
      </c>
      <c r="IE1" t="s">
        <v>7297</v>
      </c>
      <c r="IF1" t="s">
        <v>7298</v>
      </c>
      <c r="IG1" t="s">
        <v>7299</v>
      </c>
      <c r="IH1" t="s">
        <v>7300</v>
      </c>
      <c r="II1" t="s">
        <v>7301</v>
      </c>
      <c r="IJ1" t="s">
        <v>7302</v>
      </c>
      <c r="IK1" t="s">
        <v>7303</v>
      </c>
      <c r="IL1" t="s">
        <v>7304</v>
      </c>
      <c r="IM1" t="s">
        <v>7305</v>
      </c>
      <c r="IN1" t="s">
        <v>7306</v>
      </c>
      <c r="IO1" t="s">
        <v>7307</v>
      </c>
      <c r="IP1" t="s">
        <v>7308</v>
      </c>
      <c r="IQ1" t="s">
        <v>7309</v>
      </c>
      <c r="IR1" t="s">
        <v>7310</v>
      </c>
      <c r="IS1" t="s">
        <v>7311</v>
      </c>
      <c r="IT1" t="s">
        <v>7312</v>
      </c>
      <c r="IU1" t="s">
        <v>7313</v>
      </c>
      <c r="IV1" t="s">
        <v>7314</v>
      </c>
      <c r="IW1" t="s">
        <v>7315</v>
      </c>
      <c r="IX1" t="s">
        <v>7316</v>
      </c>
      <c r="IY1" t="s">
        <v>7317</v>
      </c>
      <c r="IZ1" t="s">
        <v>7318</v>
      </c>
      <c r="JA1" t="s">
        <v>7319</v>
      </c>
      <c r="JB1" t="s">
        <v>7320</v>
      </c>
      <c r="JC1" t="s">
        <v>7321</v>
      </c>
      <c r="JD1" t="s">
        <v>7322</v>
      </c>
      <c r="JE1" t="s">
        <v>7323</v>
      </c>
      <c r="JF1" t="s">
        <v>7324</v>
      </c>
      <c r="JG1" t="s">
        <v>7325</v>
      </c>
      <c r="JH1" t="s">
        <v>7326</v>
      </c>
      <c r="JI1" t="s">
        <v>7327</v>
      </c>
      <c r="JJ1" t="s">
        <v>7328</v>
      </c>
      <c r="JK1" t="s">
        <v>7329</v>
      </c>
      <c r="JL1" t="s">
        <v>7330</v>
      </c>
      <c r="JM1" t="s">
        <v>7331</v>
      </c>
      <c r="JN1" t="s">
        <v>7332</v>
      </c>
      <c r="JO1" t="s">
        <v>7333</v>
      </c>
      <c r="JP1" t="s">
        <v>7334</v>
      </c>
      <c r="JQ1" t="s">
        <v>7335</v>
      </c>
      <c r="JR1" t="s">
        <v>7336</v>
      </c>
      <c r="JS1" t="s">
        <v>7337</v>
      </c>
      <c r="JT1" t="s">
        <v>7338</v>
      </c>
      <c r="JU1" t="s">
        <v>7339</v>
      </c>
      <c r="JV1" t="s">
        <v>7340</v>
      </c>
      <c r="JW1" t="s">
        <v>7341</v>
      </c>
      <c r="JX1" t="s">
        <v>7342</v>
      </c>
      <c r="JY1" t="s">
        <v>7343</v>
      </c>
      <c r="JZ1" t="s">
        <v>7344</v>
      </c>
      <c r="KA1" t="s">
        <v>7345</v>
      </c>
      <c r="KB1" t="s">
        <v>7346</v>
      </c>
      <c r="KC1" t="s">
        <v>7347</v>
      </c>
      <c r="KD1" t="s">
        <v>7348</v>
      </c>
      <c r="KE1" t="s">
        <v>7349</v>
      </c>
      <c r="KF1" t="s">
        <v>7350</v>
      </c>
      <c r="KG1" t="s">
        <v>7351</v>
      </c>
      <c r="KH1" t="s">
        <v>7352</v>
      </c>
      <c r="KI1" t="s">
        <v>7353</v>
      </c>
      <c r="KJ1" t="s">
        <v>7354</v>
      </c>
      <c r="KK1" t="s">
        <v>7355</v>
      </c>
      <c r="KL1" t="s">
        <v>7356</v>
      </c>
      <c r="KM1" t="s">
        <v>7357</v>
      </c>
      <c r="KN1" t="s">
        <v>7358</v>
      </c>
      <c r="KO1" t="s">
        <v>7359</v>
      </c>
      <c r="KP1" t="s">
        <v>7360</v>
      </c>
      <c r="KQ1" t="s">
        <v>7361</v>
      </c>
      <c r="KR1" t="s">
        <v>7362</v>
      </c>
      <c r="KS1" t="s">
        <v>7363</v>
      </c>
      <c r="KT1" t="s">
        <v>7364</v>
      </c>
      <c r="KU1" t="s">
        <v>7365</v>
      </c>
      <c r="KV1" t="s">
        <v>7366</v>
      </c>
      <c r="KW1" t="s">
        <v>7367</v>
      </c>
      <c r="KX1" t="s">
        <v>7368</v>
      </c>
      <c r="KY1" t="s">
        <v>7369</v>
      </c>
      <c r="KZ1" t="s">
        <v>7370</v>
      </c>
      <c r="LA1" t="s">
        <v>7371</v>
      </c>
      <c r="LB1" t="s">
        <v>7372</v>
      </c>
      <c r="LC1" t="s">
        <v>7373</v>
      </c>
      <c r="LD1" t="s">
        <v>7374</v>
      </c>
      <c r="LE1" t="s">
        <v>7375</v>
      </c>
      <c r="LF1" t="s">
        <v>7376</v>
      </c>
      <c r="LG1" t="s">
        <v>7377</v>
      </c>
      <c r="LH1" t="s">
        <v>7378</v>
      </c>
      <c r="LI1" t="s">
        <v>7379</v>
      </c>
      <c r="LJ1" t="s">
        <v>7380</v>
      </c>
      <c r="LK1" t="s">
        <v>7381</v>
      </c>
      <c r="LL1" t="s">
        <v>7382</v>
      </c>
      <c r="LM1" t="s">
        <v>7383</v>
      </c>
      <c r="LN1" t="s">
        <v>7384</v>
      </c>
      <c r="LO1" t="s">
        <v>7385</v>
      </c>
      <c r="LP1" t="s">
        <v>7386</v>
      </c>
      <c r="LQ1" t="s">
        <v>7387</v>
      </c>
      <c r="LR1" t="s">
        <v>7388</v>
      </c>
      <c r="LS1" t="s">
        <v>7389</v>
      </c>
      <c r="LT1" t="s">
        <v>7390</v>
      </c>
      <c r="LU1" t="s">
        <v>7391</v>
      </c>
      <c r="LV1" t="s">
        <v>7392</v>
      </c>
      <c r="LW1" t="s">
        <v>7393</v>
      </c>
      <c r="LX1" t="s">
        <v>7394</v>
      </c>
      <c r="LY1" t="s">
        <v>7395</v>
      </c>
      <c r="LZ1" t="s">
        <v>7396</v>
      </c>
      <c r="MA1" t="s">
        <v>7397</v>
      </c>
      <c r="MB1" t="s">
        <v>7398</v>
      </c>
      <c r="MC1" t="s">
        <v>7399</v>
      </c>
      <c r="MD1" t="s">
        <v>7400</v>
      </c>
      <c r="ME1" t="s">
        <v>7401</v>
      </c>
      <c r="MF1" t="s">
        <v>7402</v>
      </c>
      <c r="MG1" t="s">
        <v>7403</v>
      </c>
      <c r="MH1" t="s">
        <v>7404</v>
      </c>
      <c r="MI1" t="s">
        <v>7405</v>
      </c>
      <c r="MJ1" t="s">
        <v>7406</v>
      </c>
      <c r="MK1" t="s">
        <v>7407</v>
      </c>
      <c r="ML1" t="s">
        <v>7408</v>
      </c>
      <c r="MM1" t="s">
        <v>7409</v>
      </c>
      <c r="MN1" t="s">
        <v>7410</v>
      </c>
      <c r="MO1" t="s">
        <v>7411</v>
      </c>
      <c r="MP1" t="s">
        <v>7412</v>
      </c>
      <c r="MQ1" t="s">
        <v>7413</v>
      </c>
      <c r="MR1" t="s">
        <v>7414</v>
      </c>
      <c r="MS1" t="s">
        <v>7415</v>
      </c>
      <c r="MT1" t="s">
        <v>7416</v>
      </c>
      <c r="MU1" t="s">
        <v>7417</v>
      </c>
      <c r="MV1" t="s">
        <v>7418</v>
      </c>
      <c r="MW1" t="s">
        <v>7419</v>
      </c>
      <c r="MX1" t="s">
        <v>7420</v>
      </c>
      <c r="MY1" t="s">
        <v>7421</v>
      </c>
      <c r="MZ1" t="s">
        <v>7422</v>
      </c>
      <c r="NA1" t="s">
        <v>7423</v>
      </c>
      <c r="NB1" t="s">
        <v>7424</v>
      </c>
      <c r="NC1" t="s">
        <v>7425</v>
      </c>
      <c r="ND1" t="s">
        <v>7426</v>
      </c>
      <c r="NE1" t="s">
        <v>7427</v>
      </c>
      <c r="NF1" t="s">
        <v>7428</v>
      </c>
      <c r="NG1" t="s">
        <v>7429</v>
      </c>
      <c r="NH1" t="s">
        <v>7430</v>
      </c>
      <c r="NI1" t="s">
        <v>7431</v>
      </c>
      <c r="NJ1" t="s">
        <v>7432</v>
      </c>
      <c r="NK1" t="s">
        <v>7433</v>
      </c>
      <c r="NL1" t="s">
        <v>7434</v>
      </c>
      <c r="NM1" t="s">
        <v>7435</v>
      </c>
      <c r="NN1" t="s">
        <v>7436</v>
      </c>
      <c r="NO1" t="s">
        <v>7437</v>
      </c>
      <c r="NP1" t="s">
        <v>7438</v>
      </c>
      <c r="NQ1" t="s">
        <v>7439</v>
      </c>
      <c r="NR1" t="s">
        <v>7440</v>
      </c>
      <c r="NS1" t="s">
        <v>7441</v>
      </c>
      <c r="NT1" t="s">
        <v>7442</v>
      </c>
      <c r="NU1" t="s">
        <v>7443</v>
      </c>
      <c r="NV1" t="s">
        <v>7444</v>
      </c>
      <c r="NW1" t="s">
        <v>7445</v>
      </c>
      <c r="NX1" t="s">
        <v>7446</v>
      </c>
      <c r="NY1" t="s">
        <v>7447</v>
      </c>
      <c r="NZ1" t="s">
        <v>7448</v>
      </c>
      <c r="OA1" t="s">
        <v>7449</v>
      </c>
      <c r="OB1" t="s">
        <v>7450</v>
      </c>
      <c r="OC1" t="s">
        <v>7451</v>
      </c>
      <c r="OD1" t="s">
        <v>7452</v>
      </c>
      <c r="OE1" t="s">
        <v>7453</v>
      </c>
      <c r="OF1" t="s">
        <v>7454</v>
      </c>
      <c r="OG1" t="s">
        <v>7455</v>
      </c>
      <c r="OH1" t="s">
        <v>7456</v>
      </c>
      <c r="OI1" t="s">
        <v>7457</v>
      </c>
      <c r="OJ1" t="s">
        <v>7458</v>
      </c>
      <c r="OK1" t="s">
        <v>7459</v>
      </c>
      <c r="OL1" t="s">
        <v>7460</v>
      </c>
      <c r="OM1" t="s">
        <v>7461</v>
      </c>
      <c r="ON1" t="s">
        <v>7462</v>
      </c>
      <c r="OO1" t="s">
        <v>7463</v>
      </c>
      <c r="OP1" t="s">
        <v>7464</v>
      </c>
      <c r="OQ1" t="s">
        <v>7465</v>
      </c>
      <c r="OR1" t="s">
        <v>7466</v>
      </c>
      <c r="OS1" t="s">
        <v>7467</v>
      </c>
      <c r="OT1" t="s">
        <v>7468</v>
      </c>
      <c r="OU1" t="s">
        <v>7469</v>
      </c>
      <c r="OV1" t="s">
        <v>7470</v>
      </c>
      <c r="OW1" t="s">
        <v>7471</v>
      </c>
      <c r="OX1" t="s">
        <v>7472</v>
      </c>
      <c r="OY1" t="s">
        <v>7473</v>
      </c>
      <c r="OZ1" t="s">
        <v>7474</v>
      </c>
      <c r="PA1" t="s">
        <v>7475</v>
      </c>
      <c r="PB1" t="s">
        <v>7476</v>
      </c>
      <c r="PC1" t="s">
        <v>7477</v>
      </c>
      <c r="PD1" t="s">
        <v>7478</v>
      </c>
      <c r="PE1" t="s">
        <v>7479</v>
      </c>
      <c r="PF1" t="s">
        <v>7480</v>
      </c>
      <c r="PG1" t="s">
        <v>7481</v>
      </c>
      <c r="PH1" t="s">
        <v>7482</v>
      </c>
      <c r="PI1" t="s">
        <v>7483</v>
      </c>
      <c r="PJ1" t="s">
        <v>7484</v>
      </c>
      <c r="PK1" t="s">
        <v>7485</v>
      </c>
      <c r="PL1" t="s">
        <v>7486</v>
      </c>
      <c r="PM1" t="s">
        <v>7487</v>
      </c>
      <c r="PN1" t="s">
        <v>7488</v>
      </c>
      <c r="PO1" t="s">
        <v>7489</v>
      </c>
      <c r="PP1" t="s">
        <v>7490</v>
      </c>
      <c r="PQ1" t="s">
        <v>7491</v>
      </c>
      <c r="PR1" t="s">
        <v>7492</v>
      </c>
      <c r="PS1" t="s">
        <v>7493</v>
      </c>
      <c r="PT1" t="s">
        <v>7494</v>
      </c>
      <c r="PU1" t="s">
        <v>7495</v>
      </c>
      <c r="PV1" t="s">
        <v>7496</v>
      </c>
      <c r="PW1" t="s">
        <v>7497</v>
      </c>
      <c r="PX1" t="s">
        <v>7498</v>
      </c>
      <c r="PY1" t="s">
        <v>7499</v>
      </c>
      <c r="PZ1" t="s">
        <v>7500</v>
      </c>
      <c r="QA1" t="s">
        <v>7501</v>
      </c>
      <c r="QB1" t="s">
        <v>7502</v>
      </c>
      <c r="QC1" t="s">
        <v>7503</v>
      </c>
      <c r="QD1" t="s">
        <v>7504</v>
      </c>
      <c r="QE1" t="s">
        <v>7505</v>
      </c>
      <c r="QF1" t="s">
        <v>7506</v>
      </c>
      <c r="QG1" t="s">
        <v>7507</v>
      </c>
      <c r="QH1" t="s">
        <v>7508</v>
      </c>
      <c r="QI1" t="s">
        <v>7509</v>
      </c>
      <c r="QJ1" t="s">
        <v>7510</v>
      </c>
      <c r="QK1" t="s">
        <v>7511</v>
      </c>
      <c r="QL1" t="s">
        <v>7512</v>
      </c>
      <c r="QM1" t="s">
        <v>7513</v>
      </c>
      <c r="QN1" t="s">
        <v>7514</v>
      </c>
      <c r="QO1" t="s">
        <v>7515</v>
      </c>
      <c r="QP1" t="s">
        <v>7516</v>
      </c>
      <c r="QQ1" t="s">
        <v>7517</v>
      </c>
      <c r="QR1" t="s">
        <v>7518</v>
      </c>
      <c r="QS1" t="s">
        <v>7519</v>
      </c>
      <c r="QT1" t="s">
        <v>7520</v>
      </c>
      <c r="QU1" t="s">
        <v>7521</v>
      </c>
      <c r="QV1" t="s">
        <v>7522</v>
      </c>
      <c r="QW1" t="s">
        <v>7523</v>
      </c>
      <c r="QX1" t="s">
        <v>7524</v>
      </c>
      <c r="QY1" t="s">
        <v>7525</v>
      </c>
      <c r="QZ1" t="s">
        <v>7526</v>
      </c>
      <c r="RA1" t="s">
        <v>7527</v>
      </c>
      <c r="RB1" t="s">
        <v>7528</v>
      </c>
      <c r="RC1" t="s">
        <v>7529</v>
      </c>
      <c r="RD1" t="s">
        <v>7530</v>
      </c>
      <c r="RE1" t="s">
        <v>7531</v>
      </c>
      <c r="RF1" t="s">
        <v>7532</v>
      </c>
      <c r="RG1" t="s">
        <v>7533</v>
      </c>
      <c r="RH1" t="s">
        <v>7534</v>
      </c>
      <c r="RI1" t="s">
        <v>7535</v>
      </c>
      <c r="RJ1" t="s">
        <v>7536</v>
      </c>
      <c r="RK1" t="s">
        <v>7537</v>
      </c>
      <c r="RL1" t="s">
        <v>7538</v>
      </c>
      <c r="RM1" t="s">
        <v>7539</v>
      </c>
      <c r="RN1" t="s">
        <v>7540</v>
      </c>
      <c r="RO1" t="s">
        <v>7541</v>
      </c>
      <c r="RP1" t="s">
        <v>7542</v>
      </c>
      <c r="RQ1" t="s">
        <v>7543</v>
      </c>
      <c r="RR1" t="s">
        <v>7544</v>
      </c>
      <c r="RS1" t="s">
        <v>7545</v>
      </c>
      <c r="RT1" t="s">
        <v>7546</v>
      </c>
      <c r="RU1" t="s">
        <v>7547</v>
      </c>
      <c r="RV1" t="s">
        <v>7548</v>
      </c>
      <c r="RW1" t="s">
        <v>7549</v>
      </c>
      <c r="RX1" t="s">
        <v>7550</v>
      </c>
      <c r="RY1" t="s">
        <v>7551</v>
      </c>
      <c r="RZ1" t="s">
        <v>7552</v>
      </c>
      <c r="SA1" t="s">
        <v>7553</v>
      </c>
      <c r="SB1" t="s">
        <v>7554</v>
      </c>
      <c r="SC1" t="s">
        <v>7555</v>
      </c>
      <c r="SD1" t="s">
        <v>7556</v>
      </c>
      <c r="SE1" t="s">
        <v>7557</v>
      </c>
      <c r="SF1" t="s">
        <v>7558</v>
      </c>
      <c r="SG1" t="s">
        <v>7559</v>
      </c>
      <c r="SH1" t="s">
        <v>7560</v>
      </c>
      <c r="SI1" t="s">
        <v>7561</v>
      </c>
      <c r="SJ1" t="s">
        <v>7562</v>
      </c>
      <c r="SK1" t="s">
        <v>7563</v>
      </c>
      <c r="SL1" t="s">
        <v>7564</v>
      </c>
      <c r="SM1" t="s">
        <v>7565</v>
      </c>
      <c r="SN1" t="s">
        <v>7566</v>
      </c>
      <c r="SO1" t="s">
        <v>7567</v>
      </c>
      <c r="SP1" t="s">
        <v>7568</v>
      </c>
      <c r="SQ1" t="s">
        <v>7569</v>
      </c>
      <c r="SR1" t="s">
        <v>7570</v>
      </c>
      <c r="SS1" t="s">
        <v>7571</v>
      </c>
      <c r="ST1" t="s">
        <v>7572</v>
      </c>
      <c r="SU1" t="s">
        <v>7573</v>
      </c>
      <c r="SV1" t="s">
        <v>7574</v>
      </c>
      <c r="SW1" t="s">
        <v>7575</v>
      </c>
      <c r="SX1" t="s">
        <v>7576</v>
      </c>
      <c r="SY1" t="s">
        <v>7577</v>
      </c>
      <c r="SZ1" t="s">
        <v>7578</v>
      </c>
      <c r="TA1" t="s">
        <v>7579</v>
      </c>
      <c r="TB1" t="s">
        <v>7580</v>
      </c>
      <c r="TC1" t="s">
        <v>7581</v>
      </c>
      <c r="TD1" t="s">
        <v>7582</v>
      </c>
      <c r="TE1" t="s">
        <v>7583</v>
      </c>
      <c r="TF1" t="s">
        <v>7584</v>
      </c>
      <c r="TG1" t="s">
        <v>7585</v>
      </c>
      <c r="TH1" t="s">
        <v>7586</v>
      </c>
      <c r="TI1" t="s">
        <v>7587</v>
      </c>
      <c r="TJ1" t="s">
        <v>7588</v>
      </c>
      <c r="TK1" t="s">
        <v>7589</v>
      </c>
      <c r="TL1" t="s">
        <v>7590</v>
      </c>
      <c r="TM1" t="s">
        <v>7591</v>
      </c>
      <c r="TN1" t="s">
        <v>7592</v>
      </c>
      <c r="TO1" t="s">
        <v>7593</v>
      </c>
      <c r="TP1" t="s">
        <v>7594</v>
      </c>
      <c r="TQ1" t="s">
        <v>7595</v>
      </c>
      <c r="TR1" t="s">
        <v>7596</v>
      </c>
      <c r="TS1" t="s">
        <v>7597</v>
      </c>
      <c r="TT1" t="s">
        <v>7598</v>
      </c>
      <c r="TU1" t="s">
        <v>7599</v>
      </c>
      <c r="TV1" t="s">
        <v>7600</v>
      </c>
      <c r="TW1" t="s">
        <v>7601</v>
      </c>
      <c r="TX1" t="s">
        <v>7602</v>
      </c>
      <c r="TY1" t="s">
        <v>7603</v>
      </c>
      <c r="TZ1" t="s">
        <v>7604</v>
      </c>
      <c r="UA1" t="s">
        <v>7605</v>
      </c>
      <c r="UB1" t="s">
        <v>7606</v>
      </c>
      <c r="UC1" t="s">
        <v>7607</v>
      </c>
      <c r="UD1" t="s">
        <v>7608</v>
      </c>
      <c r="UE1" t="s">
        <v>7609</v>
      </c>
      <c r="UF1" t="s">
        <v>7610</v>
      </c>
      <c r="UG1" t="s">
        <v>7611</v>
      </c>
      <c r="UH1" t="s">
        <v>7612</v>
      </c>
      <c r="UI1" t="s">
        <v>7613</v>
      </c>
      <c r="UJ1" t="s">
        <v>7614</v>
      </c>
      <c r="UK1" t="s">
        <v>7615</v>
      </c>
      <c r="UL1" t="s">
        <v>7616</v>
      </c>
      <c r="UM1" t="s">
        <v>7617</v>
      </c>
      <c r="UN1" t="s">
        <v>7618</v>
      </c>
      <c r="UO1" t="s">
        <v>7619</v>
      </c>
      <c r="UP1" t="s">
        <v>7620</v>
      </c>
      <c r="UQ1" t="s">
        <v>7621</v>
      </c>
      <c r="UR1" t="s">
        <v>7622</v>
      </c>
      <c r="US1" t="s">
        <v>7623</v>
      </c>
      <c r="UT1" t="s">
        <v>7624</v>
      </c>
      <c r="UU1" t="s">
        <v>7625</v>
      </c>
      <c r="UV1" t="s">
        <v>7626</v>
      </c>
      <c r="UW1" t="s">
        <v>7627</v>
      </c>
      <c r="UX1" t="s">
        <v>7628</v>
      </c>
      <c r="UY1" t="s">
        <v>7629</v>
      </c>
      <c r="UZ1" t="s">
        <v>7630</v>
      </c>
      <c r="VA1" t="s">
        <v>7631</v>
      </c>
      <c r="VB1" t="s">
        <v>7632</v>
      </c>
      <c r="VC1" t="s">
        <v>7633</v>
      </c>
      <c r="VD1" t="s">
        <v>7634</v>
      </c>
      <c r="VE1" t="s">
        <v>7635</v>
      </c>
      <c r="VF1" t="s">
        <v>7636</v>
      </c>
      <c r="VG1" t="s">
        <v>7637</v>
      </c>
      <c r="VH1" t="s">
        <v>7638</v>
      </c>
      <c r="VI1" t="s">
        <v>7639</v>
      </c>
      <c r="VJ1" t="s">
        <v>7640</v>
      </c>
      <c r="VK1" t="s">
        <v>7641</v>
      </c>
      <c r="VL1" t="s">
        <v>7642</v>
      </c>
      <c r="VM1" t="s">
        <v>7643</v>
      </c>
      <c r="VN1" t="s">
        <v>7644</v>
      </c>
      <c r="VO1" t="s">
        <v>7645</v>
      </c>
      <c r="VP1" t="s">
        <v>7646</v>
      </c>
      <c r="VQ1" t="s">
        <v>7647</v>
      </c>
      <c r="VR1" t="s">
        <v>7648</v>
      </c>
      <c r="VS1" t="s">
        <v>7649</v>
      </c>
      <c r="VT1" t="s">
        <v>7650</v>
      </c>
      <c r="VU1" t="s">
        <v>7651</v>
      </c>
      <c r="VV1" t="s">
        <v>7652</v>
      </c>
      <c r="VW1" t="s">
        <v>7653</v>
      </c>
      <c r="VX1" t="s">
        <v>7654</v>
      </c>
      <c r="VY1" t="s">
        <v>7655</v>
      </c>
      <c r="VZ1" t="s">
        <v>7656</v>
      </c>
      <c r="WA1" t="s">
        <v>7657</v>
      </c>
      <c r="WB1" t="s">
        <v>7658</v>
      </c>
      <c r="WC1" t="s">
        <v>7659</v>
      </c>
      <c r="WD1" t="s">
        <v>7660</v>
      </c>
      <c r="WE1" t="s">
        <v>7661</v>
      </c>
      <c r="WF1" t="s">
        <v>7662</v>
      </c>
      <c r="WG1" t="s">
        <v>7663</v>
      </c>
      <c r="WH1" t="s">
        <v>7664</v>
      </c>
      <c r="WI1" t="s">
        <v>7665</v>
      </c>
      <c r="WJ1" t="s">
        <v>7666</v>
      </c>
      <c r="WK1" t="s">
        <v>7667</v>
      </c>
      <c r="WL1" t="s">
        <v>7668</v>
      </c>
      <c r="WM1" t="s">
        <v>7669</v>
      </c>
      <c r="WN1" t="s">
        <v>7670</v>
      </c>
      <c r="WO1" t="s">
        <v>7671</v>
      </c>
      <c r="WP1" t="s">
        <v>7672</v>
      </c>
      <c r="WQ1" t="s">
        <v>7673</v>
      </c>
      <c r="WR1" t="s">
        <v>7674</v>
      </c>
      <c r="WS1" t="s">
        <v>7675</v>
      </c>
      <c r="WT1" t="s">
        <v>7676</v>
      </c>
      <c r="WU1" t="s">
        <v>7677</v>
      </c>
      <c r="WV1" t="s">
        <v>7678</v>
      </c>
      <c r="WW1" t="s">
        <v>7679</v>
      </c>
      <c r="WX1" t="s">
        <v>7680</v>
      </c>
      <c r="WY1" t="s">
        <v>7681</v>
      </c>
      <c r="WZ1" t="s">
        <v>7682</v>
      </c>
      <c r="XA1" t="s">
        <v>7683</v>
      </c>
      <c r="XB1" t="s">
        <v>7684</v>
      </c>
      <c r="XC1" t="s">
        <v>7685</v>
      </c>
      <c r="XD1" t="s">
        <v>7686</v>
      </c>
      <c r="XE1" t="s">
        <v>7687</v>
      </c>
      <c r="XF1" t="s">
        <v>7688</v>
      </c>
      <c r="XG1" t="s">
        <v>7689</v>
      </c>
      <c r="XH1" t="s">
        <v>7690</v>
      </c>
      <c r="XI1" t="s">
        <v>7691</v>
      </c>
      <c r="XJ1" t="s">
        <v>7692</v>
      </c>
      <c r="XK1" t="s">
        <v>7693</v>
      </c>
      <c r="XL1" t="s">
        <v>7694</v>
      </c>
      <c r="XM1" t="s">
        <v>7695</v>
      </c>
      <c r="XN1" t="s">
        <v>7696</v>
      </c>
      <c r="XO1" t="s">
        <v>7697</v>
      </c>
      <c r="XP1" t="s">
        <v>7698</v>
      </c>
      <c r="XQ1" t="s">
        <v>7699</v>
      </c>
      <c r="XR1" t="s">
        <v>7700</v>
      </c>
      <c r="XS1" t="s">
        <v>7701</v>
      </c>
      <c r="XT1" t="s">
        <v>7702</v>
      </c>
      <c r="XU1" t="s">
        <v>7703</v>
      </c>
      <c r="XV1" t="s">
        <v>7704</v>
      </c>
      <c r="XW1" t="s">
        <v>7705</v>
      </c>
      <c r="XX1" t="s">
        <v>7706</v>
      </c>
      <c r="XY1" t="s">
        <v>7707</v>
      </c>
      <c r="XZ1" t="s">
        <v>7708</v>
      </c>
      <c r="YA1" t="s">
        <v>7709</v>
      </c>
      <c r="YB1" t="s">
        <v>7710</v>
      </c>
      <c r="YC1" t="s">
        <v>7711</v>
      </c>
      <c r="YD1" t="s">
        <v>7712</v>
      </c>
      <c r="YE1" t="s">
        <v>7713</v>
      </c>
      <c r="YF1" t="s">
        <v>7714</v>
      </c>
      <c r="YG1" t="s">
        <v>7715</v>
      </c>
      <c r="YH1" t="s">
        <v>7716</v>
      </c>
      <c r="YI1" t="s">
        <v>7717</v>
      </c>
      <c r="YJ1" t="s">
        <v>7718</v>
      </c>
      <c r="YK1" t="s">
        <v>7719</v>
      </c>
      <c r="YL1" t="s">
        <v>7720</v>
      </c>
      <c r="YM1" t="s">
        <v>7721</v>
      </c>
      <c r="YN1" t="s">
        <v>7722</v>
      </c>
      <c r="YO1" t="s">
        <v>7723</v>
      </c>
      <c r="YP1" t="s">
        <v>7724</v>
      </c>
      <c r="YQ1" t="s">
        <v>7725</v>
      </c>
      <c r="YR1" t="s">
        <v>7726</v>
      </c>
      <c r="YS1" t="s">
        <v>7727</v>
      </c>
      <c r="YT1" t="s">
        <v>7728</v>
      </c>
      <c r="YU1" t="s">
        <v>7729</v>
      </c>
      <c r="YV1" t="s">
        <v>7730</v>
      </c>
      <c r="YW1" t="s">
        <v>7731</v>
      </c>
      <c r="YX1" t="s">
        <v>7732</v>
      </c>
      <c r="YY1" t="s">
        <v>7733</v>
      </c>
      <c r="YZ1" t="s">
        <v>7734</v>
      </c>
      <c r="ZA1" t="s">
        <v>7735</v>
      </c>
      <c r="ZB1" t="s">
        <v>7736</v>
      </c>
      <c r="ZC1" t="s">
        <v>7737</v>
      </c>
      <c r="ZD1" t="s">
        <v>7738</v>
      </c>
      <c r="ZE1" t="s">
        <v>7739</v>
      </c>
      <c r="ZF1" t="s">
        <v>7740</v>
      </c>
      <c r="ZG1" t="s">
        <v>7741</v>
      </c>
      <c r="ZH1" t="s">
        <v>7742</v>
      </c>
      <c r="ZI1" t="s">
        <v>7743</v>
      </c>
      <c r="ZJ1" t="s">
        <v>7744</v>
      </c>
      <c r="ZK1" t="s">
        <v>7745</v>
      </c>
      <c r="ZL1" t="s">
        <v>7746</v>
      </c>
      <c r="ZM1" t="s">
        <v>7747</v>
      </c>
      <c r="ZN1" t="s">
        <v>7748</v>
      </c>
      <c r="ZO1" t="s">
        <v>7749</v>
      </c>
      <c r="ZP1" t="s">
        <v>7750</v>
      </c>
      <c r="ZQ1" t="s">
        <v>7751</v>
      </c>
      <c r="ZR1" t="s">
        <v>7752</v>
      </c>
      <c r="ZS1" t="s">
        <v>7753</v>
      </c>
      <c r="ZT1" t="s">
        <v>7754</v>
      </c>
      <c r="ZU1" t="s">
        <v>7755</v>
      </c>
      <c r="ZV1" t="s">
        <v>7756</v>
      </c>
      <c r="ZW1" t="s">
        <v>7757</v>
      </c>
      <c r="ZX1" t="s">
        <v>7758</v>
      </c>
      <c r="ZY1" t="s">
        <v>7759</v>
      </c>
      <c r="ZZ1" t="s">
        <v>7760</v>
      </c>
      <c r="AAA1" t="s">
        <v>7761</v>
      </c>
      <c r="AAB1" t="s">
        <v>7762</v>
      </c>
      <c r="AAC1" t="s">
        <v>7763</v>
      </c>
      <c r="AAD1" t="s">
        <v>7764</v>
      </c>
      <c r="AAE1" t="s">
        <v>7765</v>
      </c>
      <c r="AAF1" t="s">
        <v>7766</v>
      </c>
      <c r="AAG1" t="s">
        <v>7767</v>
      </c>
      <c r="AAH1" t="s">
        <v>7768</v>
      </c>
      <c r="AAI1" t="s">
        <v>7769</v>
      </c>
      <c r="AAJ1" t="s">
        <v>7770</v>
      </c>
      <c r="AAK1" t="s">
        <v>7771</v>
      </c>
      <c r="AAL1" t="s">
        <v>7772</v>
      </c>
      <c r="AAM1" t="s">
        <v>7773</v>
      </c>
      <c r="AAN1" t="s">
        <v>7774</v>
      </c>
      <c r="AAO1" t="s">
        <v>7775</v>
      </c>
      <c r="AAP1" t="s">
        <v>7776</v>
      </c>
      <c r="AAQ1" t="s">
        <v>7777</v>
      </c>
      <c r="AAR1" t="s">
        <v>7778</v>
      </c>
      <c r="AAS1" t="s">
        <v>7779</v>
      </c>
      <c r="AAT1" t="s">
        <v>7780</v>
      </c>
      <c r="AAU1" t="s">
        <v>7781</v>
      </c>
      <c r="AAV1" t="s">
        <v>7782</v>
      </c>
      <c r="AAW1" t="s">
        <v>7783</v>
      </c>
      <c r="AAX1" t="s">
        <v>7784</v>
      </c>
      <c r="AAY1" t="s">
        <v>7785</v>
      </c>
      <c r="AAZ1" t="s">
        <v>7786</v>
      </c>
      <c r="ABA1" t="s">
        <v>7787</v>
      </c>
      <c r="ABB1" t="s">
        <v>7788</v>
      </c>
      <c r="ABC1" t="s">
        <v>7789</v>
      </c>
      <c r="ABD1" t="s">
        <v>7790</v>
      </c>
      <c r="ABE1" t="s">
        <v>7791</v>
      </c>
      <c r="ABF1" t="s">
        <v>7792</v>
      </c>
      <c r="ABG1" t="s">
        <v>7793</v>
      </c>
      <c r="ABH1" t="s">
        <v>7794</v>
      </c>
      <c r="ABI1" t="s">
        <v>7795</v>
      </c>
      <c r="ABJ1" t="s">
        <v>7796</v>
      </c>
      <c r="ABK1" t="s">
        <v>7797</v>
      </c>
      <c r="ABL1" t="s">
        <v>7798</v>
      </c>
      <c r="ABM1" t="s">
        <v>7799</v>
      </c>
      <c r="ABN1" t="s">
        <v>7800</v>
      </c>
      <c r="ABO1" t="s">
        <v>7801</v>
      </c>
      <c r="ABP1" t="s">
        <v>7802</v>
      </c>
      <c r="ABQ1" t="s">
        <v>7803</v>
      </c>
      <c r="ABR1" t="s">
        <v>7804</v>
      </c>
      <c r="ABS1" t="s">
        <v>7805</v>
      </c>
      <c r="ABT1" t="s">
        <v>7806</v>
      </c>
      <c r="ABU1" t="s">
        <v>7807</v>
      </c>
      <c r="ABV1" t="s">
        <v>7808</v>
      </c>
      <c r="ABW1" t="s">
        <v>7809</v>
      </c>
      <c r="ABX1" t="s">
        <v>7810</v>
      </c>
      <c r="ABY1" t="s">
        <v>7811</v>
      </c>
      <c r="ABZ1" t="s">
        <v>7812</v>
      </c>
      <c r="ACA1" t="s">
        <v>7813</v>
      </c>
      <c r="ACB1" t="s">
        <v>7814</v>
      </c>
      <c r="ACC1" t="s">
        <v>7815</v>
      </c>
      <c r="ACD1" t="s">
        <v>7816</v>
      </c>
      <c r="ACE1" t="s">
        <v>7817</v>
      </c>
      <c r="ACF1" t="s">
        <v>7818</v>
      </c>
      <c r="ACG1" t="s">
        <v>7819</v>
      </c>
      <c r="ACH1" t="s">
        <v>7820</v>
      </c>
      <c r="ACI1" t="s">
        <v>7821</v>
      </c>
      <c r="ACJ1" t="s">
        <v>7822</v>
      </c>
      <c r="ACK1" t="s">
        <v>7823</v>
      </c>
      <c r="ACL1" t="s">
        <v>7824</v>
      </c>
      <c r="ACM1" t="s">
        <v>7825</v>
      </c>
      <c r="ACN1" t="s">
        <v>7826</v>
      </c>
      <c r="ACO1" t="s">
        <v>7827</v>
      </c>
      <c r="ACP1" t="s">
        <v>7828</v>
      </c>
      <c r="ACQ1" t="s">
        <v>7829</v>
      </c>
      <c r="ACR1" t="s">
        <v>7830</v>
      </c>
      <c r="ACS1" t="s">
        <v>7831</v>
      </c>
      <c r="ACT1" t="s">
        <v>7832</v>
      </c>
      <c r="ACU1" t="s">
        <v>7833</v>
      </c>
      <c r="ACV1" t="s">
        <v>7834</v>
      </c>
      <c r="ACW1" t="s">
        <v>7835</v>
      </c>
      <c r="ACX1" t="s">
        <v>7836</v>
      </c>
      <c r="ACY1" t="s">
        <v>7837</v>
      </c>
      <c r="ACZ1" t="s">
        <v>7838</v>
      </c>
      <c r="ADA1" t="s">
        <v>7839</v>
      </c>
      <c r="ADB1" t="s">
        <v>7840</v>
      </c>
      <c r="ADC1" t="s">
        <v>7841</v>
      </c>
      <c r="ADD1" t="s">
        <v>7842</v>
      </c>
      <c r="ADE1" t="s">
        <v>7843</v>
      </c>
      <c r="ADF1" t="s">
        <v>7844</v>
      </c>
      <c r="ADG1" t="s">
        <v>7845</v>
      </c>
      <c r="ADH1" t="s">
        <v>7846</v>
      </c>
      <c r="ADI1" t="s">
        <v>7847</v>
      </c>
      <c r="ADJ1" t="s">
        <v>7848</v>
      </c>
      <c r="ADK1" t="s">
        <v>7849</v>
      </c>
      <c r="ADL1" t="s">
        <v>7850</v>
      </c>
      <c r="ADM1" t="s">
        <v>7851</v>
      </c>
      <c r="ADN1" t="s">
        <v>7852</v>
      </c>
      <c r="ADO1" t="s">
        <v>7853</v>
      </c>
      <c r="ADP1" t="s">
        <v>7854</v>
      </c>
      <c r="ADQ1" t="s">
        <v>7855</v>
      </c>
      <c r="ADR1" t="s">
        <v>7856</v>
      </c>
      <c r="ADS1" t="s">
        <v>7857</v>
      </c>
      <c r="ADT1" t="s">
        <v>7858</v>
      </c>
      <c r="ADU1" t="s">
        <v>7859</v>
      </c>
      <c r="ADV1" t="s">
        <v>7860</v>
      </c>
      <c r="ADW1" t="s">
        <v>7861</v>
      </c>
      <c r="ADX1" t="s">
        <v>7862</v>
      </c>
      <c r="ADY1" t="s">
        <v>7863</v>
      </c>
      <c r="ADZ1" t="s">
        <v>7864</v>
      </c>
      <c r="AEA1" t="s">
        <v>7865</v>
      </c>
      <c r="AEB1" t="s">
        <v>7866</v>
      </c>
      <c r="AEC1" t="s">
        <v>7867</v>
      </c>
      <c r="AED1" t="s">
        <v>7868</v>
      </c>
      <c r="AEE1" t="s">
        <v>7869</v>
      </c>
      <c r="AEF1" t="s">
        <v>7870</v>
      </c>
      <c r="AEG1" t="s">
        <v>7871</v>
      </c>
      <c r="AEH1" t="s">
        <v>7872</v>
      </c>
      <c r="AEI1" t="s">
        <v>7873</v>
      </c>
      <c r="AEJ1" t="s">
        <v>7874</v>
      </c>
      <c r="AEK1" t="s">
        <v>7875</v>
      </c>
      <c r="AEL1" t="s">
        <v>7876</v>
      </c>
      <c r="AEM1" t="s">
        <v>7877</v>
      </c>
      <c r="AEN1" t="s">
        <v>7878</v>
      </c>
      <c r="AEO1" t="s">
        <v>7879</v>
      </c>
      <c r="AEP1" t="s">
        <v>7880</v>
      </c>
      <c r="AEQ1" t="s">
        <v>7881</v>
      </c>
      <c r="AER1" t="s">
        <v>7882</v>
      </c>
      <c r="AES1" t="s">
        <v>7883</v>
      </c>
      <c r="AET1" t="s">
        <v>7884</v>
      </c>
      <c r="AEU1" t="s">
        <v>7885</v>
      </c>
      <c r="AEV1" t="s">
        <v>7886</v>
      </c>
      <c r="AEW1" t="s">
        <v>7887</v>
      </c>
      <c r="AEX1" t="s">
        <v>7888</v>
      </c>
      <c r="AEY1" t="s">
        <v>7889</v>
      </c>
      <c r="AEZ1" t="s">
        <v>7890</v>
      </c>
      <c r="AFA1" t="s">
        <v>7891</v>
      </c>
      <c r="AFB1" t="s">
        <v>7892</v>
      </c>
      <c r="AFC1" t="s">
        <v>7893</v>
      </c>
      <c r="AFD1" t="s">
        <v>7894</v>
      </c>
      <c r="AFE1" t="s">
        <v>7895</v>
      </c>
      <c r="AFF1" t="s">
        <v>7896</v>
      </c>
      <c r="AFG1" t="s">
        <v>7897</v>
      </c>
      <c r="AFH1" t="s">
        <v>7898</v>
      </c>
      <c r="AFI1" t="s">
        <v>7899</v>
      </c>
      <c r="AFJ1" t="s">
        <v>7900</v>
      </c>
      <c r="AFK1" t="s">
        <v>7901</v>
      </c>
      <c r="AFL1" t="s">
        <v>7902</v>
      </c>
      <c r="AFM1" t="s">
        <v>7903</v>
      </c>
      <c r="AFN1" t="s">
        <v>7904</v>
      </c>
      <c r="AFO1" t="s">
        <v>7905</v>
      </c>
      <c r="AFP1" t="s">
        <v>7906</v>
      </c>
      <c r="AFQ1" t="s">
        <v>7907</v>
      </c>
      <c r="AFR1" t="s">
        <v>7908</v>
      </c>
      <c r="AFS1" t="s">
        <v>7909</v>
      </c>
      <c r="AFT1" t="s">
        <v>7910</v>
      </c>
      <c r="AFU1" t="s">
        <v>7911</v>
      </c>
      <c r="AFV1" t="s">
        <v>7912</v>
      </c>
      <c r="AFW1" t="s">
        <v>7913</v>
      </c>
      <c r="AFX1" t="s">
        <v>7914</v>
      </c>
      <c r="AFY1" t="s">
        <v>7915</v>
      </c>
      <c r="AFZ1" t="s">
        <v>7916</v>
      </c>
      <c r="AGA1" t="s">
        <v>7917</v>
      </c>
      <c r="AGB1" t="s">
        <v>7918</v>
      </c>
      <c r="AGC1" t="s">
        <v>7919</v>
      </c>
      <c r="AGD1" t="s">
        <v>7920</v>
      </c>
      <c r="AGE1" t="s">
        <v>7921</v>
      </c>
      <c r="AGF1" t="s">
        <v>7922</v>
      </c>
      <c r="AGG1" t="s">
        <v>7923</v>
      </c>
      <c r="AGH1" t="s">
        <v>7924</v>
      </c>
      <c r="AGI1" t="s">
        <v>7925</v>
      </c>
      <c r="AGJ1" t="s">
        <v>7926</v>
      </c>
      <c r="AGK1" t="s">
        <v>7927</v>
      </c>
      <c r="AGL1" t="s">
        <v>7928</v>
      </c>
      <c r="AGM1" t="s">
        <v>7929</v>
      </c>
      <c r="AGN1" t="s">
        <v>7930</v>
      </c>
      <c r="AGO1" t="s">
        <v>7931</v>
      </c>
      <c r="AGP1" t="s">
        <v>7932</v>
      </c>
      <c r="AGQ1" t="s">
        <v>7933</v>
      </c>
      <c r="AGR1" t="s">
        <v>7934</v>
      </c>
      <c r="AGS1" t="s">
        <v>7935</v>
      </c>
      <c r="AGT1" t="s">
        <v>7936</v>
      </c>
      <c r="AGU1" t="s">
        <v>7937</v>
      </c>
      <c r="AGV1" t="s">
        <v>7938</v>
      </c>
      <c r="AGW1" t="s">
        <v>7939</v>
      </c>
      <c r="AGX1" t="s">
        <v>7940</v>
      </c>
      <c r="AGY1" t="s">
        <v>7941</v>
      </c>
      <c r="AGZ1" t="s">
        <v>7942</v>
      </c>
      <c r="AHA1" t="s">
        <v>7943</v>
      </c>
      <c r="AHB1" t="s">
        <v>7944</v>
      </c>
      <c r="AHC1" t="s">
        <v>7945</v>
      </c>
      <c r="AHD1" t="s">
        <v>7946</v>
      </c>
      <c r="AHE1" t="s">
        <v>7947</v>
      </c>
      <c r="AHF1" t="s">
        <v>7948</v>
      </c>
      <c r="AHG1" t="s">
        <v>7949</v>
      </c>
      <c r="AHH1" t="s">
        <v>7950</v>
      </c>
      <c r="AHI1" t="s">
        <v>7951</v>
      </c>
      <c r="AHJ1" t="s">
        <v>7952</v>
      </c>
      <c r="AHK1" t="s">
        <v>7953</v>
      </c>
      <c r="AHL1" t="s">
        <v>7954</v>
      </c>
      <c r="AHM1" t="s">
        <v>7955</v>
      </c>
      <c r="AHN1" t="s">
        <v>7956</v>
      </c>
      <c r="AHO1" t="s">
        <v>7957</v>
      </c>
      <c r="AHP1" t="s">
        <v>7958</v>
      </c>
      <c r="AHQ1" t="s">
        <v>7959</v>
      </c>
      <c r="AHR1" t="s">
        <v>7960</v>
      </c>
      <c r="AHS1" t="s">
        <v>7961</v>
      </c>
      <c r="AHT1" t="s">
        <v>7962</v>
      </c>
      <c r="AHU1" t="s">
        <v>7963</v>
      </c>
      <c r="AHV1" t="s">
        <v>7964</v>
      </c>
      <c r="AHW1" t="s">
        <v>7965</v>
      </c>
      <c r="AHX1" t="s">
        <v>7966</v>
      </c>
      <c r="AHY1" t="s">
        <v>7967</v>
      </c>
      <c r="AHZ1" t="s">
        <v>7968</v>
      </c>
      <c r="AIA1" t="s">
        <v>7969</v>
      </c>
      <c r="AIB1" t="s">
        <v>7970</v>
      </c>
      <c r="AIC1" t="s">
        <v>7971</v>
      </c>
      <c r="AID1" t="s">
        <v>7972</v>
      </c>
      <c r="AIE1" t="s">
        <v>7973</v>
      </c>
      <c r="AIF1" t="s">
        <v>7974</v>
      </c>
      <c r="AIG1" t="s">
        <v>7975</v>
      </c>
      <c r="AIH1" t="s">
        <v>7976</v>
      </c>
      <c r="AII1" t="s">
        <v>7977</v>
      </c>
      <c r="AIJ1" t="s">
        <v>7978</v>
      </c>
      <c r="AIK1" t="s">
        <v>7979</v>
      </c>
      <c r="AIL1" t="s">
        <v>7980</v>
      </c>
      <c r="AIM1" t="s">
        <v>7981</v>
      </c>
      <c r="AIN1" t="s">
        <v>7982</v>
      </c>
      <c r="AIO1" t="s">
        <v>7983</v>
      </c>
      <c r="AIP1" t="s">
        <v>7984</v>
      </c>
      <c r="AIQ1" t="s">
        <v>7985</v>
      </c>
      <c r="AIR1" t="s">
        <v>7986</v>
      </c>
      <c r="AIS1" t="s">
        <v>7987</v>
      </c>
      <c r="AIT1" t="s">
        <v>7988</v>
      </c>
      <c r="AIU1" t="s">
        <v>7989</v>
      </c>
      <c r="AIV1" t="s">
        <v>7990</v>
      </c>
      <c r="AIW1" t="s">
        <v>7991</v>
      </c>
      <c r="AIX1" t="s">
        <v>7992</v>
      </c>
      <c r="AIY1" t="s">
        <v>7993</v>
      </c>
      <c r="AIZ1" t="s">
        <v>7994</v>
      </c>
      <c r="AJA1" t="s">
        <v>7995</v>
      </c>
      <c r="AJB1" t="s">
        <v>7996</v>
      </c>
      <c r="AJC1" t="s">
        <v>7997</v>
      </c>
      <c r="AJD1" t="s">
        <v>7998</v>
      </c>
      <c r="AJE1" t="s">
        <v>7999</v>
      </c>
      <c r="AJF1" t="s">
        <v>8000</v>
      </c>
      <c r="AJG1" t="s">
        <v>8001</v>
      </c>
      <c r="AJH1" t="s">
        <v>8002</v>
      </c>
      <c r="AJI1" t="s">
        <v>8003</v>
      </c>
      <c r="AJJ1" t="s">
        <v>8004</v>
      </c>
      <c r="AJK1" t="s">
        <v>8005</v>
      </c>
      <c r="AJL1" t="s">
        <v>8006</v>
      </c>
      <c r="AJM1" t="s">
        <v>8007</v>
      </c>
      <c r="AJN1" t="s">
        <v>8008</v>
      </c>
      <c r="AJO1" t="s">
        <v>8009</v>
      </c>
      <c r="AJP1" t="s">
        <v>8010</v>
      </c>
      <c r="AJQ1" t="s">
        <v>8011</v>
      </c>
      <c r="AJR1" t="s">
        <v>8012</v>
      </c>
      <c r="AJS1" t="s">
        <v>8013</v>
      </c>
      <c r="AJT1" t="s">
        <v>8014</v>
      </c>
      <c r="AJU1" t="s">
        <v>8015</v>
      </c>
      <c r="AJV1" t="s">
        <v>8016</v>
      </c>
      <c r="AJW1" t="s">
        <v>8017</v>
      </c>
      <c r="AJX1" t="s">
        <v>8018</v>
      </c>
      <c r="AJY1" t="s">
        <v>8019</v>
      </c>
      <c r="AJZ1" t="s">
        <v>8020</v>
      </c>
      <c r="AKA1" t="s">
        <v>8021</v>
      </c>
      <c r="AKB1" t="s">
        <v>8022</v>
      </c>
      <c r="AKC1" t="s">
        <v>8023</v>
      </c>
      <c r="AKD1" t="s">
        <v>8024</v>
      </c>
      <c r="AKE1" t="s">
        <v>8025</v>
      </c>
      <c r="AKF1" t="s">
        <v>8026</v>
      </c>
      <c r="AKG1" t="s">
        <v>8027</v>
      </c>
      <c r="AKH1" t="s">
        <v>8028</v>
      </c>
      <c r="AKI1" t="s">
        <v>8029</v>
      </c>
      <c r="AKJ1" t="s">
        <v>8030</v>
      </c>
      <c r="AKK1" t="s">
        <v>8031</v>
      </c>
      <c r="AKL1" t="s">
        <v>8032</v>
      </c>
      <c r="AKM1" t="s">
        <v>8033</v>
      </c>
      <c r="AKN1" t="s">
        <v>8034</v>
      </c>
      <c r="AKO1" t="s">
        <v>8035</v>
      </c>
      <c r="AKP1" t="s">
        <v>8036</v>
      </c>
      <c r="AKQ1" t="s">
        <v>8037</v>
      </c>
      <c r="AKR1" t="s">
        <v>8038</v>
      </c>
      <c r="AKS1" t="s">
        <v>8039</v>
      </c>
      <c r="AKT1" t="s">
        <v>8040</v>
      </c>
      <c r="AKU1" t="s">
        <v>8041</v>
      </c>
      <c r="AKV1" t="s">
        <v>8042</v>
      </c>
      <c r="AKW1" t="s">
        <v>8043</v>
      </c>
      <c r="AKX1" t="s">
        <v>8044</v>
      </c>
      <c r="AKY1" t="s">
        <v>8045</v>
      </c>
      <c r="AKZ1" t="s">
        <v>8046</v>
      </c>
      <c r="ALA1" t="s">
        <v>8047</v>
      </c>
      <c r="ALB1" t="s">
        <v>8048</v>
      </c>
      <c r="ALC1" t="s">
        <v>8049</v>
      </c>
      <c r="ALD1" t="s">
        <v>8050</v>
      </c>
      <c r="ALE1" t="s">
        <v>8051</v>
      </c>
      <c r="ALF1" t="s">
        <v>8052</v>
      </c>
      <c r="ALG1" t="s">
        <v>8053</v>
      </c>
      <c r="ALH1" t="s">
        <v>8054</v>
      </c>
      <c r="ALI1" t="s">
        <v>8055</v>
      </c>
      <c r="ALJ1" t="s">
        <v>8056</v>
      </c>
      <c r="ALK1" t="s">
        <v>8057</v>
      </c>
      <c r="ALL1" t="s">
        <v>8058</v>
      </c>
      <c r="ALM1" t="s">
        <v>8059</v>
      </c>
      <c r="ALN1" t="s">
        <v>8060</v>
      </c>
      <c r="ALO1" t="s">
        <v>8061</v>
      </c>
      <c r="ALP1" t="s">
        <v>8062</v>
      </c>
      <c r="ALQ1" t="s">
        <v>8063</v>
      </c>
      <c r="ALR1" t="s">
        <v>8064</v>
      </c>
      <c r="ALS1" t="s">
        <v>8065</v>
      </c>
      <c r="ALT1" t="s">
        <v>8066</v>
      </c>
      <c r="ALU1" t="s">
        <v>8067</v>
      </c>
      <c r="ALV1" t="s">
        <v>8068</v>
      </c>
      <c r="ALW1" t="s">
        <v>8069</v>
      </c>
      <c r="ALX1" t="s">
        <v>8070</v>
      </c>
      <c r="ALY1" t="s">
        <v>8071</v>
      </c>
      <c r="ALZ1" t="s">
        <v>8072</v>
      </c>
      <c r="AMA1" t="s">
        <v>8073</v>
      </c>
      <c r="AMB1" t="s">
        <v>8074</v>
      </c>
      <c r="AMC1" t="s">
        <v>8075</v>
      </c>
      <c r="AMD1" t="s">
        <v>8076</v>
      </c>
      <c r="AME1" t="s">
        <v>8077</v>
      </c>
      <c r="AMF1" t="s">
        <v>8078</v>
      </c>
      <c r="AMG1" t="s">
        <v>8079</v>
      </c>
      <c r="AMH1" t="s">
        <v>8080</v>
      </c>
      <c r="AMI1" t="s">
        <v>8081</v>
      </c>
      <c r="AMJ1" t="s">
        <v>8082</v>
      </c>
      <c r="AMK1" t="s">
        <v>8083</v>
      </c>
      <c r="AML1" t="s">
        <v>8084</v>
      </c>
      <c r="AMM1" t="s">
        <v>8085</v>
      </c>
      <c r="AMN1" t="s">
        <v>8086</v>
      </c>
      <c r="AMO1" t="s">
        <v>8087</v>
      </c>
      <c r="AMP1" t="s">
        <v>8088</v>
      </c>
      <c r="AMQ1" t="s">
        <v>8089</v>
      </c>
      <c r="AMR1" t="s">
        <v>8090</v>
      </c>
      <c r="AMS1" t="s">
        <v>8091</v>
      </c>
      <c r="AMT1" t="s">
        <v>8092</v>
      </c>
      <c r="AMU1" t="s">
        <v>8093</v>
      </c>
      <c r="AMV1" t="s">
        <v>8094</v>
      </c>
      <c r="AMW1" t="s">
        <v>8095</v>
      </c>
      <c r="AMX1" t="s">
        <v>8096</v>
      </c>
      <c r="AMY1" t="s">
        <v>8097</v>
      </c>
      <c r="AMZ1" t="s">
        <v>8098</v>
      </c>
      <c r="ANA1" t="s">
        <v>8099</v>
      </c>
      <c r="ANB1" t="s">
        <v>8100</v>
      </c>
      <c r="ANC1" t="s">
        <v>8101</v>
      </c>
      <c r="AND1" t="s">
        <v>8102</v>
      </c>
      <c r="ANE1" t="s">
        <v>8103</v>
      </c>
      <c r="ANF1" t="s">
        <v>8104</v>
      </c>
      <c r="ANG1" t="s">
        <v>8105</v>
      </c>
      <c r="ANH1" t="s">
        <v>8106</v>
      </c>
      <c r="ANI1" t="s">
        <v>8107</v>
      </c>
      <c r="ANJ1" t="s">
        <v>8108</v>
      </c>
      <c r="ANK1" t="s">
        <v>8109</v>
      </c>
      <c r="ANL1" t="s">
        <v>8110</v>
      </c>
      <c r="ANM1" t="s">
        <v>8111</v>
      </c>
      <c r="ANN1" t="s">
        <v>8112</v>
      </c>
      <c r="ANO1" t="s">
        <v>8113</v>
      </c>
      <c r="ANP1" t="s">
        <v>8114</v>
      </c>
      <c r="ANQ1" t="s">
        <v>8115</v>
      </c>
      <c r="ANR1" t="s">
        <v>8116</v>
      </c>
      <c r="ANS1" t="s">
        <v>8117</v>
      </c>
      <c r="ANT1" t="s">
        <v>8118</v>
      </c>
      <c r="ANU1" t="s">
        <v>8119</v>
      </c>
      <c r="ANV1" t="s">
        <v>8120</v>
      </c>
      <c r="ANW1" t="s">
        <v>8121</v>
      </c>
      <c r="ANX1" t="s">
        <v>8122</v>
      </c>
      <c r="ANY1" t="s">
        <v>8123</v>
      </c>
      <c r="ANZ1" t="s">
        <v>8124</v>
      </c>
      <c r="AOA1" t="s">
        <v>8125</v>
      </c>
      <c r="AOB1" t="s">
        <v>8126</v>
      </c>
      <c r="AOC1" t="s">
        <v>8127</v>
      </c>
      <c r="AOD1" t="s">
        <v>8128</v>
      </c>
      <c r="AOE1" t="s">
        <v>8129</v>
      </c>
      <c r="AOF1" t="s">
        <v>8130</v>
      </c>
      <c r="AOG1" t="s">
        <v>8131</v>
      </c>
      <c r="AOH1" t="s">
        <v>8132</v>
      </c>
      <c r="AOI1" t="s">
        <v>8133</v>
      </c>
      <c r="AOJ1" t="s">
        <v>8134</v>
      </c>
      <c r="AOK1" t="s">
        <v>8135</v>
      </c>
      <c r="AOL1" t="s">
        <v>8136</v>
      </c>
      <c r="AOM1" t="s">
        <v>8137</v>
      </c>
      <c r="AON1" t="s">
        <v>8138</v>
      </c>
      <c r="AOO1" t="s">
        <v>8139</v>
      </c>
      <c r="AOP1" t="s">
        <v>8140</v>
      </c>
      <c r="AOQ1" t="s">
        <v>8141</v>
      </c>
      <c r="AOR1" t="s">
        <v>8142</v>
      </c>
      <c r="AOS1" t="s">
        <v>8143</v>
      </c>
      <c r="AOT1" t="s">
        <v>8144</v>
      </c>
      <c r="AOU1" t="s">
        <v>8145</v>
      </c>
      <c r="AOV1" t="s">
        <v>8146</v>
      </c>
      <c r="AOW1" t="s">
        <v>8147</v>
      </c>
      <c r="AOX1" t="s">
        <v>8148</v>
      </c>
      <c r="AOY1" t="s">
        <v>8149</v>
      </c>
      <c r="AOZ1" t="s">
        <v>8150</v>
      </c>
      <c r="APA1" t="s">
        <v>8151</v>
      </c>
      <c r="APB1" t="s">
        <v>8152</v>
      </c>
      <c r="APC1" t="s">
        <v>8153</v>
      </c>
      <c r="APD1" t="s">
        <v>8154</v>
      </c>
      <c r="APE1" t="s">
        <v>8155</v>
      </c>
      <c r="APF1" t="s">
        <v>8156</v>
      </c>
      <c r="APG1" t="s">
        <v>8157</v>
      </c>
      <c r="APH1" t="s">
        <v>8158</v>
      </c>
      <c r="API1" t="s">
        <v>8159</v>
      </c>
      <c r="APJ1" t="s">
        <v>8160</v>
      </c>
      <c r="APK1" t="s">
        <v>8161</v>
      </c>
      <c r="APL1" t="s">
        <v>8162</v>
      </c>
      <c r="APM1" t="s">
        <v>8163</v>
      </c>
      <c r="APN1" t="s">
        <v>8164</v>
      </c>
      <c r="APO1" t="s">
        <v>8165</v>
      </c>
      <c r="APP1" t="s">
        <v>8166</v>
      </c>
      <c r="APQ1" t="s">
        <v>8167</v>
      </c>
      <c r="APR1" t="s">
        <v>8168</v>
      </c>
      <c r="APS1" t="s">
        <v>8169</v>
      </c>
      <c r="APT1" t="s">
        <v>8170</v>
      </c>
      <c r="APU1" t="s">
        <v>8171</v>
      </c>
      <c r="APV1" t="s">
        <v>8172</v>
      </c>
      <c r="APW1" t="s">
        <v>8173</v>
      </c>
      <c r="APX1" t="s">
        <v>8174</v>
      </c>
      <c r="APY1" t="s">
        <v>8175</v>
      </c>
      <c r="APZ1" t="s">
        <v>8176</v>
      </c>
      <c r="AQA1" t="s">
        <v>8177</v>
      </c>
      <c r="AQB1" t="s">
        <v>8178</v>
      </c>
      <c r="AQC1" t="s">
        <v>8179</v>
      </c>
      <c r="AQD1" t="s">
        <v>8180</v>
      </c>
      <c r="AQE1" t="s">
        <v>8181</v>
      </c>
      <c r="AQF1" t="s">
        <v>8182</v>
      </c>
      <c r="AQG1" t="s">
        <v>8183</v>
      </c>
      <c r="AQH1" t="s">
        <v>8184</v>
      </c>
      <c r="AQI1" t="s">
        <v>8185</v>
      </c>
      <c r="AQJ1" t="s">
        <v>8186</v>
      </c>
      <c r="AQK1" t="s">
        <v>8187</v>
      </c>
      <c r="AQL1" t="s">
        <v>8188</v>
      </c>
      <c r="AQM1" t="s">
        <v>8189</v>
      </c>
      <c r="AQN1" t="s">
        <v>8190</v>
      </c>
      <c r="AQO1" t="s">
        <v>8191</v>
      </c>
      <c r="AQP1" t="s">
        <v>8192</v>
      </c>
      <c r="AQQ1" t="s">
        <v>8193</v>
      </c>
      <c r="AQR1" t="s">
        <v>8194</v>
      </c>
      <c r="AQS1" t="s">
        <v>8195</v>
      </c>
      <c r="AQT1" t="s">
        <v>8196</v>
      </c>
      <c r="AQU1" t="s">
        <v>8197</v>
      </c>
      <c r="AQV1" t="s">
        <v>8198</v>
      </c>
      <c r="AQW1" t="s">
        <v>8199</v>
      </c>
      <c r="AQX1" t="s">
        <v>8200</v>
      </c>
      <c r="AQY1" t="s">
        <v>8201</v>
      </c>
      <c r="AQZ1" t="s">
        <v>8202</v>
      </c>
      <c r="ARA1" t="s">
        <v>8203</v>
      </c>
      <c r="ARB1" t="s">
        <v>8204</v>
      </c>
      <c r="ARC1" t="s">
        <v>8205</v>
      </c>
      <c r="ARD1" t="s">
        <v>8206</v>
      </c>
      <c r="ARE1" t="s">
        <v>8207</v>
      </c>
      <c r="ARF1" t="s">
        <v>8208</v>
      </c>
      <c r="ARG1" t="s">
        <v>8209</v>
      </c>
      <c r="ARH1" t="s">
        <v>8210</v>
      </c>
      <c r="ARI1" t="s">
        <v>8211</v>
      </c>
      <c r="ARJ1" t="s">
        <v>8212</v>
      </c>
      <c r="ARK1" t="s">
        <v>8213</v>
      </c>
      <c r="ARL1" t="s">
        <v>8214</v>
      </c>
      <c r="ARM1" t="s">
        <v>8215</v>
      </c>
      <c r="ARN1" t="s">
        <v>8216</v>
      </c>
      <c r="ARO1" t="s">
        <v>8217</v>
      </c>
      <c r="ARP1" t="s">
        <v>8218</v>
      </c>
      <c r="ARQ1" t="s">
        <v>8219</v>
      </c>
      <c r="ARR1" t="s">
        <v>8220</v>
      </c>
      <c r="ARS1" t="s">
        <v>8221</v>
      </c>
      <c r="ART1" t="s">
        <v>8222</v>
      </c>
      <c r="ARU1" t="s">
        <v>8223</v>
      </c>
      <c r="ARV1" t="s">
        <v>8224</v>
      </c>
      <c r="ARW1" t="s">
        <v>8225</v>
      </c>
      <c r="ARX1" t="s">
        <v>8226</v>
      </c>
      <c r="ARY1" t="s">
        <v>8227</v>
      </c>
      <c r="ARZ1" t="s">
        <v>8228</v>
      </c>
      <c r="ASA1" t="s">
        <v>8229</v>
      </c>
      <c r="ASB1" t="s">
        <v>8230</v>
      </c>
      <c r="ASC1" t="s">
        <v>8231</v>
      </c>
      <c r="ASD1" t="s">
        <v>8232</v>
      </c>
      <c r="ASE1" t="s">
        <v>8233</v>
      </c>
      <c r="ASF1" t="s">
        <v>8234</v>
      </c>
      <c r="ASG1" t="s">
        <v>8235</v>
      </c>
      <c r="ASH1" t="s">
        <v>8236</v>
      </c>
      <c r="ASI1" t="s">
        <v>8237</v>
      </c>
      <c r="ASJ1" t="s">
        <v>8238</v>
      </c>
      <c r="ASK1" t="s">
        <v>8239</v>
      </c>
      <c r="ASL1" t="s">
        <v>8240</v>
      </c>
      <c r="ASM1" t="s">
        <v>8241</v>
      </c>
      <c r="ASN1" t="s">
        <v>8242</v>
      </c>
      <c r="ASO1" t="s">
        <v>8243</v>
      </c>
      <c r="ASP1" t="s">
        <v>8244</v>
      </c>
      <c r="ASQ1" t="s">
        <v>8245</v>
      </c>
      <c r="ASR1" t="s">
        <v>8246</v>
      </c>
      <c r="ASS1" t="s">
        <v>8247</v>
      </c>
      <c r="AST1" t="s">
        <v>8248</v>
      </c>
      <c r="ASU1" t="s">
        <v>8249</v>
      </c>
      <c r="ASV1" t="s">
        <v>8250</v>
      </c>
      <c r="ASW1" t="s">
        <v>8251</v>
      </c>
      <c r="ASX1" t="s">
        <v>8252</v>
      </c>
      <c r="ASY1" t="s">
        <v>8253</v>
      </c>
      <c r="ASZ1" t="s">
        <v>8254</v>
      </c>
      <c r="ATA1" t="s">
        <v>8255</v>
      </c>
      <c r="ATB1" t="s">
        <v>8256</v>
      </c>
      <c r="ATC1" t="s">
        <v>8257</v>
      </c>
      <c r="ATD1" t="s">
        <v>8258</v>
      </c>
      <c r="ATE1" t="s">
        <v>8259</v>
      </c>
      <c r="ATF1" t="s">
        <v>8260</v>
      </c>
      <c r="ATG1" t="s">
        <v>8261</v>
      </c>
      <c r="ATH1" t="s">
        <v>8262</v>
      </c>
      <c r="ATI1" t="s">
        <v>8263</v>
      </c>
      <c r="ATJ1" t="s">
        <v>8264</v>
      </c>
      <c r="ATK1" t="s">
        <v>8265</v>
      </c>
      <c r="ATL1" t="s">
        <v>8266</v>
      </c>
      <c r="ATM1" t="s">
        <v>8267</v>
      </c>
      <c r="ATN1" t="s">
        <v>8268</v>
      </c>
      <c r="ATO1" t="s">
        <v>8269</v>
      </c>
      <c r="ATP1" t="s">
        <v>8270</v>
      </c>
      <c r="ATQ1" t="s">
        <v>8271</v>
      </c>
      <c r="ATR1" t="s">
        <v>8272</v>
      </c>
      <c r="ATS1" t="s">
        <v>8273</v>
      </c>
      <c r="ATT1" t="s">
        <v>8274</v>
      </c>
      <c r="ATU1" t="s">
        <v>8275</v>
      </c>
      <c r="ATV1" t="s">
        <v>8276</v>
      </c>
      <c r="ATW1" t="s">
        <v>8277</v>
      </c>
      <c r="ATX1" t="s">
        <v>8278</v>
      </c>
      <c r="ATY1" t="s">
        <v>8279</v>
      </c>
      <c r="ATZ1" t="s">
        <v>8280</v>
      </c>
      <c r="AUA1" t="s">
        <v>8281</v>
      </c>
      <c r="AUB1" t="s">
        <v>8282</v>
      </c>
      <c r="AUC1" t="s">
        <v>8283</v>
      </c>
      <c r="AUD1" t="s">
        <v>8284</v>
      </c>
      <c r="AUE1" t="s">
        <v>8285</v>
      </c>
      <c r="AUF1" t="s">
        <v>8286</v>
      </c>
      <c r="AUG1" t="s">
        <v>8287</v>
      </c>
      <c r="AUH1" t="s">
        <v>8288</v>
      </c>
      <c r="AUI1" t="s">
        <v>8289</v>
      </c>
      <c r="AUJ1" t="s">
        <v>8290</v>
      </c>
      <c r="AUK1" t="s">
        <v>8291</v>
      </c>
      <c r="AUL1" t="s">
        <v>8292</v>
      </c>
      <c r="AUM1" t="s">
        <v>8293</v>
      </c>
      <c r="AUN1" t="s">
        <v>8294</v>
      </c>
      <c r="AUO1" t="s">
        <v>8295</v>
      </c>
      <c r="AUP1" t="s">
        <v>8296</v>
      </c>
      <c r="AUQ1" t="s">
        <v>8297</v>
      </c>
      <c r="AUR1" t="s">
        <v>8298</v>
      </c>
      <c r="AUS1" t="s">
        <v>8299</v>
      </c>
      <c r="AUT1" t="s">
        <v>8300</v>
      </c>
      <c r="AUU1" t="s">
        <v>8301</v>
      </c>
      <c r="AUV1" t="s">
        <v>8302</v>
      </c>
      <c r="AUW1" t="s">
        <v>8303</v>
      </c>
      <c r="AUX1" t="s">
        <v>8304</v>
      </c>
      <c r="AUY1" t="s">
        <v>8305</v>
      </c>
      <c r="AUZ1" t="s">
        <v>8306</v>
      </c>
      <c r="AVA1" t="s">
        <v>8307</v>
      </c>
      <c r="AVB1" t="s">
        <v>8308</v>
      </c>
      <c r="AVC1" t="s">
        <v>8309</v>
      </c>
      <c r="AVD1" t="s">
        <v>8310</v>
      </c>
      <c r="AVE1" t="s">
        <v>8311</v>
      </c>
      <c r="AVF1" t="s">
        <v>8312</v>
      </c>
      <c r="AVG1" t="s">
        <v>8313</v>
      </c>
      <c r="AVH1" t="s">
        <v>8314</v>
      </c>
      <c r="AVI1" t="s">
        <v>8315</v>
      </c>
      <c r="AVJ1" t="s">
        <v>8316</v>
      </c>
      <c r="AVK1" t="s">
        <v>8317</v>
      </c>
      <c r="AVL1" t="s">
        <v>8318</v>
      </c>
      <c r="AVM1" t="s">
        <v>8319</v>
      </c>
      <c r="AVN1" t="s">
        <v>8320</v>
      </c>
      <c r="AVO1" t="s">
        <v>8321</v>
      </c>
      <c r="AVP1" t="s">
        <v>8322</v>
      </c>
      <c r="AVQ1" t="s">
        <v>8323</v>
      </c>
      <c r="AVR1" t="s">
        <v>8324</v>
      </c>
      <c r="AVS1" t="s">
        <v>8325</v>
      </c>
      <c r="AVT1" t="s">
        <v>8326</v>
      </c>
      <c r="AVU1" t="s">
        <v>8327</v>
      </c>
      <c r="AVV1" t="s">
        <v>8328</v>
      </c>
      <c r="AVW1" t="s">
        <v>8329</v>
      </c>
      <c r="AVX1" t="s">
        <v>8330</v>
      </c>
      <c r="AVY1" t="s">
        <v>8331</v>
      </c>
      <c r="AVZ1" t="s">
        <v>8332</v>
      </c>
      <c r="AWA1" t="s">
        <v>8333</v>
      </c>
      <c r="AWB1" t="s">
        <v>8334</v>
      </c>
      <c r="AWC1" t="s">
        <v>8335</v>
      </c>
      <c r="AWD1" t="s">
        <v>8336</v>
      </c>
      <c r="AWE1" t="s">
        <v>8337</v>
      </c>
      <c r="AWF1" t="s">
        <v>8338</v>
      </c>
      <c r="AWG1" t="s">
        <v>8339</v>
      </c>
      <c r="AWH1" t="s">
        <v>8340</v>
      </c>
      <c r="AWI1" t="s">
        <v>8341</v>
      </c>
      <c r="AWJ1" t="s">
        <v>8342</v>
      </c>
      <c r="AWK1" t="s">
        <v>8343</v>
      </c>
      <c r="AWL1" t="s">
        <v>8344</v>
      </c>
      <c r="AWM1" t="s">
        <v>8345</v>
      </c>
      <c r="AWN1" t="s">
        <v>8346</v>
      </c>
      <c r="AWO1" t="s">
        <v>8347</v>
      </c>
      <c r="AWP1" t="s">
        <v>8348</v>
      </c>
      <c r="AWQ1" t="s">
        <v>8349</v>
      </c>
      <c r="AWR1" t="s">
        <v>8350</v>
      </c>
      <c r="AWS1" t="s">
        <v>8351</v>
      </c>
      <c r="AWT1" t="s">
        <v>8352</v>
      </c>
      <c r="AWU1" t="s">
        <v>8353</v>
      </c>
      <c r="AWV1" t="s">
        <v>8354</v>
      </c>
      <c r="AWW1" t="s">
        <v>8355</v>
      </c>
      <c r="AWX1" t="s">
        <v>8356</v>
      </c>
      <c r="AWY1" t="s">
        <v>8357</v>
      </c>
      <c r="AWZ1" t="s">
        <v>8358</v>
      </c>
      <c r="AXA1" t="s">
        <v>8359</v>
      </c>
      <c r="AXB1" t="s">
        <v>8360</v>
      </c>
      <c r="AXC1" t="s">
        <v>8361</v>
      </c>
      <c r="AXD1" t="s">
        <v>8362</v>
      </c>
      <c r="AXE1" t="s">
        <v>8363</v>
      </c>
      <c r="AXF1" t="s">
        <v>8364</v>
      </c>
      <c r="AXG1" t="s">
        <v>8365</v>
      </c>
      <c r="AXH1" t="s">
        <v>8366</v>
      </c>
      <c r="AXI1" t="s">
        <v>8367</v>
      </c>
      <c r="AXJ1" t="s">
        <v>8368</v>
      </c>
      <c r="AXK1" t="s">
        <v>8369</v>
      </c>
      <c r="AXL1" t="s">
        <v>8370</v>
      </c>
      <c r="AXM1" t="s">
        <v>8371</v>
      </c>
      <c r="AXN1" t="s">
        <v>8372</v>
      </c>
      <c r="AXO1" t="s">
        <v>8373</v>
      </c>
      <c r="AXP1" t="s">
        <v>8374</v>
      </c>
      <c r="AXQ1" t="s">
        <v>8375</v>
      </c>
      <c r="AXR1" t="s">
        <v>8376</v>
      </c>
      <c r="AXS1" t="s">
        <v>8377</v>
      </c>
      <c r="AXT1" t="s">
        <v>8378</v>
      </c>
      <c r="AXU1" t="s">
        <v>8379</v>
      </c>
      <c r="AXV1" t="s">
        <v>8380</v>
      </c>
      <c r="AXW1" t="s">
        <v>8381</v>
      </c>
      <c r="AXX1" t="s">
        <v>8382</v>
      </c>
      <c r="AXY1" t="s">
        <v>8383</v>
      </c>
      <c r="AXZ1" t="s">
        <v>8384</v>
      </c>
      <c r="AYA1" t="s">
        <v>8385</v>
      </c>
      <c r="AYB1" t="s">
        <v>8386</v>
      </c>
      <c r="AYC1" t="s">
        <v>8387</v>
      </c>
      <c r="AYD1" t="s">
        <v>8388</v>
      </c>
      <c r="AYE1" t="s">
        <v>8389</v>
      </c>
      <c r="AYF1" t="s">
        <v>8390</v>
      </c>
      <c r="AYG1" t="s">
        <v>8391</v>
      </c>
      <c r="AYH1" t="s">
        <v>8392</v>
      </c>
      <c r="AYI1" t="s">
        <v>8393</v>
      </c>
      <c r="AYJ1" t="s">
        <v>8394</v>
      </c>
      <c r="AYK1" t="s">
        <v>8395</v>
      </c>
      <c r="AYL1" t="s">
        <v>8396</v>
      </c>
      <c r="AYM1" t="s">
        <v>8397</v>
      </c>
      <c r="AYN1" t="s">
        <v>8398</v>
      </c>
      <c r="AYO1" t="s">
        <v>8399</v>
      </c>
      <c r="AYP1" t="s">
        <v>8400</v>
      </c>
      <c r="AYQ1" t="s">
        <v>8401</v>
      </c>
      <c r="AYR1" t="s">
        <v>8402</v>
      </c>
      <c r="AYS1" t="s">
        <v>8403</v>
      </c>
      <c r="AYT1" t="s">
        <v>8404</v>
      </c>
      <c r="AYU1" t="s">
        <v>8405</v>
      </c>
      <c r="AYV1" t="s">
        <v>8406</v>
      </c>
      <c r="AYW1" t="s">
        <v>8407</v>
      </c>
      <c r="AYX1" t="s">
        <v>8408</v>
      </c>
      <c r="AYY1" t="s">
        <v>8409</v>
      </c>
      <c r="AYZ1" t="s">
        <v>8410</v>
      </c>
      <c r="AZA1" t="s">
        <v>8411</v>
      </c>
      <c r="AZB1" t="s">
        <v>8412</v>
      </c>
      <c r="AZC1" t="s">
        <v>8413</v>
      </c>
      <c r="AZD1" t="s">
        <v>8414</v>
      </c>
      <c r="AZE1" t="s">
        <v>8415</v>
      </c>
      <c r="AZF1" t="s">
        <v>8416</v>
      </c>
      <c r="AZG1" t="s">
        <v>8417</v>
      </c>
      <c r="AZH1" t="s">
        <v>8418</v>
      </c>
      <c r="AZI1" t="s">
        <v>8419</v>
      </c>
      <c r="AZJ1" t="s">
        <v>8420</v>
      </c>
      <c r="AZK1" t="s">
        <v>8421</v>
      </c>
      <c r="AZL1" t="s">
        <v>8422</v>
      </c>
      <c r="AZM1" t="s">
        <v>8423</v>
      </c>
      <c r="AZN1" t="s">
        <v>8424</v>
      </c>
      <c r="AZO1" t="s">
        <v>8425</v>
      </c>
      <c r="AZP1" t="s">
        <v>8426</v>
      </c>
      <c r="AZQ1" t="s">
        <v>8427</v>
      </c>
      <c r="AZR1" t="s">
        <v>8428</v>
      </c>
      <c r="AZS1" t="s">
        <v>8429</v>
      </c>
      <c r="AZT1" t="s">
        <v>8430</v>
      </c>
      <c r="AZU1" t="s">
        <v>8431</v>
      </c>
      <c r="AZV1" t="s">
        <v>8432</v>
      </c>
      <c r="AZW1" t="s">
        <v>8433</v>
      </c>
      <c r="AZX1" t="s">
        <v>8434</v>
      </c>
      <c r="AZY1" t="s">
        <v>8435</v>
      </c>
      <c r="AZZ1" t="s">
        <v>8436</v>
      </c>
      <c r="BAA1" t="s">
        <v>8437</v>
      </c>
      <c r="BAB1" t="s">
        <v>8438</v>
      </c>
      <c r="BAC1" t="s">
        <v>8439</v>
      </c>
      <c r="BAD1" t="s">
        <v>8440</v>
      </c>
      <c r="BAE1" t="s">
        <v>8441</v>
      </c>
      <c r="BAF1" t="s">
        <v>8442</v>
      </c>
      <c r="BAG1" t="s">
        <v>8443</v>
      </c>
      <c r="BAH1" t="s">
        <v>8444</v>
      </c>
      <c r="BAI1" t="s">
        <v>8445</v>
      </c>
      <c r="BAJ1" t="s">
        <v>8446</v>
      </c>
      <c r="BAK1" t="s">
        <v>8447</v>
      </c>
      <c r="BAL1" t="s">
        <v>8448</v>
      </c>
      <c r="BAM1" t="s">
        <v>8449</v>
      </c>
      <c r="BAN1" t="s">
        <v>8450</v>
      </c>
      <c r="BAO1" t="s">
        <v>8451</v>
      </c>
      <c r="BAP1" t="s">
        <v>8452</v>
      </c>
      <c r="BAQ1" t="s">
        <v>8453</v>
      </c>
      <c r="BAR1" t="s">
        <v>8454</v>
      </c>
      <c r="BAS1" t="s">
        <v>8455</v>
      </c>
      <c r="BAT1" t="s">
        <v>8456</v>
      </c>
      <c r="BAU1" t="s">
        <v>8457</v>
      </c>
      <c r="BAV1" t="s">
        <v>8458</v>
      </c>
      <c r="BAW1" t="s">
        <v>8459</v>
      </c>
      <c r="BAX1" t="s">
        <v>8460</v>
      </c>
      <c r="BAY1" t="s">
        <v>8461</v>
      </c>
      <c r="BAZ1" t="s">
        <v>8462</v>
      </c>
      <c r="BBA1" t="s">
        <v>8463</v>
      </c>
      <c r="BBB1" t="s">
        <v>8464</v>
      </c>
      <c r="BBC1" t="s">
        <v>8465</v>
      </c>
      <c r="BBD1" t="s">
        <v>8466</v>
      </c>
      <c r="BBE1" t="s">
        <v>8467</v>
      </c>
      <c r="BBF1" t="s">
        <v>8468</v>
      </c>
      <c r="BBG1" t="s">
        <v>8469</v>
      </c>
      <c r="BBH1" t="s">
        <v>8470</v>
      </c>
      <c r="BBI1" t="s">
        <v>8471</v>
      </c>
      <c r="BBJ1" t="s">
        <v>8472</v>
      </c>
      <c r="BBK1" t="s">
        <v>8473</v>
      </c>
      <c r="BBL1" t="s">
        <v>8474</v>
      </c>
      <c r="BBM1" t="s">
        <v>8475</v>
      </c>
      <c r="BBN1" t="s">
        <v>8476</v>
      </c>
      <c r="BBO1" t="s">
        <v>8477</v>
      </c>
      <c r="BBP1" t="s">
        <v>8478</v>
      </c>
      <c r="BBQ1" t="s">
        <v>8479</v>
      </c>
      <c r="BBR1" t="s">
        <v>8480</v>
      </c>
      <c r="BBS1" t="s">
        <v>8481</v>
      </c>
      <c r="BBT1" t="s">
        <v>8482</v>
      </c>
      <c r="BBU1" t="s">
        <v>8483</v>
      </c>
      <c r="BBV1" t="s">
        <v>8484</v>
      </c>
      <c r="BBW1" t="s">
        <v>8485</v>
      </c>
      <c r="BBX1" t="s">
        <v>8486</v>
      </c>
      <c r="BBY1" t="s">
        <v>8487</v>
      </c>
      <c r="BBZ1" t="s">
        <v>8488</v>
      </c>
      <c r="BCA1" t="s">
        <v>8489</v>
      </c>
      <c r="BCB1" t="s">
        <v>8490</v>
      </c>
      <c r="BCC1" t="s">
        <v>8491</v>
      </c>
      <c r="BCD1" t="s">
        <v>8492</v>
      </c>
      <c r="BCE1" t="s">
        <v>8493</v>
      </c>
      <c r="BCF1" t="s">
        <v>8494</v>
      </c>
      <c r="BCG1" t="s">
        <v>8495</v>
      </c>
      <c r="BCH1" t="s">
        <v>8496</v>
      </c>
      <c r="BCI1" t="s">
        <v>8497</v>
      </c>
      <c r="BCJ1" t="s">
        <v>8498</v>
      </c>
      <c r="BCK1" t="s">
        <v>8499</v>
      </c>
      <c r="BCL1" t="s">
        <v>8500</v>
      </c>
      <c r="BCM1" t="s">
        <v>8501</v>
      </c>
      <c r="BCN1" t="s">
        <v>8502</v>
      </c>
      <c r="BCO1" t="s">
        <v>8503</v>
      </c>
      <c r="BCP1" t="s">
        <v>8504</v>
      </c>
      <c r="BCQ1" t="s">
        <v>8505</v>
      </c>
      <c r="BCR1" t="s">
        <v>8506</v>
      </c>
      <c r="BCS1" t="s">
        <v>8507</v>
      </c>
      <c r="BCT1" t="s">
        <v>8508</v>
      </c>
      <c r="BCU1" t="s">
        <v>8509</v>
      </c>
      <c r="BCV1" t="s">
        <v>8510</v>
      </c>
      <c r="BCW1" t="s">
        <v>8511</v>
      </c>
      <c r="BCX1" t="s">
        <v>8512</v>
      </c>
      <c r="BCY1" t="s">
        <v>8513</v>
      </c>
      <c r="BCZ1" t="s">
        <v>8514</v>
      </c>
      <c r="BDA1" t="s">
        <v>8515</v>
      </c>
      <c r="BDB1" t="s">
        <v>8516</v>
      </c>
      <c r="BDC1" t="s">
        <v>8517</v>
      </c>
      <c r="BDD1" t="s">
        <v>8518</v>
      </c>
      <c r="BDE1" t="s">
        <v>8519</v>
      </c>
      <c r="BDF1" t="s">
        <v>8520</v>
      </c>
      <c r="BDG1" t="s">
        <v>8521</v>
      </c>
      <c r="BDH1" t="s">
        <v>8522</v>
      </c>
      <c r="BDI1" t="s">
        <v>8523</v>
      </c>
      <c r="BDJ1" t="s">
        <v>8524</v>
      </c>
      <c r="BDK1" t="s">
        <v>8525</v>
      </c>
      <c r="BDL1" t="s">
        <v>8526</v>
      </c>
      <c r="BDM1" t="s">
        <v>8527</v>
      </c>
      <c r="BDN1" t="s">
        <v>8528</v>
      </c>
      <c r="BDO1" t="s">
        <v>8529</v>
      </c>
      <c r="BDP1" t="s">
        <v>8530</v>
      </c>
      <c r="BDQ1" t="s">
        <v>8531</v>
      </c>
      <c r="BDR1" t="s">
        <v>8532</v>
      </c>
      <c r="BDS1" t="s">
        <v>8533</v>
      </c>
      <c r="BDT1" t="s">
        <v>8534</v>
      </c>
      <c r="BDU1" t="s">
        <v>8535</v>
      </c>
      <c r="BDV1" t="s">
        <v>8536</v>
      </c>
      <c r="BDW1" t="s">
        <v>8537</v>
      </c>
      <c r="BDX1" t="s">
        <v>8538</v>
      </c>
      <c r="BDY1" t="s">
        <v>8539</v>
      </c>
      <c r="BDZ1" t="s">
        <v>8540</v>
      </c>
      <c r="BEA1" t="s">
        <v>8541</v>
      </c>
      <c r="BEB1" t="s">
        <v>8542</v>
      </c>
      <c r="BEC1" t="s">
        <v>8543</v>
      </c>
      <c r="BED1" t="s">
        <v>8544</v>
      </c>
      <c r="BEE1" t="s">
        <v>8545</v>
      </c>
      <c r="BEF1" t="s">
        <v>8546</v>
      </c>
      <c r="BEG1" t="s">
        <v>8547</v>
      </c>
      <c r="BEH1" t="s">
        <v>8548</v>
      </c>
      <c r="BEI1" t="s">
        <v>8549</v>
      </c>
      <c r="BEJ1" t="s">
        <v>8550</v>
      </c>
      <c r="BEK1" t="s">
        <v>8551</v>
      </c>
      <c r="BEL1" t="s">
        <v>8552</v>
      </c>
      <c r="BEM1" t="s">
        <v>8553</v>
      </c>
      <c r="BEN1" t="s">
        <v>8554</v>
      </c>
      <c r="BEO1" t="s">
        <v>8555</v>
      </c>
      <c r="BEP1" t="s">
        <v>8556</v>
      </c>
      <c r="BEQ1" t="s">
        <v>8557</v>
      </c>
      <c r="BER1" t="s">
        <v>8558</v>
      </c>
      <c r="BES1" t="s">
        <v>8559</v>
      </c>
      <c r="BET1" t="s">
        <v>8560</v>
      </c>
      <c r="BEU1" t="s">
        <v>8561</v>
      </c>
      <c r="BEV1" t="s">
        <v>8562</v>
      </c>
      <c r="BEW1" t="s">
        <v>8563</v>
      </c>
      <c r="BEX1" t="s">
        <v>8564</v>
      </c>
      <c r="BEY1" t="s">
        <v>8565</v>
      </c>
      <c r="BEZ1" t="s">
        <v>8566</v>
      </c>
      <c r="BFA1" t="s">
        <v>8567</v>
      </c>
      <c r="BFB1" t="s">
        <v>8568</v>
      </c>
      <c r="BFC1" t="s">
        <v>8569</v>
      </c>
      <c r="BFD1" t="s">
        <v>8570</v>
      </c>
      <c r="BFE1" t="s">
        <v>8571</v>
      </c>
      <c r="BFF1" t="s">
        <v>8572</v>
      </c>
      <c r="BFG1" t="s">
        <v>8573</v>
      </c>
      <c r="BFH1" t="s">
        <v>8574</v>
      </c>
      <c r="BFI1" t="s">
        <v>8575</v>
      </c>
      <c r="BFJ1" t="s">
        <v>8576</v>
      </c>
      <c r="BFK1" t="s">
        <v>8577</v>
      </c>
      <c r="BFL1" t="s">
        <v>8578</v>
      </c>
      <c r="BFM1" t="s">
        <v>8579</v>
      </c>
      <c r="BFN1" t="s">
        <v>8580</v>
      </c>
      <c r="BFO1" t="s">
        <v>8581</v>
      </c>
      <c r="BFP1" t="s">
        <v>8582</v>
      </c>
      <c r="BFQ1" t="s">
        <v>8583</v>
      </c>
      <c r="BFR1" t="s">
        <v>8584</v>
      </c>
      <c r="BFS1" t="s">
        <v>8585</v>
      </c>
      <c r="BFT1" t="s">
        <v>8586</v>
      </c>
      <c r="BFU1" t="s">
        <v>8587</v>
      </c>
      <c r="BFV1" t="s">
        <v>8588</v>
      </c>
      <c r="BFW1" t="s">
        <v>8589</v>
      </c>
      <c r="BFX1" t="s">
        <v>8590</v>
      </c>
      <c r="BFY1" t="s">
        <v>8591</v>
      </c>
      <c r="BFZ1" t="s">
        <v>8592</v>
      </c>
      <c r="BGA1" t="s">
        <v>8593</v>
      </c>
      <c r="BGB1" t="s">
        <v>8594</v>
      </c>
      <c r="BGC1" t="s">
        <v>8595</v>
      </c>
      <c r="BGD1" t="s">
        <v>8596</v>
      </c>
      <c r="BGE1" t="s">
        <v>8597</v>
      </c>
      <c r="BGF1" t="s">
        <v>8598</v>
      </c>
      <c r="BGG1" t="s">
        <v>8599</v>
      </c>
      <c r="BGH1" t="s">
        <v>8600</v>
      </c>
      <c r="BGI1" t="s">
        <v>8601</v>
      </c>
      <c r="BGJ1" t="s">
        <v>8602</v>
      </c>
      <c r="BGK1" t="s">
        <v>8603</v>
      </c>
      <c r="BGL1" t="s">
        <v>8604</v>
      </c>
      <c r="BGM1" t="s">
        <v>8605</v>
      </c>
      <c r="BGN1" t="s">
        <v>8606</v>
      </c>
      <c r="BGO1" t="s">
        <v>8607</v>
      </c>
      <c r="BGP1" t="s">
        <v>8608</v>
      </c>
      <c r="BGQ1" t="s">
        <v>8609</v>
      </c>
      <c r="BGR1" t="s">
        <v>8610</v>
      </c>
      <c r="BGS1" t="s">
        <v>8611</v>
      </c>
      <c r="BGT1" t="s">
        <v>8612</v>
      </c>
      <c r="BGU1" t="s">
        <v>8613</v>
      </c>
      <c r="BGV1" t="s">
        <v>8614</v>
      </c>
      <c r="BGW1" t="s">
        <v>8615</v>
      </c>
      <c r="BGX1" t="s">
        <v>8616</v>
      </c>
      <c r="BGY1" t="s">
        <v>8617</v>
      </c>
      <c r="BGZ1" t="s">
        <v>8618</v>
      </c>
      <c r="BHA1" t="s">
        <v>8619</v>
      </c>
      <c r="BHB1" t="s">
        <v>8620</v>
      </c>
      <c r="BHC1" t="s">
        <v>8621</v>
      </c>
      <c r="BHD1" t="s">
        <v>8622</v>
      </c>
      <c r="BHE1" t="s">
        <v>8623</v>
      </c>
      <c r="BHF1" t="s">
        <v>8624</v>
      </c>
      <c r="BHG1" t="s">
        <v>8625</v>
      </c>
      <c r="BHH1" t="s">
        <v>8626</v>
      </c>
      <c r="BHI1" t="s">
        <v>8627</v>
      </c>
      <c r="BHJ1" t="s">
        <v>8628</v>
      </c>
      <c r="BHK1" t="s">
        <v>8629</v>
      </c>
      <c r="BHL1" t="s">
        <v>8630</v>
      </c>
      <c r="BHM1" t="s">
        <v>8631</v>
      </c>
      <c r="BHN1" t="s">
        <v>8632</v>
      </c>
      <c r="BHO1" t="s">
        <v>8633</v>
      </c>
      <c r="BHP1" t="s">
        <v>8634</v>
      </c>
      <c r="BHQ1" t="s">
        <v>8635</v>
      </c>
      <c r="BHR1" t="s">
        <v>8636</v>
      </c>
      <c r="BHS1" t="s">
        <v>8637</v>
      </c>
      <c r="BHT1" t="s">
        <v>8638</v>
      </c>
      <c r="BHU1" t="s">
        <v>8639</v>
      </c>
      <c r="BHV1" t="s">
        <v>8640</v>
      </c>
      <c r="BHW1" t="s">
        <v>8641</v>
      </c>
      <c r="BHX1" t="s">
        <v>8642</v>
      </c>
      <c r="BHY1" t="s">
        <v>8643</v>
      </c>
      <c r="BHZ1" t="s">
        <v>8644</v>
      </c>
      <c r="BIA1" t="s">
        <v>8645</v>
      </c>
      <c r="BIB1" t="s">
        <v>8646</v>
      </c>
      <c r="BIC1" t="s">
        <v>8647</v>
      </c>
      <c r="BID1" t="s">
        <v>8648</v>
      </c>
      <c r="BIE1" t="s">
        <v>8649</v>
      </c>
      <c r="BIF1" t="s">
        <v>8650</v>
      </c>
      <c r="BIG1" t="s">
        <v>8651</v>
      </c>
      <c r="BIH1" t="s">
        <v>8652</v>
      </c>
      <c r="BII1" t="s">
        <v>8653</v>
      </c>
      <c r="BIJ1" t="s">
        <v>8654</v>
      </c>
      <c r="BIK1" t="s">
        <v>8655</v>
      </c>
      <c r="BIL1" t="s">
        <v>8656</v>
      </c>
      <c r="BIM1" t="s">
        <v>8657</v>
      </c>
      <c r="BIN1" t="s">
        <v>8658</v>
      </c>
      <c r="BIO1" t="s">
        <v>8659</v>
      </c>
      <c r="BIP1" t="s">
        <v>8660</v>
      </c>
      <c r="BIQ1" t="s">
        <v>8661</v>
      </c>
      <c r="BIR1" t="s">
        <v>8662</v>
      </c>
      <c r="BIS1" t="s">
        <v>8663</v>
      </c>
      <c r="BIT1" t="s">
        <v>8664</v>
      </c>
      <c r="BIU1" t="s">
        <v>8665</v>
      </c>
      <c r="BIV1" t="s">
        <v>8666</v>
      </c>
      <c r="BIW1" t="s">
        <v>8667</v>
      </c>
      <c r="BIX1" t="s">
        <v>8668</v>
      </c>
      <c r="BIY1" t="s">
        <v>8669</v>
      </c>
      <c r="BIZ1" t="s">
        <v>8670</v>
      </c>
      <c r="BJA1" t="s">
        <v>8671</v>
      </c>
      <c r="BJB1" t="s">
        <v>8672</v>
      </c>
      <c r="BJC1" t="s">
        <v>8673</v>
      </c>
      <c r="BJD1" t="s">
        <v>8674</v>
      </c>
      <c r="BJE1" t="s">
        <v>8675</v>
      </c>
      <c r="BJF1" t="s">
        <v>8676</v>
      </c>
      <c r="BJG1" t="s">
        <v>8677</v>
      </c>
      <c r="BJH1" t="s">
        <v>8678</v>
      </c>
      <c r="BJI1" t="s">
        <v>8679</v>
      </c>
      <c r="BJJ1" t="s">
        <v>8680</v>
      </c>
      <c r="BJK1" t="s">
        <v>8681</v>
      </c>
      <c r="BJL1" t="s">
        <v>8682</v>
      </c>
      <c r="BJM1" t="s">
        <v>8683</v>
      </c>
      <c r="BJN1" t="s">
        <v>8684</v>
      </c>
      <c r="BJO1" t="s">
        <v>8685</v>
      </c>
      <c r="BJP1" t="s">
        <v>8686</v>
      </c>
      <c r="BJQ1" t="s">
        <v>8687</v>
      </c>
      <c r="BJR1" t="s">
        <v>8688</v>
      </c>
      <c r="BJS1" t="s">
        <v>8689</v>
      </c>
      <c r="BJT1" t="s">
        <v>8690</v>
      </c>
      <c r="BJU1" t="s">
        <v>8691</v>
      </c>
      <c r="BJV1" t="s">
        <v>8692</v>
      </c>
      <c r="BJW1" t="s">
        <v>8693</v>
      </c>
      <c r="BJX1" t="s">
        <v>8694</v>
      </c>
      <c r="BJY1" t="s">
        <v>8695</v>
      </c>
      <c r="BJZ1" t="s">
        <v>8696</v>
      </c>
      <c r="BKA1" t="s">
        <v>8697</v>
      </c>
      <c r="BKB1" t="s">
        <v>8698</v>
      </c>
      <c r="BKC1" t="s">
        <v>8699</v>
      </c>
      <c r="BKD1" t="s">
        <v>8700</v>
      </c>
      <c r="BKE1" t="s">
        <v>8701</v>
      </c>
      <c r="BKF1" t="s">
        <v>8702</v>
      </c>
      <c r="BKG1" t="s">
        <v>8703</v>
      </c>
      <c r="BKH1" t="s">
        <v>8704</v>
      </c>
      <c r="BKI1" t="s">
        <v>8705</v>
      </c>
      <c r="BKJ1" t="s">
        <v>8706</v>
      </c>
      <c r="BKK1" t="s">
        <v>8707</v>
      </c>
      <c r="BKL1" t="s">
        <v>8708</v>
      </c>
      <c r="BKM1" t="s">
        <v>8709</v>
      </c>
      <c r="BKN1" t="s">
        <v>8710</v>
      </c>
      <c r="BKO1" t="s">
        <v>8711</v>
      </c>
      <c r="BKP1" t="s">
        <v>8712</v>
      </c>
      <c r="BKQ1" t="s">
        <v>8713</v>
      </c>
      <c r="BKR1" t="s">
        <v>8714</v>
      </c>
      <c r="BKS1" t="s">
        <v>8715</v>
      </c>
      <c r="BKT1" t="s">
        <v>8716</v>
      </c>
      <c r="BKU1" t="s">
        <v>8717</v>
      </c>
      <c r="BKV1" t="s">
        <v>8718</v>
      </c>
      <c r="BKW1" t="s">
        <v>8719</v>
      </c>
      <c r="BKX1" t="s">
        <v>8720</v>
      </c>
      <c r="BKY1" t="s">
        <v>8721</v>
      </c>
      <c r="BKZ1" t="s">
        <v>8722</v>
      </c>
      <c r="BLA1" t="s">
        <v>8723</v>
      </c>
      <c r="BLB1" t="s">
        <v>8724</v>
      </c>
      <c r="BLC1" t="s">
        <v>8725</v>
      </c>
      <c r="BLD1" t="s">
        <v>8726</v>
      </c>
      <c r="BLE1" t="s">
        <v>8727</v>
      </c>
      <c r="BLF1" t="s">
        <v>8728</v>
      </c>
      <c r="BLG1" t="s">
        <v>8729</v>
      </c>
      <c r="BLH1" t="s">
        <v>8730</v>
      </c>
      <c r="BLI1" t="s">
        <v>8731</v>
      </c>
      <c r="BLJ1" t="s">
        <v>8732</v>
      </c>
      <c r="BLK1" t="s">
        <v>8733</v>
      </c>
      <c r="BLL1" t="s">
        <v>8734</v>
      </c>
      <c r="BLM1" t="s">
        <v>8735</v>
      </c>
      <c r="BLN1" t="s">
        <v>8736</v>
      </c>
      <c r="BLO1" t="s">
        <v>8737</v>
      </c>
      <c r="BLP1" t="s">
        <v>8738</v>
      </c>
      <c r="BLQ1" t="s">
        <v>8739</v>
      </c>
      <c r="BLR1" t="s">
        <v>8740</v>
      </c>
      <c r="BLS1" t="s">
        <v>8741</v>
      </c>
      <c r="BLT1" t="s">
        <v>8742</v>
      </c>
      <c r="BLU1" t="s">
        <v>8743</v>
      </c>
      <c r="BLV1" t="s">
        <v>8744</v>
      </c>
      <c r="BLW1" t="s">
        <v>8745</v>
      </c>
      <c r="BLX1" t="s">
        <v>8746</v>
      </c>
      <c r="BLY1" t="s">
        <v>8747</v>
      </c>
      <c r="BLZ1" t="s">
        <v>8748</v>
      </c>
      <c r="BMA1" t="s">
        <v>8749</v>
      </c>
      <c r="BMB1" t="s">
        <v>8750</v>
      </c>
      <c r="BMC1" t="s">
        <v>8751</v>
      </c>
      <c r="BMD1" t="s">
        <v>8752</v>
      </c>
      <c r="BME1" t="s">
        <v>8753</v>
      </c>
      <c r="BMF1" t="s">
        <v>8754</v>
      </c>
      <c r="BMG1" t="s">
        <v>8755</v>
      </c>
      <c r="BMH1" t="s">
        <v>8756</v>
      </c>
      <c r="BMI1" t="s">
        <v>8757</v>
      </c>
      <c r="BMJ1" t="s">
        <v>8758</v>
      </c>
      <c r="BMK1" t="s">
        <v>8759</v>
      </c>
      <c r="BML1" t="s">
        <v>8760</v>
      </c>
      <c r="BMM1" t="s">
        <v>8761</v>
      </c>
      <c r="BMN1" t="s">
        <v>8762</v>
      </c>
      <c r="BMO1" t="s">
        <v>8763</v>
      </c>
      <c r="BMP1" t="s">
        <v>8764</v>
      </c>
      <c r="BMQ1" t="s">
        <v>8765</v>
      </c>
      <c r="BMR1" t="s">
        <v>8766</v>
      </c>
      <c r="BMS1" t="s">
        <v>8767</v>
      </c>
      <c r="BMT1" t="s">
        <v>8768</v>
      </c>
      <c r="BMU1" t="s">
        <v>8769</v>
      </c>
      <c r="BMV1" t="s">
        <v>8770</v>
      </c>
      <c r="BMW1" t="s">
        <v>8771</v>
      </c>
      <c r="BMX1" t="s">
        <v>8772</v>
      </c>
      <c r="BMY1" t="s">
        <v>8773</v>
      </c>
      <c r="BMZ1" t="s">
        <v>8774</v>
      </c>
      <c r="BNA1" t="s">
        <v>8775</v>
      </c>
      <c r="BNB1" t="s">
        <v>8776</v>
      </c>
      <c r="BNC1" t="s">
        <v>8777</v>
      </c>
      <c r="BND1" t="s">
        <v>8778</v>
      </c>
      <c r="BNE1" t="s">
        <v>8779</v>
      </c>
      <c r="BNF1" t="s">
        <v>8780</v>
      </c>
      <c r="BNG1" t="s">
        <v>8781</v>
      </c>
      <c r="BNH1" t="s">
        <v>8782</v>
      </c>
      <c r="BNI1" t="s">
        <v>8783</v>
      </c>
      <c r="BNJ1" t="s">
        <v>8784</v>
      </c>
      <c r="BNK1" t="s">
        <v>8785</v>
      </c>
      <c r="BNL1" t="s">
        <v>8786</v>
      </c>
      <c r="BNM1" t="s">
        <v>8787</v>
      </c>
      <c r="BNN1" t="s">
        <v>8788</v>
      </c>
      <c r="BNO1" t="s">
        <v>8789</v>
      </c>
      <c r="BNP1" t="s">
        <v>8790</v>
      </c>
      <c r="BNQ1" t="s">
        <v>8791</v>
      </c>
      <c r="BNR1" t="s">
        <v>8792</v>
      </c>
      <c r="BNS1" t="s">
        <v>8793</v>
      </c>
      <c r="BNT1" t="s">
        <v>8794</v>
      </c>
      <c r="BNU1" t="s">
        <v>8795</v>
      </c>
      <c r="BNV1" t="s">
        <v>8796</v>
      </c>
      <c r="BNW1" t="s">
        <v>8797</v>
      </c>
      <c r="BNX1" t="s">
        <v>8798</v>
      </c>
      <c r="BNY1" t="s">
        <v>8799</v>
      </c>
      <c r="BNZ1" t="s">
        <v>8800</v>
      </c>
      <c r="BOA1" t="s">
        <v>8801</v>
      </c>
      <c r="BOB1" t="s">
        <v>8802</v>
      </c>
      <c r="BOC1" t="s">
        <v>8803</v>
      </c>
      <c r="BOD1" t="s">
        <v>8804</v>
      </c>
      <c r="BOE1" t="s">
        <v>8805</v>
      </c>
      <c r="BOF1" t="s">
        <v>8806</v>
      </c>
      <c r="BOG1" t="s">
        <v>8807</v>
      </c>
      <c r="BOH1" t="s">
        <v>8808</v>
      </c>
      <c r="BOI1" t="s">
        <v>8809</v>
      </c>
      <c r="BOJ1" t="s">
        <v>8810</v>
      </c>
      <c r="BOK1" t="s">
        <v>8811</v>
      </c>
      <c r="BOL1" t="s">
        <v>8812</v>
      </c>
      <c r="BOM1" t="s">
        <v>8813</v>
      </c>
      <c r="BON1" t="s">
        <v>8814</v>
      </c>
      <c r="BOO1" t="s">
        <v>8815</v>
      </c>
      <c r="BOP1" t="s">
        <v>8816</v>
      </c>
      <c r="BOQ1" t="s">
        <v>8817</v>
      </c>
      <c r="BOR1" t="s">
        <v>8818</v>
      </c>
      <c r="BOS1" t="s">
        <v>8819</v>
      </c>
      <c r="BOT1" t="s">
        <v>8820</v>
      </c>
      <c r="BOU1" t="s">
        <v>8821</v>
      </c>
      <c r="BOV1" t="s">
        <v>8822</v>
      </c>
      <c r="BOW1" t="s">
        <v>8823</v>
      </c>
      <c r="BOX1" t="s">
        <v>8824</v>
      </c>
      <c r="BOY1" t="s">
        <v>8825</v>
      </c>
      <c r="BOZ1" t="s">
        <v>8826</v>
      </c>
      <c r="BPA1" t="s">
        <v>8827</v>
      </c>
      <c r="BPB1" t="s">
        <v>8828</v>
      </c>
      <c r="BPC1" t="s">
        <v>8829</v>
      </c>
      <c r="BPD1" t="s">
        <v>8830</v>
      </c>
      <c r="BPE1" t="s">
        <v>8831</v>
      </c>
      <c r="BPF1" t="s">
        <v>8832</v>
      </c>
      <c r="BPG1" t="s">
        <v>8833</v>
      </c>
      <c r="BPH1" t="s">
        <v>8834</v>
      </c>
      <c r="BPI1" t="s">
        <v>8835</v>
      </c>
      <c r="BPJ1" t="s">
        <v>8836</v>
      </c>
      <c r="BPK1" t="s">
        <v>8837</v>
      </c>
      <c r="BPL1" t="s">
        <v>8838</v>
      </c>
      <c r="BPM1" t="s">
        <v>8839</v>
      </c>
      <c r="BPN1" t="s">
        <v>8840</v>
      </c>
      <c r="BPO1" t="s">
        <v>8841</v>
      </c>
      <c r="BPP1" t="s">
        <v>8842</v>
      </c>
      <c r="BPQ1" t="s">
        <v>8843</v>
      </c>
      <c r="BPR1" t="s">
        <v>8844</v>
      </c>
      <c r="BPS1" t="s">
        <v>8845</v>
      </c>
      <c r="BPT1" t="s">
        <v>8846</v>
      </c>
      <c r="BPU1" t="s">
        <v>8847</v>
      </c>
      <c r="BPV1" t="s">
        <v>8848</v>
      </c>
      <c r="BPW1" t="s">
        <v>8849</v>
      </c>
      <c r="BPX1" t="s">
        <v>8850</v>
      </c>
      <c r="BPY1" t="s">
        <v>8851</v>
      </c>
      <c r="BPZ1" t="s">
        <v>8852</v>
      </c>
      <c r="BQA1" t="s">
        <v>8853</v>
      </c>
      <c r="BQB1" t="s">
        <v>8854</v>
      </c>
      <c r="BQC1" t="s">
        <v>8855</v>
      </c>
      <c r="BQD1" t="s">
        <v>8856</v>
      </c>
      <c r="BQE1" t="s">
        <v>8857</v>
      </c>
      <c r="BQF1" t="s">
        <v>8858</v>
      </c>
      <c r="BQG1" t="s">
        <v>8859</v>
      </c>
      <c r="BQH1" t="s">
        <v>8860</v>
      </c>
      <c r="BQI1" t="s">
        <v>8861</v>
      </c>
      <c r="BQJ1" t="s">
        <v>8862</v>
      </c>
      <c r="BQK1" t="s">
        <v>8863</v>
      </c>
      <c r="BQL1" t="s">
        <v>8864</v>
      </c>
      <c r="BQM1" t="s">
        <v>8865</v>
      </c>
      <c r="BQN1" t="s">
        <v>8866</v>
      </c>
      <c r="BQO1" t="s">
        <v>8867</v>
      </c>
      <c r="BQP1" t="s">
        <v>8868</v>
      </c>
      <c r="BQQ1" t="s">
        <v>8869</v>
      </c>
      <c r="BQR1" t="s">
        <v>8870</v>
      </c>
      <c r="BQS1" t="s">
        <v>8871</v>
      </c>
      <c r="BQT1" t="s">
        <v>8872</v>
      </c>
      <c r="BQU1" t="s">
        <v>8873</v>
      </c>
      <c r="BQV1" t="s">
        <v>8874</v>
      </c>
      <c r="BQW1" t="s">
        <v>8875</v>
      </c>
      <c r="BQX1" t="s">
        <v>8876</v>
      </c>
      <c r="BQY1" t="s">
        <v>8877</v>
      </c>
      <c r="BQZ1" t="s">
        <v>8878</v>
      </c>
      <c r="BRA1" t="s">
        <v>8879</v>
      </c>
      <c r="BRB1" t="s">
        <v>8880</v>
      </c>
      <c r="BRC1" t="s">
        <v>8881</v>
      </c>
      <c r="BRD1" t="s">
        <v>8882</v>
      </c>
      <c r="BRE1" t="s">
        <v>8883</v>
      </c>
      <c r="BRF1" t="s">
        <v>8884</v>
      </c>
      <c r="BRG1" t="s">
        <v>8885</v>
      </c>
      <c r="BRH1" t="s">
        <v>8886</v>
      </c>
      <c r="BRI1" t="s">
        <v>8887</v>
      </c>
      <c r="BRJ1" t="s">
        <v>8888</v>
      </c>
      <c r="BRK1" t="s">
        <v>8889</v>
      </c>
      <c r="BRL1" t="s">
        <v>8890</v>
      </c>
      <c r="BRM1" t="s">
        <v>8891</v>
      </c>
      <c r="BRN1" t="s">
        <v>8892</v>
      </c>
      <c r="BRO1" t="s">
        <v>8893</v>
      </c>
      <c r="BRP1" t="s">
        <v>8894</v>
      </c>
      <c r="BRQ1" t="s">
        <v>8895</v>
      </c>
      <c r="BRR1" t="s">
        <v>8896</v>
      </c>
      <c r="BRS1" t="s">
        <v>8897</v>
      </c>
      <c r="BRT1" t="s">
        <v>8898</v>
      </c>
      <c r="BRU1" t="s">
        <v>8899</v>
      </c>
      <c r="BRV1" t="s">
        <v>8900</v>
      </c>
      <c r="BRW1" t="s">
        <v>8901</v>
      </c>
      <c r="BRX1" t="s">
        <v>8902</v>
      </c>
      <c r="BRY1" t="s">
        <v>8903</v>
      </c>
      <c r="BRZ1" t="s">
        <v>8904</v>
      </c>
      <c r="BSA1" t="s">
        <v>8905</v>
      </c>
      <c r="BSB1" t="s">
        <v>8906</v>
      </c>
      <c r="BSC1" t="s">
        <v>8907</v>
      </c>
      <c r="BSD1" t="s">
        <v>8908</v>
      </c>
      <c r="BSE1" t="s">
        <v>8909</v>
      </c>
      <c r="BSF1" t="s">
        <v>8910</v>
      </c>
      <c r="BSG1" t="s">
        <v>8911</v>
      </c>
      <c r="BSH1" t="s">
        <v>8912</v>
      </c>
      <c r="BSI1" t="s">
        <v>8913</v>
      </c>
      <c r="BSJ1" t="s">
        <v>8914</v>
      </c>
      <c r="BSK1" t="s">
        <v>8915</v>
      </c>
      <c r="BSL1" t="s">
        <v>8916</v>
      </c>
      <c r="BSM1" t="s">
        <v>8917</v>
      </c>
      <c r="BSN1" t="s">
        <v>8918</v>
      </c>
      <c r="BSO1" t="s">
        <v>8919</v>
      </c>
      <c r="BSP1" t="s">
        <v>8920</v>
      </c>
      <c r="BSQ1" t="s">
        <v>8921</v>
      </c>
      <c r="BSR1" t="s">
        <v>8922</v>
      </c>
      <c r="BSS1" t="s">
        <v>8923</v>
      </c>
      <c r="BST1" t="s">
        <v>8924</v>
      </c>
      <c r="BSU1" t="s">
        <v>8925</v>
      </c>
      <c r="BSV1" t="s">
        <v>8926</v>
      </c>
      <c r="BSW1" t="s">
        <v>8927</v>
      </c>
      <c r="BSX1" t="s">
        <v>8928</v>
      </c>
      <c r="BSY1" t="s">
        <v>8929</v>
      </c>
      <c r="BSZ1" t="s">
        <v>8930</v>
      </c>
      <c r="BTA1" t="s">
        <v>8931</v>
      </c>
      <c r="BTB1" t="s">
        <v>8932</v>
      </c>
      <c r="BTC1" t="s">
        <v>8933</v>
      </c>
      <c r="BTD1" t="s">
        <v>8934</v>
      </c>
      <c r="BTE1" t="s">
        <v>8935</v>
      </c>
      <c r="BTF1" t="s">
        <v>8936</v>
      </c>
      <c r="BTG1" t="s">
        <v>8937</v>
      </c>
      <c r="BTH1" t="s">
        <v>8938</v>
      </c>
      <c r="BTI1" t="s">
        <v>8939</v>
      </c>
      <c r="BTJ1" t="s">
        <v>8940</v>
      </c>
      <c r="BTK1" t="s">
        <v>8941</v>
      </c>
      <c r="BTL1" t="s">
        <v>8942</v>
      </c>
      <c r="BTM1" t="s">
        <v>8943</v>
      </c>
      <c r="BTN1" t="s">
        <v>8944</v>
      </c>
      <c r="BTO1" t="s">
        <v>8945</v>
      </c>
      <c r="BTP1" t="s">
        <v>8946</v>
      </c>
      <c r="BTQ1" t="s">
        <v>8947</v>
      </c>
      <c r="BTR1" t="s">
        <v>8948</v>
      </c>
      <c r="BTS1" t="s">
        <v>8949</v>
      </c>
      <c r="BTT1" t="s">
        <v>8950</v>
      </c>
      <c r="BTU1" t="s">
        <v>8951</v>
      </c>
      <c r="BTV1" t="s">
        <v>8952</v>
      </c>
      <c r="BTW1" t="s">
        <v>8953</v>
      </c>
      <c r="BTX1" t="s">
        <v>8954</v>
      </c>
      <c r="BTY1" t="s">
        <v>8955</v>
      </c>
      <c r="BTZ1" t="s">
        <v>8956</v>
      </c>
      <c r="BUA1" t="s">
        <v>8957</v>
      </c>
      <c r="BUB1" t="s">
        <v>8958</v>
      </c>
      <c r="BUC1" t="s">
        <v>8959</v>
      </c>
      <c r="BUD1" t="s">
        <v>8960</v>
      </c>
      <c r="BUE1" t="s">
        <v>8961</v>
      </c>
      <c r="BUF1" t="s">
        <v>8962</v>
      </c>
      <c r="BUG1" t="s">
        <v>8963</v>
      </c>
      <c r="BUH1" t="s">
        <v>8964</v>
      </c>
      <c r="BUI1" t="s">
        <v>8965</v>
      </c>
      <c r="BUJ1" t="s">
        <v>8966</v>
      </c>
      <c r="BUK1" t="s">
        <v>8967</v>
      </c>
      <c r="BUL1" t="s">
        <v>8968</v>
      </c>
      <c r="BUM1" t="s">
        <v>8969</v>
      </c>
      <c r="BUN1" t="s">
        <v>8970</v>
      </c>
      <c r="BUO1" t="s">
        <v>8971</v>
      </c>
      <c r="BUP1" t="s">
        <v>8972</v>
      </c>
      <c r="BUQ1" t="s">
        <v>8973</v>
      </c>
      <c r="BUR1" t="s">
        <v>8974</v>
      </c>
      <c r="BUS1" t="s">
        <v>8975</v>
      </c>
      <c r="BUT1" t="s">
        <v>8976</v>
      </c>
      <c r="BUU1" t="s">
        <v>8977</v>
      </c>
      <c r="BUV1" t="s">
        <v>8978</v>
      </c>
      <c r="BUW1" t="s">
        <v>8979</v>
      </c>
      <c r="BUX1" t="s">
        <v>8980</v>
      </c>
      <c r="BUY1" t="s">
        <v>8981</v>
      </c>
      <c r="BUZ1" t="s">
        <v>8982</v>
      </c>
      <c r="BVA1" t="s">
        <v>8983</v>
      </c>
      <c r="BVB1" t="s">
        <v>8984</v>
      </c>
      <c r="BVC1" t="s">
        <v>8985</v>
      </c>
      <c r="BVD1" t="s">
        <v>8986</v>
      </c>
      <c r="BVE1" t="s">
        <v>8987</v>
      </c>
      <c r="BVF1" t="s">
        <v>8988</v>
      </c>
      <c r="BVG1" t="s">
        <v>8989</v>
      </c>
      <c r="BVH1" t="s">
        <v>8990</v>
      </c>
      <c r="BVI1" t="s">
        <v>8991</v>
      </c>
      <c r="BVJ1" t="s">
        <v>8992</v>
      </c>
      <c r="BVK1" t="s">
        <v>8993</v>
      </c>
      <c r="BVL1" t="s">
        <v>8994</v>
      </c>
      <c r="BVM1" t="s">
        <v>8995</v>
      </c>
      <c r="BVN1" t="s">
        <v>8996</v>
      </c>
      <c r="BVO1" t="s">
        <v>8997</v>
      </c>
      <c r="BVP1" t="s">
        <v>8998</v>
      </c>
      <c r="BVQ1" t="s">
        <v>8999</v>
      </c>
      <c r="BVR1" t="s">
        <v>9000</v>
      </c>
      <c r="BVS1" t="s">
        <v>9001</v>
      </c>
      <c r="BVT1" t="s">
        <v>9002</v>
      </c>
      <c r="BVU1" t="s">
        <v>9003</v>
      </c>
      <c r="BVV1" t="s">
        <v>9004</v>
      </c>
      <c r="BVW1" t="s">
        <v>9005</v>
      </c>
      <c r="BVX1" t="s">
        <v>9006</v>
      </c>
      <c r="BVY1" t="s">
        <v>9007</v>
      </c>
      <c r="BVZ1" t="s">
        <v>9008</v>
      </c>
      <c r="BWA1" t="s">
        <v>9009</v>
      </c>
      <c r="BWB1" t="s">
        <v>9010</v>
      </c>
      <c r="BWC1" t="s">
        <v>9011</v>
      </c>
      <c r="BWD1" t="s">
        <v>9012</v>
      </c>
      <c r="BWE1" t="s">
        <v>9013</v>
      </c>
      <c r="BWF1" t="s">
        <v>9014</v>
      </c>
      <c r="BWG1" t="s">
        <v>9015</v>
      </c>
      <c r="BWH1" t="s">
        <v>9016</v>
      </c>
      <c r="BWI1" t="s">
        <v>9017</v>
      </c>
      <c r="BWJ1" t="s">
        <v>9018</v>
      </c>
      <c r="BWK1" t="s">
        <v>9019</v>
      </c>
      <c r="BWL1" t="s">
        <v>9020</v>
      </c>
      <c r="BWM1" t="s">
        <v>9021</v>
      </c>
      <c r="BWN1" t="s">
        <v>9022</v>
      </c>
      <c r="BWO1" t="s">
        <v>9023</v>
      </c>
      <c r="BWP1" t="s">
        <v>9024</v>
      </c>
      <c r="BWQ1" t="s">
        <v>9025</v>
      </c>
      <c r="BWR1" t="s">
        <v>9026</v>
      </c>
      <c r="BWS1" t="s">
        <v>9027</v>
      </c>
      <c r="BWT1" t="s">
        <v>9028</v>
      </c>
      <c r="BWU1" t="s">
        <v>9029</v>
      </c>
      <c r="BWV1" t="s">
        <v>9030</v>
      </c>
      <c r="BWW1" t="s">
        <v>9031</v>
      </c>
      <c r="BWX1" t="s">
        <v>9032</v>
      </c>
      <c r="BWY1" t="s">
        <v>9033</v>
      </c>
      <c r="BWZ1" t="s">
        <v>9034</v>
      </c>
      <c r="BXA1" t="s">
        <v>9035</v>
      </c>
      <c r="BXB1" t="s">
        <v>9036</v>
      </c>
      <c r="BXC1" t="s">
        <v>9037</v>
      </c>
      <c r="BXD1" t="s">
        <v>9038</v>
      </c>
      <c r="BXE1" t="s">
        <v>9039</v>
      </c>
      <c r="BXF1" t="s">
        <v>9040</v>
      </c>
      <c r="BXG1" t="s">
        <v>9041</v>
      </c>
      <c r="BXH1" t="s">
        <v>9042</v>
      </c>
      <c r="BXI1" t="s">
        <v>9043</v>
      </c>
      <c r="BXJ1" t="s">
        <v>9044</v>
      </c>
      <c r="BXK1" t="s">
        <v>9045</v>
      </c>
      <c r="BXL1" t="s">
        <v>9046</v>
      </c>
      <c r="BXM1" t="s">
        <v>9047</v>
      </c>
      <c r="BXN1" t="s">
        <v>9048</v>
      </c>
      <c r="BXO1" t="s">
        <v>9049</v>
      </c>
      <c r="BXP1" t="s">
        <v>9050</v>
      </c>
      <c r="BXQ1" t="s">
        <v>9051</v>
      </c>
      <c r="BXR1" t="s">
        <v>9052</v>
      </c>
      <c r="BXS1" t="s">
        <v>9053</v>
      </c>
      <c r="BXT1" t="s">
        <v>9054</v>
      </c>
      <c r="BXU1" t="s">
        <v>9055</v>
      </c>
      <c r="BXV1" t="s">
        <v>9056</v>
      </c>
      <c r="BXW1" t="s">
        <v>9057</v>
      </c>
      <c r="BXX1" t="s">
        <v>9058</v>
      </c>
      <c r="BXY1" t="s">
        <v>9059</v>
      </c>
      <c r="BXZ1" t="s">
        <v>9060</v>
      </c>
      <c r="BYA1" t="s">
        <v>9061</v>
      </c>
      <c r="BYB1" t="s">
        <v>9062</v>
      </c>
      <c r="BYC1" t="s">
        <v>9063</v>
      </c>
      <c r="BYD1" t="s">
        <v>9064</v>
      </c>
      <c r="BYE1" t="s">
        <v>9065</v>
      </c>
      <c r="BYF1" t="s">
        <v>9066</v>
      </c>
      <c r="BYG1" t="s">
        <v>9067</v>
      </c>
      <c r="BYH1" t="s">
        <v>9068</v>
      </c>
      <c r="BYI1" t="s">
        <v>9069</v>
      </c>
      <c r="BYJ1" t="s">
        <v>9070</v>
      </c>
      <c r="BYK1" t="s">
        <v>9071</v>
      </c>
      <c r="BYL1" t="s">
        <v>9072</v>
      </c>
      <c r="BYM1" t="s">
        <v>9073</v>
      </c>
      <c r="BYN1" t="s">
        <v>9074</v>
      </c>
      <c r="BYO1" t="s">
        <v>9075</v>
      </c>
      <c r="BYP1" t="s">
        <v>9076</v>
      </c>
      <c r="BYQ1" t="s">
        <v>9077</v>
      </c>
      <c r="BYR1" t="s">
        <v>9078</v>
      </c>
      <c r="BYS1" t="s">
        <v>9079</v>
      </c>
      <c r="BYT1" t="s">
        <v>9080</v>
      </c>
      <c r="BYU1" t="s">
        <v>9081</v>
      </c>
      <c r="BYV1" t="s">
        <v>9082</v>
      </c>
      <c r="BYW1" t="s">
        <v>9083</v>
      </c>
      <c r="BYX1" t="s">
        <v>9084</v>
      </c>
      <c r="BYY1" t="s">
        <v>9085</v>
      </c>
      <c r="BYZ1" t="s">
        <v>9086</v>
      </c>
      <c r="BZA1" t="s">
        <v>9087</v>
      </c>
      <c r="BZB1" t="s">
        <v>9088</v>
      </c>
      <c r="BZC1" t="s">
        <v>9089</v>
      </c>
      <c r="BZD1" t="s">
        <v>9090</v>
      </c>
      <c r="BZE1" t="s">
        <v>9091</v>
      </c>
      <c r="BZF1" t="s">
        <v>9092</v>
      </c>
      <c r="BZG1" t="s">
        <v>9093</v>
      </c>
      <c r="BZH1" t="s">
        <v>9094</v>
      </c>
      <c r="BZI1" t="s">
        <v>9095</v>
      </c>
      <c r="BZJ1" t="s">
        <v>9096</v>
      </c>
      <c r="BZK1" t="s">
        <v>9097</v>
      </c>
      <c r="BZL1" t="s">
        <v>9098</v>
      </c>
      <c r="BZM1" t="s">
        <v>9099</v>
      </c>
      <c r="BZN1" t="s">
        <v>9100</v>
      </c>
      <c r="BZO1" t="s">
        <v>9101</v>
      </c>
      <c r="BZP1" t="s">
        <v>9102</v>
      </c>
      <c r="BZQ1" t="s">
        <v>9103</v>
      </c>
      <c r="BZR1" t="s">
        <v>9104</v>
      </c>
      <c r="BZS1" t="s">
        <v>9105</v>
      </c>
      <c r="BZT1" t="s">
        <v>9106</v>
      </c>
      <c r="BZU1" t="s">
        <v>9107</v>
      </c>
      <c r="BZV1" t="s">
        <v>9108</v>
      </c>
      <c r="BZW1" t="s">
        <v>9109</v>
      </c>
      <c r="BZX1" t="s">
        <v>9110</v>
      </c>
      <c r="BZY1" t="s">
        <v>9111</v>
      </c>
      <c r="BZZ1" t="s">
        <v>9112</v>
      </c>
      <c r="CAA1" t="s">
        <v>9113</v>
      </c>
      <c r="CAB1" t="s">
        <v>9114</v>
      </c>
      <c r="CAC1" t="s">
        <v>9115</v>
      </c>
      <c r="CAD1" t="s">
        <v>9116</v>
      </c>
      <c r="CAE1" t="s">
        <v>9117</v>
      </c>
      <c r="CAF1" t="s">
        <v>9118</v>
      </c>
      <c r="CAG1" t="s">
        <v>9119</v>
      </c>
      <c r="CAH1" t="s">
        <v>9120</v>
      </c>
      <c r="CAI1" t="s">
        <v>9121</v>
      </c>
      <c r="CAJ1" t="s">
        <v>9122</v>
      </c>
      <c r="CAK1" t="s">
        <v>9123</v>
      </c>
      <c r="CAL1" t="s">
        <v>9124</v>
      </c>
      <c r="CAM1" t="s">
        <v>9125</v>
      </c>
      <c r="CAN1" t="s">
        <v>9126</v>
      </c>
      <c r="CAO1" t="s">
        <v>9127</v>
      </c>
      <c r="CAP1" t="s">
        <v>9128</v>
      </c>
      <c r="CAQ1" t="s">
        <v>9129</v>
      </c>
      <c r="CAR1" t="s">
        <v>9130</v>
      </c>
      <c r="CAS1" t="s">
        <v>9131</v>
      </c>
      <c r="CAT1" t="s">
        <v>9132</v>
      </c>
      <c r="CAU1" t="s">
        <v>9133</v>
      </c>
      <c r="CAV1" t="s">
        <v>9134</v>
      </c>
      <c r="CAW1" t="s">
        <v>9135</v>
      </c>
      <c r="CAX1" t="s">
        <v>9136</v>
      </c>
      <c r="CAY1" t="s">
        <v>9137</v>
      </c>
      <c r="CAZ1" t="s">
        <v>9138</v>
      </c>
      <c r="CBA1" t="s">
        <v>9139</v>
      </c>
      <c r="CBB1" t="s">
        <v>9140</v>
      </c>
      <c r="CBC1" t="s">
        <v>9141</v>
      </c>
      <c r="CBD1" t="s">
        <v>9142</v>
      </c>
      <c r="CBE1" t="s">
        <v>9143</v>
      </c>
      <c r="CBF1" t="s">
        <v>9144</v>
      </c>
      <c r="CBG1" t="s">
        <v>9145</v>
      </c>
      <c r="CBH1" t="s">
        <v>9146</v>
      </c>
      <c r="CBI1" t="s">
        <v>9147</v>
      </c>
      <c r="CBJ1" t="s">
        <v>9148</v>
      </c>
      <c r="CBK1" t="s">
        <v>9149</v>
      </c>
      <c r="CBL1" t="s">
        <v>9150</v>
      </c>
      <c r="CBM1" t="s">
        <v>9151</v>
      </c>
      <c r="CBN1" t="s">
        <v>9152</v>
      </c>
      <c r="CBO1" t="s">
        <v>9153</v>
      </c>
      <c r="CBP1" t="s">
        <v>9154</v>
      </c>
      <c r="CBQ1" t="s">
        <v>9155</v>
      </c>
      <c r="CBR1" t="s">
        <v>9156</v>
      </c>
      <c r="CBS1" t="s">
        <v>9157</v>
      </c>
      <c r="CBT1" t="s">
        <v>9158</v>
      </c>
      <c r="CBU1" t="s">
        <v>9159</v>
      </c>
      <c r="CBV1" t="s">
        <v>9160</v>
      </c>
      <c r="CBW1" t="s">
        <v>9161</v>
      </c>
      <c r="CBX1" t="s">
        <v>9162</v>
      </c>
      <c r="CBY1" t="s">
        <v>9163</v>
      </c>
      <c r="CBZ1" t="s">
        <v>9164</v>
      </c>
      <c r="CCA1" t="s">
        <v>9165</v>
      </c>
      <c r="CCB1" t="s">
        <v>9166</v>
      </c>
      <c r="CCC1" t="s">
        <v>9167</v>
      </c>
      <c r="CCD1" t="s">
        <v>9168</v>
      </c>
      <c r="CCE1" t="s">
        <v>9169</v>
      </c>
      <c r="CCF1" t="s">
        <v>9170</v>
      </c>
      <c r="CCG1" t="s">
        <v>9171</v>
      </c>
      <c r="CCH1" t="s">
        <v>9172</v>
      </c>
      <c r="CCI1" t="s">
        <v>9173</v>
      </c>
      <c r="CCJ1" t="s">
        <v>9174</v>
      </c>
      <c r="CCK1" t="s">
        <v>9175</v>
      </c>
      <c r="CCL1" t="s">
        <v>9176</v>
      </c>
      <c r="CCM1" t="s">
        <v>9177</v>
      </c>
      <c r="CCN1" t="s">
        <v>9178</v>
      </c>
      <c r="CCO1" t="s">
        <v>9179</v>
      </c>
      <c r="CCP1" t="s">
        <v>9180</v>
      </c>
      <c r="CCQ1" t="s">
        <v>9181</v>
      </c>
      <c r="CCR1" t="s">
        <v>9182</v>
      </c>
      <c r="CCS1" t="s">
        <v>9183</v>
      </c>
      <c r="CCT1" t="s">
        <v>9184</v>
      </c>
      <c r="CCU1" t="s">
        <v>9185</v>
      </c>
      <c r="CCV1" t="s">
        <v>9186</v>
      </c>
      <c r="CCW1" t="s">
        <v>9187</v>
      </c>
      <c r="CCX1" t="s">
        <v>9188</v>
      </c>
      <c r="CCY1" t="s">
        <v>9189</v>
      </c>
      <c r="CCZ1" t="s">
        <v>9190</v>
      </c>
      <c r="CDA1" t="s">
        <v>9191</v>
      </c>
      <c r="CDB1" t="s">
        <v>9192</v>
      </c>
      <c r="CDC1" t="s">
        <v>9193</v>
      </c>
      <c r="CDD1" t="s">
        <v>9194</v>
      </c>
      <c r="CDE1" t="s">
        <v>9195</v>
      </c>
      <c r="CDF1" t="s">
        <v>9196</v>
      </c>
      <c r="CDG1" t="s">
        <v>9197</v>
      </c>
      <c r="CDH1" t="s">
        <v>9198</v>
      </c>
      <c r="CDI1" t="s">
        <v>9199</v>
      </c>
      <c r="CDJ1" t="s">
        <v>9200</v>
      </c>
      <c r="CDK1" t="s">
        <v>9201</v>
      </c>
      <c r="CDL1" t="s">
        <v>9202</v>
      </c>
      <c r="CDM1" t="s">
        <v>9203</v>
      </c>
      <c r="CDN1" t="s">
        <v>9204</v>
      </c>
      <c r="CDO1" t="s">
        <v>9205</v>
      </c>
      <c r="CDP1" t="s">
        <v>9206</v>
      </c>
      <c r="CDQ1" t="s">
        <v>9207</v>
      </c>
      <c r="CDR1" t="s">
        <v>9208</v>
      </c>
      <c r="CDS1" t="s">
        <v>9209</v>
      </c>
      <c r="CDT1" t="s">
        <v>9210</v>
      </c>
      <c r="CDU1" t="s">
        <v>9211</v>
      </c>
      <c r="CDV1" t="s">
        <v>9212</v>
      </c>
      <c r="CDW1" t="s">
        <v>9213</v>
      </c>
      <c r="CDX1" t="s">
        <v>9214</v>
      </c>
      <c r="CDY1" t="s">
        <v>9215</v>
      </c>
      <c r="CDZ1" t="s">
        <v>9216</v>
      </c>
      <c r="CEA1" t="s">
        <v>9217</v>
      </c>
      <c r="CEB1" t="s">
        <v>9218</v>
      </c>
      <c r="CEC1" t="s">
        <v>9219</v>
      </c>
      <c r="CED1" t="s">
        <v>9220</v>
      </c>
      <c r="CEE1" t="s">
        <v>9221</v>
      </c>
      <c r="CEF1" t="s">
        <v>9222</v>
      </c>
      <c r="CEG1" t="s">
        <v>9223</v>
      </c>
      <c r="CEH1" t="s">
        <v>9224</v>
      </c>
      <c r="CEI1" t="s">
        <v>9225</v>
      </c>
      <c r="CEJ1" t="s">
        <v>9226</v>
      </c>
      <c r="CEK1" t="s">
        <v>9227</v>
      </c>
      <c r="CEL1" t="s">
        <v>9228</v>
      </c>
      <c r="CEM1" t="s">
        <v>9229</v>
      </c>
      <c r="CEN1" t="s">
        <v>9230</v>
      </c>
      <c r="CEO1" t="s">
        <v>9231</v>
      </c>
      <c r="CEP1" t="s">
        <v>9232</v>
      </c>
      <c r="CEQ1" t="s">
        <v>9233</v>
      </c>
      <c r="CER1" t="s">
        <v>9234</v>
      </c>
      <c r="CES1" t="s">
        <v>9235</v>
      </c>
      <c r="CET1" t="s">
        <v>9236</v>
      </c>
      <c r="CEU1" t="s">
        <v>9237</v>
      </c>
      <c r="CEV1" t="s">
        <v>9238</v>
      </c>
      <c r="CEW1" t="s">
        <v>9239</v>
      </c>
      <c r="CEX1" t="s">
        <v>9240</v>
      </c>
      <c r="CEY1" t="s">
        <v>9241</v>
      </c>
      <c r="CEZ1" t="s">
        <v>9242</v>
      </c>
      <c r="CFA1" t="s">
        <v>9243</v>
      </c>
      <c r="CFB1" t="s">
        <v>9244</v>
      </c>
      <c r="CFC1" t="s">
        <v>9245</v>
      </c>
      <c r="CFD1" t="s">
        <v>9246</v>
      </c>
      <c r="CFE1" t="s">
        <v>9247</v>
      </c>
      <c r="CFF1" t="s">
        <v>9248</v>
      </c>
      <c r="CFG1" t="s">
        <v>9249</v>
      </c>
      <c r="CFH1" t="s">
        <v>9250</v>
      </c>
      <c r="CFI1" t="s">
        <v>9251</v>
      </c>
      <c r="CFJ1" t="s">
        <v>9252</v>
      </c>
      <c r="CFK1" t="s">
        <v>9253</v>
      </c>
      <c r="CFL1" t="s">
        <v>9254</v>
      </c>
      <c r="CFM1" t="s">
        <v>9255</v>
      </c>
      <c r="CFN1" t="s">
        <v>9256</v>
      </c>
      <c r="CFO1" t="s">
        <v>9257</v>
      </c>
      <c r="CFP1" t="s">
        <v>9258</v>
      </c>
      <c r="CFQ1" t="s">
        <v>9259</v>
      </c>
      <c r="CFR1" t="s">
        <v>9260</v>
      </c>
      <c r="CFS1" t="s">
        <v>9261</v>
      </c>
      <c r="CFT1" t="s">
        <v>9262</v>
      </c>
      <c r="CFU1" t="s">
        <v>9263</v>
      </c>
      <c r="CFV1" t="s">
        <v>9264</v>
      </c>
      <c r="CFW1" t="s">
        <v>9265</v>
      </c>
      <c r="CFX1" t="s">
        <v>9266</v>
      </c>
      <c r="CFY1" t="s">
        <v>9267</v>
      </c>
      <c r="CFZ1" t="s">
        <v>9268</v>
      </c>
      <c r="CGA1" t="s">
        <v>9269</v>
      </c>
      <c r="CGB1" t="s">
        <v>9270</v>
      </c>
      <c r="CGC1" t="s">
        <v>9271</v>
      </c>
      <c r="CGD1" t="s">
        <v>9272</v>
      </c>
      <c r="CGE1" t="s">
        <v>9273</v>
      </c>
      <c r="CGF1" t="s">
        <v>9274</v>
      </c>
      <c r="CGG1" t="s">
        <v>9275</v>
      </c>
      <c r="CGH1" t="s">
        <v>9276</v>
      </c>
      <c r="CGI1" t="s">
        <v>9277</v>
      </c>
      <c r="CGJ1" t="s">
        <v>9278</v>
      </c>
      <c r="CGK1" t="s">
        <v>9279</v>
      </c>
      <c r="CGL1" t="s">
        <v>9280</v>
      </c>
      <c r="CGM1" t="s">
        <v>9281</v>
      </c>
      <c r="CGN1" t="s">
        <v>9282</v>
      </c>
      <c r="CGO1" t="s">
        <v>9283</v>
      </c>
      <c r="CGP1" t="s">
        <v>9284</v>
      </c>
      <c r="CGQ1" t="s">
        <v>9285</v>
      </c>
      <c r="CGR1" t="s">
        <v>9286</v>
      </c>
      <c r="CGS1" t="s">
        <v>9287</v>
      </c>
      <c r="CGT1" t="s">
        <v>9288</v>
      </c>
      <c r="CGU1" t="s">
        <v>9289</v>
      </c>
      <c r="CGV1" t="s">
        <v>9290</v>
      </c>
      <c r="CGW1" t="s">
        <v>9291</v>
      </c>
      <c r="CGX1" t="s">
        <v>9292</v>
      </c>
      <c r="CGY1" t="s">
        <v>9293</v>
      </c>
      <c r="CGZ1" t="s">
        <v>9294</v>
      </c>
      <c r="CHA1" t="s">
        <v>9295</v>
      </c>
      <c r="CHB1" t="s">
        <v>9296</v>
      </c>
      <c r="CHC1" t="s">
        <v>9297</v>
      </c>
      <c r="CHD1" t="s">
        <v>9298</v>
      </c>
      <c r="CHE1" t="s">
        <v>9299</v>
      </c>
      <c r="CHF1" t="s">
        <v>9300</v>
      </c>
      <c r="CHG1" t="s">
        <v>9301</v>
      </c>
      <c r="CHH1" t="s">
        <v>9302</v>
      </c>
      <c r="CHI1" t="s">
        <v>9303</v>
      </c>
      <c r="CHJ1" t="s">
        <v>9304</v>
      </c>
      <c r="CHK1" t="s">
        <v>9305</v>
      </c>
      <c r="CHL1" t="s">
        <v>9306</v>
      </c>
      <c r="CHM1" t="s">
        <v>9307</v>
      </c>
      <c r="CHN1" t="s">
        <v>9308</v>
      </c>
      <c r="CHO1" t="s">
        <v>9309</v>
      </c>
      <c r="CHP1" t="s">
        <v>9310</v>
      </c>
      <c r="CHQ1" t="s">
        <v>9311</v>
      </c>
      <c r="CHR1" t="s">
        <v>9312</v>
      </c>
      <c r="CHS1" t="s">
        <v>9313</v>
      </c>
      <c r="CHT1" t="s">
        <v>9314</v>
      </c>
      <c r="CHU1" t="s">
        <v>9315</v>
      </c>
      <c r="CHV1" t="s">
        <v>9316</v>
      </c>
      <c r="CHW1" t="s">
        <v>9317</v>
      </c>
      <c r="CHX1" t="s">
        <v>9318</v>
      </c>
      <c r="CHY1" t="s">
        <v>9319</v>
      </c>
      <c r="CHZ1" t="s">
        <v>9320</v>
      </c>
      <c r="CIA1" t="s">
        <v>9321</v>
      </c>
      <c r="CIB1" t="s">
        <v>9322</v>
      </c>
      <c r="CIC1" t="s">
        <v>9323</v>
      </c>
      <c r="CID1" t="s">
        <v>9324</v>
      </c>
      <c r="CIE1" t="s">
        <v>9325</v>
      </c>
      <c r="CIF1" t="s">
        <v>9326</v>
      </c>
      <c r="CIG1" t="s">
        <v>9327</v>
      </c>
      <c r="CIH1" t="s">
        <v>9328</v>
      </c>
      <c r="CII1" t="s">
        <v>9329</v>
      </c>
      <c r="CIJ1" t="s">
        <v>9330</v>
      </c>
      <c r="CIK1" t="s">
        <v>9331</v>
      </c>
      <c r="CIL1" t="s">
        <v>9332</v>
      </c>
      <c r="CIM1" t="s">
        <v>9333</v>
      </c>
      <c r="CIN1" t="s">
        <v>9334</v>
      </c>
      <c r="CIO1" t="s">
        <v>9335</v>
      </c>
      <c r="CIP1" t="s">
        <v>9336</v>
      </c>
      <c r="CIQ1" t="s">
        <v>9337</v>
      </c>
      <c r="CIR1" t="s">
        <v>9338</v>
      </c>
      <c r="CIS1" t="s">
        <v>9339</v>
      </c>
      <c r="CIT1" t="s">
        <v>9340</v>
      </c>
      <c r="CIU1" t="s">
        <v>9341</v>
      </c>
      <c r="CIV1" t="s">
        <v>9342</v>
      </c>
      <c r="CIW1" t="s">
        <v>9343</v>
      </c>
      <c r="CIX1" t="s">
        <v>9344</v>
      </c>
      <c r="CIY1" t="s">
        <v>9345</v>
      </c>
      <c r="CIZ1" t="s">
        <v>9346</v>
      </c>
      <c r="CJA1" t="s">
        <v>9347</v>
      </c>
      <c r="CJB1" t="s">
        <v>9348</v>
      </c>
      <c r="CJC1" t="s">
        <v>9349</v>
      </c>
      <c r="CJD1" t="s">
        <v>9350</v>
      </c>
      <c r="CJE1" t="s">
        <v>9351</v>
      </c>
      <c r="CJF1" t="s">
        <v>9352</v>
      </c>
      <c r="CJG1" t="s">
        <v>9353</v>
      </c>
      <c r="CJH1" t="s">
        <v>9354</v>
      </c>
      <c r="CJI1" t="s">
        <v>9355</v>
      </c>
      <c r="CJJ1" t="s">
        <v>9356</v>
      </c>
      <c r="CJK1" t="s">
        <v>9357</v>
      </c>
      <c r="CJL1" t="s">
        <v>9358</v>
      </c>
      <c r="CJM1" t="s">
        <v>9359</v>
      </c>
      <c r="CJN1" t="s">
        <v>9360</v>
      </c>
      <c r="CJO1" t="s">
        <v>9361</v>
      </c>
      <c r="CJP1" t="s">
        <v>9362</v>
      </c>
      <c r="CJQ1" t="s">
        <v>9363</v>
      </c>
      <c r="CJR1" t="s">
        <v>9364</v>
      </c>
      <c r="CJS1" t="s">
        <v>9365</v>
      </c>
      <c r="CJT1" t="s">
        <v>9366</v>
      </c>
      <c r="CJU1" t="s">
        <v>9367</v>
      </c>
      <c r="CJV1" t="s">
        <v>9368</v>
      </c>
      <c r="CJW1" t="s">
        <v>9369</v>
      </c>
      <c r="CJX1" t="s">
        <v>9370</v>
      </c>
      <c r="CJY1" t="s">
        <v>9371</v>
      </c>
      <c r="CJZ1" t="s">
        <v>9372</v>
      </c>
      <c r="CKA1" t="s">
        <v>9373</v>
      </c>
      <c r="CKB1" t="s">
        <v>9374</v>
      </c>
      <c r="CKC1" t="s">
        <v>9375</v>
      </c>
      <c r="CKD1" t="s">
        <v>9376</v>
      </c>
      <c r="CKE1" t="s">
        <v>9377</v>
      </c>
      <c r="CKF1" t="s">
        <v>9378</v>
      </c>
      <c r="CKG1" t="s">
        <v>9379</v>
      </c>
      <c r="CKH1" t="s">
        <v>9380</v>
      </c>
      <c r="CKI1" t="s">
        <v>9381</v>
      </c>
      <c r="CKJ1" t="s">
        <v>9382</v>
      </c>
      <c r="CKK1" t="s">
        <v>9383</v>
      </c>
      <c r="CKL1" t="s">
        <v>9384</v>
      </c>
      <c r="CKM1" t="s">
        <v>9385</v>
      </c>
      <c r="CKN1" t="s">
        <v>9386</v>
      </c>
      <c r="CKO1" t="s">
        <v>9387</v>
      </c>
      <c r="CKP1" t="s">
        <v>9388</v>
      </c>
      <c r="CKQ1" t="s">
        <v>9389</v>
      </c>
      <c r="CKR1" t="s">
        <v>9390</v>
      </c>
      <c r="CKS1" t="s">
        <v>9391</v>
      </c>
      <c r="CKT1" t="s">
        <v>9392</v>
      </c>
      <c r="CKU1" t="s">
        <v>9393</v>
      </c>
      <c r="CKV1" t="s">
        <v>9394</v>
      </c>
      <c r="CKW1" t="s">
        <v>9395</v>
      </c>
      <c r="CKX1" t="s">
        <v>9396</v>
      </c>
      <c r="CKY1" t="s">
        <v>9397</v>
      </c>
      <c r="CKZ1" t="s">
        <v>9398</v>
      </c>
      <c r="CLA1" t="s">
        <v>9399</v>
      </c>
      <c r="CLB1" t="s">
        <v>9400</v>
      </c>
      <c r="CLC1" t="s">
        <v>9401</v>
      </c>
      <c r="CLD1" t="s">
        <v>9402</v>
      </c>
      <c r="CLE1" t="s">
        <v>9403</v>
      </c>
      <c r="CLF1" t="s">
        <v>9404</v>
      </c>
      <c r="CLG1" t="s">
        <v>9405</v>
      </c>
      <c r="CLH1" t="s">
        <v>9406</v>
      </c>
      <c r="CLI1" t="s">
        <v>9407</v>
      </c>
      <c r="CLJ1" t="s">
        <v>9408</v>
      </c>
      <c r="CLK1" t="s">
        <v>9409</v>
      </c>
      <c r="CLL1" t="s">
        <v>9410</v>
      </c>
      <c r="CLM1" t="s">
        <v>9411</v>
      </c>
      <c r="CLN1" t="s">
        <v>9412</v>
      </c>
      <c r="CLO1" t="s">
        <v>9413</v>
      </c>
      <c r="CLP1" t="s">
        <v>9414</v>
      </c>
      <c r="CLQ1" t="s">
        <v>9415</v>
      </c>
      <c r="CLR1" t="s">
        <v>9416</v>
      </c>
      <c r="CLS1" t="s">
        <v>9417</v>
      </c>
      <c r="CLT1" t="s">
        <v>9418</v>
      </c>
      <c r="CLU1" t="s">
        <v>9419</v>
      </c>
      <c r="CLV1" t="s">
        <v>9420</v>
      </c>
      <c r="CLW1" t="s">
        <v>9421</v>
      </c>
      <c r="CLX1" t="s">
        <v>9422</v>
      </c>
      <c r="CLY1" t="s">
        <v>9423</v>
      </c>
      <c r="CLZ1" t="s">
        <v>9424</v>
      </c>
      <c r="CMA1" t="s">
        <v>9425</v>
      </c>
      <c r="CMB1" t="s">
        <v>9426</v>
      </c>
      <c r="CMC1" t="s">
        <v>9427</v>
      </c>
      <c r="CMD1" t="s">
        <v>9428</v>
      </c>
      <c r="CME1" t="s">
        <v>9429</v>
      </c>
      <c r="CMF1" t="s">
        <v>9430</v>
      </c>
      <c r="CMG1" t="s">
        <v>9431</v>
      </c>
      <c r="CMH1" t="s">
        <v>9432</v>
      </c>
      <c r="CMI1" t="s">
        <v>9433</v>
      </c>
      <c r="CMJ1" t="s">
        <v>9434</v>
      </c>
      <c r="CMK1" t="s">
        <v>9435</v>
      </c>
      <c r="CML1" t="s">
        <v>9436</v>
      </c>
      <c r="CMM1" t="s">
        <v>9437</v>
      </c>
      <c r="CMN1" t="s">
        <v>9438</v>
      </c>
      <c r="CMO1" t="s">
        <v>9439</v>
      </c>
      <c r="CMP1" t="s">
        <v>9440</v>
      </c>
      <c r="CMQ1" t="s">
        <v>9441</v>
      </c>
      <c r="CMR1" t="s">
        <v>9442</v>
      </c>
      <c r="CMS1" t="s">
        <v>9443</v>
      </c>
      <c r="CMT1" t="s">
        <v>9444</v>
      </c>
      <c r="CMU1" t="s">
        <v>9445</v>
      </c>
      <c r="CMV1" t="s">
        <v>9446</v>
      </c>
      <c r="CMW1" t="s">
        <v>9447</v>
      </c>
      <c r="CMX1" t="s">
        <v>9448</v>
      </c>
      <c r="CMY1" t="s">
        <v>9449</v>
      </c>
      <c r="CMZ1" t="s">
        <v>9450</v>
      </c>
      <c r="CNA1" t="s">
        <v>9451</v>
      </c>
      <c r="CNB1" t="s">
        <v>9452</v>
      </c>
      <c r="CNC1" t="s">
        <v>9453</v>
      </c>
      <c r="CND1" t="s">
        <v>9454</v>
      </c>
      <c r="CNE1" t="s">
        <v>9455</v>
      </c>
      <c r="CNF1" t="s">
        <v>9456</v>
      </c>
      <c r="CNG1" t="s">
        <v>9457</v>
      </c>
      <c r="CNH1" t="s">
        <v>9458</v>
      </c>
      <c r="CNI1" t="s">
        <v>9459</v>
      </c>
      <c r="CNJ1" t="s">
        <v>9460</v>
      </c>
      <c r="CNK1" t="s">
        <v>9461</v>
      </c>
      <c r="CNL1" t="s">
        <v>9462</v>
      </c>
      <c r="CNM1" t="s">
        <v>9463</v>
      </c>
      <c r="CNN1" t="s">
        <v>9464</v>
      </c>
      <c r="CNO1" t="s">
        <v>9465</v>
      </c>
      <c r="CNP1" t="s">
        <v>9466</v>
      </c>
      <c r="CNQ1" t="s">
        <v>9467</v>
      </c>
      <c r="CNR1" t="s">
        <v>9468</v>
      </c>
      <c r="CNS1" t="s">
        <v>9469</v>
      </c>
      <c r="CNT1" t="s">
        <v>9470</v>
      </c>
      <c r="CNU1" t="s">
        <v>9471</v>
      </c>
      <c r="CNV1" t="s">
        <v>9472</v>
      </c>
      <c r="CNW1" t="s">
        <v>9473</v>
      </c>
      <c r="CNX1" t="s">
        <v>9474</v>
      </c>
      <c r="CNY1" t="s">
        <v>9475</v>
      </c>
      <c r="CNZ1" t="s">
        <v>9476</v>
      </c>
      <c r="COA1" t="s">
        <v>9477</v>
      </c>
      <c r="COB1" t="s">
        <v>9478</v>
      </c>
      <c r="COC1" t="s">
        <v>9479</v>
      </c>
      <c r="COD1" t="s">
        <v>9480</v>
      </c>
      <c r="COE1" t="s">
        <v>9481</v>
      </c>
      <c r="COF1" t="s">
        <v>9482</v>
      </c>
      <c r="COG1" t="s">
        <v>9483</v>
      </c>
      <c r="COH1" t="s">
        <v>9484</v>
      </c>
      <c r="COI1" t="s">
        <v>9485</v>
      </c>
      <c r="COJ1" t="s">
        <v>9486</v>
      </c>
      <c r="COK1" t="s">
        <v>9487</v>
      </c>
      <c r="COL1" t="s">
        <v>9488</v>
      </c>
      <c r="COM1" t="s">
        <v>9489</v>
      </c>
      <c r="CON1" t="s">
        <v>9490</v>
      </c>
      <c r="COO1" t="s">
        <v>9491</v>
      </c>
      <c r="COP1" t="s">
        <v>9492</v>
      </c>
      <c r="COQ1" t="s">
        <v>9493</v>
      </c>
      <c r="COR1" t="s">
        <v>9494</v>
      </c>
      <c r="COS1" t="s">
        <v>9495</v>
      </c>
      <c r="COT1" t="s">
        <v>9496</v>
      </c>
      <c r="COU1" t="s">
        <v>9497</v>
      </c>
      <c r="COV1" t="s">
        <v>9498</v>
      </c>
      <c r="COW1" t="s">
        <v>9499</v>
      </c>
      <c r="COX1" t="s">
        <v>9500</v>
      </c>
      <c r="COY1" t="s">
        <v>9501</v>
      </c>
      <c r="COZ1" t="s">
        <v>9502</v>
      </c>
      <c r="CPA1" t="s">
        <v>9503</v>
      </c>
      <c r="CPB1" t="s">
        <v>9504</v>
      </c>
      <c r="CPC1" t="s">
        <v>9505</v>
      </c>
      <c r="CPD1" t="s">
        <v>9506</v>
      </c>
      <c r="CPE1" t="s">
        <v>9507</v>
      </c>
      <c r="CPF1" t="s">
        <v>9508</v>
      </c>
      <c r="CPG1" t="s">
        <v>9509</v>
      </c>
      <c r="CPH1" t="s">
        <v>9510</v>
      </c>
      <c r="CPI1" t="s">
        <v>9511</v>
      </c>
      <c r="CPJ1" t="s">
        <v>9512</v>
      </c>
      <c r="CPK1" t="s">
        <v>9513</v>
      </c>
      <c r="CPL1" t="s">
        <v>9514</v>
      </c>
      <c r="CPM1" t="s">
        <v>9515</v>
      </c>
      <c r="CPN1" t="s">
        <v>9516</v>
      </c>
      <c r="CPO1" t="s">
        <v>9517</v>
      </c>
      <c r="CPP1" t="s">
        <v>9518</v>
      </c>
      <c r="CPQ1" t="s">
        <v>9519</v>
      </c>
      <c r="CPR1" t="s">
        <v>9520</v>
      </c>
      <c r="CPS1" t="s">
        <v>9521</v>
      </c>
      <c r="CPT1" t="s">
        <v>9522</v>
      </c>
      <c r="CPU1" t="s">
        <v>9523</v>
      </c>
      <c r="CPV1" t="s">
        <v>9524</v>
      </c>
      <c r="CPW1" t="s">
        <v>9525</v>
      </c>
      <c r="CPX1" t="s">
        <v>9526</v>
      </c>
      <c r="CPY1" t="s">
        <v>9527</v>
      </c>
      <c r="CPZ1" t="s">
        <v>9528</v>
      </c>
      <c r="CQA1" t="s">
        <v>9529</v>
      </c>
      <c r="CQB1" t="s">
        <v>9530</v>
      </c>
      <c r="CQC1" t="s">
        <v>9531</v>
      </c>
      <c r="CQD1" t="s">
        <v>9532</v>
      </c>
      <c r="CQE1" t="s">
        <v>9533</v>
      </c>
      <c r="CQF1" t="s">
        <v>9534</v>
      </c>
      <c r="CQG1" t="s">
        <v>9535</v>
      </c>
      <c r="CQH1" t="s">
        <v>9536</v>
      </c>
      <c r="CQI1" t="s">
        <v>9537</v>
      </c>
      <c r="CQJ1" t="s">
        <v>9538</v>
      </c>
      <c r="CQK1" t="s">
        <v>9539</v>
      </c>
      <c r="CQL1" t="s">
        <v>9540</v>
      </c>
      <c r="CQM1" t="s">
        <v>9541</v>
      </c>
      <c r="CQN1" t="s">
        <v>9542</v>
      </c>
      <c r="CQO1" t="s">
        <v>9543</v>
      </c>
      <c r="CQP1" t="s">
        <v>9544</v>
      </c>
      <c r="CQQ1" t="s">
        <v>9545</v>
      </c>
      <c r="CQR1" t="s">
        <v>9546</v>
      </c>
      <c r="CQS1" t="s">
        <v>9547</v>
      </c>
      <c r="CQT1" t="s">
        <v>9548</v>
      </c>
      <c r="CQU1" t="s">
        <v>9549</v>
      </c>
      <c r="CQV1" t="s">
        <v>9550</v>
      </c>
      <c r="CQW1" t="s">
        <v>9551</v>
      </c>
      <c r="CQX1" t="s">
        <v>9552</v>
      </c>
      <c r="CQY1" t="s">
        <v>9553</v>
      </c>
      <c r="CQZ1" t="s">
        <v>9554</v>
      </c>
      <c r="CRA1" t="s">
        <v>9555</v>
      </c>
      <c r="CRB1" t="s">
        <v>9556</v>
      </c>
      <c r="CRC1" t="s">
        <v>9557</v>
      </c>
      <c r="CRD1" t="s">
        <v>9558</v>
      </c>
      <c r="CRE1" t="s">
        <v>9559</v>
      </c>
      <c r="CRF1" t="s">
        <v>9560</v>
      </c>
      <c r="CRG1" t="s">
        <v>9561</v>
      </c>
      <c r="CRH1" t="s">
        <v>9562</v>
      </c>
      <c r="CRI1" t="s">
        <v>9563</v>
      </c>
      <c r="CRJ1" t="s">
        <v>9564</v>
      </c>
      <c r="CRK1" t="s">
        <v>9565</v>
      </c>
      <c r="CRL1" t="s">
        <v>9566</v>
      </c>
      <c r="CRM1" t="s">
        <v>9567</v>
      </c>
      <c r="CRN1" t="s">
        <v>9568</v>
      </c>
      <c r="CRO1" t="s">
        <v>9569</v>
      </c>
      <c r="CRP1" t="s">
        <v>9570</v>
      </c>
      <c r="CRQ1" t="s">
        <v>9571</v>
      </c>
      <c r="CRR1" t="s">
        <v>9572</v>
      </c>
      <c r="CRS1" t="s">
        <v>9573</v>
      </c>
      <c r="CRT1" t="s">
        <v>9574</v>
      </c>
      <c r="CRU1" t="s">
        <v>9575</v>
      </c>
      <c r="CRV1" t="s">
        <v>9576</v>
      </c>
      <c r="CRW1" t="s">
        <v>9577</v>
      </c>
      <c r="CRX1" t="s">
        <v>9578</v>
      </c>
      <c r="CRY1" t="s">
        <v>9579</v>
      </c>
      <c r="CRZ1" t="s">
        <v>9580</v>
      </c>
      <c r="CSA1" t="s">
        <v>9581</v>
      </c>
      <c r="CSB1" t="s">
        <v>9582</v>
      </c>
      <c r="CSC1" t="s">
        <v>9583</v>
      </c>
      <c r="CSD1" t="s">
        <v>9584</v>
      </c>
      <c r="CSE1" t="s">
        <v>9585</v>
      </c>
      <c r="CSF1" t="s">
        <v>9586</v>
      </c>
      <c r="CSG1" t="s">
        <v>9587</v>
      </c>
      <c r="CSH1" t="s">
        <v>9588</v>
      </c>
      <c r="CSI1" t="s">
        <v>9589</v>
      </c>
      <c r="CSJ1" t="s">
        <v>9590</v>
      </c>
      <c r="CSK1" t="s">
        <v>9591</v>
      </c>
      <c r="CSL1" t="s">
        <v>9592</v>
      </c>
      <c r="CSM1" t="s">
        <v>9593</v>
      </c>
      <c r="CSN1" t="s">
        <v>9594</v>
      </c>
      <c r="CSO1" t="s">
        <v>9595</v>
      </c>
      <c r="CSP1" t="s">
        <v>9596</v>
      </c>
      <c r="CSQ1" t="s">
        <v>9597</v>
      </c>
      <c r="CSR1" t="s">
        <v>9598</v>
      </c>
      <c r="CSS1" t="s">
        <v>9599</v>
      </c>
      <c r="CST1" t="s">
        <v>9600</v>
      </c>
      <c r="CSU1" t="s">
        <v>9601</v>
      </c>
      <c r="CSV1" t="s">
        <v>9602</v>
      </c>
      <c r="CSW1" t="s">
        <v>9603</v>
      </c>
      <c r="CSX1" t="s">
        <v>9604</v>
      </c>
      <c r="CSY1" t="s">
        <v>9605</v>
      </c>
      <c r="CSZ1" t="s">
        <v>9606</v>
      </c>
      <c r="CTA1" t="s">
        <v>9607</v>
      </c>
      <c r="CTB1" t="s">
        <v>9608</v>
      </c>
      <c r="CTC1" t="s">
        <v>9609</v>
      </c>
      <c r="CTD1" t="s">
        <v>9610</v>
      </c>
      <c r="CTE1" t="s">
        <v>9611</v>
      </c>
      <c r="CTF1" t="s">
        <v>9612</v>
      </c>
      <c r="CTG1" t="s">
        <v>9613</v>
      </c>
      <c r="CTH1" t="s">
        <v>9614</v>
      </c>
      <c r="CTI1" t="s">
        <v>9615</v>
      </c>
      <c r="CTJ1" t="s">
        <v>9616</v>
      </c>
      <c r="CTK1" t="s">
        <v>9617</v>
      </c>
      <c r="CTL1" t="s">
        <v>9618</v>
      </c>
      <c r="CTM1" t="s">
        <v>9619</v>
      </c>
      <c r="CTN1" t="s">
        <v>9620</v>
      </c>
      <c r="CTO1" t="s">
        <v>9621</v>
      </c>
      <c r="CTP1" t="s">
        <v>9622</v>
      </c>
      <c r="CTQ1" t="s">
        <v>9623</v>
      </c>
      <c r="CTR1" t="s">
        <v>9624</v>
      </c>
      <c r="CTS1" t="s">
        <v>9625</v>
      </c>
      <c r="CTT1" t="s">
        <v>9626</v>
      </c>
      <c r="CTU1" t="s">
        <v>9627</v>
      </c>
      <c r="CTV1" t="s">
        <v>9628</v>
      </c>
      <c r="CTW1" t="s">
        <v>9629</v>
      </c>
      <c r="CTX1" t="s">
        <v>9630</v>
      </c>
      <c r="CTY1" t="s">
        <v>9631</v>
      </c>
      <c r="CTZ1" t="s">
        <v>9632</v>
      </c>
      <c r="CUA1" t="s">
        <v>9633</v>
      </c>
      <c r="CUB1" t="s">
        <v>9634</v>
      </c>
      <c r="CUC1" t="s">
        <v>9635</v>
      </c>
      <c r="CUD1" t="s">
        <v>9636</v>
      </c>
      <c r="CUE1" t="s">
        <v>9637</v>
      </c>
      <c r="CUF1" t="s">
        <v>9638</v>
      </c>
      <c r="CUG1" t="s">
        <v>9639</v>
      </c>
      <c r="CUH1" t="s">
        <v>9640</v>
      </c>
      <c r="CUI1" t="s">
        <v>9641</v>
      </c>
      <c r="CUJ1" t="s">
        <v>9642</v>
      </c>
      <c r="CUK1" t="s">
        <v>9643</v>
      </c>
      <c r="CUL1" t="s">
        <v>9644</v>
      </c>
      <c r="CUM1" t="s">
        <v>9645</v>
      </c>
      <c r="CUN1" t="s">
        <v>9646</v>
      </c>
      <c r="CUO1" t="s">
        <v>9647</v>
      </c>
      <c r="CUP1" t="s">
        <v>9648</v>
      </c>
      <c r="CUQ1" t="s">
        <v>9649</v>
      </c>
      <c r="CUR1" t="s">
        <v>9650</v>
      </c>
      <c r="CUS1" t="s">
        <v>9651</v>
      </c>
      <c r="CUT1" t="s">
        <v>9652</v>
      </c>
      <c r="CUU1" t="s">
        <v>9653</v>
      </c>
      <c r="CUV1" t="s">
        <v>9654</v>
      </c>
      <c r="CUW1" t="s">
        <v>9655</v>
      </c>
      <c r="CUX1" t="s">
        <v>9656</v>
      </c>
      <c r="CUY1" t="s">
        <v>9657</v>
      </c>
      <c r="CUZ1" t="s">
        <v>9658</v>
      </c>
      <c r="CVA1" t="s">
        <v>9659</v>
      </c>
      <c r="CVB1" t="s">
        <v>9660</v>
      </c>
      <c r="CVC1" t="s">
        <v>9661</v>
      </c>
      <c r="CVD1" t="s">
        <v>9662</v>
      </c>
      <c r="CVE1" t="s">
        <v>9663</v>
      </c>
      <c r="CVF1" t="s">
        <v>9664</v>
      </c>
      <c r="CVG1" t="s">
        <v>9665</v>
      </c>
      <c r="CVH1" t="s">
        <v>9666</v>
      </c>
      <c r="CVI1" t="s">
        <v>9667</v>
      </c>
      <c r="CVJ1" t="s">
        <v>9668</v>
      </c>
      <c r="CVK1" t="s">
        <v>9669</v>
      </c>
      <c r="CVL1" t="s">
        <v>9670</v>
      </c>
      <c r="CVM1" t="s">
        <v>9671</v>
      </c>
      <c r="CVN1" t="s">
        <v>9672</v>
      </c>
      <c r="CVO1" t="s">
        <v>9673</v>
      </c>
      <c r="CVP1" t="s">
        <v>9674</v>
      </c>
      <c r="CVQ1" t="s">
        <v>9675</v>
      </c>
      <c r="CVR1" t="s">
        <v>9676</v>
      </c>
      <c r="CVS1" t="s">
        <v>9677</v>
      </c>
      <c r="CVT1" t="s">
        <v>9678</v>
      </c>
      <c r="CVU1" t="s">
        <v>9679</v>
      </c>
      <c r="CVV1" t="s">
        <v>9680</v>
      </c>
      <c r="CVW1" t="s">
        <v>9681</v>
      </c>
      <c r="CVX1" t="s">
        <v>9682</v>
      </c>
      <c r="CVY1" t="s">
        <v>9683</v>
      </c>
      <c r="CVZ1" t="s">
        <v>9684</v>
      </c>
      <c r="CWA1" t="s">
        <v>9685</v>
      </c>
      <c r="CWB1" t="s">
        <v>9686</v>
      </c>
      <c r="CWC1" t="s">
        <v>9687</v>
      </c>
      <c r="CWD1" t="s">
        <v>9688</v>
      </c>
      <c r="CWE1" t="s">
        <v>9689</v>
      </c>
      <c r="CWF1" t="s">
        <v>9690</v>
      </c>
      <c r="CWG1" t="s">
        <v>9691</v>
      </c>
      <c r="CWH1" t="s">
        <v>9692</v>
      </c>
      <c r="CWI1" t="s">
        <v>9693</v>
      </c>
      <c r="CWJ1" t="s">
        <v>9694</v>
      </c>
      <c r="CWK1" t="s">
        <v>9695</v>
      </c>
      <c r="CWL1" t="s">
        <v>9696</v>
      </c>
      <c r="CWM1" t="s">
        <v>9697</v>
      </c>
      <c r="CWN1" t="s">
        <v>9698</v>
      </c>
      <c r="CWO1" t="s">
        <v>9699</v>
      </c>
      <c r="CWP1" t="s">
        <v>9700</v>
      </c>
      <c r="CWQ1" t="s">
        <v>9701</v>
      </c>
      <c r="CWR1" t="s">
        <v>9702</v>
      </c>
      <c r="CWS1" t="s">
        <v>9703</v>
      </c>
      <c r="CWT1" t="s">
        <v>9704</v>
      </c>
      <c r="CWU1" t="s">
        <v>9705</v>
      </c>
      <c r="CWV1" t="s">
        <v>9706</v>
      </c>
      <c r="CWW1" t="s">
        <v>9707</v>
      </c>
      <c r="CWX1" t="s">
        <v>9708</v>
      </c>
      <c r="CWY1" t="s">
        <v>9709</v>
      </c>
      <c r="CWZ1" t="s">
        <v>9710</v>
      </c>
      <c r="CXA1" t="s">
        <v>9711</v>
      </c>
      <c r="CXB1" t="s">
        <v>9712</v>
      </c>
      <c r="CXC1" t="s">
        <v>9713</v>
      </c>
      <c r="CXD1" t="s">
        <v>9714</v>
      </c>
      <c r="CXE1" t="s">
        <v>9715</v>
      </c>
      <c r="CXF1" t="s">
        <v>9716</v>
      </c>
      <c r="CXG1" t="s">
        <v>9717</v>
      </c>
      <c r="CXH1" t="s">
        <v>9718</v>
      </c>
      <c r="CXI1" t="s">
        <v>9719</v>
      </c>
      <c r="CXJ1" t="s">
        <v>9720</v>
      </c>
      <c r="CXK1" t="s">
        <v>9721</v>
      </c>
      <c r="CXL1" t="s">
        <v>9722</v>
      </c>
      <c r="CXM1" t="s">
        <v>9723</v>
      </c>
      <c r="CXN1" t="s">
        <v>9724</v>
      </c>
      <c r="CXO1" t="s">
        <v>9725</v>
      </c>
      <c r="CXP1" t="s">
        <v>9726</v>
      </c>
      <c r="CXQ1" t="s">
        <v>9727</v>
      </c>
      <c r="CXR1" t="s">
        <v>9728</v>
      </c>
      <c r="CXS1" t="s">
        <v>9729</v>
      </c>
      <c r="CXT1" t="s">
        <v>9730</v>
      </c>
      <c r="CXU1" t="s">
        <v>9731</v>
      </c>
      <c r="CXV1" t="s">
        <v>9732</v>
      </c>
      <c r="CXW1" t="s">
        <v>9733</v>
      </c>
      <c r="CXX1" t="s">
        <v>9734</v>
      </c>
      <c r="CXY1" t="s">
        <v>9735</v>
      </c>
      <c r="CXZ1" t="s">
        <v>9736</v>
      </c>
      <c r="CYA1" t="s">
        <v>9737</v>
      </c>
      <c r="CYB1" t="s">
        <v>9738</v>
      </c>
      <c r="CYC1" t="s">
        <v>9739</v>
      </c>
      <c r="CYD1" t="s">
        <v>9740</v>
      </c>
      <c r="CYE1" t="s">
        <v>9741</v>
      </c>
      <c r="CYF1" t="s">
        <v>9742</v>
      </c>
      <c r="CYG1" t="s">
        <v>9743</v>
      </c>
      <c r="CYH1" t="s">
        <v>9744</v>
      </c>
      <c r="CYI1" t="s">
        <v>9745</v>
      </c>
      <c r="CYJ1" t="s">
        <v>9746</v>
      </c>
      <c r="CYK1" t="s">
        <v>9747</v>
      </c>
      <c r="CYL1" t="s">
        <v>9748</v>
      </c>
      <c r="CYM1" t="s">
        <v>9749</v>
      </c>
      <c r="CYN1" t="s">
        <v>9750</v>
      </c>
      <c r="CYO1" t="s">
        <v>9751</v>
      </c>
      <c r="CYP1" t="s">
        <v>9752</v>
      </c>
      <c r="CYQ1" t="s">
        <v>9753</v>
      </c>
      <c r="CYR1" t="s">
        <v>9754</v>
      </c>
      <c r="CYS1" t="s">
        <v>9755</v>
      </c>
      <c r="CYT1" t="s">
        <v>9756</v>
      </c>
      <c r="CYU1" t="s">
        <v>9757</v>
      </c>
      <c r="CYV1" t="s">
        <v>9758</v>
      </c>
      <c r="CYW1" t="s">
        <v>9759</v>
      </c>
      <c r="CYX1" t="s">
        <v>9760</v>
      </c>
      <c r="CYY1" t="s">
        <v>9761</v>
      </c>
      <c r="CYZ1" t="s">
        <v>9762</v>
      </c>
      <c r="CZA1" t="s">
        <v>9763</v>
      </c>
      <c r="CZB1" t="s">
        <v>9764</v>
      </c>
      <c r="CZC1" t="s">
        <v>9765</v>
      </c>
      <c r="CZD1" t="s">
        <v>9766</v>
      </c>
      <c r="CZE1" t="s">
        <v>9767</v>
      </c>
      <c r="CZF1" t="s">
        <v>9768</v>
      </c>
      <c r="CZG1" t="s">
        <v>9769</v>
      </c>
      <c r="CZH1" t="s">
        <v>9770</v>
      </c>
      <c r="CZI1" t="s">
        <v>9771</v>
      </c>
      <c r="CZJ1" t="s">
        <v>9772</v>
      </c>
      <c r="CZK1" t="s">
        <v>9773</v>
      </c>
      <c r="CZL1" t="s">
        <v>9774</v>
      </c>
      <c r="CZM1" t="s">
        <v>9775</v>
      </c>
      <c r="CZN1" t="s">
        <v>9776</v>
      </c>
      <c r="CZO1" t="s">
        <v>9777</v>
      </c>
      <c r="CZP1" t="s">
        <v>9778</v>
      </c>
      <c r="CZQ1" t="s">
        <v>9779</v>
      </c>
      <c r="CZR1" t="s">
        <v>9780</v>
      </c>
      <c r="CZS1" t="s">
        <v>9781</v>
      </c>
      <c r="CZT1" t="s">
        <v>9782</v>
      </c>
      <c r="CZU1" t="s">
        <v>9783</v>
      </c>
      <c r="CZV1" t="s">
        <v>9784</v>
      </c>
      <c r="CZW1" t="s">
        <v>9785</v>
      </c>
      <c r="CZX1" t="s">
        <v>9786</v>
      </c>
      <c r="CZY1" t="s">
        <v>9787</v>
      </c>
      <c r="CZZ1" t="s">
        <v>9788</v>
      </c>
      <c r="DAA1" t="s">
        <v>9789</v>
      </c>
      <c r="DAB1" t="s">
        <v>9790</v>
      </c>
      <c r="DAC1" t="s">
        <v>9791</v>
      </c>
      <c r="DAD1" t="s">
        <v>9792</v>
      </c>
      <c r="DAE1" t="s">
        <v>9793</v>
      </c>
      <c r="DAF1" t="s">
        <v>9794</v>
      </c>
      <c r="DAG1" t="s">
        <v>9795</v>
      </c>
      <c r="DAH1" t="s">
        <v>9796</v>
      </c>
      <c r="DAI1" t="s">
        <v>9797</v>
      </c>
      <c r="DAJ1" t="s">
        <v>9798</v>
      </c>
      <c r="DAK1" t="s">
        <v>9799</v>
      </c>
      <c r="DAL1" t="s">
        <v>9800</v>
      </c>
      <c r="DAM1" t="s">
        <v>9801</v>
      </c>
      <c r="DAN1" t="s">
        <v>9802</v>
      </c>
      <c r="DAO1" t="s">
        <v>9803</v>
      </c>
      <c r="DAP1" t="s">
        <v>9804</v>
      </c>
      <c r="DAQ1" t="s">
        <v>9805</v>
      </c>
      <c r="DAR1" t="s">
        <v>9806</v>
      </c>
      <c r="DAS1" t="s">
        <v>9807</v>
      </c>
      <c r="DAT1" t="s">
        <v>9808</v>
      </c>
      <c r="DAU1" t="s">
        <v>9809</v>
      </c>
      <c r="DAV1" t="s">
        <v>9810</v>
      </c>
      <c r="DAW1" t="s">
        <v>9811</v>
      </c>
      <c r="DAX1" t="s">
        <v>9812</v>
      </c>
      <c r="DAY1" t="s">
        <v>9813</v>
      </c>
      <c r="DAZ1" t="s">
        <v>9814</v>
      </c>
      <c r="DBA1" t="s">
        <v>9815</v>
      </c>
      <c r="DBB1" t="s">
        <v>9816</v>
      </c>
      <c r="DBC1" t="s">
        <v>9817</v>
      </c>
      <c r="DBD1" t="s">
        <v>9818</v>
      </c>
      <c r="DBE1" t="s">
        <v>9819</v>
      </c>
      <c r="DBF1" t="s">
        <v>9820</v>
      </c>
      <c r="DBG1" t="s">
        <v>9821</v>
      </c>
      <c r="DBH1" t="s">
        <v>9822</v>
      </c>
      <c r="DBI1" t="s">
        <v>9823</v>
      </c>
      <c r="DBJ1" t="s">
        <v>9824</v>
      </c>
      <c r="DBK1" t="s">
        <v>9825</v>
      </c>
      <c r="DBL1" t="s">
        <v>9826</v>
      </c>
      <c r="DBM1" t="s">
        <v>9827</v>
      </c>
      <c r="DBN1" t="s">
        <v>9828</v>
      </c>
      <c r="DBO1" t="s">
        <v>9829</v>
      </c>
      <c r="DBP1" t="s">
        <v>9830</v>
      </c>
      <c r="DBQ1" t="s">
        <v>9831</v>
      </c>
      <c r="DBR1" t="s">
        <v>9832</v>
      </c>
      <c r="DBS1" t="s">
        <v>9833</v>
      </c>
      <c r="DBT1" t="s">
        <v>9834</v>
      </c>
      <c r="DBU1" t="s">
        <v>9835</v>
      </c>
      <c r="DBV1" t="s">
        <v>9836</v>
      </c>
      <c r="DBW1" t="s">
        <v>9837</v>
      </c>
      <c r="DBX1" t="s">
        <v>9838</v>
      </c>
      <c r="DBY1" t="s">
        <v>9839</v>
      </c>
      <c r="DBZ1" t="s">
        <v>9840</v>
      </c>
      <c r="DCA1" t="s">
        <v>9841</v>
      </c>
      <c r="DCB1" t="s">
        <v>9842</v>
      </c>
      <c r="DCC1" t="s">
        <v>9843</v>
      </c>
      <c r="DCD1" t="s">
        <v>9844</v>
      </c>
      <c r="DCE1" t="s">
        <v>9845</v>
      </c>
      <c r="DCF1" t="s">
        <v>9846</v>
      </c>
      <c r="DCG1" t="s">
        <v>9847</v>
      </c>
      <c r="DCH1" t="s">
        <v>9848</v>
      </c>
      <c r="DCI1" t="s">
        <v>9849</v>
      </c>
      <c r="DCJ1" t="s">
        <v>9850</v>
      </c>
      <c r="DCK1" t="s">
        <v>9851</v>
      </c>
      <c r="DCL1" t="s">
        <v>9852</v>
      </c>
      <c r="DCM1" t="s">
        <v>9853</v>
      </c>
      <c r="DCN1" t="s">
        <v>9854</v>
      </c>
      <c r="DCO1" t="s">
        <v>9855</v>
      </c>
      <c r="DCP1" t="s">
        <v>9856</v>
      </c>
      <c r="DCQ1" t="s">
        <v>9857</v>
      </c>
      <c r="DCR1" t="s">
        <v>9858</v>
      </c>
      <c r="DCS1" t="s">
        <v>9859</v>
      </c>
      <c r="DCT1" t="s">
        <v>9860</v>
      </c>
      <c r="DCU1" t="s">
        <v>9861</v>
      </c>
      <c r="DCV1" t="s">
        <v>9862</v>
      </c>
      <c r="DCW1" t="s">
        <v>9863</v>
      </c>
      <c r="DCX1" t="s">
        <v>9864</v>
      </c>
      <c r="DCY1" t="s">
        <v>9865</v>
      </c>
      <c r="DCZ1" t="s">
        <v>9866</v>
      </c>
      <c r="DDA1" t="s">
        <v>9867</v>
      </c>
      <c r="DDB1" t="s">
        <v>9868</v>
      </c>
      <c r="DDC1" t="s">
        <v>9869</v>
      </c>
      <c r="DDD1" t="s">
        <v>9870</v>
      </c>
      <c r="DDE1" t="s">
        <v>9871</v>
      </c>
      <c r="DDF1" t="s">
        <v>9872</v>
      </c>
      <c r="DDG1" t="s">
        <v>9873</v>
      </c>
      <c r="DDH1" t="s">
        <v>9874</v>
      </c>
      <c r="DDI1" t="s">
        <v>9875</v>
      </c>
      <c r="DDJ1" t="s">
        <v>9876</v>
      </c>
      <c r="DDK1" t="s">
        <v>9877</v>
      </c>
      <c r="DDL1" t="s">
        <v>9878</v>
      </c>
      <c r="DDM1" t="s">
        <v>9879</v>
      </c>
      <c r="DDN1" t="s">
        <v>9880</v>
      </c>
      <c r="DDO1" t="s">
        <v>9881</v>
      </c>
      <c r="DDP1" t="s">
        <v>9882</v>
      </c>
      <c r="DDQ1" t="s">
        <v>9883</v>
      </c>
      <c r="DDR1" t="s">
        <v>9884</v>
      </c>
      <c r="DDS1" t="s">
        <v>9885</v>
      </c>
      <c r="DDT1" t="s">
        <v>9886</v>
      </c>
      <c r="DDU1" t="s">
        <v>9887</v>
      </c>
      <c r="DDV1" t="s">
        <v>9888</v>
      </c>
      <c r="DDW1" t="s">
        <v>9889</v>
      </c>
      <c r="DDX1" t="s">
        <v>9890</v>
      </c>
      <c r="DDY1" t="s">
        <v>9891</v>
      </c>
      <c r="DDZ1" t="s">
        <v>9892</v>
      </c>
      <c r="DEA1" t="s">
        <v>9893</v>
      </c>
      <c r="DEB1" t="s">
        <v>9894</v>
      </c>
      <c r="DEC1" t="s">
        <v>9895</v>
      </c>
      <c r="DED1" t="s">
        <v>9896</v>
      </c>
      <c r="DEE1" t="s">
        <v>9897</v>
      </c>
      <c r="DEF1" t="s">
        <v>9898</v>
      </c>
      <c r="DEG1" t="s">
        <v>9899</v>
      </c>
      <c r="DEH1" t="s">
        <v>9900</v>
      </c>
      <c r="DEI1" t="s">
        <v>9901</v>
      </c>
      <c r="DEJ1" t="s">
        <v>9902</v>
      </c>
      <c r="DEK1" t="s">
        <v>9903</v>
      </c>
      <c r="DEL1" t="s">
        <v>9904</v>
      </c>
      <c r="DEM1" t="s">
        <v>9905</v>
      </c>
      <c r="DEN1" t="s">
        <v>9906</v>
      </c>
      <c r="DEO1" t="s">
        <v>9907</v>
      </c>
      <c r="DEP1" t="s">
        <v>9908</v>
      </c>
      <c r="DEQ1" t="s">
        <v>9909</v>
      </c>
      <c r="DER1" t="s">
        <v>9910</v>
      </c>
      <c r="DES1" t="s">
        <v>9911</v>
      </c>
      <c r="DET1" t="s">
        <v>9912</v>
      </c>
      <c r="DEU1" t="s">
        <v>9913</v>
      </c>
      <c r="DEV1" t="s">
        <v>9914</v>
      </c>
      <c r="DEW1" t="s">
        <v>9915</v>
      </c>
      <c r="DEX1" t="s">
        <v>9916</v>
      </c>
      <c r="DEY1" t="s">
        <v>9917</v>
      </c>
      <c r="DEZ1" t="s">
        <v>9918</v>
      </c>
      <c r="DFA1" t="s">
        <v>9919</v>
      </c>
      <c r="DFB1" t="s">
        <v>9920</v>
      </c>
      <c r="DFC1" t="s">
        <v>9921</v>
      </c>
      <c r="DFD1" t="s">
        <v>9922</v>
      </c>
      <c r="DFE1" t="s">
        <v>9923</v>
      </c>
      <c r="DFF1" t="s">
        <v>9924</v>
      </c>
      <c r="DFG1" t="s">
        <v>9925</v>
      </c>
      <c r="DFH1" t="s">
        <v>9926</v>
      </c>
      <c r="DFI1" t="s">
        <v>9927</v>
      </c>
      <c r="DFJ1" t="s">
        <v>9928</v>
      </c>
      <c r="DFK1" t="s">
        <v>9929</v>
      </c>
      <c r="DFL1" t="s">
        <v>9930</v>
      </c>
      <c r="DFM1" t="s">
        <v>9931</v>
      </c>
      <c r="DFN1" t="s">
        <v>9932</v>
      </c>
      <c r="DFO1" t="s">
        <v>9933</v>
      </c>
      <c r="DFP1" t="s">
        <v>9934</v>
      </c>
      <c r="DFQ1" t="s">
        <v>9935</v>
      </c>
      <c r="DFR1" t="s">
        <v>9936</v>
      </c>
      <c r="DFS1" t="s">
        <v>9937</v>
      </c>
      <c r="DFT1" t="s">
        <v>9938</v>
      </c>
      <c r="DFU1" t="s">
        <v>9939</v>
      </c>
      <c r="DFV1" t="s">
        <v>9940</v>
      </c>
      <c r="DFW1" t="s">
        <v>9941</v>
      </c>
      <c r="DFX1" t="s">
        <v>9942</v>
      </c>
      <c r="DFY1" t="s">
        <v>9943</v>
      </c>
      <c r="DFZ1" t="s">
        <v>9944</v>
      </c>
      <c r="DGA1" t="s">
        <v>9945</v>
      </c>
      <c r="DGB1" t="s">
        <v>9946</v>
      </c>
      <c r="DGC1" t="s">
        <v>9947</v>
      </c>
      <c r="DGD1" t="s">
        <v>9948</v>
      </c>
      <c r="DGE1" t="s">
        <v>9949</v>
      </c>
      <c r="DGF1" t="s">
        <v>9950</v>
      </c>
      <c r="DGG1" t="s">
        <v>9951</v>
      </c>
      <c r="DGH1" t="s">
        <v>9952</v>
      </c>
      <c r="DGI1" t="s">
        <v>9953</v>
      </c>
      <c r="DGJ1" t="s">
        <v>9954</v>
      </c>
      <c r="DGK1" t="s">
        <v>9955</v>
      </c>
      <c r="DGL1" t="s">
        <v>9956</v>
      </c>
      <c r="DGM1" t="s">
        <v>9957</v>
      </c>
      <c r="DGN1" t="s">
        <v>9958</v>
      </c>
      <c r="DGO1" t="s">
        <v>9959</v>
      </c>
      <c r="DGP1" t="s">
        <v>9960</v>
      </c>
      <c r="DGQ1" t="s">
        <v>9961</v>
      </c>
      <c r="DGR1" t="s">
        <v>9962</v>
      </c>
      <c r="DGS1" t="s">
        <v>9963</v>
      </c>
      <c r="DGT1" t="s">
        <v>9964</v>
      </c>
      <c r="DGU1" t="s">
        <v>9965</v>
      </c>
      <c r="DGV1" t="s">
        <v>9966</v>
      </c>
      <c r="DGW1" t="s">
        <v>9967</v>
      </c>
      <c r="DGX1" t="s">
        <v>9968</v>
      </c>
      <c r="DGY1" t="s">
        <v>9969</v>
      </c>
      <c r="DGZ1" t="s">
        <v>9970</v>
      </c>
      <c r="DHA1" t="s">
        <v>9971</v>
      </c>
      <c r="DHB1" t="s">
        <v>9972</v>
      </c>
      <c r="DHC1" t="s">
        <v>9973</v>
      </c>
      <c r="DHD1" t="s">
        <v>9974</v>
      </c>
      <c r="DHE1" t="s">
        <v>9975</v>
      </c>
      <c r="DHF1" t="s">
        <v>9976</v>
      </c>
      <c r="DHG1" t="s">
        <v>9977</v>
      </c>
      <c r="DHH1" t="s">
        <v>9978</v>
      </c>
      <c r="DHI1" t="s">
        <v>9979</v>
      </c>
      <c r="DHJ1" t="s">
        <v>9980</v>
      </c>
      <c r="DHK1" t="s">
        <v>9981</v>
      </c>
      <c r="DHL1" t="s">
        <v>9982</v>
      </c>
      <c r="DHM1" t="s">
        <v>9983</v>
      </c>
      <c r="DHN1" t="s">
        <v>9984</v>
      </c>
      <c r="DHO1" t="s">
        <v>9985</v>
      </c>
      <c r="DHP1" t="s">
        <v>9986</v>
      </c>
      <c r="DHQ1" t="s">
        <v>9987</v>
      </c>
      <c r="DHR1" t="s">
        <v>9988</v>
      </c>
      <c r="DHS1" t="s">
        <v>9989</v>
      </c>
      <c r="DHT1" t="s">
        <v>9990</v>
      </c>
      <c r="DHU1" t="s">
        <v>9991</v>
      </c>
      <c r="DHV1" t="s">
        <v>9992</v>
      </c>
      <c r="DHW1" t="s">
        <v>9993</v>
      </c>
      <c r="DHX1" t="s">
        <v>9994</v>
      </c>
      <c r="DHY1" t="s">
        <v>9995</v>
      </c>
      <c r="DHZ1" t="s">
        <v>9996</v>
      </c>
      <c r="DIA1" t="s">
        <v>9997</v>
      </c>
      <c r="DIB1" t="s">
        <v>9998</v>
      </c>
      <c r="DIC1" t="s">
        <v>9999</v>
      </c>
      <c r="DID1" t="s">
        <v>10000</v>
      </c>
      <c r="DIE1" t="s">
        <v>10001</v>
      </c>
      <c r="DIF1" t="s">
        <v>10002</v>
      </c>
      <c r="DIG1" t="s">
        <v>10003</v>
      </c>
      <c r="DIH1" t="s">
        <v>10004</v>
      </c>
      <c r="DII1" t="s">
        <v>10005</v>
      </c>
      <c r="DIJ1" t="s">
        <v>10006</v>
      </c>
      <c r="DIK1" t="s">
        <v>10007</v>
      </c>
      <c r="DIL1" t="s">
        <v>10008</v>
      </c>
      <c r="DIM1" t="s">
        <v>10009</v>
      </c>
      <c r="DIN1" t="s">
        <v>10010</v>
      </c>
      <c r="DIO1" t="s">
        <v>10011</v>
      </c>
      <c r="DIP1" t="s">
        <v>10012</v>
      </c>
      <c r="DIQ1" t="s">
        <v>10013</v>
      </c>
      <c r="DIR1" t="s">
        <v>10014</v>
      </c>
      <c r="DIS1" t="s">
        <v>10015</v>
      </c>
      <c r="DIT1" t="s">
        <v>10016</v>
      </c>
      <c r="DIU1" t="s">
        <v>10017</v>
      </c>
      <c r="DIV1" t="s">
        <v>10018</v>
      </c>
      <c r="DIW1" t="s">
        <v>10019</v>
      </c>
      <c r="DIX1" t="s">
        <v>10020</v>
      </c>
      <c r="DIY1" t="s">
        <v>10021</v>
      </c>
      <c r="DIZ1" t="s">
        <v>10022</v>
      </c>
      <c r="DJA1" t="s">
        <v>10023</v>
      </c>
      <c r="DJB1" t="s">
        <v>10024</v>
      </c>
      <c r="DJC1" t="s">
        <v>10025</v>
      </c>
      <c r="DJD1" t="s">
        <v>10026</v>
      </c>
      <c r="DJE1" t="s">
        <v>10027</v>
      </c>
      <c r="DJF1" t="s">
        <v>10028</v>
      </c>
      <c r="DJG1" t="s">
        <v>10029</v>
      </c>
      <c r="DJH1" t="s">
        <v>10030</v>
      </c>
      <c r="DJI1" t="s">
        <v>10031</v>
      </c>
      <c r="DJJ1" t="s">
        <v>10032</v>
      </c>
      <c r="DJK1" t="s">
        <v>10033</v>
      </c>
      <c r="DJL1" t="s">
        <v>10034</v>
      </c>
      <c r="DJM1" t="s">
        <v>10035</v>
      </c>
      <c r="DJN1" t="s">
        <v>10036</v>
      </c>
      <c r="DJO1" t="s">
        <v>10037</v>
      </c>
      <c r="DJP1" t="s">
        <v>10038</v>
      </c>
      <c r="DJQ1" t="s">
        <v>10039</v>
      </c>
      <c r="DJR1" t="s">
        <v>10040</v>
      </c>
      <c r="DJS1" t="s">
        <v>10041</v>
      </c>
      <c r="DJT1" t="s">
        <v>10042</v>
      </c>
      <c r="DJU1" t="s">
        <v>10043</v>
      </c>
      <c r="DJV1" t="s">
        <v>10044</v>
      </c>
      <c r="DJW1" t="s">
        <v>10045</v>
      </c>
      <c r="DJX1" t="s">
        <v>10046</v>
      </c>
      <c r="DJY1" t="s">
        <v>10047</v>
      </c>
      <c r="DJZ1" t="s">
        <v>10048</v>
      </c>
      <c r="DKA1" t="s">
        <v>10049</v>
      </c>
      <c r="DKB1" t="s">
        <v>10050</v>
      </c>
      <c r="DKC1" t="s">
        <v>10051</v>
      </c>
      <c r="DKD1" t="s">
        <v>10052</v>
      </c>
      <c r="DKE1" t="s">
        <v>10053</v>
      </c>
      <c r="DKF1" t="s">
        <v>10054</v>
      </c>
      <c r="DKG1" t="s">
        <v>10055</v>
      </c>
      <c r="DKH1" t="s">
        <v>10056</v>
      </c>
      <c r="DKI1" t="s">
        <v>10057</v>
      </c>
      <c r="DKJ1" t="s">
        <v>10058</v>
      </c>
      <c r="DKK1" t="s">
        <v>10059</v>
      </c>
      <c r="DKL1" t="s">
        <v>10060</v>
      </c>
      <c r="DKM1" t="s">
        <v>10061</v>
      </c>
      <c r="DKN1" t="s">
        <v>10062</v>
      </c>
      <c r="DKO1" t="s">
        <v>10063</v>
      </c>
      <c r="DKP1" t="s">
        <v>10064</v>
      </c>
      <c r="DKQ1" t="s">
        <v>10065</v>
      </c>
      <c r="DKR1" t="s">
        <v>10066</v>
      </c>
      <c r="DKS1" t="s">
        <v>10067</v>
      </c>
      <c r="DKT1" t="s">
        <v>10068</v>
      </c>
      <c r="DKU1" t="s">
        <v>10069</v>
      </c>
      <c r="DKV1" t="s">
        <v>10070</v>
      </c>
      <c r="DKW1" t="s">
        <v>10071</v>
      </c>
      <c r="DKX1" t="s">
        <v>10072</v>
      </c>
      <c r="DKY1" t="s">
        <v>10073</v>
      </c>
      <c r="DKZ1" t="s">
        <v>10074</v>
      </c>
      <c r="DLA1" t="s">
        <v>10075</v>
      </c>
      <c r="DLB1" t="s">
        <v>10076</v>
      </c>
      <c r="DLC1" t="s">
        <v>10077</v>
      </c>
      <c r="DLD1" t="s">
        <v>10078</v>
      </c>
      <c r="DLE1" t="s">
        <v>10079</v>
      </c>
      <c r="DLF1" t="s">
        <v>10080</v>
      </c>
      <c r="DLG1" t="s">
        <v>10081</v>
      </c>
      <c r="DLH1" t="s">
        <v>10082</v>
      </c>
      <c r="DLI1" t="s">
        <v>10083</v>
      </c>
      <c r="DLJ1" t="s">
        <v>10084</v>
      </c>
      <c r="DLK1" t="s">
        <v>10085</v>
      </c>
      <c r="DLL1" t="s">
        <v>10086</v>
      </c>
      <c r="DLM1" t="s">
        <v>10087</v>
      </c>
      <c r="DLN1" t="s">
        <v>10088</v>
      </c>
      <c r="DLO1" t="s">
        <v>10089</v>
      </c>
      <c r="DLP1" t="s">
        <v>10090</v>
      </c>
      <c r="DLQ1" t="s">
        <v>10091</v>
      </c>
      <c r="DLR1" t="s">
        <v>10092</v>
      </c>
      <c r="DLS1" t="s">
        <v>10093</v>
      </c>
      <c r="DLT1" t="s">
        <v>10094</v>
      </c>
      <c r="DLU1" t="s">
        <v>10095</v>
      </c>
      <c r="DLV1" t="s">
        <v>10096</v>
      </c>
      <c r="DLW1" t="s">
        <v>10097</v>
      </c>
      <c r="DLX1" t="s">
        <v>10098</v>
      </c>
      <c r="DLY1" t="s">
        <v>10099</v>
      </c>
      <c r="DLZ1" t="s">
        <v>10100</v>
      </c>
      <c r="DMA1" t="s">
        <v>10101</v>
      </c>
      <c r="DMB1" t="s">
        <v>10102</v>
      </c>
      <c r="DMC1" t="s">
        <v>10103</v>
      </c>
      <c r="DMD1" t="s">
        <v>10104</v>
      </c>
      <c r="DME1" t="s">
        <v>10105</v>
      </c>
      <c r="DMF1" t="s">
        <v>10106</v>
      </c>
      <c r="DMG1" t="s">
        <v>10107</v>
      </c>
      <c r="DMH1" t="s">
        <v>10108</v>
      </c>
      <c r="DMI1" t="s">
        <v>10109</v>
      </c>
      <c r="DMJ1" t="s">
        <v>10110</v>
      </c>
      <c r="DMK1" t="s">
        <v>10111</v>
      </c>
      <c r="DML1" t="s">
        <v>10112</v>
      </c>
      <c r="DMM1" t="s">
        <v>10113</v>
      </c>
      <c r="DMN1" t="s">
        <v>10114</v>
      </c>
      <c r="DMO1" t="s">
        <v>10115</v>
      </c>
      <c r="DMP1" t="s">
        <v>10116</v>
      </c>
      <c r="DMQ1" t="s">
        <v>10117</v>
      </c>
      <c r="DMR1" t="s">
        <v>10118</v>
      </c>
      <c r="DMS1" t="s">
        <v>10119</v>
      </c>
      <c r="DMT1" t="s">
        <v>10120</v>
      </c>
      <c r="DMU1" t="s">
        <v>10121</v>
      </c>
      <c r="DMV1" t="s">
        <v>10122</v>
      </c>
      <c r="DMW1" t="s">
        <v>10123</v>
      </c>
      <c r="DMX1" t="s">
        <v>10124</v>
      </c>
      <c r="DMY1" t="s">
        <v>10125</v>
      </c>
      <c r="DMZ1" t="s">
        <v>10126</v>
      </c>
      <c r="DNA1" t="s">
        <v>10127</v>
      </c>
      <c r="DNB1" t="s">
        <v>10128</v>
      </c>
      <c r="DNC1" t="s">
        <v>10129</v>
      </c>
      <c r="DND1" t="s">
        <v>10130</v>
      </c>
      <c r="DNE1" t="s">
        <v>10131</v>
      </c>
      <c r="DNF1" t="s">
        <v>10132</v>
      </c>
      <c r="DNG1" t="s">
        <v>10133</v>
      </c>
      <c r="DNH1" t="s">
        <v>10134</v>
      </c>
      <c r="DNI1" t="s">
        <v>10135</v>
      </c>
      <c r="DNJ1" t="s">
        <v>10136</v>
      </c>
      <c r="DNK1" t="s">
        <v>10137</v>
      </c>
      <c r="DNL1" t="s">
        <v>10138</v>
      </c>
      <c r="DNM1" t="s">
        <v>10139</v>
      </c>
      <c r="DNN1" t="s">
        <v>10140</v>
      </c>
      <c r="DNO1" t="s">
        <v>10141</v>
      </c>
      <c r="DNP1" t="s">
        <v>10142</v>
      </c>
      <c r="DNQ1" t="s">
        <v>10143</v>
      </c>
      <c r="DNR1" t="s">
        <v>10144</v>
      </c>
      <c r="DNS1" t="s">
        <v>10145</v>
      </c>
      <c r="DNT1" t="s">
        <v>10146</v>
      </c>
      <c r="DNU1" t="s">
        <v>10147</v>
      </c>
      <c r="DNV1" t="s">
        <v>10148</v>
      </c>
      <c r="DNW1" t="s">
        <v>10149</v>
      </c>
      <c r="DNX1" t="s">
        <v>10150</v>
      </c>
      <c r="DNY1" t="s">
        <v>10151</v>
      </c>
      <c r="DNZ1" t="s">
        <v>10152</v>
      </c>
      <c r="DOA1" t="s">
        <v>10153</v>
      </c>
      <c r="DOB1" t="s">
        <v>10154</v>
      </c>
      <c r="DOC1" t="s">
        <v>10155</v>
      </c>
      <c r="DOD1" t="s">
        <v>10156</v>
      </c>
      <c r="DOE1" t="s">
        <v>10157</v>
      </c>
      <c r="DOF1" t="s">
        <v>10158</v>
      </c>
      <c r="DOG1" t="s">
        <v>10159</v>
      </c>
      <c r="DOH1" t="s">
        <v>10160</v>
      </c>
      <c r="DOI1" t="s">
        <v>10161</v>
      </c>
      <c r="DOJ1" t="s">
        <v>10162</v>
      </c>
      <c r="DOK1" t="s">
        <v>10163</v>
      </c>
      <c r="DOL1" t="s">
        <v>10164</v>
      </c>
      <c r="DOM1" t="s">
        <v>10165</v>
      </c>
      <c r="DON1" t="s">
        <v>10166</v>
      </c>
      <c r="DOO1" t="s">
        <v>10167</v>
      </c>
      <c r="DOP1" t="s">
        <v>10168</v>
      </c>
      <c r="DOQ1" t="s">
        <v>10169</v>
      </c>
      <c r="DOR1" t="s">
        <v>10170</v>
      </c>
      <c r="DOS1" t="s">
        <v>10171</v>
      </c>
      <c r="DOT1" t="s">
        <v>10172</v>
      </c>
      <c r="DOU1" t="s">
        <v>10173</v>
      </c>
      <c r="DOV1" t="s">
        <v>10174</v>
      </c>
      <c r="DOW1" t="s">
        <v>10175</v>
      </c>
      <c r="DOX1" t="s">
        <v>10176</v>
      </c>
      <c r="DOY1" t="s">
        <v>10177</v>
      </c>
      <c r="DOZ1" t="s">
        <v>10178</v>
      </c>
      <c r="DPA1" t="s">
        <v>10179</v>
      </c>
      <c r="DPB1" t="s">
        <v>10180</v>
      </c>
      <c r="DPC1" t="s">
        <v>10181</v>
      </c>
      <c r="DPD1" t="s">
        <v>10182</v>
      </c>
      <c r="DPE1" t="s">
        <v>10183</v>
      </c>
      <c r="DPF1" t="s">
        <v>10184</v>
      </c>
      <c r="DPG1" t="s">
        <v>10185</v>
      </c>
      <c r="DPH1" t="s">
        <v>10186</v>
      </c>
      <c r="DPI1" t="s">
        <v>10187</v>
      </c>
      <c r="DPJ1" t="s">
        <v>10188</v>
      </c>
      <c r="DPK1" t="s">
        <v>10189</v>
      </c>
      <c r="DPL1" t="s">
        <v>10190</v>
      </c>
      <c r="DPM1" t="s">
        <v>10191</v>
      </c>
      <c r="DPN1" t="s">
        <v>10192</v>
      </c>
      <c r="DPO1" t="s">
        <v>10193</v>
      </c>
      <c r="DPP1" t="s">
        <v>10194</v>
      </c>
      <c r="DPQ1" t="s">
        <v>10195</v>
      </c>
      <c r="DPR1" t="s">
        <v>10196</v>
      </c>
      <c r="DPS1" t="s">
        <v>10197</v>
      </c>
      <c r="DPT1" t="s">
        <v>10198</v>
      </c>
      <c r="DPU1" t="s">
        <v>10199</v>
      </c>
      <c r="DPV1" t="s">
        <v>10200</v>
      </c>
      <c r="DPW1" t="s">
        <v>10201</v>
      </c>
      <c r="DPX1" t="s">
        <v>10202</v>
      </c>
      <c r="DPY1" t="s">
        <v>10203</v>
      </c>
      <c r="DPZ1" t="s">
        <v>10204</v>
      </c>
      <c r="DQA1" t="s">
        <v>10205</v>
      </c>
      <c r="DQB1" t="s">
        <v>10206</v>
      </c>
      <c r="DQC1" t="s">
        <v>10207</v>
      </c>
      <c r="DQD1" t="s">
        <v>10208</v>
      </c>
      <c r="DQE1" t="s">
        <v>10209</v>
      </c>
      <c r="DQF1" t="s">
        <v>10210</v>
      </c>
      <c r="DQG1" t="s">
        <v>10211</v>
      </c>
      <c r="DQH1" t="s">
        <v>10212</v>
      </c>
      <c r="DQI1" t="s">
        <v>10213</v>
      </c>
      <c r="DQJ1" t="s">
        <v>10214</v>
      </c>
      <c r="DQK1" t="s">
        <v>10215</v>
      </c>
      <c r="DQL1" t="s">
        <v>10216</v>
      </c>
      <c r="DQM1" t="s">
        <v>10217</v>
      </c>
      <c r="DQN1" t="s">
        <v>10218</v>
      </c>
      <c r="DQO1" t="s">
        <v>10219</v>
      </c>
      <c r="DQP1" t="s">
        <v>10220</v>
      </c>
      <c r="DQQ1" t="s">
        <v>10221</v>
      </c>
      <c r="DQR1" t="s">
        <v>10222</v>
      </c>
      <c r="DQS1" t="s">
        <v>10223</v>
      </c>
      <c r="DQT1" t="s">
        <v>10224</v>
      </c>
      <c r="DQU1" t="s">
        <v>10225</v>
      </c>
      <c r="DQV1" t="s">
        <v>10226</v>
      </c>
      <c r="DQW1" t="s">
        <v>10227</v>
      </c>
      <c r="DQX1" t="s">
        <v>10228</v>
      </c>
      <c r="DQY1" t="s">
        <v>10229</v>
      </c>
      <c r="DQZ1" t="s">
        <v>10230</v>
      </c>
      <c r="DRA1" t="s">
        <v>10231</v>
      </c>
      <c r="DRB1" t="s">
        <v>10232</v>
      </c>
      <c r="DRC1" t="s">
        <v>10233</v>
      </c>
      <c r="DRD1" t="s">
        <v>10234</v>
      </c>
      <c r="DRE1" t="s">
        <v>10235</v>
      </c>
      <c r="DRF1" t="s">
        <v>10236</v>
      </c>
      <c r="DRG1" t="s">
        <v>10237</v>
      </c>
      <c r="DRH1" t="s">
        <v>10238</v>
      </c>
      <c r="DRI1" t="s">
        <v>10239</v>
      </c>
      <c r="DRJ1" t="s">
        <v>10240</v>
      </c>
      <c r="DRK1" t="s">
        <v>10241</v>
      </c>
      <c r="DRL1" t="s">
        <v>10242</v>
      </c>
      <c r="DRM1" t="s">
        <v>10243</v>
      </c>
      <c r="DRN1" t="s">
        <v>10244</v>
      </c>
      <c r="DRO1" t="s">
        <v>10245</v>
      </c>
      <c r="DRP1" t="s">
        <v>10246</v>
      </c>
      <c r="DRQ1" t="s">
        <v>10247</v>
      </c>
      <c r="DRR1" t="s">
        <v>10248</v>
      </c>
      <c r="DRS1" t="s">
        <v>10249</v>
      </c>
      <c r="DRT1" t="s">
        <v>10250</v>
      </c>
      <c r="DRU1" t="s">
        <v>10251</v>
      </c>
      <c r="DRV1" t="s">
        <v>10252</v>
      </c>
      <c r="DRW1" t="s">
        <v>10253</v>
      </c>
      <c r="DRX1" t="s">
        <v>10254</v>
      </c>
      <c r="DRY1" t="s">
        <v>10255</v>
      </c>
      <c r="DRZ1" t="s">
        <v>10256</v>
      </c>
      <c r="DSA1" t="s">
        <v>10257</v>
      </c>
      <c r="DSB1" t="s">
        <v>10258</v>
      </c>
      <c r="DSC1" t="s">
        <v>10259</v>
      </c>
      <c r="DSD1" t="s">
        <v>10260</v>
      </c>
      <c r="DSE1" t="s">
        <v>10261</v>
      </c>
      <c r="DSF1" t="s">
        <v>10262</v>
      </c>
      <c r="DSG1" t="s">
        <v>10263</v>
      </c>
      <c r="DSH1" t="s">
        <v>10264</v>
      </c>
      <c r="DSI1" t="s">
        <v>10265</v>
      </c>
      <c r="DSJ1" t="s">
        <v>10266</v>
      </c>
      <c r="DSK1" t="s">
        <v>10267</v>
      </c>
      <c r="DSL1" t="s">
        <v>10268</v>
      </c>
      <c r="DSM1" t="s">
        <v>10269</v>
      </c>
      <c r="DSN1" t="s">
        <v>10270</v>
      </c>
      <c r="DSO1" t="s">
        <v>10271</v>
      </c>
      <c r="DSP1" t="s">
        <v>10272</v>
      </c>
      <c r="DSQ1" t="s">
        <v>10273</v>
      </c>
      <c r="DSR1" t="s">
        <v>10274</v>
      </c>
      <c r="DSS1" t="s">
        <v>10275</v>
      </c>
      <c r="DST1" t="s">
        <v>10276</v>
      </c>
      <c r="DSU1" t="s">
        <v>10277</v>
      </c>
      <c r="DSV1" t="s">
        <v>10278</v>
      </c>
      <c r="DSW1" t="s">
        <v>10279</v>
      </c>
      <c r="DSX1" t="s">
        <v>10280</v>
      </c>
      <c r="DSY1" t="s">
        <v>10281</v>
      </c>
      <c r="DSZ1" t="s">
        <v>10282</v>
      </c>
      <c r="DTA1" t="s">
        <v>10283</v>
      </c>
      <c r="DTB1" t="s">
        <v>10284</v>
      </c>
      <c r="DTC1" t="s">
        <v>10285</v>
      </c>
      <c r="DTD1" t="s">
        <v>10286</v>
      </c>
      <c r="DTE1" t="s">
        <v>10287</v>
      </c>
      <c r="DTF1" t="s">
        <v>10288</v>
      </c>
      <c r="DTG1" t="s">
        <v>10289</v>
      </c>
      <c r="DTH1" t="s">
        <v>10290</v>
      </c>
      <c r="DTI1" t="s">
        <v>10291</v>
      </c>
      <c r="DTJ1" t="s">
        <v>10292</v>
      </c>
      <c r="DTK1" t="s">
        <v>10293</v>
      </c>
      <c r="DTL1" t="s">
        <v>10294</v>
      </c>
      <c r="DTM1" t="s">
        <v>10295</v>
      </c>
      <c r="DTN1" t="s">
        <v>10296</v>
      </c>
      <c r="DTO1" t="s">
        <v>10297</v>
      </c>
      <c r="DTP1" t="s">
        <v>10298</v>
      </c>
      <c r="DTQ1" t="s">
        <v>10299</v>
      </c>
      <c r="DTR1" t="s">
        <v>10300</v>
      </c>
      <c r="DTS1" t="s">
        <v>10301</v>
      </c>
      <c r="DTT1" t="s">
        <v>10302</v>
      </c>
      <c r="DTU1" t="s">
        <v>10303</v>
      </c>
      <c r="DTV1" t="s">
        <v>10304</v>
      </c>
      <c r="DTW1" t="s">
        <v>10305</v>
      </c>
      <c r="DTX1" t="s">
        <v>10306</v>
      </c>
      <c r="DTY1" t="s">
        <v>10307</v>
      </c>
      <c r="DTZ1" t="s">
        <v>10308</v>
      </c>
      <c r="DUA1" t="s">
        <v>10309</v>
      </c>
      <c r="DUB1" t="s">
        <v>10310</v>
      </c>
      <c r="DUC1" t="s">
        <v>10311</v>
      </c>
      <c r="DUD1" t="s">
        <v>10312</v>
      </c>
      <c r="DUE1" t="s">
        <v>10313</v>
      </c>
      <c r="DUF1" t="s">
        <v>10314</v>
      </c>
      <c r="DUG1" t="s">
        <v>10315</v>
      </c>
      <c r="DUH1" t="s">
        <v>10316</v>
      </c>
      <c r="DUI1" t="s">
        <v>10317</v>
      </c>
      <c r="DUJ1" t="s">
        <v>10318</v>
      </c>
      <c r="DUK1" t="s">
        <v>10319</v>
      </c>
      <c r="DUL1" t="s">
        <v>10320</v>
      </c>
      <c r="DUM1" t="s">
        <v>10321</v>
      </c>
      <c r="DUN1" t="s">
        <v>10322</v>
      </c>
      <c r="DUO1" t="s">
        <v>10323</v>
      </c>
      <c r="DUP1" t="s">
        <v>10324</v>
      </c>
      <c r="DUQ1" t="s">
        <v>10325</v>
      </c>
      <c r="DUR1" t="s">
        <v>10326</v>
      </c>
      <c r="DUS1" t="s">
        <v>10327</v>
      </c>
      <c r="DUT1" t="s">
        <v>10328</v>
      </c>
      <c r="DUU1" t="s">
        <v>10329</v>
      </c>
      <c r="DUV1" t="s">
        <v>10330</v>
      </c>
      <c r="DUW1" t="s">
        <v>10331</v>
      </c>
      <c r="DUX1" t="s">
        <v>10332</v>
      </c>
      <c r="DUY1" t="s">
        <v>10333</v>
      </c>
      <c r="DUZ1" t="s">
        <v>10334</v>
      </c>
      <c r="DVA1" t="s">
        <v>10335</v>
      </c>
      <c r="DVB1" t="s">
        <v>10336</v>
      </c>
      <c r="DVC1" t="s">
        <v>10337</v>
      </c>
      <c r="DVD1" t="s">
        <v>10338</v>
      </c>
      <c r="DVE1" t="s">
        <v>10339</v>
      </c>
      <c r="DVF1" t="s">
        <v>10340</v>
      </c>
      <c r="DVG1" t="s">
        <v>10341</v>
      </c>
      <c r="DVH1" t="s">
        <v>10342</v>
      </c>
      <c r="DVI1" t="s">
        <v>10343</v>
      </c>
      <c r="DVJ1" t="s">
        <v>10344</v>
      </c>
      <c r="DVK1" t="s">
        <v>10345</v>
      </c>
      <c r="DVL1" t="s">
        <v>10346</v>
      </c>
      <c r="DVM1" t="s">
        <v>10347</v>
      </c>
      <c r="DVN1" t="s">
        <v>10348</v>
      </c>
      <c r="DVO1" t="s">
        <v>10349</v>
      </c>
      <c r="DVP1" t="s">
        <v>10350</v>
      </c>
      <c r="DVQ1" t="s">
        <v>10351</v>
      </c>
      <c r="DVR1" t="s">
        <v>10352</v>
      </c>
      <c r="DVS1" t="s">
        <v>10353</v>
      </c>
      <c r="DVT1" t="s">
        <v>10354</v>
      </c>
      <c r="DVU1" t="s">
        <v>10355</v>
      </c>
      <c r="DVV1" t="s">
        <v>10356</v>
      </c>
      <c r="DVW1" t="s">
        <v>10357</v>
      </c>
      <c r="DVX1" t="s">
        <v>10358</v>
      </c>
      <c r="DVY1" t="s">
        <v>10359</v>
      </c>
      <c r="DVZ1" t="s">
        <v>10360</v>
      </c>
      <c r="DWA1" t="s">
        <v>10361</v>
      </c>
      <c r="DWB1" t="s">
        <v>10362</v>
      </c>
      <c r="DWC1" t="s">
        <v>10363</v>
      </c>
      <c r="DWD1" t="s">
        <v>10364</v>
      </c>
      <c r="DWE1" t="s">
        <v>10365</v>
      </c>
      <c r="DWF1" t="s">
        <v>10366</v>
      </c>
      <c r="DWG1" t="s">
        <v>10367</v>
      </c>
      <c r="DWH1" t="s">
        <v>10368</v>
      </c>
      <c r="DWI1" t="s">
        <v>10369</v>
      </c>
      <c r="DWJ1" t="s">
        <v>10370</v>
      </c>
      <c r="DWK1" t="s">
        <v>10371</v>
      </c>
      <c r="DWL1" t="s">
        <v>10372</v>
      </c>
      <c r="DWM1" t="s">
        <v>10373</v>
      </c>
      <c r="DWN1" t="s">
        <v>10374</v>
      </c>
      <c r="DWO1" t="s">
        <v>10375</v>
      </c>
      <c r="DWP1" t="s">
        <v>10376</v>
      </c>
      <c r="DWQ1" t="s">
        <v>10377</v>
      </c>
      <c r="DWR1" t="s">
        <v>10378</v>
      </c>
      <c r="DWS1" t="s">
        <v>10379</v>
      </c>
      <c r="DWT1" t="s">
        <v>10380</v>
      </c>
      <c r="DWU1" t="s">
        <v>10381</v>
      </c>
      <c r="DWV1" t="s">
        <v>10382</v>
      </c>
      <c r="DWW1" t="s">
        <v>10383</v>
      </c>
      <c r="DWX1" t="s">
        <v>10384</v>
      </c>
      <c r="DWY1" t="s">
        <v>10385</v>
      </c>
      <c r="DWZ1" t="s">
        <v>10386</v>
      </c>
      <c r="DXA1" t="s">
        <v>10387</v>
      </c>
      <c r="DXB1" t="s">
        <v>10388</v>
      </c>
      <c r="DXC1" t="s">
        <v>10389</v>
      </c>
      <c r="DXD1" t="s">
        <v>10390</v>
      </c>
      <c r="DXE1" t="s">
        <v>10391</v>
      </c>
      <c r="DXF1" t="s">
        <v>10392</v>
      </c>
      <c r="DXG1" t="s">
        <v>10393</v>
      </c>
      <c r="DXH1" t="s">
        <v>10394</v>
      </c>
      <c r="DXI1" t="s">
        <v>10395</v>
      </c>
      <c r="DXJ1" t="s">
        <v>10396</v>
      </c>
      <c r="DXK1" t="s">
        <v>10397</v>
      </c>
      <c r="DXL1" t="s">
        <v>10398</v>
      </c>
      <c r="DXM1" t="s">
        <v>10399</v>
      </c>
      <c r="DXN1" t="s">
        <v>10400</v>
      </c>
      <c r="DXO1" t="s">
        <v>10401</v>
      </c>
      <c r="DXP1" t="s">
        <v>10402</v>
      </c>
      <c r="DXQ1" t="s">
        <v>10403</v>
      </c>
      <c r="DXR1" t="s">
        <v>10404</v>
      </c>
      <c r="DXS1" t="s">
        <v>10405</v>
      </c>
      <c r="DXT1" t="s">
        <v>10406</v>
      </c>
      <c r="DXU1" t="s">
        <v>10407</v>
      </c>
      <c r="DXV1" t="s">
        <v>10408</v>
      </c>
      <c r="DXW1" t="s">
        <v>10409</v>
      </c>
      <c r="DXX1" t="s">
        <v>10410</v>
      </c>
      <c r="DXY1" t="s">
        <v>10411</v>
      </c>
      <c r="DXZ1" t="s">
        <v>10412</v>
      </c>
      <c r="DYA1" t="s">
        <v>10413</v>
      </c>
      <c r="DYB1" t="s">
        <v>10414</v>
      </c>
      <c r="DYC1" t="s">
        <v>10415</v>
      </c>
      <c r="DYD1" t="s">
        <v>10416</v>
      </c>
      <c r="DYE1" t="s">
        <v>10417</v>
      </c>
      <c r="DYF1" t="s">
        <v>10418</v>
      </c>
      <c r="DYG1" t="s">
        <v>10419</v>
      </c>
      <c r="DYH1" t="s">
        <v>10420</v>
      </c>
      <c r="DYI1" t="s">
        <v>10421</v>
      </c>
      <c r="DYJ1" t="s">
        <v>10422</v>
      </c>
      <c r="DYK1" t="s">
        <v>10423</v>
      </c>
      <c r="DYL1" t="s">
        <v>10424</v>
      </c>
      <c r="DYM1" t="s">
        <v>10425</v>
      </c>
      <c r="DYN1" t="s">
        <v>10426</v>
      </c>
      <c r="DYO1" t="s">
        <v>10427</v>
      </c>
      <c r="DYP1" t="s">
        <v>10428</v>
      </c>
      <c r="DYQ1" t="s">
        <v>10429</v>
      </c>
      <c r="DYR1" t="s">
        <v>10430</v>
      </c>
      <c r="DYS1" t="s">
        <v>10431</v>
      </c>
      <c r="DYT1" t="s">
        <v>10432</v>
      </c>
      <c r="DYU1" t="s">
        <v>10433</v>
      </c>
      <c r="DYV1" t="s">
        <v>10434</v>
      </c>
      <c r="DYW1" t="s">
        <v>10435</v>
      </c>
      <c r="DYX1" t="s">
        <v>10436</v>
      </c>
      <c r="DYY1" t="s">
        <v>10437</v>
      </c>
      <c r="DYZ1" t="s">
        <v>10438</v>
      </c>
      <c r="DZA1" t="s">
        <v>10439</v>
      </c>
      <c r="DZB1" t="s">
        <v>10440</v>
      </c>
      <c r="DZC1" t="s">
        <v>10441</v>
      </c>
      <c r="DZD1" t="s">
        <v>10442</v>
      </c>
      <c r="DZE1" t="s">
        <v>10443</v>
      </c>
      <c r="DZF1" t="s">
        <v>10444</v>
      </c>
      <c r="DZG1" t="s">
        <v>10445</v>
      </c>
      <c r="DZH1" t="s">
        <v>10446</v>
      </c>
      <c r="DZI1" t="s">
        <v>10447</v>
      </c>
      <c r="DZJ1" t="s">
        <v>10448</v>
      </c>
      <c r="DZK1" t="s">
        <v>10449</v>
      </c>
      <c r="DZL1" t="s">
        <v>10450</v>
      </c>
      <c r="DZM1" t="s">
        <v>10451</v>
      </c>
      <c r="DZN1" t="s">
        <v>10452</v>
      </c>
      <c r="DZO1" t="s">
        <v>10453</v>
      </c>
      <c r="DZP1" t="s">
        <v>10454</v>
      </c>
      <c r="DZQ1" t="s">
        <v>10455</v>
      </c>
      <c r="DZR1" t="s">
        <v>10456</v>
      </c>
      <c r="DZS1" t="s">
        <v>10457</v>
      </c>
      <c r="DZT1" t="s">
        <v>10458</v>
      </c>
      <c r="DZU1" t="s">
        <v>10459</v>
      </c>
      <c r="DZV1" t="s">
        <v>10460</v>
      </c>
      <c r="DZW1" t="s">
        <v>10461</v>
      </c>
      <c r="DZX1" t="s">
        <v>10462</v>
      </c>
      <c r="DZY1" t="s">
        <v>10463</v>
      </c>
      <c r="DZZ1" t="s">
        <v>10464</v>
      </c>
      <c r="EAA1" t="s">
        <v>10465</v>
      </c>
      <c r="EAB1" t="s">
        <v>10466</v>
      </c>
      <c r="EAC1" t="s">
        <v>10467</v>
      </c>
      <c r="EAD1" t="s">
        <v>10468</v>
      </c>
      <c r="EAE1" t="s">
        <v>10469</v>
      </c>
      <c r="EAF1" t="s">
        <v>10470</v>
      </c>
      <c r="EAG1" t="s">
        <v>10471</v>
      </c>
      <c r="EAH1" t="s">
        <v>10472</v>
      </c>
      <c r="EAI1" t="s">
        <v>10473</v>
      </c>
      <c r="EAJ1" t="s">
        <v>10474</v>
      </c>
      <c r="EAK1" t="s">
        <v>10475</v>
      </c>
      <c r="EAL1" t="s">
        <v>10476</v>
      </c>
      <c r="EAM1" t="s">
        <v>10477</v>
      </c>
      <c r="EAN1" t="s">
        <v>10478</v>
      </c>
      <c r="EAO1" t="s">
        <v>10479</v>
      </c>
      <c r="EAP1" t="s">
        <v>10480</v>
      </c>
      <c r="EAQ1" t="s">
        <v>10481</v>
      </c>
      <c r="EAR1" t="s">
        <v>10482</v>
      </c>
      <c r="EAS1" t="s">
        <v>10483</v>
      </c>
      <c r="EAT1" t="s">
        <v>10484</v>
      </c>
      <c r="EAU1" t="s">
        <v>10485</v>
      </c>
      <c r="EAV1" t="s">
        <v>10486</v>
      </c>
      <c r="EAW1" t="s">
        <v>10487</v>
      </c>
      <c r="EAX1" t="s">
        <v>10488</v>
      </c>
      <c r="EAY1" t="s">
        <v>10489</v>
      </c>
      <c r="EAZ1" t="s">
        <v>10490</v>
      </c>
      <c r="EBA1" t="s">
        <v>10491</v>
      </c>
      <c r="EBB1" t="s">
        <v>10492</v>
      </c>
      <c r="EBC1" t="s">
        <v>10493</v>
      </c>
      <c r="EBD1" t="s">
        <v>10494</v>
      </c>
      <c r="EBE1" t="s">
        <v>10495</v>
      </c>
      <c r="EBF1" t="s">
        <v>10496</v>
      </c>
      <c r="EBG1" t="s">
        <v>10497</v>
      </c>
      <c r="EBH1" t="s">
        <v>10498</v>
      </c>
      <c r="EBI1" t="s">
        <v>10499</v>
      </c>
      <c r="EBJ1" t="s">
        <v>10500</v>
      </c>
      <c r="EBK1" t="s">
        <v>10501</v>
      </c>
      <c r="EBL1" t="s">
        <v>10502</v>
      </c>
      <c r="EBM1" t="s">
        <v>10503</v>
      </c>
      <c r="EBN1" t="s">
        <v>10504</v>
      </c>
      <c r="EBO1" t="s">
        <v>10505</v>
      </c>
      <c r="EBP1" t="s">
        <v>10506</v>
      </c>
      <c r="EBQ1" t="s">
        <v>10507</v>
      </c>
      <c r="EBR1" t="s">
        <v>10508</v>
      </c>
      <c r="EBS1" t="s">
        <v>10509</v>
      </c>
      <c r="EBT1" t="s">
        <v>10510</v>
      </c>
      <c r="EBU1" t="s">
        <v>10511</v>
      </c>
      <c r="EBV1" t="s">
        <v>10512</v>
      </c>
      <c r="EBW1" t="s">
        <v>10513</v>
      </c>
      <c r="EBX1" t="s">
        <v>10514</v>
      </c>
      <c r="EBY1" t="s">
        <v>10515</v>
      </c>
      <c r="EBZ1" t="s">
        <v>10516</v>
      </c>
      <c r="ECA1" t="s">
        <v>10517</v>
      </c>
      <c r="ECB1" t="s">
        <v>10518</v>
      </c>
      <c r="ECC1" t="s">
        <v>10519</v>
      </c>
      <c r="ECD1" t="s">
        <v>10520</v>
      </c>
      <c r="ECE1" t="s">
        <v>10521</v>
      </c>
      <c r="ECF1" t="s">
        <v>10522</v>
      </c>
      <c r="ECG1" t="s">
        <v>10523</v>
      </c>
      <c r="ECH1" t="s">
        <v>10524</v>
      </c>
      <c r="ECI1" t="s">
        <v>10525</v>
      </c>
      <c r="ECJ1" t="s">
        <v>10526</v>
      </c>
      <c r="ECK1" t="s">
        <v>10527</v>
      </c>
      <c r="ECL1" t="s">
        <v>10528</v>
      </c>
      <c r="ECM1" t="s">
        <v>10529</v>
      </c>
      <c r="ECN1" t="s">
        <v>10530</v>
      </c>
      <c r="ECO1" t="s">
        <v>10531</v>
      </c>
      <c r="ECP1" t="s">
        <v>10532</v>
      </c>
      <c r="ECQ1" t="s">
        <v>10533</v>
      </c>
      <c r="ECR1" t="s">
        <v>10534</v>
      </c>
      <c r="ECS1" t="s">
        <v>10535</v>
      </c>
      <c r="ECT1" t="s">
        <v>10536</v>
      </c>
      <c r="ECU1" t="s">
        <v>10537</v>
      </c>
      <c r="ECV1" t="s">
        <v>10538</v>
      </c>
      <c r="ECW1" t="s">
        <v>10539</v>
      </c>
      <c r="ECX1" t="s">
        <v>10540</v>
      </c>
      <c r="ECY1" t="s">
        <v>10541</v>
      </c>
      <c r="ECZ1" t="s">
        <v>10542</v>
      </c>
      <c r="EDA1" t="s">
        <v>10543</v>
      </c>
      <c r="EDB1" t="s">
        <v>10544</v>
      </c>
      <c r="EDC1" t="s">
        <v>10545</v>
      </c>
      <c r="EDD1" t="s">
        <v>10546</v>
      </c>
      <c r="EDE1" t="s">
        <v>10547</v>
      </c>
      <c r="EDF1" t="s">
        <v>10548</v>
      </c>
      <c r="EDG1" t="s">
        <v>10549</v>
      </c>
      <c r="EDH1" t="s">
        <v>10550</v>
      </c>
      <c r="EDI1" t="s">
        <v>10551</v>
      </c>
      <c r="EDJ1" t="s">
        <v>10552</v>
      </c>
      <c r="EDK1" t="s">
        <v>10553</v>
      </c>
      <c r="EDL1" t="s">
        <v>10554</v>
      </c>
      <c r="EDM1" t="s">
        <v>10555</v>
      </c>
      <c r="EDN1" t="s">
        <v>10556</v>
      </c>
      <c r="EDO1" t="s">
        <v>10557</v>
      </c>
      <c r="EDP1" t="s">
        <v>10558</v>
      </c>
      <c r="EDQ1" t="s">
        <v>10559</v>
      </c>
      <c r="EDR1" t="s">
        <v>10560</v>
      </c>
      <c r="EDS1" t="s">
        <v>10561</v>
      </c>
      <c r="EDT1" t="s">
        <v>10562</v>
      </c>
      <c r="EDU1" t="s">
        <v>10563</v>
      </c>
      <c r="EDV1" t="s">
        <v>10564</v>
      </c>
      <c r="EDW1" t="s">
        <v>10565</v>
      </c>
      <c r="EDX1" t="s">
        <v>10566</v>
      </c>
      <c r="EDY1" t="s">
        <v>10567</v>
      </c>
      <c r="EDZ1" t="s">
        <v>10568</v>
      </c>
      <c r="EEA1" t="s">
        <v>10569</v>
      </c>
      <c r="EEB1" t="s">
        <v>10570</v>
      </c>
      <c r="EEC1" t="s">
        <v>10571</v>
      </c>
      <c r="EED1" t="s">
        <v>10572</v>
      </c>
      <c r="EEE1" t="s">
        <v>10573</v>
      </c>
      <c r="EEF1" t="s">
        <v>10574</v>
      </c>
      <c r="EEG1" t="s">
        <v>10575</v>
      </c>
      <c r="EEH1" t="s">
        <v>10576</v>
      </c>
      <c r="EEI1" t="s">
        <v>10577</v>
      </c>
      <c r="EEJ1" t="s">
        <v>10578</v>
      </c>
      <c r="EEK1" t="s">
        <v>10579</v>
      </c>
      <c r="EEL1" t="s">
        <v>10580</v>
      </c>
      <c r="EEM1" t="s">
        <v>10581</v>
      </c>
      <c r="EEN1" t="s">
        <v>10582</v>
      </c>
      <c r="EEO1" t="s">
        <v>10583</v>
      </c>
      <c r="EEP1" t="s">
        <v>10584</v>
      </c>
      <c r="EEQ1" t="s">
        <v>10585</v>
      </c>
      <c r="EER1" t="s">
        <v>10586</v>
      </c>
      <c r="EES1" t="s">
        <v>10587</v>
      </c>
      <c r="EET1" t="s">
        <v>10588</v>
      </c>
      <c r="EEU1" t="s">
        <v>10589</v>
      </c>
      <c r="EEV1" t="s">
        <v>10590</v>
      </c>
      <c r="EEW1" t="s">
        <v>10591</v>
      </c>
      <c r="EEX1" t="s">
        <v>10592</v>
      </c>
      <c r="EEY1" t="s">
        <v>10593</v>
      </c>
      <c r="EEZ1" t="s">
        <v>10594</v>
      </c>
      <c r="EFA1" t="s">
        <v>10595</v>
      </c>
      <c r="EFB1" t="s">
        <v>10596</v>
      </c>
      <c r="EFC1" t="s">
        <v>10597</v>
      </c>
      <c r="EFD1" t="s">
        <v>10598</v>
      </c>
      <c r="EFE1" t="s">
        <v>10599</v>
      </c>
      <c r="EFF1" t="s">
        <v>10600</v>
      </c>
      <c r="EFG1" t="s">
        <v>10601</v>
      </c>
      <c r="EFH1" t="s">
        <v>10602</v>
      </c>
      <c r="EFI1" t="s">
        <v>10603</v>
      </c>
      <c r="EFJ1" t="s">
        <v>10604</v>
      </c>
      <c r="EFK1" t="s">
        <v>10605</v>
      </c>
      <c r="EFL1" t="s">
        <v>10606</v>
      </c>
      <c r="EFM1" t="s">
        <v>10607</v>
      </c>
      <c r="EFN1" t="s">
        <v>10608</v>
      </c>
      <c r="EFO1" t="s">
        <v>10609</v>
      </c>
      <c r="EFP1" t="s">
        <v>10610</v>
      </c>
      <c r="EFQ1" t="s">
        <v>10611</v>
      </c>
      <c r="EFR1" t="s">
        <v>10612</v>
      </c>
      <c r="EFS1" t="s">
        <v>10613</v>
      </c>
      <c r="EFT1" t="s">
        <v>10614</v>
      </c>
      <c r="EFU1" t="s">
        <v>10615</v>
      </c>
      <c r="EFV1" t="s">
        <v>10616</v>
      </c>
      <c r="EFW1" t="s">
        <v>10617</v>
      </c>
      <c r="EFX1" t="s">
        <v>10618</v>
      </c>
      <c r="EFY1" t="s">
        <v>10619</v>
      </c>
      <c r="EFZ1" t="s">
        <v>10620</v>
      </c>
      <c r="EGA1" t="s">
        <v>10621</v>
      </c>
      <c r="EGB1" t="s">
        <v>10622</v>
      </c>
      <c r="EGC1" t="s">
        <v>10623</v>
      </c>
      <c r="EGD1" t="s">
        <v>10624</v>
      </c>
      <c r="EGE1" t="s">
        <v>10625</v>
      </c>
      <c r="EGF1" t="s">
        <v>10626</v>
      </c>
      <c r="EGG1" t="s">
        <v>10627</v>
      </c>
      <c r="EGH1" t="s">
        <v>10628</v>
      </c>
      <c r="EGI1" t="s">
        <v>10629</v>
      </c>
      <c r="EGJ1" t="s">
        <v>10630</v>
      </c>
      <c r="EGK1" t="s">
        <v>10631</v>
      </c>
      <c r="EGL1" t="s">
        <v>10632</v>
      </c>
      <c r="EGM1" t="s">
        <v>10633</v>
      </c>
      <c r="EGN1" t="s">
        <v>10634</v>
      </c>
      <c r="EGO1" t="s">
        <v>10635</v>
      </c>
      <c r="EGP1" t="s">
        <v>10636</v>
      </c>
      <c r="EGQ1" t="s">
        <v>10637</v>
      </c>
      <c r="EGR1" t="s">
        <v>10638</v>
      </c>
      <c r="EGS1" t="s">
        <v>10639</v>
      </c>
      <c r="EGT1" t="s">
        <v>10640</v>
      </c>
      <c r="EGU1" t="s">
        <v>10641</v>
      </c>
      <c r="EGV1" t="s">
        <v>10642</v>
      </c>
      <c r="EGW1" t="s">
        <v>10643</v>
      </c>
      <c r="EGX1" t="s">
        <v>10644</v>
      </c>
      <c r="EGY1" t="s">
        <v>10645</v>
      </c>
      <c r="EGZ1" t="s">
        <v>10646</v>
      </c>
      <c r="EHA1" t="s">
        <v>10647</v>
      </c>
      <c r="EHB1" t="s">
        <v>10648</v>
      </c>
      <c r="EHC1" t="s">
        <v>10649</v>
      </c>
      <c r="EHD1" t="s">
        <v>10650</v>
      </c>
      <c r="EHE1" t="s">
        <v>10651</v>
      </c>
      <c r="EHF1" t="s">
        <v>10652</v>
      </c>
      <c r="EHG1" t="s">
        <v>10653</v>
      </c>
      <c r="EHH1" t="s">
        <v>10654</v>
      </c>
      <c r="EHI1" t="s">
        <v>10655</v>
      </c>
      <c r="EHJ1" t="s">
        <v>10656</v>
      </c>
      <c r="EHK1" t="s">
        <v>10657</v>
      </c>
      <c r="EHL1" t="s">
        <v>10658</v>
      </c>
      <c r="EHM1" t="s">
        <v>10659</v>
      </c>
      <c r="EHN1" t="s">
        <v>10660</v>
      </c>
      <c r="EHO1" t="s">
        <v>10661</v>
      </c>
      <c r="EHP1" t="s">
        <v>10662</v>
      </c>
      <c r="EHQ1" t="s">
        <v>10663</v>
      </c>
      <c r="EHR1" t="s">
        <v>10664</v>
      </c>
      <c r="EHS1" t="s">
        <v>10665</v>
      </c>
      <c r="EHT1" t="s">
        <v>10666</v>
      </c>
      <c r="EHU1" t="s">
        <v>10667</v>
      </c>
      <c r="EHV1" t="s">
        <v>10668</v>
      </c>
      <c r="EHW1" t="s">
        <v>10669</v>
      </c>
      <c r="EHX1" t="s">
        <v>10670</v>
      </c>
      <c r="EHY1" t="s">
        <v>10671</v>
      </c>
      <c r="EHZ1" t="s">
        <v>10672</v>
      </c>
      <c r="EIA1" t="s">
        <v>10673</v>
      </c>
      <c r="EIB1" t="s">
        <v>10674</v>
      </c>
      <c r="EIC1" t="s">
        <v>10675</v>
      </c>
      <c r="EID1" t="s">
        <v>10676</v>
      </c>
      <c r="EIE1" t="s">
        <v>10677</v>
      </c>
      <c r="EIF1" t="s">
        <v>10678</v>
      </c>
      <c r="EIG1" t="s">
        <v>10679</v>
      </c>
      <c r="EIH1" t="s">
        <v>10680</v>
      </c>
      <c r="EII1" t="s">
        <v>10681</v>
      </c>
      <c r="EIJ1" t="s">
        <v>10682</v>
      </c>
      <c r="EIK1" t="s">
        <v>10683</v>
      </c>
      <c r="EIL1" t="s">
        <v>10684</v>
      </c>
      <c r="EIM1" t="s">
        <v>10685</v>
      </c>
      <c r="EIN1" t="s">
        <v>10686</v>
      </c>
      <c r="EIO1" t="s">
        <v>10687</v>
      </c>
      <c r="EIP1" t="s">
        <v>10688</v>
      </c>
      <c r="EIQ1" t="s">
        <v>10689</v>
      </c>
      <c r="EIR1" t="s">
        <v>10690</v>
      </c>
      <c r="EIS1" t="s">
        <v>10691</v>
      </c>
      <c r="EIT1" t="s">
        <v>10692</v>
      </c>
      <c r="EIU1" t="s">
        <v>10693</v>
      </c>
      <c r="EIV1" t="s">
        <v>10694</v>
      </c>
      <c r="EIW1" t="s">
        <v>10695</v>
      </c>
      <c r="EIX1" t="s">
        <v>10696</v>
      </c>
      <c r="EIY1" t="s">
        <v>10697</v>
      </c>
      <c r="EIZ1" t="s">
        <v>10698</v>
      </c>
      <c r="EJA1" t="s">
        <v>10699</v>
      </c>
      <c r="EJB1" t="s">
        <v>10700</v>
      </c>
      <c r="EJC1" t="s">
        <v>10701</v>
      </c>
      <c r="EJD1" t="s">
        <v>10702</v>
      </c>
      <c r="EJE1" t="s">
        <v>10703</v>
      </c>
      <c r="EJF1" t="s">
        <v>10704</v>
      </c>
      <c r="EJG1" t="s">
        <v>10705</v>
      </c>
      <c r="EJH1" t="s">
        <v>10706</v>
      </c>
      <c r="EJI1" t="s">
        <v>10707</v>
      </c>
      <c r="EJJ1" t="s">
        <v>10708</v>
      </c>
      <c r="EJK1" t="s">
        <v>10709</v>
      </c>
      <c r="EJL1" t="s">
        <v>10710</v>
      </c>
      <c r="EJM1" t="s">
        <v>10711</v>
      </c>
      <c r="EJN1" t="s">
        <v>10712</v>
      </c>
      <c r="EJO1" t="s">
        <v>10713</v>
      </c>
      <c r="EJP1" t="s">
        <v>10714</v>
      </c>
      <c r="EJQ1" t="s">
        <v>10715</v>
      </c>
      <c r="EJR1" t="s">
        <v>10716</v>
      </c>
      <c r="EJS1" t="s">
        <v>10717</v>
      </c>
      <c r="EJT1" t="s">
        <v>10718</v>
      </c>
      <c r="EJU1" t="s">
        <v>10719</v>
      </c>
      <c r="EJV1" t="s">
        <v>10720</v>
      </c>
      <c r="EJW1" t="s">
        <v>10721</v>
      </c>
      <c r="EJX1" t="s">
        <v>10722</v>
      </c>
      <c r="EJY1" t="s">
        <v>10723</v>
      </c>
      <c r="EJZ1" t="s">
        <v>10724</v>
      </c>
      <c r="EKA1" t="s">
        <v>10725</v>
      </c>
      <c r="EKB1" t="s">
        <v>10726</v>
      </c>
      <c r="EKC1" t="s">
        <v>10727</v>
      </c>
      <c r="EKD1" t="s">
        <v>10728</v>
      </c>
      <c r="EKE1" t="s">
        <v>10729</v>
      </c>
      <c r="EKF1" t="s">
        <v>10730</v>
      </c>
      <c r="EKG1" t="s">
        <v>10731</v>
      </c>
      <c r="EKH1" t="s">
        <v>10732</v>
      </c>
      <c r="EKI1" t="s">
        <v>10733</v>
      </c>
      <c r="EKJ1" t="s">
        <v>10734</v>
      </c>
      <c r="EKK1" t="s">
        <v>10735</v>
      </c>
      <c r="EKL1" t="s">
        <v>10736</v>
      </c>
      <c r="EKM1" t="s">
        <v>10737</v>
      </c>
      <c r="EKN1" t="s">
        <v>10738</v>
      </c>
      <c r="EKO1" t="s">
        <v>10739</v>
      </c>
      <c r="EKP1" t="s">
        <v>10740</v>
      </c>
      <c r="EKQ1" t="s">
        <v>10741</v>
      </c>
      <c r="EKR1" t="s">
        <v>10742</v>
      </c>
      <c r="EKS1" t="s">
        <v>10743</v>
      </c>
      <c r="EKT1" t="s">
        <v>10744</v>
      </c>
      <c r="EKU1" t="s">
        <v>10745</v>
      </c>
      <c r="EKV1" t="s">
        <v>10746</v>
      </c>
      <c r="EKW1" t="s">
        <v>10747</v>
      </c>
      <c r="EKX1" t="s">
        <v>10748</v>
      </c>
      <c r="EKY1" t="s">
        <v>10749</v>
      </c>
      <c r="EKZ1" t="s">
        <v>10750</v>
      </c>
      <c r="ELA1" t="s">
        <v>10751</v>
      </c>
      <c r="ELB1" t="s">
        <v>10752</v>
      </c>
      <c r="ELC1" t="s">
        <v>10753</v>
      </c>
      <c r="ELD1" t="s">
        <v>10754</v>
      </c>
      <c r="ELE1" t="s">
        <v>10755</v>
      </c>
      <c r="ELF1" t="s">
        <v>10756</v>
      </c>
      <c r="ELG1" t="s">
        <v>10757</v>
      </c>
      <c r="ELH1" t="s">
        <v>10758</v>
      </c>
      <c r="ELI1" t="s">
        <v>10759</v>
      </c>
      <c r="ELJ1" t="s">
        <v>10760</v>
      </c>
      <c r="ELK1" t="s">
        <v>10761</v>
      </c>
      <c r="ELL1" t="s">
        <v>10762</v>
      </c>
      <c r="ELM1" t="s">
        <v>10763</v>
      </c>
      <c r="ELN1" t="s">
        <v>10764</v>
      </c>
      <c r="ELO1" t="s">
        <v>10765</v>
      </c>
      <c r="ELP1" t="s">
        <v>10766</v>
      </c>
      <c r="ELQ1" t="s">
        <v>10767</v>
      </c>
      <c r="ELR1" t="s">
        <v>10768</v>
      </c>
      <c r="ELS1" t="s">
        <v>10769</v>
      </c>
      <c r="ELT1" t="s">
        <v>10770</v>
      </c>
      <c r="ELU1" t="s">
        <v>10771</v>
      </c>
      <c r="ELV1" t="s">
        <v>10772</v>
      </c>
      <c r="ELW1" t="s">
        <v>10773</v>
      </c>
      <c r="ELX1" t="s">
        <v>10774</v>
      </c>
      <c r="ELY1" t="s">
        <v>10775</v>
      </c>
      <c r="ELZ1" t="s">
        <v>10776</v>
      </c>
      <c r="EMA1" t="s">
        <v>10777</v>
      </c>
      <c r="EMB1" t="s">
        <v>10778</v>
      </c>
      <c r="EMC1" t="s">
        <v>10779</v>
      </c>
      <c r="EMD1" t="s">
        <v>10780</v>
      </c>
      <c r="EME1" t="s">
        <v>10781</v>
      </c>
      <c r="EMF1" t="s">
        <v>10782</v>
      </c>
      <c r="EMG1" t="s">
        <v>10783</v>
      </c>
      <c r="EMH1" t="s">
        <v>10784</v>
      </c>
      <c r="EMI1" t="s">
        <v>10785</v>
      </c>
      <c r="EMJ1" t="s">
        <v>10786</v>
      </c>
      <c r="EMK1" t="s">
        <v>10787</v>
      </c>
      <c r="EML1" t="s">
        <v>10788</v>
      </c>
      <c r="EMM1" t="s">
        <v>10789</v>
      </c>
      <c r="EMN1" t="s">
        <v>10790</v>
      </c>
      <c r="EMO1" t="s">
        <v>10791</v>
      </c>
      <c r="EMP1" t="s">
        <v>10792</v>
      </c>
      <c r="EMQ1" t="s">
        <v>10793</v>
      </c>
      <c r="EMR1" t="s">
        <v>10794</v>
      </c>
      <c r="EMS1" t="s">
        <v>10795</v>
      </c>
      <c r="EMT1" t="s">
        <v>10796</v>
      </c>
      <c r="EMU1" t="s">
        <v>10797</v>
      </c>
      <c r="EMV1" t="s">
        <v>10798</v>
      </c>
      <c r="EMW1" t="s">
        <v>10799</v>
      </c>
      <c r="EMX1" t="s">
        <v>10800</v>
      </c>
      <c r="EMY1" t="s">
        <v>10801</v>
      </c>
      <c r="EMZ1" t="s">
        <v>10802</v>
      </c>
      <c r="ENA1" t="s">
        <v>10803</v>
      </c>
      <c r="ENB1" t="s">
        <v>10804</v>
      </c>
      <c r="ENC1" t="s">
        <v>10805</v>
      </c>
      <c r="END1" t="s">
        <v>10806</v>
      </c>
      <c r="ENE1" t="s">
        <v>10807</v>
      </c>
      <c r="ENF1" t="s">
        <v>10808</v>
      </c>
      <c r="ENG1" t="s">
        <v>10809</v>
      </c>
      <c r="ENH1" t="s">
        <v>10810</v>
      </c>
      <c r="ENI1" t="s">
        <v>10811</v>
      </c>
      <c r="ENJ1" t="s">
        <v>10812</v>
      </c>
      <c r="ENK1" t="s">
        <v>10813</v>
      </c>
      <c r="ENL1" t="s">
        <v>10814</v>
      </c>
      <c r="ENM1" t="s">
        <v>10815</v>
      </c>
      <c r="ENN1" t="s">
        <v>10816</v>
      </c>
      <c r="ENO1" t="s">
        <v>10817</v>
      </c>
      <c r="ENP1" t="s">
        <v>10818</v>
      </c>
      <c r="ENQ1" t="s">
        <v>10819</v>
      </c>
      <c r="ENR1" t="s">
        <v>10820</v>
      </c>
      <c r="ENS1" t="s">
        <v>10821</v>
      </c>
      <c r="ENT1" t="s">
        <v>10822</v>
      </c>
      <c r="ENU1" t="s">
        <v>10823</v>
      </c>
      <c r="ENV1" t="s">
        <v>10824</v>
      </c>
      <c r="ENW1" t="s">
        <v>10825</v>
      </c>
      <c r="ENX1" t="s">
        <v>10826</v>
      </c>
      <c r="ENY1" t="s">
        <v>10827</v>
      </c>
      <c r="ENZ1" t="s">
        <v>10828</v>
      </c>
      <c r="EOA1" t="s">
        <v>10829</v>
      </c>
      <c r="EOB1" t="s">
        <v>10830</v>
      </c>
      <c r="EOC1" t="s">
        <v>10831</v>
      </c>
      <c r="EOD1" t="s">
        <v>10832</v>
      </c>
      <c r="EOE1" t="s">
        <v>10833</v>
      </c>
      <c r="EOF1" t="s">
        <v>10834</v>
      </c>
      <c r="EOG1" t="s">
        <v>10835</v>
      </c>
      <c r="EOH1" t="s">
        <v>10836</v>
      </c>
      <c r="EOI1" t="s">
        <v>10837</v>
      </c>
      <c r="EOJ1" t="s">
        <v>10838</v>
      </c>
      <c r="EOK1" t="s">
        <v>10839</v>
      </c>
      <c r="EOL1" t="s">
        <v>10840</v>
      </c>
      <c r="EOM1" t="s">
        <v>10841</v>
      </c>
      <c r="EON1" t="s">
        <v>10842</v>
      </c>
      <c r="EOO1" t="s">
        <v>10843</v>
      </c>
      <c r="EOP1" t="s">
        <v>10844</v>
      </c>
      <c r="EOQ1" t="s">
        <v>10845</v>
      </c>
      <c r="EOR1" t="s">
        <v>10846</v>
      </c>
      <c r="EOS1" t="s">
        <v>10847</v>
      </c>
      <c r="EOT1" t="s">
        <v>10848</v>
      </c>
      <c r="EOU1" t="s">
        <v>10849</v>
      </c>
      <c r="EOV1" t="s">
        <v>10850</v>
      </c>
      <c r="EOW1" t="s">
        <v>10851</v>
      </c>
      <c r="EOX1" t="s">
        <v>10852</v>
      </c>
      <c r="EOY1" t="s">
        <v>10853</v>
      </c>
      <c r="EOZ1" t="s">
        <v>10854</v>
      </c>
      <c r="EPA1" t="s">
        <v>10855</v>
      </c>
      <c r="EPB1" t="s">
        <v>10856</v>
      </c>
      <c r="EPC1" t="s">
        <v>10857</v>
      </c>
      <c r="EPD1" t="s">
        <v>10858</v>
      </c>
      <c r="EPE1" t="s">
        <v>10859</v>
      </c>
      <c r="EPF1" t="s">
        <v>10860</v>
      </c>
      <c r="EPG1" t="s">
        <v>10861</v>
      </c>
      <c r="EPH1" t="s">
        <v>10862</v>
      </c>
      <c r="EPI1" t="s">
        <v>10863</v>
      </c>
      <c r="EPJ1" t="s">
        <v>10864</v>
      </c>
      <c r="EPK1" t="s">
        <v>10865</v>
      </c>
      <c r="EPL1" t="s">
        <v>10866</v>
      </c>
      <c r="EPM1" t="s">
        <v>10867</v>
      </c>
      <c r="EPN1" t="s">
        <v>10868</v>
      </c>
      <c r="EPO1" t="s">
        <v>10869</v>
      </c>
      <c r="EPP1" t="s">
        <v>10870</v>
      </c>
      <c r="EPQ1" t="s">
        <v>10871</v>
      </c>
      <c r="EPR1" t="s">
        <v>10872</v>
      </c>
      <c r="EPS1" t="s">
        <v>10873</v>
      </c>
      <c r="EPT1" t="s">
        <v>10874</v>
      </c>
      <c r="EPU1" t="s">
        <v>10875</v>
      </c>
      <c r="EPV1" t="s">
        <v>10876</v>
      </c>
      <c r="EPW1" t="s">
        <v>10877</v>
      </c>
      <c r="EPX1" t="s">
        <v>10878</v>
      </c>
      <c r="EPY1" t="s">
        <v>10879</v>
      </c>
      <c r="EPZ1" t="s">
        <v>10880</v>
      </c>
      <c r="EQA1" t="s">
        <v>10881</v>
      </c>
      <c r="EQB1" t="s">
        <v>10882</v>
      </c>
      <c r="EQC1" t="s">
        <v>10883</v>
      </c>
      <c r="EQD1" t="s">
        <v>10884</v>
      </c>
      <c r="EQE1" t="s">
        <v>10885</v>
      </c>
      <c r="EQF1" t="s">
        <v>10886</v>
      </c>
      <c r="EQG1" t="s">
        <v>10887</v>
      </c>
      <c r="EQH1" t="s">
        <v>10888</v>
      </c>
      <c r="EQI1" t="s">
        <v>10889</v>
      </c>
      <c r="EQJ1" t="s">
        <v>10890</v>
      </c>
      <c r="EQK1" t="s">
        <v>10891</v>
      </c>
      <c r="EQL1" t="s">
        <v>10892</v>
      </c>
      <c r="EQM1" t="s">
        <v>10893</v>
      </c>
      <c r="EQN1" t="s">
        <v>10894</v>
      </c>
      <c r="EQO1" t="s">
        <v>10895</v>
      </c>
      <c r="EQP1" t="s">
        <v>10896</v>
      </c>
      <c r="EQQ1" t="s">
        <v>10897</v>
      </c>
      <c r="EQR1" t="s">
        <v>10898</v>
      </c>
      <c r="EQS1" t="s">
        <v>10899</v>
      </c>
      <c r="EQT1" t="s">
        <v>10900</v>
      </c>
      <c r="EQU1" t="s">
        <v>10901</v>
      </c>
      <c r="EQV1" t="s">
        <v>10902</v>
      </c>
      <c r="EQW1" t="s">
        <v>10903</v>
      </c>
      <c r="EQX1" t="s">
        <v>10904</v>
      </c>
      <c r="EQY1" t="s">
        <v>10905</v>
      </c>
      <c r="EQZ1" t="s">
        <v>10906</v>
      </c>
      <c r="ERA1" t="s">
        <v>10907</v>
      </c>
      <c r="ERB1" t="s">
        <v>10908</v>
      </c>
      <c r="ERC1" t="s">
        <v>10909</v>
      </c>
      <c r="ERD1" t="s">
        <v>10910</v>
      </c>
      <c r="ERE1" t="s">
        <v>10911</v>
      </c>
      <c r="ERF1" t="s">
        <v>10912</v>
      </c>
      <c r="ERG1" t="s">
        <v>10913</v>
      </c>
      <c r="ERH1" t="s">
        <v>10914</v>
      </c>
      <c r="ERI1" t="s">
        <v>10915</v>
      </c>
      <c r="ERJ1" t="s">
        <v>10916</v>
      </c>
      <c r="ERK1" t="s">
        <v>10917</v>
      </c>
      <c r="ERL1" t="s">
        <v>10918</v>
      </c>
      <c r="ERM1" t="s">
        <v>10919</v>
      </c>
      <c r="ERN1" t="s">
        <v>10920</v>
      </c>
      <c r="ERO1" t="s">
        <v>10921</v>
      </c>
      <c r="ERP1" t="s">
        <v>10922</v>
      </c>
      <c r="ERQ1" t="s">
        <v>10923</v>
      </c>
      <c r="ERR1" t="s">
        <v>10924</v>
      </c>
      <c r="ERS1" t="s">
        <v>10925</v>
      </c>
      <c r="ERT1" t="s">
        <v>10926</v>
      </c>
      <c r="ERU1" t="s">
        <v>10927</v>
      </c>
      <c r="ERV1" t="s">
        <v>10928</v>
      </c>
      <c r="ERW1" t="s">
        <v>10929</v>
      </c>
      <c r="ERX1" t="s">
        <v>10930</v>
      </c>
      <c r="ERY1" t="s">
        <v>10931</v>
      </c>
      <c r="ERZ1" t="s">
        <v>10932</v>
      </c>
      <c r="ESA1" t="s">
        <v>10933</v>
      </c>
      <c r="ESB1" t="s">
        <v>10934</v>
      </c>
      <c r="ESC1" t="s">
        <v>10935</v>
      </c>
      <c r="ESD1" t="s">
        <v>10936</v>
      </c>
      <c r="ESE1" t="s">
        <v>10937</v>
      </c>
      <c r="ESF1" t="s">
        <v>10938</v>
      </c>
      <c r="ESG1" t="s">
        <v>10939</v>
      </c>
      <c r="ESH1" t="s">
        <v>10940</v>
      </c>
      <c r="ESI1" t="s">
        <v>10941</v>
      </c>
      <c r="ESJ1" t="s">
        <v>10942</v>
      </c>
      <c r="ESK1" t="s">
        <v>10943</v>
      </c>
      <c r="ESL1" t="s">
        <v>10944</v>
      </c>
      <c r="ESM1" t="s">
        <v>10945</v>
      </c>
      <c r="ESN1" t="s">
        <v>10946</v>
      </c>
      <c r="ESO1" t="s">
        <v>10947</v>
      </c>
      <c r="ESP1" t="s">
        <v>10948</v>
      </c>
      <c r="ESQ1" t="s">
        <v>10949</v>
      </c>
      <c r="ESR1" t="s">
        <v>10950</v>
      </c>
      <c r="ESS1" t="s">
        <v>10951</v>
      </c>
      <c r="EST1" t="s">
        <v>10952</v>
      </c>
      <c r="ESU1" t="s">
        <v>10953</v>
      </c>
      <c r="ESV1" t="s">
        <v>10954</v>
      </c>
      <c r="ESW1" t="s">
        <v>10955</v>
      </c>
      <c r="ESX1" t="s">
        <v>10956</v>
      </c>
      <c r="ESY1" t="s">
        <v>10957</v>
      </c>
      <c r="ESZ1" t="s">
        <v>10958</v>
      </c>
      <c r="ETA1" t="s">
        <v>10959</v>
      </c>
      <c r="ETB1" t="s">
        <v>10960</v>
      </c>
      <c r="ETC1" t="s">
        <v>10961</v>
      </c>
      <c r="ETD1" t="s">
        <v>10962</v>
      </c>
      <c r="ETE1" t="s">
        <v>10963</v>
      </c>
      <c r="ETF1" t="s">
        <v>10964</v>
      </c>
      <c r="ETG1" t="s">
        <v>10965</v>
      </c>
      <c r="ETH1" t="s">
        <v>10966</v>
      </c>
      <c r="ETI1" t="s">
        <v>10967</v>
      </c>
      <c r="ETJ1" t="s">
        <v>10968</v>
      </c>
      <c r="ETK1" t="s">
        <v>10969</v>
      </c>
      <c r="ETL1" t="s">
        <v>10970</v>
      </c>
      <c r="ETM1" t="s">
        <v>10971</v>
      </c>
      <c r="ETN1" t="s">
        <v>10972</v>
      </c>
      <c r="ETO1" t="s">
        <v>10973</v>
      </c>
      <c r="ETP1" t="s">
        <v>10974</v>
      </c>
      <c r="ETQ1" t="s">
        <v>10975</v>
      </c>
      <c r="ETR1" t="s">
        <v>10976</v>
      </c>
      <c r="ETS1" t="s">
        <v>10977</v>
      </c>
      <c r="ETT1" t="s">
        <v>10978</v>
      </c>
      <c r="ETU1" t="s">
        <v>10979</v>
      </c>
      <c r="ETV1" t="s">
        <v>10980</v>
      </c>
      <c r="ETW1" t="s">
        <v>10981</v>
      </c>
      <c r="ETX1" t="s">
        <v>10982</v>
      </c>
      <c r="ETY1" t="s">
        <v>10983</v>
      </c>
      <c r="ETZ1" t="s">
        <v>10984</v>
      </c>
      <c r="EUA1" t="s">
        <v>10985</v>
      </c>
      <c r="EUB1" t="s">
        <v>10986</v>
      </c>
      <c r="EUC1" t="s">
        <v>10987</v>
      </c>
      <c r="EUD1" t="s">
        <v>10988</v>
      </c>
      <c r="EUE1" t="s">
        <v>10989</v>
      </c>
      <c r="EUF1" t="s">
        <v>10990</v>
      </c>
      <c r="EUG1" t="s">
        <v>10991</v>
      </c>
      <c r="EUH1" t="s">
        <v>10992</v>
      </c>
      <c r="EUI1" t="s">
        <v>10993</v>
      </c>
      <c r="EUJ1" t="s">
        <v>10994</v>
      </c>
      <c r="EUK1" t="s">
        <v>10995</v>
      </c>
      <c r="EUL1" t="s">
        <v>10996</v>
      </c>
      <c r="EUM1" t="s">
        <v>10997</v>
      </c>
      <c r="EUN1" t="s">
        <v>10998</v>
      </c>
      <c r="EUO1" t="s">
        <v>10999</v>
      </c>
      <c r="EUP1" t="s">
        <v>11000</v>
      </c>
      <c r="EUQ1" t="s">
        <v>11001</v>
      </c>
      <c r="EUR1" t="s">
        <v>11002</v>
      </c>
      <c r="EUS1" t="s">
        <v>11003</v>
      </c>
      <c r="EUT1" t="s">
        <v>11004</v>
      </c>
      <c r="EUU1" t="s">
        <v>11005</v>
      </c>
      <c r="EUV1" t="s">
        <v>11006</v>
      </c>
      <c r="EUW1" t="s">
        <v>11007</v>
      </c>
      <c r="EUX1" t="s">
        <v>11008</v>
      </c>
      <c r="EUY1" t="s">
        <v>11009</v>
      </c>
      <c r="EUZ1" t="s">
        <v>11010</v>
      </c>
      <c r="EVA1" t="s">
        <v>11011</v>
      </c>
      <c r="EVB1" t="s">
        <v>11012</v>
      </c>
      <c r="EVC1" t="s">
        <v>11013</v>
      </c>
      <c r="EVD1" t="s">
        <v>11014</v>
      </c>
      <c r="EVE1" t="s">
        <v>11015</v>
      </c>
      <c r="EVF1" t="s">
        <v>11016</v>
      </c>
      <c r="EVG1" t="s">
        <v>11017</v>
      </c>
      <c r="EVH1" t="s">
        <v>11018</v>
      </c>
      <c r="EVI1" t="s">
        <v>11019</v>
      </c>
      <c r="EVJ1" t="s">
        <v>11020</v>
      </c>
      <c r="EVK1" t="s">
        <v>11021</v>
      </c>
      <c r="EVL1" t="s">
        <v>11022</v>
      </c>
      <c r="EVM1" t="s">
        <v>11023</v>
      </c>
      <c r="EVN1" t="s">
        <v>11024</v>
      </c>
      <c r="EVO1" t="s">
        <v>11025</v>
      </c>
      <c r="EVP1" t="s">
        <v>11026</v>
      </c>
      <c r="EVQ1" t="s">
        <v>11027</v>
      </c>
      <c r="EVR1" t="s">
        <v>11028</v>
      </c>
      <c r="EVS1" t="s">
        <v>11029</v>
      </c>
      <c r="EVT1" t="s">
        <v>11030</v>
      </c>
      <c r="EVU1" t="s">
        <v>11031</v>
      </c>
      <c r="EVV1" t="s">
        <v>11032</v>
      </c>
      <c r="EVW1" t="s">
        <v>11033</v>
      </c>
      <c r="EVX1" t="s">
        <v>11034</v>
      </c>
      <c r="EVY1" t="s">
        <v>11035</v>
      </c>
      <c r="EVZ1" t="s">
        <v>11036</v>
      </c>
      <c r="EWA1" t="s">
        <v>11037</v>
      </c>
      <c r="EWB1" t="s">
        <v>11038</v>
      </c>
      <c r="EWC1" t="s">
        <v>11039</v>
      </c>
      <c r="EWD1" t="s">
        <v>11040</v>
      </c>
      <c r="EWE1" t="s">
        <v>11041</v>
      </c>
      <c r="EWF1" t="s">
        <v>11042</v>
      </c>
      <c r="EWG1" t="s">
        <v>11043</v>
      </c>
      <c r="EWH1" t="s">
        <v>11044</v>
      </c>
      <c r="EWI1" t="s">
        <v>11045</v>
      </c>
      <c r="EWJ1" t="s">
        <v>11046</v>
      </c>
      <c r="EWK1" t="s">
        <v>11047</v>
      </c>
      <c r="EWL1" t="s">
        <v>11048</v>
      </c>
      <c r="EWM1" t="s">
        <v>11049</v>
      </c>
      <c r="EWN1" t="s">
        <v>11050</v>
      </c>
      <c r="EWO1" t="s">
        <v>11051</v>
      </c>
      <c r="EWP1" t="s">
        <v>11052</v>
      </c>
      <c r="EWQ1" t="s">
        <v>11053</v>
      </c>
      <c r="EWR1" t="s">
        <v>11054</v>
      </c>
      <c r="EWS1" t="s">
        <v>11055</v>
      </c>
      <c r="EWT1" t="s">
        <v>11056</v>
      </c>
      <c r="EWU1" t="s">
        <v>11057</v>
      </c>
      <c r="EWV1" t="s">
        <v>11058</v>
      </c>
      <c r="EWW1" t="s">
        <v>11059</v>
      </c>
      <c r="EWX1" t="s">
        <v>11060</v>
      </c>
      <c r="EWY1" t="s">
        <v>11061</v>
      </c>
      <c r="EWZ1" t="s">
        <v>11062</v>
      </c>
      <c r="EXA1" t="s">
        <v>11063</v>
      </c>
      <c r="EXB1" t="s">
        <v>11064</v>
      </c>
      <c r="EXC1" t="s">
        <v>11065</v>
      </c>
      <c r="EXD1" t="s">
        <v>11066</v>
      </c>
      <c r="EXE1" t="s">
        <v>11067</v>
      </c>
      <c r="EXF1" t="s">
        <v>11068</v>
      </c>
      <c r="EXG1" t="s">
        <v>11069</v>
      </c>
      <c r="EXH1" t="s">
        <v>11070</v>
      </c>
      <c r="EXI1" t="s">
        <v>11071</v>
      </c>
      <c r="EXJ1" t="s">
        <v>11072</v>
      </c>
      <c r="EXK1" t="s">
        <v>11073</v>
      </c>
      <c r="EXL1" t="s">
        <v>11074</v>
      </c>
      <c r="EXM1" t="s">
        <v>11075</v>
      </c>
      <c r="EXN1" t="s">
        <v>11076</v>
      </c>
      <c r="EXO1" t="s">
        <v>11077</v>
      </c>
      <c r="EXP1" t="s">
        <v>11078</v>
      </c>
      <c r="EXQ1" t="s">
        <v>11079</v>
      </c>
      <c r="EXR1" t="s">
        <v>11080</v>
      </c>
      <c r="EXS1" t="s">
        <v>11081</v>
      </c>
      <c r="EXT1" t="s">
        <v>11082</v>
      </c>
      <c r="EXU1" t="s">
        <v>11083</v>
      </c>
      <c r="EXV1" t="s">
        <v>11084</v>
      </c>
      <c r="EXW1" t="s">
        <v>11085</v>
      </c>
      <c r="EXX1" t="s">
        <v>11086</v>
      </c>
      <c r="EXY1" t="s">
        <v>11087</v>
      </c>
      <c r="EXZ1" t="s">
        <v>11088</v>
      </c>
      <c r="EYA1" t="s">
        <v>11089</v>
      </c>
      <c r="EYB1" t="s">
        <v>11090</v>
      </c>
      <c r="EYC1" t="s">
        <v>11091</v>
      </c>
      <c r="EYD1" t="s">
        <v>11092</v>
      </c>
      <c r="EYE1" t="s">
        <v>11093</v>
      </c>
      <c r="EYF1" t="s">
        <v>11094</v>
      </c>
      <c r="EYG1" t="s">
        <v>11095</v>
      </c>
      <c r="EYH1" t="s">
        <v>11096</v>
      </c>
      <c r="EYI1" t="s">
        <v>11097</v>
      </c>
      <c r="EYJ1" t="s">
        <v>11098</v>
      </c>
      <c r="EYK1" t="s">
        <v>11099</v>
      </c>
      <c r="EYL1" t="s">
        <v>11100</v>
      </c>
      <c r="EYM1" t="s">
        <v>11101</v>
      </c>
      <c r="EYN1" t="s">
        <v>11102</v>
      </c>
      <c r="EYO1" t="s">
        <v>11103</v>
      </c>
      <c r="EYP1" t="s">
        <v>11104</v>
      </c>
      <c r="EYQ1" t="s">
        <v>11105</v>
      </c>
      <c r="EYR1" t="s">
        <v>11106</v>
      </c>
      <c r="EYS1" t="s">
        <v>11107</v>
      </c>
      <c r="EYT1" t="s">
        <v>11108</v>
      </c>
      <c r="EYU1" t="s">
        <v>11109</v>
      </c>
      <c r="EYV1" t="s">
        <v>11110</v>
      </c>
      <c r="EYW1" t="s">
        <v>11111</v>
      </c>
      <c r="EYX1" t="s">
        <v>11112</v>
      </c>
      <c r="EYY1" t="s">
        <v>11113</v>
      </c>
      <c r="EYZ1" t="s">
        <v>11114</v>
      </c>
      <c r="EZA1" t="s">
        <v>11115</v>
      </c>
      <c r="EZB1" t="s">
        <v>11116</v>
      </c>
      <c r="EZC1" t="s">
        <v>11117</v>
      </c>
      <c r="EZD1" t="s">
        <v>11118</v>
      </c>
      <c r="EZE1" t="s">
        <v>11119</v>
      </c>
      <c r="EZF1" t="s">
        <v>11120</v>
      </c>
      <c r="EZG1" t="s">
        <v>11121</v>
      </c>
      <c r="EZH1" t="s">
        <v>11122</v>
      </c>
      <c r="EZI1" t="s">
        <v>11123</v>
      </c>
      <c r="EZJ1" t="s">
        <v>11124</v>
      </c>
      <c r="EZK1" t="s">
        <v>11125</v>
      </c>
      <c r="EZL1" t="s">
        <v>11126</v>
      </c>
      <c r="EZM1" t="s">
        <v>11127</v>
      </c>
      <c r="EZN1" t="s">
        <v>11128</v>
      </c>
      <c r="EZO1" t="s">
        <v>11129</v>
      </c>
      <c r="EZP1" t="s">
        <v>11130</v>
      </c>
      <c r="EZQ1" t="s">
        <v>11131</v>
      </c>
      <c r="EZR1" t="s">
        <v>11132</v>
      </c>
      <c r="EZS1" t="s">
        <v>11133</v>
      </c>
      <c r="EZT1" t="s">
        <v>11134</v>
      </c>
      <c r="EZU1" t="s">
        <v>11135</v>
      </c>
      <c r="EZV1" t="s">
        <v>11136</v>
      </c>
      <c r="EZW1" t="s">
        <v>11137</v>
      </c>
      <c r="EZX1" t="s">
        <v>11138</v>
      </c>
      <c r="EZY1" t="s">
        <v>11139</v>
      </c>
      <c r="EZZ1" t="s">
        <v>11140</v>
      </c>
      <c r="FAA1" t="s">
        <v>11141</v>
      </c>
      <c r="FAB1" t="s">
        <v>11142</v>
      </c>
      <c r="FAC1" t="s">
        <v>11143</v>
      </c>
      <c r="FAD1" t="s">
        <v>11144</v>
      </c>
      <c r="FAE1" t="s">
        <v>11145</v>
      </c>
      <c r="FAF1" t="s">
        <v>11146</v>
      </c>
      <c r="FAG1" t="s">
        <v>11147</v>
      </c>
      <c r="FAH1" t="s">
        <v>11148</v>
      </c>
      <c r="FAI1" t="s">
        <v>11149</v>
      </c>
      <c r="FAJ1" t="s">
        <v>11150</v>
      </c>
      <c r="FAK1" t="s">
        <v>11151</v>
      </c>
      <c r="FAL1" t="s">
        <v>11152</v>
      </c>
      <c r="FAM1" t="s">
        <v>11153</v>
      </c>
      <c r="FAN1" t="s">
        <v>11154</v>
      </c>
      <c r="FAO1" t="s">
        <v>11155</v>
      </c>
      <c r="FAP1" t="s">
        <v>11156</v>
      </c>
      <c r="FAQ1" t="s">
        <v>11157</v>
      </c>
      <c r="FAR1" t="s">
        <v>11158</v>
      </c>
      <c r="FAS1" t="s">
        <v>11159</v>
      </c>
      <c r="FAT1" t="s">
        <v>11160</v>
      </c>
      <c r="FAU1" t="s">
        <v>11161</v>
      </c>
      <c r="FAV1" t="s">
        <v>11162</v>
      </c>
      <c r="FAW1" t="s">
        <v>11163</v>
      </c>
      <c r="FAX1" t="s">
        <v>11164</v>
      </c>
      <c r="FAY1" t="s">
        <v>11165</v>
      </c>
      <c r="FAZ1" t="s">
        <v>11166</v>
      </c>
      <c r="FBA1" t="s">
        <v>11167</v>
      </c>
      <c r="FBB1" t="s">
        <v>11168</v>
      </c>
      <c r="FBC1" t="s">
        <v>11169</v>
      </c>
      <c r="FBD1" t="s">
        <v>11170</v>
      </c>
      <c r="FBE1" t="s">
        <v>11171</v>
      </c>
      <c r="FBF1" t="s">
        <v>11172</v>
      </c>
      <c r="FBG1" t="s">
        <v>11173</v>
      </c>
      <c r="FBH1" t="s">
        <v>11174</v>
      </c>
      <c r="FBI1" t="s">
        <v>11175</v>
      </c>
      <c r="FBJ1" t="s">
        <v>11176</v>
      </c>
      <c r="FBK1" t="s">
        <v>11177</v>
      </c>
      <c r="FBL1" t="s">
        <v>11178</v>
      </c>
      <c r="FBM1" t="s">
        <v>11179</v>
      </c>
      <c r="FBN1" t="s">
        <v>11180</v>
      </c>
      <c r="FBO1" t="s">
        <v>11181</v>
      </c>
      <c r="FBP1" t="s">
        <v>11182</v>
      </c>
      <c r="FBQ1" t="s">
        <v>11183</v>
      </c>
      <c r="FBR1" t="s">
        <v>11184</v>
      </c>
      <c r="FBS1" t="s">
        <v>11185</v>
      </c>
      <c r="FBT1" t="s">
        <v>11186</v>
      </c>
      <c r="FBU1" t="s">
        <v>11187</v>
      </c>
      <c r="FBV1" t="s">
        <v>11188</v>
      </c>
      <c r="FBW1" t="s">
        <v>11189</v>
      </c>
      <c r="FBX1" t="s">
        <v>11190</v>
      </c>
      <c r="FBY1" t="s">
        <v>11191</v>
      </c>
      <c r="FBZ1" t="s">
        <v>11192</v>
      </c>
      <c r="FCA1" t="s">
        <v>11193</v>
      </c>
      <c r="FCB1" t="s">
        <v>11194</v>
      </c>
      <c r="FCC1" t="s">
        <v>11195</v>
      </c>
      <c r="FCD1" t="s">
        <v>11196</v>
      </c>
      <c r="FCE1" t="s">
        <v>11197</v>
      </c>
      <c r="FCF1" t="s">
        <v>11198</v>
      </c>
      <c r="FCG1" t="s">
        <v>11199</v>
      </c>
      <c r="FCH1" t="s">
        <v>11200</v>
      </c>
      <c r="FCI1" t="s">
        <v>11201</v>
      </c>
      <c r="FCJ1" t="s">
        <v>11202</v>
      </c>
      <c r="FCK1" t="s">
        <v>11203</v>
      </c>
      <c r="FCL1" t="s">
        <v>11204</v>
      </c>
      <c r="FCM1" t="s">
        <v>11205</v>
      </c>
      <c r="FCN1" t="s">
        <v>11206</v>
      </c>
      <c r="FCO1" t="s">
        <v>11207</v>
      </c>
      <c r="FCP1" t="s">
        <v>11208</v>
      </c>
      <c r="FCQ1" t="s">
        <v>11209</v>
      </c>
      <c r="FCR1" t="s">
        <v>11210</v>
      </c>
      <c r="FCS1" t="s">
        <v>11211</v>
      </c>
      <c r="FCT1" t="s">
        <v>11212</v>
      </c>
      <c r="FCU1" t="s">
        <v>11213</v>
      </c>
      <c r="FCV1" t="s">
        <v>11214</v>
      </c>
      <c r="FCW1" t="s">
        <v>11215</v>
      </c>
      <c r="FCX1" t="s">
        <v>11216</v>
      </c>
      <c r="FCY1" t="s">
        <v>11217</v>
      </c>
      <c r="FCZ1" t="s">
        <v>11218</v>
      </c>
      <c r="FDA1" t="s">
        <v>11219</v>
      </c>
      <c r="FDB1" t="s">
        <v>11220</v>
      </c>
      <c r="FDC1" t="s">
        <v>11221</v>
      </c>
      <c r="FDD1" t="s">
        <v>11222</v>
      </c>
      <c r="FDE1" t="s">
        <v>11223</v>
      </c>
      <c r="FDF1" t="s">
        <v>11224</v>
      </c>
      <c r="FDG1" t="s">
        <v>11225</v>
      </c>
      <c r="FDH1" t="s">
        <v>11226</v>
      </c>
      <c r="FDI1" t="s">
        <v>11227</v>
      </c>
      <c r="FDJ1" t="s">
        <v>11228</v>
      </c>
      <c r="FDK1" t="s">
        <v>11229</v>
      </c>
      <c r="FDL1" t="s">
        <v>11230</v>
      </c>
      <c r="FDM1" t="s">
        <v>11231</v>
      </c>
      <c r="FDN1" t="s">
        <v>11232</v>
      </c>
      <c r="FDO1" t="s">
        <v>11233</v>
      </c>
      <c r="FDP1" t="s">
        <v>11234</v>
      </c>
      <c r="FDQ1" t="s">
        <v>11235</v>
      </c>
      <c r="FDR1" t="s">
        <v>11236</v>
      </c>
      <c r="FDS1" t="s">
        <v>11237</v>
      </c>
      <c r="FDT1" t="s">
        <v>11238</v>
      </c>
      <c r="FDU1" t="s">
        <v>11239</v>
      </c>
      <c r="FDV1" t="s">
        <v>11240</v>
      </c>
      <c r="FDW1" t="s">
        <v>11241</v>
      </c>
      <c r="FDX1" t="s">
        <v>11242</v>
      </c>
      <c r="FDY1" t="s">
        <v>11243</v>
      </c>
      <c r="FDZ1" t="s">
        <v>11244</v>
      </c>
      <c r="FEA1" t="s">
        <v>11245</v>
      </c>
      <c r="FEB1" t="s">
        <v>11246</v>
      </c>
      <c r="FEC1" t="s">
        <v>11247</v>
      </c>
      <c r="FED1" t="s">
        <v>11248</v>
      </c>
      <c r="FEE1" t="s">
        <v>11249</v>
      </c>
      <c r="FEF1" t="s">
        <v>11250</v>
      </c>
      <c r="FEG1" t="s">
        <v>11251</v>
      </c>
      <c r="FEH1" t="s">
        <v>11252</v>
      </c>
      <c r="FEI1" t="s">
        <v>11253</v>
      </c>
      <c r="FEJ1" t="s">
        <v>11254</v>
      </c>
      <c r="FEK1" t="s">
        <v>11255</v>
      </c>
      <c r="FEL1" t="s">
        <v>11256</v>
      </c>
      <c r="FEM1" t="s">
        <v>11257</v>
      </c>
      <c r="FEN1" t="s">
        <v>11258</v>
      </c>
      <c r="FEO1" t="s">
        <v>11259</v>
      </c>
      <c r="FEP1" t="s">
        <v>11260</v>
      </c>
      <c r="FEQ1" t="s">
        <v>11261</v>
      </c>
      <c r="FER1" t="s">
        <v>11262</v>
      </c>
      <c r="FES1" t="s">
        <v>11263</v>
      </c>
      <c r="FET1" t="s">
        <v>11264</v>
      </c>
      <c r="FEU1" t="s">
        <v>11265</v>
      </c>
      <c r="FEV1" t="s">
        <v>11266</v>
      </c>
      <c r="FEW1" t="s">
        <v>11267</v>
      </c>
      <c r="FEX1" t="s">
        <v>11268</v>
      </c>
      <c r="FEY1" t="s">
        <v>11269</v>
      </c>
      <c r="FEZ1" t="s">
        <v>11270</v>
      </c>
      <c r="FFA1" t="s">
        <v>11271</v>
      </c>
      <c r="FFB1" t="s">
        <v>11272</v>
      </c>
      <c r="FFC1" t="s">
        <v>11273</v>
      </c>
      <c r="FFD1" t="s">
        <v>11274</v>
      </c>
      <c r="FFE1" t="s">
        <v>11275</v>
      </c>
      <c r="FFF1" t="s">
        <v>11276</v>
      </c>
      <c r="FFG1" t="s">
        <v>11277</v>
      </c>
      <c r="FFH1" t="s">
        <v>11278</v>
      </c>
      <c r="FFI1" t="s">
        <v>11279</v>
      </c>
      <c r="FFJ1" t="s">
        <v>11280</v>
      </c>
      <c r="FFK1" t="s">
        <v>11281</v>
      </c>
      <c r="FFL1" t="s">
        <v>11282</v>
      </c>
      <c r="FFM1" t="s">
        <v>11283</v>
      </c>
      <c r="FFN1" t="s">
        <v>11284</v>
      </c>
      <c r="FFO1" t="s">
        <v>11285</v>
      </c>
      <c r="FFP1" t="s">
        <v>11286</v>
      </c>
      <c r="FFQ1" t="s">
        <v>11287</v>
      </c>
      <c r="FFR1" t="s">
        <v>11288</v>
      </c>
      <c r="FFS1" t="s">
        <v>11289</v>
      </c>
      <c r="FFT1" t="s">
        <v>11290</v>
      </c>
      <c r="FFU1" t="s">
        <v>11291</v>
      </c>
      <c r="FFV1" t="s">
        <v>11292</v>
      </c>
      <c r="FFW1" t="s">
        <v>11293</v>
      </c>
      <c r="FFX1" t="s">
        <v>11294</v>
      </c>
      <c r="FFY1" t="s">
        <v>11295</v>
      </c>
      <c r="FFZ1" t="s">
        <v>11296</v>
      </c>
      <c r="FGA1" t="s">
        <v>11297</v>
      </c>
      <c r="FGB1" t="s">
        <v>11298</v>
      </c>
      <c r="FGC1" t="s">
        <v>11299</v>
      </c>
      <c r="FGD1" t="s">
        <v>11300</v>
      </c>
      <c r="FGE1" t="s">
        <v>11301</v>
      </c>
      <c r="FGF1" t="s">
        <v>11302</v>
      </c>
      <c r="FGG1" t="s">
        <v>11303</v>
      </c>
      <c r="FGH1" t="s">
        <v>11304</v>
      </c>
      <c r="FGI1" t="s">
        <v>11305</v>
      </c>
      <c r="FGJ1" t="s">
        <v>11306</v>
      </c>
      <c r="FGK1" t="s">
        <v>11307</v>
      </c>
      <c r="FGL1" t="s">
        <v>11308</v>
      </c>
      <c r="FGM1" t="s">
        <v>11309</v>
      </c>
      <c r="FGN1" t="s">
        <v>11310</v>
      </c>
      <c r="FGO1" t="s">
        <v>11311</v>
      </c>
      <c r="FGP1" t="s">
        <v>11312</v>
      </c>
      <c r="FGQ1" t="s">
        <v>11313</v>
      </c>
      <c r="FGR1" t="s">
        <v>11314</v>
      </c>
      <c r="FGS1" t="s">
        <v>11315</v>
      </c>
      <c r="FGT1" t="s">
        <v>11316</v>
      </c>
      <c r="FGU1" t="s">
        <v>11317</v>
      </c>
      <c r="FGV1" t="s">
        <v>11318</v>
      </c>
      <c r="FGW1" t="s">
        <v>11319</v>
      </c>
      <c r="FGX1" t="s">
        <v>11320</v>
      </c>
      <c r="FGY1" t="s">
        <v>11321</v>
      </c>
      <c r="FGZ1" t="s">
        <v>11322</v>
      </c>
      <c r="FHA1" t="s">
        <v>11323</v>
      </c>
      <c r="FHB1" t="s">
        <v>11324</v>
      </c>
      <c r="FHC1" t="s">
        <v>11325</v>
      </c>
      <c r="FHD1" t="s">
        <v>11326</v>
      </c>
      <c r="FHE1" t="s">
        <v>11327</v>
      </c>
      <c r="FHF1" t="s">
        <v>11328</v>
      </c>
      <c r="FHG1" t="s">
        <v>11329</v>
      </c>
      <c r="FHH1" t="s">
        <v>11330</v>
      </c>
      <c r="FHI1" t="s">
        <v>11331</v>
      </c>
      <c r="FHJ1" t="s">
        <v>11332</v>
      </c>
      <c r="FHK1" t="s">
        <v>11333</v>
      </c>
      <c r="FHL1" t="s">
        <v>11334</v>
      </c>
      <c r="FHM1" t="s">
        <v>11335</v>
      </c>
      <c r="FHN1" t="s">
        <v>11336</v>
      </c>
      <c r="FHO1" t="s">
        <v>11337</v>
      </c>
      <c r="FHP1" t="s">
        <v>11338</v>
      </c>
      <c r="FHQ1" t="s">
        <v>11339</v>
      </c>
      <c r="FHR1" t="s">
        <v>11340</v>
      </c>
      <c r="FHS1" t="s">
        <v>11341</v>
      </c>
      <c r="FHT1" t="s">
        <v>11342</v>
      </c>
      <c r="FHU1" t="s">
        <v>11343</v>
      </c>
      <c r="FHV1" t="s">
        <v>11344</v>
      </c>
      <c r="FHW1" t="s">
        <v>11345</v>
      </c>
      <c r="FHX1" t="s">
        <v>11346</v>
      </c>
      <c r="FHY1" t="s">
        <v>11347</v>
      </c>
      <c r="FHZ1" t="s">
        <v>11348</v>
      </c>
      <c r="FIA1" t="s">
        <v>11349</v>
      </c>
      <c r="FIB1" t="s">
        <v>11350</v>
      </c>
      <c r="FIC1" t="s">
        <v>11351</v>
      </c>
      <c r="FID1" t="s">
        <v>11352</v>
      </c>
      <c r="FIE1" t="s">
        <v>11353</v>
      </c>
      <c r="FIF1" t="s">
        <v>11354</v>
      </c>
      <c r="FIG1" t="s">
        <v>11355</v>
      </c>
      <c r="FIH1" t="s">
        <v>11356</v>
      </c>
      <c r="FII1" t="s">
        <v>11357</v>
      </c>
      <c r="FIJ1" t="s">
        <v>11358</v>
      </c>
      <c r="FIK1" t="s">
        <v>11359</v>
      </c>
      <c r="FIL1" t="s">
        <v>11360</v>
      </c>
      <c r="FIM1" t="s">
        <v>11361</v>
      </c>
      <c r="FIN1" t="s">
        <v>11362</v>
      </c>
      <c r="FIO1" t="s">
        <v>11363</v>
      </c>
      <c r="FIP1" t="s">
        <v>11364</v>
      </c>
      <c r="FIQ1" t="s">
        <v>11365</v>
      </c>
      <c r="FIR1" t="s">
        <v>11366</v>
      </c>
      <c r="FIS1" t="s">
        <v>11367</v>
      </c>
      <c r="FIT1" t="s">
        <v>11368</v>
      </c>
      <c r="FIU1" t="s">
        <v>11369</v>
      </c>
      <c r="FIV1" t="s">
        <v>11370</v>
      </c>
      <c r="FIW1" t="s">
        <v>11371</v>
      </c>
      <c r="FIX1" t="s">
        <v>11372</v>
      </c>
      <c r="FIY1" t="s">
        <v>11373</v>
      </c>
      <c r="FIZ1" t="s">
        <v>11374</v>
      </c>
      <c r="FJA1" t="s">
        <v>11375</v>
      </c>
      <c r="FJB1" t="s">
        <v>11376</v>
      </c>
      <c r="FJC1" t="s">
        <v>11377</v>
      </c>
      <c r="FJD1" t="s">
        <v>11378</v>
      </c>
      <c r="FJE1" t="s">
        <v>11379</v>
      </c>
      <c r="FJF1" t="s">
        <v>11380</v>
      </c>
      <c r="FJG1" t="s">
        <v>11381</v>
      </c>
      <c r="FJH1" t="s">
        <v>11382</v>
      </c>
      <c r="FJI1" t="s">
        <v>11383</v>
      </c>
      <c r="FJJ1" t="s">
        <v>11384</v>
      </c>
      <c r="FJK1" t="s">
        <v>11385</v>
      </c>
      <c r="FJL1" t="s">
        <v>11386</v>
      </c>
      <c r="FJM1" t="s">
        <v>11387</v>
      </c>
      <c r="FJN1" t="s">
        <v>11388</v>
      </c>
      <c r="FJO1" t="s">
        <v>11389</v>
      </c>
      <c r="FJP1" t="s">
        <v>11390</v>
      </c>
      <c r="FJQ1" t="s">
        <v>11391</v>
      </c>
      <c r="FJR1" t="s">
        <v>11392</v>
      </c>
      <c r="FJS1" t="s">
        <v>11393</v>
      </c>
      <c r="FJT1" t="s">
        <v>11394</v>
      </c>
      <c r="FJU1" t="s">
        <v>11395</v>
      </c>
      <c r="FJV1" t="s">
        <v>11396</v>
      </c>
      <c r="FJW1" t="s">
        <v>11397</v>
      </c>
      <c r="FJX1" t="s">
        <v>11398</v>
      </c>
      <c r="FJY1" t="s">
        <v>11399</v>
      </c>
      <c r="FJZ1" t="s">
        <v>11400</v>
      </c>
      <c r="FKA1" t="s">
        <v>11401</v>
      </c>
      <c r="FKB1" t="s">
        <v>11402</v>
      </c>
      <c r="FKC1" t="s">
        <v>11403</v>
      </c>
      <c r="FKD1" t="s">
        <v>11404</v>
      </c>
      <c r="FKE1" t="s">
        <v>11405</v>
      </c>
      <c r="FKF1" t="s">
        <v>11406</v>
      </c>
      <c r="FKG1" t="s">
        <v>11407</v>
      </c>
      <c r="FKH1" t="s">
        <v>11408</v>
      </c>
      <c r="FKI1" t="s">
        <v>11409</v>
      </c>
      <c r="FKJ1" t="s">
        <v>11410</v>
      </c>
      <c r="FKK1" t="s">
        <v>11411</v>
      </c>
      <c r="FKL1" t="s">
        <v>11412</v>
      </c>
      <c r="FKM1" t="s">
        <v>11413</v>
      </c>
      <c r="FKN1" t="s">
        <v>11414</v>
      </c>
      <c r="FKO1" t="s">
        <v>11415</v>
      </c>
      <c r="FKP1" t="s">
        <v>11416</v>
      </c>
      <c r="FKQ1" t="s">
        <v>11417</v>
      </c>
      <c r="FKR1" t="s">
        <v>11418</v>
      </c>
      <c r="FKS1" t="s">
        <v>11419</v>
      </c>
      <c r="FKT1" t="s">
        <v>11420</v>
      </c>
      <c r="FKU1" t="s">
        <v>11421</v>
      </c>
      <c r="FKV1" t="s">
        <v>11422</v>
      </c>
      <c r="FKW1" t="s">
        <v>11423</v>
      </c>
      <c r="FKX1" t="s">
        <v>11424</v>
      </c>
      <c r="FKY1" t="s">
        <v>11425</v>
      </c>
      <c r="FKZ1" t="s">
        <v>11426</v>
      </c>
      <c r="FLA1" t="s">
        <v>11427</v>
      </c>
      <c r="FLB1" t="s">
        <v>11428</v>
      </c>
      <c r="FLC1" t="s">
        <v>11429</v>
      </c>
      <c r="FLD1" t="s">
        <v>11430</v>
      </c>
      <c r="FLE1" t="s">
        <v>11431</v>
      </c>
      <c r="FLF1" t="s">
        <v>11432</v>
      </c>
      <c r="FLG1" t="s">
        <v>11433</v>
      </c>
      <c r="FLH1" t="s">
        <v>11434</v>
      </c>
      <c r="FLI1" t="s">
        <v>11435</v>
      </c>
      <c r="FLJ1" t="s">
        <v>11436</v>
      </c>
      <c r="FLK1" t="s">
        <v>11437</v>
      </c>
      <c r="FLL1" t="s">
        <v>11438</v>
      </c>
      <c r="FLM1" t="s">
        <v>11439</v>
      </c>
      <c r="FLN1" t="s">
        <v>11440</v>
      </c>
      <c r="FLO1" t="s">
        <v>11441</v>
      </c>
      <c r="FLP1" t="s">
        <v>11442</v>
      </c>
      <c r="FLQ1" t="s">
        <v>11443</v>
      </c>
      <c r="FLR1" t="s">
        <v>11444</v>
      </c>
      <c r="FLS1" t="s">
        <v>11445</v>
      </c>
      <c r="FLT1" t="s">
        <v>11446</v>
      </c>
      <c r="FLU1" t="s">
        <v>11447</v>
      </c>
      <c r="FLV1" t="s">
        <v>11448</v>
      </c>
      <c r="FLW1" t="s">
        <v>11449</v>
      </c>
      <c r="FLX1" t="s">
        <v>11450</v>
      </c>
      <c r="FLY1" t="s">
        <v>11451</v>
      </c>
      <c r="FLZ1" t="s">
        <v>11452</v>
      </c>
      <c r="FMA1" t="s">
        <v>11453</v>
      </c>
      <c r="FMB1" t="s">
        <v>11454</v>
      </c>
      <c r="FMC1" t="s">
        <v>11455</v>
      </c>
      <c r="FMD1" t="s">
        <v>11456</v>
      </c>
      <c r="FME1" t="s">
        <v>11457</v>
      </c>
      <c r="FMF1" t="s">
        <v>11458</v>
      </c>
      <c r="FMG1" t="s">
        <v>11459</v>
      </c>
      <c r="FMH1" t="s">
        <v>11460</v>
      </c>
      <c r="FMI1" t="s">
        <v>11461</v>
      </c>
      <c r="FMJ1" t="s">
        <v>11462</v>
      </c>
      <c r="FMK1" t="s">
        <v>11463</v>
      </c>
      <c r="FML1" t="s">
        <v>11464</v>
      </c>
      <c r="FMM1" t="s">
        <v>11465</v>
      </c>
      <c r="FMN1" t="s">
        <v>11466</v>
      </c>
      <c r="FMO1" t="s">
        <v>11467</v>
      </c>
      <c r="FMP1" t="s">
        <v>11468</v>
      </c>
      <c r="FMQ1" t="s">
        <v>11469</v>
      </c>
      <c r="FMR1" t="s">
        <v>11470</v>
      </c>
      <c r="FMS1" t="s">
        <v>11471</v>
      </c>
      <c r="FMT1" t="s">
        <v>11472</v>
      </c>
      <c r="FMU1" t="s">
        <v>11473</v>
      </c>
      <c r="FMV1" t="s">
        <v>11474</v>
      </c>
      <c r="FMW1" t="s">
        <v>11475</v>
      </c>
      <c r="FMX1" t="s">
        <v>11476</v>
      </c>
      <c r="FMY1" t="s">
        <v>11477</v>
      </c>
      <c r="FMZ1" t="s">
        <v>11478</v>
      </c>
      <c r="FNA1" t="s">
        <v>11479</v>
      </c>
      <c r="FNB1" t="s">
        <v>11480</v>
      </c>
      <c r="FNC1" t="s">
        <v>11481</v>
      </c>
      <c r="FND1" t="s">
        <v>11482</v>
      </c>
      <c r="FNE1" t="s">
        <v>11483</v>
      </c>
      <c r="FNF1" t="s">
        <v>11484</v>
      </c>
      <c r="FNG1" t="s">
        <v>11485</v>
      </c>
      <c r="FNH1" t="s">
        <v>11486</v>
      </c>
      <c r="FNI1" t="s">
        <v>11487</v>
      </c>
      <c r="FNJ1" t="s">
        <v>11488</v>
      </c>
      <c r="FNK1" t="s">
        <v>11489</v>
      </c>
      <c r="FNL1" t="s">
        <v>11490</v>
      </c>
      <c r="FNM1" t="s">
        <v>11491</v>
      </c>
      <c r="FNN1" t="s">
        <v>11492</v>
      </c>
      <c r="FNO1" t="s">
        <v>11493</v>
      </c>
      <c r="FNP1" t="s">
        <v>11494</v>
      </c>
      <c r="FNQ1" t="s">
        <v>11495</v>
      </c>
      <c r="FNR1" t="s">
        <v>11496</v>
      </c>
      <c r="FNS1" t="s">
        <v>11497</v>
      </c>
      <c r="FNT1" t="s">
        <v>11498</v>
      </c>
      <c r="FNU1" t="s">
        <v>11499</v>
      </c>
      <c r="FNV1" t="s">
        <v>11500</v>
      </c>
      <c r="FNW1" t="s">
        <v>11501</v>
      </c>
      <c r="FNX1" t="s">
        <v>11502</v>
      </c>
      <c r="FNY1" t="s">
        <v>11503</v>
      </c>
      <c r="FNZ1" t="s">
        <v>11504</v>
      </c>
      <c r="FOA1" t="s">
        <v>11505</v>
      </c>
      <c r="FOB1" t="s">
        <v>11506</v>
      </c>
      <c r="FOC1" t="s">
        <v>11507</v>
      </c>
      <c r="FOD1" t="s">
        <v>11508</v>
      </c>
      <c r="FOE1" t="s">
        <v>11509</v>
      </c>
      <c r="FOF1" t="s">
        <v>11510</v>
      </c>
      <c r="FOG1" t="s">
        <v>11511</v>
      </c>
      <c r="FOH1" t="s">
        <v>11512</v>
      </c>
      <c r="FOI1" t="s">
        <v>11513</v>
      </c>
      <c r="FOJ1" t="s">
        <v>11514</v>
      </c>
      <c r="FOK1" t="s">
        <v>11515</v>
      </c>
      <c r="FOL1" t="s">
        <v>11516</v>
      </c>
      <c r="FOM1" t="s">
        <v>11517</v>
      </c>
      <c r="FON1" t="s">
        <v>11518</v>
      </c>
      <c r="FOO1" t="s">
        <v>11519</v>
      </c>
      <c r="FOP1" t="s">
        <v>11520</v>
      </c>
      <c r="FOQ1" t="s">
        <v>11521</v>
      </c>
      <c r="FOR1" t="s">
        <v>11522</v>
      </c>
      <c r="FOS1" t="s">
        <v>11523</v>
      </c>
      <c r="FOT1" t="s">
        <v>11524</v>
      </c>
      <c r="FOU1" t="s">
        <v>11525</v>
      </c>
      <c r="FOV1" t="s">
        <v>11526</v>
      </c>
      <c r="FOW1" t="s">
        <v>11527</v>
      </c>
      <c r="FOX1" t="s">
        <v>11528</v>
      </c>
      <c r="FOY1" t="s">
        <v>11529</v>
      </c>
      <c r="FOZ1" t="s">
        <v>11530</v>
      </c>
      <c r="FPA1" t="s">
        <v>11531</v>
      </c>
      <c r="FPB1" t="s">
        <v>11532</v>
      </c>
      <c r="FPC1" t="s">
        <v>11533</v>
      </c>
      <c r="FPD1" t="s">
        <v>11534</v>
      </c>
      <c r="FPE1" t="s">
        <v>11535</v>
      </c>
      <c r="FPF1" t="s">
        <v>11536</v>
      </c>
      <c r="FPG1" t="s">
        <v>11537</v>
      </c>
      <c r="FPH1" t="s">
        <v>11538</v>
      </c>
      <c r="FPI1" t="s">
        <v>11539</v>
      </c>
      <c r="FPJ1" t="s">
        <v>11540</v>
      </c>
      <c r="FPK1" t="s">
        <v>11541</v>
      </c>
      <c r="FPL1" t="s">
        <v>11542</v>
      </c>
      <c r="FPM1" t="s">
        <v>11543</v>
      </c>
      <c r="FPN1" t="s">
        <v>11544</v>
      </c>
      <c r="FPO1" t="s">
        <v>11545</v>
      </c>
      <c r="FPP1" t="s">
        <v>11546</v>
      </c>
      <c r="FPQ1" t="s">
        <v>11547</v>
      </c>
      <c r="FPR1" t="s">
        <v>11548</v>
      </c>
      <c r="FPS1" t="s">
        <v>11549</v>
      </c>
      <c r="FPT1" t="s">
        <v>11550</v>
      </c>
      <c r="FPU1" t="s">
        <v>11551</v>
      </c>
      <c r="FPV1" t="s">
        <v>11552</v>
      </c>
      <c r="FPW1" t="s">
        <v>11553</v>
      </c>
      <c r="FPX1" t="s">
        <v>11554</v>
      </c>
      <c r="FPY1" t="s">
        <v>11555</v>
      </c>
      <c r="FPZ1" t="s">
        <v>11556</v>
      </c>
      <c r="FQA1" t="s">
        <v>11557</v>
      </c>
      <c r="FQB1" t="s">
        <v>11558</v>
      </c>
      <c r="FQC1" t="s">
        <v>11559</v>
      </c>
      <c r="FQD1" t="s">
        <v>11560</v>
      </c>
      <c r="FQE1" t="s">
        <v>11561</v>
      </c>
      <c r="FQF1" t="s">
        <v>11562</v>
      </c>
      <c r="FQG1" t="s">
        <v>11563</v>
      </c>
      <c r="FQH1" t="s">
        <v>11564</v>
      </c>
      <c r="FQI1" t="s">
        <v>11565</v>
      </c>
      <c r="FQJ1" t="s">
        <v>11566</v>
      </c>
      <c r="FQK1" t="s">
        <v>11567</v>
      </c>
      <c r="FQL1" t="s">
        <v>11568</v>
      </c>
      <c r="FQM1" t="s">
        <v>11569</v>
      </c>
      <c r="FQN1" t="s">
        <v>11570</v>
      </c>
      <c r="FQO1" t="s">
        <v>11571</v>
      </c>
      <c r="FQP1" t="s">
        <v>11572</v>
      </c>
      <c r="FQQ1" t="s">
        <v>11573</v>
      </c>
      <c r="FQR1" t="s">
        <v>11574</v>
      </c>
      <c r="FQS1" t="s">
        <v>11575</v>
      </c>
      <c r="FQT1" t="s">
        <v>11576</v>
      </c>
      <c r="FQU1" t="s">
        <v>11577</v>
      </c>
      <c r="FQV1" t="s">
        <v>11578</v>
      </c>
      <c r="FQW1" t="s">
        <v>11579</v>
      </c>
      <c r="FQX1" t="s">
        <v>11580</v>
      </c>
      <c r="FQY1" t="s">
        <v>11581</v>
      </c>
      <c r="FQZ1" t="s">
        <v>11582</v>
      </c>
      <c r="FRA1" t="s">
        <v>11583</v>
      </c>
      <c r="FRB1" t="s">
        <v>11584</v>
      </c>
      <c r="FRC1" t="s">
        <v>11585</v>
      </c>
      <c r="FRD1" t="s">
        <v>11586</v>
      </c>
      <c r="FRE1" t="s">
        <v>11587</v>
      </c>
      <c r="FRF1" t="s">
        <v>11588</v>
      </c>
      <c r="FRG1" t="s">
        <v>11589</v>
      </c>
      <c r="FRH1" t="s">
        <v>11590</v>
      </c>
      <c r="FRI1" t="s">
        <v>11591</v>
      </c>
      <c r="FRJ1" t="s">
        <v>11592</v>
      </c>
      <c r="FRK1" t="s">
        <v>11593</v>
      </c>
      <c r="FRL1" t="s">
        <v>11594</v>
      </c>
      <c r="FRM1" t="s">
        <v>11595</v>
      </c>
      <c r="FRN1" t="s">
        <v>11596</v>
      </c>
      <c r="FRO1" t="s">
        <v>11597</v>
      </c>
      <c r="FRP1" t="s">
        <v>11598</v>
      </c>
      <c r="FRQ1" t="s">
        <v>11599</v>
      </c>
      <c r="FRR1" t="s">
        <v>11600</v>
      </c>
      <c r="FRS1" t="s">
        <v>11601</v>
      </c>
      <c r="FRT1" t="s">
        <v>11602</v>
      </c>
      <c r="FRU1" t="s">
        <v>11603</v>
      </c>
      <c r="FRV1" t="s">
        <v>11604</v>
      </c>
      <c r="FRW1" t="s">
        <v>11605</v>
      </c>
      <c r="FRX1" t="s">
        <v>11606</v>
      </c>
      <c r="FRY1" t="s">
        <v>11607</v>
      </c>
      <c r="FRZ1" t="s">
        <v>11608</v>
      </c>
      <c r="FSA1" t="s">
        <v>11609</v>
      </c>
      <c r="FSB1" t="s">
        <v>11610</v>
      </c>
      <c r="FSC1" t="s">
        <v>11611</v>
      </c>
      <c r="FSD1" t="s">
        <v>11612</v>
      </c>
      <c r="FSE1" t="s">
        <v>11613</v>
      </c>
      <c r="FSF1" t="s">
        <v>11614</v>
      </c>
      <c r="FSG1" t="s">
        <v>11615</v>
      </c>
      <c r="FSH1" t="s">
        <v>11616</v>
      </c>
      <c r="FSI1" t="s">
        <v>11617</v>
      </c>
      <c r="FSJ1" t="s">
        <v>11618</v>
      </c>
      <c r="FSK1" t="s">
        <v>11619</v>
      </c>
      <c r="FSL1" t="s">
        <v>11620</v>
      </c>
      <c r="FSM1" t="s">
        <v>11621</v>
      </c>
      <c r="FSN1" t="s">
        <v>11622</v>
      </c>
      <c r="FSO1" t="s">
        <v>11623</v>
      </c>
      <c r="FSP1" t="s">
        <v>11624</v>
      </c>
      <c r="FSQ1" t="s">
        <v>11625</v>
      </c>
      <c r="FSR1" t="s">
        <v>11626</v>
      </c>
      <c r="FSS1" t="s">
        <v>11627</v>
      </c>
      <c r="FST1" t="s">
        <v>11628</v>
      </c>
      <c r="FSU1" t="s">
        <v>11629</v>
      </c>
      <c r="FSV1" t="s">
        <v>11630</v>
      </c>
      <c r="FSW1" t="s">
        <v>11631</v>
      </c>
      <c r="FSX1" t="s">
        <v>11632</v>
      </c>
      <c r="FSY1" t="s">
        <v>11633</v>
      </c>
      <c r="FSZ1" t="s">
        <v>11634</v>
      </c>
      <c r="FTA1" t="s">
        <v>11635</v>
      </c>
      <c r="FTB1" t="s">
        <v>11636</v>
      </c>
      <c r="FTC1" t="s">
        <v>11637</v>
      </c>
      <c r="FTD1" t="s">
        <v>11638</v>
      </c>
      <c r="FTE1" t="s">
        <v>11639</v>
      </c>
      <c r="FTF1" t="s">
        <v>11640</v>
      </c>
      <c r="FTG1" t="s">
        <v>11641</v>
      </c>
      <c r="FTH1" t="s">
        <v>11642</v>
      </c>
      <c r="FTI1" t="s">
        <v>11643</v>
      </c>
      <c r="FTJ1" t="s">
        <v>11644</v>
      </c>
      <c r="FTK1" t="s">
        <v>11645</v>
      </c>
      <c r="FTL1" t="s">
        <v>11646</v>
      </c>
      <c r="FTM1" t="s">
        <v>11647</v>
      </c>
      <c r="FTN1" t="s">
        <v>11648</v>
      </c>
      <c r="FTO1" t="s">
        <v>11649</v>
      </c>
      <c r="FTP1" t="s">
        <v>11650</v>
      </c>
      <c r="FTQ1" t="s">
        <v>11651</v>
      </c>
      <c r="FTR1" t="s">
        <v>11652</v>
      </c>
      <c r="FTS1" t="s">
        <v>11653</v>
      </c>
      <c r="FTT1" t="s">
        <v>11654</v>
      </c>
      <c r="FTU1" t="s">
        <v>11655</v>
      </c>
      <c r="FTV1" t="s">
        <v>11656</v>
      </c>
      <c r="FTW1" t="s">
        <v>11657</v>
      </c>
      <c r="FTX1" t="s">
        <v>11658</v>
      </c>
      <c r="FTY1" t="s">
        <v>11659</v>
      </c>
      <c r="FTZ1" t="s">
        <v>11660</v>
      </c>
      <c r="FUA1" t="s">
        <v>11661</v>
      </c>
      <c r="FUB1" t="s">
        <v>11662</v>
      </c>
      <c r="FUC1" t="s">
        <v>11663</v>
      </c>
      <c r="FUD1" t="s">
        <v>11664</v>
      </c>
      <c r="FUE1" t="s">
        <v>11665</v>
      </c>
      <c r="FUF1" t="s">
        <v>11666</v>
      </c>
      <c r="FUG1" t="s">
        <v>11667</v>
      </c>
      <c r="FUH1" t="s">
        <v>11668</v>
      </c>
      <c r="FUI1" t="s">
        <v>11669</v>
      </c>
      <c r="FUJ1" t="s">
        <v>11670</v>
      </c>
      <c r="FUK1" t="s">
        <v>11671</v>
      </c>
      <c r="FUL1" t="s">
        <v>11672</v>
      </c>
      <c r="FUM1" t="s">
        <v>11673</v>
      </c>
      <c r="FUN1" t="s">
        <v>11674</v>
      </c>
      <c r="FUO1" t="s">
        <v>11675</v>
      </c>
      <c r="FUP1" t="s">
        <v>11676</v>
      </c>
      <c r="FUQ1" t="s">
        <v>11677</v>
      </c>
      <c r="FUR1" t="s">
        <v>11678</v>
      </c>
      <c r="FUS1" t="s">
        <v>11679</v>
      </c>
      <c r="FUT1" t="s">
        <v>11680</v>
      </c>
      <c r="FUU1" t="s">
        <v>11681</v>
      </c>
      <c r="FUV1" t="s">
        <v>11682</v>
      </c>
      <c r="FUW1" t="s">
        <v>11683</v>
      </c>
      <c r="FUX1" t="s">
        <v>11684</v>
      </c>
      <c r="FUY1" t="s">
        <v>11685</v>
      </c>
      <c r="FUZ1" t="s">
        <v>11686</v>
      </c>
      <c r="FVA1" t="s">
        <v>11687</v>
      </c>
      <c r="FVB1" t="s">
        <v>11688</v>
      </c>
      <c r="FVC1" t="s">
        <v>11689</v>
      </c>
      <c r="FVD1" t="s">
        <v>11690</v>
      </c>
      <c r="FVE1" t="s">
        <v>11691</v>
      </c>
      <c r="FVF1" t="s">
        <v>11692</v>
      </c>
      <c r="FVG1" t="s">
        <v>11693</v>
      </c>
      <c r="FVH1" t="s">
        <v>11694</v>
      </c>
      <c r="FVI1" t="s">
        <v>11695</v>
      </c>
      <c r="FVJ1" t="s">
        <v>11696</v>
      </c>
      <c r="FVK1" t="s">
        <v>11697</v>
      </c>
      <c r="FVL1" t="s">
        <v>11698</v>
      </c>
      <c r="FVM1" t="s">
        <v>11699</v>
      </c>
      <c r="FVN1" t="s">
        <v>11700</v>
      </c>
      <c r="FVO1" t="s">
        <v>11701</v>
      </c>
      <c r="FVP1" t="s">
        <v>11702</v>
      </c>
      <c r="FVQ1" t="s">
        <v>11703</v>
      </c>
      <c r="FVR1" t="s">
        <v>11704</v>
      </c>
      <c r="FVS1" t="s">
        <v>11705</v>
      </c>
      <c r="FVT1" t="s">
        <v>11706</v>
      </c>
      <c r="FVU1" t="s">
        <v>11707</v>
      </c>
      <c r="FVV1" t="s">
        <v>11708</v>
      </c>
      <c r="FVW1" t="s">
        <v>11709</v>
      </c>
      <c r="FVX1" t="s">
        <v>11710</v>
      </c>
      <c r="FVY1" t="s">
        <v>11711</v>
      </c>
      <c r="FVZ1" t="s">
        <v>11712</v>
      </c>
      <c r="FWA1" t="s">
        <v>11713</v>
      </c>
      <c r="FWB1" t="s">
        <v>11714</v>
      </c>
      <c r="FWC1" t="s">
        <v>11715</v>
      </c>
      <c r="FWD1" t="s">
        <v>11716</v>
      </c>
      <c r="FWE1" t="s">
        <v>11717</v>
      </c>
      <c r="FWF1" t="s">
        <v>11718</v>
      </c>
      <c r="FWG1" t="s">
        <v>11719</v>
      </c>
      <c r="FWH1" t="s">
        <v>11720</v>
      </c>
      <c r="FWI1" t="s">
        <v>11721</v>
      </c>
      <c r="FWJ1" t="s">
        <v>11722</v>
      </c>
      <c r="FWK1" t="s">
        <v>11723</v>
      </c>
      <c r="FWL1" t="s">
        <v>11724</v>
      </c>
      <c r="FWM1" t="s">
        <v>11725</v>
      </c>
      <c r="FWN1" t="s">
        <v>11726</v>
      </c>
      <c r="FWO1" t="s">
        <v>11727</v>
      </c>
      <c r="FWP1" t="s">
        <v>11728</v>
      </c>
      <c r="FWQ1" t="s">
        <v>11729</v>
      </c>
      <c r="FWR1" t="s">
        <v>11730</v>
      </c>
      <c r="FWS1" t="s">
        <v>11731</v>
      </c>
      <c r="FWT1" t="s">
        <v>11732</v>
      </c>
      <c r="FWU1" t="s">
        <v>11733</v>
      </c>
      <c r="FWV1" t="s">
        <v>11734</v>
      </c>
      <c r="FWW1" t="s">
        <v>11735</v>
      </c>
      <c r="FWX1" t="s">
        <v>11736</v>
      </c>
      <c r="FWY1" t="s">
        <v>11737</v>
      </c>
      <c r="FWZ1" t="s">
        <v>11738</v>
      </c>
      <c r="FXA1" t="s">
        <v>11739</v>
      </c>
      <c r="FXB1" t="s">
        <v>11740</v>
      </c>
      <c r="FXC1" t="s">
        <v>11741</v>
      </c>
      <c r="FXD1" t="s">
        <v>11742</v>
      </c>
      <c r="FXE1" t="s">
        <v>11743</v>
      </c>
      <c r="FXF1" t="s">
        <v>11744</v>
      </c>
      <c r="FXG1" t="s">
        <v>11745</v>
      </c>
      <c r="FXH1" t="s">
        <v>11746</v>
      </c>
      <c r="FXI1" t="s">
        <v>11747</v>
      </c>
      <c r="FXJ1" t="s">
        <v>11748</v>
      </c>
      <c r="FXK1" t="s">
        <v>11749</v>
      </c>
      <c r="FXL1" t="s">
        <v>11750</v>
      </c>
      <c r="FXM1" t="s">
        <v>11751</v>
      </c>
      <c r="FXN1" t="s">
        <v>11752</v>
      </c>
      <c r="FXO1" t="s">
        <v>11753</v>
      </c>
      <c r="FXP1" t="s">
        <v>11754</v>
      </c>
      <c r="FXQ1" t="s">
        <v>11755</v>
      </c>
      <c r="FXR1" t="s">
        <v>11756</v>
      </c>
      <c r="FXS1" t="s">
        <v>11757</v>
      </c>
      <c r="FXT1" t="s">
        <v>11758</v>
      </c>
      <c r="FXU1" t="s">
        <v>11759</v>
      </c>
      <c r="FXV1" t="s">
        <v>11760</v>
      </c>
      <c r="FXW1" t="s">
        <v>11761</v>
      </c>
      <c r="FXX1" t="s">
        <v>11762</v>
      </c>
      <c r="FXY1" t="s">
        <v>11763</v>
      </c>
      <c r="FXZ1" t="s">
        <v>11764</v>
      </c>
      <c r="FYA1" t="s">
        <v>11765</v>
      </c>
      <c r="FYB1" t="s">
        <v>11766</v>
      </c>
      <c r="FYC1" t="s">
        <v>11767</v>
      </c>
      <c r="FYD1" t="s">
        <v>11768</v>
      </c>
      <c r="FYE1" t="s">
        <v>11769</v>
      </c>
      <c r="FYF1" t="s">
        <v>11770</v>
      </c>
      <c r="FYG1" t="s">
        <v>11771</v>
      </c>
      <c r="FYH1" t="s">
        <v>11772</v>
      </c>
      <c r="FYI1" t="s">
        <v>11773</v>
      </c>
      <c r="FYJ1" t="s">
        <v>11774</v>
      </c>
      <c r="FYK1" t="s">
        <v>11775</v>
      </c>
      <c r="FYL1" t="s">
        <v>11776</v>
      </c>
      <c r="FYM1" t="s">
        <v>11777</v>
      </c>
      <c r="FYN1" t="s">
        <v>11778</v>
      </c>
      <c r="FYO1" t="s">
        <v>11779</v>
      </c>
      <c r="FYP1" t="s">
        <v>11780</v>
      </c>
      <c r="FYQ1" t="s">
        <v>11781</v>
      </c>
      <c r="FYR1" t="s">
        <v>11782</v>
      </c>
      <c r="FYS1" t="s">
        <v>11783</v>
      </c>
      <c r="FYT1" t="s">
        <v>11784</v>
      </c>
      <c r="FYU1" t="s">
        <v>11785</v>
      </c>
      <c r="FYV1" t="s">
        <v>11786</v>
      </c>
      <c r="FYW1" t="s">
        <v>11787</v>
      </c>
      <c r="FYX1" t="s">
        <v>11788</v>
      </c>
      <c r="FYY1" t="s">
        <v>11789</v>
      </c>
      <c r="FYZ1" t="s">
        <v>11790</v>
      </c>
      <c r="FZA1" t="s">
        <v>11791</v>
      </c>
      <c r="FZB1" t="s">
        <v>11792</v>
      </c>
      <c r="FZC1" t="s">
        <v>11793</v>
      </c>
      <c r="FZD1" t="s">
        <v>11794</v>
      </c>
      <c r="FZE1" t="s">
        <v>11795</v>
      </c>
      <c r="FZF1" t="s">
        <v>11796</v>
      </c>
      <c r="FZG1" t="s">
        <v>11797</v>
      </c>
      <c r="FZH1" t="s">
        <v>11798</v>
      </c>
      <c r="FZI1" t="s">
        <v>11799</v>
      </c>
      <c r="FZJ1" t="s">
        <v>11800</v>
      </c>
      <c r="FZK1" t="s">
        <v>11801</v>
      </c>
      <c r="FZL1" t="s">
        <v>11802</v>
      </c>
      <c r="FZM1" t="s">
        <v>11803</v>
      </c>
      <c r="FZN1" t="s">
        <v>11804</v>
      </c>
      <c r="FZO1" t="s">
        <v>11805</v>
      </c>
      <c r="FZP1" t="s">
        <v>11806</v>
      </c>
      <c r="FZQ1" t="s">
        <v>11807</v>
      </c>
      <c r="FZR1" t="s">
        <v>11808</v>
      </c>
      <c r="FZS1" t="s">
        <v>11809</v>
      </c>
      <c r="FZT1" t="s">
        <v>11810</v>
      </c>
      <c r="FZU1" t="s">
        <v>11811</v>
      </c>
      <c r="FZV1" t="s">
        <v>11812</v>
      </c>
      <c r="FZW1" t="s">
        <v>11813</v>
      </c>
      <c r="FZX1" t="s">
        <v>11814</v>
      </c>
      <c r="FZY1" t="s">
        <v>11815</v>
      </c>
      <c r="FZZ1" t="s">
        <v>11816</v>
      </c>
      <c r="GAA1" t="s">
        <v>11817</v>
      </c>
      <c r="GAB1" t="s">
        <v>11818</v>
      </c>
      <c r="GAC1" t="s">
        <v>11819</v>
      </c>
      <c r="GAD1" t="s">
        <v>11820</v>
      </c>
      <c r="GAE1" t="s">
        <v>11821</v>
      </c>
      <c r="GAF1" t="s">
        <v>11822</v>
      </c>
      <c r="GAG1" t="s">
        <v>11823</v>
      </c>
      <c r="GAH1" t="s">
        <v>11824</v>
      </c>
      <c r="GAI1" t="s">
        <v>11825</v>
      </c>
      <c r="GAJ1" t="s">
        <v>11826</v>
      </c>
      <c r="GAK1" t="s">
        <v>11827</v>
      </c>
      <c r="GAL1" t="s">
        <v>11828</v>
      </c>
      <c r="GAM1" t="s">
        <v>11829</v>
      </c>
      <c r="GAN1" t="s">
        <v>11830</v>
      </c>
      <c r="GAO1" t="s">
        <v>11831</v>
      </c>
      <c r="GAP1" t="s">
        <v>11832</v>
      </c>
      <c r="GAQ1" t="s">
        <v>11833</v>
      </c>
      <c r="GAR1" t="s">
        <v>11834</v>
      </c>
      <c r="GAS1" t="s">
        <v>11835</v>
      </c>
      <c r="GAT1" t="s">
        <v>11836</v>
      </c>
      <c r="GAU1" t="s">
        <v>11837</v>
      </c>
      <c r="GAV1" t="s">
        <v>11838</v>
      </c>
      <c r="GAW1" t="s">
        <v>11839</v>
      </c>
      <c r="GAX1" t="s">
        <v>11840</v>
      </c>
      <c r="GAY1" t="s">
        <v>11841</v>
      </c>
      <c r="GAZ1" t="s">
        <v>11842</v>
      </c>
      <c r="GBA1" t="s">
        <v>11843</v>
      </c>
      <c r="GBB1" t="s">
        <v>11844</v>
      </c>
      <c r="GBC1" t="s">
        <v>11845</v>
      </c>
      <c r="GBD1" t="s">
        <v>11846</v>
      </c>
      <c r="GBE1" t="s">
        <v>11847</v>
      </c>
      <c r="GBF1" t="s">
        <v>11848</v>
      </c>
      <c r="GBG1" t="s">
        <v>11849</v>
      </c>
      <c r="GBH1" t="s">
        <v>11850</v>
      </c>
      <c r="GBI1" t="s">
        <v>11851</v>
      </c>
      <c r="GBJ1" t="s">
        <v>11852</v>
      </c>
      <c r="GBK1" t="s">
        <v>11853</v>
      </c>
      <c r="GBL1" t="s">
        <v>11854</v>
      </c>
      <c r="GBM1" t="s">
        <v>11855</v>
      </c>
      <c r="GBN1" t="s">
        <v>11856</v>
      </c>
      <c r="GBO1" t="s">
        <v>11857</v>
      </c>
      <c r="GBP1" t="s">
        <v>11858</v>
      </c>
      <c r="GBQ1" t="s">
        <v>11859</v>
      </c>
      <c r="GBR1" t="s">
        <v>11860</v>
      </c>
      <c r="GBS1" t="s">
        <v>11861</v>
      </c>
      <c r="GBT1" t="s">
        <v>11862</v>
      </c>
      <c r="GBU1" t="s">
        <v>11863</v>
      </c>
      <c r="GBV1" t="s">
        <v>11864</v>
      </c>
      <c r="GBW1" t="s">
        <v>11865</v>
      </c>
      <c r="GBX1" t="s">
        <v>11866</v>
      </c>
      <c r="GBY1" t="s">
        <v>11867</v>
      </c>
      <c r="GBZ1" t="s">
        <v>11868</v>
      </c>
      <c r="GCA1" t="s">
        <v>11869</v>
      </c>
      <c r="GCB1" t="s">
        <v>11870</v>
      </c>
      <c r="GCC1" t="s">
        <v>11871</v>
      </c>
      <c r="GCD1" t="s">
        <v>11872</v>
      </c>
      <c r="GCE1" t="s">
        <v>11873</v>
      </c>
      <c r="GCF1" t="s">
        <v>11874</v>
      </c>
      <c r="GCG1" t="s">
        <v>11875</v>
      </c>
      <c r="GCH1" t="s">
        <v>11876</v>
      </c>
      <c r="GCI1" t="s">
        <v>11877</v>
      </c>
      <c r="GCJ1" t="s">
        <v>11878</v>
      </c>
      <c r="GCK1" t="s">
        <v>11879</v>
      </c>
      <c r="GCL1" t="s">
        <v>11880</v>
      </c>
      <c r="GCM1" t="s">
        <v>11881</v>
      </c>
      <c r="GCN1" t="s">
        <v>11882</v>
      </c>
      <c r="GCO1" t="s">
        <v>11883</v>
      </c>
      <c r="GCP1" t="s">
        <v>11884</v>
      </c>
      <c r="GCQ1" t="s">
        <v>11885</v>
      </c>
      <c r="GCR1" t="s">
        <v>11886</v>
      </c>
      <c r="GCS1" t="s">
        <v>11887</v>
      </c>
      <c r="GCT1" t="s">
        <v>11888</v>
      </c>
      <c r="GCU1" t="s">
        <v>11889</v>
      </c>
      <c r="GCV1" t="s">
        <v>11890</v>
      </c>
      <c r="GCW1" t="s">
        <v>11891</v>
      </c>
      <c r="GCX1" t="s">
        <v>11892</v>
      </c>
      <c r="GCY1" t="s">
        <v>11893</v>
      </c>
      <c r="GCZ1" t="s">
        <v>11894</v>
      </c>
      <c r="GDA1" t="s">
        <v>11895</v>
      </c>
      <c r="GDB1" t="s">
        <v>11896</v>
      </c>
      <c r="GDC1" t="s">
        <v>11897</v>
      </c>
      <c r="GDD1" t="s">
        <v>11898</v>
      </c>
      <c r="GDE1" t="s">
        <v>11899</v>
      </c>
      <c r="GDF1" t="s">
        <v>11900</v>
      </c>
      <c r="GDG1" t="s">
        <v>11901</v>
      </c>
      <c r="GDH1" t="s">
        <v>11902</v>
      </c>
      <c r="GDI1" t="s">
        <v>11903</v>
      </c>
      <c r="GDJ1" t="s">
        <v>11904</v>
      </c>
      <c r="GDK1" t="s">
        <v>11905</v>
      </c>
      <c r="GDL1" t="s">
        <v>11906</v>
      </c>
      <c r="GDM1" t="s">
        <v>11907</v>
      </c>
      <c r="GDN1" t="s">
        <v>11908</v>
      </c>
      <c r="GDO1" t="s">
        <v>11909</v>
      </c>
      <c r="GDP1" t="s">
        <v>11910</v>
      </c>
      <c r="GDQ1" t="s">
        <v>11911</v>
      </c>
      <c r="GDR1" t="s">
        <v>11912</v>
      </c>
      <c r="GDS1" t="s">
        <v>11913</v>
      </c>
      <c r="GDT1" t="s">
        <v>11914</v>
      </c>
      <c r="GDU1" t="s">
        <v>11915</v>
      </c>
      <c r="GDV1" t="s">
        <v>11916</v>
      </c>
      <c r="GDW1" t="s">
        <v>11917</v>
      </c>
      <c r="GDX1" t="s">
        <v>11918</v>
      </c>
      <c r="GDY1" t="s">
        <v>11919</v>
      </c>
      <c r="GDZ1" t="s">
        <v>11920</v>
      </c>
      <c r="GEA1" t="s">
        <v>11921</v>
      </c>
      <c r="GEB1" t="s">
        <v>11922</v>
      </c>
      <c r="GEC1" t="s">
        <v>11923</v>
      </c>
      <c r="GED1" t="s">
        <v>11924</v>
      </c>
      <c r="GEE1" t="s">
        <v>11925</v>
      </c>
      <c r="GEF1" t="s">
        <v>11926</v>
      </c>
      <c r="GEG1" t="s">
        <v>11927</v>
      </c>
      <c r="GEH1" t="s">
        <v>11928</v>
      </c>
      <c r="GEI1" t="s">
        <v>11929</v>
      </c>
      <c r="GEJ1" t="s">
        <v>11930</v>
      </c>
      <c r="GEK1" t="s">
        <v>11931</v>
      </c>
      <c r="GEL1" t="s">
        <v>11932</v>
      </c>
      <c r="GEM1" t="s">
        <v>11933</v>
      </c>
      <c r="GEN1" t="s">
        <v>11934</v>
      </c>
      <c r="GEO1" t="s">
        <v>11935</v>
      </c>
      <c r="GEP1" t="s">
        <v>11936</v>
      </c>
      <c r="GEQ1" t="s">
        <v>11937</v>
      </c>
      <c r="GER1" t="s">
        <v>11938</v>
      </c>
      <c r="GES1" t="s">
        <v>11939</v>
      </c>
      <c r="GET1" t="s">
        <v>11940</v>
      </c>
      <c r="GEU1" t="s">
        <v>11941</v>
      </c>
      <c r="GEV1" t="s">
        <v>11942</v>
      </c>
      <c r="GEW1" t="s">
        <v>11943</v>
      </c>
      <c r="GEX1" t="s">
        <v>11944</v>
      </c>
      <c r="GEY1" t="s">
        <v>11945</v>
      </c>
      <c r="GEZ1" t="s">
        <v>11946</v>
      </c>
      <c r="GFA1" t="s">
        <v>11947</v>
      </c>
      <c r="GFB1" t="s">
        <v>11948</v>
      </c>
      <c r="GFC1" t="s">
        <v>11949</v>
      </c>
      <c r="GFD1" t="s">
        <v>11950</v>
      </c>
      <c r="GFE1" t="s">
        <v>11951</v>
      </c>
      <c r="GFF1" t="s">
        <v>11952</v>
      </c>
      <c r="GFG1" t="s">
        <v>11953</v>
      </c>
      <c r="GFH1" t="s">
        <v>11954</v>
      </c>
      <c r="GFI1" t="s">
        <v>11955</v>
      </c>
      <c r="GFJ1" t="s">
        <v>11956</v>
      </c>
      <c r="GFK1" t="s">
        <v>11957</v>
      </c>
      <c r="GFL1" t="s">
        <v>11958</v>
      </c>
      <c r="GFM1" t="s">
        <v>11959</v>
      </c>
      <c r="GFN1" t="s">
        <v>11960</v>
      </c>
      <c r="GFO1" t="s">
        <v>11961</v>
      </c>
      <c r="GFP1" t="s">
        <v>11962</v>
      </c>
      <c r="GFQ1" t="s">
        <v>11963</v>
      </c>
      <c r="GFR1" t="s">
        <v>11964</v>
      </c>
      <c r="GFS1" t="s">
        <v>11965</v>
      </c>
      <c r="GFT1" t="s">
        <v>11966</v>
      </c>
      <c r="GFU1" t="s">
        <v>11967</v>
      </c>
      <c r="GFV1" t="s">
        <v>11968</v>
      </c>
      <c r="GFW1" t="s">
        <v>11969</v>
      </c>
      <c r="GFX1" t="s">
        <v>11970</v>
      </c>
      <c r="GFY1" t="s">
        <v>11971</v>
      </c>
      <c r="GFZ1" t="s">
        <v>11972</v>
      </c>
      <c r="GGA1" t="s">
        <v>11973</v>
      </c>
      <c r="GGB1" t="s">
        <v>11974</v>
      </c>
      <c r="GGC1" t="s">
        <v>11975</v>
      </c>
      <c r="GGD1" t="s">
        <v>11976</v>
      </c>
      <c r="GGE1" t="s">
        <v>11977</v>
      </c>
      <c r="GGF1" t="s">
        <v>11978</v>
      </c>
      <c r="GGG1" t="s">
        <v>11979</v>
      </c>
      <c r="GGH1" t="s">
        <v>11980</v>
      </c>
      <c r="GGI1" t="s">
        <v>11981</v>
      </c>
      <c r="GGJ1" t="s">
        <v>11982</v>
      </c>
      <c r="GGK1" t="s">
        <v>11983</v>
      </c>
      <c r="GGL1" t="s">
        <v>11984</v>
      </c>
      <c r="GGM1" t="s">
        <v>11985</v>
      </c>
      <c r="GGN1" t="s">
        <v>11986</v>
      </c>
      <c r="GGO1" t="s">
        <v>11987</v>
      </c>
      <c r="GGP1" t="s">
        <v>11988</v>
      </c>
      <c r="GGQ1" t="s">
        <v>11989</v>
      </c>
      <c r="GGR1" t="s">
        <v>11990</v>
      </c>
      <c r="GGS1" t="s">
        <v>11991</v>
      </c>
      <c r="GGT1" t="s">
        <v>11992</v>
      </c>
      <c r="GGU1" t="s">
        <v>11993</v>
      </c>
      <c r="GGV1" t="s">
        <v>11994</v>
      </c>
      <c r="GGW1" t="s">
        <v>11995</v>
      </c>
      <c r="GGX1" t="s">
        <v>11996</v>
      </c>
      <c r="GGY1" t="s">
        <v>11997</v>
      </c>
      <c r="GGZ1" t="s">
        <v>11998</v>
      </c>
      <c r="GHA1" t="s">
        <v>11999</v>
      </c>
      <c r="GHB1" t="s">
        <v>12000</v>
      </c>
      <c r="GHC1" t="s">
        <v>12001</v>
      </c>
      <c r="GHD1" t="s">
        <v>12002</v>
      </c>
      <c r="GHE1" t="s">
        <v>12003</v>
      </c>
      <c r="GHF1" t="s">
        <v>12004</v>
      </c>
      <c r="GHG1" t="s">
        <v>12005</v>
      </c>
      <c r="GHH1" t="s">
        <v>12006</v>
      </c>
      <c r="GHI1" t="s">
        <v>12007</v>
      </c>
      <c r="GHJ1" t="s">
        <v>12008</v>
      </c>
      <c r="GHK1" t="s">
        <v>12009</v>
      </c>
      <c r="GHL1" t="s">
        <v>12010</v>
      </c>
      <c r="GHM1" t="s">
        <v>12011</v>
      </c>
      <c r="GHN1" t="s">
        <v>12012</v>
      </c>
      <c r="GHO1" t="s">
        <v>12013</v>
      </c>
      <c r="GHP1" t="s">
        <v>12014</v>
      </c>
      <c r="GHQ1" t="s">
        <v>12015</v>
      </c>
      <c r="GHR1" t="s">
        <v>12016</v>
      </c>
      <c r="GHS1" t="s">
        <v>12017</v>
      </c>
      <c r="GHT1" t="s">
        <v>12018</v>
      </c>
      <c r="GHU1" t="s">
        <v>12019</v>
      </c>
      <c r="GHV1" t="s">
        <v>12020</v>
      </c>
      <c r="GHW1" t="s">
        <v>12021</v>
      </c>
      <c r="GHX1" t="s">
        <v>12022</v>
      </c>
      <c r="GHY1" t="s">
        <v>12023</v>
      </c>
      <c r="GHZ1" t="s">
        <v>12024</v>
      </c>
      <c r="GIA1" t="s">
        <v>12025</v>
      </c>
      <c r="GIB1" t="s">
        <v>12026</v>
      </c>
      <c r="GIC1" t="s">
        <v>12027</v>
      </c>
      <c r="GID1" t="s">
        <v>12028</v>
      </c>
      <c r="GIE1" t="s">
        <v>12029</v>
      </c>
      <c r="GIF1" t="s">
        <v>12030</v>
      </c>
      <c r="GIG1" t="s">
        <v>12031</v>
      </c>
      <c r="GIH1" t="s">
        <v>12032</v>
      </c>
      <c r="GII1" t="s">
        <v>12033</v>
      </c>
      <c r="GIJ1" t="s">
        <v>12034</v>
      </c>
      <c r="GIK1" t="s">
        <v>12035</v>
      </c>
      <c r="GIL1" t="s">
        <v>12036</v>
      </c>
      <c r="GIM1" t="s">
        <v>12037</v>
      </c>
      <c r="GIN1" t="s">
        <v>12038</v>
      </c>
      <c r="GIO1" t="s">
        <v>12039</v>
      </c>
      <c r="GIP1" t="s">
        <v>12040</v>
      </c>
      <c r="GIQ1" t="s">
        <v>12041</v>
      </c>
      <c r="GIR1" t="s">
        <v>12042</v>
      </c>
      <c r="GIS1" t="s">
        <v>12043</v>
      </c>
      <c r="GIT1" t="s">
        <v>12044</v>
      </c>
      <c r="GIU1" t="s">
        <v>12045</v>
      </c>
      <c r="GIV1" t="s">
        <v>12046</v>
      </c>
      <c r="GIW1" t="s">
        <v>12047</v>
      </c>
      <c r="GIX1" t="s">
        <v>12048</v>
      </c>
      <c r="GIY1" t="s">
        <v>12049</v>
      </c>
      <c r="GIZ1" t="s">
        <v>12050</v>
      </c>
      <c r="GJA1" t="s">
        <v>12051</v>
      </c>
      <c r="GJB1" t="s">
        <v>12052</v>
      </c>
      <c r="GJC1" t="s">
        <v>12053</v>
      </c>
      <c r="GJD1" t="s">
        <v>12054</v>
      </c>
      <c r="GJE1" t="s">
        <v>12055</v>
      </c>
      <c r="GJF1" t="s">
        <v>12056</v>
      </c>
      <c r="GJG1" t="s">
        <v>12057</v>
      </c>
      <c r="GJH1" t="s">
        <v>12058</v>
      </c>
      <c r="GJI1" t="s">
        <v>12059</v>
      </c>
      <c r="GJJ1" t="s">
        <v>12060</v>
      </c>
      <c r="GJK1" t="s">
        <v>12061</v>
      </c>
      <c r="GJL1" t="s">
        <v>12062</v>
      </c>
      <c r="GJM1" t="s">
        <v>12063</v>
      </c>
      <c r="GJN1" t="s">
        <v>12064</v>
      </c>
      <c r="GJO1" t="s">
        <v>12065</v>
      </c>
      <c r="GJP1" t="s">
        <v>12066</v>
      </c>
      <c r="GJQ1" t="s">
        <v>12067</v>
      </c>
      <c r="GJR1" t="s">
        <v>12068</v>
      </c>
      <c r="GJS1" t="s">
        <v>12069</v>
      </c>
      <c r="GJT1" t="s">
        <v>12070</v>
      </c>
      <c r="GJU1" t="s">
        <v>12071</v>
      </c>
      <c r="GJV1" t="s">
        <v>12072</v>
      </c>
      <c r="GJW1" t="s">
        <v>12073</v>
      </c>
      <c r="GJX1" t="s">
        <v>12074</v>
      </c>
      <c r="GJY1" t="s">
        <v>12075</v>
      </c>
      <c r="GJZ1" t="s">
        <v>12076</v>
      </c>
      <c r="GKA1" t="s">
        <v>12077</v>
      </c>
      <c r="GKB1" t="s">
        <v>12078</v>
      </c>
      <c r="GKC1" t="s">
        <v>12079</v>
      </c>
      <c r="GKD1" t="s">
        <v>12080</v>
      </c>
      <c r="GKE1" t="s">
        <v>12081</v>
      </c>
      <c r="GKF1" t="s">
        <v>12082</v>
      </c>
      <c r="GKG1" t="s">
        <v>12083</v>
      </c>
      <c r="GKH1" t="s">
        <v>12084</v>
      </c>
      <c r="GKI1" t="s">
        <v>12085</v>
      </c>
      <c r="GKJ1" t="s">
        <v>12086</v>
      </c>
      <c r="GKK1" t="s">
        <v>12087</v>
      </c>
      <c r="GKL1" t="s">
        <v>12088</v>
      </c>
      <c r="GKM1" t="s">
        <v>12089</v>
      </c>
      <c r="GKN1" t="s">
        <v>12090</v>
      </c>
      <c r="GKO1" t="s">
        <v>12091</v>
      </c>
      <c r="GKP1" t="s">
        <v>12092</v>
      </c>
      <c r="GKQ1" t="s">
        <v>12093</v>
      </c>
      <c r="GKR1" t="s">
        <v>12094</v>
      </c>
      <c r="GKS1" t="s">
        <v>12095</v>
      </c>
      <c r="GKT1" t="s">
        <v>12096</v>
      </c>
      <c r="GKU1" t="s">
        <v>12097</v>
      </c>
      <c r="GKV1" t="s">
        <v>12098</v>
      </c>
      <c r="GKW1" t="s">
        <v>12099</v>
      </c>
      <c r="GKX1" t="s">
        <v>12100</v>
      </c>
      <c r="GKY1" t="s">
        <v>12101</v>
      </c>
      <c r="GKZ1" t="s">
        <v>12102</v>
      </c>
      <c r="GLA1" t="s">
        <v>12103</v>
      </c>
      <c r="GLB1" t="s">
        <v>12104</v>
      </c>
      <c r="GLC1" t="s">
        <v>12105</v>
      </c>
      <c r="GLD1" t="s">
        <v>12106</v>
      </c>
      <c r="GLE1" t="s">
        <v>12107</v>
      </c>
      <c r="GLF1" t="s">
        <v>12108</v>
      </c>
      <c r="GLG1" t="s">
        <v>12109</v>
      </c>
      <c r="GLH1" t="s">
        <v>12110</v>
      </c>
      <c r="GLI1" t="s">
        <v>12111</v>
      </c>
      <c r="GLJ1" t="s">
        <v>12112</v>
      </c>
      <c r="GLK1" t="s">
        <v>12113</v>
      </c>
      <c r="GLL1" t="s">
        <v>12114</v>
      </c>
      <c r="GLM1" t="s">
        <v>12115</v>
      </c>
      <c r="GLN1" t="s">
        <v>12116</v>
      </c>
      <c r="GLO1" t="s">
        <v>12117</v>
      </c>
      <c r="GLP1" t="s">
        <v>12118</v>
      </c>
      <c r="GLQ1" t="s">
        <v>12119</v>
      </c>
      <c r="GLR1" t="s">
        <v>12120</v>
      </c>
      <c r="GLS1" t="s">
        <v>12121</v>
      </c>
      <c r="GLT1" t="s">
        <v>12122</v>
      </c>
      <c r="GLU1" t="s">
        <v>12123</v>
      </c>
      <c r="GLV1" t="s">
        <v>12124</v>
      </c>
      <c r="GLW1" t="s">
        <v>12125</v>
      </c>
      <c r="GLX1" t="s">
        <v>12126</v>
      </c>
      <c r="GLY1" t="s">
        <v>12127</v>
      </c>
      <c r="GLZ1" t="s">
        <v>12128</v>
      </c>
      <c r="GMA1" t="s">
        <v>12129</v>
      </c>
      <c r="GMB1" t="s">
        <v>12130</v>
      </c>
      <c r="GMC1" t="s">
        <v>12131</v>
      </c>
      <c r="GMD1" t="s">
        <v>12132</v>
      </c>
      <c r="GME1" t="s">
        <v>12133</v>
      </c>
      <c r="GMF1" t="s">
        <v>12134</v>
      </c>
      <c r="GMG1" t="s">
        <v>12135</v>
      </c>
      <c r="GMH1" t="s">
        <v>12136</v>
      </c>
      <c r="GMI1" t="s">
        <v>12137</v>
      </c>
      <c r="GMJ1" t="s">
        <v>12138</v>
      </c>
      <c r="GMK1" t="s">
        <v>12139</v>
      </c>
      <c r="GML1" t="s">
        <v>12140</v>
      </c>
      <c r="GMM1" t="s">
        <v>12141</v>
      </c>
      <c r="GMN1" t="s">
        <v>12142</v>
      </c>
      <c r="GMO1" t="s">
        <v>12143</v>
      </c>
      <c r="GMP1" t="s">
        <v>12144</v>
      </c>
      <c r="GMQ1" t="s">
        <v>12145</v>
      </c>
      <c r="GMR1" t="s">
        <v>12146</v>
      </c>
      <c r="GMS1" t="s">
        <v>12147</v>
      </c>
      <c r="GMT1" t="s">
        <v>12148</v>
      </c>
      <c r="GMU1" t="s">
        <v>12149</v>
      </c>
      <c r="GMV1" t="s">
        <v>12150</v>
      </c>
      <c r="GMW1" t="s">
        <v>12151</v>
      </c>
      <c r="GMX1" t="s">
        <v>12152</v>
      </c>
      <c r="GMY1" t="s">
        <v>12153</v>
      </c>
      <c r="GMZ1" t="s">
        <v>12154</v>
      </c>
      <c r="GNA1" t="s">
        <v>12155</v>
      </c>
      <c r="GNB1" t="s">
        <v>12156</v>
      </c>
      <c r="GNC1" t="s">
        <v>12157</v>
      </c>
      <c r="GND1" t="s">
        <v>12158</v>
      </c>
      <c r="GNE1" t="s">
        <v>12159</v>
      </c>
      <c r="GNF1" t="s">
        <v>12160</v>
      </c>
      <c r="GNG1" t="s">
        <v>12161</v>
      </c>
      <c r="GNH1" t="s">
        <v>12162</v>
      </c>
      <c r="GNI1" t="s">
        <v>12163</v>
      </c>
      <c r="GNJ1" t="s">
        <v>12164</v>
      </c>
      <c r="GNK1" t="s">
        <v>12165</v>
      </c>
      <c r="GNL1" t="s">
        <v>12166</v>
      </c>
      <c r="GNM1" t="s">
        <v>12167</v>
      </c>
      <c r="GNN1" t="s">
        <v>12168</v>
      </c>
      <c r="GNO1" t="s">
        <v>12169</v>
      </c>
      <c r="GNP1" t="s">
        <v>12170</v>
      </c>
      <c r="GNQ1" t="s">
        <v>12171</v>
      </c>
      <c r="GNR1" t="s">
        <v>12172</v>
      </c>
      <c r="GNS1" t="s">
        <v>12173</v>
      </c>
      <c r="GNT1" t="s">
        <v>12174</v>
      </c>
      <c r="GNU1" t="s">
        <v>12175</v>
      </c>
      <c r="GNV1" t="s">
        <v>12176</v>
      </c>
      <c r="GNW1" t="s">
        <v>12177</v>
      </c>
      <c r="GNX1" t="s">
        <v>12178</v>
      </c>
      <c r="GNY1" t="s">
        <v>12179</v>
      </c>
      <c r="GNZ1" t="s">
        <v>12180</v>
      </c>
      <c r="GOA1" t="s">
        <v>12181</v>
      </c>
      <c r="GOB1" t="s">
        <v>12182</v>
      </c>
      <c r="GOC1" t="s">
        <v>12183</v>
      </c>
      <c r="GOD1" t="s">
        <v>12184</v>
      </c>
      <c r="GOE1" t="s">
        <v>12185</v>
      </c>
      <c r="GOF1" t="s">
        <v>12186</v>
      </c>
      <c r="GOG1" t="s">
        <v>12187</v>
      </c>
      <c r="GOH1" t="s">
        <v>12188</v>
      </c>
      <c r="GOI1" t="s">
        <v>12189</v>
      </c>
      <c r="GOJ1" t="s">
        <v>12190</v>
      </c>
      <c r="GOK1" t="s">
        <v>12191</v>
      </c>
      <c r="GOL1" t="s">
        <v>12192</v>
      </c>
      <c r="GOM1" t="s">
        <v>12193</v>
      </c>
      <c r="GON1" t="s">
        <v>12194</v>
      </c>
      <c r="GOO1" t="s">
        <v>12195</v>
      </c>
      <c r="GOP1" t="s">
        <v>12196</v>
      </c>
      <c r="GOQ1" t="s">
        <v>12197</v>
      </c>
      <c r="GOR1" t="s">
        <v>12198</v>
      </c>
      <c r="GOS1" t="s">
        <v>12199</v>
      </c>
      <c r="GOT1" t="s">
        <v>12200</v>
      </c>
      <c r="GOU1" t="s">
        <v>12201</v>
      </c>
      <c r="GOV1" t="s">
        <v>12202</v>
      </c>
      <c r="GOW1" t="s">
        <v>12203</v>
      </c>
      <c r="GOX1" t="s">
        <v>12204</v>
      </c>
      <c r="GOY1" t="s">
        <v>12205</v>
      </c>
      <c r="GOZ1" t="s">
        <v>12206</v>
      </c>
      <c r="GPA1" t="s">
        <v>12207</v>
      </c>
      <c r="GPB1" t="s">
        <v>12208</v>
      </c>
      <c r="GPC1" t="s">
        <v>12209</v>
      </c>
      <c r="GPD1" t="s">
        <v>12210</v>
      </c>
      <c r="GPE1" t="s">
        <v>12211</v>
      </c>
      <c r="GPF1" t="s">
        <v>12212</v>
      </c>
      <c r="GPG1" t="s">
        <v>12213</v>
      </c>
      <c r="GPH1" t="s">
        <v>12214</v>
      </c>
      <c r="GPI1" t="s">
        <v>12215</v>
      </c>
      <c r="GPJ1" t="s">
        <v>12216</v>
      </c>
      <c r="GPK1" t="s">
        <v>12217</v>
      </c>
      <c r="GPL1" t="s">
        <v>12218</v>
      </c>
      <c r="GPM1" t="s">
        <v>12219</v>
      </c>
      <c r="GPN1" t="s">
        <v>12220</v>
      </c>
      <c r="GPO1" t="s">
        <v>12221</v>
      </c>
      <c r="GPP1" t="s">
        <v>12222</v>
      </c>
      <c r="GPQ1" t="s">
        <v>12223</v>
      </c>
      <c r="GPR1" t="s">
        <v>12224</v>
      </c>
      <c r="GPS1" t="s">
        <v>12225</v>
      </c>
      <c r="GPT1" t="s">
        <v>12226</v>
      </c>
      <c r="GPU1" t="s">
        <v>12227</v>
      </c>
      <c r="GPV1" t="s">
        <v>12228</v>
      </c>
      <c r="GPW1" t="s">
        <v>12229</v>
      </c>
      <c r="GPX1" t="s">
        <v>12230</v>
      </c>
      <c r="GPY1" t="s">
        <v>12231</v>
      </c>
      <c r="GPZ1" t="s">
        <v>12232</v>
      </c>
      <c r="GQA1" t="s">
        <v>12233</v>
      </c>
      <c r="GQB1" t="s">
        <v>12234</v>
      </c>
      <c r="GQC1" t="s">
        <v>12235</v>
      </c>
      <c r="GQD1" t="s">
        <v>12236</v>
      </c>
      <c r="GQE1" t="s">
        <v>12237</v>
      </c>
      <c r="GQF1" t="s">
        <v>12238</v>
      </c>
      <c r="GQG1" t="s">
        <v>12239</v>
      </c>
      <c r="GQH1" t="s">
        <v>12240</v>
      </c>
      <c r="GQI1" t="s">
        <v>12241</v>
      </c>
      <c r="GQJ1" t="s">
        <v>12242</v>
      </c>
      <c r="GQK1" t="s">
        <v>12243</v>
      </c>
      <c r="GQL1" t="s">
        <v>12244</v>
      </c>
      <c r="GQM1" t="s">
        <v>12245</v>
      </c>
      <c r="GQN1" t="s">
        <v>12246</v>
      </c>
      <c r="GQO1" t="s">
        <v>12247</v>
      </c>
      <c r="GQP1" t="s">
        <v>12248</v>
      </c>
      <c r="GQQ1" t="s">
        <v>12249</v>
      </c>
      <c r="GQR1" t="s">
        <v>12250</v>
      </c>
      <c r="GQS1" t="s">
        <v>12251</v>
      </c>
      <c r="GQT1" t="s">
        <v>12252</v>
      </c>
      <c r="GQU1" t="s">
        <v>12253</v>
      </c>
      <c r="GQV1" t="s">
        <v>12254</v>
      </c>
      <c r="GQW1" t="s">
        <v>12255</v>
      </c>
      <c r="GQX1" t="s">
        <v>12256</v>
      </c>
      <c r="GQY1" t="s">
        <v>12257</v>
      </c>
      <c r="GQZ1" t="s">
        <v>12258</v>
      </c>
      <c r="GRA1" t="s">
        <v>12259</v>
      </c>
      <c r="GRB1" t="s">
        <v>12260</v>
      </c>
      <c r="GRC1" t="s">
        <v>12261</v>
      </c>
      <c r="GRD1" t="s">
        <v>12262</v>
      </c>
      <c r="GRE1" t="s">
        <v>12263</v>
      </c>
      <c r="GRF1" t="s">
        <v>12264</v>
      </c>
      <c r="GRG1" t="s">
        <v>12265</v>
      </c>
      <c r="GRH1" t="s">
        <v>12266</v>
      </c>
      <c r="GRI1" t="s">
        <v>12267</v>
      </c>
      <c r="GRJ1" t="s">
        <v>12268</v>
      </c>
      <c r="GRK1" t="s">
        <v>12269</v>
      </c>
      <c r="GRL1" t="s">
        <v>12270</v>
      </c>
      <c r="GRM1" t="s">
        <v>12271</v>
      </c>
      <c r="GRN1" t="s">
        <v>12272</v>
      </c>
      <c r="GRO1" t="s">
        <v>12273</v>
      </c>
      <c r="GRP1" t="s">
        <v>12274</v>
      </c>
      <c r="GRQ1" t="s">
        <v>12275</v>
      </c>
      <c r="GRR1" t="s">
        <v>12276</v>
      </c>
      <c r="GRS1" t="s">
        <v>12277</v>
      </c>
      <c r="GRT1" t="s">
        <v>12278</v>
      </c>
      <c r="GRU1" t="s">
        <v>12279</v>
      </c>
      <c r="GRV1" t="s">
        <v>12280</v>
      </c>
      <c r="GRW1" t="s">
        <v>12281</v>
      </c>
      <c r="GRX1" t="s">
        <v>12282</v>
      </c>
      <c r="GRY1" t="s">
        <v>12283</v>
      </c>
      <c r="GRZ1" t="s">
        <v>12284</v>
      </c>
      <c r="GSA1" t="s">
        <v>12285</v>
      </c>
      <c r="GSB1" t="s">
        <v>12286</v>
      </c>
      <c r="GSC1" t="s">
        <v>12287</v>
      </c>
      <c r="GSD1" t="s">
        <v>12288</v>
      </c>
      <c r="GSE1" t="s">
        <v>12289</v>
      </c>
      <c r="GSF1" t="s">
        <v>12290</v>
      </c>
      <c r="GSG1" t="s">
        <v>12291</v>
      </c>
      <c r="GSH1" t="s">
        <v>12292</v>
      </c>
      <c r="GSI1" t="s">
        <v>12293</v>
      </c>
      <c r="GSJ1" t="s">
        <v>12294</v>
      </c>
      <c r="GSK1" t="s">
        <v>12295</v>
      </c>
      <c r="GSL1" t="s">
        <v>12296</v>
      </c>
      <c r="GSM1" t="s">
        <v>12297</v>
      </c>
      <c r="GSN1" t="s">
        <v>12298</v>
      </c>
      <c r="GSO1" t="s">
        <v>12299</v>
      </c>
      <c r="GSP1" t="s">
        <v>12300</v>
      </c>
      <c r="GSQ1" t="s">
        <v>12301</v>
      </c>
      <c r="GSR1" t="s">
        <v>12302</v>
      </c>
      <c r="GSS1" t="s">
        <v>12303</v>
      </c>
      <c r="GST1" t="s">
        <v>12304</v>
      </c>
      <c r="GSU1" t="s">
        <v>12305</v>
      </c>
      <c r="GSV1" t="s">
        <v>12306</v>
      </c>
      <c r="GSW1" t="s">
        <v>12307</v>
      </c>
      <c r="GSX1" t="s">
        <v>12308</v>
      </c>
      <c r="GSY1" t="s">
        <v>12309</v>
      </c>
      <c r="GSZ1" t="s">
        <v>12310</v>
      </c>
      <c r="GTA1" t="s">
        <v>12311</v>
      </c>
      <c r="GTB1" t="s">
        <v>12312</v>
      </c>
      <c r="GTC1" t="s">
        <v>12313</v>
      </c>
      <c r="GTD1" t="s">
        <v>12314</v>
      </c>
      <c r="GTE1" t="s">
        <v>12315</v>
      </c>
      <c r="GTF1" t="s">
        <v>12316</v>
      </c>
      <c r="GTG1" t="s">
        <v>12317</v>
      </c>
      <c r="GTH1" t="s">
        <v>12318</v>
      </c>
      <c r="GTI1" t="s">
        <v>12319</v>
      </c>
      <c r="GTJ1" t="s">
        <v>12320</v>
      </c>
      <c r="GTK1" t="s">
        <v>12321</v>
      </c>
      <c r="GTL1" t="s">
        <v>12322</v>
      </c>
      <c r="GTM1" t="s">
        <v>12323</v>
      </c>
      <c r="GTN1" t="s">
        <v>12324</v>
      </c>
      <c r="GTO1" t="s">
        <v>12325</v>
      </c>
      <c r="GTP1" t="s">
        <v>12326</v>
      </c>
      <c r="GTQ1" t="s">
        <v>12327</v>
      </c>
      <c r="GTR1" t="s">
        <v>12328</v>
      </c>
      <c r="GTS1" t="s">
        <v>12329</v>
      </c>
      <c r="GTT1" t="s">
        <v>12330</v>
      </c>
      <c r="GTU1" t="s">
        <v>12331</v>
      </c>
      <c r="GTV1" t="s">
        <v>12332</v>
      </c>
      <c r="GTW1" t="s">
        <v>12333</v>
      </c>
      <c r="GTX1" t="s">
        <v>12334</v>
      </c>
      <c r="GTY1" t="s">
        <v>12335</v>
      </c>
      <c r="GTZ1" t="s">
        <v>12336</v>
      </c>
      <c r="GUA1" t="s">
        <v>12337</v>
      </c>
      <c r="GUB1" t="s">
        <v>12338</v>
      </c>
      <c r="GUC1" t="s">
        <v>12339</v>
      </c>
      <c r="GUD1" t="s">
        <v>12340</v>
      </c>
      <c r="GUE1" t="s">
        <v>12341</v>
      </c>
      <c r="GUF1" t="s">
        <v>12342</v>
      </c>
      <c r="GUG1" t="s">
        <v>12343</v>
      </c>
      <c r="GUH1" t="s">
        <v>12344</v>
      </c>
      <c r="GUI1" t="s">
        <v>12345</v>
      </c>
      <c r="GUJ1" t="s">
        <v>12346</v>
      </c>
      <c r="GUK1" t="s">
        <v>12347</v>
      </c>
      <c r="GUL1" t="s">
        <v>12348</v>
      </c>
      <c r="GUM1" t="s">
        <v>12349</v>
      </c>
      <c r="GUN1" t="s">
        <v>12350</v>
      </c>
      <c r="GUO1" t="s">
        <v>12351</v>
      </c>
      <c r="GUP1" t="s">
        <v>12352</v>
      </c>
      <c r="GUQ1" t="s">
        <v>12353</v>
      </c>
      <c r="GUR1" t="s">
        <v>12354</v>
      </c>
      <c r="GUS1" t="s">
        <v>12355</v>
      </c>
      <c r="GUT1" t="s">
        <v>12356</v>
      </c>
      <c r="GUU1" t="s">
        <v>12357</v>
      </c>
      <c r="GUV1" t="s">
        <v>12358</v>
      </c>
      <c r="GUW1" t="s">
        <v>12359</v>
      </c>
      <c r="GUX1" t="s">
        <v>12360</v>
      </c>
      <c r="GUY1" t="s">
        <v>12361</v>
      </c>
      <c r="GUZ1" t="s">
        <v>12362</v>
      </c>
      <c r="GVA1" t="s">
        <v>12363</v>
      </c>
      <c r="GVB1" t="s">
        <v>12364</v>
      </c>
      <c r="GVC1" t="s">
        <v>12365</v>
      </c>
      <c r="GVD1" t="s">
        <v>12366</v>
      </c>
      <c r="GVE1" t="s">
        <v>12367</v>
      </c>
      <c r="GVF1" t="s">
        <v>12368</v>
      </c>
      <c r="GVG1" t="s">
        <v>12369</v>
      </c>
      <c r="GVH1" t="s">
        <v>12370</v>
      </c>
      <c r="GVI1" t="s">
        <v>12371</v>
      </c>
      <c r="GVJ1" t="s">
        <v>12372</v>
      </c>
      <c r="GVK1" t="s">
        <v>12373</v>
      </c>
      <c r="GVL1" t="s">
        <v>12374</v>
      </c>
      <c r="GVM1" t="s">
        <v>12375</v>
      </c>
      <c r="GVN1" t="s">
        <v>12376</v>
      </c>
      <c r="GVO1" t="s">
        <v>12377</v>
      </c>
      <c r="GVP1" t="s">
        <v>12378</v>
      </c>
      <c r="GVQ1" t="s">
        <v>12379</v>
      </c>
      <c r="GVR1" t="s">
        <v>12380</v>
      </c>
      <c r="GVS1" t="s">
        <v>12381</v>
      </c>
      <c r="GVT1" t="s">
        <v>12382</v>
      </c>
      <c r="GVU1" t="s">
        <v>12383</v>
      </c>
      <c r="GVV1" t="s">
        <v>12384</v>
      </c>
      <c r="GVW1" t="s">
        <v>12385</v>
      </c>
      <c r="GVX1" t="s">
        <v>12386</v>
      </c>
      <c r="GVY1" t="s">
        <v>12387</v>
      </c>
      <c r="GVZ1" t="s">
        <v>12388</v>
      </c>
      <c r="GWA1" t="s">
        <v>12389</v>
      </c>
      <c r="GWB1" t="s">
        <v>12390</v>
      </c>
      <c r="GWC1" t="s">
        <v>12391</v>
      </c>
      <c r="GWD1" t="s">
        <v>12392</v>
      </c>
      <c r="GWE1" t="s">
        <v>12393</v>
      </c>
      <c r="GWF1" t="s">
        <v>12394</v>
      </c>
      <c r="GWG1" t="s">
        <v>12395</v>
      </c>
      <c r="GWH1" t="s">
        <v>12396</v>
      </c>
      <c r="GWI1" t="s">
        <v>12397</v>
      </c>
      <c r="GWJ1" t="s">
        <v>12398</v>
      </c>
      <c r="GWK1" t="s">
        <v>12399</v>
      </c>
      <c r="GWL1" t="s">
        <v>12400</v>
      </c>
      <c r="GWM1" t="s">
        <v>12401</v>
      </c>
      <c r="GWN1" t="s">
        <v>12402</v>
      </c>
      <c r="GWO1" t="s">
        <v>12403</v>
      </c>
      <c r="GWP1" t="s">
        <v>12404</v>
      </c>
      <c r="GWQ1" t="s">
        <v>12405</v>
      </c>
      <c r="GWR1" t="s">
        <v>12406</v>
      </c>
      <c r="GWS1" t="s">
        <v>12407</v>
      </c>
      <c r="GWT1" t="s">
        <v>12408</v>
      </c>
      <c r="GWU1" t="s">
        <v>12409</v>
      </c>
      <c r="GWV1" t="s">
        <v>12410</v>
      </c>
      <c r="GWW1" t="s">
        <v>12411</v>
      </c>
      <c r="GWX1" t="s">
        <v>12412</v>
      </c>
      <c r="GWY1" t="s">
        <v>12413</v>
      </c>
      <c r="GWZ1" t="s">
        <v>12414</v>
      </c>
      <c r="GXA1" t="s">
        <v>12415</v>
      </c>
      <c r="GXB1" t="s">
        <v>12416</v>
      </c>
      <c r="GXC1" t="s">
        <v>12417</v>
      </c>
      <c r="GXD1" t="s">
        <v>12418</v>
      </c>
      <c r="GXE1" t="s">
        <v>12419</v>
      </c>
      <c r="GXF1" t="s">
        <v>12420</v>
      </c>
      <c r="GXG1" t="s">
        <v>12421</v>
      </c>
      <c r="GXH1" t="s">
        <v>12422</v>
      </c>
      <c r="GXI1" t="s">
        <v>12423</v>
      </c>
      <c r="GXJ1" t="s">
        <v>12424</v>
      </c>
      <c r="GXK1" t="s">
        <v>12425</v>
      </c>
      <c r="GXL1" t="s">
        <v>12426</v>
      </c>
      <c r="GXM1" t="s">
        <v>12427</v>
      </c>
      <c r="GXN1" t="s">
        <v>12428</v>
      </c>
      <c r="GXO1" t="s">
        <v>12429</v>
      </c>
      <c r="GXP1" t="s">
        <v>12430</v>
      </c>
      <c r="GXQ1" t="s">
        <v>12431</v>
      </c>
      <c r="GXR1" t="s">
        <v>12432</v>
      </c>
      <c r="GXS1" t="s">
        <v>12433</v>
      </c>
      <c r="GXT1" t="s">
        <v>12434</v>
      </c>
      <c r="GXU1" t="s">
        <v>12435</v>
      </c>
      <c r="GXV1" t="s">
        <v>12436</v>
      </c>
      <c r="GXW1" t="s">
        <v>12437</v>
      </c>
      <c r="GXX1" t="s">
        <v>12438</v>
      </c>
      <c r="GXY1" t="s">
        <v>12439</v>
      </c>
      <c r="GXZ1" t="s">
        <v>12440</v>
      </c>
      <c r="GYA1" t="s">
        <v>12441</v>
      </c>
      <c r="GYB1" t="s">
        <v>12442</v>
      </c>
      <c r="GYC1" t="s">
        <v>12443</v>
      </c>
      <c r="GYD1" t="s">
        <v>12444</v>
      </c>
      <c r="GYE1" t="s">
        <v>12445</v>
      </c>
      <c r="GYF1" t="s">
        <v>12446</v>
      </c>
      <c r="GYG1" t="s">
        <v>12447</v>
      </c>
      <c r="GYH1" t="s">
        <v>12448</v>
      </c>
      <c r="GYI1" t="s">
        <v>12449</v>
      </c>
      <c r="GYJ1" t="s">
        <v>12450</v>
      </c>
      <c r="GYK1" t="s">
        <v>12451</v>
      </c>
      <c r="GYL1" t="s">
        <v>12452</v>
      </c>
      <c r="GYM1" t="s">
        <v>12453</v>
      </c>
      <c r="GYN1" t="s">
        <v>12454</v>
      </c>
      <c r="GYO1" t="s">
        <v>12455</v>
      </c>
      <c r="GYP1" t="s">
        <v>12456</v>
      </c>
      <c r="GYQ1" t="s">
        <v>12457</v>
      </c>
      <c r="GYR1" t="s">
        <v>12458</v>
      </c>
      <c r="GYS1" t="s">
        <v>12459</v>
      </c>
      <c r="GYT1" t="s">
        <v>12460</v>
      </c>
      <c r="GYU1" t="s">
        <v>12461</v>
      </c>
      <c r="GYV1" t="s">
        <v>12462</v>
      </c>
      <c r="GYW1" t="s">
        <v>12463</v>
      </c>
      <c r="GYX1" t="s">
        <v>12464</v>
      </c>
      <c r="GYY1" t="s">
        <v>12465</v>
      </c>
      <c r="GYZ1" t="s">
        <v>12466</v>
      </c>
      <c r="GZA1" t="s">
        <v>12467</v>
      </c>
      <c r="GZB1" t="s">
        <v>12468</v>
      </c>
      <c r="GZC1" t="s">
        <v>12469</v>
      </c>
      <c r="GZD1" t="s">
        <v>12470</v>
      </c>
      <c r="GZE1" t="s">
        <v>12471</v>
      </c>
      <c r="GZF1" t="s">
        <v>12472</v>
      </c>
      <c r="GZG1" t="s">
        <v>12473</v>
      </c>
      <c r="GZH1" t="s">
        <v>12474</v>
      </c>
      <c r="GZI1" t="s">
        <v>12475</v>
      </c>
      <c r="GZJ1" t="s">
        <v>12476</v>
      </c>
      <c r="GZK1" t="s">
        <v>12477</v>
      </c>
      <c r="GZL1" t="s">
        <v>12478</v>
      </c>
      <c r="GZM1" t="s">
        <v>12479</v>
      </c>
      <c r="GZN1" t="s">
        <v>12480</v>
      </c>
      <c r="GZO1" t="s">
        <v>12481</v>
      </c>
      <c r="GZP1" t="s">
        <v>12482</v>
      </c>
      <c r="GZQ1" t="s">
        <v>12483</v>
      </c>
      <c r="GZR1" t="s">
        <v>12484</v>
      </c>
      <c r="GZS1" t="s">
        <v>12485</v>
      </c>
      <c r="GZT1" t="s">
        <v>12486</v>
      </c>
      <c r="GZU1" t="s">
        <v>12487</v>
      </c>
      <c r="GZV1" t="s">
        <v>12488</v>
      </c>
      <c r="GZW1" t="s">
        <v>12489</v>
      </c>
      <c r="GZX1" t="s">
        <v>12490</v>
      </c>
      <c r="GZY1" t="s">
        <v>12491</v>
      </c>
      <c r="GZZ1" t="s">
        <v>12492</v>
      </c>
      <c r="HAA1" t="s">
        <v>12493</v>
      </c>
      <c r="HAB1" t="s">
        <v>12494</v>
      </c>
      <c r="HAC1" t="s">
        <v>12495</v>
      </c>
      <c r="HAD1" t="s">
        <v>12496</v>
      </c>
      <c r="HAE1" t="s">
        <v>12497</v>
      </c>
      <c r="HAF1" t="s">
        <v>12498</v>
      </c>
      <c r="HAG1" t="s">
        <v>12499</v>
      </c>
      <c r="HAH1" t="s">
        <v>12500</v>
      </c>
      <c r="HAI1" t="s">
        <v>12501</v>
      </c>
      <c r="HAJ1" t="s">
        <v>12502</v>
      </c>
      <c r="HAK1" t="s">
        <v>12503</v>
      </c>
      <c r="HAL1" t="s">
        <v>12504</v>
      </c>
      <c r="HAM1" t="s">
        <v>12505</v>
      </c>
      <c r="HAN1" t="s">
        <v>12506</v>
      </c>
      <c r="HAO1" t="s">
        <v>12507</v>
      </c>
      <c r="HAP1" t="s">
        <v>12508</v>
      </c>
      <c r="HAQ1" t="s">
        <v>12509</v>
      </c>
      <c r="HAR1" t="s">
        <v>12510</v>
      </c>
      <c r="HAS1" t="s">
        <v>12511</v>
      </c>
      <c r="HAT1" t="s">
        <v>12512</v>
      </c>
      <c r="HAU1" t="s">
        <v>12513</v>
      </c>
      <c r="HAV1" t="s">
        <v>12514</v>
      </c>
      <c r="HAW1" t="s">
        <v>12515</v>
      </c>
      <c r="HAX1" t="s">
        <v>12516</v>
      </c>
      <c r="HAY1" t="s">
        <v>12517</v>
      </c>
      <c r="HAZ1" t="s">
        <v>12518</v>
      </c>
      <c r="HBA1" t="s">
        <v>12519</v>
      </c>
      <c r="HBB1" t="s">
        <v>12520</v>
      </c>
      <c r="HBC1" t="s">
        <v>12521</v>
      </c>
      <c r="HBD1" t="s">
        <v>12522</v>
      </c>
      <c r="HBE1" t="s">
        <v>12523</v>
      </c>
      <c r="HBF1" t="s">
        <v>12524</v>
      </c>
      <c r="HBG1" t="s">
        <v>12525</v>
      </c>
      <c r="HBH1" t="s">
        <v>12526</v>
      </c>
      <c r="HBI1" t="s">
        <v>12527</v>
      </c>
      <c r="HBJ1" t="s">
        <v>12528</v>
      </c>
      <c r="HBK1" t="s">
        <v>12529</v>
      </c>
      <c r="HBL1" t="s">
        <v>12530</v>
      </c>
      <c r="HBM1" t="s">
        <v>12531</v>
      </c>
      <c r="HBN1" t="s">
        <v>12532</v>
      </c>
      <c r="HBO1" t="s">
        <v>12533</v>
      </c>
      <c r="HBP1" t="s">
        <v>12534</v>
      </c>
      <c r="HBQ1" t="s">
        <v>12535</v>
      </c>
      <c r="HBR1" t="s">
        <v>12536</v>
      </c>
      <c r="HBS1" t="s">
        <v>12537</v>
      </c>
      <c r="HBT1" t="s">
        <v>12538</v>
      </c>
      <c r="HBU1" t="s">
        <v>12539</v>
      </c>
      <c r="HBV1" t="s">
        <v>12540</v>
      </c>
      <c r="HBW1" t="s">
        <v>12541</v>
      </c>
      <c r="HBX1" t="s">
        <v>12542</v>
      </c>
      <c r="HBY1" t="s">
        <v>12543</v>
      </c>
      <c r="HBZ1" t="s">
        <v>12544</v>
      </c>
      <c r="HCA1" t="s">
        <v>12545</v>
      </c>
      <c r="HCB1" t="s">
        <v>12546</v>
      </c>
      <c r="HCC1" t="s">
        <v>12547</v>
      </c>
      <c r="HCD1" t="s">
        <v>12548</v>
      </c>
      <c r="HCE1" t="s">
        <v>12549</v>
      </c>
      <c r="HCF1" t="s">
        <v>12550</v>
      </c>
      <c r="HCG1" t="s">
        <v>12551</v>
      </c>
      <c r="HCH1" t="s">
        <v>12552</v>
      </c>
      <c r="HCI1" t="s">
        <v>12553</v>
      </c>
      <c r="HCJ1" t="s">
        <v>12554</v>
      </c>
      <c r="HCK1" t="s">
        <v>12555</v>
      </c>
      <c r="HCL1" t="s">
        <v>12556</v>
      </c>
      <c r="HCM1" t="s">
        <v>12557</v>
      </c>
      <c r="HCN1" t="s">
        <v>12558</v>
      </c>
      <c r="HCO1" t="s">
        <v>12559</v>
      </c>
      <c r="HCP1" t="s">
        <v>12560</v>
      </c>
      <c r="HCQ1" t="s">
        <v>12561</v>
      </c>
      <c r="HCR1" t="s">
        <v>12562</v>
      </c>
      <c r="HCS1" t="s">
        <v>12563</v>
      </c>
      <c r="HCT1" t="s">
        <v>12564</v>
      </c>
      <c r="HCU1" t="s">
        <v>12565</v>
      </c>
      <c r="HCV1" t="s">
        <v>12566</v>
      </c>
      <c r="HCW1" t="s">
        <v>12567</v>
      </c>
      <c r="HCX1" t="s">
        <v>12568</v>
      </c>
      <c r="HCY1" t="s">
        <v>12569</v>
      </c>
      <c r="HCZ1" t="s">
        <v>12570</v>
      </c>
      <c r="HDA1" t="s">
        <v>12571</v>
      </c>
      <c r="HDB1" t="s">
        <v>12572</v>
      </c>
      <c r="HDC1" t="s">
        <v>12573</v>
      </c>
      <c r="HDD1" t="s">
        <v>12574</v>
      </c>
      <c r="HDE1" t="s">
        <v>12575</v>
      </c>
      <c r="HDF1" t="s">
        <v>12576</v>
      </c>
      <c r="HDG1" t="s">
        <v>12577</v>
      </c>
      <c r="HDH1" t="s">
        <v>12578</v>
      </c>
      <c r="HDI1" t="s">
        <v>12579</v>
      </c>
      <c r="HDJ1" t="s">
        <v>12580</v>
      </c>
      <c r="HDK1" t="s">
        <v>12581</v>
      </c>
      <c r="HDL1" t="s">
        <v>12582</v>
      </c>
      <c r="HDM1" t="s">
        <v>12583</v>
      </c>
      <c r="HDN1" t="s">
        <v>12584</v>
      </c>
      <c r="HDO1" t="s">
        <v>12585</v>
      </c>
      <c r="HDP1" t="s">
        <v>12586</v>
      </c>
      <c r="HDQ1" t="s">
        <v>12587</v>
      </c>
      <c r="HDR1" t="s">
        <v>12588</v>
      </c>
      <c r="HDS1" t="s">
        <v>12589</v>
      </c>
      <c r="HDT1" t="s">
        <v>12590</v>
      </c>
      <c r="HDU1" t="s">
        <v>12591</v>
      </c>
      <c r="HDV1" t="s">
        <v>12592</v>
      </c>
      <c r="HDW1" t="s">
        <v>12593</v>
      </c>
      <c r="HDX1" t="s">
        <v>12594</v>
      </c>
      <c r="HDY1" t="s">
        <v>12595</v>
      </c>
      <c r="HDZ1" t="s">
        <v>12596</v>
      </c>
      <c r="HEA1" t="s">
        <v>12597</v>
      </c>
      <c r="HEB1" t="s">
        <v>12598</v>
      </c>
      <c r="HEC1" t="s">
        <v>12599</v>
      </c>
      <c r="HED1" t="s">
        <v>12600</v>
      </c>
      <c r="HEE1" t="s">
        <v>12601</v>
      </c>
      <c r="HEF1" t="s">
        <v>12602</v>
      </c>
      <c r="HEG1" t="s">
        <v>12603</v>
      </c>
      <c r="HEH1" t="s">
        <v>12604</v>
      </c>
      <c r="HEI1" t="s">
        <v>12605</v>
      </c>
      <c r="HEJ1" t="s">
        <v>12606</v>
      </c>
      <c r="HEK1" t="s">
        <v>12607</v>
      </c>
      <c r="HEL1" t="s">
        <v>12608</v>
      </c>
      <c r="HEM1" t="s">
        <v>12609</v>
      </c>
      <c r="HEN1" t="s">
        <v>12610</v>
      </c>
      <c r="HEO1" t="s">
        <v>12611</v>
      </c>
      <c r="HEP1" t="s">
        <v>12612</v>
      </c>
      <c r="HEQ1" t="s">
        <v>12613</v>
      </c>
      <c r="HER1" t="s">
        <v>12614</v>
      </c>
      <c r="HES1" t="s">
        <v>12615</v>
      </c>
      <c r="HET1" t="s">
        <v>12616</v>
      </c>
      <c r="HEU1" t="s">
        <v>12617</v>
      </c>
      <c r="HEV1" t="s">
        <v>12618</v>
      </c>
      <c r="HEW1" t="s">
        <v>12619</v>
      </c>
      <c r="HEX1" t="s">
        <v>12620</v>
      </c>
      <c r="HEY1" t="s">
        <v>12621</v>
      </c>
      <c r="HEZ1" t="s">
        <v>12622</v>
      </c>
      <c r="HFA1" t="s">
        <v>12623</v>
      </c>
      <c r="HFB1" t="s">
        <v>12624</v>
      </c>
      <c r="HFC1" t="s">
        <v>12625</v>
      </c>
      <c r="HFD1" t="s">
        <v>12626</v>
      </c>
      <c r="HFE1" t="s">
        <v>12627</v>
      </c>
      <c r="HFF1" t="s">
        <v>12628</v>
      </c>
      <c r="HFG1" t="s">
        <v>12629</v>
      </c>
      <c r="HFH1" t="s">
        <v>12630</v>
      </c>
      <c r="HFI1" t="s">
        <v>12631</v>
      </c>
      <c r="HFJ1" t="s">
        <v>12632</v>
      </c>
      <c r="HFK1" t="s">
        <v>12633</v>
      </c>
      <c r="HFL1" t="s">
        <v>12634</v>
      </c>
      <c r="HFM1" t="s">
        <v>12635</v>
      </c>
      <c r="HFN1" t="s">
        <v>12636</v>
      </c>
      <c r="HFO1" t="s">
        <v>12637</v>
      </c>
      <c r="HFP1" t="s">
        <v>12638</v>
      </c>
      <c r="HFQ1" t="s">
        <v>12639</v>
      </c>
      <c r="HFR1" t="s">
        <v>12640</v>
      </c>
      <c r="HFS1" t="s">
        <v>12641</v>
      </c>
      <c r="HFT1" t="s">
        <v>12642</v>
      </c>
      <c r="HFU1" t="s">
        <v>12643</v>
      </c>
      <c r="HFV1" t="s">
        <v>12644</v>
      </c>
      <c r="HFW1" t="s">
        <v>12645</v>
      </c>
      <c r="HFX1" t="s">
        <v>12646</v>
      </c>
      <c r="HFY1" t="s">
        <v>12647</v>
      </c>
      <c r="HFZ1" t="s">
        <v>12648</v>
      </c>
      <c r="HGA1" t="s">
        <v>12649</v>
      </c>
      <c r="HGB1" t="s">
        <v>12650</v>
      </c>
      <c r="HGC1" t="s">
        <v>12651</v>
      </c>
      <c r="HGD1" t="s">
        <v>12652</v>
      </c>
      <c r="HGE1" t="s">
        <v>12653</v>
      </c>
      <c r="HGF1" t="s">
        <v>12654</v>
      </c>
      <c r="HGG1" t="s">
        <v>12655</v>
      </c>
      <c r="HGH1" t="s">
        <v>12656</v>
      </c>
      <c r="HGI1" t="s">
        <v>12657</v>
      </c>
      <c r="HGJ1" t="s">
        <v>12658</v>
      </c>
      <c r="HGK1" t="s">
        <v>12659</v>
      </c>
      <c r="HGL1" t="s">
        <v>12660</v>
      </c>
      <c r="HGM1" t="s">
        <v>12661</v>
      </c>
      <c r="HGN1" t="s">
        <v>12662</v>
      </c>
      <c r="HGO1" t="s">
        <v>12663</v>
      </c>
      <c r="HGP1" t="s">
        <v>12664</v>
      </c>
      <c r="HGQ1" t="s">
        <v>12665</v>
      </c>
      <c r="HGR1" t="s">
        <v>12666</v>
      </c>
      <c r="HGS1" t="s">
        <v>12667</v>
      </c>
      <c r="HGT1" t="s">
        <v>12668</v>
      </c>
      <c r="HGU1" t="s">
        <v>12669</v>
      </c>
      <c r="HGV1" t="s">
        <v>12670</v>
      </c>
      <c r="HGW1" t="s">
        <v>12671</v>
      </c>
      <c r="HGX1" t="s">
        <v>12672</v>
      </c>
      <c r="HGY1" t="s">
        <v>12673</v>
      </c>
      <c r="HGZ1" t="s">
        <v>12674</v>
      </c>
      <c r="HHA1" t="s">
        <v>12675</v>
      </c>
      <c r="HHB1" t="s">
        <v>12676</v>
      </c>
      <c r="HHC1" t="s">
        <v>12677</v>
      </c>
      <c r="HHD1" t="s">
        <v>12678</v>
      </c>
      <c r="HHE1" t="s">
        <v>12679</v>
      </c>
      <c r="HHF1" t="s">
        <v>12680</v>
      </c>
      <c r="HHG1" t="s">
        <v>12681</v>
      </c>
      <c r="HHH1" t="s">
        <v>12682</v>
      </c>
      <c r="HHI1" t="s">
        <v>12683</v>
      </c>
      <c r="HHJ1" t="s">
        <v>12684</v>
      </c>
      <c r="HHK1" t="s">
        <v>12685</v>
      </c>
      <c r="HHL1" t="s">
        <v>12686</v>
      </c>
      <c r="HHM1" t="s">
        <v>12687</v>
      </c>
      <c r="HHN1" t="s">
        <v>12688</v>
      </c>
      <c r="HHO1" t="s">
        <v>12689</v>
      </c>
      <c r="HHP1" t="s">
        <v>12690</v>
      </c>
      <c r="HHQ1" t="s">
        <v>12691</v>
      </c>
      <c r="HHR1" t="s">
        <v>12692</v>
      </c>
      <c r="HHS1" t="s">
        <v>12693</v>
      </c>
      <c r="HHT1" t="s">
        <v>12694</v>
      </c>
      <c r="HHU1" t="s">
        <v>12695</v>
      </c>
      <c r="HHV1" t="s">
        <v>12696</v>
      </c>
      <c r="HHW1" t="s">
        <v>12697</v>
      </c>
      <c r="HHX1" t="s">
        <v>12698</v>
      </c>
      <c r="HHY1" t="s">
        <v>12699</v>
      </c>
      <c r="HHZ1" t="s">
        <v>12700</v>
      </c>
      <c r="HIA1" t="s">
        <v>12701</v>
      </c>
      <c r="HIB1" t="s">
        <v>12702</v>
      </c>
      <c r="HIC1" t="s">
        <v>12703</v>
      </c>
      <c r="HID1" t="s">
        <v>12704</v>
      </c>
      <c r="HIE1" t="s">
        <v>12705</v>
      </c>
      <c r="HIF1" t="s">
        <v>12706</v>
      </c>
      <c r="HIG1" t="s">
        <v>12707</v>
      </c>
      <c r="HIH1" t="s">
        <v>12708</v>
      </c>
      <c r="HII1" t="s">
        <v>12709</v>
      </c>
      <c r="HIJ1" t="s">
        <v>12710</v>
      </c>
      <c r="HIK1" t="s">
        <v>12711</v>
      </c>
      <c r="HIL1" t="s">
        <v>12712</v>
      </c>
      <c r="HIM1" t="s">
        <v>12713</v>
      </c>
      <c r="HIN1" t="s">
        <v>12714</v>
      </c>
      <c r="HIO1" t="s">
        <v>12715</v>
      </c>
      <c r="HIP1" t="s">
        <v>12716</v>
      </c>
      <c r="HIQ1" t="s">
        <v>12717</v>
      </c>
      <c r="HIR1" t="s">
        <v>12718</v>
      </c>
      <c r="HIS1" t="s">
        <v>12719</v>
      </c>
      <c r="HIT1" t="s">
        <v>12720</v>
      </c>
      <c r="HIU1" t="s">
        <v>12721</v>
      </c>
      <c r="HIV1" t="s">
        <v>12722</v>
      </c>
      <c r="HIW1" t="s">
        <v>12723</v>
      </c>
      <c r="HIX1" t="s">
        <v>12724</v>
      </c>
      <c r="HIY1" t="s">
        <v>12725</v>
      </c>
      <c r="HIZ1" t="s">
        <v>12726</v>
      </c>
      <c r="HJA1" t="s">
        <v>12727</v>
      </c>
      <c r="HJB1" t="s">
        <v>12728</v>
      </c>
      <c r="HJC1" t="s">
        <v>12729</v>
      </c>
      <c r="HJD1" t="s">
        <v>12730</v>
      </c>
      <c r="HJE1" t="s">
        <v>12731</v>
      </c>
      <c r="HJF1" t="s">
        <v>12732</v>
      </c>
      <c r="HJG1" t="s">
        <v>12733</v>
      </c>
      <c r="HJH1" t="s">
        <v>12734</v>
      </c>
      <c r="HJI1" t="s">
        <v>12735</v>
      </c>
      <c r="HJJ1" t="s">
        <v>12736</v>
      </c>
      <c r="HJK1" t="s">
        <v>12737</v>
      </c>
      <c r="HJL1" t="s">
        <v>12738</v>
      </c>
      <c r="HJM1" t="s">
        <v>12739</v>
      </c>
      <c r="HJN1" t="s">
        <v>12740</v>
      </c>
      <c r="HJO1" t="s">
        <v>12741</v>
      </c>
      <c r="HJP1" t="s">
        <v>12742</v>
      </c>
      <c r="HJQ1" t="s">
        <v>12743</v>
      </c>
      <c r="HJR1" t="s">
        <v>12744</v>
      </c>
      <c r="HJS1" t="s">
        <v>12745</v>
      </c>
      <c r="HJT1" t="s">
        <v>12746</v>
      </c>
      <c r="HJU1" t="s">
        <v>12747</v>
      </c>
      <c r="HJV1" t="s">
        <v>12748</v>
      </c>
      <c r="HJW1" t="s">
        <v>12749</v>
      </c>
      <c r="HJX1" t="s">
        <v>12750</v>
      </c>
      <c r="HJY1" t="s">
        <v>12751</v>
      </c>
      <c r="HJZ1" t="s">
        <v>12752</v>
      </c>
      <c r="HKA1" t="s">
        <v>12753</v>
      </c>
      <c r="HKB1" t="s">
        <v>12754</v>
      </c>
      <c r="HKC1" t="s">
        <v>12755</v>
      </c>
      <c r="HKD1" t="s">
        <v>12756</v>
      </c>
      <c r="HKE1" t="s">
        <v>12757</v>
      </c>
      <c r="HKF1" t="s">
        <v>12758</v>
      </c>
      <c r="HKG1" t="s">
        <v>12759</v>
      </c>
      <c r="HKH1" t="s">
        <v>12760</v>
      </c>
      <c r="HKI1" t="s">
        <v>12761</v>
      </c>
      <c r="HKJ1" t="s">
        <v>12762</v>
      </c>
      <c r="HKK1" t="s">
        <v>12763</v>
      </c>
      <c r="HKL1" t="s">
        <v>12764</v>
      </c>
      <c r="HKM1" t="s">
        <v>12765</v>
      </c>
      <c r="HKN1" t="s">
        <v>12766</v>
      </c>
      <c r="HKO1" t="s">
        <v>12767</v>
      </c>
      <c r="HKP1" t="s">
        <v>12768</v>
      </c>
      <c r="HKQ1" t="s">
        <v>12769</v>
      </c>
      <c r="HKR1" t="s">
        <v>12770</v>
      </c>
      <c r="HKS1" t="s">
        <v>12771</v>
      </c>
      <c r="HKT1" t="s">
        <v>12772</v>
      </c>
      <c r="HKU1" t="s">
        <v>12773</v>
      </c>
      <c r="HKV1" t="s">
        <v>12774</v>
      </c>
      <c r="HKW1" t="s">
        <v>12775</v>
      </c>
      <c r="HKX1" t="s">
        <v>12776</v>
      </c>
      <c r="HKY1" t="s">
        <v>12777</v>
      </c>
      <c r="HKZ1" t="s">
        <v>12778</v>
      </c>
      <c r="HLA1" t="s">
        <v>12779</v>
      </c>
      <c r="HLB1" t="s">
        <v>12780</v>
      </c>
      <c r="HLC1" t="s">
        <v>12781</v>
      </c>
      <c r="HLD1" t="s">
        <v>12782</v>
      </c>
      <c r="HLE1" t="s">
        <v>12783</v>
      </c>
      <c r="HLF1" t="s">
        <v>12784</v>
      </c>
      <c r="HLG1" t="s">
        <v>12785</v>
      </c>
      <c r="HLH1" t="s">
        <v>12786</v>
      </c>
      <c r="HLI1" t="s">
        <v>12787</v>
      </c>
      <c r="HLJ1" t="s">
        <v>12788</v>
      </c>
      <c r="HLK1" t="s">
        <v>12789</v>
      </c>
      <c r="HLL1" t="s">
        <v>12790</v>
      </c>
      <c r="HLM1" t="s">
        <v>12791</v>
      </c>
      <c r="HLN1" t="s">
        <v>12792</v>
      </c>
      <c r="HLO1" t="s">
        <v>12793</v>
      </c>
      <c r="HLP1" t="s">
        <v>12794</v>
      </c>
      <c r="HLQ1" t="s">
        <v>12795</v>
      </c>
      <c r="HLR1" t="s">
        <v>12796</v>
      </c>
      <c r="HLS1" t="s">
        <v>12797</v>
      </c>
      <c r="HLT1" t="s">
        <v>12798</v>
      </c>
      <c r="HLU1" t="s">
        <v>12799</v>
      </c>
      <c r="HLV1" t="s">
        <v>12800</v>
      </c>
      <c r="HLW1" t="s">
        <v>12801</v>
      </c>
      <c r="HLX1" t="s">
        <v>12802</v>
      </c>
      <c r="HLY1" t="s">
        <v>12803</v>
      </c>
      <c r="HLZ1" t="s">
        <v>12804</v>
      </c>
      <c r="HMA1" t="s">
        <v>12805</v>
      </c>
      <c r="HMB1" t="s">
        <v>12806</v>
      </c>
      <c r="HMC1" t="s">
        <v>12807</v>
      </c>
      <c r="HMD1" t="s">
        <v>12808</v>
      </c>
      <c r="HME1" t="s">
        <v>12809</v>
      </c>
      <c r="HMF1" t="s">
        <v>12810</v>
      </c>
      <c r="HMG1" t="s">
        <v>12811</v>
      </c>
      <c r="HMH1" t="s">
        <v>12812</v>
      </c>
      <c r="HMI1" t="s">
        <v>12813</v>
      </c>
      <c r="HMJ1" t="s">
        <v>12814</v>
      </c>
      <c r="HMK1" t="s">
        <v>12815</v>
      </c>
      <c r="HML1" t="s">
        <v>12816</v>
      </c>
      <c r="HMM1" t="s">
        <v>12817</v>
      </c>
      <c r="HMN1" t="s">
        <v>12818</v>
      </c>
      <c r="HMO1" t="s">
        <v>12819</v>
      </c>
      <c r="HMP1" t="s">
        <v>12820</v>
      </c>
      <c r="HMQ1" t="s">
        <v>12821</v>
      </c>
      <c r="HMR1" t="s">
        <v>12822</v>
      </c>
      <c r="HMS1" t="s">
        <v>12823</v>
      </c>
      <c r="HMT1" t="s">
        <v>12824</v>
      </c>
      <c r="HMU1" t="s">
        <v>12825</v>
      </c>
      <c r="HMV1" t="s">
        <v>12826</v>
      </c>
      <c r="HMW1" t="s">
        <v>12827</v>
      </c>
      <c r="HMX1" t="s">
        <v>12828</v>
      </c>
      <c r="HMY1" t="s">
        <v>12829</v>
      </c>
      <c r="HMZ1" t="s">
        <v>12830</v>
      </c>
      <c r="HNA1" t="s">
        <v>12831</v>
      </c>
      <c r="HNB1" t="s">
        <v>12832</v>
      </c>
      <c r="HNC1" t="s">
        <v>12833</v>
      </c>
      <c r="HND1" t="s">
        <v>12834</v>
      </c>
      <c r="HNE1" t="s">
        <v>12835</v>
      </c>
      <c r="HNF1" t="s">
        <v>12836</v>
      </c>
      <c r="HNG1" t="s">
        <v>12837</v>
      </c>
      <c r="HNH1" t="s">
        <v>12838</v>
      </c>
      <c r="HNI1" t="s">
        <v>12839</v>
      </c>
      <c r="HNJ1" t="s">
        <v>12840</v>
      </c>
      <c r="HNK1" t="s">
        <v>12841</v>
      </c>
      <c r="HNL1" t="s">
        <v>12842</v>
      </c>
      <c r="HNM1" t="s">
        <v>12843</v>
      </c>
      <c r="HNN1" t="s">
        <v>12844</v>
      </c>
      <c r="HNO1" t="s">
        <v>12845</v>
      </c>
      <c r="HNP1" t="s">
        <v>12846</v>
      </c>
      <c r="HNQ1" t="s">
        <v>12847</v>
      </c>
      <c r="HNR1" t="s">
        <v>12848</v>
      </c>
      <c r="HNS1" t="s">
        <v>12849</v>
      </c>
      <c r="HNT1" t="s">
        <v>12850</v>
      </c>
      <c r="HNU1" t="s">
        <v>12851</v>
      </c>
      <c r="HNV1" t="s">
        <v>12852</v>
      </c>
      <c r="HNW1" t="s">
        <v>12853</v>
      </c>
      <c r="HNX1" t="s">
        <v>12854</v>
      </c>
      <c r="HNY1" t="s">
        <v>12855</v>
      </c>
      <c r="HNZ1" t="s">
        <v>12856</v>
      </c>
      <c r="HOA1" t="s">
        <v>12857</v>
      </c>
      <c r="HOB1" t="s">
        <v>12858</v>
      </c>
      <c r="HOC1" t="s">
        <v>12859</v>
      </c>
      <c r="HOD1" t="s">
        <v>12860</v>
      </c>
      <c r="HOE1" t="s">
        <v>12861</v>
      </c>
      <c r="HOF1" t="s">
        <v>12862</v>
      </c>
      <c r="HOG1" t="s">
        <v>12863</v>
      </c>
      <c r="HOH1" t="s">
        <v>12864</v>
      </c>
      <c r="HOI1" t="s">
        <v>12865</v>
      </c>
      <c r="HOJ1" t="s">
        <v>12866</v>
      </c>
      <c r="HOK1" t="s">
        <v>12867</v>
      </c>
      <c r="HOL1" t="s">
        <v>12868</v>
      </c>
      <c r="HOM1" t="s">
        <v>12869</v>
      </c>
      <c r="HON1" t="s">
        <v>12870</v>
      </c>
      <c r="HOO1" t="s">
        <v>12871</v>
      </c>
      <c r="HOP1" t="s">
        <v>12872</v>
      </c>
      <c r="HOQ1" t="s">
        <v>12873</v>
      </c>
      <c r="HOR1" t="s">
        <v>12874</v>
      </c>
      <c r="HOS1" t="s">
        <v>12875</v>
      </c>
      <c r="HOT1" t="s">
        <v>12876</v>
      </c>
      <c r="HOU1" t="s">
        <v>12877</v>
      </c>
      <c r="HOV1" t="s">
        <v>12878</v>
      </c>
      <c r="HOW1" t="s">
        <v>12879</v>
      </c>
      <c r="HOX1" t="s">
        <v>12880</v>
      </c>
      <c r="HOY1" t="s">
        <v>12881</v>
      </c>
      <c r="HOZ1" t="s">
        <v>12882</v>
      </c>
      <c r="HPA1" t="s">
        <v>12883</v>
      </c>
      <c r="HPB1" t="s">
        <v>12884</v>
      </c>
      <c r="HPC1" t="s">
        <v>12885</v>
      </c>
      <c r="HPD1" t="s">
        <v>12886</v>
      </c>
      <c r="HPE1" t="s">
        <v>12887</v>
      </c>
      <c r="HPF1" t="s">
        <v>12888</v>
      </c>
      <c r="HPG1" t="s">
        <v>12889</v>
      </c>
      <c r="HPH1" t="s">
        <v>12890</v>
      </c>
      <c r="HPI1" t="s">
        <v>12891</v>
      </c>
      <c r="HPJ1" t="s">
        <v>12892</v>
      </c>
      <c r="HPK1" t="s">
        <v>12893</v>
      </c>
      <c r="HPL1" t="s">
        <v>12894</v>
      </c>
      <c r="HPM1" t="s">
        <v>12895</v>
      </c>
      <c r="HPN1" t="s">
        <v>12896</v>
      </c>
      <c r="HPO1" t="s">
        <v>12897</v>
      </c>
      <c r="HPP1" t="s">
        <v>12898</v>
      </c>
      <c r="HPQ1" t="s">
        <v>12899</v>
      </c>
      <c r="HPR1" t="s">
        <v>12900</v>
      </c>
      <c r="HPS1" t="s">
        <v>12901</v>
      </c>
      <c r="HPT1" t="s">
        <v>12902</v>
      </c>
      <c r="HPU1" t="s">
        <v>12903</v>
      </c>
      <c r="HPV1" t="s">
        <v>12904</v>
      </c>
      <c r="HPW1" t="s">
        <v>12905</v>
      </c>
      <c r="HPX1" t="s">
        <v>12906</v>
      </c>
      <c r="HPY1" t="s">
        <v>12907</v>
      </c>
      <c r="HPZ1" t="s">
        <v>12908</v>
      </c>
      <c r="HQA1" t="s">
        <v>12909</v>
      </c>
      <c r="HQB1" t="s">
        <v>12910</v>
      </c>
      <c r="HQC1" t="s">
        <v>12911</v>
      </c>
      <c r="HQD1" t="s">
        <v>12912</v>
      </c>
      <c r="HQE1" t="s">
        <v>12913</v>
      </c>
      <c r="HQF1" t="s">
        <v>12914</v>
      </c>
      <c r="HQG1" t="s">
        <v>12915</v>
      </c>
      <c r="HQH1" t="s">
        <v>12916</v>
      </c>
      <c r="HQI1" t="s">
        <v>12917</v>
      </c>
      <c r="HQJ1" t="s">
        <v>12918</v>
      </c>
      <c r="HQK1" t="s">
        <v>12919</v>
      </c>
      <c r="HQL1" t="s">
        <v>12920</v>
      </c>
      <c r="HQM1" t="s">
        <v>12921</v>
      </c>
      <c r="HQN1" t="s">
        <v>12922</v>
      </c>
      <c r="HQO1" t="s">
        <v>12923</v>
      </c>
      <c r="HQP1" t="s">
        <v>12924</v>
      </c>
      <c r="HQQ1" t="s">
        <v>12925</v>
      </c>
      <c r="HQR1" t="s">
        <v>12926</v>
      </c>
      <c r="HQS1" t="s">
        <v>12927</v>
      </c>
      <c r="HQT1" t="s">
        <v>12928</v>
      </c>
      <c r="HQU1" t="s">
        <v>12929</v>
      </c>
      <c r="HQV1" t="s">
        <v>12930</v>
      </c>
      <c r="HQW1" t="s">
        <v>12931</v>
      </c>
      <c r="HQX1" t="s">
        <v>12932</v>
      </c>
      <c r="HQY1" t="s">
        <v>12933</v>
      </c>
      <c r="HQZ1" t="s">
        <v>12934</v>
      </c>
      <c r="HRA1" t="s">
        <v>12935</v>
      </c>
      <c r="HRB1" t="s">
        <v>12936</v>
      </c>
      <c r="HRC1" t="s">
        <v>12937</v>
      </c>
      <c r="HRD1" t="s">
        <v>12938</v>
      </c>
      <c r="HRE1" t="s">
        <v>12939</v>
      </c>
      <c r="HRF1" t="s">
        <v>12940</v>
      </c>
      <c r="HRG1" t="s">
        <v>12941</v>
      </c>
      <c r="HRH1" t="s">
        <v>12942</v>
      </c>
      <c r="HRI1" t="s">
        <v>12943</v>
      </c>
      <c r="HRJ1" t="s">
        <v>12944</v>
      </c>
      <c r="HRK1" t="s">
        <v>12945</v>
      </c>
      <c r="HRL1" t="s">
        <v>12946</v>
      </c>
      <c r="HRM1" t="s">
        <v>12947</v>
      </c>
      <c r="HRN1" t="s">
        <v>12948</v>
      </c>
      <c r="HRO1" t="s">
        <v>12949</v>
      </c>
      <c r="HRP1" t="s">
        <v>12950</v>
      </c>
      <c r="HRQ1" t="s">
        <v>12951</v>
      </c>
      <c r="HRR1" t="s">
        <v>12952</v>
      </c>
      <c r="HRS1" t="s">
        <v>12953</v>
      </c>
      <c r="HRT1" t="s">
        <v>12954</v>
      </c>
      <c r="HRU1" t="s">
        <v>12955</v>
      </c>
      <c r="HRV1" t="s">
        <v>12956</v>
      </c>
      <c r="HRW1" t="s">
        <v>12957</v>
      </c>
      <c r="HRX1" t="s">
        <v>12958</v>
      </c>
      <c r="HRY1" t="s">
        <v>12959</v>
      </c>
      <c r="HRZ1" t="s">
        <v>12960</v>
      </c>
      <c r="HSA1" t="s">
        <v>12961</v>
      </c>
      <c r="HSB1" t="s">
        <v>12962</v>
      </c>
      <c r="HSC1" t="s">
        <v>12963</v>
      </c>
      <c r="HSD1" t="s">
        <v>12964</v>
      </c>
      <c r="HSE1" t="s">
        <v>12965</v>
      </c>
      <c r="HSF1" t="s">
        <v>12966</v>
      </c>
      <c r="HSG1" t="s">
        <v>12967</v>
      </c>
      <c r="HSH1" t="s">
        <v>12968</v>
      </c>
      <c r="HSI1" t="s">
        <v>12969</v>
      </c>
      <c r="HSJ1" t="s">
        <v>12970</v>
      </c>
      <c r="HSK1" t="s">
        <v>12971</v>
      </c>
      <c r="HSL1" t="s">
        <v>12972</v>
      </c>
      <c r="HSM1" t="s">
        <v>12973</v>
      </c>
      <c r="HSN1" t="s">
        <v>12974</v>
      </c>
      <c r="HSO1" t="s">
        <v>12975</v>
      </c>
      <c r="HSP1" t="s">
        <v>12976</v>
      </c>
      <c r="HSQ1" t="s">
        <v>12977</v>
      </c>
      <c r="HSR1" t="s">
        <v>12978</v>
      </c>
      <c r="HSS1" t="s">
        <v>12979</v>
      </c>
      <c r="HST1" t="s">
        <v>12980</v>
      </c>
      <c r="HSU1" t="s">
        <v>12981</v>
      </c>
      <c r="HSV1" t="s">
        <v>12982</v>
      </c>
      <c r="HSW1" t="s">
        <v>12983</v>
      </c>
      <c r="HSX1" t="s">
        <v>12984</v>
      </c>
      <c r="HSY1" t="s">
        <v>12985</v>
      </c>
      <c r="HSZ1" t="s">
        <v>12986</v>
      </c>
      <c r="HTA1" t="s">
        <v>12987</v>
      </c>
      <c r="HTB1" t="s">
        <v>12988</v>
      </c>
      <c r="HTC1" t="s">
        <v>12989</v>
      </c>
      <c r="HTD1" t="s">
        <v>12990</v>
      </c>
      <c r="HTE1" t="s">
        <v>12991</v>
      </c>
      <c r="HTF1" t="s">
        <v>12992</v>
      </c>
      <c r="HTG1" t="s">
        <v>12993</v>
      </c>
      <c r="HTH1" t="s">
        <v>12994</v>
      </c>
      <c r="HTI1" t="s">
        <v>12995</v>
      </c>
      <c r="HTJ1" t="s">
        <v>12996</v>
      </c>
      <c r="HTK1" t="s">
        <v>12997</v>
      </c>
      <c r="HTL1" t="s">
        <v>12998</v>
      </c>
      <c r="HTM1" t="s">
        <v>12999</v>
      </c>
      <c r="HTN1" t="s">
        <v>13000</v>
      </c>
      <c r="HTO1" t="s">
        <v>13001</v>
      </c>
      <c r="HTP1" t="s">
        <v>13002</v>
      </c>
      <c r="HTQ1" t="s">
        <v>13003</v>
      </c>
      <c r="HTR1" t="s">
        <v>13004</v>
      </c>
      <c r="HTS1" t="s">
        <v>13005</v>
      </c>
      <c r="HTT1" t="s">
        <v>13006</v>
      </c>
      <c r="HTU1" t="s">
        <v>13007</v>
      </c>
      <c r="HTV1" t="s">
        <v>13008</v>
      </c>
      <c r="HTW1" t="s">
        <v>13009</v>
      </c>
      <c r="HTX1" t="s">
        <v>13010</v>
      </c>
      <c r="HTY1" t="s">
        <v>13011</v>
      </c>
      <c r="HTZ1" t="s">
        <v>13012</v>
      </c>
      <c r="HUA1" t="s">
        <v>13013</v>
      </c>
      <c r="HUB1" t="s">
        <v>13014</v>
      </c>
      <c r="HUC1" t="s">
        <v>13015</v>
      </c>
      <c r="HUD1" t="s">
        <v>13016</v>
      </c>
      <c r="HUE1" t="s">
        <v>13017</v>
      </c>
      <c r="HUF1" t="s">
        <v>13018</v>
      </c>
      <c r="HUG1" t="s">
        <v>13019</v>
      </c>
      <c r="HUH1" t="s">
        <v>13020</v>
      </c>
      <c r="HUI1" t="s">
        <v>13021</v>
      </c>
      <c r="HUJ1" t="s">
        <v>13022</v>
      </c>
      <c r="HUK1" t="s">
        <v>13023</v>
      </c>
      <c r="HUL1" t="s">
        <v>13024</v>
      </c>
      <c r="HUM1" t="s">
        <v>13025</v>
      </c>
      <c r="HUN1" t="s">
        <v>13026</v>
      </c>
      <c r="HUO1" t="s">
        <v>13027</v>
      </c>
      <c r="HUP1" t="s">
        <v>13028</v>
      </c>
      <c r="HUQ1" t="s">
        <v>13029</v>
      </c>
      <c r="HUR1" t="s">
        <v>13030</v>
      </c>
      <c r="HUS1" t="s">
        <v>13031</v>
      </c>
      <c r="HUT1" t="s">
        <v>13032</v>
      </c>
      <c r="HUU1" t="s">
        <v>13033</v>
      </c>
      <c r="HUV1" t="s">
        <v>13034</v>
      </c>
      <c r="HUW1" t="s">
        <v>13035</v>
      </c>
      <c r="HUX1" t="s">
        <v>13036</v>
      </c>
      <c r="HUY1" t="s">
        <v>13037</v>
      </c>
      <c r="HUZ1" t="s">
        <v>13038</v>
      </c>
      <c r="HVA1" t="s">
        <v>13039</v>
      </c>
      <c r="HVB1" t="s">
        <v>13040</v>
      </c>
      <c r="HVC1" t="s">
        <v>13041</v>
      </c>
      <c r="HVD1" t="s">
        <v>13042</v>
      </c>
      <c r="HVE1" t="s">
        <v>13043</v>
      </c>
      <c r="HVF1" t="s">
        <v>13044</v>
      </c>
      <c r="HVG1" t="s">
        <v>13045</v>
      </c>
      <c r="HVH1" t="s">
        <v>13046</v>
      </c>
      <c r="HVI1" t="s">
        <v>13047</v>
      </c>
      <c r="HVJ1" t="s">
        <v>13048</v>
      </c>
      <c r="HVK1" t="s">
        <v>13049</v>
      </c>
      <c r="HVL1" t="s">
        <v>13050</v>
      </c>
      <c r="HVM1" t="s">
        <v>13051</v>
      </c>
      <c r="HVN1" t="s">
        <v>13052</v>
      </c>
      <c r="HVO1" t="s">
        <v>13053</v>
      </c>
      <c r="HVP1" t="s">
        <v>13054</v>
      </c>
      <c r="HVQ1" t="s">
        <v>13055</v>
      </c>
      <c r="HVR1" t="s">
        <v>13056</v>
      </c>
      <c r="HVS1" t="s">
        <v>13057</v>
      </c>
      <c r="HVT1" t="s">
        <v>13058</v>
      </c>
      <c r="HVU1" t="s">
        <v>13059</v>
      </c>
      <c r="HVV1" t="s">
        <v>13060</v>
      </c>
      <c r="HVW1" t="s">
        <v>13061</v>
      </c>
      <c r="HVX1" t="s">
        <v>13062</v>
      </c>
      <c r="HVY1" t="s">
        <v>13063</v>
      </c>
      <c r="HVZ1" t="s">
        <v>13064</v>
      </c>
      <c r="HWA1" t="s">
        <v>13065</v>
      </c>
      <c r="HWB1" t="s">
        <v>13066</v>
      </c>
      <c r="HWC1" t="s">
        <v>13067</v>
      </c>
      <c r="HWD1" t="s">
        <v>13068</v>
      </c>
      <c r="HWE1" t="s">
        <v>13069</v>
      </c>
      <c r="HWF1" t="s">
        <v>13070</v>
      </c>
      <c r="HWG1" t="s">
        <v>13071</v>
      </c>
      <c r="HWH1" t="s">
        <v>13072</v>
      </c>
      <c r="HWI1" t="s">
        <v>13073</v>
      </c>
      <c r="HWJ1" t="s">
        <v>13074</v>
      </c>
      <c r="HWK1" t="s">
        <v>13075</v>
      </c>
      <c r="HWL1" t="s">
        <v>13076</v>
      </c>
      <c r="HWM1" t="s">
        <v>13077</v>
      </c>
      <c r="HWN1" t="s">
        <v>13078</v>
      </c>
      <c r="HWO1" t="s">
        <v>13079</v>
      </c>
      <c r="HWP1" t="s">
        <v>13080</v>
      </c>
      <c r="HWQ1" t="s">
        <v>13081</v>
      </c>
      <c r="HWR1" t="s">
        <v>13082</v>
      </c>
      <c r="HWS1" t="s">
        <v>13083</v>
      </c>
      <c r="HWT1" t="s">
        <v>13084</v>
      </c>
      <c r="HWU1" t="s">
        <v>13085</v>
      </c>
      <c r="HWV1" t="s">
        <v>13086</v>
      </c>
      <c r="HWW1" t="s">
        <v>13087</v>
      </c>
      <c r="HWX1" t="s">
        <v>13088</v>
      </c>
      <c r="HWY1" t="s">
        <v>13089</v>
      </c>
      <c r="HWZ1" t="s">
        <v>13090</v>
      </c>
      <c r="HXA1" t="s">
        <v>13091</v>
      </c>
      <c r="HXB1" t="s">
        <v>13092</v>
      </c>
      <c r="HXC1" t="s">
        <v>13093</v>
      </c>
      <c r="HXD1" t="s">
        <v>13094</v>
      </c>
      <c r="HXE1" t="s">
        <v>13095</v>
      </c>
      <c r="HXF1" t="s">
        <v>13096</v>
      </c>
      <c r="HXG1" t="s">
        <v>13097</v>
      </c>
      <c r="HXH1" t="s">
        <v>13098</v>
      </c>
      <c r="HXI1" t="s">
        <v>13099</v>
      </c>
      <c r="HXJ1" t="s">
        <v>13100</v>
      </c>
      <c r="HXK1" t="s">
        <v>13101</v>
      </c>
      <c r="HXL1" t="s">
        <v>13102</v>
      </c>
      <c r="HXM1" t="s">
        <v>13103</v>
      </c>
      <c r="HXN1" t="s">
        <v>13104</v>
      </c>
      <c r="HXO1" t="s">
        <v>13105</v>
      </c>
      <c r="HXP1" t="s">
        <v>13106</v>
      </c>
      <c r="HXQ1" t="s">
        <v>13107</v>
      </c>
      <c r="HXR1" t="s">
        <v>13108</v>
      </c>
      <c r="HXS1" t="s">
        <v>13109</v>
      </c>
      <c r="HXT1" t="s">
        <v>13110</v>
      </c>
      <c r="HXU1" t="s">
        <v>13111</v>
      </c>
      <c r="HXV1" t="s">
        <v>13112</v>
      </c>
      <c r="HXW1" t="s">
        <v>13113</v>
      </c>
      <c r="HXX1" t="s">
        <v>13114</v>
      </c>
      <c r="HXY1" t="s">
        <v>13115</v>
      </c>
      <c r="HXZ1" t="s">
        <v>13116</v>
      </c>
      <c r="HYA1" t="s">
        <v>13117</v>
      </c>
      <c r="HYB1" t="s">
        <v>13118</v>
      </c>
      <c r="HYC1" t="s">
        <v>13119</v>
      </c>
      <c r="HYD1" t="s">
        <v>13120</v>
      </c>
      <c r="HYE1" t="s">
        <v>13121</v>
      </c>
      <c r="HYF1" t="s">
        <v>13122</v>
      </c>
      <c r="HYG1" t="s">
        <v>13123</v>
      </c>
      <c r="HYH1" t="s">
        <v>13124</v>
      </c>
      <c r="HYI1" t="s">
        <v>13125</v>
      </c>
      <c r="HYJ1" t="s">
        <v>13126</v>
      </c>
      <c r="HYK1" t="s">
        <v>13127</v>
      </c>
      <c r="HYL1" t="s">
        <v>13128</v>
      </c>
      <c r="HYM1" t="s">
        <v>13129</v>
      </c>
      <c r="HYN1" t="s">
        <v>13130</v>
      </c>
      <c r="HYO1" t="s">
        <v>13131</v>
      </c>
      <c r="HYP1" t="s">
        <v>13132</v>
      </c>
      <c r="HYQ1" t="s">
        <v>13133</v>
      </c>
      <c r="HYR1" t="s">
        <v>13134</v>
      </c>
      <c r="HYS1" t="s">
        <v>13135</v>
      </c>
      <c r="HYT1" t="s">
        <v>13136</v>
      </c>
      <c r="HYU1" t="s">
        <v>13137</v>
      </c>
      <c r="HYV1" t="s">
        <v>13138</v>
      </c>
      <c r="HYW1" t="s">
        <v>13139</v>
      </c>
      <c r="HYX1" t="s">
        <v>13140</v>
      </c>
      <c r="HYY1" t="s">
        <v>13141</v>
      </c>
      <c r="HYZ1" t="s">
        <v>13142</v>
      </c>
      <c r="HZA1" t="s">
        <v>13143</v>
      </c>
      <c r="HZB1" t="s">
        <v>13144</v>
      </c>
      <c r="HZC1" t="s">
        <v>13145</v>
      </c>
      <c r="HZD1" t="s">
        <v>13146</v>
      </c>
      <c r="HZE1" t="s">
        <v>13147</v>
      </c>
      <c r="HZF1" t="s">
        <v>13148</v>
      </c>
      <c r="HZG1" t="s">
        <v>13149</v>
      </c>
      <c r="HZH1" t="s">
        <v>13150</v>
      </c>
      <c r="HZI1" t="s">
        <v>13151</v>
      </c>
      <c r="HZJ1" t="s">
        <v>13152</v>
      </c>
      <c r="HZK1" t="s">
        <v>13153</v>
      </c>
      <c r="HZL1" t="s">
        <v>13154</v>
      </c>
      <c r="HZM1" t="s">
        <v>13155</v>
      </c>
      <c r="HZN1" t="s">
        <v>13156</v>
      </c>
      <c r="HZO1" t="s">
        <v>13157</v>
      </c>
      <c r="HZP1" t="s">
        <v>13158</v>
      </c>
      <c r="HZQ1" t="s">
        <v>13159</v>
      </c>
      <c r="HZR1" t="s">
        <v>13160</v>
      </c>
      <c r="HZS1" t="s">
        <v>13161</v>
      </c>
      <c r="HZT1" t="s">
        <v>13162</v>
      </c>
      <c r="HZU1" t="s">
        <v>13163</v>
      </c>
      <c r="HZV1" t="s">
        <v>13164</v>
      </c>
      <c r="HZW1" t="s">
        <v>13165</v>
      </c>
      <c r="HZX1" t="s">
        <v>13166</v>
      </c>
      <c r="HZY1" t="s">
        <v>13167</v>
      </c>
      <c r="HZZ1" t="s">
        <v>13168</v>
      </c>
      <c r="IAA1" t="s">
        <v>13169</v>
      </c>
      <c r="IAB1" t="s">
        <v>13170</v>
      </c>
      <c r="IAC1" t="s">
        <v>13171</v>
      </c>
      <c r="IAD1" t="s">
        <v>13172</v>
      </c>
      <c r="IAE1" t="s">
        <v>13173</v>
      </c>
      <c r="IAF1" t="s">
        <v>13174</v>
      </c>
      <c r="IAG1" t="s">
        <v>13175</v>
      </c>
      <c r="IAH1" t="s">
        <v>13176</v>
      </c>
      <c r="IAI1" t="s">
        <v>13177</v>
      </c>
      <c r="IAJ1" t="s">
        <v>13178</v>
      </c>
      <c r="IAK1" t="s">
        <v>13179</v>
      </c>
      <c r="IAL1" t="s">
        <v>13180</v>
      </c>
      <c r="IAM1" t="s">
        <v>13181</v>
      </c>
      <c r="IAN1" t="s">
        <v>13182</v>
      </c>
      <c r="IAO1" t="s">
        <v>13183</v>
      </c>
      <c r="IAP1" t="s">
        <v>13184</v>
      </c>
      <c r="IAQ1" t="s">
        <v>13185</v>
      </c>
      <c r="IAR1" t="s">
        <v>13186</v>
      </c>
      <c r="IAS1" t="s">
        <v>13187</v>
      </c>
      <c r="IAT1" t="s">
        <v>13188</v>
      </c>
      <c r="IAU1" t="s">
        <v>13189</v>
      </c>
      <c r="IAV1" t="s">
        <v>13190</v>
      </c>
      <c r="IAW1" t="s">
        <v>13191</v>
      </c>
      <c r="IAX1" t="s">
        <v>13192</v>
      </c>
      <c r="IAY1" t="s">
        <v>13193</v>
      </c>
      <c r="IAZ1" t="s">
        <v>13194</v>
      </c>
      <c r="IBA1" t="s">
        <v>13195</v>
      </c>
      <c r="IBB1" t="s">
        <v>13196</v>
      </c>
      <c r="IBC1" t="s">
        <v>13197</v>
      </c>
      <c r="IBD1" t="s">
        <v>13198</v>
      </c>
      <c r="IBE1" t="s">
        <v>13199</v>
      </c>
      <c r="IBF1" t="s">
        <v>13200</v>
      </c>
      <c r="IBG1" t="s">
        <v>13201</v>
      </c>
      <c r="IBH1" t="s">
        <v>13202</v>
      </c>
      <c r="IBI1" t="s">
        <v>13203</v>
      </c>
      <c r="IBJ1" t="s">
        <v>13204</v>
      </c>
      <c r="IBK1" t="s">
        <v>13205</v>
      </c>
      <c r="IBL1" t="s">
        <v>13206</v>
      </c>
      <c r="IBM1" t="s">
        <v>13207</v>
      </c>
      <c r="IBN1" t="s">
        <v>13208</v>
      </c>
      <c r="IBO1" t="s">
        <v>13209</v>
      </c>
      <c r="IBP1" t="s">
        <v>13210</v>
      </c>
      <c r="IBQ1" t="s">
        <v>13211</v>
      </c>
      <c r="IBR1" t="s">
        <v>13212</v>
      </c>
      <c r="IBS1" t="s">
        <v>13213</v>
      </c>
      <c r="IBT1" t="s">
        <v>13214</v>
      </c>
      <c r="IBU1" t="s">
        <v>13215</v>
      </c>
      <c r="IBV1" t="s">
        <v>13216</v>
      </c>
      <c r="IBW1" t="s">
        <v>13217</v>
      </c>
      <c r="IBX1" t="s">
        <v>13218</v>
      </c>
      <c r="IBY1" t="s">
        <v>13219</v>
      </c>
      <c r="IBZ1" t="s">
        <v>13220</v>
      </c>
      <c r="ICA1" t="s">
        <v>13221</v>
      </c>
      <c r="ICB1" t="s">
        <v>13222</v>
      </c>
      <c r="ICC1" t="s">
        <v>13223</v>
      </c>
      <c r="ICD1" t="s">
        <v>13224</v>
      </c>
      <c r="ICE1" t="s">
        <v>13225</v>
      </c>
      <c r="ICF1" t="s">
        <v>13226</v>
      </c>
      <c r="ICG1" t="s">
        <v>13227</v>
      </c>
      <c r="ICH1" t="s">
        <v>13228</v>
      </c>
      <c r="ICI1" t="s">
        <v>13229</v>
      </c>
      <c r="ICJ1" t="s">
        <v>13230</v>
      </c>
      <c r="ICK1" t="s">
        <v>13231</v>
      </c>
      <c r="ICL1" t="s">
        <v>13232</v>
      </c>
      <c r="ICM1" t="s">
        <v>13233</v>
      </c>
      <c r="ICN1" t="s">
        <v>13234</v>
      </c>
      <c r="ICO1" t="s">
        <v>13235</v>
      </c>
      <c r="ICP1" t="s">
        <v>13236</v>
      </c>
      <c r="ICQ1" t="s">
        <v>13237</v>
      </c>
      <c r="ICR1" t="s">
        <v>13238</v>
      </c>
      <c r="ICS1" t="s">
        <v>13239</v>
      </c>
      <c r="ICT1" t="s">
        <v>13240</v>
      </c>
      <c r="ICU1" t="s">
        <v>13241</v>
      </c>
      <c r="ICV1" t="s">
        <v>13242</v>
      </c>
      <c r="ICW1" t="s">
        <v>13243</v>
      </c>
      <c r="ICX1" t="s">
        <v>13244</v>
      </c>
      <c r="ICY1" t="s">
        <v>13245</v>
      </c>
      <c r="ICZ1" t="s">
        <v>13246</v>
      </c>
      <c r="IDA1" t="s">
        <v>13247</v>
      </c>
      <c r="IDB1" t="s">
        <v>13248</v>
      </c>
      <c r="IDC1" t="s">
        <v>13249</v>
      </c>
      <c r="IDD1" t="s">
        <v>13250</v>
      </c>
      <c r="IDE1" t="s">
        <v>13251</v>
      </c>
      <c r="IDF1" t="s">
        <v>13252</v>
      </c>
      <c r="IDG1" t="s">
        <v>13253</v>
      </c>
      <c r="IDH1" t="s">
        <v>13254</v>
      </c>
      <c r="IDI1" t="s">
        <v>13255</v>
      </c>
      <c r="IDJ1" t="s">
        <v>13256</v>
      </c>
      <c r="IDK1" t="s">
        <v>13257</v>
      </c>
      <c r="IDL1" t="s">
        <v>13258</v>
      </c>
      <c r="IDM1" t="s">
        <v>13259</v>
      </c>
      <c r="IDN1" t="s">
        <v>13260</v>
      </c>
      <c r="IDO1" t="s">
        <v>13261</v>
      </c>
      <c r="IDP1" t="s">
        <v>13262</v>
      </c>
      <c r="IDQ1" t="s">
        <v>13263</v>
      </c>
      <c r="IDR1" t="s">
        <v>13264</v>
      </c>
      <c r="IDS1" t="s">
        <v>13265</v>
      </c>
      <c r="IDT1" t="s">
        <v>13266</v>
      </c>
      <c r="IDU1" t="s">
        <v>13267</v>
      </c>
      <c r="IDV1" t="s">
        <v>13268</v>
      </c>
      <c r="IDW1" t="s">
        <v>13269</v>
      </c>
      <c r="IDX1" t="s">
        <v>13270</v>
      </c>
      <c r="IDY1" t="s">
        <v>13271</v>
      </c>
      <c r="IDZ1" t="s">
        <v>13272</v>
      </c>
      <c r="IEA1" t="s">
        <v>13273</v>
      </c>
      <c r="IEB1" t="s">
        <v>13274</v>
      </c>
      <c r="IEC1" t="s">
        <v>13275</v>
      </c>
      <c r="IED1" t="s">
        <v>13276</v>
      </c>
      <c r="IEE1" t="s">
        <v>13277</v>
      </c>
      <c r="IEF1" t="s">
        <v>13278</v>
      </c>
      <c r="IEG1" t="s">
        <v>13279</v>
      </c>
      <c r="IEH1" t="s">
        <v>13280</v>
      </c>
      <c r="IEI1" t="s">
        <v>13281</v>
      </c>
      <c r="IEJ1" t="s">
        <v>13282</v>
      </c>
      <c r="IEK1" t="s">
        <v>13283</v>
      </c>
      <c r="IEL1" t="s">
        <v>13284</v>
      </c>
      <c r="IEM1" t="s">
        <v>13285</v>
      </c>
      <c r="IEN1" t="s">
        <v>13286</v>
      </c>
      <c r="IEO1" t="s">
        <v>13287</v>
      </c>
      <c r="IEP1" t="s">
        <v>13288</v>
      </c>
      <c r="IEQ1" t="s">
        <v>13289</v>
      </c>
      <c r="IER1" t="s">
        <v>13290</v>
      </c>
      <c r="IES1" t="s">
        <v>13291</v>
      </c>
      <c r="IET1" t="s">
        <v>13292</v>
      </c>
      <c r="IEU1" t="s">
        <v>13293</v>
      </c>
      <c r="IEV1" t="s">
        <v>13294</v>
      </c>
      <c r="IEW1" t="s">
        <v>13295</v>
      </c>
      <c r="IEX1" t="s">
        <v>13296</v>
      </c>
      <c r="IEY1" t="s">
        <v>13297</v>
      </c>
      <c r="IEZ1" t="s">
        <v>13298</v>
      </c>
      <c r="IFA1" t="s">
        <v>13299</v>
      </c>
      <c r="IFB1" t="s">
        <v>13300</v>
      </c>
      <c r="IFC1" t="s">
        <v>13301</v>
      </c>
      <c r="IFD1" t="s">
        <v>13302</v>
      </c>
      <c r="IFE1" t="s">
        <v>13303</v>
      </c>
      <c r="IFF1" t="s">
        <v>13304</v>
      </c>
      <c r="IFG1" t="s">
        <v>13305</v>
      </c>
      <c r="IFH1" t="s">
        <v>13306</v>
      </c>
      <c r="IFI1" t="s">
        <v>13307</v>
      </c>
      <c r="IFJ1" t="s">
        <v>13308</v>
      </c>
      <c r="IFK1" t="s">
        <v>13309</v>
      </c>
      <c r="IFL1" t="s">
        <v>13310</v>
      </c>
      <c r="IFM1" t="s">
        <v>13311</v>
      </c>
      <c r="IFN1" t="s">
        <v>13312</v>
      </c>
      <c r="IFO1" t="s">
        <v>13313</v>
      </c>
      <c r="IFP1" t="s">
        <v>13314</v>
      </c>
      <c r="IFQ1" t="s">
        <v>13315</v>
      </c>
      <c r="IFR1" t="s">
        <v>13316</v>
      </c>
      <c r="IFS1" t="s">
        <v>13317</v>
      </c>
      <c r="IFT1" t="s">
        <v>13318</v>
      </c>
      <c r="IFU1" t="s">
        <v>13319</v>
      </c>
      <c r="IFV1" t="s">
        <v>13320</v>
      </c>
      <c r="IFW1" t="s">
        <v>13321</v>
      </c>
      <c r="IFX1" t="s">
        <v>13322</v>
      </c>
      <c r="IFY1" t="s">
        <v>13323</v>
      </c>
      <c r="IFZ1" t="s">
        <v>13324</v>
      </c>
      <c r="IGA1" t="s">
        <v>13325</v>
      </c>
      <c r="IGB1" t="s">
        <v>13326</v>
      </c>
      <c r="IGC1" t="s">
        <v>13327</v>
      </c>
      <c r="IGD1" t="s">
        <v>13328</v>
      </c>
      <c r="IGE1" t="s">
        <v>13329</v>
      </c>
      <c r="IGF1" t="s">
        <v>13330</v>
      </c>
      <c r="IGG1" t="s">
        <v>13331</v>
      </c>
      <c r="IGH1" t="s">
        <v>13332</v>
      </c>
      <c r="IGI1" t="s">
        <v>13333</v>
      </c>
      <c r="IGJ1" t="s">
        <v>13334</v>
      </c>
      <c r="IGK1" t="s">
        <v>13335</v>
      </c>
      <c r="IGL1" t="s">
        <v>13336</v>
      </c>
      <c r="IGM1" t="s">
        <v>13337</v>
      </c>
      <c r="IGN1" t="s">
        <v>13338</v>
      </c>
      <c r="IGO1" t="s">
        <v>13339</v>
      </c>
      <c r="IGP1" t="s">
        <v>13340</v>
      </c>
      <c r="IGQ1" t="s">
        <v>13341</v>
      </c>
      <c r="IGR1" t="s">
        <v>13342</v>
      </c>
      <c r="IGS1" t="s">
        <v>13343</v>
      </c>
      <c r="IGT1" t="s">
        <v>13344</v>
      </c>
      <c r="IGU1" t="s">
        <v>13345</v>
      </c>
      <c r="IGV1" t="s">
        <v>13346</v>
      </c>
      <c r="IGW1" t="s">
        <v>13347</v>
      </c>
      <c r="IGX1" t="s">
        <v>13348</v>
      </c>
      <c r="IGY1" t="s">
        <v>13349</v>
      </c>
      <c r="IGZ1" t="s">
        <v>13350</v>
      </c>
      <c r="IHA1" t="s">
        <v>13351</v>
      </c>
      <c r="IHB1" t="s">
        <v>13352</v>
      </c>
      <c r="IHC1" t="s">
        <v>13353</v>
      </c>
      <c r="IHD1" t="s">
        <v>13354</v>
      </c>
      <c r="IHE1" t="s">
        <v>13355</v>
      </c>
      <c r="IHF1" t="s">
        <v>13356</v>
      </c>
      <c r="IHG1" t="s">
        <v>13357</v>
      </c>
      <c r="IHH1" t="s">
        <v>13358</v>
      </c>
      <c r="IHI1" t="s">
        <v>13359</v>
      </c>
      <c r="IHJ1" t="s">
        <v>13360</v>
      </c>
      <c r="IHK1" t="s">
        <v>13361</v>
      </c>
      <c r="IHL1" t="s">
        <v>13362</v>
      </c>
      <c r="IHM1" t="s">
        <v>13363</v>
      </c>
      <c r="IHN1" t="s">
        <v>13364</v>
      </c>
      <c r="IHO1" t="s">
        <v>13365</v>
      </c>
      <c r="IHP1" t="s">
        <v>13366</v>
      </c>
      <c r="IHQ1" t="s">
        <v>13367</v>
      </c>
      <c r="IHR1" t="s">
        <v>13368</v>
      </c>
      <c r="IHS1" t="s">
        <v>13369</v>
      </c>
      <c r="IHT1" t="s">
        <v>13370</v>
      </c>
      <c r="IHU1" t="s">
        <v>13371</v>
      </c>
      <c r="IHV1" t="s">
        <v>13372</v>
      </c>
      <c r="IHW1" t="s">
        <v>13373</v>
      </c>
      <c r="IHX1" t="s">
        <v>13374</v>
      </c>
      <c r="IHY1" t="s">
        <v>13375</v>
      </c>
      <c r="IHZ1" t="s">
        <v>13376</v>
      </c>
      <c r="IIA1" t="s">
        <v>13377</v>
      </c>
      <c r="IIB1" t="s">
        <v>13378</v>
      </c>
      <c r="IIC1" t="s">
        <v>13379</v>
      </c>
      <c r="IID1" t="s">
        <v>13380</v>
      </c>
      <c r="IIE1" t="s">
        <v>13381</v>
      </c>
      <c r="IIF1" t="s">
        <v>13382</v>
      </c>
      <c r="IIG1" t="s">
        <v>13383</v>
      </c>
      <c r="IIH1" t="s">
        <v>13384</v>
      </c>
      <c r="III1" t="s">
        <v>13385</v>
      </c>
      <c r="IIJ1" t="s">
        <v>13386</v>
      </c>
      <c r="IIK1" t="s">
        <v>13387</v>
      </c>
      <c r="IIL1" t="s">
        <v>13388</v>
      </c>
      <c r="IIM1" t="s">
        <v>13389</v>
      </c>
      <c r="IIN1" t="s">
        <v>13390</v>
      </c>
      <c r="IIO1" t="s">
        <v>13391</v>
      </c>
      <c r="IIP1" t="s">
        <v>13392</v>
      </c>
      <c r="IIQ1" t="s">
        <v>13393</v>
      </c>
      <c r="IIR1" t="s">
        <v>13394</v>
      </c>
      <c r="IIS1" t="s">
        <v>13395</v>
      </c>
      <c r="IIT1" t="s">
        <v>13396</v>
      </c>
      <c r="IIU1" t="s">
        <v>13397</v>
      </c>
      <c r="IIV1" t="s">
        <v>13398</v>
      </c>
      <c r="IIW1" t="s">
        <v>13399</v>
      </c>
      <c r="IIX1" t="s">
        <v>13400</v>
      </c>
      <c r="IIY1" t="s">
        <v>13401</v>
      </c>
      <c r="IIZ1" t="s">
        <v>13402</v>
      </c>
      <c r="IJA1" t="s">
        <v>13403</v>
      </c>
      <c r="IJB1" t="s">
        <v>13404</v>
      </c>
      <c r="IJC1" t="s">
        <v>13405</v>
      </c>
      <c r="IJD1" t="s">
        <v>13406</v>
      </c>
      <c r="IJE1" t="s">
        <v>13407</v>
      </c>
      <c r="IJF1" t="s">
        <v>13408</v>
      </c>
      <c r="IJG1" t="s">
        <v>13409</v>
      </c>
      <c r="IJH1" t="s">
        <v>13410</v>
      </c>
      <c r="IJI1" t="s">
        <v>13411</v>
      </c>
      <c r="IJJ1" t="s">
        <v>13412</v>
      </c>
      <c r="IJK1" t="s">
        <v>13413</v>
      </c>
      <c r="IJL1" t="s">
        <v>13414</v>
      </c>
      <c r="IJM1" t="s">
        <v>13415</v>
      </c>
      <c r="IJN1" t="s">
        <v>13416</v>
      </c>
      <c r="IJO1" t="s">
        <v>13417</v>
      </c>
      <c r="IJP1" t="s">
        <v>13418</v>
      </c>
      <c r="IJQ1" t="s">
        <v>13419</v>
      </c>
      <c r="IJR1" t="s">
        <v>13420</v>
      </c>
      <c r="IJS1" t="s">
        <v>13421</v>
      </c>
      <c r="IJT1" t="s">
        <v>13422</v>
      </c>
      <c r="IJU1" t="s">
        <v>13423</v>
      </c>
      <c r="IJV1" t="s">
        <v>13424</v>
      </c>
      <c r="IJW1" t="s">
        <v>13425</v>
      </c>
      <c r="IJX1" t="s">
        <v>13426</v>
      </c>
      <c r="IJY1" t="s">
        <v>13427</v>
      </c>
      <c r="IJZ1" t="s">
        <v>13428</v>
      </c>
      <c r="IKA1" t="s">
        <v>13429</v>
      </c>
      <c r="IKB1" t="s">
        <v>13430</v>
      </c>
      <c r="IKC1" t="s">
        <v>13431</v>
      </c>
      <c r="IKD1" t="s">
        <v>13432</v>
      </c>
      <c r="IKE1" t="s">
        <v>13433</v>
      </c>
      <c r="IKF1" t="s">
        <v>13434</v>
      </c>
      <c r="IKG1" t="s">
        <v>13435</v>
      </c>
      <c r="IKH1" t="s">
        <v>13436</v>
      </c>
      <c r="IKI1" t="s">
        <v>13437</v>
      </c>
      <c r="IKJ1" t="s">
        <v>13438</v>
      </c>
      <c r="IKK1" t="s">
        <v>13439</v>
      </c>
      <c r="IKL1" t="s">
        <v>13440</v>
      </c>
      <c r="IKM1" t="s">
        <v>13441</v>
      </c>
      <c r="IKN1" t="s">
        <v>13442</v>
      </c>
      <c r="IKO1" t="s">
        <v>13443</v>
      </c>
      <c r="IKP1" t="s">
        <v>13444</v>
      </c>
      <c r="IKQ1" t="s">
        <v>13445</v>
      </c>
      <c r="IKR1" t="s">
        <v>13446</v>
      </c>
      <c r="IKS1" t="s">
        <v>13447</v>
      </c>
      <c r="IKT1" t="s">
        <v>13448</v>
      </c>
      <c r="IKU1" t="s">
        <v>13449</v>
      </c>
      <c r="IKV1" t="s">
        <v>13450</v>
      </c>
      <c r="IKW1" t="s">
        <v>13451</v>
      </c>
      <c r="IKX1" t="s">
        <v>13452</v>
      </c>
      <c r="IKY1" t="s">
        <v>13453</v>
      </c>
      <c r="IKZ1" t="s">
        <v>13454</v>
      </c>
      <c r="ILA1" t="s">
        <v>13455</v>
      </c>
      <c r="ILB1" t="s">
        <v>13456</v>
      </c>
      <c r="ILC1" t="s">
        <v>13457</v>
      </c>
      <c r="ILD1" t="s">
        <v>13458</v>
      </c>
      <c r="ILE1" t="s">
        <v>13459</v>
      </c>
      <c r="ILF1" t="s">
        <v>13460</v>
      </c>
      <c r="ILG1" t="s">
        <v>13461</v>
      </c>
      <c r="ILH1" t="s">
        <v>13462</v>
      </c>
      <c r="ILI1" t="s">
        <v>13463</v>
      </c>
      <c r="ILJ1" t="s">
        <v>13464</v>
      </c>
      <c r="ILK1" t="s">
        <v>13465</v>
      </c>
      <c r="ILL1" t="s">
        <v>13466</v>
      </c>
      <c r="ILM1" t="s">
        <v>13467</v>
      </c>
      <c r="ILN1" t="s">
        <v>13468</v>
      </c>
      <c r="ILO1" t="s">
        <v>13469</v>
      </c>
      <c r="ILP1" t="s">
        <v>13470</v>
      </c>
      <c r="ILQ1" t="s">
        <v>13471</v>
      </c>
      <c r="ILR1" t="s">
        <v>13472</v>
      </c>
      <c r="ILS1" t="s">
        <v>13473</v>
      </c>
      <c r="ILT1" t="s">
        <v>13474</v>
      </c>
      <c r="ILU1" t="s">
        <v>13475</v>
      </c>
      <c r="ILV1" t="s">
        <v>13476</v>
      </c>
      <c r="ILW1" t="s">
        <v>13477</v>
      </c>
      <c r="ILX1" t="s">
        <v>13478</v>
      </c>
      <c r="ILY1" t="s">
        <v>13479</v>
      </c>
      <c r="ILZ1" t="s">
        <v>13480</v>
      </c>
      <c r="IMA1" t="s">
        <v>13481</v>
      </c>
      <c r="IMB1" t="s">
        <v>13482</v>
      </c>
      <c r="IMC1" t="s">
        <v>13483</v>
      </c>
      <c r="IMD1" t="s">
        <v>13484</v>
      </c>
      <c r="IME1" t="s">
        <v>13485</v>
      </c>
      <c r="IMF1" t="s">
        <v>13486</v>
      </c>
      <c r="IMG1" t="s">
        <v>13487</v>
      </c>
      <c r="IMH1" t="s">
        <v>13488</v>
      </c>
      <c r="IMI1" t="s">
        <v>13489</v>
      </c>
      <c r="IMJ1" t="s">
        <v>13490</v>
      </c>
      <c r="IMK1" t="s">
        <v>13491</v>
      </c>
      <c r="IML1" t="s">
        <v>13492</v>
      </c>
      <c r="IMM1" t="s">
        <v>13493</v>
      </c>
      <c r="IMN1" t="s">
        <v>13494</v>
      </c>
      <c r="IMO1" t="s">
        <v>13495</v>
      </c>
      <c r="IMP1" t="s">
        <v>13496</v>
      </c>
      <c r="IMQ1" t="s">
        <v>13497</v>
      </c>
      <c r="IMR1" t="s">
        <v>13498</v>
      </c>
      <c r="IMS1" t="s">
        <v>13499</v>
      </c>
      <c r="IMT1" t="s">
        <v>13500</v>
      </c>
      <c r="IMU1" t="s">
        <v>13501</v>
      </c>
      <c r="IMV1" t="s">
        <v>13502</v>
      </c>
      <c r="IMW1" t="s">
        <v>13503</v>
      </c>
      <c r="IMX1" t="s">
        <v>13504</v>
      </c>
      <c r="IMY1" t="s">
        <v>13505</v>
      </c>
      <c r="IMZ1" t="s">
        <v>13506</v>
      </c>
      <c r="INA1" t="s">
        <v>13507</v>
      </c>
      <c r="INB1" t="s">
        <v>13508</v>
      </c>
      <c r="INC1" t="s">
        <v>13509</v>
      </c>
      <c r="IND1" t="s">
        <v>13510</v>
      </c>
      <c r="INE1" t="s">
        <v>13511</v>
      </c>
      <c r="INF1" t="s">
        <v>13512</v>
      </c>
      <c r="ING1" t="s">
        <v>13513</v>
      </c>
      <c r="INH1" t="s">
        <v>13514</v>
      </c>
      <c r="INI1" t="s">
        <v>13515</v>
      </c>
      <c r="INJ1" t="s">
        <v>13516</v>
      </c>
      <c r="INK1" t="s">
        <v>13517</v>
      </c>
      <c r="INL1" t="s">
        <v>13518</v>
      </c>
      <c r="INM1" t="s">
        <v>13519</v>
      </c>
      <c r="INN1" t="s">
        <v>13520</v>
      </c>
      <c r="INO1" t="s">
        <v>13521</v>
      </c>
      <c r="INP1" t="s">
        <v>13522</v>
      </c>
      <c r="INQ1" t="s">
        <v>13523</v>
      </c>
      <c r="INR1" t="s">
        <v>13524</v>
      </c>
      <c r="INS1" t="s">
        <v>13525</v>
      </c>
      <c r="INT1" t="s">
        <v>13526</v>
      </c>
      <c r="INU1" t="s">
        <v>13527</v>
      </c>
      <c r="INV1" t="s">
        <v>13528</v>
      </c>
      <c r="INW1" t="s">
        <v>13529</v>
      </c>
      <c r="INX1" t="s">
        <v>13530</v>
      </c>
      <c r="INY1" t="s">
        <v>13531</v>
      </c>
      <c r="INZ1" t="s">
        <v>13532</v>
      </c>
      <c r="IOA1" t="s">
        <v>13533</v>
      </c>
      <c r="IOB1" t="s">
        <v>13534</v>
      </c>
      <c r="IOC1" t="s">
        <v>13535</v>
      </c>
      <c r="IOD1" t="s">
        <v>13536</v>
      </c>
      <c r="IOE1" t="s">
        <v>13537</v>
      </c>
      <c r="IOF1" t="s">
        <v>13538</v>
      </c>
      <c r="IOG1" t="s">
        <v>13539</v>
      </c>
      <c r="IOH1" t="s">
        <v>13540</v>
      </c>
      <c r="IOI1" t="s">
        <v>13541</v>
      </c>
      <c r="IOJ1" t="s">
        <v>13542</v>
      </c>
      <c r="IOK1" t="s">
        <v>13543</v>
      </c>
      <c r="IOL1" t="s">
        <v>13544</v>
      </c>
      <c r="IOM1" t="s">
        <v>13545</v>
      </c>
      <c r="ION1" t="s">
        <v>13546</v>
      </c>
      <c r="IOO1" t="s">
        <v>13547</v>
      </c>
      <c r="IOP1" t="s">
        <v>13548</v>
      </c>
      <c r="IOQ1" t="s">
        <v>13549</v>
      </c>
      <c r="IOR1" t="s">
        <v>13550</v>
      </c>
      <c r="IOS1" t="s">
        <v>13551</v>
      </c>
      <c r="IOT1" t="s">
        <v>13552</v>
      </c>
      <c r="IOU1" t="s">
        <v>13553</v>
      </c>
      <c r="IOV1" t="s">
        <v>13554</v>
      </c>
      <c r="IOW1" t="s">
        <v>13555</v>
      </c>
      <c r="IOX1" t="s">
        <v>13556</v>
      </c>
      <c r="IOY1" t="s">
        <v>13557</v>
      </c>
      <c r="IOZ1" t="s">
        <v>13558</v>
      </c>
      <c r="IPA1" t="s">
        <v>13559</v>
      </c>
      <c r="IPB1" t="s">
        <v>13560</v>
      </c>
      <c r="IPC1" t="s">
        <v>13561</v>
      </c>
      <c r="IPD1" t="s">
        <v>13562</v>
      </c>
      <c r="IPE1" t="s">
        <v>13563</v>
      </c>
      <c r="IPF1" t="s">
        <v>13564</v>
      </c>
      <c r="IPG1" t="s">
        <v>13565</v>
      </c>
      <c r="IPH1" t="s">
        <v>13566</v>
      </c>
      <c r="IPI1" t="s">
        <v>13567</v>
      </c>
      <c r="IPJ1" t="s">
        <v>13568</v>
      </c>
      <c r="IPK1" t="s">
        <v>13569</v>
      </c>
      <c r="IPL1" t="s">
        <v>13570</v>
      </c>
      <c r="IPM1" t="s">
        <v>13571</v>
      </c>
      <c r="IPN1" t="s">
        <v>13572</v>
      </c>
      <c r="IPO1" t="s">
        <v>13573</v>
      </c>
      <c r="IPP1" t="s">
        <v>13574</v>
      </c>
      <c r="IPQ1" t="s">
        <v>13575</v>
      </c>
      <c r="IPR1" t="s">
        <v>13576</v>
      </c>
      <c r="IPS1" t="s">
        <v>13577</v>
      </c>
      <c r="IPT1" t="s">
        <v>13578</v>
      </c>
      <c r="IPU1" t="s">
        <v>13579</v>
      </c>
      <c r="IPV1" t="s">
        <v>13580</v>
      </c>
      <c r="IPW1" t="s">
        <v>13581</v>
      </c>
      <c r="IPX1" t="s">
        <v>13582</v>
      </c>
      <c r="IPY1" t="s">
        <v>13583</v>
      </c>
      <c r="IPZ1" t="s">
        <v>13584</v>
      </c>
      <c r="IQA1" t="s">
        <v>13585</v>
      </c>
      <c r="IQB1" t="s">
        <v>13586</v>
      </c>
      <c r="IQC1" t="s">
        <v>13587</v>
      </c>
      <c r="IQD1" t="s">
        <v>13588</v>
      </c>
      <c r="IQE1" t="s">
        <v>13589</v>
      </c>
      <c r="IQF1" t="s">
        <v>13590</v>
      </c>
      <c r="IQG1" t="s">
        <v>13591</v>
      </c>
      <c r="IQH1" t="s">
        <v>13592</v>
      </c>
      <c r="IQI1" t="s">
        <v>13593</v>
      </c>
      <c r="IQJ1" t="s">
        <v>13594</v>
      </c>
      <c r="IQK1" t="s">
        <v>13595</v>
      </c>
      <c r="IQL1" t="s">
        <v>13596</v>
      </c>
      <c r="IQM1" t="s">
        <v>13597</v>
      </c>
      <c r="IQN1" t="s">
        <v>13598</v>
      </c>
      <c r="IQO1" t="s">
        <v>13599</v>
      </c>
      <c r="IQP1" t="s">
        <v>13600</v>
      </c>
      <c r="IQQ1" t="s">
        <v>13601</v>
      </c>
      <c r="IQR1" t="s">
        <v>13602</v>
      </c>
      <c r="IQS1" t="s">
        <v>13603</v>
      </c>
      <c r="IQT1" t="s">
        <v>13604</v>
      </c>
      <c r="IQU1" t="s">
        <v>13605</v>
      </c>
      <c r="IQV1" t="s">
        <v>13606</v>
      </c>
      <c r="IQW1" t="s">
        <v>13607</v>
      </c>
      <c r="IQX1" t="s">
        <v>13608</v>
      </c>
      <c r="IQY1" t="s">
        <v>13609</v>
      </c>
      <c r="IQZ1" t="s">
        <v>13610</v>
      </c>
      <c r="IRA1" t="s">
        <v>13611</v>
      </c>
      <c r="IRB1" t="s">
        <v>13612</v>
      </c>
      <c r="IRC1" t="s">
        <v>13613</v>
      </c>
      <c r="IRD1" t="s">
        <v>13614</v>
      </c>
      <c r="IRE1" t="s">
        <v>13615</v>
      </c>
      <c r="IRF1" t="s">
        <v>13616</v>
      </c>
      <c r="IRG1" t="s">
        <v>13617</v>
      </c>
      <c r="IRH1" t="s">
        <v>13618</v>
      </c>
      <c r="IRI1" t="s">
        <v>13619</v>
      </c>
      <c r="IRJ1" t="s">
        <v>13620</v>
      </c>
      <c r="IRK1" t="s">
        <v>13621</v>
      </c>
      <c r="IRL1" t="s">
        <v>13622</v>
      </c>
      <c r="IRM1" t="s">
        <v>13623</v>
      </c>
      <c r="IRN1" t="s">
        <v>13624</v>
      </c>
      <c r="IRO1" t="s">
        <v>13625</v>
      </c>
      <c r="IRP1" t="s">
        <v>13626</v>
      </c>
      <c r="IRQ1" t="s">
        <v>13627</v>
      </c>
      <c r="IRR1" t="s">
        <v>13628</v>
      </c>
      <c r="IRS1" t="s">
        <v>13629</v>
      </c>
      <c r="IRT1" t="s">
        <v>13630</v>
      </c>
      <c r="IRU1" t="s">
        <v>13631</v>
      </c>
      <c r="IRV1" t="s">
        <v>13632</v>
      </c>
      <c r="IRW1" t="s">
        <v>13633</v>
      </c>
      <c r="IRX1" t="s">
        <v>13634</v>
      </c>
      <c r="IRY1" t="s">
        <v>13635</v>
      </c>
      <c r="IRZ1" t="s">
        <v>13636</v>
      </c>
      <c r="ISA1" t="s">
        <v>13637</v>
      </c>
      <c r="ISB1" t="s">
        <v>13638</v>
      </c>
      <c r="ISC1" t="s">
        <v>13639</v>
      </c>
      <c r="ISD1" t="s">
        <v>13640</v>
      </c>
      <c r="ISE1" t="s">
        <v>13641</v>
      </c>
      <c r="ISF1" t="s">
        <v>13642</v>
      </c>
      <c r="ISG1" t="s">
        <v>13643</v>
      </c>
      <c r="ISH1" t="s">
        <v>13644</v>
      </c>
      <c r="ISI1" t="s">
        <v>13645</v>
      </c>
      <c r="ISJ1" t="s">
        <v>13646</v>
      </c>
      <c r="ISK1" t="s">
        <v>13647</v>
      </c>
      <c r="ISL1" t="s">
        <v>13648</v>
      </c>
      <c r="ISM1" t="s">
        <v>13649</v>
      </c>
      <c r="ISN1" t="s">
        <v>13650</v>
      </c>
      <c r="ISO1" t="s">
        <v>13651</v>
      </c>
      <c r="ISP1" t="s">
        <v>13652</v>
      </c>
      <c r="ISQ1" t="s">
        <v>13653</v>
      </c>
      <c r="ISR1" t="s">
        <v>13654</v>
      </c>
      <c r="ISS1" t="s">
        <v>13655</v>
      </c>
      <c r="IST1" t="s">
        <v>13656</v>
      </c>
      <c r="ISU1" t="s">
        <v>13657</v>
      </c>
      <c r="ISV1" t="s">
        <v>13658</v>
      </c>
      <c r="ISW1" t="s">
        <v>13659</v>
      </c>
      <c r="ISX1" t="s">
        <v>13660</v>
      </c>
      <c r="ISY1" t="s">
        <v>13661</v>
      </c>
      <c r="ISZ1" t="s">
        <v>13662</v>
      </c>
      <c r="ITA1" t="s">
        <v>13663</v>
      </c>
      <c r="ITB1" t="s">
        <v>13664</v>
      </c>
      <c r="ITC1" t="s">
        <v>13665</v>
      </c>
      <c r="ITD1" t="s">
        <v>13666</v>
      </c>
      <c r="ITE1" t="s">
        <v>13667</v>
      </c>
      <c r="ITF1" t="s">
        <v>13668</v>
      </c>
      <c r="ITG1" t="s">
        <v>13669</v>
      </c>
      <c r="ITH1" t="s">
        <v>13670</v>
      </c>
      <c r="ITI1" t="s">
        <v>13671</v>
      </c>
      <c r="ITJ1" t="s">
        <v>13672</v>
      </c>
      <c r="ITK1" t="s">
        <v>13673</v>
      </c>
      <c r="ITL1" t="s">
        <v>13674</v>
      </c>
      <c r="ITM1" t="s">
        <v>13675</v>
      </c>
      <c r="ITN1" t="s">
        <v>13676</v>
      </c>
      <c r="ITO1" t="s">
        <v>13677</v>
      </c>
      <c r="ITP1" t="s">
        <v>13678</v>
      </c>
      <c r="ITQ1" t="s">
        <v>13679</v>
      </c>
      <c r="ITR1" t="s">
        <v>13680</v>
      </c>
      <c r="ITS1" t="s">
        <v>13681</v>
      </c>
      <c r="ITT1" t="s">
        <v>13682</v>
      </c>
      <c r="ITU1" t="s">
        <v>13683</v>
      </c>
      <c r="ITV1" t="s">
        <v>13684</v>
      </c>
      <c r="ITW1" t="s">
        <v>13685</v>
      </c>
      <c r="ITX1" t="s">
        <v>13686</v>
      </c>
      <c r="ITY1" t="s">
        <v>13687</v>
      </c>
      <c r="ITZ1" t="s">
        <v>13688</v>
      </c>
      <c r="IUA1" t="s">
        <v>13689</v>
      </c>
      <c r="IUB1" t="s">
        <v>13690</v>
      </c>
      <c r="IUC1" t="s">
        <v>13691</v>
      </c>
      <c r="IUD1" t="s">
        <v>13692</v>
      </c>
      <c r="IUE1" t="s">
        <v>13693</v>
      </c>
      <c r="IUF1" t="s">
        <v>13694</v>
      </c>
      <c r="IUG1" t="s">
        <v>13695</v>
      </c>
      <c r="IUH1" t="s">
        <v>13696</v>
      </c>
      <c r="IUI1" t="s">
        <v>13697</v>
      </c>
      <c r="IUJ1" t="s">
        <v>13698</v>
      </c>
      <c r="IUK1" t="s">
        <v>13699</v>
      </c>
      <c r="IUL1" t="s">
        <v>13700</v>
      </c>
      <c r="IUM1" t="s">
        <v>13701</v>
      </c>
      <c r="IUN1" t="s">
        <v>13702</v>
      </c>
      <c r="IUO1" t="s">
        <v>13703</v>
      </c>
      <c r="IUP1" t="s">
        <v>13704</v>
      </c>
      <c r="IUQ1" t="s">
        <v>13705</v>
      </c>
      <c r="IUR1" t="s">
        <v>13706</v>
      </c>
      <c r="IUS1" t="s">
        <v>13707</v>
      </c>
      <c r="IUT1" t="s">
        <v>13708</v>
      </c>
      <c r="IUU1" t="s">
        <v>13709</v>
      </c>
      <c r="IUV1" t="s">
        <v>13710</v>
      </c>
      <c r="IUW1" t="s">
        <v>13711</v>
      </c>
      <c r="IUX1" t="s">
        <v>13712</v>
      </c>
      <c r="IUY1" t="s">
        <v>13713</v>
      </c>
      <c r="IUZ1" t="s">
        <v>13714</v>
      </c>
      <c r="IVA1" t="s">
        <v>13715</v>
      </c>
      <c r="IVB1" t="s">
        <v>13716</v>
      </c>
      <c r="IVC1" t="s">
        <v>13717</v>
      </c>
      <c r="IVD1" t="s">
        <v>13718</v>
      </c>
      <c r="IVE1" t="s">
        <v>13719</v>
      </c>
      <c r="IVF1" t="s">
        <v>13720</v>
      </c>
      <c r="IVG1" t="s">
        <v>13721</v>
      </c>
      <c r="IVH1" t="s">
        <v>13722</v>
      </c>
      <c r="IVI1" t="s">
        <v>13723</v>
      </c>
      <c r="IVJ1" t="s">
        <v>13724</v>
      </c>
      <c r="IVK1" t="s">
        <v>13725</v>
      </c>
      <c r="IVL1" t="s">
        <v>13726</v>
      </c>
      <c r="IVM1" t="s">
        <v>13727</v>
      </c>
      <c r="IVN1" t="s">
        <v>13728</v>
      </c>
      <c r="IVO1" t="s">
        <v>13729</v>
      </c>
      <c r="IVP1" t="s">
        <v>13730</v>
      </c>
      <c r="IVQ1" t="s">
        <v>13731</v>
      </c>
      <c r="IVR1" t="s">
        <v>13732</v>
      </c>
      <c r="IVS1" t="s">
        <v>13733</v>
      </c>
      <c r="IVT1" t="s">
        <v>13734</v>
      </c>
      <c r="IVU1" t="s">
        <v>13735</v>
      </c>
      <c r="IVV1" t="s">
        <v>13736</v>
      </c>
      <c r="IVW1" t="s">
        <v>13737</v>
      </c>
      <c r="IVX1" t="s">
        <v>13738</v>
      </c>
      <c r="IVY1" t="s">
        <v>13739</v>
      </c>
      <c r="IVZ1" t="s">
        <v>13740</v>
      </c>
      <c r="IWA1" t="s">
        <v>13741</v>
      </c>
      <c r="IWB1" t="s">
        <v>13742</v>
      </c>
      <c r="IWC1" t="s">
        <v>13743</v>
      </c>
      <c r="IWD1" t="s">
        <v>13744</v>
      </c>
      <c r="IWE1" t="s">
        <v>13745</v>
      </c>
      <c r="IWF1" t="s">
        <v>13746</v>
      </c>
      <c r="IWG1" t="s">
        <v>13747</v>
      </c>
      <c r="IWH1" t="s">
        <v>13748</v>
      </c>
      <c r="IWI1" t="s">
        <v>13749</v>
      </c>
      <c r="IWJ1" t="s">
        <v>13750</v>
      </c>
      <c r="IWK1" t="s">
        <v>13751</v>
      </c>
      <c r="IWL1" t="s">
        <v>13752</v>
      </c>
      <c r="IWM1" t="s">
        <v>13753</v>
      </c>
      <c r="IWN1" t="s">
        <v>13754</v>
      </c>
      <c r="IWO1" t="s">
        <v>13755</v>
      </c>
      <c r="IWP1" t="s">
        <v>13756</v>
      </c>
      <c r="IWQ1" t="s">
        <v>13757</v>
      </c>
      <c r="IWR1" t="s">
        <v>13758</v>
      </c>
      <c r="IWS1" t="s">
        <v>13759</v>
      </c>
      <c r="IWT1" t="s">
        <v>13760</v>
      </c>
      <c r="IWU1" t="s">
        <v>13761</v>
      </c>
      <c r="IWV1" t="s">
        <v>13762</v>
      </c>
      <c r="IWW1" t="s">
        <v>13763</v>
      </c>
      <c r="IWX1" t="s">
        <v>13764</v>
      </c>
      <c r="IWY1" t="s">
        <v>13765</v>
      </c>
      <c r="IWZ1" t="s">
        <v>13766</v>
      </c>
      <c r="IXA1" t="s">
        <v>13767</v>
      </c>
      <c r="IXB1" t="s">
        <v>13768</v>
      </c>
      <c r="IXC1" t="s">
        <v>13769</v>
      </c>
      <c r="IXD1" t="s">
        <v>13770</v>
      </c>
      <c r="IXE1" t="s">
        <v>13771</v>
      </c>
      <c r="IXF1" t="s">
        <v>13772</v>
      </c>
      <c r="IXG1" t="s">
        <v>13773</v>
      </c>
      <c r="IXH1" t="s">
        <v>13774</v>
      </c>
      <c r="IXI1" t="s">
        <v>13775</v>
      </c>
      <c r="IXJ1" t="s">
        <v>13776</v>
      </c>
      <c r="IXK1" t="s">
        <v>13777</v>
      </c>
      <c r="IXL1" t="s">
        <v>13778</v>
      </c>
      <c r="IXM1" t="s">
        <v>13779</v>
      </c>
      <c r="IXN1" t="s">
        <v>13780</v>
      </c>
      <c r="IXO1" t="s">
        <v>13781</v>
      </c>
      <c r="IXP1" t="s">
        <v>13782</v>
      </c>
      <c r="IXQ1" t="s">
        <v>13783</v>
      </c>
      <c r="IXR1" t="s">
        <v>13784</v>
      </c>
      <c r="IXS1" t="s">
        <v>13785</v>
      </c>
      <c r="IXT1" t="s">
        <v>13786</v>
      </c>
      <c r="IXU1" t="s">
        <v>13787</v>
      </c>
      <c r="IXV1" t="s">
        <v>13788</v>
      </c>
      <c r="IXW1" t="s">
        <v>13789</v>
      </c>
      <c r="IXX1" t="s">
        <v>13790</v>
      </c>
      <c r="IXY1" t="s">
        <v>13791</v>
      </c>
      <c r="IXZ1" t="s">
        <v>13792</v>
      </c>
      <c r="IYA1" t="s">
        <v>13793</v>
      </c>
      <c r="IYB1" t="s">
        <v>13794</v>
      </c>
      <c r="IYC1" t="s">
        <v>13795</v>
      </c>
      <c r="IYD1" t="s">
        <v>13796</v>
      </c>
      <c r="IYE1" t="s">
        <v>13797</v>
      </c>
      <c r="IYF1" t="s">
        <v>13798</v>
      </c>
      <c r="IYG1" t="s">
        <v>13799</v>
      </c>
      <c r="IYH1" t="s">
        <v>13800</v>
      </c>
      <c r="IYI1" t="s">
        <v>13801</v>
      </c>
      <c r="IYJ1" t="s">
        <v>13802</v>
      </c>
      <c r="IYK1" t="s">
        <v>13803</v>
      </c>
      <c r="IYL1" t="s">
        <v>13804</v>
      </c>
      <c r="IYM1" t="s">
        <v>13805</v>
      </c>
      <c r="IYN1" t="s">
        <v>13806</v>
      </c>
      <c r="IYO1" t="s">
        <v>13807</v>
      </c>
      <c r="IYP1" t="s">
        <v>13808</v>
      </c>
      <c r="IYQ1" t="s">
        <v>13809</v>
      </c>
      <c r="IYR1" t="s">
        <v>13810</v>
      </c>
      <c r="IYS1" t="s">
        <v>13811</v>
      </c>
      <c r="IYT1" t="s">
        <v>13812</v>
      </c>
      <c r="IYU1" t="s">
        <v>13813</v>
      </c>
      <c r="IYV1" t="s">
        <v>13814</v>
      </c>
      <c r="IYW1" t="s">
        <v>13815</v>
      </c>
      <c r="IYX1" t="s">
        <v>13816</v>
      </c>
      <c r="IYY1" t="s">
        <v>13817</v>
      </c>
      <c r="IYZ1" t="s">
        <v>13818</v>
      </c>
      <c r="IZA1" t="s">
        <v>13819</v>
      </c>
      <c r="IZB1" t="s">
        <v>13820</v>
      </c>
      <c r="IZC1" t="s">
        <v>13821</v>
      </c>
      <c r="IZD1" t="s">
        <v>13822</v>
      </c>
      <c r="IZE1" t="s">
        <v>13823</v>
      </c>
      <c r="IZF1" t="s">
        <v>13824</v>
      </c>
      <c r="IZG1" t="s">
        <v>13825</v>
      </c>
      <c r="IZH1" t="s">
        <v>13826</v>
      </c>
      <c r="IZI1" t="s">
        <v>13827</v>
      </c>
      <c r="IZJ1" t="s">
        <v>13828</v>
      </c>
      <c r="IZK1" t="s">
        <v>13829</v>
      </c>
      <c r="IZL1" t="s">
        <v>13830</v>
      </c>
      <c r="IZM1" t="s">
        <v>13831</v>
      </c>
      <c r="IZN1" t="s">
        <v>13832</v>
      </c>
      <c r="IZO1" t="s">
        <v>13833</v>
      </c>
      <c r="IZP1" t="s">
        <v>13834</v>
      </c>
      <c r="IZQ1" t="s">
        <v>13835</v>
      </c>
      <c r="IZR1" t="s">
        <v>13836</v>
      </c>
      <c r="IZS1" t="s">
        <v>13837</v>
      </c>
      <c r="IZT1" t="s">
        <v>13838</v>
      </c>
      <c r="IZU1" t="s">
        <v>13839</v>
      </c>
      <c r="IZV1" t="s">
        <v>13840</v>
      </c>
      <c r="IZW1" t="s">
        <v>13841</v>
      </c>
      <c r="IZX1" t="s">
        <v>13842</v>
      </c>
      <c r="IZY1" t="s">
        <v>13843</v>
      </c>
      <c r="IZZ1" t="s">
        <v>13844</v>
      </c>
      <c r="JAA1" t="s">
        <v>13845</v>
      </c>
      <c r="JAB1" t="s">
        <v>13846</v>
      </c>
      <c r="JAC1" t="s">
        <v>13847</v>
      </c>
      <c r="JAD1" t="s">
        <v>13848</v>
      </c>
      <c r="JAE1" t="s">
        <v>13849</v>
      </c>
      <c r="JAF1" t="s">
        <v>13850</v>
      </c>
      <c r="JAG1" t="s">
        <v>13851</v>
      </c>
      <c r="JAH1" t="s">
        <v>13852</v>
      </c>
      <c r="JAI1" t="s">
        <v>13853</v>
      </c>
      <c r="JAJ1" t="s">
        <v>13854</v>
      </c>
      <c r="JAK1" t="s">
        <v>13855</v>
      </c>
      <c r="JAL1" t="s">
        <v>13856</v>
      </c>
      <c r="JAM1" t="s">
        <v>13857</v>
      </c>
      <c r="JAN1" t="s">
        <v>13858</v>
      </c>
      <c r="JAO1" t="s">
        <v>13859</v>
      </c>
      <c r="JAP1" t="s">
        <v>13860</v>
      </c>
      <c r="JAQ1" t="s">
        <v>13861</v>
      </c>
      <c r="JAR1" t="s">
        <v>13862</v>
      </c>
      <c r="JAS1" t="s">
        <v>13863</v>
      </c>
      <c r="JAT1" t="s">
        <v>13864</v>
      </c>
      <c r="JAU1" t="s">
        <v>13865</v>
      </c>
      <c r="JAV1" t="s">
        <v>13866</v>
      </c>
      <c r="JAW1" t="s">
        <v>13867</v>
      </c>
      <c r="JAX1" t="s">
        <v>13868</v>
      </c>
      <c r="JAY1" t="s">
        <v>13869</v>
      </c>
      <c r="JAZ1" t="s">
        <v>13870</v>
      </c>
      <c r="JBA1" t="s">
        <v>13871</v>
      </c>
      <c r="JBB1" t="s">
        <v>13872</v>
      </c>
      <c r="JBC1" t="s">
        <v>13873</v>
      </c>
      <c r="JBD1" t="s">
        <v>13874</v>
      </c>
      <c r="JBE1" t="s">
        <v>13875</v>
      </c>
      <c r="JBF1" t="s">
        <v>13876</v>
      </c>
      <c r="JBG1" t="s">
        <v>13877</v>
      </c>
      <c r="JBH1" t="s">
        <v>13878</v>
      </c>
      <c r="JBI1" t="s">
        <v>13879</v>
      </c>
      <c r="JBJ1" t="s">
        <v>13880</v>
      </c>
      <c r="JBK1" t="s">
        <v>13881</v>
      </c>
      <c r="JBL1" t="s">
        <v>13882</v>
      </c>
      <c r="JBM1" t="s">
        <v>13883</v>
      </c>
      <c r="JBN1" t="s">
        <v>13884</v>
      </c>
      <c r="JBO1" t="s">
        <v>13885</v>
      </c>
      <c r="JBP1" t="s">
        <v>13886</v>
      </c>
      <c r="JBQ1" t="s">
        <v>13887</v>
      </c>
      <c r="JBR1" t="s">
        <v>13888</v>
      </c>
      <c r="JBS1" t="s">
        <v>13889</v>
      </c>
      <c r="JBT1" t="s">
        <v>13890</v>
      </c>
      <c r="JBU1" t="s">
        <v>13891</v>
      </c>
      <c r="JBV1" t="s">
        <v>13892</v>
      </c>
      <c r="JBW1" t="s">
        <v>13893</v>
      </c>
      <c r="JBX1" t="s">
        <v>13894</v>
      </c>
      <c r="JBY1" t="s">
        <v>13895</v>
      </c>
      <c r="JBZ1" t="s">
        <v>13896</v>
      </c>
      <c r="JCA1" t="s">
        <v>13897</v>
      </c>
      <c r="JCB1" t="s">
        <v>13898</v>
      </c>
      <c r="JCC1" t="s">
        <v>13899</v>
      </c>
      <c r="JCD1" t="s">
        <v>13900</v>
      </c>
      <c r="JCE1" t="s">
        <v>13901</v>
      </c>
      <c r="JCF1" t="s">
        <v>13902</v>
      </c>
      <c r="JCG1" t="s">
        <v>13903</v>
      </c>
      <c r="JCH1" t="s">
        <v>13904</v>
      </c>
      <c r="JCI1" t="s">
        <v>13905</v>
      </c>
      <c r="JCJ1" t="s">
        <v>13906</v>
      </c>
      <c r="JCK1" t="s">
        <v>13907</v>
      </c>
      <c r="JCL1" t="s">
        <v>13908</v>
      </c>
      <c r="JCM1" t="s">
        <v>13909</v>
      </c>
      <c r="JCN1" t="s">
        <v>13910</v>
      </c>
      <c r="JCO1" t="s">
        <v>13911</v>
      </c>
      <c r="JCP1" t="s">
        <v>13912</v>
      </c>
      <c r="JCQ1" t="s">
        <v>13913</v>
      </c>
      <c r="JCR1" t="s">
        <v>13914</v>
      </c>
      <c r="JCS1" t="s">
        <v>13915</v>
      </c>
      <c r="JCT1" t="s">
        <v>13916</v>
      </c>
      <c r="JCU1" t="s">
        <v>13917</v>
      </c>
      <c r="JCV1" t="s">
        <v>13918</v>
      </c>
      <c r="JCW1" t="s">
        <v>13919</v>
      </c>
      <c r="JCX1" t="s">
        <v>13920</v>
      </c>
      <c r="JCY1" t="s">
        <v>13921</v>
      </c>
      <c r="JCZ1" t="s">
        <v>13922</v>
      </c>
      <c r="JDA1" t="s">
        <v>13923</v>
      </c>
      <c r="JDB1" t="s">
        <v>13924</v>
      </c>
      <c r="JDC1" t="s">
        <v>13925</v>
      </c>
      <c r="JDD1" t="s">
        <v>13926</v>
      </c>
      <c r="JDE1" t="s">
        <v>13927</v>
      </c>
      <c r="JDF1" t="s">
        <v>13928</v>
      </c>
      <c r="JDG1" t="s">
        <v>13929</v>
      </c>
      <c r="JDH1" t="s">
        <v>13930</v>
      </c>
      <c r="JDI1" t="s">
        <v>13931</v>
      </c>
      <c r="JDJ1" t="s">
        <v>13932</v>
      </c>
      <c r="JDK1" t="s">
        <v>13933</v>
      </c>
      <c r="JDL1" t="s">
        <v>13934</v>
      </c>
      <c r="JDM1" t="s">
        <v>13935</v>
      </c>
      <c r="JDN1" t="s">
        <v>13936</v>
      </c>
      <c r="JDO1" t="s">
        <v>13937</v>
      </c>
      <c r="JDP1" t="s">
        <v>13938</v>
      </c>
      <c r="JDQ1" t="s">
        <v>13939</v>
      </c>
      <c r="JDR1" t="s">
        <v>13940</v>
      </c>
      <c r="JDS1" t="s">
        <v>13941</v>
      </c>
      <c r="JDT1" t="s">
        <v>13942</v>
      </c>
      <c r="JDU1" t="s">
        <v>13943</v>
      </c>
      <c r="JDV1" t="s">
        <v>13944</v>
      </c>
      <c r="JDW1" t="s">
        <v>13945</v>
      </c>
      <c r="JDX1" t="s">
        <v>13946</v>
      </c>
      <c r="JDY1" t="s">
        <v>13947</v>
      </c>
      <c r="JDZ1" t="s">
        <v>13948</v>
      </c>
      <c r="JEA1" t="s">
        <v>13949</v>
      </c>
      <c r="JEB1" t="s">
        <v>13950</v>
      </c>
      <c r="JEC1" t="s">
        <v>13951</v>
      </c>
      <c r="JED1" t="s">
        <v>13952</v>
      </c>
      <c r="JEE1" t="s">
        <v>13953</v>
      </c>
      <c r="JEF1" t="s">
        <v>13954</v>
      </c>
      <c r="JEG1" t="s">
        <v>13955</v>
      </c>
      <c r="JEH1" t="s">
        <v>13956</v>
      </c>
      <c r="JEI1" t="s">
        <v>13957</v>
      </c>
      <c r="JEJ1" t="s">
        <v>13958</v>
      </c>
      <c r="JEK1" t="s">
        <v>13959</v>
      </c>
      <c r="JEL1" t="s">
        <v>13960</v>
      </c>
      <c r="JEM1" t="s">
        <v>13961</v>
      </c>
      <c r="JEN1" t="s">
        <v>13962</v>
      </c>
      <c r="JEO1" t="s">
        <v>13963</v>
      </c>
      <c r="JEP1" t="s">
        <v>13964</v>
      </c>
      <c r="JEQ1" t="s">
        <v>13965</v>
      </c>
      <c r="JER1" t="s">
        <v>13966</v>
      </c>
      <c r="JES1" t="s">
        <v>13967</v>
      </c>
      <c r="JET1" t="s">
        <v>13968</v>
      </c>
      <c r="JEU1" t="s">
        <v>13969</v>
      </c>
      <c r="JEV1" t="s">
        <v>13970</v>
      </c>
      <c r="JEW1" t="s">
        <v>13971</v>
      </c>
      <c r="JEX1" t="s">
        <v>13972</v>
      </c>
      <c r="JEY1" t="s">
        <v>13973</v>
      </c>
      <c r="JEZ1" t="s">
        <v>13974</v>
      </c>
      <c r="JFA1" t="s">
        <v>13975</v>
      </c>
      <c r="JFB1" t="s">
        <v>13976</v>
      </c>
      <c r="JFC1" t="s">
        <v>13977</v>
      </c>
      <c r="JFD1" t="s">
        <v>13978</v>
      </c>
      <c r="JFE1" t="s">
        <v>13979</v>
      </c>
      <c r="JFF1" t="s">
        <v>13980</v>
      </c>
      <c r="JFG1" t="s">
        <v>13981</v>
      </c>
      <c r="JFH1" t="s">
        <v>13982</v>
      </c>
      <c r="JFI1" t="s">
        <v>13983</v>
      </c>
      <c r="JFJ1" t="s">
        <v>13984</v>
      </c>
      <c r="JFK1" t="s">
        <v>13985</v>
      </c>
      <c r="JFL1" t="s">
        <v>13986</v>
      </c>
      <c r="JFM1" t="s">
        <v>13987</v>
      </c>
      <c r="JFN1" t="s">
        <v>13988</v>
      </c>
      <c r="JFO1" t="s">
        <v>13989</v>
      </c>
      <c r="JFP1" t="s">
        <v>13990</v>
      </c>
      <c r="JFQ1" t="s">
        <v>13991</v>
      </c>
      <c r="JFR1" t="s">
        <v>13992</v>
      </c>
      <c r="JFS1" t="s">
        <v>13993</v>
      </c>
      <c r="JFT1" t="s">
        <v>13994</v>
      </c>
      <c r="JFU1" t="s">
        <v>13995</v>
      </c>
      <c r="JFV1" t="s">
        <v>13996</v>
      </c>
      <c r="JFW1" t="s">
        <v>13997</v>
      </c>
      <c r="JFX1" t="s">
        <v>13998</v>
      </c>
      <c r="JFY1" t="s">
        <v>13999</v>
      </c>
      <c r="JFZ1" t="s">
        <v>14000</v>
      </c>
      <c r="JGA1" t="s">
        <v>14001</v>
      </c>
      <c r="JGB1" t="s">
        <v>14002</v>
      </c>
      <c r="JGC1" t="s">
        <v>14003</v>
      </c>
      <c r="JGD1" t="s">
        <v>14004</v>
      </c>
      <c r="JGE1" t="s">
        <v>14005</v>
      </c>
      <c r="JGF1" t="s">
        <v>14006</v>
      </c>
      <c r="JGG1" t="s">
        <v>14007</v>
      </c>
      <c r="JGH1" t="s">
        <v>14008</v>
      </c>
      <c r="JGI1" t="s">
        <v>14009</v>
      </c>
      <c r="JGJ1" t="s">
        <v>14010</v>
      </c>
      <c r="JGK1" t="s">
        <v>14011</v>
      </c>
      <c r="JGL1" t="s">
        <v>14012</v>
      </c>
      <c r="JGM1" t="s">
        <v>14013</v>
      </c>
      <c r="JGN1" t="s">
        <v>14014</v>
      </c>
      <c r="JGO1" t="s">
        <v>14015</v>
      </c>
      <c r="JGP1" t="s">
        <v>14016</v>
      </c>
      <c r="JGQ1" t="s">
        <v>14017</v>
      </c>
      <c r="JGR1" t="s">
        <v>14018</v>
      </c>
      <c r="JGS1" t="s">
        <v>14019</v>
      </c>
      <c r="JGT1" t="s">
        <v>14020</v>
      </c>
      <c r="JGU1" t="s">
        <v>14021</v>
      </c>
      <c r="JGV1" t="s">
        <v>14022</v>
      </c>
      <c r="JGW1" t="s">
        <v>14023</v>
      </c>
      <c r="JGX1" t="s">
        <v>14024</v>
      </c>
      <c r="JGY1" t="s">
        <v>14025</v>
      </c>
      <c r="JGZ1" t="s">
        <v>14026</v>
      </c>
      <c r="JHA1" t="s">
        <v>14027</v>
      </c>
      <c r="JHB1" t="s">
        <v>14028</v>
      </c>
      <c r="JHC1" t="s">
        <v>14029</v>
      </c>
      <c r="JHD1" t="s">
        <v>14030</v>
      </c>
      <c r="JHE1" t="s">
        <v>14031</v>
      </c>
      <c r="JHF1" t="s">
        <v>14032</v>
      </c>
      <c r="JHG1" t="s">
        <v>14033</v>
      </c>
      <c r="JHH1" t="s">
        <v>14034</v>
      </c>
      <c r="JHI1" t="s">
        <v>14035</v>
      </c>
      <c r="JHJ1" t="s">
        <v>14036</v>
      </c>
      <c r="JHK1" t="s">
        <v>14037</v>
      </c>
      <c r="JHL1" t="s">
        <v>14038</v>
      </c>
      <c r="JHM1" t="s">
        <v>14039</v>
      </c>
      <c r="JHN1" t="s">
        <v>14040</v>
      </c>
      <c r="JHO1" t="s">
        <v>14041</v>
      </c>
      <c r="JHP1" t="s">
        <v>14042</v>
      </c>
      <c r="JHQ1" t="s">
        <v>14043</v>
      </c>
      <c r="JHR1" t="s">
        <v>14044</v>
      </c>
      <c r="JHS1" t="s">
        <v>14045</v>
      </c>
      <c r="JHT1" t="s">
        <v>14046</v>
      </c>
      <c r="JHU1" t="s">
        <v>14047</v>
      </c>
      <c r="JHV1" t="s">
        <v>14048</v>
      </c>
      <c r="JHW1" t="s">
        <v>14049</v>
      </c>
      <c r="JHX1" t="s">
        <v>14050</v>
      </c>
      <c r="JHY1" t="s">
        <v>14051</v>
      </c>
      <c r="JHZ1" t="s">
        <v>14052</v>
      </c>
      <c r="JIA1" t="s">
        <v>14053</v>
      </c>
      <c r="JIB1" t="s">
        <v>14054</v>
      </c>
      <c r="JIC1" t="s">
        <v>14055</v>
      </c>
      <c r="JID1" t="s">
        <v>14056</v>
      </c>
      <c r="JIE1" t="s">
        <v>14057</v>
      </c>
      <c r="JIF1" t="s">
        <v>14058</v>
      </c>
      <c r="JIG1" t="s">
        <v>14059</v>
      </c>
      <c r="JIH1" t="s">
        <v>14060</v>
      </c>
      <c r="JII1" t="s">
        <v>14061</v>
      </c>
      <c r="JIJ1" t="s">
        <v>14062</v>
      </c>
      <c r="JIK1" t="s">
        <v>14063</v>
      </c>
      <c r="JIL1" t="s">
        <v>14064</v>
      </c>
      <c r="JIM1" t="s">
        <v>14065</v>
      </c>
      <c r="JIN1" t="s">
        <v>14066</v>
      </c>
      <c r="JIO1" t="s">
        <v>14067</v>
      </c>
      <c r="JIP1" t="s">
        <v>14068</v>
      </c>
      <c r="JIQ1" t="s">
        <v>14069</v>
      </c>
      <c r="JIR1" t="s">
        <v>14070</v>
      </c>
      <c r="JIS1" t="s">
        <v>14071</v>
      </c>
      <c r="JIT1" t="s">
        <v>14072</v>
      </c>
      <c r="JIU1" t="s">
        <v>14073</v>
      </c>
      <c r="JIV1" t="s">
        <v>14074</v>
      </c>
      <c r="JIW1" t="s">
        <v>14075</v>
      </c>
      <c r="JIX1" t="s">
        <v>14076</v>
      </c>
      <c r="JIY1" t="s">
        <v>14077</v>
      </c>
      <c r="JIZ1" t="s">
        <v>14078</v>
      </c>
      <c r="JJA1" t="s">
        <v>14079</v>
      </c>
      <c r="JJB1" t="s">
        <v>14080</v>
      </c>
      <c r="JJC1" t="s">
        <v>14081</v>
      </c>
      <c r="JJD1" t="s">
        <v>14082</v>
      </c>
      <c r="JJE1" t="s">
        <v>14083</v>
      </c>
      <c r="JJF1" t="s">
        <v>14084</v>
      </c>
      <c r="JJG1" t="s">
        <v>14085</v>
      </c>
      <c r="JJH1" t="s">
        <v>14086</v>
      </c>
      <c r="JJI1" t="s">
        <v>14087</v>
      </c>
      <c r="JJJ1" t="s">
        <v>14088</v>
      </c>
      <c r="JJK1" t="s">
        <v>14089</v>
      </c>
      <c r="JJL1" t="s">
        <v>14090</v>
      </c>
      <c r="JJM1" t="s">
        <v>14091</v>
      </c>
      <c r="JJN1" t="s">
        <v>14092</v>
      </c>
      <c r="JJO1" t="s">
        <v>14093</v>
      </c>
      <c r="JJP1" t="s">
        <v>14094</v>
      </c>
      <c r="JJQ1" t="s">
        <v>14095</v>
      </c>
      <c r="JJR1" t="s">
        <v>14096</v>
      </c>
      <c r="JJS1" t="s">
        <v>14097</v>
      </c>
      <c r="JJT1" t="s">
        <v>14098</v>
      </c>
      <c r="JJU1" t="s">
        <v>14099</v>
      </c>
      <c r="JJV1" t="s">
        <v>14100</v>
      </c>
      <c r="JJW1" t="s">
        <v>14101</v>
      </c>
      <c r="JJX1" t="s">
        <v>14102</v>
      </c>
      <c r="JJY1" t="s">
        <v>14103</v>
      </c>
      <c r="JJZ1" t="s">
        <v>14104</v>
      </c>
      <c r="JKA1" t="s">
        <v>14105</v>
      </c>
      <c r="JKB1" t="s">
        <v>14106</v>
      </c>
      <c r="JKC1" t="s">
        <v>14107</v>
      </c>
      <c r="JKD1" t="s">
        <v>14108</v>
      </c>
      <c r="JKE1" t="s">
        <v>14109</v>
      </c>
      <c r="JKF1" t="s">
        <v>14110</v>
      </c>
      <c r="JKG1" t="s">
        <v>14111</v>
      </c>
      <c r="JKH1" t="s">
        <v>14112</v>
      </c>
      <c r="JKI1" t="s">
        <v>14113</v>
      </c>
      <c r="JKJ1" t="s">
        <v>14114</v>
      </c>
      <c r="JKK1" t="s">
        <v>14115</v>
      </c>
      <c r="JKL1" t="s">
        <v>14116</v>
      </c>
      <c r="JKM1" t="s">
        <v>14117</v>
      </c>
      <c r="JKN1" t="s">
        <v>14118</v>
      </c>
      <c r="JKO1" t="s">
        <v>14119</v>
      </c>
      <c r="JKP1" t="s">
        <v>14120</v>
      </c>
      <c r="JKQ1" t="s">
        <v>14121</v>
      </c>
      <c r="JKR1" t="s">
        <v>14122</v>
      </c>
      <c r="JKS1" t="s">
        <v>14123</v>
      </c>
      <c r="JKT1" t="s">
        <v>14124</v>
      </c>
      <c r="JKU1" t="s">
        <v>14125</v>
      </c>
      <c r="JKV1" t="s">
        <v>14126</v>
      </c>
      <c r="JKW1" t="s">
        <v>14127</v>
      </c>
      <c r="JKX1" t="s">
        <v>14128</v>
      </c>
      <c r="JKY1" t="s">
        <v>14129</v>
      </c>
      <c r="JKZ1" t="s">
        <v>14130</v>
      </c>
      <c r="JLA1" t="s">
        <v>14131</v>
      </c>
      <c r="JLB1" t="s">
        <v>14132</v>
      </c>
      <c r="JLC1" t="s">
        <v>14133</v>
      </c>
      <c r="JLD1" t="s">
        <v>14134</v>
      </c>
      <c r="JLE1" t="s">
        <v>14135</v>
      </c>
      <c r="JLF1" t="s">
        <v>14136</v>
      </c>
      <c r="JLG1" t="s">
        <v>14137</v>
      </c>
      <c r="JLH1" t="s">
        <v>14138</v>
      </c>
      <c r="JLI1" t="s">
        <v>14139</v>
      </c>
      <c r="JLJ1" t="s">
        <v>14140</v>
      </c>
      <c r="JLK1" t="s">
        <v>14141</v>
      </c>
      <c r="JLL1" t="s">
        <v>14142</v>
      </c>
      <c r="JLM1" t="s">
        <v>14143</v>
      </c>
      <c r="JLN1" t="s">
        <v>14144</v>
      </c>
      <c r="JLO1" t="s">
        <v>14145</v>
      </c>
      <c r="JLP1" t="s">
        <v>14146</v>
      </c>
      <c r="JLQ1" t="s">
        <v>14147</v>
      </c>
      <c r="JLR1" t="s">
        <v>14148</v>
      </c>
      <c r="JLS1" t="s">
        <v>14149</v>
      </c>
      <c r="JLT1" t="s">
        <v>14150</v>
      </c>
      <c r="JLU1" t="s">
        <v>14151</v>
      </c>
      <c r="JLV1" t="s">
        <v>14152</v>
      </c>
      <c r="JLW1" t="s">
        <v>14153</v>
      </c>
      <c r="JLX1" t="s">
        <v>14154</v>
      </c>
      <c r="JLY1" t="s">
        <v>14155</v>
      </c>
      <c r="JLZ1" t="s">
        <v>14156</v>
      </c>
      <c r="JMA1" t="s">
        <v>14157</v>
      </c>
      <c r="JMB1" t="s">
        <v>14158</v>
      </c>
      <c r="JMC1" t="s">
        <v>14159</v>
      </c>
      <c r="JMD1" t="s">
        <v>14160</v>
      </c>
      <c r="JME1" t="s">
        <v>14161</v>
      </c>
      <c r="JMF1" t="s">
        <v>14162</v>
      </c>
      <c r="JMG1" t="s">
        <v>14163</v>
      </c>
      <c r="JMH1" t="s">
        <v>14164</v>
      </c>
      <c r="JMI1" t="s">
        <v>14165</v>
      </c>
      <c r="JMJ1" t="s">
        <v>14166</v>
      </c>
      <c r="JMK1" t="s">
        <v>14167</v>
      </c>
      <c r="JML1" t="s">
        <v>14168</v>
      </c>
      <c r="JMM1" t="s">
        <v>14169</v>
      </c>
      <c r="JMN1" t="s">
        <v>14170</v>
      </c>
      <c r="JMO1" t="s">
        <v>14171</v>
      </c>
      <c r="JMP1" t="s">
        <v>14172</v>
      </c>
      <c r="JMQ1" t="s">
        <v>14173</v>
      </c>
      <c r="JMR1" t="s">
        <v>14174</v>
      </c>
      <c r="JMS1" t="s">
        <v>14175</v>
      </c>
      <c r="JMT1" t="s">
        <v>14176</v>
      </c>
      <c r="JMU1" t="s">
        <v>14177</v>
      </c>
      <c r="JMV1" t="s">
        <v>14178</v>
      </c>
      <c r="JMW1" t="s">
        <v>14179</v>
      </c>
      <c r="JMX1" t="s">
        <v>14180</v>
      </c>
      <c r="JMY1" t="s">
        <v>14181</v>
      </c>
      <c r="JMZ1" t="s">
        <v>14182</v>
      </c>
      <c r="JNA1" t="s">
        <v>14183</v>
      </c>
      <c r="JNB1" t="s">
        <v>14184</v>
      </c>
      <c r="JNC1" t="s">
        <v>14185</v>
      </c>
      <c r="JND1" t="s">
        <v>14186</v>
      </c>
      <c r="JNE1" t="s">
        <v>14187</v>
      </c>
      <c r="JNF1" t="s">
        <v>14188</v>
      </c>
      <c r="JNG1" t="s">
        <v>14189</v>
      </c>
      <c r="JNH1" t="s">
        <v>14190</v>
      </c>
      <c r="JNI1" t="s">
        <v>14191</v>
      </c>
      <c r="JNJ1" t="s">
        <v>14192</v>
      </c>
      <c r="JNK1" t="s">
        <v>14193</v>
      </c>
      <c r="JNL1" t="s">
        <v>14194</v>
      </c>
      <c r="JNM1" t="s">
        <v>14195</v>
      </c>
      <c r="JNN1" t="s">
        <v>14196</v>
      </c>
      <c r="JNO1" t="s">
        <v>14197</v>
      </c>
      <c r="JNP1" t="s">
        <v>14198</v>
      </c>
      <c r="JNQ1" t="s">
        <v>14199</v>
      </c>
      <c r="JNR1" t="s">
        <v>14200</v>
      </c>
      <c r="JNS1" t="s">
        <v>14201</v>
      </c>
      <c r="JNT1" t="s">
        <v>14202</v>
      </c>
      <c r="JNU1" t="s">
        <v>14203</v>
      </c>
      <c r="JNV1" t="s">
        <v>14204</v>
      </c>
      <c r="JNW1" t="s">
        <v>14205</v>
      </c>
      <c r="JNX1" t="s">
        <v>14206</v>
      </c>
      <c r="JNY1" t="s">
        <v>14207</v>
      </c>
      <c r="JNZ1" t="s">
        <v>14208</v>
      </c>
      <c r="JOA1" t="s">
        <v>14209</v>
      </c>
      <c r="JOB1" t="s">
        <v>14210</v>
      </c>
      <c r="JOC1" t="s">
        <v>14211</v>
      </c>
      <c r="JOD1" t="s">
        <v>14212</v>
      </c>
      <c r="JOE1" t="s">
        <v>14213</v>
      </c>
      <c r="JOF1" t="s">
        <v>14214</v>
      </c>
      <c r="JOG1" t="s">
        <v>14215</v>
      </c>
      <c r="JOH1" t="s">
        <v>14216</v>
      </c>
      <c r="JOI1" t="s">
        <v>14217</v>
      </c>
      <c r="JOJ1" t="s">
        <v>14218</v>
      </c>
      <c r="JOK1" t="s">
        <v>14219</v>
      </c>
      <c r="JOL1" t="s">
        <v>14220</v>
      </c>
      <c r="JOM1" t="s">
        <v>14221</v>
      </c>
      <c r="JON1" t="s">
        <v>14222</v>
      </c>
      <c r="JOO1" t="s">
        <v>14223</v>
      </c>
      <c r="JOP1" t="s">
        <v>14224</v>
      </c>
      <c r="JOQ1" t="s">
        <v>14225</v>
      </c>
      <c r="JOR1" t="s">
        <v>14226</v>
      </c>
      <c r="JOS1" t="s">
        <v>14227</v>
      </c>
      <c r="JOT1" t="s">
        <v>14228</v>
      </c>
      <c r="JOU1" t="s">
        <v>14229</v>
      </c>
      <c r="JOV1" t="s">
        <v>14230</v>
      </c>
      <c r="JOW1" t="s">
        <v>14231</v>
      </c>
      <c r="JOX1" t="s">
        <v>14232</v>
      </c>
      <c r="JOY1" t="s">
        <v>14233</v>
      </c>
      <c r="JOZ1" t="s">
        <v>14234</v>
      </c>
      <c r="JPA1" t="s">
        <v>14235</v>
      </c>
      <c r="JPB1" t="s">
        <v>14236</v>
      </c>
      <c r="JPC1" t="s">
        <v>14237</v>
      </c>
      <c r="JPD1" t="s">
        <v>14238</v>
      </c>
      <c r="JPE1" t="s">
        <v>14239</v>
      </c>
      <c r="JPF1" t="s">
        <v>14240</v>
      </c>
      <c r="JPG1" t="s">
        <v>14241</v>
      </c>
      <c r="JPH1" t="s">
        <v>14242</v>
      </c>
      <c r="JPI1" t="s">
        <v>14243</v>
      </c>
      <c r="JPJ1" t="s">
        <v>14244</v>
      </c>
      <c r="JPK1" t="s">
        <v>14245</v>
      </c>
      <c r="JPL1" t="s">
        <v>14246</v>
      </c>
      <c r="JPM1" t="s">
        <v>14247</v>
      </c>
      <c r="JPN1" t="s">
        <v>14248</v>
      </c>
      <c r="JPO1" t="s">
        <v>14249</v>
      </c>
      <c r="JPP1" t="s">
        <v>14250</v>
      </c>
      <c r="JPQ1" t="s">
        <v>14251</v>
      </c>
      <c r="JPR1" t="s">
        <v>14252</v>
      </c>
      <c r="JPS1" t="s">
        <v>14253</v>
      </c>
      <c r="JPT1" t="s">
        <v>14254</v>
      </c>
      <c r="JPU1" t="s">
        <v>14255</v>
      </c>
      <c r="JPV1" t="s">
        <v>14256</v>
      </c>
      <c r="JPW1" t="s">
        <v>14257</v>
      </c>
      <c r="JPX1" t="s">
        <v>14258</v>
      </c>
      <c r="JPY1" t="s">
        <v>14259</v>
      </c>
      <c r="JPZ1" t="s">
        <v>14260</v>
      </c>
      <c r="JQA1" t="s">
        <v>14261</v>
      </c>
      <c r="JQB1" t="s">
        <v>14262</v>
      </c>
      <c r="JQC1" t="s">
        <v>14263</v>
      </c>
      <c r="JQD1" t="s">
        <v>14264</v>
      </c>
      <c r="JQE1" t="s">
        <v>14265</v>
      </c>
      <c r="JQF1" t="s">
        <v>14266</v>
      </c>
      <c r="JQG1" t="s">
        <v>14267</v>
      </c>
      <c r="JQH1" t="s">
        <v>14268</v>
      </c>
      <c r="JQI1" t="s">
        <v>14269</v>
      </c>
      <c r="JQJ1" t="s">
        <v>14270</v>
      </c>
      <c r="JQK1" t="s">
        <v>14271</v>
      </c>
      <c r="JQL1" t="s">
        <v>14272</v>
      </c>
      <c r="JQM1" t="s">
        <v>14273</v>
      </c>
      <c r="JQN1" t="s">
        <v>14274</v>
      </c>
      <c r="JQO1" t="s">
        <v>14275</v>
      </c>
      <c r="JQP1" t="s">
        <v>14276</v>
      </c>
      <c r="JQQ1" t="s">
        <v>14277</v>
      </c>
      <c r="JQR1" t="s">
        <v>14278</v>
      </c>
      <c r="JQS1" t="s">
        <v>14279</v>
      </c>
      <c r="JQT1" t="s">
        <v>14280</v>
      </c>
      <c r="JQU1" t="s">
        <v>14281</v>
      </c>
      <c r="JQV1" t="s">
        <v>14282</v>
      </c>
      <c r="JQW1" t="s">
        <v>14283</v>
      </c>
      <c r="JQX1" t="s">
        <v>14284</v>
      </c>
      <c r="JQY1" t="s">
        <v>14285</v>
      </c>
      <c r="JQZ1" t="s">
        <v>14286</v>
      </c>
      <c r="JRA1" t="s">
        <v>14287</v>
      </c>
      <c r="JRB1" t="s">
        <v>14288</v>
      </c>
      <c r="JRC1" t="s">
        <v>14289</v>
      </c>
      <c r="JRD1" t="s">
        <v>14290</v>
      </c>
      <c r="JRE1" t="s">
        <v>14291</v>
      </c>
      <c r="JRF1" t="s">
        <v>14292</v>
      </c>
      <c r="JRG1" t="s">
        <v>14293</v>
      </c>
      <c r="JRH1" t="s">
        <v>14294</v>
      </c>
      <c r="JRI1" t="s">
        <v>14295</v>
      </c>
      <c r="JRJ1" t="s">
        <v>14296</v>
      </c>
      <c r="JRK1" t="s">
        <v>14297</v>
      </c>
      <c r="JRL1" t="s">
        <v>14298</v>
      </c>
      <c r="JRM1" t="s">
        <v>14299</v>
      </c>
      <c r="JRN1" t="s">
        <v>14300</v>
      </c>
      <c r="JRO1" t="s">
        <v>14301</v>
      </c>
      <c r="JRP1" t="s">
        <v>14302</v>
      </c>
      <c r="JRQ1" t="s">
        <v>14303</v>
      </c>
      <c r="JRR1" t="s">
        <v>14304</v>
      </c>
      <c r="JRS1" t="s">
        <v>14305</v>
      </c>
      <c r="JRT1" t="s">
        <v>14306</v>
      </c>
      <c r="JRU1" t="s">
        <v>14307</v>
      </c>
      <c r="JRV1" t="s">
        <v>14308</v>
      </c>
      <c r="JRW1" t="s">
        <v>14309</v>
      </c>
      <c r="JRX1" t="s">
        <v>14310</v>
      </c>
      <c r="JRY1" t="s">
        <v>14311</v>
      </c>
      <c r="JRZ1" t="s">
        <v>14312</v>
      </c>
      <c r="JSA1" t="s">
        <v>14313</v>
      </c>
      <c r="JSB1" t="s">
        <v>14314</v>
      </c>
      <c r="JSC1" t="s">
        <v>14315</v>
      </c>
      <c r="JSD1" t="s">
        <v>14316</v>
      </c>
      <c r="JSE1" t="s">
        <v>14317</v>
      </c>
      <c r="JSF1" t="s">
        <v>14318</v>
      </c>
      <c r="JSG1" t="s">
        <v>14319</v>
      </c>
      <c r="JSH1" t="s">
        <v>14320</v>
      </c>
      <c r="JSI1" t="s">
        <v>14321</v>
      </c>
      <c r="JSJ1" t="s">
        <v>14322</v>
      </c>
      <c r="JSK1" t="s">
        <v>14323</v>
      </c>
      <c r="JSL1" t="s">
        <v>14324</v>
      </c>
      <c r="JSM1" t="s">
        <v>14325</v>
      </c>
      <c r="JSN1" t="s">
        <v>14326</v>
      </c>
      <c r="JSO1" t="s">
        <v>14327</v>
      </c>
      <c r="JSP1" t="s">
        <v>14328</v>
      </c>
      <c r="JSQ1" t="s">
        <v>14329</v>
      </c>
      <c r="JSR1" t="s">
        <v>14330</v>
      </c>
      <c r="JSS1" t="s">
        <v>14331</v>
      </c>
      <c r="JST1" t="s">
        <v>14332</v>
      </c>
      <c r="JSU1" t="s">
        <v>14333</v>
      </c>
      <c r="JSV1" t="s">
        <v>14334</v>
      </c>
      <c r="JSW1" t="s">
        <v>14335</v>
      </c>
      <c r="JSX1" t="s">
        <v>14336</v>
      </c>
      <c r="JSY1" t="s">
        <v>14337</v>
      </c>
      <c r="JSZ1" t="s">
        <v>14338</v>
      </c>
      <c r="JTA1" t="s">
        <v>14339</v>
      </c>
      <c r="JTB1" t="s">
        <v>14340</v>
      </c>
      <c r="JTC1" t="s">
        <v>14341</v>
      </c>
      <c r="JTD1" t="s">
        <v>14342</v>
      </c>
      <c r="JTE1" t="s">
        <v>14343</v>
      </c>
      <c r="JTF1" t="s">
        <v>14344</v>
      </c>
      <c r="JTG1" t="s">
        <v>14345</v>
      </c>
      <c r="JTH1" t="s">
        <v>14346</v>
      </c>
      <c r="JTI1" t="s">
        <v>14347</v>
      </c>
      <c r="JTJ1" t="s">
        <v>14348</v>
      </c>
      <c r="JTK1" t="s">
        <v>14349</v>
      </c>
      <c r="JTL1" t="s">
        <v>14350</v>
      </c>
      <c r="JTM1" t="s">
        <v>14351</v>
      </c>
      <c r="JTN1" t="s">
        <v>14352</v>
      </c>
      <c r="JTO1" t="s">
        <v>14353</v>
      </c>
      <c r="JTP1" t="s">
        <v>14354</v>
      </c>
      <c r="JTQ1" t="s">
        <v>14355</v>
      </c>
      <c r="JTR1" t="s">
        <v>14356</v>
      </c>
      <c r="JTS1" t="s">
        <v>14357</v>
      </c>
      <c r="JTT1" t="s">
        <v>14358</v>
      </c>
      <c r="JTU1" t="s">
        <v>14359</v>
      </c>
      <c r="JTV1" t="s">
        <v>14360</v>
      </c>
      <c r="JTW1" t="s">
        <v>14361</v>
      </c>
      <c r="JTX1" t="s">
        <v>14362</v>
      </c>
      <c r="JTY1" t="s">
        <v>14363</v>
      </c>
      <c r="JTZ1" t="s">
        <v>14364</v>
      </c>
      <c r="JUA1" t="s">
        <v>14365</v>
      </c>
      <c r="JUB1" t="s">
        <v>14366</v>
      </c>
      <c r="JUC1" t="s">
        <v>14367</v>
      </c>
      <c r="JUD1" t="s">
        <v>14368</v>
      </c>
      <c r="JUE1" t="s">
        <v>14369</v>
      </c>
      <c r="JUF1" t="s">
        <v>14370</v>
      </c>
      <c r="JUG1" t="s">
        <v>14371</v>
      </c>
      <c r="JUH1" t="s">
        <v>14372</v>
      </c>
      <c r="JUI1" t="s">
        <v>14373</v>
      </c>
      <c r="JUJ1" t="s">
        <v>14374</v>
      </c>
      <c r="JUK1" t="s">
        <v>14375</v>
      </c>
      <c r="JUL1" t="s">
        <v>14376</v>
      </c>
      <c r="JUM1" t="s">
        <v>14377</v>
      </c>
      <c r="JUN1" t="s">
        <v>14378</v>
      </c>
      <c r="JUO1" t="s">
        <v>14379</v>
      </c>
      <c r="JUP1" t="s">
        <v>14380</v>
      </c>
      <c r="JUQ1" t="s">
        <v>14381</v>
      </c>
      <c r="JUR1" t="s">
        <v>14382</v>
      </c>
      <c r="JUS1" t="s">
        <v>14383</v>
      </c>
      <c r="JUT1" t="s">
        <v>14384</v>
      </c>
      <c r="JUU1" t="s">
        <v>14385</v>
      </c>
      <c r="JUV1" t="s">
        <v>14386</v>
      </c>
      <c r="JUW1" t="s">
        <v>14387</v>
      </c>
      <c r="JUX1" t="s">
        <v>14388</v>
      </c>
      <c r="JUY1" t="s">
        <v>14389</v>
      </c>
      <c r="JUZ1" t="s">
        <v>14390</v>
      </c>
      <c r="JVA1" t="s">
        <v>14391</v>
      </c>
      <c r="JVB1" t="s">
        <v>14392</v>
      </c>
      <c r="JVC1" t="s">
        <v>14393</v>
      </c>
      <c r="JVD1" t="s">
        <v>14394</v>
      </c>
      <c r="JVE1" t="s">
        <v>14395</v>
      </c>
      <c r="JVF1" t="s">
        <v>14396</v>
      </c>
      <c r="JVG1" t="s">
        <v>14397</v>
      </c>
      <c r="JVH1" t="s">
        <v>14398</v>
      </c>
      <c r="JVI1" t="s">
        <v>14399</v>
      </c>
      <c r="JVJ1" t="s">
        <v>14400</v>
      </c>
      <c r="JVK1" t="s">
        <v>14401</v>
      </c>
      <c r="JVL1" t="s">
        <v>14402</v>
      </c>
      <c r="JVM1" t="s">
        <v>14403</v>
      </c>
      <c r="JVN1" t="s">
        <v>14404</v>
      </c>
      <c r="JVO1" t="s">
        <v>14405</v>
      </c>
      <c r="JVP1" t="s">
        <v>14406</v>
      </c>
      <c r="JVQ1" t="s">
        <v>14407</v>
      </c>
      <c r="JVR1" t="s">
        <v>14408</v>
      </c>
      <c r="JVS1" t="s">
        <v>14409</v>
      </c>
      <c r="JVT1" t="s">
        <v>14410</v>
      </c>
      <c r="JVU1" t="s">
        <v>14411</v>
      </c>
      <c r="JVV1" t="s">
        <v>14412</v>
      </c>
      <c r="JVW1" t="s">
        <v>14413</v>
      </c>
      <c r="JVX1" t="s">
        <v>14414</v>
      </c>
      <c r="JVY1" t="s">
        <v>14415</v>
      </c>
      <c r="JVZ1" t="s">
        <v>14416</v>
      </c>
      <c r="JWA1" t="s">
        <v>14417</v>
      </c>
      <c r="JWB1" t="s">
        <v>14418</v>
      </c>
      <c r="JWC1" t="s">
        <v>14419</v>
      </c>
      <c r="JWD1" t="s">
        <v>14420</v>
      </c>
      <c r="JWE1" t="s">
        <v>14421</v>
      </c>
      <c r="JWF1" t="s">
        <v>14422</v>
      </c>
      <c r="JWG1" t="s">
        <v>14423</v>
      </c>
      <c r="JWH1" t="s">
        <v>14424</v>
      </c>
      <c r="JWI1" t="s">
        <v>14425</v>
      </c>
      <c r="JWJ1" t="s">
        <v>14426</v>
      </c>
      <c r="JWK1" t="s">
        <v>14427</v>
      </c>
      <c r="JWL1" t="s">
        <v>14428</v>
      </c>
      <c r="JWM1" t="s">
        <v>14429</v>
      </c>
      <c r="JWN1" t="s">
        <v>14430</v>
      </c>
      <c r="JWO1" t="s">
        <v>14431</v>
      </c>
      <c r="JWP1" t="s">
        <v>14432</v>
      </c>
      <c r="JWQ1" t="s">
        <v>14433</v>
      </c>
      <c r="JWR1" t="s">
        <v>14434</v>
      </c>
      <c r="JWS1" t="s">
        <v>14435</v>
      </c>
      <c r="JWT1" t="s">
        <v>14436</v>
      </c>
      <c r="JWU1" t="s">
        <v>14437</v>
      </c>
      <c r="JWV1" t="s">
        <v>14438</v>
      </c>
      <c r="JWW1" t="s">
        <v>14439</v>
      </c>
      <c r="JWX1" t="s">
        <v>14440</v>
      </c>
      <c r="JWY1" t="s">
        <v>14441</v>
      </c>
      <c r="JWZ1" t="s">
        <v>14442</v>
      </c>
      <c r="JXA1" t="s">
        <v>14443</v>
      </c>
      <c r="JXB1" t="s">
        <v>14444</v>
      </c>
      <c r="JXC1" t="s">
        <v>14445</v>
      </c>
      <c r="JXD1" t="s">
        <v>14446</v>
      </c>
      <c r="JXE1" t="s">
        <v>14447</v>
      </c>
      <c r="JXF1" t="s">
        <v>14448</v>
      </c>
      <c r="JXG1" t="s">
        <v>14449</v>
      </c>
      <c r="JXH1" t="s">
        <v>14450</v>
      </c>
      <c r="JXI1" t="s">
        <v>14451</v>
      </c>
      <c r="JXJ1" t="s">
        <v>14452</v>
      </c>
      <c r="JXK1" t="s">
        <v>14453</v>
      </c>
      <c r="JXL1" t="s">
        <v>14454</v>
      </c>
      <c r="JXM1" t="s">
        <v>14455</v>
      </c>
      <c r="JXN1" t="s">
        <v>14456</v>
      </c>
      <c r="JXO1" t="s">
        <v>14457</v>
      </c>
      <c r="JXP1" t="s">
        <v>14458</v>
      </c>
      <c r="JXQ1" t="s">
        <v>14459</v>
      </c>
      <c r="JXR1" t="s">
        <v>14460</v>
      </c>
      <c r="JXS1" t="s">
        <v>14461</v>
      </c>
      <c r="JXT1" t="s">
        <v>14462</v>
      </c>
      <c r="JXU1" t="s">
        <v>14463</v>
      </c>
      <c r="JXV1" t="s">
        <v>14464</v>
      </c>
      <c r="JXW1" t="s">
        <v>14465</v>
      </c>
      <c r="JXX1" t="s">
        <v>14466</v>
      </c>
      <c r="JXY1" t="s">
        <v>14467</v>
      </c>
      <c r="JXZ1" t="s">
        <v>14468</v>
      </c>
      <c r="JYA1" t="s">
        <v>14469</v>
      </c>
      <c r="JYB1" t="s">
        <v>14470</v>
      </c>
      <c r="JYC1" t="s">
        <v>14471</v>
      </c>
      <c r="JYD1" t="s">
        <v>14472</v>
      </c>
      <c r="JYE1" t="s">
        <v>14473</v>
      </c>
      <c r="JYF1" t="s">
        <v>14474</v>
      </c>
      <c r="JYG1" t="s">
        <v>14475</v>
      </c>
      <c r="JYH1" t="s">
        <v>14476</v>
      </c>
      <c r="JYI1" t="s">
        <v>14477</v>
      </c>
      <c r="JYJ1" t="s">
        <v>14478</v>
      </c>
      <c r="JYK1" t="s">
        <v>14479</v>
      </c>
      <c r="JYL1" t="s">
        <v>14480</v>
      </c>
      <c r="JYM1" t="s">
        <v>14481</v>
      </c>
      <c r="JYN1" t="s">
        <v>14482</v>
      </c>
      <c r="JYO1" t="s">
        <v>14483</v>
      </c>
      <c r="JYP1" t="s">
        <v>14484</v>
      </c>
      <c r="JYQ1" t="s">
        <v>14485</v>
      </c>
      <c r="JYR1" t="s">
        <v>14486</v>
      </c>
      <c r="JYS1" t="s">
        <v>14487</v>
      </c>
      <c r="JYT1" t="s">
        <v>14488</v>
      </c>
      <c r="JYU1" t="s">
        <v>14489</v>
      </c>
      <c r="JYV1" t="s">
        <v>14490</v>
      </c>
      <c r="JYW1" t="s">
        <v>14491</v>
      </c>
      <c r="JYX1" t="s">
        <v>14492</v>
      </c>
      <c r="JYY1" t="s">
        <v>14493</v>
      </c>
      <c r="JYZ1" t="s">
        <v>14494</v>
      </c>
      <c r="JZA1" t="s">
        <v>14495</v>
      </c>
      <c r="JZB1" t="s">
        <v>14496</v>
      </c>
      <c r="JZC1" t="s">
        <v>14497</v>
      </c>
      <c r="JZD1" t="s">
        <v>14498</v>
      </c>
      <c r="JZE1" t="s">
        <v>14499</v>
      </c>
      <c r="JZF1" t="s">
        <v>14500</v>
      </c>
      <c r="JZG1" t="s">
        <v>14501</v>
      </c>
      <c r="JZH1" t="s">
        <v>14502</v>
      </c>
      <c r="JZI1" t="s">
        <v>14503</v>
      </c>
      <c r="JZJ1" t="s">
        <v>14504</v>
      </c>
      <c r="JZK1" t="s">
        <v>14505</v>
      </c>
      <c r="JZL1" t="s">
        <v>14506</v>
      </c>
      <c r="JZM1" t="s">
        <v>14507</v>
      </c>
      <c r="JZN1" t="s">
        <v>14508</v>
      </c>
      <c r="JZO1" t="s">
        <v>14509</v>
      </c>
      <c r="JZP1" t="s">
        <v>14510</v>
      </c>
      <c r="JZQ1" t="s">
        <v>14511</v>
      </c>
      <c r="JZR1" t="s">
        <v>14512</v>
      </c>
      <c r="JZS1" t="s">
        <v>14513</v>
      </c>
      <c r="JZT1" t="s">
        <v>14514</v>
      </c>
      <c r="JZU1" t="s">
        <v>14515</v>
      </c>
      <c r="JZV1" t="s">
        <v>14516</v>
      </c>
      <c r="JZW1" t="s">
        <v>14517</v>
      </c>
      <c r="JZX1" t="s">
        <v>14518</v>
      </c>
      <c r="JZY1" t="s">
        <v>14519</v>
      </c>
      <c r="JZZ1" t="s">
        <v>14520</v>
      </c>
      <c r="KAA1" t="s">
        <v>14521</v>
      </c>
      <c r="KAB1" t="s">
        <v>14522</v>
      </c>
      <c r="KAC1" t="s">
        <v>14523</v>
      </c>
      <c r="KAD1" t="s">
        <v>14524</v>
      </c>
      <c r="KAE1" t="s">
        <v>14525</v>
      </c>
      <c r="KAF1" t="s">
        <v>14526</v>
      </c>
      <c r="KAG1" t="s">
        <v>14527</v>
      </c>
      <c r="KAH1" t="s">
        <v>14528</v>
      </c>
      <c r="KAI1" t="s">
        <v>14529</v>
      </c>
      <c r="KAJ1" t="s">
        <v>14530</v>
      </c>
      <c r="KAK1" t="s">
        <v>14531</v>
      </c>
      <c r="KAL1" t="s">
        <v>14532</v>
      </c>
      <c r="KAM1" t="s">
        <v>14533</v>
      </c>
      <c r="KAN1" t="s">
        <v>14534</v>
      </c>
      <c r="KAO1" t="s">
        <v>14535</v>
      </c>
      <c r="KAP1" t="s">
        <v>14536</v>
      </c>
      <c r="KAQ1" t="s">
        <v>14537</v>
      </c>
      <c r="KAR1" t="s">
        <v>14538</v>
      </c>
      <c r="KAS1" t="s">
        <v>14539</v>
      </c>
      <c r="KAT1" t="s">
        <v>14540</v>
      </c>
      <c r="KAU1" t="s">
        <v>14541</v>
      </c>
      <c r="KAV1" t="s">
        <v>14542</v>
      </c>
      <c r="KAW1" t="s">
        <v>14543</v>
      </c>
      <c r="KAX1" t="s">
        <v>14544</v>
      </c>
      <c r="KAY1" t="s">
        <v>14545</v>
      </c>
      <c r="KAZ1" t="s">
        <v>14546</v>
      </c>
      <c r="KBA1" t="s">
        <v>14547</v>
      </c>
      <c r="KBB1" t="s">
        <v>14548</v>
      </c>
      <c r="KBC1" t="s">
        <v>14549</v>
      </c>
      <c r="KBD1" t="s">
        <v>14550</v>
      </c>
      <c r="KBE1" t="s">
        <v>14551</v>
      </c>
      <c r="KBF1" t="s">
        <v>14552</v>
      </c>
      <c r="KBG1" t="s">
        <v>14553</v>
      </c>
      <c r="KBH1" t="s">
        <v>14554</v>
      </c>
      <c r="KBI1" t="s">
        <v>14555</v>
      </c>
      <c r="KBJ1" t="s">
        <v>14556</v>
      </c>
      <c r="KBK1" t="s">
        <v>14557</v>
      </c>
      <c r="KBL1" t="s">
        <v>14558</v>
      </c>
      <c r="KBM1" t="s">
        <v>14559</v>
      </c>
      <c r="KBN1" t="s">
        <v>14560</v>
      </c>
      <c r="KBO1" t="s">
        <v>14561</v>
      </c>
      <c r="KBP1" t="s">
        <v>14562</v>
      </c>
      <c r="KBQ1" t="s">
        <v>14563</v>
      </c>
      <c r="KBR1" t="s">
        <v>14564</v>
      </c>
      <c r="KBS1" t="s">
        <v>14565</v>
      </c>
      <c r="KBT1" t="s">
        <v>14566</v>
      </c>
      <c r="KBU1" t="s">
        <v>14567</v>
      </c>
      <c r="KBV1" t="s">
        <v>14568</v>
      </c>
      <c r="KBW1" t="s">
        <v>14569</v>
      </c>
      <c r="KBX1" t="s">
        <v>14570</v>
      </c>
      <c r="KBY1" t="s">
        <v>14571</v>
      </c>
      <c r="KBZ1" t="s">
        <v>14572</v>
      </c>
      <c r="KCA1" t="s">
        <v>14573</v>
      </c>
      <c r="KCB1" t="s">
        <v>14574</v>
      </c>
      <c r="KCC1" t="s">
        <v>14575</v>
      </c>
      <c r="KCD1" t="s">
        <v>14576</v>
      </c>
      <c r="KCE1" t="s">
        <v>14577</v>
      </c>
      <c r="KCF1" t="s">
        <v>14578</v>
      </c>
      <c r="KCG1" t="s">
        <v>14579</v>
      </c>
      <c r="KCH1" t="s">
        <v>14580</v>
      </c>
      <c r="KCI1" t="s">
        <v>14581</v>
      </c>
      <c r="KCJ1" t="s">
        <v>14582</v>
      </c>
      <c r="KCK1" t="s">
        <v>14583</v>
      </c>
      <c r="KCL1" t="s">
        <v>14584</v>
      </c>
      <c r="KCM1" t="s">
        <v>14585</v>
      </c>
      <c r="KCN1" t="s">
        <v>14586</v>
      </c>
      <c r="KCO1" t="s">
        <v>14587</v>
      </c>
      <c r="KCP1" t="s">
        <v>14588</v>
      </c>
      <c r="KCQ1" t="s">
        <v>14589</v>
      </c>
      <c r="KCR1" t="s">
        <v>14590</v>
      </c>
      <c r="KCS1" t="s">
        <v>14591</v>
      </c>
      <c r="KCT1" t="s">
        <v>14592</v>
      </c>
      <c r="KCU1" t="s">
        <v>14593</v>
      </c>
      <c r="KCV1" t="s">
        <v>14594</v>
      </c>
      <c r="KCW1" t="s">
        <v>14595</v>
      </c>
      <c r="KCX1" t="s">
        <v>14596</v>
      </c>
      <c r="KCY1" t="s">
        <v>14597</v>
      </c>
      <c r="KCZ1" t="s">
        <v>14598</v>
      </c>
      <c r="KDA1" t="s">
        <v>14599</v>
      </c>
      <c r="KDB1" t="s">
        <v>14600</v>
      </c>
      <c r="KDC1" t="s">
        <v>14601</v>
      </c>
      <c r="KDD1" t="s">
        <v>14602</v>
      </c>
      <c r="KDE1" t="s">
        <v>14603</v>
      </c>
      <c r="KDF1" t="s">
        <v>14604</v>
      </c>
      <c r="KDG1" t="s">
        <v>14605</v>
      </c>
      <c r="KDH1" t="s">
        <v>14606</v>
      </c>
      <c r="KDI1" t="s">
        <v>14607</v>
      </c>
      <c r="KDJ1" t="s">
        <v>14608</v>
      </c>
      <c r="KDK1" t="s">
        <v>14609</v>
      </c>
      <c r="KDL1" t="s">
        <v>14610</v>
      </c>
      <c r="KDM1" t="s">
        <v>14611</v>
      </c>
      <c r="KDN1" t="s">
        <v>14612</v>
      </c>
      <c r="KDO1" t="s">
        <v>14613</v>
      </c>
      <c r="KDP1" t="s">
        <v>14614</v>
      </c>
      <c r="KDQ1" t="s">
        <v>14615</v>
      </c>
      <c r="KDR1" t="s">
        <v>14616</v>
      </c>
      <c r="KDS1" t="s">
        <v>14617</v>
      </c>
      <c r="KDT1" t="s">
        <v>14618</v>
      </c>
      <c r="KDU1" t="s">
        <v>14619</v>
      </c>
      <c r="KDV1" t="s">
        <v>14620</v>
      </c>
      <c r="KDW1" t="s">
        <v>14621</v>
      </c>
      <c r="KDX1" t="s">
        <v>14622</v>
      </c>
      <c r="KDY1" t="s">
        <v>14623</v>
      </c>
      <c r="KDZ1" t="s">
        <v>14624</v>
      </c>
      <c r="KEA1" t="s">
        <v>14625</v>
      </c>
      <c r="KEB1" t="s">
        <v>14626</v>
      </c>
      <c r="KEC1" t="s">
        <v>14627</v>
      </c>
      <c r="KED1" t="s">
        <v>14628</v>
      </c>
      <c r="KEE1" t="s">
        <v>14629</v>
      </c>
      <c r="KEF1" t="s">
        <v>14630</v>
      </c>
      <c r="KEG1" t="s">
        <v>14631</v>
      </c>
      <c r="KEH1" t="s">
        <v>14632</v>
      </c>
      <c r="KEI1" t="s">
        <v>14633</v>
      </c>
      <c r="KEJ1" t="s">
        <v>14634</v>
      </c>
      <c r="KEK1" t="s">
        <v>14635</v>
      </c>
      <c r="KEL1" t="s">
        <v>14636</v>
      </c>
      <c r="KEM1" t="s">
        <v>14637</v>
      </c>
      <c r="KEN1" t="s">
        <v>14638</v>
      </c>
      <c r="KEO1" t="s">
        <v>14639</v>
      </c>
      <c r="KEP1" t="s">
        <v>14640</v>
      </c>
      <c r="KEQ1" t="s">
        <v>14641</v>
      </c>
      <c r="KER1" t="s">
        <v>14642</v>
      </c>
      <c r="KES1" t="s">
        <v>14643</v>
      </c>
      <c r="KET1" t="s">
        <v>14644</v>
      </c>
      <c r="KEU1" t="s">
        <v>14645</v>
      </c>
      <c r="KEV1" t="s">
        <v>14646</v>
      </c>
      <c r="KEW1" t="s">
        <v>14647</v>
      </c>
      <c r="KEX1" t="s">
        <v>14648</v>
      </c>
      <c r="KEY1" t="s">
        <v>14649</v>
      </c>
      <c r="KEZ1" t="s">
        <v>14650</v>
      </c>
      <c r="KFA1" t="s">
        <v>14651</v>
      </c>
      <c r="KFB1" t="s">
        <v>14652</v>
      </c>
      <c r="KFC1" t="s">
        <v>14653</v>
      </c>
      <c r="KFD1" t="s">
        <v>14654</v>
      </c>
      <c r="KFE1" t="s">
        <v>14655</v>
      </c>
      <c r="KFF1" t="s">
        <v>14656</v>
      </c>
      <c r="KFG1" t="s">
        <v>14657</v>
      </c>
      <c r="KFH1" t="s">
        <v>14658</v>
      </c>
      <c r="KFI1" t="s">
        <v>14659</v>
      </c>
      <c r="KFJ1" t="s">
        <v>14660</v>
      </c>
      <c r="KFK1" t="s">
        <v>14661</v>
      </c>
      <c r="KFL1" t="s">
        <v>14662</v>
      </c>
      <c r="KFM1" t="s">
        <v>14663</v>
      </c>
      <c r="KFN1" t="s">
        <v>14664</v>
      </c>
      <c r="KFO1" t="s">
        <v>14665</v>
      </c>
      <c r="KFP1" t="s">
        <v>14666</v>
      </c>
      <c r="KFQ1" t="s">
        <v>14667</v>
      </c>
      <c r="KFR1" t="s">
        <v>14668</v>
      </c>
      <c r="KFS1" t="s">
        <v>14669</v>
      </c>
      <c r="KFT1" t="s">
        <v>14670</v>
      </c>
      <c r="KFU1" t="s">
        <v>14671</v>
      </c>
      <c r="KFV1" t="s">
        <v>14672</v>
      </c>
      <c r="KFW1" t="s">
        <v>14673</v>
      </c>
      <c r="KFX1" t="s">
        <v>14674</v>
      </c>
      <c r="KFY1" t="s">
        <v>14675</v>
      </c>
      <c r="KFZ1" t="s">
        <v>14676</v>
      </c>
      <c r="KGA1" t="s">
        <v>14677</v>
      </c>
      <c r="KGB1" t="s">
        <v>14678</v>
      </c>
      <c r="KGC1" t="s">
        <v>14679</v>
      </c>
      <c r="KGD1" t="s">
        <v>14680</v>
      </c>
      <c r="KGE1" t="s">
        <v>14681</v>
      </c>
      <c r="KGF1" t="s">
        <v>14682</v>
      </c>
      <c r="KGG1" t="s">
        <v>14683</v>
      </c>
      <c r="KGH1" t="s">
        <v>14684</v>
      </c>
      <c r="KGI1" t="s">
        <v>14685</v>
      </c>
      <c r="KGJ1" t="s">
        <v>14686</v>
      </c>
      <c r="KGK1" t="s">
        <v>14687</v>
      </c>
      <c r="KGL1" t="s">
        <v>14688</v>
      </c>
      <c r="KGM1" t="s">
        <v>14689</v>
      </c>
      <c r="KGN1" t="s">
        <v>14690</v>
      </c>
      <c r="KGO1" t="s">
        <v>14691</v>
      </c>
      <c r="KGP1" t="s">
        <v>14692</v>
      </c>
      <c r="KGQ1" t="s">
        <v>14693</v>
      </c>
      <c r="KGR1" t="s">
        <v>14694</v>
      </c>
      <c r="KGS1" t="s">
        <v>14695</v>
      </c>
      <c r="KGT1" t="s">
        <v>14696</v>
      </c>
      <c r="KGU1" t="s">
        <v>14697</v>
      </c>
      <c r="KGV1" t="s">
        <v>14698</v>
      </c>
      <c r="KGW1" t="s">
        <v>14699</v>
      </c>
      <c r="KGX1" t="s">
        <v>14700</v>
      </c>
      <c r="KGY1" t="s">
        <v>14701</v>
      </c>
      <c r="KGZ1" t="s">
        <v>14702</v>
      </c>
      <c r="KHA1" t="s">
        <v>14703</v>
      </c>
      <c r="KHB1" t="s">
        <v>14704</v>
      </c>
      <c r="KHC1" t="s">
        <v>14705</v>
      </c>
      <c r="KHD1" t="s">
        <v>14706</v>
      </c>
      <c r="KHE1" t="s">
        <v>14707</v>
      </c>
      <c r="KHF1" t="s">
        <v>14708</v>
      </c>
      <c r="KHG1" t="s">
        <v>14709</v>
      </c>
      <c r="KHH1" t="s">
        <v>14710</v>
      </c>
      <c r="KHI1" t="s">
        <v>14711</v>
      </c>
      <c r="KHJ1" t="s">
        <v>14712</v>
      </c>
      <c r="KHK1" t="s">
        <v>14713</v>
      </c>
      <c r="KHL1" t="s">
        <v>14714</v>
      </c>
      <c r="KHM1" t="s">
        <v>14715</v>
      </c>
      <c r="KHN1" t="s">
        <v>14716</v>
      </c>
      <c r="KHO1" t="s">
        <v>14717</v>
      </c>
      <c r="KHP1" t="s">
        <v>14718</v>
      </c>
      <c r="KHQ1" t="s">
        <v>14719</v>
      </c>
      <c r="KHR1" t="s">
        <v>14720</v>
      </c>
      <c r="KHS1" t="s">
        <v>14721</v>
      </c>
      <c r="KHT1" t="s">
        <v>14722</v>
      </c>
      <c r="KHU1" t="s">
        <v>14723</v>
      </c>
      <c r="KHV1" t="s">
        <v>14724</v>
      </c>
      <c r="KHW1" t="s">
        <v>14725</v>
      </c>
      <c r="KHX1" t="s">
        <v>14726</v>
      </c>
      <c r="KHY1" t="s">
        <v>14727</v>
      </c>
      <c r="KHZ1" t="s">
        <v>14728</v>
      </c>
      <c r="KIA1" t="s">
        <v>14729</v>
      </c>
      <c r="KIB1" t="s">
        <v>14730</v>
      </c>
      <c r="KIC1" t="s">
        <v>14731</v>
      </c>
      <c r="KID1" t="s">
        <v>14732</v>
      </c>
      <c r="KIE1" t="s">
        <v>14733</v>
      </c>
      <c r="KIF1" t="s">
        <v>14734</v>
      </c>
      <c r="KIG1" t="s">
        <v>14735</v>
      </c>
      <c r="KIH1" t="s">
        <v>14736</v>
      </c>
      <c r="KII1" t="s">
        <v>14737</v>
      </c>
      <c r="KIJ1" t="s">
        <v>14738</v>
      </c>
      <c r="KIK1" t="s">
        <v>14739</v>
      </c>
      <c r="KIL1" t="s">
        <v>14740</v>
      </c>
      <c r="KIM1" t="s">
        <v>14741</v>
      </c>
      <c r="KIN1" t="s">
        <v>14742</v>
      </c>
      <c r="KIO1" t="s">
        <v>14743</v>
      </c>
      <c r="KIP1" t="s">
        <v>14744</v>
      </c>
      <c r="KIQ1" t="s">
        <v>14745</v>
      </c>
      <c r="KIR1" t="s">
        <v>14746</v>
      </c>
      <c r="KIS1" t="s">
        <v>14747</v>
      </c>
      <c r="KIT1" t="s">
        <v>14748</v>
      </c>
      <c r="KIU1" t="s">
        <v>14749</v>
      </c>
      <c r="KIV1" t="s">
        <v>14750</v>
      </c>
      <c r="KIW1" t="s">
        <v>14751</v>
      </c>
      <c r="KIX1" t="s">
        <v>14752</v>
      </c>
      <c r="KIY1" t="s">
        <v>14753</v>
      </c>
      <c r="KIZ1" t="s">
        <v>14754</v>
      </c>
      <c r="KJA1" t="s">
        <v>14755</v>
      </c>
      <c r="KJB1" t="s">
        <v>14756</v>
      </c>
      <c r="KJC1" t="s">
        <v>14757</v>
      </c>
      <c r="KJD1" t="s">
        <v>14758</v>
      </c>
      <c r="KJE1" t="s">
        <v>14759</v>
      </c>
      <c r="KJF1" t="s">
        <v>14760</v>
      </c>
      <c r="KJG1" t="s">
        <v>14761</v>
      </c>
      <c r="KJH1" t="s">
        <v>14762</v>
      </c>
      <c r="KJI1" t="s">
        <v>14763</v>
      </c>
      <c r="KJJ1" t="s">
        <v>14764</v>
      </c>
      <c r="KJK1" t="s">
        <v>14765</v>
      </c>
      <c r="KJL1" t="s">
        <v>14766</v>
      </c>
      <c r="KJM1" t="s">
        <v>14767</v>
      </c>
      <c r="KJN1" t="s">
        <v>14768</v>
      </c>
      <c r="KJO1" t="s">
        <v>14769</v>
      </c>
      <c r="KJP1" t="s">
        <v>14770</v>
      </c>
      <c r="KJQ1" t="s">
        <v>14771</v>
      </c>
      <c r="KJR1" t="s">
        <v>14772</v>
      </c>
      <c r="KJS1" t="s">
        <v>14773</v>
      </c>
      <c r="KJT1" t="s">
        <v>14774</v>
      </c>
      <c r="KJU1" t="s">
        <v>14775</v>
      </c>
      <c r="KJV1" t="s">
        <v>14776</v>
      </c>
      <c r="KJW1" t="s">
        <v>14777</v>
      </c>
      <c r="KJX1" t="s">
        <v>14778</v>
      </c>
      <c r="KJY1" t="s">
        <v>14779</v>
      </c>
      <c r="KJZ1" t="s">
        <v>14780</v>
      </c>
      <c r="KKA1" t="s">
        <v>14781</v>
      </c>
      <c r="KKB1" t="s">
        <v>14782</v>
      </c>
      <c r="KKC1" t="s">
        <v>14783</v>
      </c>
      <c r="KKD1" t="s">
        <v>14784</v>
      </c>
      <c r="KKE1" t="s">
        <v>14785</v>
      </c>
      <c r="KKF1" t="s">
        <v>14786</v>
      </c>
      <c r="KKG1" t="s">
        <v>14787</v>
      </c>
      <c r="KKH1" t="s">
        <v>14788</v>
      </c>
      <c r="KKI1" t="s">
        <v>14789</v>
      </c>
      <c r="KKJ1" t="s">
        <v>14790</v>
      </c>
      <c r="KKK1" t="s">
        <v>14791</v>
      </c>
      <c r="KKL1" t="s">
        <v>14792</v>
      </c>
      <c r="KKM1" t="s">
        <v>14793</v>
      </c>
      <c r="KKN1" t="s">
        <v>14794</v>
      </c>
      <c r="KKO1" t="s">
        <v>14795</v>
      </c>
      <c r="KKP1" t="s">
        <v>14796</v>
      </c>
      <c r="KKQ1" t="s">
        <v>14797</v>
      </c>
      <c r="KKR1" t="s">
        <v>14798</v>
      </c>
      <c r="KKS1" t="s">
        <v>14799</v>
      </c>
      <c r="KKT1" t="s">
        <v>14800</v>
      </c>
      <c r="KKU1" t="s">
        <v>14801</v>
      </c>
      <c r="KKV1" t="s">
        <v>14802</v>
      </c>
      <c r="KKW1" t="s">
        <v>14803</v>
      </c>
      <c r="KKX1" t="s">
        <v>14804</v>
      </c>
      <c r="KKY1" t="s">
        <v>14805</v>
      </c>
      <c r="KKZ1" t="s">
        <v>14806</v>
      </c>
      <c r="KLA1" t="s">
        <v>14807</v>
      </c>
      <c r="KLB1" t="s">
        <v>14808</v>
      </c>
      <c r="KLC1" t="s">
        <v>14809</v>
      </c>
      <c r="KLD1" t="s">
        <v>14810</v>
      </c>
      <c r="KLE1" t="s">
        <v>14811</v>
      </c>
      <c r="KLF1" t="s">
        <v>14812</v>
      </c>
      <c r="KLG1" t="s">
        <v>14813</v>
      </c>
      <c r="KLH1" t="s">
        <v>14814</v>
      </c>
      <c r="KLI1" t="s">
        <v>14815</v>
      </c>
      <c r="KLJ1" t="s">
        <v>14816</v>
      </c>
      <c r="KLK1" t="s">
        <v>14817</v>
      </c>
      <c r="KLL1" t="s">
        <v>14818</v>
      </c>
      <c r="KLM1" t="s">
        <v>14819</v>
      </c>
      <c r="KLN1" t="s">
        <v>14820</v>
      </c>
      <c r="KLO1" t="s">
        <v>14821</v>
      </c>
      <c r="KLP1" t="s">
        <v>14822</v>
      </c>
      <c r="KLQ1" t="s">
        <v>14823</v>
      </c>
      <c r="KLR1" t="s">
        <v>14824</v>
      </c>
      <c r="KLS1" t="s">
        <v>14825</v>
      </c>
      <c r="KLT1" t="s">
        <v>14826</v>
      </c>
      <c r="KLU1" t="s">
        <v>14827</v>
      </c>
      <c r="KLV1" t="s">
        <v>14828</v>
      </c>
      <c r="KLW1" t="s">
        <v>14829</v>
      </c>
      <c r="KLX1" t="s">
        <v>14830</v>
      </c>
      <c r="KLY1" t="s">
        <v>14831</v>
      </c>
      <c r="KLZ1" t="s">
        <v>14832</v>
      </c>
      <c r="KMA1" t="s">
        <v>14833</v>
      </c>
      <c r="KMB1" t="s">
        <v>14834</v>
      </c>
      <c r="KMC1" t="s">
        <v>14835</v>
      </c>
      <c r="KMD1" t="s">
        <v>14836</v>
      </c>
      <c r="KME1" t="s">
        <v>14837</v>
      </c>
      <c r="KMF1" t="s">
        <v>14838</v>
      </c>
      <c r="KMG1" t="s">
        <v>14839</v>
      </c>
      <c r="KMH1" t="s">
        <v>14840</v>
      </c>
      <c r="KMI1" t="s">
        <v>14841</v>
      </c>
      <c r="KMJ1" t="s">
        <v>14842</v>
      </c>
      <c r="KMK1" t="s">
        <v>14843</v>
      </c>
      <c r="KML1" t="s">
        <v>14844</v>
      </c>
      <c r="KMM1" t="s">
        <v>14845</v>
      </c>
      <c r="KMN1" t="s">
        <v>14846</v>
      </c>
      <c r="KMO1" t="s">
        <v>14847</v>
      </c>
      <c r="KMP1" t="s">
        <v>14848</v>
      </c>
      <c r="KMQ1" t="s">
        <v>14849</v>
      </c>
      <c r="KMR1" t="s">
        <v>14850</v>
      </c>
      <c r="KMS1" t="s">
        <v>14851</v>
      </c>
      <c r="KMT1" t="s">
        <v>14852</v>
      </c>
      <c r="KMU1" t="s">
        <v>14853</v>
      </c>
      <c r="KMV1" t="s">
        <v>14854</v>
      </c>
      <c r="KMW1" t="s">
        <v>14855</v>
      </c>
      <c r="KMX1" t="s">
        <v>14856</v>
      </c>
      <c r="KMY1" t="s">
        <v>14857</v>
      </c>
      <c r="KMZ1" t="s">
        <v>14858</v>
      </c>
      <c r="KNA1" t="s">
        <v>14859</v>
      </c>
      <c r="KNB1" t="s">
        <v>14860</v>
      </c>
      <c r="KNC1" t="s">
        <v>14861</v>
      </c>
      <c r="KND1" t="s">
        <v>14862</v>
      </c>
      <c r="KNE1" t="s">
        <v>14863</v>
      </c>
      <c r="KNF1" t="s">
        <v>14864</v>
      </c>
      <c r="KNG1" t="s">
        <v>14865</v>
      </c>
      <c r="KNH1" t="s">
        <v>14866</v>
      </c>
      <c r="KNI1" t="s">
        <v>14867</v>
      </c>
      <c r="KNJ1" t="s">
        <v>14868</v>
      </c>
      <c r="KNK1" t="s">
        <v>14869</v>
      </c>
      <c r="KNL1" t="s">
        <v>14870</v>
      </c>
      <c r="KNM1" t="s">
        <v>14871</v>
      </c>
      <c r="KNN1" t="s">
        <v>14872</v>
      </c>
      <c r="KNO1" t="s">
        <v>14873</v>
      </c>
      <c r="KNP1" t="s">
        <v>14874</v>
      </c>
      <c r="KNQ1" t="s">
        <v>14875</v>
      </c>
      <c r="KNR1" t="s">
        <v>14876</v>
      </c>
      <c r="KNS1" t="s">
        <v>14877</v>
      </c>
      <c r="KNT1" t="s">
        <v>14878</v>
      </c>
      <c r="KNU1" t="s">
        <v>14879</v>
      </c>
      <c r="KNV1" t="s">
        <v>14880</v>
      </c>
      <c r="KNW1" t="s">
        <v>14881</v>
      </c>
      <c r="KNX1" t="s">
        <v>14882</v>
      </c>
      <c r="KNY1" t="s">
        <v>14883</v>
      </c>
      <c r="KNZ1" t="s">
        <v>14884</v>
      </c>
      <c r="KOA1" t="s">
        <v>14885</v>
      </c>
      <c r="KOB1" t="s">
        <v>14886</v>
      </c>
      <c r="KOC1" t="s">
        <v>14887</v>
      </c>
      <c r="KOD1" t="s">
        <v>14888</v>
      </c>
      <c r="KOE1" t="s">
        <v>14889</v>
      </c>
      <c r="KOF1" t="s">
        <v>14890</v>
      </c>
      <c r="KOG1" t="s">
        <v>14891</v>
      </c>
      <c r="KOH1" t="s">
        <v>14892</v>
      </c>
      <c r="KOI1" t="s">
        <v>14893</v>
      </c>
      <c r="KOJ1" t="s">
        <v>14894</v>
      </c>
      <c r="KOK1" t="s">
        <v>14895</v>
      </c>
      <c r="KOL1" t="s">
        <v>14896</v>
      </c>
      <c r="KOM1" t="s">
        <v>14897</v>
      </c>
      <c r="KON1" t="s">
        <v>14898</v>
      </c>
      <c r="KOO1" t="s">
        <v>14899</v>
      </c>
      <c r="KOP1" t="s">
        <v>14900</v>
      </c>
      <c r="KOQ1" t="s">
        <v>14901</v>
      </c>
      <c r="KOR1" t="s">
        <v>14902</v>
      </c>
      <c r="KOS1" t="s">
        <v>14903</v>
      </c>
      <c r="KOT1" t="s">
        <v>14904</v>
      </c>
      <c r="KOU1" t="s">
        <v>14905</v>
      </c>
      <c r="KOV1" t="s">
        <v>14906</v>
      </c>
      <c r="KOW1" t="s">
        <v>14907</v>
      </c>
      <c r="KOX1" t="s">
        <v>14908</v>
      </c>
      <c r="KOY1" t="s">
        <v>14909</v>
      </c>
      <c r="KOZ1" t="s">
        <v>14910</v>
      </c>
      <c r="KPA1" t="s">
        <v>14911</v>
      </c>
      <c r="KPB1" t="s">
        <v>14912</v>
      </c>
      <c r="KPC1" t="s">
        <v>14913</v>
      </c>
      <c r="KPD1" t="s">
        <v>14914</v>
      </c>
      <c r="KPE1" t="s">
        <v>14915</v>
      </c>
      <c r="KPF1" t="s">
        <v>14916</v>
      </c>
      <c r="KPG1" t="s">
        <v>14917</v>
      </c>
      <c r="KPH1" t="s">
        <v>14918</v>
      </c>
      <c r="KPI1" t="s">
        <v>14919</v>
      </c>
      <c r="KPJ1" t="s">
        <v>14920</v>
      </c>
      <c r="KPK1" t="s">
        <v>14921</v>
      </c>
      <c r="KPL1" t="s">
        <v>14922</v>
      </c>
      <c r="KPM1" t="s">
        <v>14923</v>
      </c>
      <c r="KPN1" t="s">
        <v>14924</v>
      </c>
      <c r="KPO1" t="s">
        <v>14925</v>
      </c>
      <c r="KPP1" t="s">
        <v>14926</v>
      </c>
      <c r="KPQ1" t="s">
        <v>14927</v>
      </c>
      <c r="KPR1" t="s">
        <v>14928</v>
      </c>
      <c r="KPS1" t="s">
        <v>14929</v>
      </c>
      <c r="KPT1" t="s">
        <v>14930</v>
      </c>
      <c r="KPU1" t="s">
        <v>14931</v>
      </c>
      <c r="KPV1" t="s">
        <v>14932</v>
      </c>
      <c r="KPW1" t="s">
        <v>14933</v>
      </c>
      <c r="KPX1" t="s">
        <v>14934</v>
      </c>
      <c r="KPY1" t="s">
        <v>14935</v>
      </c>
      <c r="KPZ1" t="s">
        <v>14936</v>
      </c>
      <c r="KQA1" t="s">
        <v>14937</v>
      </c>
      <c r="KQB1" t="s">
        <v>14938</v>
      </c>
      <c r="KQC1" t="s">
        <v>14939</v>
      </c>
      <c r="KQD1" t="s">
        <v>14940</v>
      </c>
      <c r="KQE1" t="s">
        <v>14941</v>
      </c>
      <c r="KQF1" t="s">
        <v>14942</v>
      </c>
      <c r="KQG1" t="s">
        <v>14943</v>
      </c>
      <c r="KQH1" t="s">
        <v>14944</v>
      </c>
      <c r="KQI1" t="s">
        <v>14945</v>
      </c>
      <c r="KQJ1" t="s">
        <v>14946</v>
      </c>
      <c r="KQK1" t="s">
        <v>14947</v>
      </c>
      <c r="KQL1" t="s">
        <v>14948</v>
      </c>
      <c r="KQM1" t="s">
        <v>14949</v>
      </c>
      <c r="KQN1" t="s">
        <v>14950</v>
      </c>
      <c r="KQO1" t="s">
        <v>14951</v>
      </c>
      <c r="KQP1" t="s">
        <v>14952</v>
      </c>
      <c r="KQQ1" t="s">
        <v>14953</v>
      </c>
      <c r="KQR1" t="s">
        <v>14954</v>
      </c>
      <c r="KQS1" t="s">
        <v>14955</v>
      </c>
      <c r="KQT1" t="s">
        <v>14956</v>
      </c>
      <c r="KQU1" t="s">
        <v>14957</v>
      </c>
      <c r="KQV1" t="s">
        <v>14958</v>
      </c>
      <c r="KQW1" t="s">
        <v>14959</v>
      </c>
      <c r="KQX1" t="s">
        <v>14960</v>
      </c>
      <c r="KQY1" t="s">
        <v>14961</v>
      </c>
      <c r="KQZ1" t="s">
        <v>14962</v>
      </c>
      <c r="KRA1" t="s">
        <v>14963</v>
      </c>
      <c r="KRB1" t="s">
        <v>14964</v>
      </c>
      <c r="KRC1" t="s">
        <v>14965</v>
      </c>
      <c r="KRD1" t="s">
        <v>14966</v>
      </c>
      <c r="KRE1" t="s">
        <v>14967</v>
      </c>
      <c r="KRF1" t="s">
        <v>14968</v>
      </c>
      <c r="KRG1" t="s">
        <v>14969</v>
      </c>
      <c r="KRH1" t="s">
        <v>14970</v>
      </c>
      <c r="KRI1" t="s">
        <v>14971</v>
      </c>
      <c r="KRJ1" t="s">
        <v>14972</v>
      </c>
      <c r="KRK1" t="s">
        <v>14973</v>
      </c>
      <c r="KRL1" t="s">
        <v>14974</v>
      </c>
      <c r="KRM1" t="s">
        <v>14975</v>
      </c>
      <c r="KRN1" t="s">
        <v>14976</v>
      </c>
      <c r="KRO1" t="s">
        <v>14977</v>
      </c>
      <c r="KRP1" t="s">
        <v>14978</v>
      </c>
      <c r="KRQ1" t="s">
        <v>14979</v>
      </c>
      <c r="KRR1" t="s">
        <v>14980</v>
      </c>
      <c r="KRS1" t="s">
        <v>14981</v>
      </c>
      <c r="KRT1" t="s">
        <v>14982</v>
      </c>
      <c r="KRU1" t="s">
        <v>14983</v>
      </c>
      <c r="KRV1" t="s">
        <v>14984</v>
      </c>
      <c r="KRW1" t="s">
        <v>14985</v>
      </c>
      <c r="KRX1" t="s">
        <v>14986</v>
      </c>
      <c r="KRY1" t="s">
        <v>14987</v>
      </c>
      <c r="KRZ1" t="s">
        <v>14988</v>
      </c>
      <c r="KSA1" t="s">
        <v>14989</v>
      </c>
      <c r="KSB1" t="s">
        <v>14990</v>
      </c>
      <c r="KSC1" t="s">
        <v>14991</v>
      </c>
      <c r="KSD1" t="s">
        <v>14992</v>
      </c>
      <c r="KSE1" t="s">
        <v>14993</v>
      </c>
      <c r="KSF1" t="s">
        <v>14994</v>
      </c>
      <c r="KSG1" t="s">
        <v>14995</v>
      </c>
      <c r="KSH1" t="s">
        <v>14996</v>
      </c>
      <c r="KSI1" t="s">
        <v>14997</v>
      </c>
      <c r="KSJ1" t="s">
        <v>14998</v>
      </c>
      <c r="KSK1" t="s">
        <v>14999</v>
      </c>
      <c r="KSL1" t="s">
        <v>15000</v>
      </c>
      <c r="KSM1" t="s">
        <v>15001</v>
      </c>
      <c r="KSN1" t="s">
        <v>15002</v>
      </c>
      <c r="KSO1" t="s">
        <v>15003</v>
      </c>
      <c r="KSP1" t="s">
        <v>15004</v>
      </c>
      <c r="KSQ1" t="s">
        <v>15005</v>
      </c>
      <c r="KSR1" t="s">
        <v>15006</v>
      </c>
      <c r="KSS1" t="s">
        <v>15007</v>
      </c>
      <c r="KST1" t="s">
        <v>15008</v>
      </c>
      <c r="KSU1" t="s">
        <v>15009</v>
      </c>
      <c r="KSV1" t="s">
        <v>15010</v>
      </c>
      <c r="KSW1" t="s">
        <v>15011</v>
      </c>
      <c r="KSX1" t="s">
        <v>15012</v>
      </c>
      <c r="KSY1" t="s">
        <v>15013</v>
      </c>
      <c r="KSZ1" t="s">
        <v>15014</v>
      </c>
      <c r="KTA1" t="s">
        <v>15015</v>
      </c>
      <c r="KTB1" t="s">
        <v>15016</v>
      </c>
      <c r="KTC1" t="s">
        <v>15017</v>
      </c>
      <c r="KTD1" t="s">
        <v>15018</v>
      </c>
      <c r="KTE1" t="s">
        <v>15019</v>
      </c>
      <c r="KTF1" t="s">
        <v>15020</v>
      </c>
      <c r="KTG1" t="s">
        <v>15021</v>
      </c>
      <c r="KTH1" t="s">
        <v>15022</v>
      </c>
      <c r="KTI1" t="s">
        <v>15023</v>
      </c>
      <c r="KTJ1" t="s">
        <v>15024</v>
      </c>
      <c r="KTK1" t="s">
        <v>15025</v>
      </c>
      <c r="KTL1" t="s">
        <v>15026</v>
      </c>
      <c r="KTM1" t="s">
        <v>15027</v>
      </c>
      <c r="KTN1" t="s">
        <v>15028</v>
      </c>
      <c r="KTO1" t="s">
        <v>15029</v>
      </c>
      <c r="KTP1" t="s">
        <v>15030</v>
      </c>
      <c r="KTQ1" t="s">
        <v>15031</v>
      </c>
      <c r="KTR1" t="s">
        <v>15032</v>
      </c>
      <c r="KTS1" t="s">
        <v>15033</v>
      </c>
      <c r="KTT1" t="s">
        <v>15034</v>
      </c>
      <c r="KTU1" t="s">
        <v>15035</v>
      </c>
      <c r="KTV1" t="s">
        <v>15036</v>
      </c>
      <c r="KTW1" t="s">
        <v>15037</v>
      </c>
      <c r="KTX1" t="s">
        <v>15038</v>
      </c>
      <c r="KTY1" t="s">
        <v>15039</v>
      </c>
      <c r="KTZ1" t="s">
        <v>15040</v>
      </c>
      <c r="KUA1" t="s">
        <v>15041</v>
      </c>
      <c r="KUB1" t="s">
        <v>15042</v>
      </c>
      <c r="KUC1" t="s">
        <v>15043</v>
      </c>
      <c r="KUD1" t="s">
        <v>15044</v>
      </c>
      <c r="KUE1" t="s">
        <v>15045</v>
      </c>
      <c r="KUF1" t="s">
        <v>15046</v>
      </c>
      <c r="KUG1" t="s">
        <v>15047</v>
      </c>
      <c r="KUH1" t="s">
        <v>15048</v>
      </c>
      <c r="KUI1" t="s">
        <v>15049</v>
      </c>
      <c r="KUJ1" t="s">
        <v>15050</v>
      </c>
      <c r="KUK1" t="s">
        <v>15051</v>
      </c>
      <c r="KUL1" t="s">
        <v>15052</v>
      </c>
      <c r="KUM1" t="s">
        <v>15053</v>
      </c>
      <c r="KUN1" t="s">
        <v>15054</v>
      </c>
      <c r="KUO1" t="s">
        <v>15055</v>
      </c>
      <c r="KUP1" t="s">
        <v>15056</v>
      </c>
      <c r="KUQ1" t="s">
        <v>15057</v>
      </c>
      <c r="KUR1" t="s">
        <v>15058</v>
      </c>
      <c r="KUS1" t="s">
        <v>15059</v>
      </c>
      <c r="KUT1" t="s">
        <v>15060</v>
      </c>
      <c r="KUU1" t="s">
        <v>15061</v>
      </c>
      <c r="KUV1" t="s">
        <v>15062</v>
      </c>
      <c r="KUW1" t="s">
        <v>15063</v>
      </c>
      <c r="KUX1" t="s">
        <v>15064</v>
      </c>
      <c r="KUY1" t="s">
        <v>15065</v>
      </c>
      <c r="KUZ1" t="s">
        <v>15066</v>
      </c>
      <c r="KVA1" t="s">
        <v>15067</v>
      </c>
      <c r="KVB1" t="s">
        <v>15068</v>
      </c>
      <c r="KVC1" t="s">
        <v>15069</v>
      </c>
      <c r="KVD1" t="s">
        <v>15070</v>
      </c>
      <c r="KVE1" t="s">
        <v>15071</v>
      </c>
      <c r="KVF1" t="s">
        <v>15072</v>
      </c>
      <c r="KVG1" t="s">
        <v>15073</v>
      </c>
      <c r="KVH1" t="s">
        <v>15074</v>
      </c>
      <c r="KVI1" t="s">
        <v>15075</v>
      </c>
      <c r="KVJ1" t="s">
        <v>15076</v>
      </c>
      <c r="KVK1" t="s">
        <v>15077</v>
      </c>
      <c r="KVL1" t="s">
        <v>15078</v>
      </c>
      <c r="KVM1" t="s">
        <v>15079</v>
      </c>
      <c r="KVN1" t="s">
        <v>15080</v>
      </c>
      <c r="KVO1" t="s">
        <v>15081</v>
      </c>
      <c r="KVP1" t="s">
        <v>15082</v>
      </c>
      <c r="KVQ1" t="s">
        <v>15083</v>
      </c>
      <c r="KVR1" t="s">
        <v>15084</v>
      </c>
      <c r="KVS1" t="s">
        <v>15085</v>
      </c>
      <c r="KVT1" t="s">
        <v>15086</v>
      </c>
      <c r="KVU1" t="s">
        <v>15087</v>
      </c>
      <c r="KVV1" t="s">
        <v>15088</v>
      </c>
      <c r="KVW1" t="s">
        <v>15089</v>
      </c>
      <c r="KVX1" t="s">
        <v>15090</v>
      </c>
      <c r="KVY1" t="s">
        <v>15091</v>
      </c>
      <c r="KVZ1" t="s">
        <v>15092</v>
      </c>
      <c r="KWA1" t="s">
        <v>15093</v>
      </c>
      <c r="KWB1" t="s">
        <v>15094</v>
      </c>
      <c r="KWC1" t="s">
        <v>15095</v>
      </c>
      <c r="KWD1" t="s">
        <v>15096</v>
      </c>
      <c r="KWE1" t="s">
        <v>15097</v>
      </c>
      <c r="KWF1" t="s">
        <v>15098</v>
      </c>
      <c r="KWG1" t="s">
        <v>15099</v>
      </c>
      <c r="KWH1" t="s">
        <v>15100</v>
      </c>
      <c r="KWI1" t="s">
        <v>15101</v>
      </c>
      <c r="KWJ1" t="s">
        <v>15102</v>
      </c>
      <c r="KWK1" t="s">
        <v>15103</v>
      </c>
      <c r="KWL1" t="s">
        <v>15104</v>
      </c>
      <c r="KWM1" t="s">
        <v>15105</v>
      </c>
      <c r="KWN1" t="s">
        <v>15106</v>
      </c>
      <c r="KWO1" t="s">
        <v>15107</v>
      </c>
      <c r="KWP1" t="s">
        <v>15108</v>
      </c>
      <c r="KWQ1" t="s">
        <v>15109</v>
      </c>
      <c r="KWR1" t="s">
        <v>15110</v>
      </c>
      <c r="KWS1" t="s">
        <v>15111</v>
      </c>
      <c r="KWT1" t="s">
        <v>15112</v>
      </c>
      <c r="KWU1" t="s">
        <v>15113</v>
      </c>
      <c r="KWV1" t="s">
        <v>15114</v>
      </c>
      <c r="KWW1" t="s">
        <v>15115</v>
      </c>
      <c r="KWX1" t="s">
        <v>15116</v>
      </c>
      <c r="KWY1" t="s">
        <v>15117</v>
      </c>
      <c r="KWZ1" t="s">
        <v>15118</v>
      </c>
      <c r="KXA1" t="s">
        <v>15119</v>
      </c>
      <c r="KXB1" t="s">
        <v>15120</v>
      </c>
      <c r="KXC1" t="s">
        <v>15121</v>
      </c>
      <c r="KXD1" t="s">
        <v>15122</v>
      </c>
      <c r="KXE1" t="s">
        <v>15123</v>
      </c>
      <c r="KXF1" t="s">
        <v>15124</v>
      </c>
      <c r="KXG1" t="s">
        <v>15125</v>
      </c>
      <c r="KXH1" t="s">
        <v>15126</v>
      </c>
      <c r="KXI1" t="s">
        <v>15127</v>
      </c>
      <c r="KXJ1" t="s">
        <v>15128</v>
      </c>
      <c r="KXK1" t="s">
        <v>15129</v>
      </c>
      <c r="KXL1" t="s">
        <v>15130</v>
      </c>
      <c r="KXM1" t="s">
        <v>15131</v>
      </c>
      <c r="KXN1" t="s">
        <v>15132</v>
      </c>
      <c r="KXO1" t="s">
        <v>15133</v>
      </c>
      <c r="KXP1" t="s">
        <v>15134</v>
      </c>
      <c r="KXQ1" t="s">
        <v>15135</v>
      </c>
      <c r="KXR1" t="s">
        <v>15136</v>
      </c>
      <c r="KXS1" t="s">
        <v>15137</v>
      </c>
      <c r="KXT1" t="s">
        <v>15138</v>
      </c>
      <c r="KXU1" t="s">
        <v>15139</v>
      </c>
      <c r="KXV1" t="s">
        <v>15140</v>
      </c>
      <c r="KXW1" t="s">
        <v>15141</v>
      </c>
      <c r="KXX1" t="s">
        <v>15142</v>
      </c>
      <c r="KXY1" t="s">
        <v>15143</v>
      </c>
      <c r="KXZ1" t="s">
        <v>15144</v>
      </c>
      <c r="KYA1" t="s">
        <v>15145</v>
      </c>
      <c r="KYB1" t="s">
        <v>15146</v>
      </c>
      <c r="KYC1" t="s">
        <v>15147</v>
      </c>
      <c r="KYD1" t="s">
        <v>15148</v>
      </c>
      <c r="KYE1" t="s">
        <v>15149</v>
      </c>
      <c r="KYF1" t="s">
        <v>15150</v>
      </c>
      <c r="KYG1" t="s">
        <v>15151</v>
      </c>
      <c r="KYH1" t="s">
        <v>15152</v>
      </c>
      <c r="KYI1" t="s">
        <v>15153</v>
      </c>
      <c r="KYJ1" t="s">
        <v>15154</v>
      </c>
      <c r="KYK1" t="s">
        <v>15155</v>
      </c>
      <c r="KYL1" t="s">
        <v>15156</v>
      </c>
      <c r="KYM1" t="s">
        <v>15157</v>
      </c>
      <c r="KYN1" t="s">
        <v>15158</v>
      </c>
      <c r="KYO1" t="s">
        <v>15159</v>
      </c>
      <c r="KYP1" t="s">
        <v>15160</v>
      </c>
      <c r="KYQ1" t="s">
        <v>15161</v>
      </c>
      <c r="KYR1" t="s">
        <v>15162</v>
      </c>
      <c r="KYS1" t="s">
        <v>15163</v>
      </c>
      <c r="KYT1" t="s">
        <v>15164</v>
      </c>
      <c r="KYU1" t="s">
        <v>15165</v>
      </c>
      <c r="KYV1" t="s">
        <v>15166</v>
      </c>
      <c r="KYW1" t="s">
        <v>15167</v>
      </c>
      <c r="KYX1" t="s">
        <v>15168</v>
      </c>
      <c r="KYY1" t="s">
        <v>15169</v>
      </c>
      <c r="KYZ1" t="s">
        <v>15170</v>
      </c>
      <c r="KZA1" t="s">
        <v>15171</v>
      </c>
      <c r="KZB1" t="s">
        <v>15172</v>
      </c>
      <c r="KZC1" t="s">
        <v>15173</v>
      </c>
      <c r="KZD1" t="s">
        <v>15174</v>
      </c>
      <c r="KZE1" t="s">
        <v>15175</v>
      </c>
      <c r="KZF1" t="s">
        <v>15176</v>
      </c>
      <c r="KZG1" t="s">
        <v>15177</v>
      </c>
      <c r="KZH1" t="s">
        <v>15178</v>
      </c>
      <c r="KZI1" t="s">
        <v>15179</v>
      </c>
      <c r="KZJ1" t="s">
        <v>15180</v>
      </c>
      <c r="KZK1" t="s">
        <v>15181</v>
      </c>
      <c r="KZL1" t="s">
        <v>15182</v>
      </c>
      <c r="KZM1" t="s">
        <v>15183</v>
      </c>
      <c r="KZN1" t="s">
        <v>15184</v>
      </c>
      <c r="KZO1" t="s">
        <v>15185</v>
      </c>
      <c r="KZP1" t="s">
        <v>15186</v>
      </c>
      <c r="KZQ1" t="s">
        <v>15187</v>
      </c>
      <c r="KZR1" t="s">
        <v>15188</v>
      </c>
      <c r="KZS1" t="s">
        <v>15189</v>
      </c>
      <c r="KZT1" t="s">
        <v>15190</v>
      </c>
      <c r="KZU1" t="s">
        <v>15191</v>
      </c>
      <c r="KZV1" t="s">
        <v>15192</v>
      </c>
      <c r="KZW1" t="s">
        <v>15193</v>
      </c>
      <c r="KZX1" t="s">
        <v>15194</v>
      </c>
      <c r="KZY1" t="s">
        <v>15195</v>
      </c>
      <c r="KZZ1" t="s">
        <v>15196</v>
      </c>
      <c r="LAA1" t="s">
        <v>15197</v>
      </c>
      <c r="LAB1" t="s">
        <v>15198</v>
      </c>
      <c r="LAC1" t="s">
        <v>15199</v>
      </c>
      <c r="LAD1" t="s">
        <v>15200</v>
      </c>
      <c r="LAE1" t="s">
        <v>15201</v>
      </c>
      <c r="LAF1" t="s">
        <v>15202</v>
      </c>
      <c r="LAG1" t="s">
        <v>15203</v>
      </c>
      <c r="LAH1" t="s">
        <v>15204</v>
      </c>
      <c r="LAI1" t="s">
        <v>15205</v>
      </c>
      <c r="LAJ1" t="s">
        <v>15206</v>
      </c>
      <c r="LAK1" t="s">
        <v>15207</v>
      </c>
      <c r="LAL1" t="s">
        <v>15208</v>
      </c>
      <c r="LAM1" t="s">
        <v>15209</v>
      </c>
      <c r="LAN1" t="s">
        <v>15210</v>
      </c>
      <c r="LAO1" t="s">
        <v>15211</v>
      </c>
      <c r="LAP1" t="s">
        <v>15212</v>
      </c>
      <c r="LAQ1" t="s">
        <v>15213</v>
      </c>
      <c r="LAR1" t="s">
        <v>15214</v>
      </c>
      <c r="LAS1" t="s">
        <v>15215</v>
      </c>
      <c r="LAT1" t="s">
        <v>15216</v>
      </c>
      <c r="LAU1" t="s">
        <v>15217</v>
      </c>
      <c r="LAV1" t="s">
        <v>15218</v>
      </c>
      <c r="LAW1" t="s">
        <v>15219</v>
      </c>
      <c r="LAX1" t="s">
        <v>15220</v>
      </c>
      <c r="LAY1" t="s">
        <v>15221</v>
      </c>
      <c r="LAZ1" t="s">
        <v>15222</v>
      </c>
      <c r="LBA1" t="s">
        <v>15223</v>
      </c>
      <c r="LBB1" t="s">
        <v>15224</v>
      </c>
      <c r="LBC1" t="s">
        <v>15225</v>
      </c>
      <c r="LBD1" t="s">
        <v>15226</v>
      </c>
      <c r="LBE1" t="s">
        <v>15227</v>
      </c>
      <c r="LBF1" t="s">
        <v>15228</v>
      </c>
      <c r="LBG1" t="s">
        <v>15229</v>
      </c>
      <c r="LBH1" t="s">
        <v>15230</v>
      </c>
      <c r="LBI1" t="s">
        <v>15231</v>
      </c>
      <c r="LBJ1" t="s">
        <v>15232</v>
      </c>
      <c r="LBK1" t="s">
        <v>15233</v>
      </c>
      <c r="LBL1" t="s">
        <v>15234</v>
      </c>
      <c r="LBM1" t="s">
        <v>15235</v>
      </c>
      <c r="LBN1" t="s">
        <v>15236</v>
      </c>
      <c r="LBO1" t="s">
        <v>15237</v>
      </c>
      <c r="LBP1" t="s">
        <v>15238</v>
      </c>
      <c r="LBQ1" t="s">
        <v>15239</v>
      </c>
      <c r="LBR1" t="s">
        <v>15240</v>
      </c>
      <c r="LBS1" t="s">
        <v>15241</v>
      </c>
      <c r="LBT1" t="s">
        <v>15242</v>
      </c>
      <c r="LBU1" t="s">
        <v>15243</v>
      </c>
      <c r="LBV1" t="s">
        <v>15244</v>
      </c>
      <c r="LBW1" t="s">
        <v>15245</v>
      </c>
      <c r="LBX1" t="s">
        <v>15246</v>
      </c>
      <c r="LBY1" t="s">
        <v>15247</v>
      </c>
      <c r="LBZ1" t="s">
        <v>15248</v>
      </c>
      <c r="LCA1" t="s">
        <v>15249</v>
      </c>
      <c r="LCB1" t="s">
        <v>15250</v>
      </c>
      <c r="LCC1" t="s">
        <v>15251</v>
      </c>
      <c r="LCD1" t="s">
        <v>15252</v>
      </c>
      <c r="LCE1" t="s">
        <v>15253</v>
      </c>
      <c r="LCF1" t="s">
        <v>15254</v>
      </c>
      <c r="LCG1" t="s">
        <v>15255</v>
      </c>
      <c r="LCH1" t="s">
        <v>15256</v>
      </c>
      <c r="LCI1" t="s">
        <v>15257</v>
      </c>
      <c r="LCJ1" t="s">
        <v>15258</v>
      </c>
      <c r="LCK1" t="s">
        <v>15259</v>
      </c>
      <c r="LCL1" t="s">
        <v>15260</v>
      </c>
      <c r="LCM1" t="s">
        <v>15261</v>
      </c>
      <c r="LCN1" t="s">
        <v>15262</v>
      </c>
      <c r="LCO1" t="s">
        <v>15263</v>
      </c>
      <c r="LCP1" t="s">
        <v>15264</v>
      </c>
      <c r="LCQ1" t="s">
        <v>15265</v>
      </c>
      <c r="LCR1" t="s">
        <v>15266</v>
      </c>
      <c r="LCS1" t="s">
        <v>15267</v>
      </c>
      <c r="LCT1" t="s">
        <v>15268</v>
      </c>
      <c r="LCU1" t="s">
        <v>15269</v>
      </c>
      <c r="LCV1" t="s">
        <v>15270</v>
      </c>
      <c r="LCW1" t="s">
        <v>15271</v>
      </c>
      <c r="LCX1" t="s">
        <v>15272</v>
      </c>
      <c r="LCY1" t="s">
        <v>15273</v>
      </c>
      <c r="LCZ1" t="s">
        <v>15274</v>
      </c>
      <c r="LDA1" t="s">
        <v>15275</v>
      </c>
      <c r="LDB1" t="s">
        <v>15276</v>
      </c>
      <c r="LDC1" t="s">
        <v>15277</v>
      </c>
      <c r="LDD1" t="s">
        <v>15278</v>
      </c>
      <c r="LDE1" t="s">
        <v>15279</v>
      </c>
      <c r="LDF1" t="s">
        <v>15280</v>
      </c>
      <c r="LDG1" t="s">
        <v>15281</v>
      </c>
      <c r="LDH1" t="s">
        <v>15282</v>
      </c>
      <c r="LDI1" t="s">
        <v>15283</v>
      </c>
      <c r="LDJ1" t="s">
        <v>15284</v>
      </c>
      <c r="LDK1" t="s">
        <v>15285</v>
      </c>
      <c r="LDL1" t="s">
        <v>15286</v>
      </c>
      <c r="LDM1" t="s">
        <v>15287</v>
      </c>
      <c r="LDN1" t="s">
        <v>15288</v>
      </c>
      <c r="LDO1" t="s">
        <v>15289</v>
      </c>
      <c r="LDP1" t="s">
        <v>15290</v>
      </c>
      <c r="LDQ1" t="s">
        <v>15291</v>
      </c>
      <c r="LDR1" t="s">
        <v>15292</v>
      </c>
      <c r="LDS1" t="s">
        <v>15293</v>
      </c>
      <c r="LDT1" t="s">
        <v>15294</v>
      </c>
      <c r="LDU1" t="s">
        <v>15295</v>
      </c>
      <c r="LDV1" t="s">
        <v>15296</v>
      </c>
      <c r="LDW1" t="s">
        <v>15297</v>
      </c>
      <c r="LDX1" t="s">
        <v>15298</v>
      </c>
      <c r="LDY1" t="s">
        <v>15299</v>
      </c>
      <c r="LDZ1" t="s">
        <v>15300</v>
      </c>
      <c r="LEA1" t="s">
        <v>15301</v>
      </c>
      <c r="LEB1" t="s">
        <v>15302</v>
      </c>
      <c r="LEC1" t="s">
        <v>15303</v>
      </c>
      <c r="LED1" t="s">
        <v>15304</v>
      </c>
      <c r="LEE1" t="s">
        <v>15305</v>
      </c>
      <c r="LEF1" t="s">
        <v>15306</v>
      </c>
      <c r="LEG1" t="s">
        <v>15307</v>
      </c>
      <c r="LEH1" t="s">
        <v>15308</v>
      </c>
      <c r="LEI1" t="s">
        <v>15309</v>
      </c>
      <c r="LEJ1" t="s">
        <v>15310</v>
      </c>
      <c r="LEK1" t="s">
        <v>15311</v>
      </c>
      <c r="LEL1" t="s">
        <v>15312</v>
      </c>
      <c r="LEM1" t="s">
        <v>15313</v>
      </c>
      <c r="LEN1" t="s">
        <v>15314</v>
      </c>
      <c r="LEO1" t="s">
        <v>15315</v>
      </c>
      <c r="LEP1" t="s">
        <v>15316</v>
      </c>
      <c r="LEQ1" t="s">
        <v>15317</v>
      </c>
      <c r="LER1" t="s">
        <v>15318</v>
      </c>
      <c r="LES1" t="s">
        <v>15319</v>
      </c>
      <c r="LET1" t="s">
        <v>15320</v>
      </c>
      <c r="LEU1" t="s">
        <v>15321</v>
      </c>
      <c r="LEV1" t="s">
        <v>15322</v>
      </c>
      <c r="LEW1" t="s">
        <v>15323</v>
      </c>
      <c r="LEX1" t="s">
        <v>15324</v>
      </c>
      <c r="LEY1" t="s">
        <v>15325</v>
      </c>
      <c r="LEZ1" t="s">
        <v>15326</v>
      </c>
      <c r="LFA1" t="s">
        <v>15327</v>
      </c>
      <c r="LFB1" t="s">
        <v>15328</v>
      </c>
      <c r="LFC1" t="s">
        <v>15329</v>
      </c>
      <c r="LFD1" t="s">
        <v>15330</v>
      </c>
      <c r="LFE1" t="s">
        <v>15331</v>
      </c>
      <c r="LFF1" t="s">
        <v>15332</v>
      </c>
      <c r="LFG1" t="s">
        <v>15333</v>
      </c>
      <c r="LFH1" t="s">
        <v>15334</v>
      </c>
      <c r="LFI1" t="s">
        <v>15335</v>
      </c>
      <c r="LFJ1" t="s">
        <v>15336</v>
      </c>
      <c r="LFK1" t="s">
        <v>15337</v>
      </c>
      <c r="LFL1" t="s">
        <v>15338</v>
      </c>
      <c r="LFM1" t="s">
        <v>15339</v>
      </c>
      <c r="LFN1" t="s">
        <v>15340</v>
      </c>
      <c r="LFO1" t="s">
        <v>15341</v>
      </c>
      <c r="LFP1" t="s">
        <v>15342</v>
      </c>
      <c r="LFQ1" t="s">
        <v>15343</v>
      </c>
      <c r="LFR1" t="s">
        <v>15344</v>
      </c>
      <c r="LFS1" t="s">
        <v>15345</v>
      </c>
      <c r="LFT1" t="s">
        <v>15346</v>
      </c>
      <c r="LFU1" t="s">
        <v>15347</v>
      </c>
      <c r="LFV1" t="s">
        <v>15348</v>
      </c>
      <c r="LFW1" t="s">
        <v>15349</v>
      </c>
      <c r="LFX1" t="s">
        <v>15350</v>
      </c>
      <c r="LFY1" t="s">
        <v>15351</v>
      </c>
      <c r="LFZ1" t="s">
        <v>15352</v>
      </c>
      <c r="LGA1" t="s">
        <v>15353</v>
      </c>
      <c r="LGB1" t="s">
        <v>15354</v>
      </c>
      <c r="LGC1" t="s">
        <v>15355</v>
      </c>
      <c r="LGD1" t="s">
        <v>15356</v>
      </c>
      <c r="LGE1" t="s">
        <v>15357</v>
      </c>
      <c r="LGF1" t="s">
        <v>15358</v>
      </c>
      <c r="LGG1" t="s">
        <v>15359</v>
      </c>
      <c r="LGH1" t="s">
        <v>15360</v>
      </c>
      <c r="LGI1" t="s">
        <v>15361</v>
      </c>
      <c r="LGJ1" t="s">
        <v>15362</v>
      </c>
      <c r="LGK1" t="s">
        <v>15363</v>
      </c>
      <c r="LGL1" t="s">
        <v>15364</v>
      </c>
      <c r="LGM1" t="s">
        <v>15365</v>
      </c>
      <c r="LGN1" t="s">
        <v>15366</v>
      </c>
      <c r="LGO1" t="s">
        <v>15367</v>
      </c>
      <c r="LGP1" t="s">
        <v>15368</v>
      </c>
      <c r="LGQ1" t="s">
        <v>15369</v>
      </c>
      <c r="LGR1" t="s">
        <v>15370</v>
      </c>
      <c r="LGS1" t="s">
        <v>15371</v>
      </c>
      <c r="LGT1" t="s">
        <v>15372</v>
      </c>
      <c r="LGU1" t="s">
        <v>15373</v>
      </c>
      <c r="LGV1" t="s">
        <v>15374</v>
      </c>
      <c r="LGW1" t="s">
        <v>15375</v>
      </c>
      <c r="LGX1" t="s">
        <v>15376</v>
      </c>
      <c r="LGY1" t="s">
        <v>15377</v>
      </c>
      <c r="LGZ1" t="s">
        <v>15378</v>
      </c>
      <c r="LHA1" t="s">
        <v>15379</v>
      </c>
      <c r="LHB1" t="s">
        <v>15380</v>
      </c>
      <c r="LHC1" t="s">
        <v>15381</v>
      </c>
      <c r="LHD1" t="s">
        <v>15382</v>
      </c>
      <c r="LHE1" t="s">
        <v>15383</v>
      </c>
      <c r="LHF1" t="s">
        <v>15384</v>
      </c>
      <c r="LHG1" t="s">
        <v>15385</v>
      </c>
      <c r="LHH1" t="s">
        <v>15386</v>
      </c>
      <c r="LHI1" t="s">
        <v>15387</v>
      </c>
      <c r="LHJ1" t="s">
        <v>15388</v>
      </c>
      <c r="LHK1" t="s">
        <v>15389</v>
      </c>
      <c r="LHL1" t="s">
        <v>15390</v>
      </c>
      <c r="LHM1" t="s">
        <v>15391</v>
      </c>
      <c r="LHN1" t="s">
        <v>15392</v>
      </c>
      <c r="LHO1" t="s">
        <v>15393</v>
      </c>
      <c r="LHP1" t="s">
        <v>15394</v>
      </c>
      <c r="LHQ1" t="s">
        <v>15395</v>
      </c>
      <c r="LHR1" t="s">
        <v>15396</v>
      </c>
      <c r="LHS1" t="s">
        <v>15397</v>
      </c>
      <c r="LHT1" t="s">
        <v>15398</v>
      </c>
      <c r="LHU1" t="s">
        <v>15399</v>
      </c>
      <c r="LHV1" t="s">
        <v>15400</v>
      </c>
      <c r="LHW1" t="s">
        <v>15401</v>
      </c>
      <c r="LHX1" t="s">
        <v>15402</v>
      </c>
      <c r="LHY1" t="s">
        <v>15403</v>
      </c>
      <c r="LHZ1" t="s">
        <v>15404</v>
      </c>
      <c r="LIA1" t="s">
        <v>15405</v>
      </c>
      <c r="LIB1" t="s">
        <v>15406</v>
      </c>
      <c r="LIC1" t="s">
        <v>15407</v>
      </c>
      <c r="LID1" t="s">
        <v>15408</v>
      </c>
      <c r="LIE1" t="s">
        <v>15409</v>
      </c>
      <c r="LIF1" t="s">
        <v>15410</v>
      </c>
      <c r="LIG1" t="s">
        <v>15411</v>
      </c>
      <c r="LIH1" t="s">
        <v>15412</v>
      </c>
      <c r="LII1" t="s">
        <v>15413</v>
      </c>
      <c r="LIJ1" t="s">
        <v>15414</v>
      </c>
      <c r="LIK1" t="s">
        <v>15415</v>
      </c>
      <c r="LIL1" t="s">
        <v>15416</v>
      </c>
      <c r="LIM1" t="s">
        <v>15417</v>
      </c>
      <c r="LIN1" t="s">
        <v>15418</v>
      </c>
      <c r="LIO1" t="s">
        <v>15419</v>
      </c>
      <c r="LIP1" t="s">
        <v>15420</v>
      </c>
      <c r="LIQ1" t="s">
        <v>15421</v>
      </c>
      <c r="LIR1" t="s">
        <v>15422</v>
      </c>
      <c r="LIS1" t="s">
        <v>15423</v>
      </c>
      <c r="LIT1" t="s">
        <v>15424</v>
      </c>
      <c r="LIU1" t="s">
        <v>15425</v>
      </c>
      <c r="LIV1" t="s">
        <v>15426</v>
      </c>
      <c r="LIW1" t="s">
        <v>15427</v>
      </c>
      <c r="LIX1" t="s">
        <v>15428</v>
      </c>
      <c r="LIY1" t="s">
        <v>15429</v>
      </c>
      <c r="LIZ1" t="s">
        <v>15430</v>
      </c>
      <c r="LJA1" t="s">
        <v>15431</v>
      </c>
      <c r="LJB1" t="s">
        <v>15432</v>
      </c>
      <c r="LJC1" t="s">
        <v>15433</v>
      </c>
      <c r="LJD1" t="s">
        <v>15434</v>
      </c>
      <c r="LJE1" t="s">
        <v>15435</v>
      </c>
      <c r="LJF1" t="s">
        <v>15436</v>
      </c>
      <c r="LJG1" t="s">
        <v>15437</v>
      </c>
      <c r="LJH1" t="s">
        <v>15438</v>
      </c>
      <c r="LJI1" t="s">
        <v>15439</v>
      </c>
      <c r="LJJ1" t="s">
        <v>15440</v>
      </c>
      <c r="LJK1" t="s">
        <v>15441</v>
      </c>
      <c r="LJL1" t="s">
        <v>15442</v>
      </c>
      <c r="LJM1" t="s">
        <v>15443</v>
      </c>
      <c r="LJN1" t="s">
        <v>15444</v>
      </c>
      <c r="LJO1" t="s">
        <v>15445</v>
      </c>
      <c r="LJP1" t="s">
        <v>15446</v>
      </c>
      <c r="LJQ1" t="s">
        <v>15447</v>
      </c>
      <c r="LJR1" t="s">
        <v>15448</v>
      </c>
      <c r="LJS1" t="s">
        <v>15449</v>
      </c>
      <c r="LJT1" t="s">
        <v>15450</v>
      </c>
      <c r="LJU1" t="s">
        <v>15451</v>
      </c>
      <c r="LJV1" t="s">
        <v>15452</v>
      </c>
      <c r="LJW1" t="s">
        <v>15453</v>
      </c>
      <c r="LJX1" t="s">
        <v>15454</v>
      </c>
      <c r="LJY1" t="s">
        <v>15455</v>
      </c>
      <c r="LJZ1" t="s">
        <v>15456</v>
      </c>
      <c r="LKA1" t="s">
        <v>15457</v>
      </c>
      <c r="LKB1" t="s">
        <v>15458</v>
      </c>
      <c r="LKC1" t="s">
        <v>15459</v>
      </c>
      <c r="LKD1" t="s">
        <v>15460</v>
      </c>
      <c r="LKE1" t="s">
        <v>15461</v>
      </c>
      <c r="LKF1" t="s">
        <v>15462</v>
      </c>
      <c r="LKG1" t="s">
        <v>15463</v>
      </c>
      <c r="LKH1" t="s">
        <v>15464</v>
      </c>
      <c r="LKI1" t="s">
        <v>15465</v>
      </c>
      <c r="LKJ1" t="s">
        <v>15466</v>
      </c>
      <c r="LKK1" t="s">
        <v>15467</v>
      </c>
      <c r="LKL1" t="s">
        <v>15468</v>
      </c>
      <c r="LKM1" t="s">
        <v>15469</v>
      </c>
      <c r="LKN1" t="s">
        <v>15470</v>
      </c>
      <c r="LKO1" t="s">
        <v>15471</v>
      </c>
      <c r="LKP1" t="s">
        <v>15472</v>
      </c>
      <c r="LKQ1" t="s">
        <v>15473</v>
      </c>
      <c r="LKR1" t="s">
        <v>15474</v>
      </c>
      <c r="LKS1" t="s">
        <v>15475</v>
      </c>
      <c r="LKT1" t="s">
        <v>15476</v>
      </c>
      <c r="LKU1" t="s">
        <v>15477</v>
      </c>
      <c r="LKV1" t="s">
        <v>15478</v>
      </c>
      <c r="LKW1" t="s">
        <v>15479</v>
      </c>
      <c r="LKX1" t="s">
        <v>15480</v>
      </c>
      <c r="LKY1" t="s">
        <v>15481</v>
      </c>
      <c r="LKZ1" t="s">
        <v>15482</v>
      </c>
      <c r="LLA1" t="s">
        <v>15483</v>
      </c>
      <c r="LLB1" t="s">
        <v>15484</v>
      </c>
      <c r="LLC1" t="s">
        <v>15485</v>
      </c>
      <c r="LLD1" t="s">
        <v>15486</v>
      </c>
      <c r="LLE1" t="s">
        <v>15487</v>
      </c>
      <c r="LLF1" t="s">
        <v>15488</v>
      </c>
      <c r="LLG1" t="s">
        <v>15489</v>
      </c>
      <c r="LLH1" t="s">
        <v>15490</v>
      </c>
      <c r="LLI1" t="s">
        <v>15491</v>
      </c>
      <c r="LLJ1" t="s">
        <v>15492</v>
      </c>
      <c r="LLK1" t="s">
        <v>15493</v>
      </c>
      <c r="LLL1" t="s">
        <v>15494</v>
      </c>
      <c r="LLM1" t="s">
        <v>15495</v>
      </c>
      <c r="LLN1" t="s">
        <v>15496</v>
      </c>
      <c r="LLO1" t="s">
        <v>15497</v>
      </c>
      <c r="LLP1" t="s">
        <v>15498</v>
      </c>
      <c r="LLQ1" t="s">
        <v>15499</v>
      </c>
      <c r="LLR1" t="s">
        <v>15500</v>
      </c>
      <c r="LLS1" t="s">
        <v>15501</v>
      </c>
      <c r="LLT1" t="s">
        <v>15502</v>
      </c>
      <c r="LLU1" t="s">
        <v>15503</v>
      </c>
      <c r="LLV1" t="s">
        <v>15504</v>
      </c>
      <c r="LLW1" t="s">
        <v>15505</v>
      </c>
      <c r="LLX1" t="s">
        <v>15506</v>
      </c>
      <c r="LLY1" t="s">
        <v>15507</v>
      </c>
      <c r="LLZ1" t="s">
        <v>15508</v>
      </c>
      <c r="LMA1" t="s">
        <v>15509</v>
      </c>
      <c r="LMB1" t="s">
        <v>15510</v>
      </c>
      <c r="LMC1" t="s">
        <v>15511</v>
      </c>
      <c r="LMD1" t="s">
        <v>15512</v>
      </c>
      <c r="LME1" t="s">
        <v>15513</v>
      </c>
      <c r="LMF1" t="s">
        <v>15514</v>
      </c>
      <c r="LMG1" t="s">
        <v>15515</v>
      </c>
      <c r="LMH1" t="s">
        <v>15516</v>
      </c>
      <c r="LMI1" t="s">
        <v>15517</v>
      </c>
      <c r="LMJ1" t="s">
        <v>15518</v>
      </c>
      <c r="LMK1" t="s">
        <v>15519</v>
      </c>
      <c r="LML1" t="s">
        <v>15520</v>
      </c>
      <c r="LMM1" t="s">
        <v>15521</v>
      </c>
      <c r="LMN1" t="s">
        <v>15522</v>
      </c>
      <c r="LMO1" t="s">
        <v>15523</v>
      </c>
      <c r="LMP1" t="s">
        <v>15524</v>
      </c>
      <c r="LMQ1" t="s">
        <v>15525</v>
      </c>
      <c r="LMR1" t="s">
        <v>15526</v>
      </c>
      <c r="LMS1" t="s">
        <v>15527</v>
      </c>
      <c r="LMT1" t="s">
        <v>15528</v>
      </c>
      <c r="LMU1" t="s">
        <v>15529</v>
      </c>
      <c r="LMV1" t="s">
        <v>15530</v>
      </c>
      <c r="LMW1" t="s">
        <v>15531</v>
      </c>
      <c r="LMX1" t="s">
        <v>15532</v>
      </c>
      <c r="LMY1" t="s">
        <v>15533</v>
      </c>
      <c r="LMZ1" t="s">
        <v>15534</v>
      </c>
      <c r="LNA1" t="s">
        <v>15535</v>
      </c>
      <c r="LNB1" t="s">
        <v>15536</v>
      </c>
      <c r="LNC1" t="s">
        <v>15537</v>
      </c>
      <c r="LND1" t="s">
        <v>15538</v>
      </c>
      <c r="LNE1" t="s">
        <v>15539</v>
      </c>
      <c r="LNF1" t="s">
        <v>15540</v>
      </c>
      <c r="LNG1" t="s">
        <v>15541</v>
      </c>
      <c r="LNH1" t="s">
        <v>15542</v>
      </c>
      <c r="LNI1" t="s">
        <v>15543</v>
      </c>
      <c r="LNJ1" t="s">
        <v>15544</v>
      </c>
      <c r="LNK1" t="s">
        <v>15545</v>
      </c>
      <c r="LNL1" t="s">
        <v>15546</v>
      </c>
      <c r="LNM1" t="s">
        <v>15547</v>
      </c>
      <c r="LNN1" t="s">
        <v>15548</v>
      </c>
      <c r="LNO1" t="s">
        <v>15549</v>
      </c>
      <c r="LNP1" t="s">
        <v>15550</v>
      </c>
      <c r="LNQ1" t="s">
        <v>15551</v>
      </c>
      <c r="LNR1" t="s">
        <v>15552</v>
      </c>
      <c r="LNS1" t="s">
        <v>15553</v>
      </c>
      <c r="LNT1" t="s">
        <v>15554</v>
      </c>
      <c r="LNU1" t="s">
        <v>15555</v>
      </c>
      <c r="LNV1" t="s">
        <v>15556</v>
      </c>
      <c r="LNW1" t="s">
        <v>15557</v>
      </c>
      <c r="LNX1" t="s">
        <v>15558</v>
      </c>
      <c r="LNY1" t="s">
        <v>15559</v>
      </c>
      <c r="LNZ1" t="s">
        <v>15560</v>
      </c>
      <c r="LOA1" t="s">
        <v>15561</v>
      </c>
      <c r="LOB1" t="s">
        <v>15562</v>
      </c>
      <c r="LOC1" t="s">
        <v>15563</v>
      </c>
      <c r="LOD1" t="s">
        <v>15564</v>
      </c>
      <c r="LOE1" t="s">
        <v>15565</v>
      </c>
      <c r="LOF1" t="s">
        <v>15566</v>
      </c>
      <c r="LOG1" t="s">
        <v>15567</v>
      </c>
      <c r="LOH1" t="s">
        <v>15568</v>
      </c>
      <c r="LOI1" t="s">
        <v>15569</v>
      </c>
      <c r="LOJ1" t="s">
        <v>15570</v>
      </c>
      <c r="LOK1" t="s">
        <v>15571</v>
      </c>
      <c r="LOL1" t="s">
        <v>15572</v>
      </c>
      <c r="LOM1" t="s">
        <v>15573</v>
      </c>
      <c r="LON1" t="s">
        <v>15574</v>
      </c>
      <c r="LOO1" t="s">
        <v>15575</v>
      </c>
      <c r="LOP1" t="s">
        <v>15576</v>
      </c>
      <c r="LOQ1" t="s">
        <v>15577</v>
      </c>
      <c r="LOR1" t="s">
        <v>15578</v>
      </c>
      <c r="LOS1" t="s">
        <v>15579</v>
      </c>
      <c r="LOT1" t="s">
        <v>15580</v>
      </c>
      <c r="LOU1" t="s">
        <v>15581</v>
      </c>
      <c r="LOV1" t="s">
        <v>15582</v>
      </c>
      <c r="LOW1" t="s">
        <v>15583</v>
      </c>
      <c r="LOX1" t="s">
        <v>15584</v>
      </c>
      <c r="LOY1" t="s">
        <v>15585</v>
      </c>
      <c r="LOZ1" t="s">
        <v>15586</v>
      </c>
      <c r="LPA1" t="s">
        <v>15587</v>
      </c>
      <c r="LPB1" t="s">
        <v>15588</v>
      </c>
      <c r="LPC1" t="s">
        <v>15589</v>
      </c>
      <c r="LPD1" t="s">
        <v>15590</v>
      </c>
      <c r="LPE1" t="s">
        <v>15591</v>
      </c>
      <c r="LPF1" t="s">
        <v>15592</v>
      </c>
      <c r="LPG1" t="s">
        <v>15593</v>
      </c>
      <c r="LPH1" t="s">
        <v>15594</v>
      </c>
      <c r="LPI1" t="s">
        <v>15595</v>
      </c>
      <c r="LPJ1" t="s">
        <v>15596</v>
      </c>
      <c r="LPK1" t="s">
        <v>15597</v>
      </c>
      <c r="LPL1" t="s">
        <v>15598</v>
      </c>
      <c r="LPM1" t="s">
        <v>15599</v>
      </c>
      <c r="LPN1" t="s">
        <v>15600</v>
      </c>
      <c r="LPO1" t="s">
        <v>15601</v>
      </c>
      <c r="LPP1" t="s">
        <v>15602</v>
      </c>
      <c r="LPQ1" t="s">
        <v>15603</v>
      </c>
      <c r="LPR1" t="s">
        <v>15604</v>
      </c>
      <c r="LPS1" t="s">
        <v>15605</v>
      </c>
      <c r="LPT1" t="s">
        <v>15606</v>
      </c>
      <c r="LPU1" t="s">
        <v>15607</v>
      </c>
      <c r="LPV1" t="s">
        <v>15608</v>
      </c>
      <c r="LPW1" t="s">
        <v>15609</v>
      </c>
      <c r="LPX1" t="s">
        <v>15610</v>
      </c>
      <c r="LPY1" t="s">
        <v>15611</v>
      </c>
      <c r="LPZ1" t="s">
        <v>15612</v>
      </c>
      <c r="LQA1" t="s">
        <v>15613</v>
      </c>
      <c r="LQB1" t="s">
        <v>15614</v>
      </c>
      <c r="LQC1" t="s">
        <v>15615</v>
      </c>
      <c r="LQD1" t="s">
        <v>15616</v>
      </c>
      <c r="LQE1" t="s">
        <v>15617</v>
      </c>
      <c r="LQF1" t="s">
        <v>15618</v>
      </c>
      <c r="LQG1" t="s">
        <v>15619</v>
      </c>
      <c r="LQH1" t="s">
        <v>15620</v>
      </c>
      <c r="LQI1" t="s">
        <v>15621</v>
      </c>
      <c r="LQJ1" t="s">
        <v>15622</v>
      </c>
      <c r="LQK1" t="s">
        <v>15623</v>
      </c>
      <c r="LQL1" t="s">
        <v>15624</v>
      </c>
      <c r="LQM1" t="s">
        <v>15625</v>
      </c>
      <c r="LQN1" t="s">
        <v>15626</v>
      </c>
      <c r="LQO1" t="s">
        <v>15627</v>
      </c>
      <c r="LQP1" t="s">
        <v>15628</v>
      </c>
      <c r="LQQ1" t="s">
        <v>15629</v>
      </c>
      <c r="LQR1" t="s">
        <v>15630</v>
      </c>
      <c r="LQS1" t="s">
        <v>15631</v>
      </c>
      <c r="LQT1" t="s">
        <v>15632</v>
      </c>
      <c r="LQU1" t="s">
        <v>15633</v>
      </c>
      <c r="LQV1" t="s">
        <v>15634</v>
      </c>
      <c r="LQW1" t="s">
        <v>15635</v>
      </c>
      <c r="LQX1" t="s">
        <v>15636</v>
      </c>
      <c r="LQY1" t="s">
        <v>15637</v>
      </c>
      <c r="LQZ1" t="s">
        <v>15638</v>
      </c>
      <c r="LRA1" t="s">
        <v>15639</v>
      </c>
      <c r="LRB1" t="s">
        <v>15640</v>
      </c>
      <c r="LRC1" t="s">
        <v>15641</v>
      </c>
      <c r="LRD1" t="s">
        <v>15642</v>
      </c>
      <c r="LRE1" t="s">
        <v>15643</v>
      </c>
      <c r="LRF1" t="s">
        <v>15644</v>
      </c>
      <c r="LRG1" t="s">
        <v>15645</v>
      </c>
      <c r="LRH1" t="s">
        <v>15646</v>
      </c>
      <c r="LRI1" t="s">
        <v>15647</v>
      </c>
      <c r="LRJ1" t="s">
        <v>15648</v>
      </c>
      <c r="LRK1" t="s">
        <v>15649</v>
      </c>
      <c r="LRL1" t="s">
        <v>15650</v>
      </c>
      <c r="LRM1" t="s">
        <v>15651</v>
      </c>
      <c r="LRN1" t="s">
        <v>15652</v>
      </c>
      <c r="LRO1" t="s">
        <v>15653</v>
      </c>
      <c r="LRP1" t="s">
        <v>15654</v>
      </c>
      <c r="LRQ1" t="s">
        <v>15655</v>
      </c>
      <c r="LRR1" t="s">
        <v>15656</v>
      </c>
      <c r="LRS1" t="s">
        <v>15657</v>
      </c>
      <c r="LRT1" t="s">
        <v>15658</v>
      </c>
      <c r="LRU1" t="s">
        <v>15659</v>
      </c>
      <c r="LRV1" t="s">
        <v>15660</v>
      </c>
      <c r="LRW1" t="s">
        <v>15661</v>
      </c>
      <c r="LRX1" t="s">
        <v>15662</v>
      </c>
      <c r="LRY1" t="s">
        <v>15663</v>
      </c>
      <c r="LRZ1" t="s">
        <v>15664</v>
      </c>
      <c r="LSA1" t="s">
        <v>15665</v>
      </c>
      <c r="LSB1" t="s">
        <v>15666</v>
      </c>
      <c r="LSC1" t="s">
        <v>15667</v>
      </c>
      <c r="LSD1" t="s">
        <v>15668</v>
      </c>
      <c r="LSE1" t="s">
        <v>15669</v>
      </c>
      <c r="LSF1" t="s">
        <v>15670</v>
      </c>
      <c r="LSG1" t="s">
        <v>15671</v>
      </c>
      <c r="LSH1" t="s">
        <v>15672</v>
      </c>
      <c r="LSI1" t="s">
        <v>15673</v>
      </c>
      <c r="LSJ1" t="s">
        <v>15674</v>
      </c>
      <c r="LSK1" t="s">
        <v>15675</v>
      </c>
      <c r="LSL1" t="s">
        <v>15676</v>
      </c>
      <c r="LSM1" t="s">
        <v>15677</v>
      </c>
      <c r="LSN1" t="s">
        <v>15678</v>
      </c>
      <c r="LSO1" t="s">
        <v>15679</v>
      </c>
      <c r="LSP1" t="s">
        <v>15680</v>
      </c>
      <c r="LSQ1" t="s">
        <v>15681</v>
      </c>
      <c r="LSR1" t="s">
        <v>15682</v>
      </c>
      <c r="LSS1" t="s">
        <v>15683</v>
      </c>
      <c r="LST1" t="s">
        <v>15684</v>
      </c>
      <c r="LSU1" t="s">
        <v>15685</v>
      </c>
      <c r="LSV1" t="s">
        <v>15686</v>
      </c>
      <c r="LSW1" t="s">
        <v>15687</v>
      </c>
      <c r="LSX1" t="s">
        <v>15688</v>
      </c>
      <c r="LSY1" t="s">
        <v>15689</v>
      </c>
      <c r="LSZ1" t="s">
        <v>15690</v>
      </c>
      <c r="LTA1" t="s">
        <v>15691</v>
      </c>
      <c r="LTB1" t="s">
        <v>15692</v>
      </c>
      <c r="LTC1" t="s">
        <v>15693</v>
      </c>
      <c r="LTD1" t="s">
        <v>15694</v>
      </c>
      <c r="LTE1" t="s">
        <v>15695</v>
      </c>
      <c r="LTF1" t="s">
        <v>15696</v>
      </c>
      <c r="LTG1" t="s">
        <v>15697</v>
      </c>
      <c r="LTH1" t="s">
        <v>15698</v>
      </c>
      <c r="LTI1" t="s">
        <v>15699</v>
      </c>
      <c r="LTJ1" t="s">
        <v>15700</v>
      </c>
      <c r="LTK1" t="s">
        <v>15701</v>
      </c>
      <c r="LTL1" t="s">
        <v>15702</v>
      </c>
      <c r="LTM1" t="s">
        <v>15703</v>
      </c>
      <c r="LTN1" t="s">
        <v>15704</v>
      </c>
      <c r="LTO1" t="s">
        <v>15705</v>
      </c>
      <c r="LTP1" t="s">
        <v>15706</v>
      </c>
      <c r="LTQ1" t="s">
        <v>15707</v>
      </c>
      <c r="LTR1" t="s">
        <v>15708</v>
      </c>
      <c r="LTS1" t="s">
        <v>15709</v>
      </c>
      <c r="LTT1" t="s">
        <v>15710</v>
      </c>
      <c r="LTU1" t="s">
        <v>15711</v>
      </c>
      <c r="LTV1" t="s">
        <v>15712</v>
      </c>
      <c r="LTW1" t="s">
        <v>15713</v>
      </c>
      <c r="LTX1" t="s">
        <v>15714</v>
      </c>
      <c r="LTY1" t="s">
        <v>15715</v>
      </c>
      <c r="LTZ1" t="s">
        <v>15716</v>
      </c>
      <c r="LUA1" t="s">
        <v>15717</v>
      </c>
      <c r="LUB1" t="s">
        <v>15718</v>
      </c>
      <c r="LUC1" t="s">
        <v>15719</v>
      </c>
      <c r="LUD1" t="s">
        <v>15720</v>
      </c>
      <c r="LUE1" t="s">
        <v>15721</v>
      </c>
      <c r="LUF1" t="s">
        <v>15722</v>
      </c>
      <c r="LUG1" t="s">
        <v>15723</v>
      </c>
      <c r="LUH1" t="s">
        <v>15724</v>
      </c>
      <c r="LUI1" t="s">
        <v>15725</v>
      </c>
      <c r="LUJ1" t="s">
        <v>15726</v>
      </c>
      <c r="LUK1" t="s">
        <v>15727</v>
      </c>
      <c r="LUL1" t="s">
        <v>15728</v>
      </c>
      <c r="LUM1" t="s">
        <v>15729</v>
      </c>
      <c r="LUN1" t="s">
        <v>15730</v>
      </c>
      <c r="LUO1" t="s">
        <v>15731</v>
      </c>
      <c r="LUP1" t="s">
        <v>15732</v>
      </c>
      <c r="LUQ1" t="s">
        <v>15733</v>
      </c>
      <c r="LUR1" t="s">
        <v>15734</v>
      </c>
      <c r="LUS1" t="s">
        <v>15735</v>
      </c>
      <c r="LUT1" t="s">
        <v>15736</v>
      </c>
      <c r="LUU1" t="s">
        <v>15737</v>
      </c>
      <c r="LUV1" t="s">
        <v>15738</v>
      </c>
      <c r="LUW1" t="s">
        <v>15739</v>
      </c>
      <c r="LUX1" t="s">
        <v>15740</v>
      </c>
      <c r="LUY1" t="s">
        <v>15741</v>
      </c>
      <c r="LUZ1" t="s">
        <v>15742</v>
      </c>
      <c r="LVA1" t="s">
        <v>15743</v>
      </c>
      <c r="LVB1" t="s">
        <v>15744</v>
      </c>
      <c r="LVC1" t="s">
        <v>15745</v>
      </c>
      <c r="LVD1" t="s">
        <v>15746</v>
      </c>
      <c r="LVE1" t="s">
        <v>15747</v>
      </c>
      <c r="LVF1" t="s">
        <v>15748</v>
      </c>
      <c r="LVG1" t="s">
        <v>15749</v>
      </c>
      <c r="LVH1" t="s">
        <v>15750</v>
      </c>
      <c r="LVI1" t="s">
        <v>15751</v>
      </c>
      <c r="LVJ1" t="s">
        <v>15752</v>
      </c>
      <c r="LVK1" t="s">
        <v>15753</v>
      </c>
      <c r="LVL1" t="s">
        <v>15754</v>
      </c>
      <c r="LVM1" t="s">
        <v>15755</v>
      </c>
      <c r="LVN1" t="s">
        <v>15756</v>
      </c>
      <c r="LVO1" t="s">
        <v>15757</v>
      </c>
      <c r="LVP1" t="s">
        <v>15758</v>
      </c>
      <c r="LVQ1" t="s">
        <v>15759</v>
      </c>
      <c r="LVR1" t="s">
        <v>15760</v>
      </c>
      <c r="LVS1" t="s">
        <v>15761</v>
      </c>
      <c r="LVT1" t="s">
        <v>15762</v>
      </c>
      <c r="LVU1" t="s">
        <v>15763</v>
      </c>
      <c r="LVV1" t="s">
        <v>15764</v>
      </c>
      <c r="LVW1" t="s">
        <v>15765</v>
      </c>
      <c r="LVX1" t="s">
        <v>15766</v>
      </c>
      <c r="LVY1" t="s">
        <v>15767</v>
      </c>
      <c r="LVZ1" t="s">
        <v>15768</v>
      </c>
      <c r="LWA1" t="s">
        <v>15769</v>
      </c>
      <c r="LWB1" t="s">
        <v>15770</v>
      </c>
      <c r="LWC1" t="s">
        <v>15771</v>
      </c>
      <c r="LWD1" t="s">
        <v>15772</v>
      </c>
      <c r="LWE1" t="s">
        <v>15773</v>
      </c>
      <c r="LWF1" t="s">
        <v>15774</v>
      </c>
      <c r="LWG1" t="s">
        <v>15775</v>
      </c>
      <c r="LWH1" t="s">
        <v>15776</v>
      </c>
      <c r="LWI1" t="s">
        <v>15777</v>
      </c>
      <c r="LWJ1" t="s">
        <v>15778</v>
      </c>
      <c r="LWK1" t="s">
        <v>15779</v>
      </c>
      <c r="LWL1" t="s">
        <v>15780</v>
      </c>
      <c r="LWM1" t="s">
        <v>15781</v>
      </c>
      <c r="LWN1" t="s">
        <v>15782</v>
      </c>
      <c r="LWO1" t="s">
        <v>15783</v>
      </c>
      <c r="LWP1" t="s">
        <v>15784</v>
      </c>
      <c r="LWQ1" t="s">
        <v>15785</v>
      </c>
      <c r="LWR1" t="s">
        <v>15786</v>
      </c>
      <c r="LWS1" t="s">
        <v>15787</v>
      </c>
      <c r="LWT1" t="s">
        <v>15788</v>
      </c>
      <c r="LWU1" t="s">
        <v>15789</v>
      </c>
      <c r="LWV1" t="s">
        <v>15790</v>
      </c>
      <c r="LWW1" t="s">
        <v>15791</v>
      </c>
      <c r="LWX1" t="s">
        <v>15792</v>
      </c>
      <c r="LWY1" t="s">
        <v>15793</v>
      </c>
      <c r="LWZ1" t="s">
        <v>15794</v>
      </c>
      <c r="LXA1" t="s">
        <v>15795</v>
      </c>
      <c r="LXB1" t="s">
        <v>15796</v>
      </c>
      <c r="LXC1" t="s">
        <v>15797</v>
      </c>
      <c r="LXD1" t="s">
        <v>15798</v>
      </c>
      <c r="LXE1" t="s">
        <v>15799</v>
      </c>
      <c r="LXF1" t="s">
        <v>15800</v>
      </c>
      <c r="LXG1" t="s">
        <v>15801</v>
      </c>
      <c r="LXH1" t="s">
        <v>15802</v>
      </c>
      <c r="LXI1" t="s">
        <v>15803</v>
      </c>
      <c r="LXJ1" t="s">
        <v>15804</v>
      </c>
      <c r="LXK1" t="s">
        <v>15805</v>
      </c>
      <c r="LXL1" t="s">
        <v>15806</v>
      </c>
      <c r="LXM1" t="s">
        <v>15807</v>
      </c>
      <c r="LXN1" t="s">
        <v>15808</v>
      </c>
      <c r="LXO1" t="s">
        <v>15809</v>
      </c>
      <c r="LXP1" t="s">
        <v>15810</v>
      </c>
      <c r="LXQ1" t="s">
        <v>15811</v>
      </c>
      <c r="LXR1" t="s">
        <v>15812</v>
      </c>
      <c r="LXS1" t="s">
        <v>15813</v>
      </c>
      <c r="LXT1" t="s">
        <v>15814</v>
      </c>
      <c r="LXU1" t="s">
        <v>15815</v>
      </c>
      <c r="LXV1" t="s">
        <v>15816</v>
      </c>
      <c r="LXW1" t="s">
        <v>15817</v>
      </c>
      <c r="LXX1" t="s">
        <v>15818</v>
      </c>
      <c r="LXY1" t="s">
        <v>15819</v>
      </c>
      <c r="LXZ1" t="s">
        <v>15820</v>
      </c>
      <c r="LYA1" t="s">
        <v>15821</v>
      </c>
      <c r="LYB1" t="s">
        <v>15822</v>
      </c>
      <c r="LYC1" t="s">
        <v>15823</v>
      </c>
      <c r="LYD1" t="s">
        <v>15824</v>
      </c>
      <c r="LYE1" t="s">
        <v>15825</v>
      </c>
      <c r="LYF1" t="s">
        <v>15826</v>
      </c>
      <c r="LYG1" t="s">
        <v>15827</v>
      </c>
      <c r="LYH1" t="s">
        <v>15828</v>
      </c>
      <c r="LYI1" t="s">
        <v>15829</v>
      </c>
      <c r="LYJ1" t="s">
        <v>15830</v>
      </c>
      <c r="LYK1" t="s">
        <v>15831</v>
      </c>
      <c r="LYL1" t="s">
        <v>15832</v>
      </c>
      <c r="LYM1" t="s">
        <v>15833</v>
      </c>
      <c r="LYN1" t="s">
        <v>15834</v>
      </c>
      <c r="LYO1" t="s">
        <v>15835</v>
      </c>
      <c r="LYP1" t="s">
        <v>15836</v>
      </c>
      <c r="LYQ1" t="s">
        <v>15837</v>
      </c>
      <c r="LYR1" t="s">
        <v>15838</v>
      </c>
      <c r="LYS1" t="s">
        <v>15839</v>
      </c>
      <c r="LYT1" t="s">
        <v>15840</v>
      </c>
      <c r="LYU1" t="s">
        <v>15841</v>
      </c>
      <c r="LYV1" t="s">
        <v>15842</v>
      </c>
      <c r="LYW1" t="s">
        <v>15843</v>
      </c>
      <c r="LYX1" t="s">
        <v>15844</v>
      </c>
      <c r="LYY1" t="s">
        <v>15845</v>
      </c>
      <c r="LYZ1" t="s">
        <v>15846</v>
      </c>
      <c r="LZA1" t="s">
        <v>15847</v>
      </c>
      <c r="LZB1" t="s">
        <v>15848</v>
      </c>
      <c r="LZC1" t="s">
        <v>15849</v>
      </c>
      <c r="LZD1" t="s">
        <v>15850</v>
      </c>
      <c r="LZE1" t="s">
        <v>15851</v>
      </c>
      <c r="LZF1" t="s">
        <v>15852</v>
      </c>
      <c r="LZG1" t="s">
        <v>15853</v>
      </c>
      <c r="LZH1" t="s">
        <v>15854</v>
      </c>
      <c r="LZI1" t="s">
        <v>15855</v>
      </c>
      <c r="LZJ1" t="s">
        <v>15856</v>
      </c>
      <c r="LZK1" t="s">
        <v>15857</v>
      </c>
      <c r="LZL1" t="s">
        <v>15858</v>
      </c>
      <c r="LZM1" t="s">
        <v>15859</v>
      </c>
      <c r="LZN1" t="s">
        <v>15860</v>
      </c>
      <c r="LZO1" t="s">
        <v>15861</v>
      </c>
      <c r="LZP1" t="s">
        <v>15862</v>
      </c>
      <c r="LZQ1" t="s">
        <v>15863</v>
      </c>
      <c r="LZR1" t="s">
        <v>15864</v>
      </c>
      <c r="LZS1" t="s">
        <v>15865</v>
      </c>
      <c r="LZT1" t="s">
        <v>15866</v>
      </c>
      <c r="LZU1" t="s">
        <v>15867</v>
      </c>
      <c r="LZV1" t="s">
        <v>15868</v>
      </c>
      <c r="LZW1" t="s">
        <v>15869</v>
      </c>
      <c r="LZX1" t="s">
        <v>15870</v>
      </c>
      <c r="LZY1" t="s">
        <v>15871</v>
      </c>
      <c r="LZZ1" t="s">
        <v>15872</v>
      </c>
      <c r="MAA1" t="s">
        <v>15873</v>
      </c>
      <c r="MAB1" t="s">
        <v>15874</v>
      </c>
      <c r="MAC1" t="s">
        <v>15875</v>
      </c>
      <c r="MAD1" t="s">
        <v>15876</v>
      </c>
      <c r="MAE1" t="s">
        <v>15877</v>
      </c>
      <c r="MAF1" t="s">
        <v>15878</v>
      </c>
      <c r="MAG1" t="s">
        <v>15879</v>
      </c>
      <c r="MAH1" t="s">
        <v>15880</v>
      </c>
      <c r="MAI1" t="s">
        <v>15881</v>
      </c>
      <c r="MAJ1" t="s">
        <v>15882</v>
      </c>
      <c r="MAK1" t="s">
        <v>15883</v>
      </c>
      <c r="MAL1" t="s">
        <v>15884</v>
      </c>
      <c r="MAM1" t="s">
        <v>15885</v>
      </c>
      <c r="MAN1" t="s">
        <v>15886</v>
      </c>
      <c r="MAO1" t="s">
        <v>15887</v>
      </c>
      <c r="MAP1" t="s">
        <v>15888</v>
      </c>
      <c r="MAQ1" t="s">
        <v>15889</v>
      </c>
      <c r="MAR1" t="s">
        <v>15890</v>
      </c>
      <c r="MAS1" t="s">
        <v>15891</v>
      </c>
      <c r="MAT1" t="s">
        <v>15892</v>
      </c>
      <c r="MAU1" t="s">
        <v>15893</v>
      </c>
      <c r="MAV1" t="s">
        <v>15894</v>
      </c>
      <c r="MAW1" t="s">
        <v>15895</v>
      </c>
      <c r="MAX1" t="s">
        <v>15896</v>
      </c>
      <c r="MAY1" t="s">
        <v>15897</v>
      </c>
      <c r="MAZ1" t="s">
        <v>15898</v>
      </c>
      <c r="MBA1" t="s">
        <v>15899</v>
      </c>
      <c r="MBB1" t="s">
        <v>15900</v>
      </c>
      <c r="MBC1" t="s">
        <v>15901</v>
      </c>
      <c r="MBD1" t="s">
        <v>15902</v>
      </c>
      <c r="MBE1" t="s">
        <v>15903</v>
      </c>
      <c r="MBF1" t="s">
        <v>15904</v>
      </c>
      <c r="MBG1" t="s">
        <v>15905</v>
      </c>
      <c r="MBH1" t="s">
        <v>15906</v>
      </c>
      <c r="MBI1" t="s">
        <v>15907</v>
      </c>
      <c r="MBJ1" t="s">
        <v>15908</v>
      </c>
      <c r="MBK1" t="s">
        <v>15909</v>
      </c>
      <c r="MBL1" t="s">
        <v>15910</v>
      </c>
      <c r="MBM1" t="s">
        <v>15911</v>
      </c>
      <c r="MBN1" t="s">
        <v>15912</v>
      </c>
      <c r="MBO1" t="s">
        <v>15913</v>
      </c>
      <c r="MBP1" t="s">
        <v>15914</v>
      </c>
      <c r="MBQ1" t="s">
        <v>15915</v>
      </c>
      <c r="MBR1" t="s">
        <v>15916</v>
      </c>
      <c r="MBS1" t="s">
        <v>15917</v>
      </c>
      <c r="MBT1" t="s">
        <v>15918</v>
      </c>
      <c r="MBU1" t="s">
        <v>15919</v>
      </c>
      <c r="MBV1" t="s">
        <v>15920</v>
      </c>
      <c r="MBW1" t="s">
        <v>15921</v>
      </c>
      <c r="MBX1" t="s">
        <v>15922</v>
      </c>
      <c r="MBY1" t="s">
        <v>15923</v>
      </c>
      <c r="MBZ1" t="s">
        <v>15924</v>
      </c>
      <c r="MCA1" t="s">
        <v>15925</v>
      </c>
      <c r="MCB1" t="s">
        <v>15926</v>
      </c>
      <c r="MCC1" t="s">
        <v>15927</v>
      </c>
      <c r="MCD1" t="s">
        <v>15928</v>
      </c>
      <c r="MCE1" t="s">
        <v>15929</v>
      </c>
      <c r="MCF1" t="s">
        <v>15930</v>
      </c>
      <c r="MCG1" t="s">
        <v>15931</v>
      </c>
      <c r="MCH1" t="s">
        <v>15932</v>
      </c>
      <c r="MCI1" t="s">
        <v>15933</v>
      </c>
      <c r="MCJ1" t="s">
        <v>15934</v>
      </c>
      <c r="MCK1" t="s">
        <v>15935</v>
      </c>
      <c r="MCL1" t="s">
        <v>15936</v>
      </c>
      <c r="MCM1" t="s">
        <v>15937</v>
      </c>
      <c r="MCN1" t="s">
        <v>15938</v>
      </c>
      <c r="MCO1" t="s">
        <v>15939</v>
      </c>
      <c r="MCP1" t="s">
        <v>15940</v>
      </c>
      <c r="MCQ1" t="s">
        <v>15941</v>
      </c>
      <c r="MCR1" t="s">
        <v>15942</v>
      </c>
      <c r="MCS1" t="s">
        <v>15943</v>
      </c>
      <c r="MCT1" t="s">
        <v>15944</v>
      </c>
      <c r="MCU1" t="s">
        <v>15945</v>
      </c>
      <c r="MCV1" t="s">
        <v>15946</v>
      </c>
      <c r="MCW1" t="s">
        <v>15947</v>
      </c>
      <c r="MCX1" t="s">
        <v>15948</v>
      </c>
      <c r="MCY1" t="s">
        <v>15949</v>
      </c>
      <c r="MCZ1" t="s">
        <v>15950</v>
      </c>
      <c r="MDA1" t="s">
        <v>15951</v>
      </c>
      <c r="MDB1" t="s">
        <v>15952</v>
      </c>
      <c r="MDC1" t="s">
        <v>15953</v>
      </c>
      <c r="MDD1" t="s">
        <v>15954</v>
      </c>
      <c r="MDE1" t="s">
        <v>15955</v>
      </c>
      <c r="MDF1" t="s">
        <v>15956</v>
      </c>
      <c r="MDG1" t="s">
        <v>15957</v>
      </c>
      <c r="MDH1" t="s">
        <v>15958</v>
      </c>
      <c r="MDI1" t="s">
        <v>15959</v>
      </c>
      <c r="MDJ1" t="s">
        <v>15960</v>
      </c>
      <c r="MDK1" t="s">
        <v>15961</v>
      </c>
      <c r="MDL1" t="s">
        <v>15962</v>
      </c>
      <c r="MDM1" t="s">
        <v>15963</v>
      </c>
      <c r="MDN1" t="s">
        <v>15964</v>
      </c>
      <c r="MDO1" t="s">
        <v>15965</v>
      </c>
      <c r="MDP1" t="s">
        <v>15966</v>
      </c>
      <c r="MDQ1" t="s">
        <v>15967</v>
      </c>
      <c r="MDR1" t="s">
        <v>15968</v>
      </c>
      <c r="MDS1" t="s">
        <v>15969</v>
      </c>
      <c r="MDT1" t="s">
        <v>15970</v>
      </c>
      <c r="MDU1" t="s">
        <v>15971</v>
      </c>
      <c r="MDV1" t="s">
        <v>15972</v>
      </c>
      <c r="MDW1" t="s">
        <v>15973</v>
      </c>
      <c r="MDX1" t="s">
        <v>15974</v>
      </c>
      <c r="MDY1" t="s">
        <v>15975</v>
      </c>
      <c r="MDZ1" t="s">
        <v>15976</v>
      </c>
      <c r="MEA1" t="s">
        <v>15977</v>
      </c>
      <c r="MEB1" t="s">
        <v>15978</v>
      </c>
      <c r="MEC1" t="s">
        <v>15979</v>
      </c>
      <c r="MED1" t="s">
        <v>15980</v>
      </c>
      <c r="MEE1" t="s">
        <v>15981</v>
      </c>
      <c r="MEF1" t="s">
        <v>15982</v>
      </c>
      <c r="MEG1" t="s">
        <v>15983</v>
      </c>
      <c r="MEH1" t="s">
        <v>15984</v>
      </c>
      <c r="MEI1" t="s">
        <v>15985</v>
      </c>
      <c r="MEJ1" t="s">
        <v>15986</v>
      </c>
      <c r="MEK1" t="s">
        <v>15987</v>
      </c>
      <c r="MEL1" t="s">
        <v>15988</v>
      </c>
      <c r="MEM1" t="s">
        <v>15989</v>
      </c>
      <c r="MEN1" t="s">
        <v>15990</v>
      </c>
      <c r="MEO1" t="s">
        <v>15991</v>
      </c>
      <c r="MEP1" t="s">
        <v>15992</v>
      </c>
      <c r="MEQ1" t="s">
        <v>15993</v>
      </c>
      <c r="MER1" t="s">
        <v>15994</v>
      </c>
      <c r="MES1" t="s">
        <v>15995</v>
      </c>
      <c r="MET1" t="s">
        <v>15996</v>
      </c>
      <c r="MEU1" t="s">
        <v>15997</v>
      </c>
      <c r="MEV1" t="s">
        <v>15998</v>
      </c>
      <c r="MEW1" t="s">
        <v>15999</v>
      </c>
      <c r="MEX1" t="s">
        <v>16000</v>
      </c>
      <c r="MEY1" t="s">
        <v>16001</v>
      </c>
      <c r="MEZ1" t="s">
        <v>16002</v>
      </c>
      <c r="MFA1" t="s">
        <v>16003</v>
      </c>
      <c r="MFB1" t="s">
        <v>16004</v>
      </c>
      <c r="MFC1" t="s">
        <v>16005</v>
      </c>
      <c r="MFD1" t="s">
        <v>16006</v>
      </c>
      <c r="MFE1" t="s">
        <v>16007</v>
      </c>
      <c r="MFF1" t="s">
        <v>16008</v>
      </c>
      <c r="MFG1" t="s">
        <v>16009</v>
      </c>
      <c r="MFH1" t="s">
        <v>16010</v>
      </c>
      <c r="MFI1" t="s">
        <v>16011</v>
      </c>
      <c r="MFJ1" t="s">
        <v>16012</v>
      </c>
      <c r="MFK1" t="s">
        <v>16013</v>
      </c>
      <c r="MFL1" t="s">
        <v>16014</v>
      </c>
      <c r="MFM1" t="s">
        <v>16015</v>
      </c>
      <c r="MFN1" t="s">
        <v>16016</v>
      </c>
      <c r="MFO1" t="s">
        <v>16017</v>
      </c>
      <c r="MFP1" t="s">
        <v>16018</v>
      </c>
      <c r="MFQ1" t="s">
        <v>16019</v>
      </c>
      <c r="MFR1" t="s">
        <v>16020</v>
      </c>
      <c r="MFS1" t="s">
        <v>16021</v>
      </c>
      <c r="MFT1" t="s">
        <v>16022</v>
      </c>
      <c r="MFU1" t="s">
        <v>16023</v>
      </c>
      <c r="MFV1" t="s">
        <v>16024</v>
      </c>
      <c r="MFW1" t="s">
        <v>16025</v>
      </c>
      <c r="MFX1" t="s">
        <v>16026</v>
      </c>
      <c r="MFY1" t="s">
        <v>16027</v>
      </c>
      <c r="MFZ1" t="s">
        <v>16028</v>
      </c>
      <c r="MGA1" t="s">
        <v>16029</v>
      </c>
      <c r="MGB1" t="s">
        <v>16030</v>
      </c>
      <c r="MGC1" t="s">
        <v>16031</v>
      </c>
      <c r="MGD1" t="s">
        <v>16032</v>
      </c>
      <c r="MGE1" t="s">
        <v>16033</v>
      </c>
      <c r="MGF1" t="s">
        <v>16034</v>
      </c>
      <c r="MGG1" t="s">
        <v>16035</v>
      </c>
      <c r="MGH1" t="s">
        <v>16036</v>
      </c>
      <c r="MGI1" t="s">
        <v>16037</v>
      </c>
      <c r="MGJ1" t="s">
        <v>16038</v>
      </c>
      <c r="MGK1" t="s">
        <v>16039</v>
      </c>
      <c r="MGL1" t="s">
        <v>16040</v>
      </c>
      <c r="MGM1" t="s">
        <v>16041</v>
      </c>
      <c r="MGN1" t="s">
        <v>16042</v>
      </c>
      <c r="MGO1" t="s">
        <v>16043</v>
      </c>
      <c r="MGP1" t="s">
        <v>16044</v>
      </c>
      <c r="MGQ1" t="s">
        <v>16045</v>
      </c>
      <c r="MGR1" t="s">
        <v>16046</v>
      </c>
      <c r="MGS1" t="s">
        <v>16047</v>
      </c>
      <c r="MGT1" t="s">
        <v>16048</v>
      </c>
      <c r="MGU1" t="s">
        <v>16049</v>
      </c>
      <c r="MGV1" t="s">
        <v>16050</v>
      </c>
      <c r="MGW1" t="s">
        <v>16051</v>
      </c>
      <c r="MGX1" t="s">
        <v>16052</v>
      </c>
      <c r="MGY1" t="s">
        <v>16053</v>
      </c>
      <c r="MGZ1" t="s">
        <v>16054</v>
      </c>
      <c r="MHA1" t="s">
        <v>16055</v>
      </c>
      <c r="MHB1" t="s">
        <v>16056</v>
      </c>
      <c r="MHC1" t="s">
        <v>16057</v>
      </c>
      <c r="MHD1" t="s">
        <v>16058</v>
      </c>
      <c r="MHE1" t="s">
        <v>16059</v>
      </c>
      <c r="MHF1" t="s">
        <v>16060</v>
      </c>
      <c r="MHG1" t="s">
        <v>16061</v>
      </c>
      <c r="MHH1" t="s">
        <v>16062</v>
      </c>
      <c r="MHI1" t="s">
        <v>16063</v>
      </c>
      <c r="MHJ1" t="s">
        <v>16064</v>
      </c>
      <c r="MHK1" t="s">
        <v>16065</v>
      </c>
      <c r="MHL1" t="s">
        <v>16066</v>
      </c>
      <c r="MHM1" t="s">
        <v>16067</v>
      </c>
      <c r="MHN1" t="s">
        <v>16068</v>
      </c>
      <c r="MHO1" t="s">
        <v>16069</v>
      </c>
      <c r="MHP1" t="s">
        <v>16070</v>
      </c>
      <c r="MHQ1" t="s">
        <v>16071</v>
      </c>
      <c r="MHR1" t="s">
        <v>16072</v>
      </c>
      <c r="MHS1" t="s">
        <v>16073</v>
      </c>
      <c r="MHT1" t="s">
        <v>16074</v>
      </c>
      <c r="MHU1" t="s">
        <v>16075</v>
      </c>
      <c r="MHV1" t="s">
        <v>16076</v>
      </c>
      <c r="MHW1" t="s">
        <v>16077</v>
      </c>
      <c r="MHX1" t="s">
        <v>16078</v>
      </c>
      <c r="MHY1" t="s">
        <v>16079</v>
      </c>
      <c r="MHZ1" t="s">
        <v>16080</v>
      </c>
      <c r="MIA1" t="s">
        <v>16081</v>
      </c>
      <c r="MIB1" t="s">
        <v>16082</v>
      </c>
      <c r="MIC1" t="s">
        <v>16083</v>
      </c>
      <c r="MID1" t="s">
        <v>16084</v>
      </c>
      <c r="MIE1" t="s">
        <v>16085</v>
      </c>
      <c r="MIF1" t="s">
        <v>16086</v>
      </c>
      <c r="MIG1" t="s">
        <v>16087</v>
      </c>
      <c r="MIH1" t="s">
        <v>16088</v>
      </c>
      <c r="MII1" t="s">
        <v>16089</v>
      </c>
      <c r="MIJ1" t="s">
        <v>16090</v>
      </c>
      <c r="MIK1" t="s">
        <v>16091</v>
      </c>
      <c r="MIL1" t="s">
        <v>16092</v>
      </c>
      <c r="MIM1" t="s">
        <v>16093</v>
      </c>
      <c r="MIN1" t="s">
        <v>16094</v>
      </c>
      <c r="MIO1" t="s">
        <v>16095</v>
      </c>
      <c r="MIP1" t="s">
        <v>16096</v>
      </c>
      <c r="MIQ1" t="s">
        <v>16097</v>
      </c>
      <c r="MIR1" t="s">
        <v>16098</v>
      </c>
      <c r="MIS1" t="s">
        <v>16099</v>
      </c>
      <c r="MIT1" t="s">
        <v>16100</v>
      </c>
      <c r="MIU1" t="s">
        <v>16101</v>
      </c>
      <c r="MIV1" t="s">
        <v>16102</v>
      </c>
      <c r="MIW1" t="s">
        <v>16103</v>
      </c>
      <c r="MIX1" t="s">
        <v>16104</v>
      </c>
      <c r="MIY1" t="s">
        <v>16105</v>
      </c>
      <c r="MIZ1" t="s">
        <v>16106</v>
      </c>
      <c r="MJA1" t="s">
        <v>16107</v>
      </c>
      <c r="MJB1" t="s">
        <v>16108</v>
      </c>
      <c r="MJC1" t="s">
        <v>16109</v>
      </c>
      <c r="MJD1" t="s">
        <v>16110</v>
      </c>
      <c r="MJE1" t="s">
        <v>16111</v>
      </c>
      <c r="MJF1" t="s">
        <v>16112</v>
      </c>
      <c r="MJG1" t="s">
        <v>16113</v>
      </c>
      <c r="MJH1" t="s">
        <v>16114</v>
      </c>
      <c r="MJI1" t="s">
        <v>16115</v>
      </c>
      <c r="MJJ1" t="s">
        <v>16116</v>
      </c>
      <c r="MJK1" t="s">
        <v>16117</v>
      </c>
      <c r="MJL1" t="s">
        <v>16118</v>
      </c>
      <c r="MJM1" t="s">
        <v>16119</v>
      </c>
      <c r="MJN1" t="s">
        <v>16120</v>
      </c>
      <c r="MJO1" t="s">
        <v>16121</v>
      </c>
      <c r="MJP1" t="s">
        <v>16122</v>
      </c>
      <c r="MJQ1" t="s">
        <v>16123</v>
      </c>
      <c r="MJR1" t="s">
        <v>16124</v>
      </c>
      <c r="MJS1" t="s">
        <v>16125</v>
      </c>
      <c r="MJT1" t="s">
        <v>16126</v>
      </c>
      <c r="MJU1" t="s">
        <v>16127</v>
      </c>
      <c r="MJV1" t="s">
        <v>16128</v>
      </c>
      <c r="MJW1" t="s">
        <v>16129</v>
      </c>
      <c r="MJX1" t="s">
        <v>16130</v>
      </c>
      <c r="MJY1" t="s">
        <v>16131</v>
      </c>
      <c r="MJZ1" t="s">
        <v>16132</v>
      </c>
      <c r="MKA1" t="s">
        <v>16133</v>
      </c>
      <c r="MKB1" t="s">
        <v>16134</v>
      </c>
      <c r="MKC1" t="s">
        <v>16135</v>
      </c>
      <c r="MKD1" t="s">
        <v>16136</v>
      </c>
      <c r="MKE1" t="s">
        <v>16137</v>
      </c>
      <c r="MKF1" t="s">
        <v>16138</v>
      </c>
      <c r="MKG1" t="s">
        <v>16139</v>
      </c>
      <c r="MKH1" t="s">
        <v>16140</v>
      </c>
      <c r="MKI1" t="s">
        <v>16141</v>
      </c>
      <c r="MKJ1" t="s">
        <v>16142</v>
      </c>
      <c r="MKK1" t="s">
        <v>16143</v>
      </c>
      <c r="MKL1" t="s">
        <v>16144</v>
      </c>
      <c r="MKM1" t="s">
        <v>16145</v>
      </c>
      <c r="MKN1" t="s">
        <v>16146</v>
      </c>
      <c r="MKO1" t="s">
        <v>16147</v>
      </c>
      <c r="MKP1" t="s">
        <v>16148</v>
      </c>
      <c r="MKQ1" t="s">
        <v>16149</v>
      </c>
      <c r="MKR1" t="s">
        <v>16150</v>
      </c>
      <c r="MKS1" t="s">
        <v>16151</v>
      </c>
      <c r="MKT1" t="s">
        <v>16152</v>
      </c>
      <c r="MKU1" t="s">
        <v>16153</v>
      </c>
      <c r="MKV1" t="s">
        <v>16154</v>
      </c>
      <c r="MKW1" t="s">
        <v>16155</v>
      </c>
      <c r="MKX1" t="s">
        <v>16156</v>
      </c>
      <c r="MKY1" t="s">
        <v>16157</v>
      </c>
      <c r="MKZ1" t="s">
        <v>16158</v>
      </c>
      <c r="MLA1" t="s">
        <v>16159</v>
      </c>
      <c r="MLB1" t="s">
        <v>16160</v>
      </c>
      <c r="MLC1" t="s">
        <v>16161</v>
      </c>
      <c r="MLD1" t="s">
        <v>16162</v>
      </c>
      <c r="MLE1" t="s">
        <v>16163</v>
      </c>
      <c r="MLF1" t="s">
        <v>16164</v>
      </c>
      <c r="MLG1" t="s">
        <v>16165</v>
      </c>
      <c r="MLH1" t="s">
        <v>16166</v>
      </c>
      <c r="MLI1" t="s">
        <v>16167</v>
      </c>
      <c r="MLJ1" t="s">
        <v>16168</v>
      </c>
      <c r="MLK1" t="s">
        <v>16169</v>
      </c>
      <c r="MLL1" t="s">
        <v>16170</v>
      </c>
      <c r="MLM1" t="s">
        <v>16171</v>
      </c>
      <c r="MLN1" t="s">
        <v>16172</v>
      </c>
      <c r="MLO1" t="s">
        <v>16173</v>
      </c>
      <c r="MLP1" t="s">
        <v>16174</v>
      </c>
      <c r="MLQ1" t="s">
        <v>16175</v>
      </c>
      <c r="MLR1" t="s">
        <v>16176</v>
      </c>
      <c r="MLS1" t="s">
        <v>16177</v>
      </c>
      <c r="MLT1" t="s">
        <v>16178</v>
      </c>
      <c r="MLU1" t="s">
        <v>16179</v>
      </c>
      <c r="MLV1" t="s">
        <v>16180</v>
      </c>
      <c r="MLW1" t="s">
        <v>16181</v>
      </c>
      <c r="MLX1" t="s">
        <v>16182</v>
      </c>
      <c r="MLY1" t="s">
        <v>16183</v>
      </c>
      <c r="MLZ1" t="s">
        <v>16184</v>
      </c>
      <c r="MMA1" t="s">
        <v>16185</v>
      </c>
      <c r="MMB1" t="s">
        <v>16186</v>
      </c>
      <c r="MMC1" t="s">
        <v>16187</v>
      </c>
      <c r="MMD1" t="s">
        <v>16188</v>
      </c>
      <c r="MME1" t="s">
        <v>16189</v>
      </c>
      <c r="MMF1" t="s">
        <v>16190</v>
      </c>
      <c r="MMG1" t="s">
        <v>16191</v>
      </c>
      <c r="MMH1" t="s">
        <v>16192</v>
      </c>
      <c r="MMI1" t="s">
        <v>16193</v>
      </c>
      <c r="MMJ1" t="s">
        <v>16194</v>
      </c>
      <c r="MMK1" t="s">
        <v>16195</v>
      </c>
      <c r="MML1" t="s">
        <v>16196</v>
      </c>
      <c r="MMM1" t="s">
        <v>16197</v>
      </c>
      <c r="MMN1" t="s">
        <v>16198</v>
      </c>
      <c r="MMO1" t="s">
        <v>16199</v>
      </c>
      <c r="MMP1" t="s">
        <v>16200</v>
      </c>
      <c r="MMQ1" t="s">
        <v>16201</v>
      </c>
      <c r="MMR1" t="s">
        <v>16202</v>
      </c>
      <c r="MMS1" t="s">
        <v>16203</v>
      </c>
      <c r="MMT1" t="s">
        <v>16204</v>
      </c>
      <c r="MMU1" t="s">
        <v>16205</v>
      </c>
      <c r="MMV1" t="s">
        <v>16206</v>
      </c>
      <c r="MMW1" t="s">
        <v>16207</v>
      </c>
      <c r="MMX1" t="s">
        <v>16208</v>
      </c>
      <c r="MMY1" t="s">
        <v>16209</v>
      </c>
      <c r="MMZ1" t="s">
        <v>16210</v>
      </c>
      <c r="MNA1" t="s">
        <v>16211</v>
      </c>
      <c r="MNB1" t="s">
        <v>16212</v>
      </c>
      <c r="MNC1" t="s">
        <v>16213</v>
      </c>
      <c r="MND1" t="s">
        <v>16214</v>
      </c>
      <c r="MNE1" t="s">
        <v>16215</v>
      </c>
      <c r="MNF1" t="s">
        <v>16216</v>
      </c>
      <c r="MNG1" t="s">
        <v>16217</v>
      </c>
      <c r="MNH1" t="s">
        <v>16218</v>
      </c>
      <c r="MNI1" t="s">
        <v>16219</v>
      </c>
      <c r="MNJ1" t="s">
        <v>16220</v>
      </c>
      <c r="MNK1" t="s">
        <v>16221</v>
      </c>
      <c r="MNL1" t="s">
        <v>16222</v>
      </c>
      <c r="MNM1" t="s">
        <v>16223</v>
      </c>
      <c r="MNN1" t="s">
        <v>16224</v>
      </c>
      <c r="MNO1" t="s">
        <v>16225</v>
      </c>
      <c r="MNP1" t="s">
        <v>16226</v>
      </c>
      <c r="MNQ1" t="s">
        <v>16227</v>
      </c>
      <c r="MNR1" t="s">
        <v>16228</v>
      </c>
      <c r="MNS1" t="s">
        <v>16229</v>
      </c>
      <c r="MNT1" t="s">
        <v>16230</v>
      </c>
      <c r="MNU1" t="s">
        <v>16231</v>
      </c>
      <c r="MNV1" t="s">
        <v>16232</v>
      </c>
      <c r="MNW1" t="s">
        <v>16233</v>
      </c>
      <c r="MNX1" t="s">
        <v>16234</v>
      </c>
      <c r="MNY1" t="s">
        <v>16235</v>
      </c>
      <c r="MNZ1" t="s">
        <v>16236</v>
      </c>
      <c r="MOA1" t="s">
        <v>16237</v>
      </c>
      <c r="MOB1" t="s">
        <v>16238</v>
      </c>
      <c r="MOC1" t="s">
        <v>16239</v>
      </c>
      <c r="MOD1" t="s">
        <v>16240</v>
      </c>
      <c r="MOE1" t="s">
        <v>16241</v>
      </c>
      <c r="MOF1" t="s">
        <v>16242</v>
      </c>
      <c r="MOG1" t="s">
        <v>16243</v>
      </c>
      <c r="MOH1" t="s">
        <v>16244</v>
      </c>
      <c r="MOI1" t="s">
        <v>16245</v>
      </c>
      <c r="MOJ1" t="s">
        <v>16246</v>
      </c>
      <c r="MOK1" t="s">
        <v>16247</v>
      </c>
      <c r="MOL1" t="s">
        <v>16248</v>
      </c>
      <c r="MOM1" t="s">
        <v>16249</v>
      </c>
      <c r="MON1" t="s">
        <v>16250</v>
      </c>
      <c r="MOO1" t="s">
        <v>16251</v>
      </c>
      <c r="MOP1" t="s">
        <v>16252</v>
      </c>
      <c r="MOQ1" t="s">
        <v>16253</v>
      </c>
      <c r="MOR1" t="s">
        <v>16254</v>
      </c>
      <c r="MOS1" t="s">
        <v>16255</v>
      </c>
      <c r="MOT1" t="s">
        <v>16256</v>
      </c>
      <c r="MOU1" t="s">
        <v>16257</v>
      </c>
      <c r="MOV1" t="s">
        <v>16258</v>
      </c>
      <c r="MOW1" t="s">
        <v>16259</v>
      </c>
      <c r="MOX1" t="s">
        <v>16260</v>
      </c>
      <c r="MOY1" t="s">
        <v>16261</v>
      </c>
      <c r="MOZ1" t="s">
        <v>16262</v>
      </c>
      <c r="MPA1" t="s">
        <v>16263</v>
      </c>
      <c r="MPB1" t="s">
        <v>16264</v>
      </c>
      <c r="MPC1" t="s">
        <v>16265</v>
      </c>
      <c r="MPD1" t="s">
        <v>16266</v>
      </c>
      <c r="MPE1" t="s">
        <v>16267</v>
      </c>
      <c r="MPF1" t="s">
        <v>16268</v>
      </c>
      <c r="MPG1" t="s">
        <v>16269</v>
      </c>
      <c r="MPH1" t="s">
        <v>16270</v>
      </c>
      <c r="MPI1" t="s">
        <v>16271</v>
      </c>
      <c r="MPJ1" t="s">
        <v>16272</v>
      </c>
      <c r="MPK1" t="s">
        <v>16273</v>
      </c>
      <c r="MPL1" t="s">
        <v>16274</v>
      </c>
      <c r="MPM1" t="s">
        <v>16275</v>
      </c>
      <c r="MPN1" t="s">
        <v>16276</v>
      </c>
      <c r="MPO1" t="s">
        <v>16277</v>
      </c>
      <c r="MPP1" t="s">
        <v>16278</v>
      </c>
      <c r="MPQ1" t="s">
        <v>16279</v>
      </c>
      <c r="MPR1" t="s">
        <v>16280</v>
      </c>
      <c r="MPS1" t="s">
        <v>16281</v>
      </c>
      <c r="MPT1" t="s">
        <v>16282</v>
      </c>
      <c r="MPU1" t="s">
        <v>16283</v>
      </c>
      <c r="MPV1" t="s">
        <v>16284</v>
      </c>
      <c r="MPW1" t="s">
        <v>16285</v>
      </c>
      <c r="MPX1" t="s">
        <v>16286</v>
      </c>
      <c r="MPY1" t="s">
        <v>16287</v>
      </c>
      <c r="MPZ1" t="s">
        <v>16288</v>
      </c>
      <c r="MQA1" t="s">
        <v>16289</v>
      </c>
      <c r="MQB1" t="s">
        <v>16290</v>
      </c>
      <c r="MQC1" t="s">
        <v>16291</v>
      </c>
      <c r="MQD1" t="s">
        <v>16292</v>
      </c>
      <c r="MQE1" t="s">
        <v>16293</v>
      </c>
      <c r="MQF1" t="s">
        <v>16294</v>
      </c>
      <c r="MQG1" t="s">
        <v>16295</v>
      </c>
      <c r="MQH1" t="s">
        <v>16296</v>
      </c>
      <c r="MQI1" t="s">
        <v>16297</v>
      </c>
      <c r="MQJ1" t="s">
        <v>16298</v>
      </c>
      <c r="MQK1" t="s">
        <v>16299</v>
      </c>
      <c r="MQL1" t="s">
        <v>16300</v>
      </c>
      <c r="MQM1" t="s">
        <v>16301</v>
      </c>
      <c r="MQN1" t="s">
        <v>16302</v>
      </c>
      <c r="MQO1" t="s">
        <v>16303</v>
      </c>
      <c r="MQP1" t="s">
        <v>16304</v>
      </c>
      <c r="MQQ1" t="s">
        <v>16305</v>
      </c>
      <c r="MQR1" t="s">
        <v>16306</v>
      </c>
      <c r="MQS1" t="s">
        <v>16307</v>
      </c>
      <c r="MQT1" t="s">
        <v>16308</v>
      </c>
      <c r="MQU1" t="s">
        <v>16309</v>
      </c>
      <c r="MQV1" t="s">
        <v>16310</v>
      </c>
      <c r="MQW1" t="s">
        <v>16311</v>
      </c>
      <c r="MQX1" t="s">
        <v>16312</v>
      </c>
      <c r="MQY1" t="s">
        <v>16313</v>
      </c>
      <c r="MQZ1" t="s">
        <v>16314</v>
      </c>
      <c r="MRA1" t="s">
        <v>16315</v>
      </c>
      <c r="MRB1" t="s">
        <v>16316</v>
      </c>
      <c r="MRC1" t="s">
        <v>16317</v>
      </c>
      <c r="MRD1" t="s">
        <v>16318</v>
      </c>
      <c r="MRE1" t="s">
        <v>16319</v>
      </c>
      <c r="MRF1" t="s">
        <v>16320</v>
      </c>
      <c r="MRG1" t="s">
        <v>16321</v>
      </c>
      <c r="MRH1" t="s">
        <v>16322</v>
      </c>
      <c r="MRI1" t="s">
        <v>16323</v>
      </c>
      <c r="MRJ1" t="s">
        <v>16324</v>
      </c>
      <c r="MRK1" t="s">
        <v>16325</v>
      </c>
      <c r="MRL1" t="s">
        <v>16326</v>
      </c>
      <c r="MRM1" t="s">
        <v>16327</v>
      </c>
      <c r="MRN1" t="s">
        <v>16328</v>
      </c>
      <c r="MRO1" t="s">
        <v>16329</v>
      </c>
      <c r="MRP1" t="s">
        <v>16330</v>
      </c>
      <c r="MRQ1" t="s">
        <v>16331</v>
      </c>
      <c r="MRR1" t="s">
        <v>16332</v>
      </c>
      <c r="MRS1" t="s">
        <v>16333</v>
      </c>
      <c r="MRT1" t="s">
        <v>16334</v>
      </c>
      <c r="MRU1" t="s">
        <v>16335</v>
      </c>
      <c r="MRV1" t="s">
        <v>16336</v>
      </c>
      <c r="MRW1" t="s">
        <v>16337</v>
      </c>
      <c r="MRX1" t="s">
        <v>16338</v>
      </c>
      <c r="MRY1" t="s">
        <v>16339</v>
      </c>
      <c r="MRZ1" t="s">
        <v>16340</v>
      </c>
      <c r="MSA1" t="s">
        <v>16341</v>
      </c>
      <c r="MSB1" t="s">
        <v>16342</v>
      </c>
      <c r="MSC1" t="s">
        <v>16343</v>
      </c>
      <c r="MSD1" t="s">
        <v>16344</v>
      </c>
      <c r="MSE1" t="s">
        <v>16345</v>
      </c>
      <c r="MSF1" t="s">
        <v>16346</v>
      </c>
      <c r="MSG1" t="s">
        <v>16347</v>
      </c>
      <c r="MSH1" t="s">
        <v>16348</v>
      </c>
      <c r="MSI1" t="s">
        <v>16349</v>
      </c>
      <c r="MSJ1" t="s">
        <v>16350</v>
      </c>
      <c r="MSK1" t="s">
        <v>16351</v>
      </c>
      <c r="MSL1" t="s">
        <v>16352</v>
      </c>
      <c r="MSM1" t="s">
        <v>16353</v>
      </c>
      <c r="MSN1" t="s">
        <v>16354</v>
      </c>
      <c r="MSO1" t="s">
        <v>16355</v>
      </c>
      <c r="MSP1" t="s">
        <v>16356</v>
      </c>
      <c r="MSQ1" t="s">
        <v>16357</v>
      </c>
      <c r="MSR1" t="s">
        <v>16358</v>
      </c>
      <c r="MSS1" t="s">
        <v>16359</v>
      </c>
      <c r="MST1" t="s">
        <v>16360</v>
      </c>
      <c r="MSU1" t="s">
        <v>16361</v>
      </c>
      <c r="MSV1" t="s">
        <v>16362</v>
      </c>
      <c r="MSW1" t="s">
        <v>16363</v>
      </c>
      <c r="MSX1" t="s">
        <v>16364</v>
      </c>
      <c r="MSY1" t="s">
        <v>16365</v>
      </c>
      <c r="MSZ1" t="s">
        <v>16366</v>
      </c>
      <c r="MTA1" t="s">
        <v>16367</v>
      </c>
      <c r="MTB1" t="s">
        <v>16368</v>
      </c>
      <c r="MTC1" t="s">
        <v>16369</v>
      </c>
      <c r="MTD1" t="s">
        <v>16370</v>
      </c>
      <c r="MTE1" t="s">
        <v>16371</v>
      </c>
      <c r="MTF1" t="s">
        <v>16372</v>
      </c>
      <c r="MTG1" t="s">
        <v>16373</v>
      </c>
      <c r="MTH1" t="s">
        <v>16374</v>
      </c>
      <c r="MTI1" t="s">
        <v>16375</v>
      </c>
      <c r="MTJ1" t="s">
        <v>16376</v>
      </c>
      <c r="MTK1" t="s">
        <v>16377</v>
      </c>
      <c r="MTL1" t="s">
        <v>16378</v>
      </c>
      <c r="MTM1" t="s">
        <v>16379</v>
      </c>
      <c r="MTN1" t="s">
        <v>16380</v>
      </c>
      <c r="MTO1" t="s">
        <v>16381</v>
      </c>
      <c r="MTP1" t="s">
        <v>16382</v>
      </c>
      <c r="MTQ1" t="s">
        <v>16383</v>
      </c>
      <c r="MTR1" t="s">
        <v>16384</v>
      </c>
      <c r="MTS1" t="s">
        <v>16385</v>
      </c>
      <c r="MTT1" t="s">
        <v>16386</v>
      </c>
      <c r="MTU1" t="s">
        <v>16387</v>
      </c>
      <c r="MTV1" t="s">
        <v>16388</v>
      </c>
      <c r="MTW1" t="s">
        <v>16389</v>
      </c>
      <c r="MTX1" t="s">
        <v>16390</v>
      </c>
      <c r="MTY1" t="s">
        <v>16391</v>
      </c>
      <c r="MTZ1" t="s">
        <v>16392</v>
      </c>
      <c r="MUA1" t="s">
        <v>16393</v>
      </c>
      <c r="MUB1" t="s">
        <v>16394</v>
      </c>
      <c r="MUC1" t="s">
        <v>16395</v>
      </c>
      <c r="MUD1" t="s">
        <v>16396</v>
      </c>
      <c r="MUE1" t="s">
        <v>16397</v>
      </c>
      <c r="MUF1" t="s">
        <v>16398</v>
      </c>
      <c r="MUG1" t="s">
        <v>16399</v>
      </c>
      <c r="MUH1" t="s">
        <v>16400</v>
      </c>
      <c r="MUI1" t="s">
        <v>16401</v>
      </c>
      <c r="MUJ1" t="s">
        <v>16402</v>
      </c>
      <c r="MUK1" t="s">
        <v>16403</v>
      </c>
      <c r="MUL1" t="s">
        <v>16404</v>
      </c>
      <c r="MUM1" t="s">
        <v>16405</v>
      </c>
      <c r="MUN1" t="s">
        <v>16406</v>
      </c>
      <c r="MUO1" t="s">
        <v>16407</v>
      </c>
      <c r="MUP1" t="s">
        <v>16408</v>
      </c>
      <c r="MUQ1" t="s">
        <v>16409</v>
      </c>
      <c r="MUR1" t="s">
        <v>16410</v>
      </c>
      <c r="MUS1" t="s">
        <v>16411</v>
      </c>
      <c r="MUT1" t="s">
        <v>16412</v>
      </c>
      <c r="MUU1" t="s">
        <v>16413</v>
      </c>
      <c r="MUV1" t="s">
        <v>16414</v>
      </c>
      <c r="MUW1" t="s">
        <v>16415</v>
      </c>
      <c r="MUX1" t="s">
        <v>16416</v>
      </c>
      <c r="MUY1" t="s">
        <v>16417</v>
      </c>
      <c r="MUZ1" t="s">
        <v>16418</v>
      </c>
      <c r="MVA1" t="s">
        <v>16419</v>
      </c>
      <c r="MVB1" t="s">
        <v>16420</v>
      </c>
      <c r="MVC1" t="s">
        <v>16421</v>
      </c>
      <c r="MVD1" t="s">
        <v>16422</v>
      </c>
      <c r="MVE1" t="s">
        <v>16423</v>
      </c>
      <c r="MVF1" t="s">
        <v>16424</v>
      </c>
      <c r="MVG1" t="s">
        <v>16425</v>
      </c>
      <c r="MVH1" t="s">
        <v>16426</v>
      </c>
      <c r="MVI1" t="s">
        <v>16427</v>
      </c>
      <c r="MVJ1" t="s">
        <v>16428</v>
      </c>
      <c r="MVK1" t="s">
        <v>16429</v>
      </c>
      <c r="MVL1" t="s">
        <v>16430</v>
      </c>
      <c r="MVM1" t="s">
        <v>16431</v>
      </c>
      <c r="MVN1" t="s">
        <v>16432</v>
      </c>
      <c r="MVO1" t="s">
        <v>16433</v>
      </c>
      <c r="MVP1" t="s">
        <v>16434</v>
      </c>
      <c r="MVQ1" t="s">
        <v>16435</v>
      </c>
      <c r="MVR1" t="s">
        <v>16436</v>
      </c>
      <c r="MVS1" t="s">
        <v>16437</v>
      </c>
      <c r="MVT1" t="s">
        <v>16438</v>
      </c>
      <c r="MVU1" t="s">
        <v>16439</v>
      </c>
      <c r="MVV1" t="s">
        <v>16440</v>
      </c>
      <c r="MVW1" t="s">
        <v>16441</v>
      </c>
      <c r="MVX1" t="s">
        <v>16442</v>
      </c>
      <c r="MVY1" t="s">
        <v>16443</v>
      </c>
      <c r="MVZ1" t="s">
        <v>16444</v>
      </c>
      <c r="MWA1" t="s">
        <v>16445</v>
      </c>
      <c r="MWB1" t="s">
        <v>16446</v>
      </c>
      <c r="MWC1" t="s">
        <v>16447</v>
      </c>
      <c r="MWD1" t="s">
        <v>16448</v>
      </c>
      <c r="MWE1" t="s">
        <v>16449</v>
      </c>
      <c r="MWF1" t="s">
        <v>16450</v>
      </c>
      <c r="MWG1" t="s">
        <v>16451</v>
      </c>
      <c r="MWH1" t="s">
        <v>16452</v>
      </c>
      <c r="MWI1" t="s">
        <v>16453</v>
      </c>
      <c r="MWJ1" t="s">
        <v>16454</v>
      </c>
      <c r="MWK1" t="s">
        <v>16455</v>
      </c>
      <c r="MWL1" t="s">
        <v>16456</v>
      </c>
      <c r="MWM1" t="s">
        <v>16457</v>
      </c>
      <c r="MWN1" t="s">
        <v>16458</v>
      </c>
      <c r="MWO1" t="s">
        <v>16459</v>
      </c>
      <c r="MWP1" t="s">
        <v>16460</v>
      </c>
      <c r="MWQ1" t="s">
        <v>16461</v>
      </c>
      <c r="MWR1" t="s">
        <v>16462</v>
      </c>
      <c r="MWS1" t="s">
        <v>16463</v>
      </c>
      <c r="MWT1" t="s">
        <v>16464</v>
      </c>
      <c r="MWU1" t="s">
        <v>16465</v>
      </c>
      <c r="MWV1" t="s">
        <v>16466</v>
      </c>
      <c r="MWW1" t="s">
        <v>16467</v>
      </c>
      <c r="MWX1" t="s">
        <v>16468</v>
      </c>
      <c r="MWY1" t="s">
        <v>16469</v>
      </c>
      <c r="MWZ1" t="s">
        <v>16470</v>
      </c>
      <c r="MXA1" t="s">
        <v>16471</v>
      </c>
      <c r="MXB1" t="s">
        <v>16472</v>
      </c>
      <c r="MXC1" t="s">
        <v>16473</v>
      </c>
      <c r="MXD1" t="s">
        <v>16474</v>
      </c>
      <c r="MXE1" t="s">
        <v>16475</v>
      </c>
      <c r="MXF1" t="s">
        <v>16476</v>
      </c>
      <c r="MXG1" t="s">
        <v>16477</v>
      </c>
      <c r="MXH1" t="s">
        <v>16478</v>
      </c>
      <c r="MXI1" t="s">
        <v>16479</v>
      </c>
      <c r="MXJ1" t="s">
        <v>16480</v>
      </c>
      <c r="MXK1" t="s">
        <v>16481</v>
      </c>
      <c r="MXL1" t="s">
        <v>16482</v>
      </c>
      <c r="MXM1" t="s">
        <v>16483</v>
      </c>
      <c r="MXN1" t="s">
        <v>16484</v>
      </c>
      <c r="MXO1" t="s">
        <v>16485</v>
      </c>
      <c r="MXP1" t="s">
        <v>16486</v>
      </c>
      <c r="MXQ1" t="s">
        <v>16487</v>
      </c>
      <c r="MXR1" t="s">
        <v>16488</v>
      </c>
      <c r="MXS1" t="s">
        <v>16489</v>
      </c>
      <c r="MXT1" t="s">
        <v>16490</v>
      </c>
      <c r="MXU1" t="s">
        <v>16491</v>
      </c>
      <c r="MXV1" t="s">
        <v>16492</v>
      </c>
      <c r="MXW1" t="s">
        <v>16493</v>
      </c>
      <c r="MXX1" t="s">
        <v>16494</v>
      </c>
      <c r="MXY1" t="s">
        <v>16495</v>
      </c>
      <c r="MXZ1" t="s">
        <v>16496</v>
      </c>
      <c r="MYA1" t="s">
        <v>16497</v>
      </c>
      <c r="MYB1" t="s">
        <v>16498</v>
      </c>
      <c r="MYC1" t="s">
        <v>16499</v>
      </c>
      <c r="MYD1" t="s">
        <v>16500</v>
      </c>
      <c r="MYE1" t="s">
        <v>16501</v>
      </c>
      <c r="MYF1" t="s">
        <v>16502</v>
      </c>
      <c r="MYG1" t="s">
        <v>16503</v>
      </c>
      <c r="MYH1" t="s">
        <v>16504</v>
      </c>
      <c r="MYI1" t="s">
        <v>16505</v>
      </c>
      <c r="MYJ1" t="s">
        <v>16506</v>
      </c>
      <c r="MYK1" t="s">
        <v>16507</v>
      </c>
      <c r="MYL1" t="s">
        <v>16508</v>
      </c>
      <c r="MYM1" t="s">
        <v>16509</v>
      </c>
      <c r="MYN1" t="s">
        <v>16510</v>
      </c>
      <c r="MYO1" t="s">
        <v>16511</v>
      </c>
      <c r="MYP1" t="s">
        <v>16512</v>
      </c>
      <c r="MYQ1" t="s">
        <v>16513</v>
      </c>
      <c r="MYR1" t="s">
        <v>16514</v>
      </c>
      <c r="MYS1" t="s">
        <v>16515</v>
      </c>
      <c r="MYT1" t="s">
        <v>16516</v>
      </c>
      <c r="MYU1" t="s">
        <v>16517</v>
      </c>
      <c r="MYV1" t="s">
        <v>16518</v>
      </c>
      <c r="MYW1" t="s">
        <v>16519</v>
      </c>
      <c r="MYX1" t="s">
        <v>16520</v>
      </c>
      <c r="MYY1" t="s">
        <v>16521</v>
      </c>
      <c r="MYZ1" t="s">
        <v>16522</v>
      </c>
      <c r="MZA1" t="s">
        <v>16523</v>
      </c>
      <c r="MZB1" t="s">
        <v>16524</v>
      </c>
      <c r="MZC1" t="s">
        <v>16525</v>
      </c>
      <c r="MZD1" t="s">
        <v>16526</v>
      </c>
      <c r="MZE1" t="s">
        <v>16527</v>
      </c>
      <c r="MZF1" t="s">
        <v>16528</v>
      </c>
      <c r="MZG1" t="s">
        <v>16529</v>
      </c>
      <c r="MZH1" t="s">
        <v>16530</v>
      </c>
      <c r="MZI1" t="s">
        <v>16531</v>
      </c>
      <c r="MZJ1" t="s">
        <v>16532</v>
      </c>
      <c r="MZK1" t="s">
        <v>16533</v>
      </c>
      <c r="MZL1" t="s">
        <v>16534</v>
      </c>
      <c r="MZM1" t="s">
        <v>16535</v>
      </c>
      <c r="MZN1" t="s">
        <v>16536</v>
      </c>
      <c r="MZO1" t="s">
        <v>16537</v>
      </c>
      <c r="MZP1" t="s">
        <v>16538</v>
      </c>
      <c r="MZQ1" t="s">
        <v>16539</v>
      </c>
      <c r="MZR1" t="s">
        <v>16540</v>
      </c>
      <c r="MZS1" t="s">
        <v>16541</v>
      </c>
      <c r="MZT1" t="s">
        <v>16542</v>
      </c>
      <c r="MZU1" t="s">
        <v>16543</v>
      </c>
      <c r="MZV1" t="s">
        <v>16544</v>
      </c>
      <c r="MZW1" t="s">
        <v>16545</v>
      </c>
      <c r="MZX1" t="s">
        <v>16546</v>
      </c>
      <c r="MZY1" t="s">
        <v>16547</v>
      </c>
      <c r="MZZ1" t="s">
        <v>16548</v>
      </c>
      <c r="NAA1" t="s">
        <v>16549</v>
      </c>
      <c r="NAB1" t="s">
        <v>16550</v>
      </c>
      <c r="NAC1" t="s">
        <v>16551</v>
      </c>
      <c r="NAD1" t="s">
        <v>16552</v>
      </c>
      <c r="NAE1" t="s">
        <v>16553</v>
      </c>
      <c r="NAF1" t="s">
        <v>16554</v>
      </c>
      <c r="NAG1" t="s">
        <v>16555</v>
      </c>
      <c r="NAH1" t="s">
        <v>16556</v>
      </c>
      <c r="NAI1" t="s">
        <v>16557</v>
      </c>
      <c r="NAJ1" t="s">
        <v>16558</v>
      </c>
      <c r="NAK1" t="s">
        <v>16559</v>
      </c>
      <c r="NAL1" t="s">
        <v>16560</v>
      </c>
      <c r="NAM1" t="s">
        <v>16561</v>
      </c>
      <c r="NAN1" t="s">
        <v>16562</v>
      </c>
      <c r="NAO1" t="s">
        <v>16563</v>
      </c>
      <c r="NAP1" t="s">
        <v>16564</v>
      </c>
      <c r="NAQ1" t="s">
        <v>16565</v>
      </c>
      <c r="NAR1" t="s">
        <v>16566</v>
      </c>
      <c r="NAS1" t="s">
        <v>16567</v>
      </c>
      <c r="NAT1" t="s">
        <v>16568</v>
      </c>
      <c r="NAU1" t="s">
        <v>16569</v>
      </c>
      <c r="NAV1" t="s">
        <v>16570</v>
      </c>
      <c r="NAW1" t="s">
        <v>16571</v>
      </c>
      <c r="NAX1" t="s">
        <v>16572</v>
      </c>
      <c r="NAY1" t="s">
        <v>16573</v>
      </c>
      <c r="NAZ1" t="s">
        <v>16574</v>
      </c>
      <c r="NBA1" t="s">
        <v>16575</v>
      </c>
      <c r="NBB1" t="s">
        <v>16576</v>
      </c>
      <c r="NBC1" t="s">
        <v>16577</v>
      </c>
      <c r="NBD1" t="s">
        <v>16578</v>
      </c>
      <c r="NBE1" t="s">
        <v>16579</v>
      </c>
      <c r="NBF1" t="s">
        <v>16580</v>
      </c>
      <c r="NBG1" t="s">
        <v>16581</v>
      </c>
      <c r="NBH1" t="s">
        <v>16582</v>
      </c>
      <c r="NBI1" t="s">
        <v>16583</v>
      </c>
      <c r="NBJ1" t="s">
        <v>16584</v>
      </c>
      <c r="NBK1" t="s">
        <v>16585</v>
      </c>
      <c r="NBL1" t="s">
        <v>16586</v>
      </c>
      <c r="NBM1" t="s">
        <v>16587</v>
      </c>
      <c r="NBN1" t="s">
        <v>16588</v>
      </c>
      <c r="NBO1" t="s">
        <v>16589</v>
      </c>
      <c r="NBP1" t="s">
        <v>16590</v>
      </c>
      <c r="NBQ1" t="s">
        <v>16591</v>
      </c>
      <c r="NBR1" t="s">
        <v>16592</v>
      </c>
      <c r="NBS1" t="s">
        <v>16593</v>
      </c>
      <c r="NBT1" t="s">
        <v>16594</v>
      </c>
      <c r="NBU1" t="s">
        <v>16595</v>
      </c>
      <c r="NBV1" t="s">
        <v>16596</v>
      </c>
      <c r="NBW1" t="s">
        <v>16597</v>
      </c>
      <c r="NBX1" t="s">
        <v>16598</v>
      </c>
      <c r="NBY1" t="s">
        <v>16599</v>
      </c>
      <c r="NBZ1" t="s">
        <v>16600</v>
      </c>
      <c r="NCA1" t="s">
        <v>16601</v>
      </c>
      <c r="NCB1" t="s">
        <v>16602</v>
      </c>
      <c r="NCC1" t="s">
        <v>16603</v>
      </c>
      <c r="NCD1" t="s">
        <v>16604</v>
      </c>
      <c r="NCE1" t="s">
        <v>16605</v>
      </c>
      <c r="NCF1" t="s">
        <v>16606</v>
      </c>
      <c r="NCG1" t="s">
        <v>16607</v>
      </c>
      <c r="NCH1" t="s">
        <v>16608</v>
      </c>
      <c r="NCI1" t="s">
        <v>16609</v>
      </c>
      <c r="NCJ1" t="s">
        <v>16610</v>
      </c>
      <c r="NCK1" t="s">
        <v>16611</v>
      </c>
      <c r="NCL1" t="s">
        <v>16612</v>
      </c>
      <c r="NCM1" t="s">
        <v>16613</v>
      </c>
      <c r="NCN1" t="s">
        <v>16614</v>
      </c>
      <c r="NCO1" t="s">
        <v>16615</v>
      </c>
      <c r="NCP1" t="s">
        <v>16616</v>
      </c>
      <c r="NCQ1" t="s">
        <v>16617</v>
      </c>
      <c r="NCR1" t="s">
        <v>16618</v>
      </c>
      <c r="NCS1" t="s">
        <v>16619</v>
      </c>
      <c r="NCT1" t="s">
        <v>16620</v>
      </c>
      <c r="NCU1" t="s">
        <v>16621</v>
      </c>
      <c r="NCV1" t="s">
        <v>16622</v>
      </c>
      <c r="NCW1" t="s">
        <v>16623</v>
      </c>
      <c r="NCX1" t="s">
        <v>16624</v>
      </c>
      <c r="NCY1" t="s">
        <v>16625</v>
      </c>
      <c r="NCZ1" t="s">
        <v>16626</v>
      </c>
      <c r="NDA1" t="s">
        <v>16627</v>
      </c>
      <c r="NDB1" t="s">
        <v>16628</v>
      </c>
      <c r="NDC1" t="s">
        <v>16629</v>
      </c>
      <c r="NDD1" t="s">
        <v>16630</v>
      </c>
      <c r="NDE1" t="s">
        <v>16631</v>
      </c>
      <c r="NDF1" t="s">
        <v>16632</v>
      </c>
      <c r="NDG1" t="s">
        <v>16633</v>
      </c>
      <c r="NDH1" t="s">
        <v>16634</v>
      </c>
      <c r="NDI1" t="s">
        <v>16635</v>
      </c>
      <c r="NDJ1" t="s">
        <v>16636</v>
      </c>
      <c r="NDK1" t="s">
        <v>16637</v>
      </c>
      <c r="NDL1" t="s">
        <v>16638</v>
      </c>
      <c r="NDM1" t="s">
        <v>16639</v>
      </c>
      <c r="NDN1" t="s">
        <v>16640</v>
      </c>
      <c r="NDO1" t="s">
        <v>16641</v>
      </c>
      <c r="NDP1" t="s">
        <v>16642</v>
      </c>
      <c r="NDQ1" t="s">
        <v>16643</v>
      </c>
      <c r="NDR1" t="s">
        <v>16644</v>
      </c>
      <c r="NDS1" t="s">
        <v>16645</v>
      </c>
      <c r="NDT1" t="s">
        <v>16646</v>
      </c>
      <c r="NDU1" t="s">
        <v>16647</v>
      </c>
      <c r="NDV1" t="s">
        <v>16648</v>
      </c>
      <c r="NDW1" t="s">
        <v>16649</v>
      </c>
      <c r="NDX1" t="s">
        <v>16650</v>
      </c>
      <c r="NDY1" t="s">
        <v>16651</v>
      </c>
      <c r="NDZ1" t="s">
        <v>16652</v>
      </c>
      <c r="NEA1" t="s">
        <v>16653</v>
      </c>
      <c r="NEB1" t="s">
        <v>16654</v>
      </c>
      <c r="NEC1" t="s">
        <v>16655</v>
      </c>
      <c r="NED1" t="s">
        <v>16656</v>
      </c>
      <c r="NEE1" t="s">
        <v>16657</v>
      </c>
      <c r="NEF1" t="s">
        <v>16658</v>
      </c>
      <c r="NEG1" t="s">
        <v>16659</v>
      </c>
      <c r="NEH1" t="s">
        <v>16660</v>
      </c>
      <c r="NEI1" t="s">
        <v>16661</v>
      </c>
      <c r="NEJ1" t="s">
        <v>16662</v>
      </c>
      <c r="NEK1" t="s">
        <v>16663</v>
      </c>
      <c r="NEL1" t="s">
        <v>16664</v>
      </c>
      <c r="NEM1" t="s">
        <v>16665</v>
      </c>
      <c r="NEN1" t="s">
        <v>16666</v>
      </c>
      <c r="NEO1" t="s">
        <v>16667</v>
      </c>
      <c r="NEP1" t="s">
        <v>16668</v>
      </c>
      <c r="NEQ1" t="s">
        <v>16669</v>
      </c>
      <c r="NER1" t="s">
        <v>16670</v>
      </c>
      <c r="NES1" t="s">
        <v>16671</v>
      </c>
      <c r="NET1" t="s">
        <v>16672</v>
      </c>
      <c r="NEU1" t="s">
        <v>16673</v>
      </c>
      <c r="NEV1" t="s">
        <v>16674</v>
      </c>
      <c r="NEW1" t="s">
        <v>16675</v>
      </c>
      <c r="NEX1" t="s">
        <v>16676</v>
      </c>
      <c r="NEY1" t="s">
        <v>16677</v>
      </c>
      <c r="NEZ1" t="s">
        <v>16678</v>
      </c>
      <c r="NFA1" t="s">
        <v>16679</v>
      </c>
      <c r="NFB1" t="s">
        <v>16680</v>
      </c>
      <c r="NFC1" t="s">
        <v>16681</v>
      </c>
      <c r="NFD1" t="s">
        <v>16682</v>
      </c>
      <c r="NFE1" t="s">
        <v>16683</v>
      </c>
      <c r="NFF1" t="s">
        <v>16684</v>
      </c>
      <c r="NFG1" t="s">
        <v>16685</v>
      </c>
      <c r="NFH1" t="s">
        <v>16686</v>
      </c>
      <c r="NFI1" t="s">
        <v>16687</v>
      </c>
      <c r="NFJ1" t="s">
        <v>16688</v>
      </c>
      <c r="NFK1" t="s">
        <v>16689</v>
      </c>
      <c r="NFL1" t="s">
        <v>16690</v>
      </c>
      <c r="NFM1" t="s">
        <v>16691</v>
      </c>
      <c r="NFN1" t="s">
        <v>16692</v>
      </c>
      <c r="NFO1" t="s">
        <v>16693</v>
      </c>
      <c r="NFP1" t="s">
        <v>16694</v>
      </c>
      <c r="NFQ1" t="s">
        <v>16695</v>
      </c>
      <c r="NFR1" t="s">
        <v>16696</v>
      </c>
      <c r="NFS1" t="s">
        <v>16697</v>
      </c>
      <c r="NFT1" t="s">
        <v>16698</v>
      </c>
      <c r="NFU1" t="s">
        <v>16699</v>
      </c>
      <c r="NFV1" t="s">
        <v>16700</v>
      </c>
      <c r="NFW1" t="s">
        <v>16701</v>
      </c>
      <c r="NFX1" t="s">
        <v>16702</v>
      </c>
      <c r="NFY1" t="s">
        <v>16703</v>
      </c>
      <c r="NFZ1" t="s">
        <v>16704</v>
      </c>
      <c r="NGA1" t="s">
        <v>16705</v>
      </c>
      <c r="NGB1" t="s">
        <v>16706</v>
      </c>
      <c r="NGC1" t="s">
        <v>16707</v>
      </c>
      <c r="NGD1" t="s">
        <v>16708</v>
      </c>
      <c r="NGE1" t="s">
        <v>16709</v>
      </c>
      <c r="NGF1" t="s">
        <v>16710</v>
      </c>
      <c r="NGG1" t="s">
        <v>16711</v>
      </c>
      <c r="NGH1" t="s">
        <v>16712</v>
      </c>
      <c r="NGI1" t="s">
        <v>16713</v>
      </c>
      <c r="NGJ1" t="s">
        <v>16714</v>
      </c>
      <c r="NGK1" t="s">
        <v>16715</v>
      </c>
      <c r="NGL1" t="s">
        <v>16716</v>
      </c>
      <c r="NGM1" t="s">
        <v>16717</v>
      </c>
      <c r="NGN1" t="s">
        <v>16718</v>
      </c>
      <c r="NGO1" t="s">
        <v>16719</v>
      </c>
      <c r="NGP1" t="s">
        <v>16720</v>
      </c>
      <c r="NGQ1" t="s">
        <v>16721</v>
      </c>
      <c r="NGR1" t="s">
        <v>16722</v>
      </c>
      <c r="NGS1" t="s">
        <v>16723</v>
      </c>
      <c r="NGT1" t="s">
        <v>16724</v>
      </c>
      <c r="NGU1" t="s">
        <v>16725</v>
      </c>
      <c r="NGV1" t="s">
        <v>16726</v>
      </c>
      <c r="NGW1" t="s">
        <v>16727</v>
      </c>
      <c r="NGX1" t="s">
        <v>16728</v>
      </c>
      <c r="NGY1" t="s">
        <v>16729</v>
      </c>
      <c r="NGZ1" t="s">
        <v>16730</v>
      </c>
      <c r="NHA1" t="s">
        <v>16731</v>
      </c>
      <c r="NHB1" t="s">
        <v>16732</v>
      </c>
      <c r="NHC1" t="s">
        <v>16733</v>
      </c>
      <c r="NHD1" t="s">
        <v>16734</v>
      </c>
      <c r="NHE1" t="s">
        <v>16735</v>
      </c>
      <c r="NHF1" t="s">
        <v>16736</v>
      </c>
      <c r="NHG1" t="s">
        <v>16737</v>
      </c>
      <c r="NHH1" t="s">
        <v>16738</v>
      </c>
      <c r="NHI1" t="s">
        <v>16739</v>
      </c>
      <c r="NHJ1" t="s">
        <v>16740</v>
      </c>
      <c r="NHK1" t="s">
        <v>16741</v>
      </c>
      <c r="NHL1" t="s">
        <v>16742</v>
      </c>
      <c r="NHM1" t="s">
        <v>16743</v>
      </c>
      <c r="NHN1" t="s">
        <v>16744</v>
      </c>
      <c r="NHO1" t="s">
        <v>16745</v>
      </c>
      <c r="NHP1" t="s">
        <v>16746</v>
      </c>
      <c r="NHQ1" t="s">
        <v>16747</v>
      </c>
      <c r="NHR1" t="s">
        <v>16748</v>
      </c>
      <c r="NHS1" t="s">
        <v>16749</v>
      </c>
      <c r="NHT1" t="s">
        <v>16750</v>
      </c>
      <c r="NHU1" t="s">
        <v>16751</v>
      </c>
      <c r="NHV1" t="s">
        <v>16752</v>
      </c>
      <c r="NHW1" t="s">
        <v>16753</v>
      </c>
      <c r="NHX1" t="s">
        <v>16754</v>
      </c>
      <c r="NHY1" t="s">
        <v>16755</v>
      </c>
      <c r="NHZ1" t="s">
        <v>16756</v>
      </c>
      <c r="NIA1" t="s">
        <v>16757</v>
      </c>
      <c r="NIB1" t="s">
        <v>16758</v>
      </c>
      <c r="NIC1" t="s">
        <v>16759</v>
      </c>
      <c r="NID1" t="s">
        <v>16760</v>
      </c>
      <c r="NIE1" t="s">
        <v>16761</v>
      </c>
      <c r="NIF1" t="s">
        <v>16762</v>
      </c>
      <c r="NIG1" t="s">
        <v>16763</v>
      </c>
      <c r="NIH1" t="s">
        <v>16764</v>
      </c>
      <c r="NII1" t="s">
        <v>16765</v>
      </c>
      <c r="NIJ1" t="s">
        <v>16766</v>
      </c>
      <c r="NIK1" t="s">
        <v>16767</v>
      </c>
      <c r="NIL1" t="s">
        <v>16768</v>
      </c>
      <c r="NIM1" t="s">
        <v>16769</v>
      </c>
      <c r="NIN1" t="s">
        <v>16770</v>
      </c>
      <c r="NIO1" t="s">
        <v>16771</v>
      </c>
      <c r="NIP1" t="s">
        <v>16772</v>
      </c>
      <c r="NIQ1" t="s">
        <v>16773</v>
      </c>
      <c r="NIR1" t="s">
        <v>16774</v>
      </c>
      <c r="NIS1" t="s">
        <v>16775</v>
      </c>
      <c r="NIT1" t="s">
        <v>16776</v>
      </c>
      <c r="NIU1" t="s">
        <v>16777</v>
      </c>
      <c r="NIV1" t="s">
        <v>16778</v>
      </c>
      <c r="NIW1" t="s">
        <v>16779</v>
      </c>
      <c r="NIX1" t="s">
        <v>16780</v>
      </c>
      <c r="NIY1" t="s">
        <v>16781</v>
      </c>
      <c r="NIZ1" t="s">
        <v>16782</v>
      </c>
      <c r="NJA1" t="s">
        <v>16783</v>
      </c>
      <c r="NJB1" t="s">
        <v>16784</v>
      </c>
      <c r="NJC1" t="s">
        <v>16785</v>
      </c>
      <c r="NJD1" t="s">
        <v>16786</v>
      </c>
      <c r="NJE1" t="s">
        <v>16787</v>
      </c>
      <c r="NJF1" t="s">
        <v>16788</v>
      </c>
      <c r="NJG1" t="s">
        <v>16789</v>
      </c>
      <c r="NJH1" t="s">
        <v>16790</v>
      </c>
      <c r="NJI1" t="s">
        <v>16791</v>
      </c>
      <c r="NJJ1" t="s">
        <v>16792</v>
      </c>
      <c r="NJK1" t="s">
        <v>16793</v>
      </c>
      <c r="NJL1" t="s">
        <v>16794</v>
      </c>
      <c r="NJM1" t="s">
        <v>16795</v>
      </c>
      <c r="NJN1" t="s">
        <v>16796</v>
      </c>
      <c r="NJO1" t="s">
        <v>16797</v>
      </c>
      <c r="NJP1" t="s">
        <v>16798</v>
      </c>
      <c r="NJQ1" t="s">
        <v>16799</v>
      </c>
      <c r="NJR1" t="s">
        <v>16800</v>
      </c>
      <c r="NJS1" t="s">
        <v>16801</v>
      </c>
      <c r="NJT1" t="s">
        <v>16802</v>
      </c>
      <c r="NJU1" t="s">
        <v>16803</v>
      </c>
      <c r="NJV1" t="s">
        <v>16804</v>
      </c>
      <c r="NJW1" t="s">
        <v>16805</v>
      </c>
      <c r="NJX1" t="s">
        <v>16806</v>
      </c>
      <c r="NJY1" t="s">
        <v>16807</v>
      </c>
      <c r="NJZ1" t="s">
        <v>16808</v>
      </c>
      <c r="NKA1" t="s">
        <v>16809</v>
      </c>
      <c r="NKB1" t="s">
        <v>16810</v>
      </c>
      <c r="NKC1" t="s">
        <v>16811</v>
      </c>
      <c r="NKD1" t="s">
        <v>16812</v>
      </c>
      <c r="NKE1" t="s">
        <v>16813</v>
      </c>
      <c r="NKF1" t="s">
        <v>16814</v>
      </c>
      <c r="NKG1" t="s">
        <v>16815</v>
      </c>
      <c r="NKH1" t="s">
        <v>16816</v>
      </c>
      <c r="NKI1" t="s">
        <v>16817</v>
      </c>
      <c r="NKJ1" t="s">
        <v>16818</v>
      </c>
      <c r="NKK1" t="s">
        <v>16819</v>
      </c>
      <c r="NKL1" t="s">
        <v>16820</v>
      </c>
      <c r="NKM1" t="s">
        <v>16821</v>
      </c>
      <c r="NKN1" t="s">
        <v>16822</v>
      </c>
      <c r="NKO1" t="s">
        <v>16823</v>
      </c>
      <c r="NKP1" t="s">
        <v>16824</v>
      </c>
      <c r="NKQ1" t="s">
        <v>16825</v>
      </c>
      <c r="NKR1" t="s">
        <v>16826</v>
      </c>
      <c r="NKS1" t="s">
        <v>16827</v>
      </c>
      <c r="NKT1" t="s">
        <v>16828</v>
      </c>
      <c r="NKU1" t="s">
        <v>16829</v>
      </c>
      <c r="NKV1" t="s">
        <v>16830</v>
      </c>
      <c r="NKW1" t="s">
        <v>16831</v>
      </c>
      <c r="NKX1" t="s">
        <v>16832</v>
      </c>
      <c r="NKY1" t="s">
        <v>16833</v>
      </c>
      <c r="NKZ1" t="s">
        <v>16834</v>
      </c>
      <c r="NLA1" t="s">
        <v>16835</v>
      </c>
      <c r="NLB1" t="s">
        <v>16836</v>
      </c>
      <c r="NLC1" t="s">
        <v>16837</v>
      </c>
      <c r="NLD1" t="s">
        <v>16838</v>
      </c>
      <c r="NLE1" t="s">
        <v>16839</v>
      </c>
      <c r="NLF1" t="s">
        <v>16840</v>
      </c>
      <c r="NLG1" t="s">
        <v>16841</v>
      </c>
      <c r="NLH1" t="s">
        <v>16842</v>
      </c>
      <c r="NLI1" t="s">
        <v>16843</v>
      </c>
      <c r="NLJ1" t="s">
        <v>16844</v>
      </c>
      <c r="NLK1" t="s">
        <v>16845</v>
      </c>
      <c r="NLL1" t="s">
        <v>16846</v>
      </c>
      <c r="NLM1" t="s">
        <v>16847</v>
      </c>
      <c r="NLN1" t="s">
        <v>16848</v>
      </c>
      <c r="NLO1" t="s">
        <v>16849</v>
      </c>
      <c r="NLP1" t="s">
        <v>16850</v>
      </c>
      <c r="NLQ1" t="s">
        <v>16851</v>
      </c>
      <c r="NLR1" t="s">
        <v>16852</v>
      </c>
      <c r="NLS1" t="s">
        <v>16853</v>
      </c>
      <c r="NLT1" t="s">
        <v>16854</v>
      </c>
      <c r="NLU1" t="s">
        <v>16855</v>
      </c>
      <c r="NLV1" t="s">
        <v>16856</v>
      </c>
      <c r="NLW1" t="s">
        <v>16857</v>
      </c>
      <c r="NLX1" t="s">
        <v>16858</v>
      </c>
      <c r="NLY1" t="s">
        <v>16859</v>
      </c>
      <c r="NLZ1" t="s">
        <v>16860</v>
      </c>
      <c r="NMA1" t="s">
        <v>16861</v>
      </c>
      <c r="NMB1" t="s">
        <v>16862</v>
      </c>
      <c r="NMC1" t="s">
        <v>16863</v>
      </c>
      <c r="NMD1" t="s">
        <v>16864</v>
      </c>
      <c r="NME1" t="s">
        <v>16865</v>
      </c>
      <c r="NMF1" t="s">
        <v>16866</v>
      </c>
      <c r="NMG1" t="s">
        <v>16867</v>
      </c>
      <c r="NMH1" t="s">
        <v>16868</v>
      </c>
      <c r="NMI1" t="s">
        <v>16869</v>
      </c>
      <c r="NMJ1" t="s">
        <v>16870</v>
      </c>
      <c r="NMK1" t="s">
        <v>16871</v>
      </c>
      <c r="NML1" t="s">
        <v>16872</v>
      </c>
      <c r="NMM1" t="s">
        <v>16873</v>
      </c>
      <c r="NMN1" t="s">
        <v>16874</v>
      </c>
      <c r="NMO1" t="s">
        <v>16875</v>
      </c>
      <c r="NMP1" t="s">
        <v>16876</v>
      </c>
      <c r="NMQ1" t="s">
        <v>16877</v>
      </c>
      <c r="NMR1" t="s">
        <v>16878</v>
      </c>
      <c r="NMS1" t="s">
        <v>16879</v>
      </c>
      <c r="NMT1" t="s">
        <v>16880</v>
      </c>
      <c r="NMU1" t="s">
        <v>16881</v>
      </c>
      <c r="NMV1" t="s">
        <v>16882</v>
      </c>
      <c r="NMW1" t="s">
        <v>16883</v>
      </c>
      <c r="NMX1" t="s">
        <v>16884</v>
      </c>
      <c r="NMY1" t="s">
        <v>16885</v>
      </c>
      <c r="NMZ1" t="s">
        <v>16886</v>
      </c>
      <c r="NNA1" t="s">
        <v>16887</v>
      </c>
      <c r="NNB1" t="s">
        <v>16888</v>
      </c>
      <c r="NNC1" t="s">
        <v>16889</v>
      </c>
      <c r="NND1" t="s">
        <v>16890</v>
      </c>
      <c r="NNE1" t="s">
        <v>16891</v>
      </c>
      <c r="NNF1" t="s">
        <v>16892</v>
      </c>
      <c r="NNG1" t="s">
        <v>16893</v>
      </c>
      <c r="NNH1" t="s">
        <v>16894</v>
      </c>
      <c r="NNI1" t="s">
        <v>16895</v>
      </c>
      <c r="NNJ1" t="s">
        <v>16896</v>
      </c>
      <c r="NNK1" t="s">
        <v>16897</v>
      </c>
      <c r="NNL1" t="s">
        <v>16898</v>
      </c>
      <c r="NNM1" t="s">
        <v>16899</v>
      </c>
      <c r="NNN1" t="s">
        <v>16900</v>
      </c>
      <c r="NNO1" t="s">
        <v>16901</v>
      </c>
      <c r="NNP1" t="s">
        <v>16902</v>
      </c>
      <c r="NNQ1" t="s">
        <v>16903</v>
      </c>
      <c r="NNR1" t="s">
        <v>16904</v>
      </c>
      <c r="NNS1" t="s">
        <v>16905</v>
      </c>
      <c r="NNT1" t="s">
        <v>16906</v>
      </c>
      <c r="NNU1" t="s">
        <v>16907</v>
      </c>
      <c r="NNV1" t="s">
        <v>16908</v>
      </c>
      <c r="NNW1" t="s">
        <v>16909</v>
      </c>
      <c r="NNX1" t="s">
        <v>16910</v>
      </c>
      <c r="NNY1" t="s">
        <v>16911</v>
      </c>
      <c r="NNZ1" t="s">
        <v>16912</v>
      </c>
      <c r="NOA1" t="s">
        <v>16913</v>
      </c>
      <c r="NOB1" t="s">
        <v>16914</v>
      </c>
      <c r="NOC1" t="s">
        <v>16915</v>
      </c>
      <c r="NOD1" t="s">
        <v>16916</v>
      </c>
      <c r="NOE1" t="s">
        <v>16917</v>
      </c>
      <c r="NOF1" t="s">
        <v>16918</v>
      </c>
      <c r="NOG1" t="s">
        <v>16919</v>
      </c>
      <c r="NOH1" t="s">
        <v>16920</v>
      </c>
      <c r="NOI1" t="s">
        <v>16921</v>
      </c>
      <c r="NOJ1" t="s">
        <v>16922</v>
      </c>
      <c r="NOK1" t="s">
        <v>16923</v>
      </c>
      <c r="NOL1" t="s">
        <v>16924</v>
      </c>
      <c r="NOM1" t="s">
        <v>16925</v>
      </c>
      <c r="NON1" t="s">
        <v>16926</v>
      </c>
      <c r="NOO1" t="s">
        <v>16927</v>
      </c>
      <c r="NOP1" t="s">
        <v>16928</v>
      </c>
      <c r="NOQ1" t="s">
        <v>16929</v>
      </c>
      <c r="NOR1" t="s">
        <v>16930</v>
      </c>
      <c r="NOS1" t="s">
        <v>16931</v>
      </c>
      <c r="NOT1" t="s">
        <v>16932</v>
      </c>
      <c r="NOU1" t="s">
        <v>16933</v>
      </c>
      <c r="NOV1" t="s">
        <v>16934</v>
      </c>
      <c r="NOW1" t="s">
        <v>16935</v>
      </c>
      <c r="NOX1" t="s">
        <v>16936</v>
      </c>
      <c r="NOY1" t="s">
        <v>16937</v>
      </c>
      <c r="NOZ1" t="s">
        <v>16938</v>
      </c>
      <c r="NPA1" t="s">
        <v>16939</v>
      </c>
      <c r="NPB1" t="s">
        <v>16940</v>
      </c>
      <c r="NPC1" t="s">
        <v>16941</v>
      </c>
      <c r="NPD1" t="s">
        <v>16942</v>
      </c>
      <c r="NPE1" t="s">
        <v>16943</v>
      </c>
      <c r="NPF1" t="s">
        <v>16944</v>
      </c>
      <c r="NPG1" t="s">
        <v>16945</v>
      </c>
      <c r="NPH1" t="s">
        <v>16946</v>
      </c>
      <c r="NPI1" t="s">
        <v>16947</v>
      </c>
      <c r="NPJ1" t="s">
        <v>16948</v>
      </c>
      <c r="NPK1" t="s">
        <v>16949</v>
      </c>
      <c r="NPL1" t="s">
        <v>16950</v>
      </c>
      <c r="NPM1" t="s">
        <v>16951</v>
      </c>
      <c r="NPN1" t="s">
        <v>16952</v>
      </c>
      <c r="NPO1" t="s">
        <v>16953</v>
      </c>
      <c r="NPP1" t="s">
        <v>16954</v>
      </c>
      <c r="NPQ1" t="s">
        <v>16955</v>
      </c>
      <c r="NPR1" t="s">
        <v>16956</v>
      </c>
      <c r="NPS1" t="s">
        <v>16957</v>
      </c>
      <c r="NPT1" t="s">
        <v>16958</v>
      </c>
      <c r="NPU1" t="s">
        <v>16959</v>
      </c>
      <c r="NPV1" t="s">
        <v>16960</v>
      </c>
      <c r="NPW1" t="s">
        <v>16961</v>
      </c>
      <c r="NPX1" t="s">
        <v>16962</v>
      </c>
      <c r="NPY1" t="s">
        <v>16963</v>
      </c>
      <c r="NPZ1" t="s">
        <v>16964</v>
      </c>
      <c r="NQA1" t="s">
        <v>16965</v>
      </c>
      <c r="NQB1" t="s">
        <v>16966</v>
      </c>
      <c r="NQC1" t="s">
        <v>16967</v>
      </c>
      <c r="NQD1" t="s">
        <v>16968</v>
      </c>
      <c r="NQE1" t="s">
        <v>16969</v>
      </c>
      <c r="NQF1" t="s">
        <v>16970</v>
      </c>
      <c r="NQG1" t="s">
        <v>16971</v>
      </c>
      <c r="NQH1" t="s">
        <v>16972</v>
      </c>
      <c r="NQI1" t="s">
        <v>16973</v>
      </c>
      <c r="NQJ1" t="s">
        <v>16974</v>
      </c>
      <c r="NQK1" t="s">
        <v>16975</v>
      </c>
      <c r="NQL1" t="s">
        <v>16976</v>
      </c>
      <c r="NQM1" t="s">
        <v>16977</v>
      </c>
      <c r="NQN1" t="s">
        <v>16978</v>
      </c>
      <c r="NQO1" t="s">
        <v>16979</v>
      </c>
      <c r="NQP1" t="s">
        <v>16980</v>
      </c>
      <c r="NQQ1" t="s">
        <v>16981</v>
      </c>
      <c r="NQR1" t="s">
        <v>16982</v>
      </c>
      <c r="NQS1" t="s">
        <v>16983</v>
      </c>
      <c r="NQT1" t="s">
        <v>16984</v>
      </c>
      <c r="NQU1" t="s">
        <v>16985</v>
      </c>
      <c r="NQV1" t="s">
        <v>16986</v>
      </c>
      <c r="NQW1" t="s">
        <v>16987</v>
      </c>
      <c r="NQX1" t="s">
        <v>16988</v>
      </c>
      <c r="NQY1" t="s">
        <v>16989</v>
      </c>
      <c r="NQZ1" t="s">
        <v>16990</v>
      </c>
      <c r="NRA1" t="s">
        <v>16991</v>
      </c>
      <c r="NRB1" t="s">
        <v>16992</v>
      </c>
      <c r="NRC1" t="s">
        <v>16993</v>
      </c>
      <c r="NRD1" t="s">
        <v>16994</v>
      </c>
      <c r="NRE1" t="s">
        <v>16995</v>
      </c>
      <c r="NRF1" t="s">
        <v>16996</v>
      </c>
      <c r="NRG1" t="s">
        <v>16997</v>
      </c>
      <c r="NRH1" t="s">
        <v>16998</v>
      </c>
      <c r="NRI1" t="s">
        <v>16999</v>
      </c>
      <c r="NRJ1" t="s">
        <v>17000</v>
      </c>
      <c r="NRK1" t="s">
        <v>17001</v>
      </c>
      <c r="NRL1" t="s">
        <v>17002</v>
      </c>
      <c r="NRM1" t="s">
        <v>17003</v>
      </c>
      <c r="NRN1" t="s">
        <v>17004</v>
      </c>
      <c r="NRO1" t="s">
        <v>17005</v>
      </c>
      <c r="NRP1" t="s">
        <v>17006</v>
      </c>
      <c r="NRQ1" t="s">
        <v>17007</v>
      </c>
      <c r="NRR1" t="s">
        <v>17008</v>
      </c>
      <c r="NRS1" t="s">
        <v>17009</v>
      </c>
      <c r="NRT1" t="s">
        <v>17010</v>
      </c>
      <c r="NRU1" t="s">
        <v>17011</v>
      </c>
      <c r="NRV1" t="s">
        <v>17012</v>
      </c>
      <c r="NRW1" t="s">
        <v>17013</v>
      </c>
      <c r="NRX1" t="s">
        <v>17014</v>
      </c>
      <c r="NRY1" t="s">
        <v>17015</v>
      </c>
      <c r="NRZ1" t="s">
        <v>17016</v>
      </c>
      <c r="NSA1" t="s">
        <v>17017</v>
      </c>
      <c r="NSB1" t="s">
        <v>17018</v>
      </c>
      <c r="NSC1" t="s">
        <v>17019</v>
      </c>
      <c r="NSD1" t="s">
        <v>17020</v>
      </c>
      <c r="NSE1" t="s">
        <v>17021</v>
      </c>
      <c r="NSF1" t="s">
        <v>17022</v>
      </c>
      <c r="NSG1" t="s">
        <v>17023</v>
      </c>
      <c r="NSH1" t="s">
        <v>17024</v>
      </c>
      <c r="NSI1" t="s">
        <v>17025</v>
      </c>
      <c r="NSJ1" t="s">
        <v>17026</v>
      </c>
      <c r="NSK1" t="s">
        <v>17027</v>
      </c>
      <c r="NSL1" t="s">
        <v>17028</v>
      </c>
      <c r="NSM1" t="s">
        <v>17029</v>
      </c>
      <c r="NSN1" t="s">
        <v>17030</v>
      </c>
      <c r="NSO1" t="s">
        <v>17031</v>
      </c>
      <c r="NSP1" t="s">
        <v>17032</v>
      </c>
      <c r="NSQ1" t="s">
        <v>17033</v>
      </c>
      <c r="NSR1" t="s">
        <v>17034</v>
      </c>
      <c r="NSS1" t="s">
        <v>17035</v>
      </c>
      <c r="NST1" t="s">
        <v>17036</v>
      </c>
      <c r="NSU1" t="s">
        <v>17037</v>
      </c>
      <c r="NSV1" t="s">
        <v>17038</v>
      </c>
      <c r="NSW1" t="s">
        <v>17039</v>
      </c>
      <c r="NSX1" t="s">
        <v>17040</v>
      </c>
      <c r="NSY1" t="s">
        <v>17041</v>
      </c>
      <c r="NSZ1" t="s">
        <v>17042</v>
      </c>
      <c r="NTA1" t="s">
        <v>17043</v>
      </c>
      <c r="NTB1" t="s">
        <v>17044</v>
      </c>
      <c r="NTC1" t="s">
        <v>17045</v>
      </c>
      <c r="NTD1" t="s">
        <v>17046</v>
      </c>
      <c r="NTE1" t="s">
        <v>17047</v>
      </c>
      <c r="NTF1" t="s">
        <v>17048</v>
      </c>
      <c r="NTG1" t="s">
        <v>17049</v>
      </c>
      <c r="NTH1" t="s">
        <v>17050</v>
      </c>
      <c r="NTI1" t="s">
        <v>17051</v>
      </c>
      <c r="NTJ1" t="s">
        <v>17052</v>
      </c>
      <c r="NTK1" t="s">
        <v>17053</v>
      </c>
      <c r="NTL1" t="s">
        <v>17054</v>
      </c>
      <c r="NTM1" t="s">
        <v>17055</v>
      </c>
      <c r="NTN1" t="s">
        <v>17056</v>
      </c>
      <c r="NTO1" t="s">
        <v>17057</v>
      </c>
      <c r="NTP1" t="s">
        <v>17058</v>
      </c>
      <c r="NTQ1" t="s">
        <v>17059</v>
      </c>
      <c r="NTR1" t="s">
        <v>17060</v>
      </c>
      <c r="NTS1" t="s">
        <v>17061</v>
      </c>
      <c r="NTT1" t="s">
        <v>17062</v>
      </c>
      <c r="NTU1" t="s">
        <v>17063</v>
      </c>
      <c r="NTV1" t="s">
        <v>17064</v>
      </c>
      <c r="NTW1" t="s">
        <v>17065</v>
      </c>
      <c r="NTX1" t="s">
        <v>17066</v>
      </c>
      <c r="NTY1" t="s">
        <v>17067</v>
      </c>
      <c r="NTZ1" t="s">
        <v>17068</v>
      </c>
      <c r="NUA1" t="s">
        <v>17069</v>
      </c>
      <c r="NUB1" t="s">
        <v>17070</v>
      </c>
      <c r="NUC1" t="s">
        <v>17071</v>
      </c>
      <c r="NUD1" t="s">
        <v>17072</v>
      </c>
      <c r="NUE1" t="s">
        <v>17073</v>
      </c>
      <c r="NUF1" t="s">
        <v>17074</v>
      </c>
      <c r="NUG1" t="s">
        <v>17075</v>
      </c>
      <c r="NUH1" t="s">
        <v>17076</v>
      </c>
      <c r="NUI1" t="s">
        <v>17077</v>
      </c>
      <c r="NUJ1" t="s">
        <v>17078</v>
      </c>
      <c r="NUK1" t="s">
        <v>17079</v>
      </c>
      <c r="NUL1" t="s">
        <v>17080</v>
      </c>
      <c r="NUM1" t="s">
        <v>17081</v>
      </c>
      <c r="NUN1" t="s">
        <v>17082</v>
      </c>
      <c r="NUO1" t="s">
        <v>17083</v>
      </c>
      <c r="NUP1" t="s">
        <v>17084</v>
      </c>
      <c r="NUQ1" t="s">
        <v>17085</v>
      </c>
      <c r="NUR1" t="s">
        <v>17086</v>
      </c>
      <c r="NUS1" t="s">
        <v>17087</v>
      </c>
      <c r="NUT1" t="s">
        <v>17088</v>
      </c>
      <c r="NUU1" t="s">
        <v>17089</v>
      </c>
      <c r="NUV1" t="s">
        <v>17090</v>
      </c>
      <c r="NUW1" t="s">
        <v>17091</v>
      </c>
      <c r="NUX1" t="s">
        <v>17092</v>
      </c>
      <c r="NUY1" t="s">
        <v>17093</v>
      </c>
      <c r="NUZ1" t="s">
        <v>17094</v>
      </c>
      <c r="NVA1" t="s">
        <v>17095</v>
      </c>
      <c r="NVB1" t="s">
        <v>17096</v>
      </c>
      <c r="NVC1" t="s">
        <v>17097</v>
      </c>
      <c r="NVD1" t="s">
        <v>17098</v>
      </c>
      <c r="NVE1" t="s">
        <v>17099</v>
      </c>
      <c r="NVF1" t="s">
        <v>17100</v>
      </c>
      <c r="NVG1" t="s">
        <v>17101</v>
      </c>
      <c r="NVH1" t="s">
        <v>17102</v>
      </c>
      <c r="NVI1" t="s">
        <v>17103</v>
      </c>
      <c r="NVJ1" t="s">
        <v>17104</v>
      </c>
      <c r="NVK1" t="s">
        <v>17105</v>
      </c>
      <c r="NVL1" t="s">
        <v>17106</v>
      </c>
      <c r="NVM1" t="s">
        <v>17107</v>
      </c>
      <c r="NVN1" t="s">
        <v>17108</v>
      </c>
      <c r="NVO1" t="s">
        <v>17109</v>
      </c>
      <c r="NVP1" t="s">
        <v>17110</v>
      </c>
      <c r="NVQ1" t="s">
        <v>17111</v>
      </c>
      <c r="NVR1" t="s">
        <v>17112</v>
      </c>
      <c r="NVS1" t="s">
        <v>17113</v>
      </c>
      <c r="NVT1" t="s">
        <v>17114</v>
      </c>
      <c r="NVU1" t="s">
        <v>17115</v>
      </c>
      <c r="NVV1" t="s">
        <v>17116</v>
      </c>
      <c r="NVW1" t="s">
        <v>17117</v>
      </c>
      <c r="NVX1" t="s">
        <v>17118</v>
      </c>
      <c r="NVY1" t="s">
        <v>17119</v>
      </c>
      <c r="NVZ1" t="s">
        <v>17120</v>
      </c>
      <c r="NWA1" t="s">
        <v>17121</v>
      </c>
      <c r="NWB1" t="s">
        <v>17122</v>
      </c>
      <c r="NWC1" t="s">
        <v>17123</v>
      </c>
      <c r="NWD1" t="s">
        <v>17124</v>
      </c>
      <c r="NWE1" t="s">
        <v>17125</v>
      </c>
      <c r="NWF1" t="s">
        <v>17126</v>
      </c>
      <c r="NWG1" t="s">
        <v>17127</v>
      </c>
      <c r="NWH1" t="s">
        <v>17128</v>
      </c>
      <c r="NWI1" t="s">
        <v>17129</v>
      </c>
      <c r="NWJ1" t="s">
        <v>17130</v>
      </c>
      <c r="NWK1" t="s">
        <v>17131</v>
      </c>
      <c r="NWL1" t="s">
        <v>17132</v>
      </c>
      <c r="NWM1" t="s">
        <v>17133</v>
      </c>
      <c r="NWN1" t="s">
        <v>17134</v>
      </c>
      <c r="NWO1" t="s">
        <v>17135</v>
      </c>
      <c r="NWP1" t="s">
        <v>17136</v>
      </c>
      <c r="NWQ1" t="s">
        <v>17137</v>
      </c>
      <c r="NWR1" t="s">
        <v>17138</v>
      </c>
      <c r="NWS1" t="s">
        <v>17139</v>
      </c>
      <c r="NWT1" t="s">
        <v>17140</v>
      </c>
      <c r="NWU1" t="s">
        <v>17141</v>
      </c>
      <c r="NWV1" t="s">
        <v>17142</v>
      </c>
      <c r="NWW1" t="s">
        <v>17143</v>
      </c>
      <c r="NWX1" t="s">
        <v>17144</v>
      </c>
      <c r="NWY1" t="s">
        <v>17145</v>
      </c>
      <c r="NWZ1" t="s">
        <v>17146</v>
      </c>
      <c r="NXA1" t="s">
        <v>17147</v>
      </c>
      <c r="NXB1" t="s">
        <v>17148</v>
      </c>
      <c r="NXC1" t="s">
        <v>17149</v>
      </c>
      <c r="NXD1" t="s">
        <v>17150</v>
      </c>
      <c r="NXE1" t="s">
        <v>17151</v>
      </c>
      <c r="NXF1" t="s">
        <v>17152</v>
      </c>
      <c r="NXG1" t="s">
        <v>17153</v>
      </c>
      <c r="NXH1" t="s">
        <v>17154</v>
      </c>
      <c r="NXI1" t="s">
        <v>17155</v>
      </c>
      <c r="NXJ1" t="s">
        <v>17156</v>
      </c>
      <c r="NXK1" t="s">
        <v>17157</v>
      </c>
      <c r="NXL1" t="s">
        <v>17158</v>
      </c>
      <c r="NXM1" t="s">
        <v>17159</v>
      </c>
      <c r="NXN1" t="s">
        <v>17160</v>
      </c>
      <c r="NXO1" t="s">
        <v>17161</v>
      </c>
      <c r="NXP1" t="s">
        <v>17162</v>
      </c>
      <c r="NXQ1" t="s">
        <v>17163</v>
      </c>
      <c r="NXR1" t="s">
        <v>17164</v>
      </c>
      <c r="NXS1" t="s">
        <v>17165</v>
      </c>
      <c r="NXT1" t="s">
        <v>17166</v>
      </c>
      <c r="NXU1" t="s">
        <v>17167</v>
      </c>
      <c r="NXV1" t="s">
        <v>17168</v>
      </c>
      <c r="NXW1" t="s">
        <v>17169</v>
      </c>
      <c r="NXX1" t="s">
        <v>17170</v>
      </c>
      <c r="NXY1" t="s">
        <v>17171</v>
      </c>
      <c r="NXZ1" t="s">
        <v>17172</v>
      </c>
      <c r="NYA1" t="s">
        <v>17173</v>
      </c>
      <c r="NYB1" t="s">
        <v>17174</v>
      </c>
      <c r="NYC1" t="s">
        <v>17175</v>
      </c>
      <c r="NYD1" t="s">
        <v>17176</v>
      </c>
      <c r="NYE1" t="s">
        <v>17177</v>
      </c>
      <c r="NYF1" t="s">
        <v>17178</v>
      </c>
      <c r="NYG1" t="s">
        <v>17179</v>
      </c>
      <c r="NYH1" t="s">
        <v>17180</v>
      </c>
      <c r="NYI1" t="s">
        <v>17181</v>
      </c>
      <c r="NYJ1" t="s">
        <v>17182</v>
      </c>
      <c r="NYK1" t="s">
        <v>17183</v>
      </c>
      <c r="NYL1" t="s">
        <v>17184</v>
      </c>
      <c r="NYM1" t="s">
        <v>17185</v>
      </c>
      <c r="NYN1" t="s">
        <v>17186</v>
      </c>
      <c r="NYO1" t="s">
        <v>17187</v>
      </c>
      <c r="NYP1" t="s">
        <v>17188</v>
      </c>
      <c r="NYQ1" t="s">
        <v>17189</v>
      </c>
      <c r="NYR1" t="s">
        <v>17190</v>
      </c>
      <c r="NYS1" t="s">
        <v>17191</v>
      </c>
      <c r="NYT1" t="s">
        <v>17192</v>
      </c>
      <c r="NYU1" t="s">
        <v>17193</v>
      </c>
      <c r="NYV1" t="s">
        <v>17194</v>
      </c>
      <c r="NYW1" t="s">
        <v>17195</v>
      </c>
      <c r="NYX1" t="s">
        <v>17196</v>
      </c>
      <c r="NYY1" t="s">
        <v>17197</v>
      </c>
      <c r="NYZ1" t="s">
        <v>17198</v>
      </c>
      <c r="NZA1" t="s">
        <v>17199</v>
      </c>
      <c r="NZB1" t="s">
        <v>17200</v>
      </c>
      <c r="NZC1" t="s">
        <v>17201</v>
      </c>
      <c r="NZD1" t="s">
        <v>17202</v>
      </c>
      <c r="NZE1" t="s">
        <v>17203</v>
      </c>
      <c r="NZF1" t="s">
        <v>17204</v>
      </c>
      <c r="NZG1" t="s">
        <v>17205</v>
      </c>
      <c r="NZH1" t="s">
        <v>17206</v>
      </c>
      <c r="NZI1" t="s">
        <v>17207</v>
      </c>
      <c r="NZJ1" t="s">
        <v>17208</v>
      </c>
      <c r="NZK1" t="s">
        <v>17209</v>
      </c>
      <c r="NZL1" t="s">
        <v>17210</v>
      </c>
      <c r="NZM1" t="s">
        <v>17211</v>
      </c>
      <c r="NZN1" t="s">
        <v>17212</v>
      </c>
      <c r="NZO1" t="s">
        <v>17213</v>
      </c>
      <c r="NZP1" t="s">
        <v>17214</v>
      </c>
      <c r="NZQ1" t="s">
        <v>17215</v>
      </c>
      <c r="NZR1" t="s">
        <v>17216</v>
      </c>
      <c r="NZS1" t="s">
        <v>17217</v>
      </c>
      <c r="NZT1" t="s">
        <v>17218</v>
      </c>
      <c r="NZU1" t="s">
        <v>17219</v>
      </c>
      <c r="NZV1" t="s">
        <v>17220</v>
      </c>
      <c r="NZW1" t="s">
        <v>17221</v>
      </c>
      <c r="NZX1" t="s">
        <v>17222</v>
      </c>
      <c r="NZY1" t="s">
        <v>17223</v>
      </c>
      <c r="NZZ1" t="s">
        <v>17224</v>
      </c>
      <c r="OAA1" t="s">
        <v>17225</v>
      </c>
      <c r="OAB1" t="s">
        <v>17226</v>
      </c>
      <c r="OAC1" t="s">
        <v>17227</v>
      </c>
      <c r="OAD1" t="s">
        <v>17228</v>
      </c>
      <c r="OAE1" t="s">
        <v>17229</v>
      </c>
      <c r="OAF1" t="s">
        <v>17230</v>
      </c>
      <c r="OAG1" t="s">
        <v>17231</v>
      </c>
      <c r="OAH1" t="s">
        <v>17232</v>
      </c>
      <c r="OAI1" t="s">
        <v>17233</v>
      </c>
      <c r="OAJ1" t="s">
        <v>17234</v>
      </c>
      <c r="OAK1" t="s">
        <v>17235</v>
      </c>
      <c r="OAL1" t="s">
        <v>17236</v>
      </c>
      <c r="OAM1" t="s">
        <v>17237</v>
      </c>
      <c r="OAN1" t="s">
        <v>17238</v>
      </c>
      <c r="OAO1" t="s">
        <v>17239</v>
      </c>
      <c r="OAP1" t="s">
        <v>17240</v>
      </c>
      <c r="OAQ1" t="s">
        <v>17241</v>
      </c>
      <c r="OAR1" t="s">
        <v>17242</v>
      </c>
      <c r="OAS1" t="s">
        <v>17243</v>
      </c>
      <c r="OAT1" t="s">
        <v>17244</v>
      </c>
      <c r="OAU1" t="s">
        <v>17245</v>
      </c>
      <c r="OAV1" t="s">
        <v>17246</v>
      </c>
      <c r="OAW1" t="s">
        <v>17247</v>
      </c>
      <c r="OAX1" t="s">
        <v>17248</v>
      </c>
      <c r="OAY1" t="s">
        <v>17249</v>
      </c>
      <c r="OAZ1" t="s">
        <v>17250</v>
      </c>
      <c r="OBA1" t="s">
        <v>17251</v>
      </c>
      <c r="OBB1" t="s">
        <v>17252</v>
      </c>
      <c r="OBC1" t="s">
        <v>17253</v>
      </c>
      <c r="OBD1" t="s">
        <v>17254</v>
      </c>
      <c r="OBE1" t="s">
        <v>17255</v>
      </c>
      <c r="OBF1" t="s">
        <v>17256</v>
      </c>
      <c r="OBG1" t="s">
        <v>17257</v>
      </c>
      <c r="OBH1" t="s">
        <v>17258</v>
      </c>
      <c r="OBI1" t="s">
        <v>17259</v>
      </c>
      <c r="OBJ1" t="s">
        <v>17260</v>
      </c>
      <c r="OBK1" t="s">
        <v>17261</v>
      </c>
      <c r="OBL1" t="s">
        <v>17262</v>
      </c>
      <c r="OBM1" t="s">
        <v>17263</v>
      </c>
      <c r="OBN1" t="s">
        <v>17264</v>
      </c>
      <c r="OBO1" t="s">
        <v>17265</v>
      </c>
      <c r="OBP1" t="s">
        <v>17266</v>
      </c>
      <c r="OBQ1" t="s">
        <v>17267</v>
      </c>
      <c r="OBR1" t="s">
        <v>17268</v>
      </c>
      <c r="OBS1" t="s">
        <v>17269</v>
      </c>
      <c r="OBT1" t="s">
        <v>17270</v>
      </c>
      <c r="OBU1" t="s">
        <v>17271</v>
      </c>
      <c r="OBV1" t="s">
        <v>17272</v>
      </c>
      <c r="OBW1" t="s">
        <v>17273</v>
      </c>
      <c r="OBX1" t="s">
        <v>17274</v>
      </c>
      <c r="OBY1" t="s">
        <v>17275</v>
      </c>
      <c r="OBZ1" t="s">
        <v>17276</v>
      </c>
      <c r="OCA1" t="s">
        <v>17277</v>
      </c>
      <c r="OCB1" t="s">
        <v>17278</v>
      </c>
      <c r="OCC1" t="s">
        <v>17279</v>
      </c>
      <c r="OCD1" t="s">
        <v>17280</v>
      </c>
      <c r="OCE1" t="s">
        <v>17281</v>
      </c>
      <c r="OCF1" t="s">
        <v>17282</v>
      </c>
      <c r="OCG1" t="s">
        <v>17283</v>
      </c>
      <c r="OCH1" t="s">
        <v>17284</v>
      </c>
      <c r="OCI1" t="s">
        <v>17285</v>
      </c>
      <c r="OCJ1" t="s">
        <v>17286</v>
      </c>
      <c r="OCK1" t="s">
        <v>17287</v>
      </c>
      <c r="OCL1" t="s">
        <v>17288</v>
      </c>
      <c r="OCM1" t="s">
        <v>17289</v>
      </c>
      <c r="OCN1" t="s">
        <v>17290</v>
      </c>
      <c r="OCO1" t="s">
        <v>17291</v>
      </c>
      <c r="OCP1" t="s">
        <v>17292</v>
      </c>
      <c r="OCQ1" t="s">
        <v>17293</v>
      </c>
      <c r="OCR1" t="s">
        <v>17294</v>
      </c>
      <c r="OCS1" t="s">
        <v>17295</v>
      </c>
      <c r="OCT1" t="s">
        <v>17296</v>
      </c>
      <c r="OCU1" t="s">
        <v>17297</v>
      </c>
      <c r="OCV1" t="s">
        <v>17298</v>
      </c>
      <c r="OCW1" t="s">
        <v>17299</v>
      </c>
      <c r="OCX1" t="s">
        <v>17300</v>
      </c>
      <c r="OCY1" t="s">
        <v>17301</v>
      </c>
      <c r="OCZ1" t="s">
        <v>17302</v>
      </c>
      <c r="ODA1" t="s">
        <v>17303</v>
      </c>
      <c r="ODB1" t="s">
        <v>17304</v>
      </c>
      <c r="ODC1" t="s">
        <v>17305</v>
      </c>
      <c r="ODD1" t="s">
        <v>17306</v>
      </c>
      <c r="ODE1" t="s">
        <v>17307</v>
      </c>
      <c r="ODF1" t="s">
        <v>17308</v>
      </c>
      <c r="ODG1" t="s">
        <v>17309</v>
      </c>
      <c r="ODH1" t="s">
        <v>17310</v>
      </c>
      <c r="ODI1" t="s">
        <v>17311</v>
      </c>
      <c r="ODJ1" t="s">
        <v>17312</v>
      </c>
      <c r="ODK1" t="s">
        <v>17313</v>
      </c>
      <c r="ODL1" t="s">
        <v>17314</v>
      </c>
      <c r="ODM1" t="s">
        <v>17315</v>
      </c>
      <c r="ODN1" t="s">
        <v>17316</v>
      </c>
      <c r="ODO1" t="s">
        <v>17317</v>
      </c>
      <c r="ODP1" t="s">
        <v>17318</v>
      </c>
      <c r="ODQ1" t="s">
        <v>17319</v>
      </c>
      <c r="ODR1" t="s">
        <v>17320</v>
      </c>
      <c r="ODS1" t="s">
        <v>17321</v>
      </c>
      <c r="ODT1" t="s">
        <v>17322</v>
      </c>
      <c r="ODU1" t="s">
        <v>17323</v>
      </c>
      <c r="ODV1" t="s">
        <v>17324</v>
      </c>
      <c r="ODW1" t="s">
        <v>17325</v>
      </c>
      <c r="ODX1" t="s">
        <v>17326</v>
      </c>
      <c r="ODY1" t="s">
        <v>17327</v>
      </c>
      <c r="ODZ1" t="s">
        <v>17328</v>
      </c>
      <c r="OEA1" t="s">
        <v>17329</v>
      </c>
      <c r="OEB1" t="s">
        <v>17330</v>
      </c>
      <c r="OEC1" t="s">
        <v>17331</v>
      </c>
      <c r="OED1" t="s">
        <v>17332</v>
      </c>
      <c r="OEE1" t="s">
        <v>17333</v>
      </c>
      <c r="OEF1" t="s">
        <v>17334</v>
      </c>
      <c r="OEG1" t="s">
        <v>17335</v>
      </c>
      <c r="OEH1" t="s">
        <v>17336</v>
      </c>
      <c r="OEI1" t="s">
        <v>17337</v>
      </c>
      <c r="OEJ1" t="s">
        <v>17338</v>
      </c>
      <c r="OEK1" t="s">
        <v>17339</v>
      </c>
      <c r="OEL1" t="s">
        <v>17340</v>
      </c>
      <c r="OEM1" t="s">
        <v>17341</v>
      </c>
      <c r="OEN1" t="s">
        <v>17342</v>
      </c>
      <c r="OEO1" t="s">
        <v>17343</v>
      </c>
      <c r="OEP1" t="s">
        <v>17344</v>
      </c>
      <c r="OEQ1" t="s">
        <v>17345</v>
      </c>
      <c r="OER1" t="s">
        <v>17346</v>
      </c>
      <c r="OES1" t="s">
        <v>17347</v>
      </c>
      <c r="OET1" t="s">
        <v>17348</v>
      </c>
      <c r="OEU1" t="s">
        <v>17349</v>
      </c>
      <c r="OEV1" t="s">
        <v>17350</v>
      </c>
      <c r="OEW1" t="s">
        <v>17351</v>
      </c>
      <c r="OEX1" t="s">
        <v>17352</v>
      </c>
      <c r="OEY1" t="s">
        <v>17353</v>
      </c>
      <c r="OEZ1" t="s">
        <v>17354</v>
      </c>
      <c r="OFA1" t="s">
        <v>17355</v>
      </c>
      <c r="OFB1" t="s">
        <v>17356</v>
      </c>
      <c r="OFC1" t="s">
        <v>17357</v>
      </c>
      <c r="OFD1" t="s">
        <v>17358</v>
      </c>
      <c r="OFE1" t="s">
        <v>17359</v>
      </c>
      <c r="OFF1" t="s">
        <v>17360</v>
      </c>
      <c r="OFG1" t="s">
        <v>17361</v>
      </c>
      <c r="OFH1" t="s">
        <v>17362</v>
      </c>
      <c r="OFI1" t="s">
        <v>17363</v>
      </c>
      <c r="OFJ1" t="s">
        <v>17364</v>
      </c>
      <c r="OFK1" t="s">
        <v>17365</v>
      </c>
      <c r="OFL1" t="s">
        <v>17366</v>
      </c>
      <c r="OFM1" t="s">
        <v>17367</v>
      </c>
      <c r="OFN1" t="s">
        <v>17368</v>
      </c>
      <c r="OFO1" t="s">
        <v>17369</v>
      </c>
      <c r="OFP1" t="s">
        <v>17370</v>
      </c>
      <c r="OFQ1" t="s">
        <v>17371</v>
      </c>
      <c r="OFR1" t="s">
        <v>17372</v>
      </c>
      <c r="OFS1" t="s">
        <v>17373</v>
      </c>
      <c r="OFT1" t="s">
        <v>17374</v>
      </c>
      <c r="OFU1" t="s">
        <v>17375</v>
      </c>
      <c r="OFV1" t="s">
        <v>17376</v>
      </c>
      <c r="OFW1" t="s">
        <v>17377</v>
      </c>
      <c r="OFX1" t="s">
        <v>17378</v>
      </c>
      <c r="OFY1" t="s">
        <v>17379</v>
      </c>
      <c r="OFZ1" t="s">
        <v>17380</v>
      </c>
      <c r="OGA1" t="s">
        <v>17381</v>
      </c>
      <c r="OGB1" t="s">
        <v>17382</v>
      </c>
      <c r="OGC1" t="s">
        <v>17383</v>
      </c>
      <c r="OGD1" t="s">
        <v>17384</v>
      </c>
      <c r="OGE1" t="s">
        <v>17385</v>
      </c>
      <c r="OGF1" t="s">
        <v>17386</v>
      </c>
      <c r="OGG1" t="s">
        <v>17387</v>
      </c>
      <c r="OGH1" t="s">
        <v>17388</v>
      </c>
      <c r="OGI1" t="s">
        <v>17389</v>
      </c>
      <c r="OGJ1" t="s">
        <v>17390</v>
      </c>
      <c r="OGK1" t="s">
        <v>17391</v>
      </c>
      <c r="OGL1" t="s">
        <v>17392</v>
      </c>
      <c r="OGM1" t="s">
        <v>17393</v>
      </c>
      <c r="OGN1" t="s">
        <v>17394</v>
      </c>
      <c r="OGO1" t="s">
        <v>17395</v>
      </c>
      <c r="OGP1" t="s">
        <v>17396</v>
      </c>
      <c r="OGQ1" t="s">
        <v>17397</v>
      </c>
      <c r="OGR1" t="s">
        <v>17398</v>
      </c>
      <c r="OGS1" t="s">
        <v>17399</v>
      </c>
      <c r="OGT1" t="s">
        <v>17400</v>
      </c>
      <c r="OGU1" t="s">
        <v>17401</v>
      </c>
      <c r="OGV1" t="s">
        <v>17402</v>
      </c>
      <c r="OGW1" t="s">
        <v>17403</v>
      </c>
      <c r="OGX1" t="s">
        <v>17404</v>
      </c>
      <c r="OGY1" t="s">
        <v>17405</v>
      </c>
      <c r="OGZ1" t="s">
        <v>17406</v>
      </c>
      <c r="OHA1" t="s">
        <v>17407</v>
      </c>
      <c r="OHB1" t="s">
        <v>17408</v>
      </c>
      <c r="OHC1" t="s">
        <v>17409</v>
      </c>
      <c r="OHD1" t="s">
        <v>17410</v>
      </c>
      <c r="OHE1" t="s">
        <v>17411</v>
      </c>
      <c r="OHF1" t="s">
        <v>17412</v>
      </c>
      <c r="OHG1" t="s">
        <v>17413</v>
      </c>
      <c r="OHH1" t="s">
        <v>17414</v>
      </c>
      <c r="OHI1" t="s">
        <v>17415</v>
      </c>
      <c r="OHJ1" t="s">
        <v>17416</v>
      </c>
      <c r="OHK1" t="s">
        <v>17417</v>
      </c>
      <c r="OHL1" t="s">
        <v>17418</v>
      </c>
      <c r="OHM1" t="s">
        <v>17419</v>
      </c>
      <c r="OHN1" t="s">
        <v>17420</v>
      </c>
      <c r="OHO1" t="s">
        <v>17421</v>
      </c>
      <c r="OHP1" t="s">
        <v>17422</v>
      </c>
      <c r="OHQ1" t="s">
        <v>17423</v>
      </c>
      <c r="OHR1" t="s">
        <v>17424</v>
      </c>
      <c r="OHS1" t="s">
        <v>17425</v>
      </c>
      <c r="OHT1" t="s">
        <v>17426</v>
      </c>
      <c r="OHU1" t="s">
        <v>17427</v>
      </c>
      <c r="OHV1" t="s">
        <v>17428</v>
      </c>
      <c r="OHW1" t="s">
        <v>17429</v>
      </c>
      <c r="OHX1" t="s">
        <v>17430</v>
      </c>
      <c r="OHY1" t="s">
        <v>17431</v>
      </c>
      <c r="OHZ1" t="s">
        <v>17432</v>
      </c>
      <c r="OIA1" t="s">
        <v>17433</v>
      </c>
      <c r="OIB1" t="s">
        <v>17434</v>
      </c>
      <c r="OIC1" t="s">
        <v>17435</v>
      </c>
      <c r="OID1" t="s">
        <v>17436</v>
      </c>
      <c r="OIE1" t="s">
        <v>17437</v>
      </c>
      <c r="OIF1" t="s">
        <v>17438</v>
      </c>
      <c r="OIG1" t="s">
        <v>17439</v>
      </c>
      <c r="OIH1" t="s">
        <v>17440</v>
      </c>
      <c r="OII1" t="s">
        <v>17441</v>
      </c>
      <c r="OIJ1" t="s">
        <v>17442</v>
      </c>
      <c r="OIK1" t="s">
        <v>17443</v>
      </c>
      <c r="OIL1" t="s">
        <v>17444</v>
      </c>
      <c r="OIM1" t="s">
        <v>17445</v>
      </c>
      <c r="OIN1" t="s">
        <v>17446</v>
      </c>
      <c r="OIO1" t="s">
        <v>17447</v>
      </c>
      <c r="OIP1" t="s">
        <v>17448</v>
      </c>
      <c r="OIQ1" t="s">
        <v>17449</v>
      </c>
      <c r="OIR1" t="s">
        <v>17450</v>
      </c>
      <c r="OIS1" t="s">
        <v>17451</v>
      </c>
      <c r="OIT1" t="s">
        <v>17452</v>
      </c>
      <c r="OIU1" t="s">
        <v>17453</v>
      </c>
      <c r="OIV1" t="s">
        <v>17454</v>
      </c>
      <c r="OIW1" t="s">
        <v>17455</v>
      </c>
      <c r="OIX1" t="s">
        <v>17456</v>
      </c>
      <c r="OIY1" t="s">
        <v>17457</v>
      </c>
      <c r="OIZ1" t="s">
        <v>17458</v>
      </c>
      <c r="OJA1" t="s">
        <v>17459</v>
      </c>
      <c r="OJB1" t="s">
        <v>17460</v>
      </c>
      <c r="OJC1" t="s">
        <v>17461</v>
      </c>
      <c r="OJD1" t="s">
        <v>17462</v>
      </c>
      <c r="OJE1" t="s">
        <v>17463</v>
      </c>
      <c r="OJF1" t="s">
        <v>17464</v>
      </c>
      <c r="OJG1" t="s">
        <v>17465</v>
      </c>
      <c r="OJH1" t="s">
        <v>17466</v>
      </c>
      <c r="OJI1" t="s">
        <v>17467</v>
      </c>
      <c r="OJJ1" t="s">
        <v>17468</v>
      </c>
      <c r="OJK1" t="s">
        <v>17469</v>
      </c>
      <c r="OJL1" t="s">
        <v>17470</v>
      </c>
      <c r="OJM1" t="s">
        <v>17471</v>
      </c>
      <c r="OJN1" t="s">
        <v>17472</v>
      </c>
      <c r="OJO1" t="s">
        <v>17473</v>
      </c>
      <c r="OJP1" t="s">
        <v>17474</v>
      </c>
      <c r="OJQ1" t="s">
        <v>17475</v>
      </c>
      <c r="OJR1" t="s">
        <v>17476</v>
      </c>
      <c r="OJS1" t="s">
        <v>17477</v>
      </c>
      <c r="OJT1" t="s">
        <v>17478</v>
      </c>
      <c r="OJU1" t="s">
        <v>17479</v>
      </c>
      <c r="OJV1" t="s">
        <v>17480</v>
      </c>
      <c r="OJW1" t="s">
        <v>17481</v>
      </c>
      <c r="OJX1" t="s">
        <v>17482</v>
      </c>
      <c r="OJY1" t="s">
        <v>17483</v>
      </c>
      <c r="OJZ1" t="s">
        <v>17484</v>
      </c>
      <c r="OKA1" t="s">
        <v>17485</v>
      </c>
      <c r="OKB1" t="s">
        <v>17486</v>
      </c>
      <c r="OKC1" t="s">
        <v>17487</v>
      </c>
      <c r="OKD1" t="s">
        <v>17488</v>
      </c>
      <c r="OKE1" t="s">
        <v>17489</v>
      </c>
      <c r="OKF1" t="s">
        <v>17490</v>
      </c>
      <c r="OKG1" t="s">
        <v>17491</v>
      </c>
      <c r="OKH1" t="s">
        <v>17492</v>
      </c>
      <c r="OKI1" t="s">
        <v>17493</v>
      </c>
      <c r="OKJ1" t="s">
        <v>17494</v>
      </c>
      <c r="OKK1" t="s">
        <v>17495</v>
      </c>
      <c r="OKL1" t="s">
        <v>17496</v>
      </c>
      <c r="OKM1" t="s">
        <v>17497</v>
      </c>
      <c r="OKN1" t="s">
        <v>17498</v>
      </c>
      <c r="OKO1" t="s">
        <v>17499</v>
      </c>
      <c r="OKP1" t="s">
        <v>17500</v>
      </c>
      <c r="OKQ1" t="s">
        <v>17501</v>
      </c>
      <c r="OKR1" t="s">
        <v>17502</v>
      </c>
      <c r="OKS1" t="s">
        <v>17503</v>
      </c>
      <c r="OKT1" t="s">
        <v>17504</v>
      </c>
      <c r="OKU1" t="s">
        <v>17505</v>
      </c>
      <c r="OKV1" t="s">
        <v>17506</v>
      </c>
      <c r="OKW1" t="s">
        <v>17507</v>
      </c>
      <c r="OKX1" t="s">
        <v>17508</v>
      </c>
      <c r="OKY1" t="s">
        <v>17509</v>
      </c>
      <c r="OKZ1" t="s">
        <v>17510</v>
      </c>
      <c r="OLA1" t="s">
        <v>17511</v>
      </c>
      <c r="OLB1" t="s">
        <v>17512</v>
      </c>
      <c r="OLC1" t="s">
        <v>17513</v>
      </c>
      <c r="OLD1" t="s">
        <v>17514</v>
      </c>
      <c r="OLE1" t="s">
        <v>17515</v>
      </c>
      <c r="OLF1" t="s">
        <v>17516</v>
      </c>
      <c r="OLG1" t="s">
        <v>17517</v>
      </c>
      <c r="OLH1" t="s">
        <v>17518</v>
      </c>
      <c r="OLI1" t="s">
        <v>17519</v>
      </c>
      <c r="OLJ1" t="s">
        <v>17520</v>
      </c>
      <c r="OLK1" t="s">
        <v>17521</v>
      </c>
      <c r="OLL1" t="s">
        <v>17522</v>
      </c>
      <c r="OLM1" t="s">
        <v>17523</v>
      </c>
      <c r="OLN1" t="s">
        <v>17524</v>
      </c>
      <c r="OLO1" t="s">
        <v>17525</v>
      </c>
      <c r="OLP1" t="s">
        <v>17526</v>
      </c>
      <c r="OLQ1" t="s">
        <v>17527</v>
      </c>
      <c r="OLR1" t="s">
        <v>17528</v>
      </c>
      <c r="OLS1" t="s">
        <v>17529</v>
      </c>
      <c r="OLT1" t="s">
        <v>17530</v>
      </c>
      <c r="OLU1" t="s">
        <v>17531</v>
      </c>
      <c r="OLV1" t="s">
        <v>17532</v>
      </c>
      <c r="OLW1" t="s">
        <v>17533</v>
      </c>
      <c r="OLX1" t="s">
        <v>17534</v>
      </c>
      <c r="OLY1" t="s">
        <v>17535</v>
      </c>
      <c r="OLZ1" t="s">
        <v>17536</v>
      </c>
      <c r="OMA1" t="s">
        <v>17537</v>
      </c>
      <c r="OMB1" t="s">
        <v>17538</v>
      </c>
      <c r="OMC1" t="s">
        <v>17539</v>
      </c>
      <c r="OMD1" t="s">
        <v>17540</v>
      </c>
      <c r="OME1" t="s">
        <v>17541</v>
      </c>
      <c r="OMF1" t="s">
        <v>17542</v>
      </c>
      <c r="OMG1" t="s">
        <v>17543</v>
      </c>
      <c r="OMH1" t="s">
        <v>17544</v>
      </c>
      <c r="OMI1" t="s">
        <v>17545</v>
      </c>
      <c r="OMJ1" t="s">
        <v>17546</v>
      </c>
      <c r="OMK1" t="s">
        <v>17547</v>
      </c>
      <c r="OML1" t="s">
        <v>17548</v>
      </c>
      <c r="OMM1" t="s">
        <v>17549</v>
      </c>
      <c r="OMN1" t="s">
        <v>17550</v>
      </c>
      <c r="OMO1" t="s">
        <v>17551</v>
      </c>
      <c r="OMP1" t="s">
        <v>17552</v>
      </c>
      <c r="OMQ1" t="s">
        <v>17553</v>
      </c>
      <c r="OMR1" t="s">
        <v>17554</v>
      </c>
      <c r="OMS1" t="s">
        <v>17555</v>
      </c>
      <c r="OMT1" t="s">
        <v>17556</v>
      </c>
      <c r="OMU1" t="s">
        <v>17557</v>
      </c>
      <c r="OMV1" t="s">
        <v>17558</v>
      </c>
      <c r="OMW1" t="s">
        <v>17559</v>
      </c>
      <c r="OMX1" t="s">
        <v>17560</v>
      </c>
      <c r="OMY1" t="s">
        <v>17561</v>
      </c>
      <c r="OMZ1" t="s">
        <v>17562</v>
      </c>
      <c r="ONA1" t="s">
        <v>17563</v>
      </c>
      <c r="ONB1" t="s">
        <v>17564</v>
      </c>
      <c r="ONC1" t="s">
        <v>17565</v>
      </c>
      <c r="OND1" t="s">
        <v>17566</v>
      </c>
      <c r="ONE1" t="s">
        <v>17567</v>
      </c>
      <c r="ONF1" t="s">
        <v>17568</v>
      </c>
      <c r="ONG1" t="s">
        <v>17569</v>
      </c>
      <c r="ONH1" t="s">
        <v>17570</v>
      </c>
      <c r="ONI1" t="s">
        <v>17571</v>
      </c>
      <c r="ONJ1" t="s">
        <v>17572</v>
      </c>
      <c r="ONK1" t="s">
        <v>17573</v>
      </c>
      <c r="ONL1" t="s">
        <v>17574</v>
      </c>
      <c r="ONM1" t="s">
        <v>17575</v>
      </c>
      <c r="ONN1" t="s">
        <v>17576</v>
      </c>
      <c r="ONO1" t="s">
        <v>17577</v>
      </c>
      <c r="ONP1" t="s">
        <v>17578</v>
      </c>
      <c r="ONQ1" t="s">
        <v>17579</v>
      </c>
      <c r="ONR1" t="s">
        <v>17580</v>
      </c>
      <c r="ONS1" t="s">
        <v>17581</v>
      </c>
      <c r="ONT1" t="s">
        <v>17582</v>
      </c>
      <c r="ONU1" t="s">
        <v>17583</v>
      </c>
      <c r="ONV1" t="s">
        <v>17584</v>
      </c>
      <c r="ONW1" t="s">
        <v>17585</v>
      </c>
      <c r="ONX1" t="s">
        <v>17586</v>
      </c>
      <c r="ONY1" t="s">
        <v>17587</v>
      </c>
      <c r="ONZ1" t="s">
        <v>17588</v>
      </c>
      <c r="OOA1" t="s">
        <v>17589</v>
      </c>
      <c r="OOB1" t="s">
        <v>17590</v>
      </c>
      <c r="OOC1" t="s">
        <v>17591</v>
      </c>
      <c r="OOD1" t="s">
        <v>17592</v>
      </c>
      <c r="OOE1" t="s">
        <v>17593</v>
      </c>
      <c r="OOF1" t="s">
        <v>17594</v>
      </c>
      <c r="OOG1" t="s">
        <v>17595</v>
      </c>
      <c r="OOH1" t="s">
        <v>17596</v>
      </c>
      <c r="OOI1" t="s">
        <v>17597</v>
      </c>
      <c r="OOJ1" t="s">
        <v>17598</v>
      </c>
      <c r="OOK1" t="s">
        <v>17599</v>
      </c>
      <c r="OOL1" t="s">
        <v>17600</v>
      </c>
      <c r="OOM1" t="s">
        <v>17601</v>
      </c>
      <c r="OON1" t="s">
        <v>17602</v>
      </c>
      <c r="OOO1" t="s">
        <v>17603</v>
      </c>
      <c r="OOP1" t="s">
        <v>17604</v>
      </c>
      <c r="OOQ1" t="s">
        <v>17605</v>
      </c>
      <c r="OOR1" t="s">
        <v>17606</v>
      </c>
      <c r="OOS1" t="s">
        <v>17607</v>
      </c>
      <c r="OOT1" t="s">
        <v>17608</v>
      </c>
      <c r="OOU1" t="s">
        <v>17609</v>
      </c>
      <c r="OOV1" t="s">
        <v>17610</v>
      </c>
      <c r="OOW1" t="s">
        <v>17611</v>
      </c>
      <c r="OOX1" t="s">
        <v>17612</v>
      </c>
      <c r="OOY1" t="s">
        <v>17613</v>
      </c>
      <c r="OOZ1" t="s">
        <v>17614</v>
      </c>
      <c r="OPA1" t="s">
        <v>17615</v>
      </c>
      <c r="OPB1" t="s">
        <v>17616</v>
      </c>
      <c r="OPC1" t="s">
        <v>17617</v>
      </c>
      <c r="OPD1" t="s">
        <v>17618</v>
      </c>
      <c r="OPE1" t="s">
        <v>17619</v>
      </c>
      <c r="OPF1" t="s">
        <v>17620</v>
      </c>
      <c r="OPG1" t="s">
        <v>17621</v>
      </c>
      <c r="OPH1" t="s">
        <v>17622</v>
      </c>
      <c r="OPI1" t="s">
        <v>17623</v>
      </c>
      <c r="OPJ1" t="s">
        <v>17624</v>
      </c>
      <c r="OPK1" t="s">
        <v>17625</v>
      </c>
      <c r="OPL1" t="s">
        <v>17626</v>
      </c>
      <c r="OPM1" t="s">
        <v>17627</v>
      </c>
      <c r="OPN1" t="s">
        <v>17628</v>
      </c>
      <c r="OPO1" t="s">
        <v>17629</v>
      </c>
      <c r="OPP1" t="s">
        <v>17630</v>
      </c>
      <c r="OPQ1" t="s">
        <v>17631</v>
      </c>
      <c r="OPR1" t="s">
        <v>17632</v>
      </c>
      <c r="OPS1" t="s">
        <v>17633</v>
      </c>
      <c r="OPT1" t="s">
        <v>17634</v>
      </c>
      <c r="OPU1" t="s">
        <v>17635</v>
      </c>
      <c r="OPV1" t="s">
        <v>17636</v>
      </c>
      <c r="OPW1" t="s">
        <v>17637</v>
      </c>
      <c r="OPX1" t="s">
        <v>17638</v>
      </c>
      <c r="OPY1" t="s">
        <v>17639</v>
      </c>
      <c r="OPZ1" t="s">
        <v>17640</v>
      </c>
      <c r="OQA1" t="s">
        <v>17641</v>
      </c>
      <c r="OQB1" t="s">
        <v>17642</v>
      </c>
      <c r="OQC1" t="s">
        <v>17643</v>
      </c>
      <c r="OQD1" t="s">
        <v>17644</v>
      </c>
      <c r="OQE1" t="s">
        <v>17645</v>
      </c>
      <c r="OQF1" t="s">
        <v>17646</v>
      </c>
      <c r="OQG1" t="s">
        <v>17647</v>
      </c>
      <c r="OQH1" t="s">
        <v>17648</v>
      </c>
      <c r="OQI1" t="s">
        <v>17649</v>
      </c>
      <c r="OQJ1" t="s">
        <v>17650</v>
      </c>
      <c r="OQK1" t="s">
        <v>17651</v>
      </c>
      <c r="OQL1" t="s">
        <v>17652</v>
      </c>
      <c r="OQM1" t="s">
        <v>17653</v>
      </c>
      <c r="OQN1" t="s">
        <v>17654</v>
      </c>
      <c r="OQO1" t="s">
        <v>17655</v>
      </c>
      <c r="OQP1" t="s">
        <v>17656</v>
      </c>
      <c r="OQQ1" t="s">
        <v>17657</v>
      </c>
      <c r="OQR1" t="s">
        <v>17658</v>
      </c>
      <c r="OQS1" t="s">
        <v>17659</v>
      </c>
      <c r="OQT1" t="s">
        <v>17660</v>
      </c>
      <c r="OQU1" t="s">
        <v>17661</v>
      </c>
      <c r="OQV1" t="s">
        <v>17662</v>
      </c>
      <c r="OQW1" t="s">
        <v>17663</v>
      </c>
      <c r="OQX1" t="s">
        <v>17664</v>
      </c>
      <c r="OQY1" t="s">
        <v>17665</v>
      </c>
      <c r="OQZ1" t="s">
        <v>17666</v>
      </c>
      <c r="ORA1" t="s">
        <v>17667</v>
      </c>
      <c r="ORB1" t="s">
        <v>17668</v>
      </c>
      <c r="ORC1" t="s">
        <v>17669</v>
      </c>
      <c r="ORD1" t="s">
        <v>17670</v>
      </c>
      <c r="ORE1" t="s">
        <v>17671</v>
      </c>
      <c r="ORF1" t="s">
        <v>17672</v>
      </c>
      <c r="ORG1" t="s">
        <v>17673</v>
      </c>
      <c r="ORH1" t="s">
        <v>17674</v>
      </c>
      <c r="ORI1" t="s">
        <v>17675</v>
      </c>
      <c r="ORJ1" t="s">
        <v>17676</v>
      </c>
      <c r="ORK1" t="s">
        <v>17677</v>
      </c>
      <c r="ORL1" t="s">
        <v>17678</v>
      </c>
      <c r="ORM1" t="s">
        <v>17679</v>
      </c>
      <c r="ORN1" t="s">
        <v>17680</v>
      </c>
      <c r="ORO1" t="s">
        <v>17681</v>
      </c>
      <c r="ORP1" t="s">
        <v>17682</v>
      </c>
      <c r="ORQ1" t="s">
        <v>17683</v>
      </c>
      <c r="ORR1" t="s">
        <v>17684</v>
      </c>
      <c r="ORS1" t="s">
        <v>17685</v>
      </c>
      <c r="ORT1" t="s">
        <v>17686</v>
      </c>
      <c r="ORU1" t="s">
        <v>17687</v>
      </c>
      <c r="ORV1" t="s">
        <v>17688</v>
      </c>
      <c r="ORW1" t="s">
        <v>17689</v>
      </c>
      <c r="ORX1" t="s">
        <v>17690</v>
      </c>
      <c r="ORY1" t="s">
        <v>17691</v>
      </c>
      <c r="ORZ1" t="s">
        <v>17692</v>
      </c>
      <c r="OSA1" t="s">
        <v>17693</v>
      </c>
      <c r="OSB1" t="s">
        <v>17694</v>
      </c>
      <c r="OSC1" t="s">
        <v>17695</v>
      </c>
      <c r="OSD1" t="s">
        <v>17696</v>
      </c>
      <c r="OSE1" t="s">
        <v>17697</v>
      </c>
      <c r="OSF1" t="s">
        <v>17698</v>
      </c>
      <c r="OSG1" t="s">
        <v>17699</v>
      </c>
      <c r="OSH1" t="s">
        <v>17700</v>
      </c>
      <c r="OSI1" t="s">
        <v>17701</v>
      </c>
      <c r="OSJ1" t="s">
        <v>17702</v>
      </c>
      <c r="OSK1" t="s">
        <v>17703</v>
      </c>
      <c r="OSL1" t="s">
        <v>17704</v>
      </c>
      <c r="OSM1" t="s">
        <v>17705</v>
      </c>
      <c r="OSN1" t="s">
        <v>17706</v>
      </c>
      <c r="OSO1" t="s">
        <v>17707</v>
      </c>
      <c r="OSP1" t="s">
        <v>17708</v>
      </c>
      <c r="OSQ1" t="s">
        <v>17709</v>
      </c>
      <c r="OSR1" t="s">
        <v>17710</v>
      </c>
      <c r="OSS1" t="s">
        <v>17711</v>
      </c>
      <c r="OST1" t="s">
        <v>17712</v>
      </c>
      <c r="OSU1" t="s">
        <v>17713</v>
      </c>
      <c r="OSV1" t="s">
        <v>17714</v>
      </c>
      <c r="OSW1" t="s">
        <v>17715</v>
      </c>
      <c r="OSX1" t="s">
        <v>17716</v>
      </c>
      <c r="OSY1" t="s">
        <v>17717</v>
      </c>
      <c r="OSZ1" t="s">
        <v>17718</v>
      </c>
      <c r="OTA1" t="s">
        <v>17719</v>
      </c>
      <c r="OTB1" t="s">
        <v>17720</v>
      </c>
      <c r="OTC1" t="s">
        <v>17721</v>
      </c>
      <c r="OTD1" t="s">
        <v>17722</v>
      </c>
      <c r="OTE1" t="s">
        <v>17723</v>
      </c>
      <c r="OTF1" t="s">
        <v>17724</v>
      </c>
      <c r="OTG1" t="s">
        <v>17725</v>
      </c>
      <c r="OTH1" t="s">
        <v>17726</v>
      </c>
      <c r="OTI1" t="s">
        <v>17727</v>
      </c>
      <c r="OTJ1" t="s">
        <v>17728</v>
      </c>
      <c r="OTK1" t="s">
        <v>17729</v>
      </c>
      <c r="OTL1" t="s">
        <v>17730</v>
      </c>
      <c r="OTM1" t="s">
        <v>17731</v>
      </c>
      <c r="OTN1" t="s">
        <v>17732</v>
      </c>
      <c r="OTO1" t="s">
        <v>17733</v>
      </c>
      <c r="OTP1" t="s">
        <v>17734</v>
      </c>
      <c r="OTQ1" t="s">
        <v>17735</v>
      </c>
      <c r="OTR1" t="s">
        <v>17736</v>
      </c>
      <c r="OTS1" t="s">
        <v>17737</v>
      </c>
      <c r="OTT1" t="s">
        <v>17738</v>
      </c>
      <c r="OTU1" t="s">
        <v>17739</v>
      </c>
      <c r="OTV1" t="s">
        <v>17740</v>
      </c>
      <c r="OTW1" t="s">
        <v>17741</v>
      </c>
      <c r="OTX1" t="s">
        <v>17742</v>
      </c>
      <c r="OTY1" t="s">
        <v>17743</v>
      </c>
      <c r="OTZ1" t="s">
        <v>17744</v>
      </c>
      <c r="OUA1" t="s">
        <v>17745</v>
      </c>
      <c r="OUB1" t="s">
        <v>17746</v>
      </c>
      <c r="OUC1" t="s">
        <v>17747</v>
      </c>
      <c r="OUD1" t="s">
        <v>17748</v>
      </c>
      <c r="OUE1" t="s">
        <v>17749</v>
      </c>
      <c r="OUF1" t="s">
        <v>17750</v>
      </c>
      <c r="OUG1" t="s">
        <v>17751</v>
      </c>
      <c r="OUH1" t="s">
        <v>17752</v>
      </c>
      <c r="OUI1" t="s">
        <v>17753</v>
      </c>
      <c r="OUJ1" t="s">
        <v>17754</v>
      </c>
      <c r="OUK1" t="s">
        <v>17755</v>
      </c>
      <c r="OUL1" t="s">
        <v>17756</v>
      </c>
      <c r="OUM1" t="s">
        <v>17757</v>
      </c>
      <c r="OUN1" t="s">
        <v>17758</v>
      </c>
      <c r="OUO1" t="s">
        <v>17759</v>
      </c>
      <c r="OUP1" t="s">
        <v>17760</v>
      </c>
      <c r="OUQ1" t="s">
        <v>17761</v>
      </c>
      <c r="OUR1" t="s">
        <v>17762</v>
      </c>
      <c r="OUS1" t="s">
        <v>17763</v>
      </c>
      <c r="OUT1" t="s">
        <v>17764</v>
      </c>
      <c r="OUU1" t="s">
        <v>17765</v>
      </c>
      <c r="OUV1" t="s">
        <v>17766</v>
      </c>
      <c r="OUW1" t="s">
        <v>17767</v>
      </c>
      <c r="OUX1" t="s">
        <v>17768</v>
      </c>
      <c r="OUY1" t="s">
        <v>17769</v>
      </c>
      <c r="OUZ1" t="s">
        <v>17770</v>
      </c>
      <c r="OVA1" t="s">
        <v>17771</v>
      </c>
      <c r="OVB1" t="s">
        <v>17772</v>
      </c>
      <c r="OVC1" t="s">
        <v>17773</v>
      </c>
      <c r="OVD1" t="s">
        <v>17774</v>
      </c>
      <c r="OVE1" t="s">
        <v>17775</v>
      </c>
      <c r="OVF1" t="s">
        <v>17776</v>
      </c>
      <c r="OVG1" t="s">
        <v>17777</v>
      </c>
      <c r="OVH1" t="s">
        <v>17778</v>
      </c>
      <c r="OVI1" t="s">
        <v>17779</v>
      </c>
      <c r="OVJ1" t="s">
        <v>17780</v>
      </c>
      <c r="OVK1" t="s">
        <v>17781</v>
      </c>
      <c r="OVL1" t="s">
        <v>17782</v>
      </c>
      <c r="OVM1" t="s">
        <v>17783</v>
      </c>
      <c r="OVN1" t="s">
        <v>17784</v>
      </c>
      <c r="OVO1" t="s">
        <v>17785</v>
      </c>
      <c r="OVP1" t="s">
        <v>17786</v>
      </c>
      <c r="OVQ1" t="s">
        <v>17787</v>
      </c>
      <c r="OVR1" t="s">
        <v>17788</v>
      </c>
      <c r="OVS1" t="s">
        <v>17789</v>
      </c>
      <c r="OVT1" t="s">
        <v>17790</v>
      </c>
      <c r="OVU1" t="s">
        <v>17791</v>
      </c>
      <c r="OVV1" t="s">
        <v>17792</v>
      </c>
      <c r="OVW1" t="s">
        <v>17793</v>
      </c>
      <c r="OVX1" t="s">
        <v>17794</v>
      </c>
      <c r="OVY1" t="s">
        <v>17795</v>
      </c>
      <c r="OVZ1" t="s">
        <v>17796</v>
      </c>
      <c r="OWA1" t="s">
        <v>17797</v>
      </c>
      <c r="OWB1" t="s">
        <v>17798</v>
      </c>
      <c r="OWC1" t="s">
        <v>17799</v>
      </c>
      <c r="OWD1" t="s">
        <v>17800</v>
      </c>
      <c r="OWE1" t="s">
        <v>17801</v>
      </c>
      <c r="OWF1" t="s">
        <v>17802</v>
      </c>
      <c r="OWG1" t="s">
        <v>17803</v>
      </c>
      <c r="OWH1" t="s">
        <v>17804</v>
      </c>
      <c r="OWI1" t="s">
        <v>17805</v>
      </c>
      <c r="OWJ1" t="s">
        <v>17806</v>
      </c>
      <c r="OWK1" t="s">
        <v>17807</v>
      </c>
      <c r="OWL1" t="s">
        <v>17808</v>
      </c>
      <c r="OWM1" t="s">
        <v>17809</v>
      </c>
      <c r="OWN1" t="s">
        <v>17810</v>
      </c>
      <c r="OWO1" t="s">
        <v>17811</v>
      </c>
      <c r="OWP1" t="s">
        <v>17812</v>
      </c>
      <c r="OWQ1" t="s">
        <v>17813</v>
      </c>
      <c r="OWR1" t="s">
        <v>17814</v>
      </c>
      <c r="OWS1" t="s">
        <v>17815</v>
      </c>
      <c r="OWT1" t="s">
        <v>17816</v>
      </c>
      <c r="OWU1" t="s">
        <v>17817</v>
      </c>
      <c r="OWV1" t="s">
        <v>17818</v>
      </c>
      <c r="OWW1" t="s">
        <v>17819</v>
      </c>
      <c r="OWX1" t="s">
        <v>17820</v>
      </c>
      <c r="OWY1" t="s">
        <v>17821</v>
      </c>
      <c r="OWZ1" t="s">
        <v>17822</v>
      </c>
      <c r="OXA1" t="s">
        <v>17823</v>
      </c>
      <c r="OXB1" t="s">
        <v>17824</v>
      </c>
      <c r="OXC1" t="s">
        <v>17825</v>
      </c>
      <c r="OXD1" t="s">
        <v>17826</v>
      </c>
      <c r="OXE1" t="s">
        <v>17827</v>
      </c>
      <c r="OXF1" t="s">
        <v>17828</v>
      </c>
      <c r="OXG1" t="s">
        <v>17829</v>
      </c>
      <c r="OXH1" t="s">
        <v>17830</v>
      </c>
      <c r="OXI1" t="s">
        <v>17831</v>
      </c>
      <c r="OXJ1" t="s">
        <v>17832</v>
      </c>
      <c r="OXK1" t="s">
        <v>17833</v>
      </c>
      <c r="OXL1" t="s">
        <v>17834</v>
      </c>
      <c r="OXM1" t="s">
        <v>17835</v>
      </c>
      <c r="OXN1" t="s">
        <v>17836</v>
      </c>
      <c r="OXO1" t="s">
        <v>17837</v>
      </c>
      <c r="OXP1" t="s">
        <v>17838</v>
      </c>
      <c r="OXQ1" t="s">
        <v>17839</v>
      </c>
      <c r="OXR1" t="s">
        <v>17840</v>
      </c>
      <c r="OXS1" t="s">
        <v>17841</v>
      </c>
      <c r="OXT1" t="s">
        <v>17842</v>
      </c>
      <c r="OXU1" t="s">
        <v>17843</v>
      </c>
      <c r="OXV1" t="s">
        <v>17844</v>
      </c>
      <c r="OXW1" t="s">
        <v>17845</v>
      </c>
      <c r="OXX1" t="s">
        <v>17846</v>
      </c>
      <c r="OXY1" t="s">
        <v>17847</v>
      </c>
      <c r="OXZ1" t="s">
        <v>17848</v>
      </c>
      <c r="OYA1" t="s">
        <v>17849</v>
      </c>
      <c r="OYB1" t="s">
        <v>17850</v>
      </c>
      <c r="OYC1" t="s">
        <v>17851</v>
      </c>
      <c r="OYD1" t="s">
        <v>17852</v>
      </c>
      <c r="OYE1" t="s">
        <v>17853</v>
      </c>
      <c r="OYF1" t="s">
        <v>17854</v>
      </c>
      <c r="OYG1" t="s">
        <v>17855</v>
      </c>
      <c r="OYH1" t="s">
        <v>17856</v>
      </c>
      <c r="OYI1" t="s">
        <v>17857</v>
      </c>
      <c r="OYJ1" t="s">
        <v>17858</v>
      </c>
      <c r="OYK1" t="s">
        <v>17859</v>
      </c>
      <c r="OYL1" t="s">
        <v>17860</v>
      </c>
      <c r="OYM1" t="s">
        <v>17861</v>
      </c>
      <c r="OYN1" t="s">
        <v>17862</v>
      </c>
      <c r="OYO1" t="s">
        <v>17863</v>
      </c>
      <c r="OYP1" t="s">
        <v>17864</v>
      </c>
      <c r="OYQ1" t="s">
        <v>17865</v>
      </c>
      <c r="OYR1" t="s">
        <v>17866</v>
      </c>
      <c r="OYS1" t="s">
        <v>17867</v>
      </c>
      <c r="OYT1" t="s">
        <v>17868</v>
      </c>
      <c r="OYU1" t="s">
        <v>17869</v>
      </c>
      <c r="OYV1" t="s">
        <v>17870</v>
      </c>
      <c r="OYW1" t="s">
        <v>17871</v>
      </c>
      <c r="OYX1" t="s">
        <v>17872</v>
      </c>
      <c r="OYY1" t="s">
        <v>17873</v>
      </c>
      <c r="OYZ1" t="s">
        <v>17874</v>
      </c>
      <c r="OZA1" t="s">
        <v>17875</v>
      </c>
      <c r="OZB1" t="s">
        <v>17876</v>
      </c>
      <c r="OZC1" t="s">
        <v>17877</v>
      </c>
      <c r="OZD1" t="s">
        <v>17878</v>
      </c>
      <c r="OZE1" t="s">
        <v>17879</v>
      </c>
      <c r="OZF1" t="s">
        <v>17880</v>
      </c>
      <c r="OZG1" t="s">
        <v>17881</v>
      </c>
      <c r="OZH1" t="s">
        <v>17882</v>
      </c>
      <c r="OZI1" t="s">
        <v>17883</v>
      </c>
      <c r="OZJ1" t="s">
        <v>17884</v>
      </c>
      <c r="OZK1" t="s">
        <v>17885</v>
      </c>
      <c r="OZL1" t="s">
        <v>17886</v>
      </c>
      <c r="OZM1" t="s">
        <v>17887</v>
      </c>
      <c r="OZN1" t="s">
        <v>17888</v>
      </c>
      <c r="OZO1" t="s">
        <v>17889</v>
      </c>
      <c r="OZP1" t="s">
        <v>17890</v>
      </c>
      <c r="OZQ1" t="s">
        <v>17891</v>
      </c>
      <c r="OZR1" t="s">
        <v>17892</v>
      </c>
      <c r="OZS1" t="s">
        <v>17893</v>
      </c>
      <c r="OZT1" t="s">
        <v>17894</v>
      </c>
      <c r="OZU1" t="s">
        <v>17895</v>
      </c>
      <c r="OZV1" t="s">
        <v>17896</v>
      </c>
      <c r="OZW1" t="s">
        <v>17897</v>
      </c>
      <c r="OZX1" t="s">
        <v>17898</v>
      </c>
      <c r="OZY1" t="s">
        <v>17899</v>
      </c>
      <c r="OZZ1" t="s">
        <v>17900</v>
      </c>
      <c r="PAA1" t="s">
        <v>17901</v>
      </c>
      <c r="PAB1" t="s">
        <v>17902</v>
      </c>
      <c r="PAC1" t="s">
        <v>17903</v>
      </c>
      <c r="PAD1" t="s">
        <v>17904</v>
      </c>
      <c r="PAE1" t="s">
        <v>17905</v>
      </c>
      <c r="PAF1" t="s">
        <v>17906</v>
      </c>
      <c r="PAG1" t="s">
        <v>17907</v>
      </c>
      <c r="PAH1" t="s">
        <v>17908</v>
      </c>
      <c r="PAI1" t="s">
        <v>17909</v>
      </c>
      <c r="PAJ1" t="s">
        <v>17910</v>
      </c>
      <c r="PAK1" t="s">
        <v>17911</v>
      </c>
      <c r="PAL1" t="s">
        <v>17912</v>
      </c>
      <c r="PAM1" t="s">
        <v>17913</v>
      </c>
      <c r="PAN1" t="s">
        <v>17914</v>
      </c>
      <c r="PAO1" t="s">
        <v>17915</v>
      </c>
      <c r="PAP1" t="s">
        <v>17916</v>
      </c>
      <c r="PAQ1" t="s">
        <v>17917</v>
      </c>
      <c r="PAR1" t="s">
        <v>17918</v>
      </c>
      <c r="PAS1" t="s">
        <v>17919</v>
      </c>
      <c r="PAT1" t="s">
        <v>17920</v>
      </c>
      <c r="PAU1" t="s">
        <v>17921</v>
      </c>
      <c r="PAV1" t="s">
        <v>17922</v>
      </c>
      <c r="PAW1" t="s">
        <v>17923</v>
      </c>
      <c r="PAX1" t="s">
        <v>17924</v>
      </c>
      <c r="PAY1" t="s">
        <v>17925</v>
      </c>
      <c r="PAZ1" t="s">
        <v>17926</v>
      </c>
      <c r="PBA1" t="s">
        <v>17927</v>
      </c>
      <c r="PBB1" t="s">
        <v>17928</v>
      </c>
      <c r="PBC1" t="s">
        <v>17929</v>
      </c>
      <c r="PBD1" t="s">
        <v>17930</v>
      </c>
      <c r="PBE1" t="s">
        <v>17931</v>
      </c>
      <c r="PBF1" t="s">
        <v>17932</v>
      </c>
      <c r="PBG1" t="s">
        <v>17933</v>
      </c>
      <c r="PBH1" t="s">
        <v>17934</v>
      </c>
      <c r="PBI1" t="s">
        <v>17935</v>
      </c>
      <c r="PBJ1" t="s">
        <v>17936</v>
      </c>
      <c r="PBK1" t="s">
        <v>17937</v>
      </c>
      <c r="PBL1" t="s">
        <v>17938</v>
      </c>
      <c r="PBM1" t="s">
        <v>17939</v>
      </c>
      <c r="PBN1" t="s">
        <v>17940</v>
      </c>
      <c r="PBO1" t="s">
        <v>17941</v>
      </c>
      <c r="PBP1" t="s">
        <v>17942</v>
      </c>
      <c r="PBQ1" t="s">
        <v>17943</v>
      </c>
      <c r="PBR1" t="s">
        <v>17944</v>
      </c>
      <c r="PBS1" t="s">
        <v>17945</v>
      </c>
      <c r="PBT1" t="s">
        <v>17946</v>
      </c>
      <c r="PBU1" t="s">
        <v>17947</v>
      </c>
      <c r="PBV1" t="s">
        <v>17948</v>
      </c>
      <c r="PBW1" t="s">
        <v>17949</v>
      </c>
      <c r="PBX1" t="s">
        <v>17950</v>
      </c>
      <c r="PBY1" t="s">
        <v>17951</v>
      </c>
      <c r="PBZ1" t="s">
        <v>17952</v>
      </c>
      <c r="PCA1" t="s">
        <v>17953</v>
      </c>
      <c r="PCB1" t="s">
        <v>17954</v>
      </c>
      <c r="PCC1" t="s">
        <v>17955</v>
      </c>
      <c r="PCD1" t="s">
        <v>17956</v>
      </c>
      <c r="PCE1" t="s">
        <v>17957</v>
      </c>
      <c r="PCF1" t="s">
        <v>17958</v>
      </c>
      <c r="PCG1" t="s">
        <v>17959</v>
      </c>
      <c r="PCH1" t="s">
        <v>17960</v>
      </c>
      <c r="PCI1" t="s">
        <v>17961</v>
      </c>
      <c r="PCJ1" t="s">
        <v>17962</v>
      </c>
      <c r="PCK1" t="s">
        <v>17963</v>
      </c>
      <c r="PCL1" t="s">
        <v>17964</v>
      </c>
      <c r="PCM1" t="s">
        <v>17965</v>
      </c>
      <c r="PCN1" t="s">
        <v>17966</v>
      </c>
      <c r="PCO1" t="s">
        <v>17967</v>
      </c>
      <c r="PCP1" t="s">
        <v>17968</v>
      </c>
      <c r="PCQ1" t="s">
        <v>17969</v>
      </c>
      <c r="PCR1" t="s">
        <v>17970</v>
      </c>
      <c r="PCS1" t="s">
        <v>17971</v>
      </c>
      <c r="PCT1" t="s">
        <v>17972</v>
      </c>
      <c r="PCU1" t="s">
        <v>17973</v>
      </c>
      <c r="PCV1" t="s">
        <v>17974</v>
      </c>
      <c r="PCW1" t="s">
        <v>17975</v>
      </c>
      <c r="PCX1" t="s">
        <v>17976</v>
      </c>
      <c r="PCY1" t="s">
        <v>17977</v>
      </c>
      <c r="PCZ1" t="s">
        <v>17978</v>
      </c>
      <c r="PDA1" t="s">
        <v>17979</v>
      </c>
      <c r="PDB1" t="s">
        <v>17980</v>
      </c>
      <c r="PDC1" t="s">
        <v>17981</v>
      </c>
      <c r="PDD1" t="s">
        <v>17982</v>
      </c>
      <c r="PDE1" t="s">
        <v>17983</v>
      </c>
      <c r="PDF1" t="s">
        <v>17984</v>
      </c>
      <c r="PDG1" t="s">
        <v>17985</v>
      </c>
      <c r="PDH1" t="s">
        <v>17986</v>
      </c>
      <c r="PDI1" t="s">
        <v>17987</v>
      </c>
      <c r="PDJ1" t="s">
        <v>17988</v>
      </c>
      <c r="PDK1" t="s">
        <v>17989</v>
      </c>
      <c r="PDL1" t="s">
        <v>17990</v>
      </c>
      <c r="PDM1" t="s">
        <v>17991</v>
      </c>
      <c r="PDN1" t="s">
        <v>17992</v>
      </c>
      <c r="PDO1" t="s">
        <v>17993</v>
      </c>
      <c r="PDP1" t="s">
        <v>17994</v>
      </c>
      <c r="PDQ1" t="s">
        <v>17995</v>
      </c>
      <c r="PDR1" t="s">
        <v>17996</v>
      </c>
      <c r="PDS1" t="s">
        <v>17997</v>
      </c>
      <c r="PDT1" t="s">
        <v>17998</v>
      </c>
      <c r="PDU1" t="s">
        <v>17999</v>
      </c>
      <c r="PDV1" t="s">
        <v>18000</v>
      </c>
      <c r="PDW1" t="s">
        <v>18001</v>
      </c>
      <c r="PDX1" t="s">
        <v>18002</v>
      </c>
      <c r="PDY1" t="s">
        <v>18003</v>
      </c>
      <c r="PDZ1" t="s">
        <v>18004</v>
      </c>
      <c r="PEA1" t="s">
        <v>18005</v>
      </c>
      <c r="PEB1" t="s">
        <v>18006</v>
      </c>
      <c r="PEC1" t="s">
        <v>18007</v>
      </c>
      <c r="PED1" t="s">
        <v>18008</v>
      </c>
      <c r="PEE1" t="s">
        <v>18009</v>
      </c>
      <c r="PEF1" t="s">
        <v>18010</v>
      </c>
      <c r="PEG1" t="s">
        <v>18011</v>
      </c>
      <c r="PEH1" t="s">
        <v>18012</v>
      </c>
      <c r="PEI1" t="s">
        <v>18013</v>
      </c>
      <c r="PEJ1" t="s">
        <v>18014</v>
      </c>
      <c r="PEK1" t="s">
        <v>18015</v>
      </c>
      <c r="PEL1" t="s">
        <v>18016</v>
      </c>
      <c r="PEM1" t="s">
        <v>18017</v>
      </c>
      <c r="PEN1" t="s">
        <v>18018</v>
      </c>
      <c r="PEO1" t="s">
        <v>18019</v>
      </c>
      <c r="PEP1" t="s">
        <v>18020</v>
      </c>
      <c r="PEQ1" t="s">
        <v>18021</v>
      </c>
      <c r="PER1" t="s">
        <v>18022</v>
      </c>
      <c r="PES1" t="s">
        <v>18023</v>
      </c>
      <c r="PET1" t="s">
        <v>18024</v>
      </c>
      <c r="PEU1" t="s">
        <v>18025</v>
      </c>
      <c r="PEV1" t="s">
        <v>18026</v>
      </c>
      <c r="PEW1" t="s">
        <v>18027</v>
      </c>
      <c r="PEX1" t="s">
        <v>18028</v>
      </c>
      <c r="PEY1" t="s">
        <v>18029</v>
      </c>
      <c r="PEZ1" t="s">
        <v>18030</v>
      </c>
      <c r="PFA1" t="s">
        <v>18031</v>
      </c>
      <c r="PFB1" t="s">
        <v>18032</v>
      </c>
      <c r="PFC1" t="s">
        <v>18033</v>
      </c>
      <c r="PFD1" t="s">
        <v>18034</v>
      </c>
      <c r="PFE1" t="s">
        <v>18035</v>
      </c>
      <c r="PFF1" t="s">
        <v>18036</v>
      </c>
      <c r="PFG1" t="s">
        <v>18037</v>
      </c>
      <c r="PFH1" t="s">
        <v>18038</v>
      </c>
      <c r="PFI1" t="s">
        <v>18039</v>
      </c>
      <c r="PFJ1" t="s">
        <v>18040</v>
      </c>
      <c r="PFK1" t="s">
        <v>18041</v>
      </c>
      <c r="PFL1" t="s">
        <v>18042</v>
      </c>
      <c r="PFM1" t="s">
        <v>18043</v>
      </c>
      <c r="PFN1" t="s">
        <v>18044</v>
      </c>
      <c r="PFO1" t="s">
        <v>18045</v>
      </c>
      <c r="PFP1" t="s">
        <v>18046</v>
      </c>
      <c r="PFQ1" t="s">
        <v>18047</v>
      </c>
      <c r="PFR1" t="s">
        <v>18048</v>
      </c>
      <c r="PFS1" t="s">
        <v>18049</v>
      </c>
      <c r="PFT1" t="s">
        <v>18050</v>
      </c>
      <c r="PFU1" t="s">
        <v>18051</v>
      </c>
      <c r="PFV1" t="s">
        <v>18052</v>
      </c>
      <c r="PFW1" t="s">
        <v>18053</v>
      </c>
      <c r="PFX1" t="s">
        <v>18054</v>
      </c>
      <c r="PFY1" t="s">
        <v>18055</v>
      </c>
      <c r="PFZ1" t="s">
        <v>18056</v>
      </c>
      <c r="PGA1" t="s">
        <v>18057</v>
      </c>
      <c r="PGB1" t="s">
        <v>18058</v>
      </c>
      <c r="PGC1" t="s">
        <v>18059</v>
      </c>
      <c r="PGD1" t="s">
        <v>18060</v>
      </c>
      <c r="PGE1" t="s">
        <v>18061</v>
      </c>
      <c r="PGF1" t="s">
        <v>18062</v>
      </c>
      <c r="PGG1" t="s">
        <v>18063</v>
      </c>
      <c r="PGH1" t="s">
        <v>18064</v>
      </c>
      <c r="PGI1" t="s">
        <v>18065</v>
      </c>
      <c r="PGJ1" t="s">
        <v>18066</v>
      </c>
      <c r="PGK1" t="s">
        <v>18067</v>
      </c>
      <c r="PGL1" t="s">
        <v>18068</v>
      </c>
      <c r="PGM1" t="s">
        <v>18069</v>
      </c>
      <c r="PGN1" t="s">
        <v>18070</v>
      </c>
      <c r="PGO1" t="s">
        <v>18071</v>
      </c>
      <c r="PGP1" t="s">
        <v>18072</v>
      </c>
      <c r="PGQ1" t="s">
        <v>18073</v>
      </c>
      <c r="PGR1" t="s">
        <v>18074</v>
      </c>
      <c r="PGS1" t="s">
        <v>18075</v>
      </c>
      <c r="PGT1" t="s">
        <v>18076</v>
      </c>
      <c r="PGU1" t="s">
        <v>18077</v>
      </c>
      <c r="PGV1" t="s">
        <v>18078</v>
      </c>
      <c r="PGW1" t="s">
        <v>18079</v>
      </c>
      <c r="PGX1" t="s">
        <v>18080</v>
      </c>
      <c r="PGY1" t="s">
        <v>18081</v>
      </c>
      <c r="PGZ1" t="s">
        <v>18082</v>
      </c>
      <c r="PHA1" t="s">
        <v>18083</v>
      </c>
      <c r="PHB1" t="s">
        <v>18084</v>
      </c>
      <c r="PHC1" t="s">
        <v>18085</v>
      </c>
      <c r="PHD1" t="s">
        <v>18086</v>
      </c>
      <c r="PHE1" t="s">
        <v>18087</v>
      </c>
      <c r="PHF1" t="s">
        <v>18088</v>
      </c>
      <c r="PHG1" t="s">
        <v>18089</v>
      </c>
      <c r="PHH1" t="s">
        <v>18090</v>
      </c>
      <c r="PHI1" t="s">
        <v>18091</v>
      </c>
      <c r="PHJ1" t="s">
        <v>18092</v>
      </c>
      <c r="PHK1" t="s">
        <v>18093</v>
      </c>
      <c r="PHL1" t="s">
        <v>18094</v>
      </c>
      <c r="PHM1" t="s">
        <v>18095</v>
      </c>
      <c r="PHN1" t="s">
        <v>18096</v>
      </c>
      <c r="PHO1" t="s">
        <v>18097</v>
      </c>
      <c r="PHP1" t="s">
        <v>18098</v>
      </c>
      <c r="PHQ1" t="s">
        <v>18099</v>
      </c>
      <c r="PHR1" t="s">
        <v>18100</v>
      </c>
      <c r="PHS1" t="s">
        <v>18101</v>
      </c>
      <c r="PHT1" t="s">
        <v>18102</v>
      </c>
      <c r="PHU1" t="s">
        <v>18103</v>
      </c>
      <c r="PHV1" t="s">
        <v>18104</v>
      </c>
      <c r="PHW1" t="s">
        <v>18105</v>
      </c>
      <c r="PHX1" t="s">
        <v>18106</v>
      </c>
      <c r="PHY1" t="s">
        <v>18107</v>
      </c>
      <c r="PHZ1" t="s">
        <v>18108</v>
      </c>
      <c r="PIA1" t="s">
        <v>18109</v>
      </c>
      <c r="PIB1" t="s">
        <v>18110</v>
      </c>
      <c r="PIC1" t="s">
        <v>18111</v>
      </c>
      <c r="PID1" t="s">
        <v>18112</v>
      </c>
      <c r="PIE1" t="s">
        <v>18113</v>
      </c>
      <c r="PIF1" t="s">
        <v>18114</v>
      </c>
      <c r="PIG1" t="s">
        <v>18115</v>
      </c>
      <c r="PIH1" t="s">
        <v>18116</v>
      </c>
      <c r="PII1" t="s">
        <v>18117</v>
      </c>
      <c r="PIJ1" t="s">
        <v>18118</v>
      </c>
      <c r="PIK1" t="s">
        <v>18119</v>
      </c>
      <c r="PIL1" t="s">
        <v>18120</v>
      </c>
      <c r="PIM1" t="s">
        <v>18121</v>
      </c>
      <c r="PIN1" t="s">
        <v>18122</v>
      </c>
      <c r="PIO1" t="s">
        <v>18123</v>
      </c>
      <c r="PIP1" t="s">
        <v>18124</v>
      </c>
      <c r="PIQ1" t="s">
        <v>18125</v>
      </c>
      <c r="PIR1" t="s">
        <v>18126</v>
      </c>
      <c r="PIS1" t="s">
        <v>18127</v>
      </c>
      <c r="PIT1" t="s">
        <v>18128</v>
      </c>
      <c r="PIU1" t="s">
        <v>18129</v>
      </c>
      <c r="PIV1" t="s">
        <v>18130</v>
      </c>
      <c r="PIW1" t="s">
        <v>18131</v>
      </c>
      <c r="PIX1" t="s">
        <v>18132</v>
      </c>
      <c r="PIY1" t="s">
        <v>18133</v>
      </c>
      <c r="PIZ1" t="s">
        <v>18134</v>
      </c>
      <c r="PJA1" t="s">
        <v>18135</v>
      </c>
      <c r="PJB1" t="s">
        <v>18136</v>
      </c>
      <c r="PJC1" t="s">
        <v>18137</v>
      </c>
      <c r="PJD1" t="s">
        <v>18138</v>
      </c>
      <c r="PJE1" t="s">
        <v>18139</v>
      </c>
      <c r="PJF1" t="s">
        <v>18140</v>
      </c>
      <c r="PJG1" t="s">
        <v>18141</v>
      </c>
      <c r="PJH1" t="s">
        <v>18142</v>
      </c>
      <c r="PJI1" t="s">
        <v>18143</v>
      </c>
      <c r="PJJ1" t="s">
        <v>18144</v>
      </c>
      <c r="PJK1" t="s">
        <v>18145</v>
      </c>
      <c r="PJL1" t="s">
        <v>18146</v>
      </c>
      <c r="PJM1" t="s">
        <v>18147</v>
      </c>
      <c r="PJN1" t="s">
        <v>18148</v>
      </c>
      <c r="PJO1" t="s">
        <v>18149</v>
      </c>
      <c r="PJP1" t="s">
        <v>18150</v>
      </c>
      <c r="PJQ1" t="s">
        <v>18151</v>
      </c>
      <c r="PJR1" t="s">
        <v>18152</v>
      </c>
      <c r="PJS1" t="s">
        <v>18153</v>
      </c>
      <c r="PJT1" t="s">
        <v>18154</v>
      </c>
      <c r="PJU1" t="s">
        <v>18155</v>
      </c>
      <c r="PJV1" t="s">
        <v>18156</v>
      </c>
      <c r="PJW1" t="s">
        <v>18157</v>
      </c>
      <c r="PJX1" t="s">
        <v>18158</v>
      </c>
      <c r="PJY1" t="s">
        <v>18159</v>
      </c>
      <c r="PJZ1" t="s">
        <v>18160</v>
      </c>
      <c r="PKA1" t="s">
        <v>18161</v>
      </c>
      <c r="PKB1" t="s">
        <v>18162</v>
      </c>
      <c r="PKC1" t="s">
        <v>18163</v>
      </c>
      <c r="PKD1" t="s">
        <v>18164</v>
      </c>
      <c r="PKE1" t="s">
        <v>18165</v>
      </c>
      <c r="PKF1" t="s">
        <v>18166</v>
      </c>
      <c r="PKG1" t="s">
        <v>18167</v>
      </c>
      <c r="PKH1" t="s">
        <v>18168</v>
      </c>
      <c r="PKI1" t="s">
        <v>18169</v>
      </c>
      <c r="PKJ1" t="s">
        <v>18170</v>
      </c>
      <c r="PKK1" t="s">
        <v>18171</v>
      </c>
      <c r="PKL1" t="s">
        <v>18172</v>
      </c>
      <c r="PKM1" t="s">
        <v>18173</v>
      </c>
      <c r="PKN1" t="s">
        <v>18174</v>
      </c>
      <c r="PKO1" t="s">
        <v>18175</v>
      </c>
      <c r="PKP1" t="s">
        <v>18176</v>
      </c>
      <c r="PKQ1" t="s">
        <v>18177</v>
      </c>
      <c r="PKR1" t="s">
        <v>18178</v>
      </c>
      <c r="PKS1" t="s">
        <v>18179</v>
      </c>
      <c r="PKT1" t="s">
        <v>18180</v>
      </c>
      <c r="PKU1" t="s">
        <v>18181</v>
      </c>
      <c r="PKV1" t="s">
        <v>18182</v>
      </c>
      <c r="PKW1" t="s">
        <v>18183</v>
      </c>
      <c r="PKX1" t="s">
        <v>18184</v>
      </c>
      <c r="PKY1" t="s">
        <v>18185</v>
      </c>
      <c r="PKZ1" t="s">
        <v>18186</v>
      </c>
      <c r="PLA1" t="s">
        <v>18187</v>
      </c>
      <c r="PLB1" t="s">
        <v>18188</v>
      </c>
      <c r="PLC1" t="s">
        <v>18189</v>
      </c>
      <c r="PLD1" t="s">
        <v>18190</v>
      </c>
      <c r="PLE1" t="s">
        <v>18191</v>
      </c>
      <c r="PLF1" t="s">
        <v>18192</v>
      </c>
      <c r="PLG1" t="s">
        <v>18193</v>
      </c>
      <c r="PLH1" t="s">
        <v>18194</v>
      </c>
      <c r="PLI1" t="s">
        <v>18195</v>
      </c>
      <c r="PLJ1" t="s">
        <v>18196</v>
      </c>
      <c r="PLK1" t="s">
        <v>18197</v>
      </c>
      <c r="PLL1" t="s">
        <v>18198</v>
      </c>
      <c r="PLM1" t="s">
        <v>18199</v>
      </c>
      <c r="PLN1" t="s">
        <v>18200</v>
      </c>
      <c r="PLO1" t="s">
        <v>18201</v>
      </c>
      <c r="PLP1" t="s">
        <v>18202</v>
      </c>
      <c r="PLQ1" t="s">
        <v>18203</v>
      </c>
      <c r="PLR1" t="s">
        <v>18204</v>
      </c>
      <c r="PLS1" t="s">
        <v>18205</v>
      </c>
      <c r="PLT1" t="s">
        <v>18206</v>
      </c>
      <c r="PLU1" t="s">
        <v>18207</v>
      </c>
      <c r="PLV1" t="s">
        <v>18208</v>
      </c>
      <c r="PLW1" t="s">
        <v>18209</v>
      </c>
      <c r="PLX1" t="s">
        <v>18210</v>
      </c>
      <c r="PLY1" t="s">
        <v>18211</v>
      </c>
      <c r="PLZ1" t="s">
        <v>18212</v>
      </c>
      <c r="PMA1" t="s">
        <v>18213</v>
      </c>
      <c r="PMB1" t="s">
        <v>18214</v>
      </c>
      <c r="PMC1" t="s">
        <v>18215</v>
      </c>
      <c r="PMD1" t="s">
        <v>18216</v>
      </c>
      <c r="PME1" t="s">
        <v>18217</v>
      </c>
      <c r="PMF1" t="s">
        <v>18218</v>
      </c>
      <c r="PMG1" t="s">
        <v>18219</v>
      </c>
      <c r="PMH1" t="s">
        <v>18220</v>
      </c>
      <c r="PMI1" t="s">
        <v>18221</v>
      </c>
      <c r="PMJ1" t="s">
        <v>18222</v>
      </c>
      <c r="PMK1" t="s">
        <v>18223</v>
      </c>
      <c r="PML1" t="s">
        <v>18224</v>
      </c>
      <c r="PMM1" t="s">
        <v>18225</v>
      </c>
      <c r="PMN1" t="s">
        <v>18226</v>
      </c>
      <c r="PMO1" t="s">
        <v>18227</v>
      </c>
      <c r="PMP1" t="s">
        <v>18228</v>
      </c>
      <c r="PMQ1" t="s">
        <v>18229</v>
      </c>
      <c r="PMR1" t="s">
        <v>18230</v>
      </c>
      <c r="PMS1" t="s">
        <v>18231</v>
      </c>
      <c r="PMT1" t="s">
        <v>18232</v>
      </c>
      <c r="PMU1" t="s">
        <v>18233</v>
      </c>
      <c r="PMV1" t="s">
        <v>18234</v>
      </c>
      <c r="PMW1" t="s">
        <v>18235</v>
      </c>
      <c r="PMX1" t="s">
        <v>18236</v>
      </c>
      <c r="PMY1" t="s">
        <v>18237</v>
      </c>
      <c r="PMZ1" t="s">
        <v>18238</v>
      </c>
      <c r="PNA1" t="s">
        <v>18239</v>
      </c>
      <c r="PNB1" t="s">
        <v>18240</v>
      </c>
      <c r="PNC1" t="s">
        <v>18241</v>
      </c>
      <c r="PND1" t="s">
        <v>18242</v>
      </c>
      <c r="PNE1" t="s">
        <v>18243</v>
      </c>
      <c r="PNF1" t="s">
        <v>18244</v>
      </c>
      <c r="PNG1" t="s">
        <v>18245</v>
      </c>
      <c r="PNH1" t="s">
        <v>18246</v>
      </c>
      <c r="PNI1" t="s">
        <v>18247</v>
      </c>
      <c r="PNJ1" t="s">
        <v>18248</v>
      </c>
      <c r="PNK1" t="s">
        <v>18249</v>
      </c>
      <c r="PNL1" t="s">
        <v>18250</v>
      </c>
      <c r="PNM1" t="s">
        <v>18251</v>
      </c>
      <c r="PNN1" t="s">
        <v>18252</v>
      </c>
      <c r="PNO1" t="s">
        <v>18253</v>
      </c>
      <c r="PNP1" t="s">
        <v>18254</v>
      </c>
      <c r="PNQ1" t="s">
        <v>18255</v>
      </c>
      <c r="PNR1" t="s">
        <v>18256</v>
      </c>
      <c r="PNS1" t="s">
        <v>18257</v>
      </c>
      <c r="PNT1" t="s">
        <v>18258</v>
      </c>
      <c r="PNU1" t="s">
        <v>18259</v>
      </c>
      <c r="PNV1" t="s">
        <v>18260</v>
      </c>
      <c r="PNW1" t="s">
        <v>18261</v>
      </c>
      <c r="PNX1" t="s">
        <v>18262</v>
      </c>
      <c r="PNY1" t="s">
        <v>18263</v>
      </c>
      <c r="PNZ1" t="s">
        <v>18264</v>
      </c>
      <c r="POA1" t="s">
        <v>18265</v>
      </c>
      <c r="POB1" t="s">
        <v>18266</v>
      </c>
      <c r="POC1" t="s">
        <v>18267</v>
      </c>
      <c r="POD1" t="s">
        <v>18268</v>
      </c>
      <c r="POE1" t="s">
        <v>18269</v>
      </c>
      <c r="POF1" t="s">
        <v>18270</v>
      </c>
      <c r="POG1" t="s">
        <v>18271</v>
      </c>
      <c r="POH1" t="s">
        <v>18272</v>
      </c>
      <c r="POI1" t="s">
        <v>18273</v>
      </c>
      <c r="POJ1" t="s">
        <v>18274</v>
      </c>
      <c r="POK1" t="s">
        <v>18275</v>
      </c>
      <c r="POL1" t="s">
        <v>18276</v>
      </c>
      <c r="POM1" t="s">
        <v>18277</v>
      </c>
      <c r="PON1" t="s">
        <v>18278</v>
      </c>
      <c r="POO1" t="s">
        <v>18279</v>
      </c>
      <c r="POP1" t="s">
        <v>18280</v>
      </c>
      <c r="POQ1" t="s">
        <v>18281</v>
      </c>
      <c r="POR1" t="s">
        <v>18282</v>
      </c>
      <c r="POS1" t="s">
        <v>18283</v>
      </c>
      <c r="POT1" t="s">
        <v>18284</v>
      </c>
      <c r="POU1" t="s">
        <v>18285</v>
      </c>
      <c r="POV1" t="s">
        <v>18286</v>
      </c>
      <c r="POW1" t="s">
        <v>18287</v>
      </c>
      <c r="POX1" t="s">
        <v>18288</v>
      </c>
      <c r="POY1" t="s">
        <v>18289</v>
      </c>
      <c r="POZ1" t="s">
        <v>18290</v>
      </c>
      <c r="PPA1" t="s">
        <v>18291</v>
      </c>
      <c r="PPB1" t="s">
        <v>18292</v>
      </c>
      <c r="PPC1" t="s">
        <v>18293</v>
      </c>
      <c r="PPD1" t="s">
        <v>18294</v>
      </c>
      <c r="PPE1" t="s">
        <v>18295</v>
      </c>
      <c r="PPF1" t="s">
        <v>18296</v>
      </c>
      <c r="PPG1" t="s">
        <v>18297</v>
      </c>
      <c r="PPH1" t="s">
        <v>18298</v>
      </c>
      <c r="PPI1" t="s">
        <v>18299</v>
      </c>
      <c r="PPJ1" t="s">
        <v>18300</v>
      </c>
      <c r="PPK1" t="s">
        <v>18301</v>
      </c>
      <c r="PPL1" t="s">
        <v>18302</v>
      </c>
      <c r="PPM1" t="s">
        <v>18303</v>
      </c>
      <c r="PPN1" t="s">
        <v>18304</v>
      </c>
      <c r="PPO1" t="s">
        <v>18305</v>
      </c>
      <c r="PPP1" t="s">
        <v>18306</v>
      </c>
      <c r="PPQ1" t="s">
        <v>18307</v>
      </c>
      <c r="PPR1" t="s">
        <v>18308</v>
      </c>
      <c r="PPS1" t="s">
        <v>18309</v>
      </c>
      <c r="PPT1" t="s">
        <v>18310</v>
      </c>
      <c r="PPU1" t="s">
        <v>18311</v>
      </c>
      <c r="PPV1" t="s">
        <v>18312</v>
      </c>
      <c r="PPW1" t="s">
        <v>18313</v>
      </c>
      <c r="PPX1" t="s">
        <v>18314</v>
      </c>
      <c r="PPY1" t="s">
        <v>18315</v>
      </c>
      <c r="PPZ1" t="s">
        <v>18316</v>
      </c>
      <c r="PQA1" t="s">
        <v>18317</v>
      </c>
      <c r="PQB1" t="s">
        <v>18318</v>
      </c>
      <c r="PQC1" t="s">
        <v>18319</v>
      </c>
      <c r="PQD1" t="s">
        <v>18320</v>
      </c>
      <c r="PQE1" t="s">
        <v>18321</v>
      </c>
      <c r="PQF1" t="s">
        <v>18322</v>
      </c>
      <c r="PQG1" t="s">
        <v>18323</v>
      </c>
      <c r="PQH1" t="s">
        <v>18324</v>
      </c>
      <c r="PQI1" t="s">
        <v>18325</v>
      </c>
      <c r="PQJ1" t="s">
        <v>18326</v>
      </c>
      <c r="PQK1" t="s">
        <v>18327</v>
      </c>
      <c r="PQL1" t="s">
        <v>18328</v>
      </c>
      <c r="PQM1" t="s">
        <v>18329</v>
      </c>
      <c r="PQN1" t="s">
        <v>18330</v>
      </c>
      <c r="PQO1" t="s">
        <v>18331</v>
      </c>
      <c r="PQP1" t="s">
        <v>18332</v>
      </c>
      <c r="PQQ1" t="s">
        <v>18333</v>
      </c>
      <c r="PQR1" t="s">
        <v>18334</v>
      </c>
      <c r="PQS1" t="s">
        <v>18335</v>
      </c>
      <c r="PQT1" t="s">
        <v>18336</v>
      </c>
      <c r="PQU1" t="s">
        <v>18337</v>
      </c>
      <c r="PQV1" t="s">
        <v>18338</v>
      </c>
      <c r="PQW1" t="s">
        <v>18339</v>
      </c>
      <c r="PQX1" t="s">
        <v>18340</v>
      </c>
      <c r="PQY1" t="s">
        <v>18341</v>
      </c>
      <c r="PQZ1" t="s">
        <v>18342</v>
      </c>
      <c r="PRA1" t="s">
        <v>18343</v>
      </c>
      <c r="PRB1" t="s">
        <v>18344</v>
      </c>
      <c r="PRC1" t="s">
        <v>18345</v>
      </c>
      <c r="PRD1" t="s">
        <v>18346</v>
      </c>
      <c r="PRE1" t="s">
        <v>18347</v>
      </c>
      <c r="PRF1" t="s">
        <v>18348</v>
      </c>
      <c r="PRG1" t="s">
        <v>18349</v>
      </c>
      <c r="PRH1" t="s">
        <v>18350</v>
      </c>
      <c r="PRI1" t="s">
        <v>18351</v>
      </c>
      <c r="PRJ1" t="s">
        <v>18352</v>
      </c>
      <c r="PRK1" t="s">
        <v>18353</v>
      </c>
      <c r="PRL1" t="s">
        <v>18354</v>
      </c>
      <c r="PRM1" t="s">
        <v>18355</v>
      </c>
      <c r="PRN1" t="s">
        <v>18356</v>
      </c>
      <c r="PRO1" t="s">
        <v>18357</v>
      </c>
      <c r="PRP1" t="s">
        <v>18358</v>
      </c>
      <c r="PRQ1" t="s">
        <v>18359</v>
      </c>
      <c r="PRR1" t="s">
        <v>18360</v>
      </c>
      <c r="PRS1" t="s">
        <v>18361</v>
      </c>
      <c r="PRT1" t="s">
        <v>18362</v>
      </c>
      <c r="PRU1" t="s">
        <v>18363</v>
      </c>
      <c r="PRV1" t="s">
        <v>18364</v>
      </c>
      <c r="PRW1" t="s">
        <v>18365</v>
      </c>
      <c r="PRX1" t="s">
        <v>18366</v>
      </c>
      <c r="PRY1" t="s">
        <v>18367</v>
      </c>
      <c r="PRZ1" t="s">
        <v>18368</v>
      </c>
      <c r="PSA1" t="s">
        <v>18369</v>
      </c>
      <c r="PSB1" t="s">
        <v>18370</v>
      </c>
      <c r="PSC1" t="s">
        <v>18371</v>
      </c>
      <c r="PSD1" t="s">
        <v>18372</v>
      </c>
      <c r="PSE1" t="s">
        <v>18373</v>
      </c>
      <c r="PSF1" t="s">
        <v>18374</v>
      </c>
      <c r="PSG1" t="s">
        <v>18375</v>
      </c>
      <c r="PSH1" t="s">
        <v>18376</v>
      </c>
      <c r="PSI1" t="s">
        <v>18377</v>
      </c>
      <c r="PSJ1" t="s">
        <v>18378</v>
      </c>
      <c r="PSK1" t="s">
        <v>18379</v>
      </c>
      <c r="PSL1" t="s">
        <v>18380</v>
      </c>
      <c r="PSM1" t="s">
        <v>18381</v>
      </c>
      <c r="PSN1" t="s">
        <v>18382</v>
      </c>
      <c r="PSO1" t="s">
        <v>18383</v>
      </c>
      <c r="PSP1" t="s">
        <v>18384</v>
      </c>
      <c r="PSQ1" t="s">
        <v>18385</v>
      </c>
      <c r="PSR1" t="s">
        <v>18386</v>
      </c>
      <c r="PSS1" t="s">
        <v>18387</v>
      </c>
      <c r="PST1" t="s">
        <v>18388</v>
      </c>
      <c r="PSU1" t="s">
        <v>18389</v>
      </c>
      <c r="PSV1" t="s">
        <v>18390</v>
      </c>
      <c r="PSW1" t="s">
        <v>18391</v>
      </c>
      <c r="PSX1" t="s">
        <v>18392</v>
      </c>
      <c r="PSY1" t="s">
        <v>18393</v>
      </c>
      <c r="PSZ1" t="s">
        <v>18394</v>
      </c>
      <c r="PTA1" t="s">
        <v>18395</v>
      </c>
      <c r="PTB1" t="s">
        <v>18396</v>
      </c>
      <c r="PTC1" t="s">
        <v>18397</v>
      </c>
      <c r="PTD1" t="s">
        <v>18398</v>
      </c>
      <c r="PTE1" t="s">
        <v>18399</v>
      </c>
      <c r="PTF1" t="s">
        <v>18400</v>
      </c>
      <c r="PTG1" t="s">
        <v>18401</v>
      </c>
      <c r="PTH1" t="s">
        <v>18402</v>
      </c>
      <c r="PTI1" t="s">
        <v>18403</v>
      </c>
      <c r="PTJ1" t="s">
        <v>18404</v>
      </c>
      <c r="PTK1" t="s">
        <v>18405</v>
      </c>
      <c r="PTL1" t="s">
        <v>18406</v>
      </c>
      <c r="PTM1" t="s">
        <v>18407</v>
      </c>
      <c r="PTN1" t="s">
        <v>18408</v>
      </c>
      <c r="PTO1" t="s">
        <v>18409</v>
      </c>
      <c r="PTP1" t="s">
        <v>18410</v>
      </c>
      <c r="PTQ1" t="s">
        <v>18411</v>
      </c>
      <c r="PTR1" t="s">
        <v>18412</v>
      </c>
      <c r="PTS1" t="s">
        <v>18413</v>
      </c>
      <c r="PTT1" t="s">
        <v>18414</v>
      </c>
      <c r="PTU1" t="s">
        <v>18415</v>
      </c>
      <c r="PTV1" t="s">
        <v>18416</v>
      </c>
      <c r="PTW1" t="s">
        <v>18417</v>
      </c>
      <c r="PTX1" t="s">
        <v>18418</v>
      </c>
      <c r="PTY1" t="s">
        <v>18419</v>
      </c>
      <c r="PTZ1" t="s">
        <v>18420</v>
      </c>
      <c r="PUA1" t="s">
        <v>18421</v>
      </c>
      <c r="PUB1" t="s">
        <v>18422</v>
      </c>
      <c r="PUC1" t="s">
        <v>18423</v>
      </c>
      <c r="PUD1" t="s">
        <v>18424</v>
      </c>
      <c r="PUE1" t="s">
        <v>18425</v>
      </c>
      <c r="PUF1" t="s">
        <v>18426</v>
      </c>
      <c r="PUG1" t="s">
        <v>18427</v>
      </c>
      <c r="PUH1" t="s">
        <v>18428</v>
      </c>
      <c r="PUI1" t="s">
        <v>18429</v>
      </c>
      <c r="PUJ1" t="s">
        <v>18430</v>
      </c>
      <c r="PUK1" t="s">
        <v>18431</v>
      </c>
      <c r="PUL1" t="s">
        <v>18432</v>
      </c>
      <c r="PUM1" t="s">
        <v>18433</v>
      </c>
      <c r="PUN1" t="s">
        <v>18434</v>
      </c>
      <c r="PUO1" t="s">
        <v>18435</v>
      </c>
      <c r="PUP1" t="s">
        <v>18436</v>
      </c>
      <c r="PUQ1" t="s">
        <v>18437</v>
      </c>
      <c r="PUR1" t="s">
        <v>18438</v>
      </c>
      <c r="PUS1" t="s">
        <v>18439</v>
      </c>
      <c r="PUT1" t="s">
        <v>18440</v>
      </c>
      <c r="PUU1" t="s">
        <v>18441</v>
      </c>
      <c r="PUV1" t="s">
        <v>18442</v>
      </c>
      <c r="PUW1" t="s">
        <v>18443</v>
      </c>
      <c r="PUX1" t="s">
        <v>18444</v>
      </c>
      <c r="PUY1" t="s">
        <v>18445</v>
      </c>
      <c r="PUZ1" t="s">
        <v>18446</v>
      </c>
      <c r="PVA1" t="s">
        <v>18447</v>
      </c>
      <c r="PVB1" t="s">
        <v>18448</v>
      </c>
      <c r="PVC1" t="s">
        <v>18449</v>
      </c>
      <c r="PVD1" t="s">
        <v>18450</v>
      </c>
      <c r="PVE1" t="s">
        <v>18451</v>
      </c>
      <c r="PVF1" t="s">
        <v>18452</v>
      </c>
      <c r="PVG1" t="s">
        <v>18453</v>
      </c>
      <c r="PVH1" t="s">
        <v>18454</v>
      </c>
      <c r="PVI1" t="s">
        <v>18455</v>
      </c>
      <c r="PVJ1" t="s">
        <v>18456</v>
      </c>
      <c r="PVK1" t="s">
        <v>18457</v>
      </c>
      <c r="PVL1" t="s">
        <v>18458</v>
      </c>
      <c r="PVM1" t="s">
        <v>18459</v>
      </c>
      <c r="PVN1" t="s">
        <v>18460</v>
      </c>
      <c r="PVO1" t="s">
        <v>18461</v>
      </c>
      <c r="PVP1" t="s">
        <v>18462</v>
      </c>
      <c r="PVQ1" t="s">
        <v>18463</v>
      </c>
      <c r="PVR1" t="s">
        <v>18464</v>
      </c>
      <c r="PVS1" t="s">
        <v>18465</v>
      </c>
      <c r="PVT1" t="s">
        <v>18466</v>
      </c>
      <c r="PVU1" t="s">
        <v>18467</v>
      </c>
      <c r="PVV1" t="s">
        <v>18468</v>
      </c>
      <c r="PVW1" t="s">
        <v>18469</v>
      </c>
      <c r="PVX1" t="s">
        <v>18470</v>
      </c>
      <c r="PVY1" t="s">
        <v>18471</v>
      </c>
      <c r="PVZ1" t="s">
        <v>18472</v>
      </c>
      <c r="PWA1" t="s">
        <v>18473</v>
      </c>
      <c r="PWB1" t="s">
        <v>18474</v>
      </c>
      <c r="PWC1" t="s">
        <v>18475</v>
      </c>
      <c r="PWD1" t="s">
        <v>18476</v>
      </c>
      <c r="PWE1" t="s">
        <v>18477</v>
      </c>
      <c r="PWF1" t="s">
        <v>18478</v>
      </c>
      <c r="PWG1" t="s">
        <v>18479</v>
      </c>
      <c r="PWH1" t="s">
        <v>18480</v>
      </c>
      <c r="PWI1" t="s">
        <v>18481</v>
      </c>
      <c r="PWJ1" t="s">
        <v>18482</v>
      </c>
      <c r="PWK1" t="s">
        <v>18483</v>
      </c>
      <c r="PWL1" t="s">
        <v>18484</v>
      </c>
      <c r="PWM1" t="s">
        <v>18485</v>
      </c>
      <c r="PWN1" t="s">
        <v>18486</v>
      </c>
      <c r="PWO1" t="s">
        <v>18487</v>
      </c>
      <c r="PWP1" t="s">
        <v>18488</v>
      </c>
      <c r="PWQ1" t="s">
        <v>18489</v>
      </c>
      <c r="PWR1" t="s">
        <v>18490</v>
      </c>
      <c r="PWS1" t="s">
        <v>18491</v>
      </c>
      <c r="PWT1" t="s">
        <v>18492</v>
      </c>
      <c r="PWU1" t="s">
        <v>18493</v>
      </c>
      <c r="PWV1" t="s">
        <v>18494</v>
      </c>
      <c r="PWW1" t="s">
        <v>18495</v>
      </c>
      <c r="PWX1" t="s">
        <v>18496</v>
      </c>
      <c r="PWY1" t="s">
        <v>18497</v>
      </c>
      <c r="PWZ1" t="s">
        <v>18498</v>
      </c>
      <c r="PXA1" t="s">
        <v>18499</v>
      </c>
      <c r="PXB1" t="s">
        <v>18500</v>
      </c>
      <c r="PXC1" t="s">
        <v>18501</v>
      </c>
      <c r="PXD1" t="s">
        <v>18502</v>
      </c>
      <c r="PXE1" t="s">
        <v>18503</v>
      </c>
      <c r="PXF1" t="s">
        <v>18504</v>
      </c>
      <c r="PXG1" t="s">
        <v>18505</v>
      </c>
      <c r="PXH1" t="s">
        <v>18506</v>
      </c>
      <c r="PXI1" t="s">
        <v>18507</v>
      </c>
      <c r="PXJ1" t="s">
        <v>18508</v>
      </c>
      <c r="PXK1" t="s">
        <v>18509</v>
      </c>
      <c r="PXL1" t="s">
        <v>18510</v>
      </c>
      <c r="PXM1" t="s">
        <v>18511</v>
      </c>
      <c r="PXN1" t="s">
        <v>18512</v>
      </c>
      <c r="PXO1" t="s">
        <v>18513</v>
      </c>
      <c r="PXP1" t="s">
        <v>18514</v>
      </c>
      <c r="PXQ1" t="s">
        <v>18515</v>
      </c>
      <c r="PXR1" t="s">
        <v>18516</v>
      </c>
      <c r="PXS1" t="s">
        <v>18517</v>
      </c>
      <c r="PXT1" t="s">
        <v>18518</v>
      </c>
      <c r="PXU1" t="s">
        <v>18519</v>
      </c>
      <c r="PXV1" t="s">
        <v>18520</v>
      </c>
      <c r="PXW1" t="s">
        <v>18521</v>
      </c>
      <c r="PXX1" t="s">
        <v>18522</v>
      </c>
      <c r="PXY1" t="s">
        <v>18523</v>
      </c>
      <c r="PXZ1" t="s">
        <v>18524</v>
      </c>
      <c r="PYA1" t="s">
        <v>18525</v>
      </c>
      <c r="PYB1" t="s">
        <v>18526</v>
      </c>
      <c r="PYC1" t="s">
        <v>18527</v>
      </c>
      <c r="PYD1" t="s">
        <v>18528</v>
      </c>
      <c r="PYE1" t="s">
        <v>18529</v>
      </c>
      <c r="PYF1" t="s">
        <v>18530</v>
      </c>
      <c r="PYG1" t="s">
        <v>18531</v>
      </c>
      <c r="PYH1" t="s">
        <v>18532</v>
      </c>
      <c r="PYI1" t="s">
        <v>18533</v>
      </c>
      <c r="PYJ1" t="s">
        <v>18534</v>
      </c>
      <c r="PYK1" t="s">
        <v>18535</v>
      </c>
      <c r="PYL1" t="s">
        <v>18536</v>
      </c>
      <c r="PYM1" t="s">
        <v>18537</v>
      </c>
      <c r="PYN1" t="s">
        <v>18538</v>
      </c>
      <c r="PYO1" t="s">
        <v>18539</v>
      </c>
      <c r="PYP1" t="s">
        <v>18540</v>
      </c>
      <c r="PYQ1" t="s">
        <v>18541</v>
      </c>
      <c r="PYR1" t="s">
        <v>18542</v>
      </c>
      <c r="PYS1" t="s">
        <v>18543</v>
      </c>
      <c r="PYT1" t="s">
        <v>18544</v>
      </c>
      <c r="PYU1" t="s">
        <v>18545</v>
      </c>
      <c r="PYV1" t="s">
        <v>18546</v>
      </c>
      <c r="PYW1" t="s">
        <v>18547</v>
      </c>
      <c r="PYX1" t="s">
        <v>18548</v>
      </c>
      <c r="PYY1" t="s">
        <v>18549</v>
      </c>
      <c r="PYZ1" t="s">
        <v>18550</v>
      </c>
      <c r="PZA1" t="s">
        <v>18551</v>
      </c>
      <c r="PZB1" t="s">
        <v>18552</v>
      </c>
      <c r="PZC1" t="s">
        <v>18553</v>
      </c>
      <c r="PZD1" t="s">
        <v>18554</v>
      </c>
      <c r="PZE1" t="s">
        <v>18555</v>
      </c>
      <c r="PZF1" t="s">
        <v>18556</v>
      </c>
      <c r="PZG1" t="s">
        <v>18557</v>
      </c>
      <c r="PZH1" t="s">
        <v>18558</v>
      </c>
      <c r="PZI1" t="s">
        <v>18559</v>
      </c>
      <c r="PZJ1" t="s">
        <v>18560</v>
      </c>
      <c r="PZK1" t="s">
        <v>18561</v>
      </c>
      <c r="PZL1" t="s">
        <v>18562</v>
      </c>
      <c r="PZM1" t="s">
        <v>18563</v>
      </c>
      <c r="PZN1" t="s">
        <v>18564</v>
      </c>
      <c r="PZO1" t="s">
        <v>18565</v>
      </c>
      <c r="PZP1" t="s">
        <v>18566</v>
      </c>
      <c r="PZQ1" t="s">
        <v>18567</v>
      </c>
      <c r="PZR1" t="s">
        <v>18568</v>
      </c>
      <c r="PZS1" t="s">
        <v>18569</v>
      </c>
      <c r="PZT1" t="s">
        <v>18570</v>
      </c>
      <c r="PZU1" t="s">
        <v>18571</v>
      </c>
      <c r="PZV1" t="s">
        <v>18572</v>
      </c>
      <c r="PZW1" t="s">
        <v>18573</v>
      </c>
      <c r="PZX1" t="s">
        <v>18574</v>
      </c>
      <c r="PZY1" t="s">
        <v>18575</v>
      </c>
      <c r="PZZ1" t="s">
        <v>18576</v>
      </c>
      <c r="QAA1" t="s">
        <v>18577</v>
      </c>
      <c r="QAB1" t="s">
        <v>18578</v>
      </c>
      <c r="QAC1" t="s">
        <v>18579</v>
      </c>
      <c r="QAD1" t="s">
        <v>18580</v>
      </c>
      <c r="QAE1" t="s">
        <v>18581</v>
      </c>
      <c r="QAF1" t="s">
        <v>18582</v>
      </c>
      <c r="QAG1" t="s">
        <v>18583</v>
      </c>
      <c r="QAH1" t="s">
        <v>18584</v>
      </c>
      <c r="QAI1" t="s">
        <v>18585</v>
      </c>
      <c r="QAJ1" t="s">
        <v>18586</v>
      </c>
      <c r="QAK1" t="s">
        <v>18587</v>
      </c>
      <c r="QAL1" t="s">
        <v>18588</v>
      </c>
      <c r="QAM1" t="s">
        <v>18589</v>
      </c>
      <c r="QAN1" t="s">
        <v>18590</v>
      </c>
      <c r="QAO1" t="s">
        <v>18591</v>
      </c>
      <c r="QAP1" t="s">
        <v>18592</v>
      </c>
      <c r="QAQ1" t="s">
        <v>18593</v>
      </c>
      <c r="QAR1" t="s">
        <v>18594</v>
      </c>
      <c r="QAS1" t="s">
        <v>18595</v>
      </c>
      <c r="QAT1" t="s">
        <v>18596</v>
      </c>
      <c r="QAU1" t="s">
        <v>18597</v>
      </c>
      <c r="QAV1" t="s">
        <v>18598</v>
      </c>
      <c r="QAW1" t="s">
        <v>18599</v>
      </c>
      <c r="QAX1" t="s">
        <v>18600</v>
      </c>
      <c r="QAY1" t="s">
        <v>18601</v>
      </c>
      <c r="QAZ1" t="s">
        <v>18602</v>
      </c>
      <c r="QBA1" t="s">
        <v>18603</v>
      </c>
      <c r="QBB1" t="s">
        <v>18604</v>
      </c>
      <c r="QBC1" t="s">
        <v>18605</v>
      </c>
      <c r="QBD1" t="s">
        <v>18606</v>
      </c>
      <c r="QBE1" t="s">
        <v>18607</v>
      </c>
      <c r="QBF1" t="s">
        <v>18608</v>
      </c>
      <c r="QBG1" t="s">
        <v>18609</v>
      </c>
      <c r="QBH1" t="s">
        <v>18610</v>
      </c>
      <c r="QBI1" t="s">
        <v>18611</v>
      </c>
      <c r="QBJ1" t="s">
        <v>18612</v>
      </c>
      <c r="QBK1" t="s">
        <v>18613</v>
      </c>
      <c r="QBL1" t="s">
        <v>18614</v>
      </c>
      <c r="QBM1" t="s">
        <v>18615</v>
      </c>
      <c r="QBN1" t="s">
        <v>18616</v>
      </c>
      <c r="QBO1" t="s">
        <v>18617</v>
      </c>
      <c r="QBP1" t="s">
        <v>18618</v>
      </c>
      <c r="QBQ1" t="s">
        <v>18619</v>
      </c>
      <c r="QBR1" t="s">
        <v>18620</v>
      </c>
      <c r="QBS1" t="s">
        <v>18621</v>
      </c>
      <c r="QBT1" t="s">
        <v>18622</v>
      </c>
      <c r="QBU1" t="s">
        <v>18623</v>
      </c>
      <c r="QBV1" t="s">
        <v>18624</v>
      </c>
      <c r="QBW1" t="s">
        <v>18625</v>
      </c>
      <c r="QBX1" t="s">
        <v>18626</v>
      </c>
      <c r="QBY1" t="s">
        <v>18627</v>
      </c>
      <c r="QBZ1" t="s">
        <v>18628</v>
      </c>
      <c r="QCA1" t="s">
        <v>18629</v>
      </c>
      <c r="QCB1" t="s">
        <v>18630</v>
      </c>
      <c r="QCC1" t="s">
        <v>18631</v>
      </c>
      <c r="QCD1" t="s">
        <v>18632</v>
      </c>
      <c r="QCE1" t="s">
        <v>18633</v>
      </c>
      <c r="QCF1" t="s">
        <v>18634</v>
      </c>
      <c r="QCG1" t="s">
        <v>18635</v>
      </c>
      <c r="QCH1" t="s">
        <v>18636</v>
      </c>
      <c r="QCI1" t="s">
        <v>18637</v>
      </c>
      <c r="QCJ1" t="s">
        <v>18638</v>
      </c>
      <c r="QCK1" t="s">
        <v>18639</v>
      </c>
      <c r="QCL1" t="s">
        <v>18640</v>
      </c>
      <c r="QCM1" t="s">
        <v>18641</v>
      </c>
      <c r="QCN1" t="s">
        <v>18642</v>
      </c>
      <c r="QCO1" t="s">
        <v>18643</v>
      </c>
      <c r="QCP1" t="s">
        <v>18644</v>
      </c>
      <c r="QCQ1" t="s">
        <v>18645</v>
      </c>
      <c r="QCR1" t="s">
        <v>18646</v>
      </c>
      <c r="QCS1" t="s">
        <v>18647</v>
      </c>
      <c r="QCT1" t="s">
        <v>18648</v>
      </c>
      <c r="QCU1" t="s">
        <v>18649</v>
      </c>
      <c r="QCV1" t="s">
        <v>18650</v>
      </c>
      <c r="QCW1" t="s">
        <v>18651</v>
      </c>
      <c r="QCX1" t="s">
        <v>18652</v>
      </c>
      <c r="QCY1" t="s">
        <v>18653</v>
      </c>
      <c r="QCZ1" t="s">
        <v>18654</v>
      </c>
      <c r="QDA1" t="s">
        <v>18655</v>
      </c>
      <c r="QDB1" t="s">
        <v>18656</v>
      </c>
      <c r="QDC1" t="s">
        <v>18657</v>
      </c>
      <c r="QDD1" t="s">
        <v>18658</v>
      </c>
      <c r="QDE1" t="s">
        <v>18659</v>
      </c>
      <c r="QDF1" t="s">
        <v>18660</v>
      </c>
      <c r="QDG1" t="s">
        <v>18661</v>
      </c>
      <c r="QDH1" t="s">
        <v>18662</v>
      </c>
      <c r="QDI1" t="s">
        <v>18663</v>
      </c>
      <c r="QDJ1" t="s">
        <v>18664</v>
      </c>
      <c r="QDK1" t="s">
        <v>18665</v>
      </c>
      <c r="QDL1" t="s">
        <v>18666</v>
      </c>
      <c r="QDM1" t="s">
        <v>18667</v>
      </c>
      <c r="QDN1" t="s">
        <v>18668</v>
      </c>
      <c r="QDO1" t="s">
        <v>18669</v>
      </c>
      <c r="QDP1" t="s">
        <v>18670</v>
      </c>
      <c r="QDQ1" t="s">
        <v>18671</v>
      </c>
      <c r="QDR1" t="s">
        <v>18672</v>
      </c>
      <c r="QDS1" t="s">
        <v>18673</v>
      </c>
      <c r="QDT1" t="s">
        <v>18674</v>
      </c>
      <c r="QDU1" t="s">
        <v>18675</v>
      </c>
      <c r="QDV1" t="s">
        <v>18676</v>
      </c>
      <c r="QDW1" t="s">
        <v>18677</v>
      </c>
      <c r="QDX1" t="s">
        <v>18678</v>
      </c>
      <c r="QDY1" t="s">
        <v>18679</v>
      </c>
      <c r="QDZ1" t="s">
        <v>18680</v>
      </c>
      <c r="QEA1" t="s">
        <v>18681</v>
      </c>
      <c r="QEB1" t="s">
        <v>18682</v>
      </c>
      <c r="QEC1" t="s">
        <v>18683</v>
      </c>
      <c r="QED1" t="s">
        <v>18684</v>
      </c>
      <c r="QEE1" t="s">
        <v>18685</v>
      </c>
      <c r="QEF1" t="s">
        <v>18686</v>
      </c>
      <c r="QEG1" t="s">
        <v>18687</v>
      </c>
      <c r="QEH1" t="s">
        <v>18688</v>
      </c>
      <c r="QEI1" t="s">
        <v>18689</v>
      </c>
      <c r="QEJ1" t="s">
        <v>18690</v>
      </c>
      <c r="QEK1" t="s">
        <v>18691</v>
      </c>
      <c r="QEL1" t="s">
        <v>18692</v>
      </c>
      <c r="QEM1" t="s">
        <v>18693</v>
      </c>
      <c r="QEN1" t="s">
        <v>18694</v>
      </c>
      <c r="QEO1" t="s">
        <v>18695</v>
      </c>
      <c r="QEP1" t="s">
        <v>18696</v>
      </c>
      <c r="QEQ1" t="s">
        <v>18697</v>
      </c>
      <c r="QER1" t="s">
        <v>18698</v>
      </c>
      <c r="QES1" t="s">
        <v>18699</v>
      </c>
      <c r="QET1" t="s">
        <v>18700</v>
      </c>
      <c r="QEU1" t="s">
        <v>18701</v>
      </c>
      <c r="QEV1" t="s">
        <v>18702</v>
      </c>
      <c r="QEW1" t="s">
        <v>18703</v>
      </c>
      <c r="QEX1" t="s">
        <v>18704</v>
      </c>
      <c r="QEY1" t="s">
        <v>18705</v>
      </c>
      <c r="QEZ1" t="s">
        <v>18706</v>
      </c>
      <c r="QFA1" t="s">
        <v>18707</v>
      </c>
      <c r="QFB1" t="s">
        <v>18708</v>
      </c>
      <c r="QFC1" t="s">
        <v>18709</v>
      </c>
      <c r="QFD1" t="s">
        <v>18710</v>
      </c>
      <c r="QFE1" t="s">
        <v>18711</v>
      </c>
      <c r="QFF1" t="s">
        <v>18712</v>
      </c>
      <c r="QFG1" t="s">
        <v>18713</v>
      </c>
      <c r="QFH1" t="s">
        <v>18714</v>
      </c>
      <c r="QFI1" t="s">
        <v>18715</v>
      </c>
      <c r="QFJ1" t="s">
        <v>18716</v>
      </c>
      <c r="QFK1" t="s">
        <v>18717</v>
      </c>
      <c r="QFL1" t="s">
        <v>18718</v>
      </c>
      <c r="QFM1" t="s">
        <v>18719</v>
      </c>
      <c r="QFN1" t="s">
        <v>18720</v>
      </c>
      <c r="QFO1" t="s">
        <v>18721</v>
      </c>
      <c r="QFP1" t="s">
        <v>18722</v>
      </c>
      <c r="QFQ1" t="s">
        <v>18723</v>
      </c>
      <c r="QFR1" t="s">
        <v>18724</v>
      </c>
      <c r="QFS1" t="s">
        <v>18725</v>
      </c>
      <c r="QFT1" t="s">
        <v>18726</v>
      </c>
      <c r="QFU1" t="s">
        <v>18727</v>
      </c>
      <c r="QFV1" t="s">
        <v>18728</v>
      </c>
      <c r="QFW1" t="s">
        <v>18729</v>
      </c>
      <c r="QFX1" t="s">
        <v>18730</v>
      </c>
      <c r="QFY1" t="s">
        <v>18731</v>
      </c>
      <c r="QFZ1" t="s">
        <v>18732</v>
      </c>
      <c r="QGA1" t="s">
        <v>18733</v>
      </c>
      <c r="QGB1" t="s">
        <v>18734</v>
      </c>
      <c r="QGC1" t="s">
        <v>18735</v>
      </c>
      <c r="QGD1" t="s">
        <v>18736</v>
      </c>
      <c r="QGE1" t="s">
        <v>18737</v>
      </c>
      <c r="QGF1" t="s">
        <v>18738</v>
      </c>
      <c r="QGG1" t="s">
        <v>18739</v>
      </c>
      <c r="QGH1" t="s">
        <v>18740</v>
      </c>
      <c r="QGI1" t="s">
        <v>18741</v>
      </c>
      <c r="QGJ1" t="s">
        <v>18742</v>
      </c>
      <c r="QGK1" t="s">
        <v>18743</v>
      </c>
      <c r="QGL1" t="s">
        <v>18744</v>
      </c>
      <c r="QGM1" t="s">
        <v>18745</v>
      </c>
      <c r="QGN1" t="s">
        <v>18746</v>
      </c>
      <c r="QGO1" t="s">
        <v>18747</v>
      </c>
      <c r="QGP1" t="s">
        <v>18748</v>
      </c>
      <c r="QGQ1" t="s">
        <v>18749</v>
      </c>
      <c r="QGR1" t="s">
        <v>18750</v>
      </c>
      <c r="QGS1" t="s">
        <v>18751</v>
      </c>
      <c r="QGT1" t="s">
        <v>18752</v>
      </c>
      <c r="QGU1" t="s">
        <v>18753</v>
      </c>
      <c r="QGV1" t="s">
        <v>18754</v>
      </c>
      <c r="QGW1" t="s">
        <v>18755</v>
      </c>
      <c r="QGX1" t="s">
        <v>18756</v>
      </c>
      <c r="QGY1" t="s">
        <v>18757</v>
      </c>
      <c r="QGZ1" t="s">
        <v>18758</v>
      </c>
      <c r="QHA1" t="s">
        <v>18759</v>
      </c>
      <c r="QHB1" t="s">
        <v>18760</v>
      </c>
      <c r="QHC1" t="s">
        <v>18761</v>
      </c>
      <c r="QHD1" t="s">
        <v>18762</v>
      </c>
      <c r="QHE1" t="s">
        <v>18763</v>
      </c>
      <c r="QHF1" t="s">
        <v>18764</v>
      </c>
      <c r="QHG1" t="s">
        <v>18765</v>
      </c>
      <c r="QHH1" t="s">
        <v>18766</v>
      </c>
      <c r="QHI1" t="s">
        <v>18767</v>
      </c>
      <c r="QHJ1" t="s">
        <v>18768</v>
      </c>
      <c r="QHK1" t="s">
        <v>18769</v>
      </c>
      <c r="QHL1" t="s">
        <v>18770</v>
      </c>
      <c r="QHM1" t="s">
        <v>18771</v>
      </c>
      <c r="QHN1" t="s">
        <v>18772</v>
      </c>
      <c r="QHO1" t="s">
        <v>18773</v>
      </c>
      <c r="QHP1" t="s">
        <v>18774</v>
      </c>
      <c r="QHQ1" t="s">
        <v>18775</v>
      </c>
      <c r="QHR1" t="s">
        <v>18776</v>
      </c>
      <c r="QHS1" t="s">
        <v>18777</v>
      </c>
      <c r="QHT1" t="s">
        <v>18778</v>
      </c>
      <c r="QHU1" t="s">
        <v>18779</v>
      </c>
      <c r="QHV1" t="s">
        <v>18780</v>
      </c>
      <c r="QHW1" t="s">
        <v>18781</v>
      </c>
      <c r="QHX1" t="s">
        <v>18782</v>
      </c>
      <c r="QHY1" t="s">
        <v>18783</v>
      </c>
      <c r="QHZ1" t="s">
        <v>18784</v>
      </c>
      <c r="QIA1" t="s">
        <v>18785</v>
      </c>
      <c r="QIB1" t="s">
        <v>18786</v>
      </c>
      <c r="QIC1" t="s">
        <v>18787</v>
      </c>
      <c r="QID1" t="s">
        <v>18788</v>
      </c>
      <c r="QIE1" t="s">
        <v>18789</v>
      </c>
      <c r="QIF1" t="s">
        <v>18790</v>
      </c>
      <c r="QIG1" t="s">
        <v>18791</v>
      </c>
      <c r="QIH1" t="s">
        <v>18792</v>
      </c>
      <c r="QII1" t="s">
        <v>18793</v>
      </c>
      <c r="QIJ1" t="s">
        <v>18794</v>
      </c>
      <c r="QIK1" t="s">
        <v>18795</v>
      </c>
      <c r="QIL1" t="s">
        <v>18796</v>
      </c>
      <c r="QIM1" t="s">
        <v>18797</v>
      </c>
      <c r="QIN1" t="s">
        <v>18798</v>
      </c>
      <c r="QIO1" t="s">
        <v>18799</v>
      </c>
      <c r="QIP1" t="s">
        <v>18800</v>
      </c>
      <c r="QIQ1" t="s">
        <v>18801</v>
      </c>
      <c r="QIR1" t="s">
        <v>18802</v>
      </c>
      <c r="QIS1" t="s">
        <v>18803</v>
      </c>
      <c r="QIT1" t="s">
        <v>18804</v>
      </c>
      <c r="QIU1" t="s">
        <v>18805</v>
      </c>
      <c r="QIV1" t="s">
        <v>18806</v>
      </c>
      <c r="QIW1" t="s">
        <v>18807</v>
      </c>
      <c r="QIX1" t="s">
        <v>18808</v>
      </c>
      <c r="QIY1" t="s">
        <v>18809</v>
      </c>
      <c r="QIZ1" t="s">
        <v>18810</v>
      </c>
      <c r="QJA1" t="s">
        <v>18811</v>
      </c>
      <c r="QJB1" t="s">
        <v>18812</v>
      </c>
      <c r="QJC1" t="s">
        <v>18813</v>
      </c>
      <c r="QJD1" t="s">
        <v>18814</v>
      </c>
      <c r="QJE1" t="s">
        <v>18815</v>
      </c>
      <c r="QJF1" t="s">
        <v>18816</v>
      </c>
      <c r="QJG1" t="s">
        <v>18817</v>
      </c>
      <c r="QJH1" t="s">
        <v>18818</v>
      </c>
      <c r="QJI1" t="s">
        <v>18819</v>
      </c>
      <c r="QJJ1" t="s">
        <v>18820</v>
      </c>
      <c r="QJK1" t="s">
        <v>18821</v>
      </c>
      <c r="QJL1" t="s">
        <v>18822</v>
      </c>
      <c r="QJM1" t="s">
        <v>18823</v>
      </c>
      <c r="QJN1" t="s">
        <v>18824</v>
      </c>
      <c r="QJO1" t="s">
        <v>18825</v>
      </c>
      <c r="QJP1" t="s">
        <v>18826</v>
      </c>
      <c r="QJQ1" t="s">
        <v>18827</v>
      </c>
      <c r="QJR1" t="s">
        <v>18828</v>
      </c>
      <c r="QJS1" t="s">
        <v>18829</v>
      </c>
      <c r="QJT1" t="s">
        <v>18830</v>
      </c>
      <c r="QJU1" t="s">
        <v>18831</v>
      </c>
      <c r="QJV1" t="s">
        <v>18832</v>
      </c>
      <c r="QJW1" t="s">
        <v>18833</v>
      </c>
      <c r="QJX1" t="s">
        <v>18834</v>
      </c>
      <c r="QJY1" t="s">
        <v>18835</v>
      </c>
      <c r="QJZ1" t="s">
        <v>18836</v>
      </c>
      <c r="QKA1" t="s">
        <v>18837</v>
      </c>
      <c r="QKB1" t="s">
        <v>18838</v>
      </c>
      <c r="QKC1" t="s">
        <v>18839</v>
      </c>
      <c r="QKD1" t="s">
        <v>18840</v>
      </c>
      <c r="QKE1" t="s">
        <v>18841</v>
      </c>
      <c r="QKF1" t="s">
        <v>18842</v>
      </c>
      <c r="QKG1" t="s">
        <v>18843</v>
      </c>
      <c r="QKH1" t="s">
        <v>18844</v>
      </c>
      <c r="QKI1" t="s">
        <v>18845</v>
      </c>
      <c r="QKJ1" t="s">
        <v>18846</v>
      </c>
      <c r="QKK1" t="s">
        <v>18847</v>
      </c>
      <c r="QKL1" t="s">
        <v>18848</v>
      </c>
      <c r="QKM1" t="s">
        <v>18849</v>
      </c>
      <c r="QKN1" t="s">
        <v>18850</v>
      </c>
      <c r="QKO1" t="s">
        <v>18851</v>
      </c>
      <c r="QKP1" t="s">
        <v>18852</v>
      </c>
      <c r="QKQ1" t="s">
        <v>18853</v>
      </c>
      <c r="QKR1" t="s">
        <v>18854</v>
      </c>
      <c r="QKS1" t="s">
        <v>18855</v>
      </c>
      <c r="QKT1" t="s">
        <v>18856</v>
      </c>
      <c r="QKU1" t="s">
        <v>18857</v>
      </c>
      <c r="QKV1" t="s">
        <v>18858</v>
      </c>
      <c r="QKW1" t="s">
        <v>18859</v>
      </c>
      <c r="QKX1" t="s">
        <v>18860</v>
      </c>
      <c r="QKY1" t="s">
        <v>18861</v>
      </c>
      <c r="QKZ1" t="s">
        <v>18862</v>
      </c>
      <c r="QLA1" t="s">
        <v>18863</v>
      </c>
      <c r="QLB1" t="s">
        <v>18864</v>
      </c>
      <c r="QLC1" t="s">
        <v>18865</v>
      </c>
      <c r="QLD1" t="s">
        <v>18866</v>
      </c>
      <c r="QLE1" t="s">
        <v>18867</v>
      </c>
      <c r="QLF1" t="s">
        <v>18868</v>
      </c>
      <c r="QLG1" t="s">
        <v>18869</v>
      </c>
      <c r="QLH1" t="s">
        <v>18870</v>
      </c>
      <c r="QLI1" t="s">
        <v>18871</v>
      </c>
      <c r="QLJ1" t="s">
        <v>18872</v>
      </c>
      <c r="QLK1" t="s">
        <v>18873</v>
      </c>
      <c r="QLL1" t="s">
        <v>18874</v>
      </c>
      <c r="QLM1" t="s">
        <v>18875</v>
      </c>
      <c r="QLN1" t="s">
        <v>18876</v>
      </c>
      <c r="QLO1" t="s">
        <v>18877</v>
      </c>
      <c r="QLP1" t="s">
        <v>18878</v>
      </c>
      <c r="QLQ1" t="s">
        <v>18879</v>
      </c>
      <c r="QLR1" t="s">
        <v>18880</v>
      </c>
      <c r="QLS1" t="s">
        <v>18881</v>
      </c>
      <c r="QLT1" t="s">
        <v>18882</v>
      </c>
      <c r="QLU1" t="s">
        <v>18883</v>
      </c>
      <c r="QLV1" t="s">
        <v>18884</v>
      </c>
      <c r="QLW1" t="s">
        <v>18885</v>
      </c>
      <c r="QLX1" t="s">
        <v>18886</v>
      </c>
      <c r="QLY1" t="s">
        <v>18887</v>
      </c>
      <c r="QLZ1" t="s">
        <v>18888</v>
      </c>
      <c r="QMA1" t="s">
        <v>18889</v>
      </c>
      <c r="QMB1" t="s">
        <v>18890</v>
      </c>
      <c r="QMC1" t="s">
        <v>18891</v>
      </c>
      <c r="QMD1" t="s">
        <v>18892</v>
      </c>
      <c r="QME1" t="s">
        <v>18893</v>
      </c>
      <c r="QMF1" t="s">
        <v>18894</v>
      </c>
      <c r="QMG1" t="s">
        <v>18895</v>
      </c>
      <c r="QMH1" t="s">
        <v>18896</v>
      </c>
      <c r="QMI1" t="s">
        <v>18897</v>
      </c>
      <c r="QMJ1" t="s">
        <v>18898</v>
      </c>
      <c r="QMK1" t="s">
        <v>18899</v>
      </c>
      <c r="QML1" t="s">
        <v>18900</v>
      </c>
      <c r="QMM1" t="s">
        <v>18901</v>
      </c>
      <c r="QMN1" t="s">
        <v>18902</v>
      </c>
      <c r="QMO1" t="s">
        <v>18903</v>
      </c>
      <c r="QMP1" t="s">
        <v>18904</v>
      </c>
      <c r="QMQ1" t="s">
        <v>18905</v>
      </c>
      <c r="QMR1" t="s">
        <v>18906</v>
      </c>
      <c r="QMS1" t="s">
        <v>18907</v>
      </c>
      <c r="QMT1" t="s">
        <v>18908</v>
      </c>
      <c r="QMU1" t="s">
        <v>18909</v>
      </c>
      <c r="QMV1" t="s">
        <v>18910</v>
      </c>
      <c r="QMW1" t="s">
        <v>18911</v>
      </c>
      <c r="QMX1" t="s">
        <v>18912</v>
      </c>
      <c r="QMY1" t="s">
        <v>18913</v>
      </c>
      <c r="QMZ1" t="s">
        <v>18914</v>
      </c>
      <c r="QNA1" t="s">
        <v>18915</v>
      </c>
      <c r="QNB1" t="s">
        <v>18916</v>
      </c>
      <c r="QNC1" t="s">
        <v>18917</v>
      </c>
      <c r="QND1" t="s">
        <v>18918</v>
      </c>
      <c r="QNE1" t="s">
        <v>18919</v>
      </c>
      <c r="QNF1" t="s">
        <v>18920</v>
      </c>
      <c r="QNG1" t="s">
        <v>18921</v>
      </c>
      <c r="QNH1" t="s">
        <v>18922</v>
      </c>
      <c r="QNI1" t="s">
        <v>18923</v>
      </c>
      <c r="QNJ1" t="s">
        <v>18924</v>
      </c>
      <c r="QNK1" t="s">
        <v>18925</v>
      </c>
      <c r="QNL1" t="s">
        <v>18926</v>
      </c>
      <c r="QNM1" t="s">
        <v>18927</v>
      </c>
      <c r="QNN1" t="s">
        <v>18928</v>
      </c>
      <c r="QNO1" t="s">
        <v>18929</v>
      </c>
      <c r="QNP1" t="s">
        <v>18930</v>
      </c>
      <c r="QNQ1" t="s">
        <v>18931</v>
      </c>
      <c r="QNR1" t="s">
        <v>18932</v>
      </c>
      <c r="QNS1" t="s">
        <v>18933</v>
      </c>
      <c r="QNT1" t="s">
        <v>18934</v>
      </c>
      <c r="QNU1" t="s">
        <v>18935</v>
      </c>
      <c r="QNV1" t="s">
        <v>18936</v>
      </c>
      <c r="QNW1" t="s">
        <v>18937</v>
      </c>
      <c r="QNX1" t="s">
        <v>18938</v>
      </c>
      <c r="QNY1" t="s">
        <v>18939</v>
      </c>
      <c r="QNZ1" t="s">
        <v>18940</v>
      </c>
      <c r="QOA1" t="s">
        <v>18941</v>
      </c>
      <c r="QOB1" t="s">
        <v>18942</v>
      </c>
      <c r="QOC1" t="s">
        <v>18943</v>
      </c>
      <c r="QOD1" t="s">
        <v>18944</v>
      </c>
      <c r="QOE1" t="s">
        <v>18945</v>
      </c>
      <c r="QOF1" t="s">
        <v>18946</v>
      </c>
      <c r="QOG1" t="s">
        <v>18947</v>
      </c>
      <c r="QOH1" t="s">
        <v>18948</v>
      </c>
      <c r="QOI1" t="s">
        <v>18949</v>
      </c>
      <c r="QOJ1" t="s">
        <v>18950</v>
      </c>
      <c r="QOK1" t="s">
        <v>18951</v>
      </c>
      <c r="QOL1" t="s">
        <v>18952</v>
      </c>
      <c r="QOM1" t="s">
        <v>18953</v>
      </c>
      <c r="QON1" t="s">
        <v>18954</v>
      </c>
      <c r="QOO1" t="s">
        <v>18955</v>
      </c>
      <c r="QOP1" t="s">
        <v>18956</v>
      </c>
      <c r="QOQ1" t="s">
        <v>18957</v>
      </c>
      <c r="QOR1" t="s">
        <v>18958</v>
      </c>
      <c r="QOS1" t="s">
        <v>18959</v>
      </c>
      <c r="QOT1" t="s">
        <v>18960</v>
      </c>
      <c r="QOU1" t="s">
        <v>18961</v>
      </c>
      <c r="QOV1" t="s">
        <v>18962</v>
      </c>
      <c r="QOW1" t="s">
        <v>18963</v>
      </c>
      <c r="QOX1" t="s">
        <v>18964</v>
      </c>
      <c r="QOY1" t="s">
        <v>18965</v>
      </c>
      <c r="QOZ1" t="s">
        <v>18966</v>
      </c>
      <c r="QPA1" t="s">
        <v>18967</v>
      </c>
      <c r="QPB1" t="s">
        <v>18968</v>
      </c>
      <c r="QPC1" t="s">
        <v>18969</v>
      </c>
      <c r="QPD1" t="s">
        <v>18970</v>
      </c>
      <c r="QPE1" t="s">
        <v>18971</v>
      </c>
      <c r="QPF1" t="s">
        <v>18972</v>
      </c>
      <c r="QPG1" t="s">
        <v>18973</v>
      </c>
      <c r="QPH1" t="s">
        <v>18974</v>
      </c>
      <c r="QPI1" t="s">
        <v>18975</v>
      </c>
      <c r="QPJ1" t="s">
        <v>18976</v>
      </c>
      <c r="QPK1" t="s">
        <v>18977</v>
      </c>
      <c r="QPL1" t="s">
        <v>18978</v>
      </c>
      <c r="QPM1" t="s">
        <v>18979</v>
      </c>
      <c r="QPN1" t="s">
        <v>18980</v>
      </c>
      <c r="QPO1" t="s">
        <v>18981</v>
      </c>
      <c r="QPP1" t="s">
        <v>18982</v>
      </c>
      <c r="QPQ1" t="s">
        <v>18983</v>
      </c>
      <c r="QPR1" t="s">
        <v>18984</v>
      </c>
      <c r="QPS1" t="s">
        <v>18985</v>
      </c>
      <c r="QPT1" t="s">
        <v>18986</v>
      </c>
      <c r="QPU1" t="s">
        <v>18987</v>
      </c>
      <c r="QPV1" t="s">
        <v>18988</v>
      </c>
      <c r="QPW1" t="s">
        <v>18989</v>
      </c>
      <c r="QPX1" t="s">
        <v>18990</v>
      </c>
      <c r="QPY1" t="s">
        <v>18991</v>
      </c>
      <c r="QPZ1" t="s">
        <v>18992</v>
      </c>
      <c r="QQA1" t="s">
        <v>18993</v>
      </c>
      <c r="QQB1" t="s">
        <v>18994</v>
      </c>
      <c r="QQC1" t="s">
        <v>18995</v>
      </c>
      <c r="QQD1" t="s">
        <v>18996</v>
      </c>
      <c r="QQE1" t="s">
        <v>18997</v>
      </c>
      <c r="QQF1" t="s">
        <v>18998</v>
      </c>
      <c r="QQG1" t="s">
        <v>18999</v>
      </c>
      <c r="QQH1" t="s">
        <v>19000</v>
      </c>
      <c r="QQI1" t="s">
        <v>19001</v>
      </c>
      <c r="QQJ1" t="s">
        <v>19002</v>
      </c>
      <c r="QQK1" t="s">
        <v>19003</v>
      </c>
      <c r="QQL1" t="s">
        <v>19004</v>
      </c>
      <c r="QQM1" t="s">
        <v>19005</v>
      </c>
      <c r="QQN1" t="s">
        <v>19006</v>
      </c>
      <c r="QQO1" t="s">
        <v>19007</v>
      </c>
      <c r="QQP1" t="s">
        <v>19008</v>
      </c>
      <c r="QQQ1" t="s">
        <v>19009</v>
      </c>
      <c r="QQR1" t="s">
        <v>19010</v>
      </c>
      <c r="QQS1" t="s">
        <v>19011</v>
      </c>
      <c r="QQT1" t="s">
        <v>19012</v>
      </c>
      <c r="QQU1" t="s">
        <v>19013</v>
      </c>
      <c r="QQV1" t="s">
        <v>19014</v>
      </c>
      <c r="QQW1" t="s">
        <v>19015</v>
      </c>
      <c r="QQX1" t="s">
        <v>19016</v>
      </c>
      <c r="QQY1" t="s">
        <v>19017</v>
      </c>
      <c r="QQZ1" t="s">
        <v>19018</v>
      </c>
      <c r="QRA1" t="s">
        <v>19019</v>
      </c>
      <c r="QRB1" t="s">
        <v>19020</v>
      </c>
      <c r="QRC1" t="s">
        <v>19021</v>
      </c>
      <c r="QRD1" t="s">
        <v>19022</v>
      </c>
      <c r="QRE1" t="s">
        <v>19023</v>
      </c>
      <c r="QRF1" t="s">
        <v>19024</v>
      </c>
      <c r="QRG1" t="s">
        <v>19025</v>
      </c>
      <c r="QRH1" t="s">
        <v>19026</v>
      </c>
      <c r="QRI1" t="s">
        <v>19027</v>
      </c>
      <c r="QRJ1" t="s">
        <v>19028</v>
      </c>
      <c r="QRK1" t="s">
        <v>19029</v>
      </c>
      <c r="QRL1" t="s">
        <v>19030</v>
      </c>
      <c r="QRM1" t="s">
        <v>19031</v>
      </c>
      <c r="QRN1" t="s">
        <v>19032</v>
      </c>
      <c r="QRO1" t="s">
        <v>19033</v>
      </c>
      <c r="QRP1" t="s">
        <v>19034</v>
      </c>
      <c r="QRQ1" t="s">
        <v>19035</v>
      </c>
      <c r="QRR1" t="s">
        <v>19036</v>
      </c>
      <c r="QRS1" t="s">
        <v>19037</v>
      </c>
      <c r="QRT1" t="s">
        <v>19038</v>
      </c>
      <c r="QRU1" t="s">
        <v>19039</v>
      </c>
      <c r="QRV1" t="s">
        <v>19040</v>
      </c>
      <c r="QRW1" t="s">
        <v>19041</v>
      </c>
      <c r="QRX1" t="s">
        <v>19042</v>
      </c>
      <c r="QRY1" t="s">
        <v>19043</v>
      </c>
      <c r="QRZ1" t="s">
        <v>19044</v>
      </c>
      <c r="QSA1" t="s">
        <v>19045</v>
      </c>
      <c r="QSB1" t="s">
        <v>19046</v>
      </c>
      <c r="QSC1" t="s">
        <v>19047</v>
      </c>
      <c r="QSD1" t="s">
        <v>19048</v>
      </c>
      <c r="QSE1" t="s">
        <v>19049</v>
      </c>
      <c r="QSF1" t="s">
        <v>19050</v>
      </c>
      <c r="QSG1" t="s">
        <v>19051</v>
      </c>
      <c r="QSH1" t="s">
        <v>19052</v>
      </c>
      <c r="QSI1" t="s">
        <v>19053</v>
      </c>
      <c r="QSJ1" t="s">
        <v>19054</v>
      </c>
      <c r="QSK1" t="s">
        <v>19055</v>
      </c>
      <c r="QSL1" t="s">
        <v>19056</v>
      </c>
      <c r="QSM1" t="s">
        <v>19057</v>
      </c>
      <c r="QSN1" t="s">
        <v>19058</v>
      </c>
      <c r="QSO1" t="s">
        <v>19059</v>
      </c>
      <c r="QSP1" t="s">
        <v>19060</v>
      </c>
      <c r="QSQ1" t="s">
        <v>19061</v>
      </c>
      <c r="QSR1" t="s">
        <v>19062</v>
      </c>
      <c r="QSS1" t="s">
        <v>19063</v>
      </c>
      <c r="QST1" t="s">
        <v>19064</v>
      </c>
      <c r="QSU1" t="s">
        <v>19065</v>
      </c>
      <c r="QSV1" t="s">
        <v>19066</v>
      </c>
      <c r="QSW1" t="s">
        <v>19067</v>
      </c>
      <c r="QSX1" t="s">
        <v>19068</v>
      </c>
      <c r="QSY1" t="s">
        <v>19069</v>
      </c>
      <c r="QSZ1" t="s">
        <v>19070</v>
      </c>
      <c r="QTA1" t="s">
        <v>19071</v>
      </c>
      <c r="QTB1" t="s">
        <v>19072</v>
      </c>
      <c r="QTC1" t="s">
        <v>19073</v>
      </c>
      <c r="QTD1" t="s">
        <v>19074</v>
      </c>
      <c r="QTE1" t="s">
        <v>19075</v>
      </c>
      <c r="QTF1" t="s">
        <v>19076</v>
      </c>
      <c r="QTG1" t="s">
        <v>19077</v>
      </c>
      <c r="QTH1" t="s">
        <v>19078</v>
      </c>
      <c r="QTI1" t="s">
        <v>19079</v>
      </c>
      <c r="QTJ1" t="s">
        <v>19080</v>
      </c>
      <c r="QTK1" t="s">
        <v>19081</v>
      </c>
      <c r="QTL1" t="s">
        <v>19082</v>
      </c>
      <c r="QTM1" t="s">
        <v>19083</v>
      </c>
      <c r="QTN1" t="s">
        <v>19084</v>
      </c>
      <c r="QTO1" t="s">
        <v>19085</v>
      </c>
      <c r="QTP1" t="s">
        <v>19086</v>
      </c>
      <c r="QTQ1" t="s">
        <v>19087</v>
      </c>
      <c r="QTR1" t="s">
        <v>19088</v>
      </c>
      <c r="QTS1" t="s">
        <v>19089</v>
      </c>
      <c r="QTT1" t="s">
        <v>19090</v>
      </c>
      <c r="QTU1" t="s">
        <v>19091</v>
      </c>
      <c r="QTV1" t="s">
        <v>19092</v>
      </c>
      <c r="QTW1" t="s">
        <v>19093</v>
      </c>
      <c r="QTX1" t="s">
        <v>19094</v>
      </c>
      <c r="QTY1" t="s">
        <v>19095</v>
      </c>
      <c r="QTZ1" t="s">
        <v>19096</v>
      </c>
      <c r="QUA1" t="s">
        <v>19097</v>
      </c>
      <c r="QUB1" t="s">
        <v>19098</v>
      </c>
      <c r="QUC1" t="s">
        <v>19099</v>
      </c>
      <c r="QUD1" t="s">
        <v>19100</v>
      </c>
      <c r="QUE1" t="s">
        <v>19101</v>
      </c>
      <c r="QUF1" t="s">
        <v>19102</v>
      </c>
      <c r="QUG1" t="s">
        <v>19103</v>
      </c>
      <c r="QUH1" t="s">
        <v>19104</v>
      </c>
      <c r="QUI1" t="s">
        <v>19105</v>
      </c>
      <c r="QUJ1" t="s">
        <v>19106</v>
      </c>
      <c r="QUK1" t="s">
        <v>19107</v>
      </c>
      <c r="QUL1" t="s">
        <v>19108</v>
      </c>
      <c r="QUM1" t="s">
        <v>19109</v>
      </c>
      <c r="QUN1" t="s">
        <v>19110</v>
      </c>
      <c r="QUO1" t="s">
        <v>19111</v>
      </c>
      <c r="QUP1" t="s">
        <v>19112</v>
      </c>
      <c r="QUQ1" t="s">
        <v>19113</v>
      </c>
      <c r="QUR1" t="s">
        <v>19114</v>
      </c>
      <c r="QUS1" t="s">
        <v>19115</v>
      </c>
      <c r="QUT1" t="s">
        <v>19116</v>
      </c>
      <c r="QUU1" t="s">
        <v>19117</v>
      </c>
      <c r="QUV1" t="s">
        <v>19118</v>
      </c>
      <c r="QUW1" t="s">
        <v>19119</v>
      </c>
      <c r="QUX1" t="s">
        <v>19120</v>
      </c>
      <c r="QUY1" t="s">
        <v>19121</v>
      </c>
      <c r="QUZ1" t="s">
        <v>19122</v>
      </c>
      <c r="QVA1" t="s">
        <v>19123</v>
      </c>
      <c r="QVB1" t="s">
        <v>19124</v>
      </c>
      <c r="QVC1" t="s">
        <v>19125</v>
      </c>
      <c r="QVD1" t="s">
        <v>19126</v>
      </c>
      <c r="QVE1" t="s">
        <v>19127</v>
      </c>
      <c r="QVF1" t="s">
        <v>19128</v>
      </c>
      <c r="QVG1" t="s">
        <v>19129</v>
      </c>
      <c r="QVH1" t="s">
        <v>19130</v>
      </c>
      <c r="QVI1" t="s">
        <v>19131</v>
      </c>
      <c r="QVJ1" t="s">
        <v>19132</v>
      </c>
      <c r="QVK1" t="s">
        <v>19133</v>
      </c>
      <c r="QVL1" t="s">
        <v>19134</v>
      </c>
      <c r="QVM1" t="s">
        <v>19135</v>
      </c>
      <c r="QVN1" t="s">
        <v>19136</v>
      </c>
      <c r="QVO1" t="s">
        <v>19137</v>
      </c>
      <c r="QVP1" t="s">
        <v>19138</v>
      </c>
      <c r="QVQ1" t="s">
        <v>19139</v>
      </c>
      <c r="QVR1" t="s">
        <v>19140</v>
      </c>
      <c r="QVS1" t="s">
        <v>19141</v>
      </c>
      <c r="QVT1" t="s">
        <v>19142</v>
      </c>
      <c r="QVU1" t="s">
        <v>19143</v>
      </c>
      <c r="QVV1" t="s">
        <v>19144</v>
      </c>
      <c r="QVW1" t="s">
        <v>19145</v>
      </c>
      <c r="QVX1" t="s">
        <v>19146</v>
      </c>
      <c r="QVY1" t="s">
        <v>19147</v>
      </c>
      <c r="QVZ1" t="s">
        <v>19148</v>
      </c>
      <c r="QWA1" t="s">
        <v>19149</v>
      </c>
      <c r="QWB1" t="s">
        <v>19150</v>
      </c>
      <c r="QWC1" t="s">
        <v>19151</v>
      </c>
      <c r="QWD1" t="s">
        <v>19152</v>
      </c>
      <c r="QWE1" t="s">
        <v>19153</v>
      </c>
      <c r="QWF1" t="s">
        <v>19154</v>
      </c>
      <c r="QWG1" t="s">
        <v>19155</v>
      </c>
      <c r="QWH1" t="s">
        <v>19156</v>
      </c>
      <c r="QWI1" t="s">
        <v>19157</v>
      </c>
      <c r="QWJ1" t="s">
        <v>19158</v>
      </c>
      <c r="QWK1" t="s">
        <v>19159</v>
      </c>
      <c r="QWL1" t="s">
        <v>19160</v>
      </c>
      <c r="QWM1" t="s">
        <v>19161</v>
      </c>
      <c r="QWN1" t="s">
        <v>19162</v>
      </c>
      <c r="QWO1" t="s">
        <v>19163</v>
      </c>
      <c r="QWP1" t="s">
        <v>19164</v>
      </c>
      <c r="QWQ1" t="s">
        <v>19165</v>
      </c>
      <c r="QWR1" t="s">
        <v>19166</v>
      </c>
      <c r="QWS1" t="s">
        <v>19167</v>
      </c>
      <c r="QWT1" t="s">
        <v>19168</v>
      </c>
      <c r="QWU1" t="s">
        <v>19169</v>
      </c>
      <c r="QWV1" t="s">
        <v>19170</v>
      </c>
      <c r="QWW1" t="s">
        <v>19171</v>
      </c>
      <c r="QWX1" t="s">
        <v>19172</v>
      </c>
      <c r="QWY1" t="s">
        <v>19173</v>
      </c>
      <c r="QWZ1" t="s">
        <v>19174</v>
      </c>
      <c r="QXA1" t="s">
        <v>19175</v>
      </c>
      <c r="QXB1" t="s">
        <v>19176</v>
      </c>
      <c r="QXC1" t="s">
        <v>19177</v>
      </c>
      <c r="QXD1" t="s">
        <v>19178</v>
      </c>
      <c r="QXE1" t="s">
        <v>19179</v>
      </c>
      <c r="QXF1" t="s">
        <v>19180</v>
      </c>
      <c r="QXG1" t="s">
        <v>19181</v>
      </c>
      <c r="QXH1" t="s">
        <v>19182</v>
      </c>
      <c r="QXI1" t="s">
        <v>19183</v>
      </c>
      <c r="QXJ1" t="s">
        <v>19184</v>
      </c>
      <c r="QXK1" t="s">
        <v>19185</v>
      </c>
      <c r="QXL1" t="s">
        <v>19186</v>
      </c>
      <c r="QXM1" t="s">
        <v>19187</v>
      </c>
      <c r="QXN1" t="s">
        <v>19188</v>
      </c>
      <c r="QXO1" t="s">
        <v>19189</v>
      </c>
      <c r="QXP1" t="s">
        <v>19190</v>
      </c>
      <c r="QXQ1" t="s">
        <v>19191</v>
      </c>
      <c r="QXR1" t="s">
        <v>19192</v>
      </c>
      <c r="QXS1" t="s">
        <v>19193</v>
      </c>
      <c r="QXT1" t="s">
        <v>19194</v>
      </c>
      <c r="QXU1" t="s">
        <v>19195</v>
      </c>
      <c r="QXV1" t="s">
        <v>19196</v>
      </c>
      <c r="QXW1" t="s">
        <v>19197</v>
      </c>
      <c r="QXX1" t="s">
        <v>19198</v>
      </c>
      <c r="QXY1" t="s">
        <v>19199</v>
      </c>
      <c r="QXZ1" t="s">
        <v>19200</v>
      </c>
      <c r="QYA1" t="s">
        <v>19201</v>
      </c>
      <c r="QYB1" t="s">
        <v>19202</v>
      </c>
      <c r="QYC1" t="s">
        <v>19203</v>
      </c>
      <c r="QYD1" t="s">
        <v>19204</v>
      </c>
      <c r="QYE1" t="s">
        <v>19205</v>
      </c>
      <c r="QYF1" t="s">
        <v>19206</v>
      </c>
      <c r="QYG1" t="s">
        <v>19207</v>
      </c>
      <c r="QYH1" t="s">
        <v>19208</v>
      </c>
      <c r="QYI1" t="s">
        <v>19209</v>
      </c>
      <c r="QYJ1" t="s">
        <v>19210</v>
      </c>
      <c r="QYK1" t="s">
        <v>19211</v>
      </c>
      <c r="QYL1" t="s">
        <v>19212</v>
      </c>
      <c r="QYM1" t="s">
        <v>19213</v>
      </c>
      <c r="QYN1" t="s">
        <v>19214</v>
      </c>
      <c r="QYO1" t="s">
        <v>19215</v>
      </c>
      <c r="QYP1" t="s">
        <v>19216</v>
      </c>
      <c r="QYQ1" t="s">
        <v>19217</v>
      </c>
      <c r="QYR1" t="s">
        <v>19218</v>
      </c>
      <c r="QYS1" t="s">
        <v>19219</v>
      </c>
      <c r="QYT1" t="s">
        <v>19220</v>
      </c>
      <c r="QYU1" t="s">
        <v>19221</v>
      </c>
      <c r="QYV1" t="s">
        <v>19222</v>
      </c>
      <c r="QYW1" t="s">
        <v>19223</v>
      </c>
      <c r="QYX1" t="s">
        <v>19224</v>
      </c>
      <c r="QYY1" t="s">
        <v>19225</v>
      </c>
      <c r="QYZ1" t="s">
        <v>19226</v>
      </c>
      <c r="QZA1" t="s">
        <v>19227</v>
      </c>
      <c r="QZB1" t="s">
        <v>19228</v>
      </c>
      <c r="QZC1" t="s">
        <v>19229</v>
      </c>
      <c r="QZD1" t="s">
        <v>19230</v>
      </c>
      <c r="QZE1" t="s">
        <v>19231</v>
      </c>
      <c r="QZF1" t="s">
        <v>19232</v>
      </c>
      <c r="QZG1" t="s">
        <v>19233</v>
      </c>
      <c r="QZH1" t="s">
        <v>19234</v>
      </c>
      <c r="QZI1" t="s">
        <v>19235</v>
      </c>
      <c r="QZJ1" t="s">
        <v>19236</v>
      </c>
      <c r="QZK1" t="s">
        <v>19237</v>
      </c>
      <c r="QZL1" t="s">
        <v>19238</v>
      </c>
      <c r="QZM1" t="s">
        <v>19239</v>
      </c>
      <c r="QZN1" t="s">
        <v>19240</v>
      </c>
      <c r="QZO1" t="s">
        <v>19241</v>
      </c>
      <c r="QZP1" t="s">
        <v>19242</v>
      </c>
      <c r="QZQ1" t="s">
        <v>19243</v>
      </c>
      <c r="QZR1" t="s">
        <v>19244</v>
      </c>
      <c r="QZS1" t="s">
        <v>19245</v>
      </c>
      <c r="QZT1" t="s">
        <v>19246</v>
      </c>
      <c r="QZU1" t="s">
        <v>19247</v>
      </c>
      <c r="QZV1" t="s">
        <v>19248</v>
      </c>
      <c r="QZW1" t="s">
        <v>19249</v>
      </c>
      <c r="QZX1" t="s">
        <v>19250</v>
      </c>
      <c r="QZY1" t="s">
        <v>19251</v>
      </c>
      <c r="QZZ1" t="s">
        <v>19252</v>
      </c>
      <c r="RAA1" t="s">
        <v>19253</v>
      </c>
      <c r="RAB1" t="s">
        <v>19254</v>
      </c>
      <c r="RAC1" t="s">
        <v>19255</v>
      </c>
      <c r="RAD1" t="s">
        <v>19256</v>
      </c>
      <c r="RAE1" t="s">
        <v>19257</v>
      </c>
      <c r="RAF1" t="s">
        <v>19258</v>
      </c>
      <c r="RAG1" t="s">
        <v>19259</v>
      </c>
      <c r="RAH1" t="s">
        <v>19260</v>
      </c>
      <c r="RAI1" t="s">
        <v>19261</v>
      </c>
      <c r="RAJ1" t="s">
        <v>19262</v>
      </c>
      <c r="RAK1" t="s">
        <v>19263</v>
      </c>
      <c r="RAL1" t="s">
        <v>19264</v>
      </c>
      <c r="RAM1" t="s">
        <v>19265</v>
      </c>
      <c r="RAN1" t="s">
        <v>19266</v>
      </c>
      <c r="RAO1" t="s">
        <v>19267</v>
      </c>
      <c r="RAP1" t="s">
        <v>19268</v>
      </c>
      <c r="RAQ1" t="s">
        <v>19269</v>
      </c>
      <c r="RAR1" t="s">
        <v>19270</v>
      </c>
      <c r="RAS1" t="s">
        <v>19271</v>
      </c>
      <c r="RAT1" t="s">
        <v>19272</v>
      </c>
      <c r="RAU1" t="s">
        <v>19273</v>
      </c>
      <c r="RAV1" t="s">
        <v>19274</v>
      </c>
      <c r="RAW1" t="s">
        <v>19275</v>
      </c>
      <c r="RAX1" t="s">
        <v>19276</v>
      </c>
      <c r="RAY1" t="s">
        <v>19277</v>
      </c>
      <c r="RAZ1" t="s">
        <v>19278</v>
      </c>
      <c r="RBA1" t="s">
        <v>19279</v>
      </c>
      <c r="RBB1" t="s">
        <v>19280</v>
      </c>
      <c r="RBC1" t="s">
        <v>19281</v>
      </c>
      <c r="RBD1" t="s">
        <v>19282</v>
      </c>
      <c r="RBE1" t="s">
        <v>19283</v>
      </c>
      <c r="RBF1" t="s">
        <v>19284</v>
      </c>
      <c r="RBG1" t="s">
        <v>19285</v>
      </c>
      <c r="RBH1" t="s">
        <v>19286</v>
      </c>
      <c r="RBI1" t="s">
        <v>19287</v>
      </c>
      <c r="RBJ1" t="s">
        <v>19288</v>
      </c>
      <c r="RBK1" t="s">
        <v>19289</v>
      </c>
      <c r="RBL1" t="s">
        <v>19290</v>
      </c>
      <c r="RBM1" t="s">
        <v>19291</v>
      </c>
      <c r="RBN1" t="s">
        <v>19292</v>
      </c>
      <c r="RBO1" t="s">
        <v>19293</v>
      </c>
      <c r="RBP1" t="s">
        <v>19294</v>
      </c>
      <c r="RBQ1" t="s">
        <v>19295</v>
      </c>
      <c r="RBR1" t="s">
        <v>19296</v>
      </c>
      <c r="RBS1" t="s">
        <v>19297</v>
      </c>
      <c r="RBT1" t="s">
        <v>19298</v>
      </c>
      <c r="RBU1" t="s">
        <v>19299</v>
      </c>
      <c r="RBV1" t="s">
        <v>19300</v>
      </c>
      <c r="RBW1" t="s">
        <v>19301</v>
      </c>
      <c r="RBX1" t="s">
        <v>19302</v>
      </c>
      <c r="RBY1" t="s">
        <v>19303</v>
      </c>
      <c r="RBZ1" t="s">
        <v>19304</v>
      </c>
      <c r="RCA1" t="s">
        <v>19305</v>
      </c>
      <c r="RCB1" t="s">
        <v>19306</v>
      </c>
      <c r="RCC1" t="s">
        <v>19307</v>
      </c>
      <c r="RCD1" t="s">
        <v>19308</v>
      </c>
      <c r="RCE1" t="s">
        <v>19309</v>
      </c>
      <c r="RCF1" t="s">
        <v>19310</v>
      </c>
      <c r="RCG1" t="s">
        <v>19311</v>
      </c>
      <c r="RCH1" t="s">
        <v>19312</v>
      </c>
      <c r="RCI1" t="s">
        <v>19313</v>
      </c>
      <c r="RCJ1" t="s">
        <v>19314</v>
      </c>
      <c r="RCK1" t="s">
        <v>19315</v>
      </c>
      <c r="RCL1" t="s">
        <v>19316</v>
      </c>
      <c r="RCM1" t="s">
        <v>19317</v>
      </c>
      <c r="RCN1" t="s">
        <v>19318</v>
      </c>
      <c r="RCO1" t="s">
        <v>19319</v>
      </c>
      <c r="RCP1" t="s">
        <v>19320</v>
      </c>
      <c r="RCQ1" t="s">
        <v>19321</v>
      </c>
      <c r="RCR1" t="s">
        <v>19322</v>
      </c>
      <c r="RCS1" t="s">
        <v>19323</v>
      </c>
      <c r="RCT1" t="s">
        <v>19324</v>
      </c>
      <c r="RCU1" t="s">
        <v>19325</v>
      </c>
      <c r="RCV1" t="s">
        <v>19326</v>
      </c>
      <c r="RCW1" t="s">
        <v>19327</v>
      </c>
      <c r="RCX1" t="s">
        <v>19328</v>
      </c>
      <c r="RCY1" t="s">
        <v>19329</v>
      </c>
      <c r="RCZ1" t="s">
        <v>19330</v>
      </c>
      <c r="RDA1" t="s">
        <v>19331</v>
      </c>
      <c r="RDB1" t="s">
        <v>19332</v>
      </c>
      <c r="RDC1" t="s">
        <v>19333</v>
      </c>
      <c r="RDD1" t="s">
        <v>19334</v>
      </c>
      <c r="RDE1" t="s">
        <v>19335</v>
      </c>
      <c r="RDF1" t="s">
        <v>19336</v>
      </c>
      <c r="RDG1" t="s">
        <v>19337</v>
      </c>
      <c r="RDH1" t="s">
        <v>19338</v>
      </c>
      <c r="RDI1" t="s">
        <v>19339</v>
      </c>
      <c r="RDJ1" t="s">
        <v>19340</v>
      </c>
      <c r="RDK1" t="s">
        <v>19341</v>
      </c>
      <c r="RDL1" t="s">
        <v>19342</v>
      </c>
      <c r="RDM1" t="s">
        <v>19343</v>
      </c>
      <c r="RDN1" t="s">
        <v>19344</v>
      </c>
      <c r="RDO1" t="s">
        <v>19345</v>
      </c>
      <c r="RDP1" t="s">
        <v>19346</v>
      </c>
      <c r="RDQ1" t="s">
        <v>19347</v>
      </c>
      <c r="RDR1" t="s">
        <v>19348</v>
      </c>
      <c r="RDS1" t="s">
        <v>19349</v>
      </c>
      <c r="RDT1" t="s">
        <v>19350</v>
      </c>
      <c r="RDU1" t="s">
        <v>19351</v>
      </c>
      <c r="RDV1" t="s">
        <v>19352</v>
      </c>
      <c r="RDW1" t="s">
        <v>19353</v>
      </c>
      <c r="RDX1" t="s">
        <v>19354</v>
      </c>
      <c r="RDY1" t="s">
        <v>19355</v>
      </c>
      <c r="RDZ1" t="s">
        <v>19356</v>
      </c>
      <c r="REA1" t="s">
        <v>19357</v>
      </c>
      <c r="REB1" t="s">
        <v>19358</v>
      </c>
      <c r="REC1" t="s">
        <v>19359</v>
      </c>
      <c r="RED1" t="s">
        <v>19360</v>
      </c>
      <c r="REE1" t="s">
        <v>19361</v>
      </c>
      <c r="REF1" t="s">
        <v>19362</v>
      </c>
      <c r="REG1" t="s">
        <v>19363</v>
      </c>
      <c r="REH1" t="s">
        <v>19364</v>
      </c>
      <c r="REI1" t="s">
        <v>19365</v>
      </c>
      <c r="REJ1" t="s">
        <v>19366</v>
      </c>
      <c r="REK1" t="s">
        <v>19367</v>
      </c>
      <c r="REL1" t="s">
        <v>19368</v>
      </c>
      <c r="REM1" t="s">
        <v>19369</v>
      </c>
      <c r="REN1" t="s">
        <v>19370</v>
      </c>
      <c r="REO1" t="s">
        <v>19371</v>
      </c>
      <c r="REP1" t="s">
        <v>19372</v>
      </c>
      <c r="REQ1" t="s">
        <v>19373</v>
      </c>
      <c r="RER1" t="s">
        <v>19374</v>
      </c>
      <c r="RES1" t="s">
        <v>19375</v>
      </c>
      <c r="RET1" t="s">
        <v>19376</v>
      </c>
      <c r="REU1" t="s">
        <v>19377</v>
      </c>
      <c r="REV1" t="s">
        <v>19378</v>
      </c>
      <c r="REW1" t="s">
        <v>19379</v>
      </c>
      <c r="REX1" t="s">
        <v>19380</v>
      </c>
      <c r="REY1" t="s">
        <v>19381</v>
      </c>
      <c r="REZ1" t="s">
        <v>19382</v>
      </c>
      <c r="RFA1" t="s">
        <v>19383</v>
      </c>
      <c r="RFB1" t="s">
        <v>19384</v>
      </c>
      <c r="RFC1" t="s">
        <v>19385</v>
      </c>
      <c r="RFD1" t="s">
        <v>19386</v>
      </c>
      <c r="RFE1" t="s">
        <v>19387</v>
      </c>
      <c r="RFF1" t="s">
        <v>19388</v>
      </c>
      <c r="RFG1" t="s">
        <v>19389</v>
      </c>
      <c r="RFH1" t="s">
        <v>19390</v>
      </c>
      <c r="RFI1" t="s">
        <v>19391</v>
      </c>
      <c r="RFJ1" t="s">
        <v>19392</v>
      </c>
      <c r="RFK1" t="s">
        <v>19393</v>
      </c>
      <c r="RFL1" t="s">
        <v>19394</v>
      </c>
      <c r="RFM1" t="s">
        <v>19395</v>
      </c>
      <c r="RFN1" t="s">
        <v>19396</v>
      </c>
      <c r="RFO1" t="s">
        <v>19397</v>
      </c>
      <c r="RFP1" t="s">
        <v>19398</v>
      </c>
      <c r="RFQ1" t="s">
        <v>19399</v>
      </c>
      <c r="RFR1" t="s">
        <v>19400</v>
      </c>
      <c r="RFS1" t="s">
        <v>19401</v>
      </c>
      <c r="RFT1" t="s">
        <v>19402</v>
      </c>
      <c r="RFU1" t="s">
        <v>19403</v>
      </c>
      <c r="RFV1" t="s">
        <v>19404</v>
      </c>
      <c r="RFW1" t="s">
        <v>19405</v>
      </c>
      <c r="RFX1" t="s">
        <v>19406</v>
      </c>
      <c r="RFY1" t="s">
        <v>19407</v>
      </c>
      <c r="RFZ1" t="s">
        <v>19408</v>
      </c>
      <c r="RGA1" t="s">
        <v>19409</v>
      </c>
      <c r="RGB1" t="s">
        <v>19410</v>
      </c>
      <c r="RGC1" t="s">
        <v>19411</v>
      </c>
      <c r="RGD1" t="s">
        <v>19412</v>
      </c>
      <c r="RGE1" t="s">
        <v>19413</v>
      </c>
      <c r="RGF1" t="s">
        <v>19414</v>
      </c>
      <c r="RGG1" t="s">
        <v>19415</v>
      </c>
      <c r="RGH1" t="s">
        <v>19416</v>
      </c>
      <c r="RGI1" t="s">
        <v>19417</v>
      </c>
      <c r="RGJ1" t="s">
        <v>19418</v>
      </c>
      <c r="RGK1" t="s">
        <v>19419</v>
      </c>
      <c r="RGL1" t="s">
        <v>19420</v>
      </c>
      <c r="RGM1" t="s">
        <v>19421</v>
      </c>
      <c r="RGN1" t="s">
        <v>19422</v>
      </c>
      <c r="RGO1" t="s">
        <v>19423</v>
      </c>
      <c r="RGP1" t="s">
        <v>19424</v>
      </c>
      <c r="RGQ1" t="s">
        <v>19425</v>
      </c>
      <c r="RGR1" t="s">
        <v>19426</v>
      </c>
      <c r="RGS1" t="s">
        <v>19427</v>
      </c>
      <c r="RGT1" t="s">
        <v>19428</v>
      </c>
      <c r="RGU1" t="s">
        <v>19429</v>
      </c>
      <c r="RGV1" t="s">
        <v>19430</v>
      </c>
      <c r="RGW1" t="s">
        <v>19431</v>
      </c>
      <c r="RGX1" t="s">
        <v>19432</v>
      </c>
      <c r="RGY1" t="s">
        <v>19433</v>
      </c>
      <c r="RGZ1" t="s">
        <v>19434</v>
      </c>
      <c r="RHA1" t="s">
        <v>19435</v>
      </c>
      <c r="RHB1" t="s">
        <v>19436</v>
      </c>
      <c r="RHC1" t="s">
        <v>19437</v>
      </c>
      <c r="RHD1" t="s">
        <v>19438</v>
      </c>
      <c r="RHE1" t="s">
        <v>19439</v>
      </c>
      <c r="RHF1" t="s">
        <v>19440</v>
      </c>
      <c r="RHG1" t="s">
        <v>19441</v>
      </c>
      <c r="RHH1" t="s">
        <v>19442</v>
      </c>
      <c r="RHI1" t="s">
        <v>19443</v>
      </c>
      <c r="RHJ1" t="s">
        <v>19444</v>
      </c>
      <c r="RHK1" t="s">
        <v>19445</v>
      </c>
      <c r="RHL1" t="s">
        <v>19446</v>
      </c>
      <c r="RHM1" t="s">
        <v>19447</v>
      </c>
      <c r="RHN1" t="s">
        <v>19448</v>
      </c>
      <c r="RHO1" t="s">
        <v>19449</v>
      </c>
      <c r="RHP1" t="s">
        <v>19450</v>
      </c>
      <c r="RHQ1" t="s">
        <v>19451</v>
      </c>
      <c r="RHR1" t="s">
        <v>19452</v>
      </c>
      <c r="RHS1" t="s">
        <v>19453</v>
      </c>
      <c r="RHT1" t="s">
        <v>19454</v>
      </c>
      <c r="RHU1" t="s">
        <v>19455</v>
      </c>
      <c r="RHV1" t="s">
        <v>19456</v>
      </c>
      <c r="RHW1" t="s">
        <v>19457</v>
      </c>
      <c r="RHX1" t="s">
        <v>19458</v>
      </c>
      <c r="RHY1" t="s">
        <v>19459</v>
      </c>
      <c r="RHZ1" t="s">
        <v>19460</v>
      </c>
      <c r="RIA1" t="s">
        <v>19461</v>
      </c>
      <c r="RIB1" t="s">
        <v>19462</v>
      </c>
      <c r="RIC1" t="s">
        <v>19463</v>
      </c>
      <c r="RID1" t="s">
        <v>19464</v>
      </c>
      <c r="RIE1" t="s">
        <v>19465</v>
      </c>
      <c r="RIF1" t="s">
        <v>19466</v>
      </c>
      <c r="RIG1" t="s">
        <v>19467</v>
      </c>
      <c r="RIH1" t="s">
        <v>19468</v>
      </c>
      <c r="RII1" t="s">
        <v>19469</v>
      </c>
      <c r="RIJ1" t="s">
        <v>19470</v>
      </c>
      <c r="RIK1" t="s">
        <v>19471</v>
      </c>
      <c r="RIL1" t="s">
        <v>19472</v>
      </c>
      <c r="RIM1" t="s">
        <v>19473</v>
      </c>
      <c r="RIN1" t="s">
        <v>19474</v>
      </c>
      <c r="RIO1" t="s">
        <v>19475</v>
      </c>
      <c r="RIP1" t="s">
        <v>19476</v>
      </c>
      <c r="RIQ1" t="s">
        <v>19477</v>
      </c>
      <c r="RIR1" t="s">
        <v>19478</v>
      </c>
      <c r="RIS1" t="s">
        <v>19479</v>
      </c>
      <c r="RIT1" t="s">
        <v>19480</v>
      </c>
      <c r="RIU1" t="s">
        <v>19481</v>
      </c>
      <c r="RIV1" t="s">
        <v>19482</v>
      </c>
      <c r="RIW1" t="s">
        <v>19483</v>
      </c>
      <c r="RIX1" t="s">
        <v>19484</v>
      </c>
      <c r="RIY1" t="s">
        <v>19485</v>
      </c>
      <c r="RIZ1" t="s">
        <v>19486</v>
      </c>
      <c r="RJA1" t="s">
        <v>19487</v>
      </c>
      <c r="RJB1" t="s">
        <v>19488</v>
      </c>
      <c r="RJC1" t="s">
        <v>19489</v>
      </c>
      <c r="RJD1" t="s">
        <v>19490</v>
      </c>
      <c r="RJE1" t="s">
        <v>19491</v>
      </c>
      <c r="RJF1" t="s">
        <v>19492</v>
      </c>
      <c r="RJG1" t="s">
        <v>19493</v>
      </c>
      <c r="RJH1" t="s">
        <v>19494</v>
      </c>
      <c r="RJI1" t="s">
        <v>19495</v>
      </c>
      <c r="RJJ1" t="s">
        <v>19496</v>
      </c>
      <c r="RJK1" t="s">
        <v>19497</v>
      </c>
      <c r="RJL1" t="s">
        <v>19498</v>
      </c>
      <c r="RJM1" t="s">
        <v>19499</v>
      </c>
      <c r="RJN1" t="s">
        <v>19500</v>
      </c>
      <c r="RJO1" t="s">
        <v>19501</v>
      </c>
      <c r="RJP1" t="s">
        <v>19502</v>
      </c>
      <c r="RJQ1" t="s">
        <v>19503</v>
      </c>
      <c r="RJR1" t="s">
        <v>19504</v>
      </c>
      <c r="RJS1" t="s">
        <v>19505</v>
      </c>
      <c r="RJT1" t="s">
        <v>19506</v>
      </c>
      <c r="RJU1" t="s">
        <v>19507</v>
      </c>
      <c r="RJV1" t="s">
        <v>19508</v>
      </c>
      <c r="RJW1" t="s">
        <v>19509</v>
      </c>
      <c r="RJX1" t="s">
        <v>19510</v>
      </c>
      <c r="RJY1" t="s">
        <v>19511</v>
      </c>
      <c r="RJZ1" t="s">
        <v>19512</v>
      </c>
      <c r="RKA1" t="s">
        <v>19513</v>
      </c>
      <c r="RKB1" t="s">
        <v>19514</v>
      </c>
      <c r="RKC1" t="s">
        <v>19515</v>
      </c>
      <c r="RKD1" t="s">
        <v>19516</v>
      </c>
      <c r="RKE1" t="s">
        <v>19517</v>
      </c>
      <c r="RKF1" t="s">
        <v>19518</v>
      </c>
      <c r="RKG1" t="s">
        <v>19519</v>
      </c>
      <c r="RKH1" t="s">
        <v>19520</v>
      </c>
      <c r="RKI1" t="s">
        <v>19521</v>
      </c>
      <c r="RKJ1" t="s">
        <v>19522</v>
      </c>
      <c r="RKK1" t="s">
        <v>19523</v>
      </c>
      <c r="RKL1" t="s">
        <v>19524</v>
      </c>
      <c r="RKM1" t="s">
        <v>19525</v>
      </c>
      <c r="RKN1" t="s">
        <v>19526</v>
      </c>
      <c r="RKO1" t="s">
        <v>19527</v>
      </c>
      <c r="RKP1" t="s">
        <v>19528</v>
      </c>
      <c r="RKQ1" t="s">
        <v>19529</v>
      </c>
      <c r="RKR1" t="s">
        <v>19530</v>
      </c>
      <c r="RKS1" t="s">
        <v>19531</v>
      </c>
      <c r="RKT1" t="s">
        <v>19532</v>
      </c>
      <c r="RKU1" t="s">
        <v>19533</v>
      </c>
      <c r="RKV1" t="s">
        <v>19534</v>
      </c>
      <c r="RKW1" t="s">
        <v>19535</v>
      </c>
      <c r="RKX1" t="s">
        <v>19536</v>
      </c>
      <c r="RKY1" t="s">
        <v>19537</v>
      </c>
      <c r="RKZ1" t="s">
        <v>19538</v>
      </c>
      <c r="RLA1" t="s">
        <v>19539</v>
      </c>
      <c r="RLB1" t="s">
        <v>19540</v>
      </c>
      <c r="RLC1" t="s">
        <v>19541</v>
      </c>
      <c r="RLD1" t="s">
        <v>19542</v>
      </c>
      <c r="RLE1" t="s">
        <v>19543</v>
      </c>
      <c r="RLF1" t="s">
        <v>19544</v>
      </c>
      <c r="RLG1" t="s">
        <v>19545</v>
      </c>
      <c r="RLH1" t="s">
        <v>19546</v>
      </c>
      <c r="RLI1" t="s">
        <v>19547</v>
      </c>
      <c r="RLJ1" t="s">
        <v>19548</v>
      </c>
      <c r="RLK1" t="s">
        <v>19549</v>
      </c>
      <c r="RLL1" t="s">
        <v>19550</v>
      </c>
      <c r="RLM1" t="s">
        <v>19551</v>
      </c>
      <c r="RLN1" t="s">
        <v>19552</v>
      </c>
      <c r="RLO1" t="s">
        <v>19553</v>
      </c>
      <c r="RLP1" t="s">
        <v>19554</v>
      </c>
      <c r="RLQ1" t="s">
        <v>19555</v>
      </c>
      <c r="RLR1" t="s">
        <v>19556</v>
      </c>
      <c r="RLS1" t="s">
        <v>19557</v>
      </c>
      <c r="RLT1" t="s">
        <v>19558</v>
      </c>
      <c r="RLU1" t="s">
        <v>19559</v>
      </c>
      <c r="RLV1" t="s">
        <v>19560</v>
      </c>
      <c r="RLW1" t="s">
        <v>19561</v>
      </c>
      <c r="RLX1" t="s">
        <v>19562</v>
      </c>
      <c r="RLY1" t="s">
        <v>19563</v>
      </c>
      <c r="RLZ1" t="s">
        <v>19564</v>
      </c>
      <c r="RMA1" t="s">
        <v>19565</v>
      </c>
      <c r="RMB1" t="s">
        <v>19566</v>
      </c>
      <c r="RMC1" t="s">
        <v>19567</v>
      </c>
      <c r="RMD1" t="s">
        <v>19568</v>
      </c>
      <c r="RME1" t="s">
        <v>19569</v>
      </c>
      <c r="RMF1" t="s">
        <v>19570</v>
      </c>
      <c r="RMG1" t="s">
        <v>19571</v>
      </c>
      <c r="RMH1" t="s">
        <v>19572</v>
      </c>
      <c r="RMI1" t="s">
        <v>19573</v>
      </c>
      <c r="RMJ1" t="s">
        <v>19574</v>
      </c>
      <c r="RMK1" t="s">
        <v>19575</v>
      </c>
      <c r="RML1" t="s">
        <v>19576</v>
      </c>
      <c r="RMM1" t="s">
        <v>19577</v>
      </c>
      <c r="RMN1" t="s">
        <v>19578</v>
      </c>
      <c r="RMO1" t="s">
        <v>19579</v>
      </c>
      <c r="RMP1" t="s">
        <v>19580</v>
      </c>
      <c r="RMQ1" t="s">
        <v>19581</v>
      </c>
      <c r="RMR1" t="s">
        <v>19582</v>
      </c>
      <c r="RMS1" t="s">
        <v>19583</v>
      </c>
      <c r="RMT1" t="s">
        <v>19584</v>
      </c>
      <c r="RMU1" t="s">
        <v>19585</v>
      </c>
      <c r="RMV1" t="s">
        <v>19586</v>
      </c>
      <c r="RMW1" t="s">
        <v>19587</v>
      </c>
      <c r="RMX1" t="s">
        <v>19588</v>
      </c>
      <c r="RMY1" t="s">
        <v>19589</v>
      </c>
      <c r="RMZ1" t="s">
        <v>19590</v>
      </c>
      <c r="RNA1" t="s">
        <v>19591</v>
      </c>
      <c r="RNB1" t="s">
        <v>19592</v>
      </c>
      <c r="RNC1" t="s">
        <v>19593</v>
      </c>
      <c r="RND1" t="s">
        <v>19594</v>
      </c>
      <c r="RNE1" t="s">
        <v>19595</v>
      </c>
      <c r="RNF1" t="s">
        <v>19596</v>
      </c>
      <c r="RNG1" t="s">
        <v>19597</v>
      </c>
      <c r="RNH1" t="s">
        <v>19598</v>
      </c>
      <c r="RNI1" t="s">
        <v>19599</v>
      </c>
      <c r="RNJ1" t="s">
        <v>19600</v>
      </c>
      <c r="RNK1" t="s">
        <v>19601</v>
      </c>
      <c r="RNL1" t="s">
        <v>19602</v>
      </c>
      <c r="RNM1" t="s">
        <v>19603</v>
      </c>
      <c r="RNN1" t="s">
        <v>19604</v>
      </c>
      <c r="RNO1" t="s">
        <v>19605</v>
      </c>
      <c r="RNP1" t="s">
        <v>19606</v>
      </c>
      <c r="RNQ1" t="s">
        <v>19607</v>
      </c>
      <c r="RNR1" t="s">
        <v>19608</v>
      </c>
      <c r="RNS1" t="s">
        <v>19609</v>
      </c>
      <c r="RNT1" t="s">
        <v>19610</v>
      </c>
      <c r="RNU1" t="s">
        <v>19611</v>
      </c>
      <c r="RNV1" t="s">
        <v>19612</v>
      </c>
      <c r="RNW1" t="s">
        <v>19613</v>
      </c>
      <c r="RNX1" t="s">
        <v>19614</v>
      </c>
      <c r="RNY1" t="s">
        <v>19615</v>
      </c>
      <c r="RNZ1" t="s">
        <v>19616</v>
      </c>
      <c r="ROA1" t="s">
        <v>19617</v>
      </c>
      <c r="ROB1" t="s">
        <v>19618</v>
      </c>
      <c r="ROC1" t="s">
        <v>19619</v>
      </c>
      <c r="ROD1" t="s">
        <v>19620</v>
      </c>
      <c r="ROE1" t="s">
        <v>19621</v>
      </c>
      <c r="ROF1" t="s">
        <v>19622</v>
      </c>
      <c r="ROG1" t="s">
        <v>19623</v>
      </c>
      <c r="ROH1" t="s">
        <v>19624</v>
      </c>
      <c r="ROI1" t="s">
        <v>19625</v>
      </c>
      <c r="ROJ1" t="s">
        <v>19626</v>
      </c>
      <c r="ROK1" t="s">
        <v>19627</v>
      </c>
      <c r="ROL1" t="s">
        <v>19628</v>
      </c>
      <c r="ROM1" t="s">
        <v>19629</v>
      </c>
      <c r="RON1" t="s">
        <v>19630</v>
      </c>
      <c r="ROO1" t="s">
        <v>19631</v>
      </c>
      <c r="ROP1" t="s">
        <v>19632</v>
      </c>
      <c r="ROQ1" t="s">
        <v>19633</v>
      </c>
      <c r="ROR1" t="s">
        <v>19634</v>
      </c>
      <c r="ROS1" t="s">
        <v>19635</v>
      </c>
      <c r="ROT1" t="s">
        <v>19636</v>
      </c>
      <c r="ROU1" t="s">
        <v>19637</v>
      </c>
      <c r="ROV1" t="s">
        <v>19638</v>
      </c>
      <c r="ROW1" t="s">
        <v>19639</v>
      </c>
      <c r="ROX1" t="s">
        <v>19640</v>
      </c>
      <c r="ROY1" t="s">
        <v>19641</v>
      </c>
      <c r="ROZ1" t="s">
        <v>19642</v>
      </c>
      <c r="RPA1" t="s">
        <v>19643</v>
      </c>
      <c r="RPB1" t="s">
        <v>19644</v>
      </c>
      <c r="RPC1" t="s">
        <v>19645</v>
      </c>
      <c r="RPD1" t="s">
        <v>19646</v>
      </c>
      <c r="RPE1" t="s">
        <v>19647</v>
      </c>
      <c r="RPF1" t="s">
        <v>19648</v>
      </c>
      <c r="RPG1" t="s">
        <v>19649</v>
      </c>
      <c r="RPH1" t="s">
        <v>19650</v>
      </c>
      <c r="RPI1" t="s">
        <v>19651</v>
      </c>
      <c r="RPJ1" t="s">
        <v>19652</v>
      </c>
      <c r="RPK1" t="s">
        <v>19653</v>
      </c>
      <c r="RPL1" t="s">
        <v>19654</v>
      </c>
      <c r="RPM1" t="s">
        <v>19655</v>
      </c>
      <c r="RPN1" t="s">
        <v>19656</v>
      </c>
      <c r="RPO1" t="s">
        <v>19657</v>
      </c>
      <c r="RPP1" t="s">
        <v>19658</v>
      </c>
      <c r="RPQ1" t="s">
        <v>19659</v>
      </c>
      <c r="RPR1" t="s">
        <v>19660</v>
      </c>
      <c r="RPS1" t="s">
        <v>19661</v>
      </c>
      <c r="RPT1" t="s">
        <v>19662</v>
      </c>
      <c r="RPU1" t="s">
        <v>19663</v>
      </c>
      <c r="RPV1" t="s">
        <v>19664</v>
      </c>
      <c r="RPW1" t="s">
        <v>19665</v>
      </c>
      <c r="RPX1" t="s">
        <v>19666</v>
      </c>
      <c r="RPY1" t="s">
        <v>19667</v>
      </c>
      <c r="RPZ1" t="s">
        <v>19668</v>
      </c>
      <c r="RQA1" t="s">
        <v>19669</v>
      </c>
      <c r="RQB1" t="s">
        <v>19670</v>
      </c>
      <c r="RQC1" t="s">
        <v>19671</v>
      </c>
      <c r="RQD1" t="s">
        <v>19672</v>
      </c>
      <c r="RQE1" t="s">
        <v>19673</v>
      </c>
      <c r="RQF1" t="s">
        <v>19674</v>
      </c>
      <c r="RQG1" t="s">
        <v>19675</v>
      </c>
      <c r="RQH1" t="s">
        <v>19676</v>
      </c>
      <c r="RQI1" t="s">
        <v>19677</v>
      </c>
      <c r="RQJ1" t="s">
        <v>19678</v>
      </c>
      <c r="RQK1" t="s">
        <v>19679</v>
      </c>
      <c r="RQL1" t="s">
        <v>19680</v>
      </c>
      <c r="RQM1" t="s">
        <v>19681</v>
      </c>
      <c r="RQN1" t="s">
        <v>19682</v>
      </c>
      <c r="RQO1" t="s">
        <v>19683</v>
      </c>
      <c r="RQP1" t="s">
        <v>19684</v>
      </c>
      <c r="RQQ1" t="s">
        <v>19685</v>
      </c>
      <c r="RQR1" t="s">
        <v>19686</v>
      </c>
      <c r="RQS1" t="s">
        <v>19687</v>
      </c>
      <c r="RQT1" t="s">
        <v>19688</v>
      </c>
      <c r="RQU1" t="s">
        <v>19689</v>
      </c>
      <c r="RQV1" t="s">
        <v>19690</v>
      </c>
      <c r="RQW1" t="s">
        <v>19691</v>
      </c>
      <c r="RQX1" t="s">
        <v>19692</v>
      </c>
      <c r="RQY1" t="s">
        <v>19693</v>
      </c>
      <c r="RQZ1" t="s">
        <v>19694</v>
      </c>
      <c r="RRA1" t="s">
        <v>19695</v>
      </c>
      <c r="RRB1" t="s">
        <v>19696</v>
      </c>
      <c r="RRC1" t="s">
        <v>19697</v>
      </c>
      <c r="RRD1" t="s">
        <v>19698</v>
      </c>
      <c r="RRE1" t="s">
        <v>19699</v>
      </c>
      <c r="RRF1" t="s">
        <v>19700</v>
      </c>
      <c r="RRG1" t="s">
        <v>19701</v>
      </c>
      <c r="RRH1" t="s">
        <v>19702</v>
      </c>
      <c r="RRI1" t="s">
        <v>19703</v>
      </c>
      <c r="RRJ1" t="s">
        <v>19704</v>
      </c>
      <c r="RRK1" t="s">
        <v>19705</v>
      </c>
      <c r="RRL1" t="s">
        <v>19706</v>
      </c>
      <c r="RRM1" t="s">
        <v>19707</v>
      </c>
      <c r="RRN1" t="s">
        <v>19708</v>
      </c>
      <c r="RRO1" t="s">
        <v>19709</v>
      </c>
      <c r="RRP1" t="s">
        <v>19710</v>
      </c>
      <c r="RRQ1" t="s">
        <v>19711</v>
      </c>
      <c r="RRR1" t="s">
        <v>19712</v>
      </c>
      <c r="RRS1" t="s">
        <v>19713</v>
      </c>
      <c r="RRT1" t="s">
        <v>19714</v>
      </c>
      <c r="RRU1" t="s">
        <v>19715</v>
      </c>
      <c r="RRV1" t="s">
        <v>19716</v>
      </c>
      <c r="RRW1" t="s">
        <v>19717</v>
      </c>
      <c r="RRX1" t="s">
        <v>19718</v>
      </c>
      <c r="RRY1" t="s">
        <v>19719</v>
      </c>
      <c r="RRZ1" t="s">
        <v>19720</v>
      </c>
      <c r="RSA1" t="s">
        <v>19721</v>
      </c>
      <c r="RSB1" t="s">
        <v>19722</v>
      </c>
      <c r="RSC1" t="s">
        <v>19723</v>
      </c>
      <c r="RSD1" t="s">
        <v>19724</v>
      </c>
      <c r="RSE1" t="s">
        <v>19725</v>
      </c>
      <c r="RSF1" t="s">
        <v>19726</v>
      </c>
      <c r="RSG1" t="s">
        <v>19727</v>
      </c>
      <c r="RSH1" t="s">
        <v>19728</v>
      </c>
      <c r="RSI1" t="s">
        <v>19729</v>
      </c>
      <c r="RSJ1" t="s">
        <v>19730</v>
      </c>
      <c r="RSK1" t="s">
        <v>19731</v>
      </c>
      <c r="RSL1" t="s">
        <v>19732</v>
      </c>
      <c r="RSM1" t="s">
        <v>19733</v>
      </c>
      <c r="RSN1" t="s">
        <v>19734</v>
      </c>
      <c r="RSO1" t="s">
        <v>19735</v>
      </c>
      <c r="RSP1" t="s">
        <v>19736</v>
      </c>
      <c r="RSQ1" t="s">
        <v>19737</v>
      </c>
      <c r="RSR1" t="s">
        <v>19738</v>
      </c>
      <c r="RSS1" t="s">
        <v>19739</v>
      </c>
      <c r="RST1" t="s">
        <v>19740</v>
      </c>
      <c r="RSU1" t="s">
        <v>19741</v>
      </c>
      <c r="RSV1" t="s">
        <v>19742</v>
      </c>
      <c r="RSW1" t="s">
        <v>19743</v>
      </c>
      <c r="RSX1" t="s">
        <v>19744</v>
      </c>
      <c r="RSY1" t="s">
        <v>19745</v>
      </c>
      <c r="RSZ1" t="s">
        <v>19746</v>
      </c>
      <c r="RTA1" t="s">
        <v>19747</v>
      </c>
      <c r="RTB1" t="s">
        <v>19748</v>
      </c>
      <c r="RTC1" t="s">
        <v>19749</v>
      </c>
      <c r="RTD1" t="s">
        <v>19750</v>
      </c>
      <c r="RTE1" t="s">
        <v>19751</v>
      </c>
      <c r="RTF1" t="s">
        <v>19752</v>
      </c>
      <c r="RTG1" t="s">
        <v>19753</v>
      </c>
      <c r="RTH1" t="s">
        <v>19754</v>
      </c>
      <c r="RTI1" t="s">
        <v>19755</v>
      </c>
      <c r="RTJ1" t="s">
        <v>19756</v>
      </c>
      <c r="RTK1" t="s">
        <v>19757</v>
      </c>
      <c r="RTL1" t="s">
        <v>19758</v>
      </c>
      <c r="RTM1" t="s">
        <v>19759</v>
      </c>
      <c r="RTN1" t="s">
        <v>19760</v>
      </c>
      <c r="RTO1" t="s">
        <v>19761</v>
      </c>
      <c r="RTP1" t="s">
        <v>19762</v>
      </c>
      <c r="RTQ1" t="s">
        <v>19763</v>
      </c>
      <c r="RTR1" t="s">
        <v>19764</v>
      </c>
      <c r="RTS1" t="s">
        <v>19765</v>
      </c>
      <c r="RTT1" t="s">
        <v>19766</v>
      </c>
      <c r="RTU1" t="s">
        <v>19767</v>
      </c>
      <c r="RTV1" t="s">
        <v>19768</v>
      </c>
      <c r="RTW1" t="s">
        <v>19769</v>
      </c>
      <c r="RTX1" t="s">
        <v>19770</v>
      </c>
      <c r="RTY1" t="s">
        <v>19771</v>
      </c>
      <c r="RTZ1" t="s">
        <v>19772</v>
      </c>
      <c r="RUA1" t="s">
        <v>19773</v>
      </c>
      <c r="RUB1" t="s">
        <v>19774</v>
      </c>
      <c r="RUC1" t="s">
        <v>19775</v>
      </c>
      <c r="RUD1" t="s">
        <v>19776</v>
      </c>
      <c r="RUE1" t="s">
        <v>19777</v>
      </c>
      <c r="RUF1" t="s">
        <v>19778</v>
      </c>
      <c r="RUG1" t="s">
        <v>19779</v>
      </c>
      <c r="RUH1" t="s">
        <v>19780</v>
      </c>
      <c r="RUI1" t="s">
        <v>19781</v>
      </c>
      <c r="RUJ1" t="s">
        <v>19782</v>
      </c>
      <c r="RUK1" t="s">
        <v>19783</v>
      </c>
      <c r="RUL1" t="s">
        <v>19784</v>
      </c>
      <c r="RUM1" t="s">
        <v>19785</v>
      </c>
      <c r="RUN1" t="s">
        <v>19786</v>
      </c>
      <c r="RUO1" t="s">
        <v>19787</v>
      </c>
      <c r="RUP1" t="s">
        <v>19788</v>
      </c>
      <c r="RUQ1" t="s">
        <v>19789</v>
      </c>
      <c r="RUR1" t="s">
        <v>19790</v>
      </c>
      <c r="RUS1" t="s">
        <v>19791</v>
      </c>
      <c r="RUT1" t="s">
        <v>19792</v>
      </c>
      <c r="RUU1" t="s">
        <v>19793</v>
      </c>
      <c r="RUV1" t="s">
        <v>19794</v>
      </c>
      <c r="RUW1" t="s">
        <v>19795</v>
      </c>
      <c r="RUX1" t="s">
        <v>19796</v>
      </c>
      <c r="RUY1" t="s">
        <v>19797</v>
      </c>
      <c r="RUZ1" t="s">
        <v>19798</v>
      </c>
      <c r="RVA1" t="s">
        <v>19799</v>
      </c>
      <c r="RVB1" t="s">
        <v>19800</v>
      </c>
      <c r="RVC1" t="s">
        <v>19801</v>
      </c>
      <c r="RVD1" t="s">
        <v>19802</v>
      </c>
      <c r="RVE1" t="s">
        <v>19803</v>
      </c>
      <c r="RVF1" t="s">
        <v>19804</v>
      </c>
      <c r="RVG1" t="s">
        <v>19805</v>
      </c>
      <c r="RVH1" t="s">
        <v>19806</v>
      </c>
      <c r="RVI1" t="s">
        <v>19807</v>
      </c>
      <c r="RVJ1" t="s">
        <v>19808</v>
      </c>
      <c r="RVK1" t="s">
        <v>19809</v>
      </c>
      <c r="RVL1" t="s">
        <v>19810</v>
      </c>
      <c r="RVM1" t="s">
        <v>19811</v>
      </c>
      <c r="RVN1" t="s">
        <v>19812</v>
      </c>
      <c r="RVO1" t="s">
        <v>19813</v>
      </c>
      <c r="RVP1" t="s">
        <v>19814</v>
      </c>
      <c r="RVQ1" t="s">
        <v>19815</v>
      </c>
      <c r="RVR1" t="s">
        <v>19816</v>
      </c>
      <c r="RVS1" t="s">
        <v>19817</v>
      </c>
      <c r="RVT1" t="s">
        <v>19818</v>
      </c>
      <c r="RVU1" t="s">
        <v>19819</v>
      </c>
      <c r="RVV1" t="s">
        <v>19820</v>
      </c>
      <c r="RVW1" t="s">
        <v>19821</v>
      </c>
      <c r="RVX1" t="s">
        <v>19822</v>
      </c>
      <c r="RVY1" t="s">
        <v>19823</v>
      </c>
      <c r="RVZ1" t="s">
        <v>19824</v>
      </c>
      <c r="RWA1" t="s">
        <v>19825</v>
      </c>
      <c r="RWB1" t="s">
        <v>19826</v>
      </c>
      <c r="RWC1" t="s">
        <v>19827</v>
      </c>
      <c r="RWD1" t="s">
        <v>19828</v>
      </c>
      <c r="RWE1" t="s">
        <v>19829</v>
      </c>
      <c r="RWF1" t="s">
        <v>19830</v>
      </c>
      <c r="RWG1" t="s">
        <v>19831</v>
      </c>
      <c r="RWH1" t="s">
        <v>19832</v>
      </c>
      <c r="RWI1" t="s">
        <v>19833</v>
      </c>
      <c r="RWJ1" t="s">
        <v>19834</v>
      </c>
      <c r="RWK1" t="s">
        <v>19835</v>
      </c>
      <c r="RWL1" t="s">
        <v>19836</v>
      </c>
      <c r="RWM1" t="s">
        <v>19837</v>
      </c>
      <c r="RWN1" t="s">
        <v>19838</v>
      </c>
      <c r="RWO1" t="s">
        <v>19839</v>
      </c>
      <c r="RWP1" t="s">
        <v>19840</v>
      </c>
      <c r="RWQ1" t="s">
        <v>19841</v>
      </c>
      <c r="RWR1" t="s">
        <v>19842</v>
      </c>
      <c r="RWS1" t="s">
        <v>19843</v>
      </c>
      <c r="RWT1" t="s">
        <v>19844</v>
      </c>
      <c r="RWU1" t="s">
        <v>19845</v>
      </c>
      <c r="RWV1" t="s">
        <v>19846</v>
      </c>
      <c r="RWW1" t="s">
        <v>19847</v>
      </c>
      <c r="RWX1" t="s">
        <v>19848</v>
      </c>
      <c r="RWY1" t="s">
        <v>19849</v>
      </c>
      <c r="RWZ1" t="s">
        <v>19850</v>
      </c>
      <c r="RXA1" t="s">
        <v>19851</v>
      </c>
      <c r="RXB1" t="s">
        <v>19852</v>
      </c>
      <c r="RXC1" t="s">
        <v>19853</v>
      </c>
      <c r="RXD1" t="s">
        <v>19854</v>
      </c>
      <c r="RXE1" t="s">
        <v>19855</v>
      </c>
      <c r="RXF1" t="s">
        <v>19856</v>
      </c>
      <c r="RXG1" t="s">
        <v>19857</v>
      </c>
      <c r="RXH1" t="s">
        <v>19858</v>
      </c>
      <c r="RXI1" t="s">
        <v>19859</v>
      </c>
      <c r="RXJ1" t="s">
        <v>19860</v>
      </c>
      <c r="RXK1" t="s">
        <v>19861</v>
      </c>
      <c r="RXL1" t="s">
        <v>19862</v>
      </c>
      <c r="RXM1" t="s">
        <v>19863</v>
      </c>
      <c r="RXN1" t="s">
        <v>19864</v>
      </c>
      <c r="RXO1" t="s">
        <v>19865</v>
      </c>
      <c r="RXP1" t="s">
        <v>19866</v>
      </c>
      <c r="RXQ1" t="s">
        <v>19867</v>
      </c>
      <c r="RXR1" t="s">
        <v>19868</v>
      </c>
      <c r="RXS1" t="s">
        <v>19869</v>
      </c>
      <c r="RXT1" t="s">
        <v>19870</v>
      </c>
      <c r="RXU1" t="s">
        <v>19871</v>
      </c>
      <c r="RXV1" t="s">
        <v>19872</v>
      </c>
      <c r="RXW1" t="s">
        <v>19873</v>
      </c>
      <c r="RXX1" t="s">
        <v>19874</v>
      </c>
      <c r="RXY1" t="s">
        <v>19875</v>
      </c>
      <c r="RXZ1" t="s">
        <v>19876</v>
      </c>
      <c r="RYA1" t="s">
        <v>19877</v>
      </c>
      <c r="RYB1" t="s">
        <v>19878</v>
      </c>
      <c r="RYC1" t="s">
        <v>19879</v>
      </c>
      <c r="RYD1" t="s">
        <v>19880</v>
      </c>
      <c r="RYE1" t="s">
        <v>19881</v>
      </c>
      <c r="RYF1" t="s">
        <v>19882</v>
      </c>
      <c r="RYG1" t="s">
        <v>19883</v>
      </c>
      <c r="RYH1" t="s">
        <v>19884</v>
      </c>
      <c r="RYI1" t="s">
        <v>19885</v>
      </c>
      <c r="RYJ1" t="s">
        <v>19886</v>
      </c>
      <c r="RYK1" t="s">
        <v>19887</v>
      </c>
      <c r="RYL1" t="s">
        <v>19888</v>
      </c>
      <c r="RYM1" t="s">
        <v>19889</v>
      </c>
      <c r="RYN1" t="s">
        <v>19890</v>
      </c>
      <c r="RYO1" t="s">
        <v>19891</v>
      </c>
      <c r="RYP1" t="s">
        <v>19892</v>
      </c>
      <c r="RYQ1" t="s">
        <v>19893</v>
      </c>
      <c r="RYR1" t="s">
        <v>19894</v>
      </c>
      <c r="RYS1" t="s">
        <v>19895</v>
      </c>
      <c r="RYT1" t="s">
        <v>19896</v>
      </c>
      <c r="RYU1" t="s">
        <v>19897</v>
      </c>
      <c r="RYV1" t="s">
        <v>19898</v>
      </c>
      <c r="RYW1" t="s">
        <v>19899</v>
      </c>
      <c r="RYX1" t="s">
        <v>19900</v>
      </c>
      <c r="RYY1" t="s">
        <v>19901</v>
      </c>
      <c r="RYZ1" t="s">
        <v>19902</v>
      </c>
      <c r="RZA1" t="s">
        <v>19903</v>
      </c>
      <c r="RZB1" t="s">
        <v>19904</v>
      </c>
      <c r="RZC1" t="s">
        <v>19905</v>
      </c>
      <c r="RZD1" t="s">
        <v>19906</v>
      </c>
      <c r="RZE1" t="s">
        <v>19907</v>
      </c>
      <c r="RZF1" t="s">
        <v>19908</v>
      </c>
      <c r="RZG1" t="s">
        <v>19909</v>
      </c>
      <c r="RZH1" t="s">
        <v>19910</v>
      </c>
      <c r="RZI1" t="s">
        <v>19911</v>
      </c>
      <c r="RZJ1" t="s">
        <v>19912</v>
      </c>
      <c r="RZK1" t="s">
        <v>19913</v>
      </c>
      <c r="RZL1" t="s">
        <v>19914</v>
      </c>
      <c r="RZM1" t="s">
        <v>19915</v>
      </c>
      <c r="RZN1" t="s">
        <v>19916</v>
      </c>
      <c r="RZO1" t="s">
        <v>19917</v>
      </c>
      <c r="RZP1" t="s">
        <v>19918</v>
      </c>
      <c r="RZQ1" t="s">
        <v>19919</v>
      </c>
      <c r="RZR1" t="s">
        <v>19920</v>
      </c>
      <c r="RZS1" t="s">
        <v>19921</v>
      </c>
      <c r="RZT1" t="s">
        <v>19922</v>
      </c>
      <c r="RZU1" t="s">
        <v>19923</v>
      </c>
      <c r="RZV1" t="s">
        <v>19924</v>
      </c>
      <c r="RZW1" t="s">
        <v>19925</v>
      </c>
      <c r="RZX1" t="s">
        <v>19926</v>
      </c>
      <c r="RZY1" t="s">
        <v>19927</v>
      </c>
      <c r="RZZ1" t="s">
        <v>19928</v>
      </c>
      <c r="SAA1" t="s">
        <v>19929</v>
      </c>
      <c r="SAB1" t="s">
        <v>19930</v>
      </c>
      <c r="SAC1" t="s">
        <v>19931</v>
      </c>
      <c r="SAD1" t="s">
        <v>19932</v>
      </c>
      <c r="SAE1" t="s">
        <v>19933</v>
      </c>
      <c r="SAF1" t="s">
        <v>19934</v>
      </c>
      <c r="SAG1" t="s">
        <v>19935</v>
      </c>
      <c r="SAH1" t="s">
        <v>19936</v>
      </c>
      <c r="SAI1" t="s">
        <v>19937</v>
      </c>
      <c r="SAJ1" t="s">
        <v>19938</v>
      </c>
      <c r="SAK1" t="s">
        <v>19939</v>
      </c>
      <c r="SAL1" t="s">
        <v>19940</v>
      </c>
      <c r="SAM1" t="s">
        <v>19941</v>
      </c>
      <c r="SAN1" t="s">
        <v>19942</v>
      </c>
      <c r="SAO1" t="s">
        <v>19943</v>
      </c>
      <c r="SAP1" t="s">
        <v>19944</v>
      </c>
      <c r="SAQ1" t="s">
        <v>19945</v>
      </c>
      <c r="SAR1" t="s">
        <v>19946</v>
      </c>
      <c r="SAS1" t="s">
        <v>19947</v>
      </c>
      <c r="SAT1" t="s">
        <v>19948</v>
      </c>
      <c r="SAU1" t="s">
        <v>19949</v>
      </c>
      <c r="SAV1" t="s">
        <v>19950</v>
      </c>
      <c r="SAW1" t="s">
        <v>19951</v>
      </c>
      <c r="SAX1" t="s">
        <v>19952</v>
      </c>
      <c r="SAY1" t="s">
        <v>19953</v>
      </c>
      <c r="SAZ1" t="s">
        <v>19954</v>
      </c>
      <c r="SBA1" t="s">
        <v>19955</v>
      </c>
      <c r="SBB1" t="s">
        <v>19956</v>
      </c>
      <c r="SBC1" t="s">
        <v>19957</v>
      </c>
      <c r="SBD1" t="s">
        <v>19958</v>
      </c>
      <c r="SBE1" t="s">
        <v>19959</v>
      </c>
      <c r="SBF1" t="s">
        <v>19960</v>
      </c>
      <c r="SBG1" t="s">
        <v>19961</v>
      </c>
      <c r="SBH1" t="s">
        <v>19962</v>
      </c>
      <c r="SBI1" t="s">
        <v>19963</v>
      </c>
      <c r="SBJ1" t="s">
        <v>19964</v>
      </c>
      <c r="SBK1" t="s">
        <v>19965</v>
      </c>
      <c r="SBL1" t="s">
        <v>19966</v>
      </c>
      <c r="SBM1" t="s">
        <v>19967</v>
      </c>
      <c r="SBN1" t="s">
        <v>19968</v>
      </c>
      <c r="SBO1" t="s">
        <v>19969</v>
      </c>
      <c r="SBP1" t="s">
        <v>19970</v>
      </c>
      <c r="SBQ1" t="s">
        <v>19971</v>
      </c>
      <c r="SBR1" t="s">
        <v>19972</v>
      </c>
      <c r="SBS1" t="s">
        <v>19973</v>
      </c>
      <c r="SBT1" t="s">
        <v>19974</v>
      </c>
      <c r="SBU1" t="s">
        <v>19975</v>
      </c>
      <c r="SBV1" t="s">
        <v>19976</v>
      </c>
      <c r="SBW1" t="s">
        <v>19977</v>
      </c>
      <c r="SBX1" t="s">
        <v>19978</v>
      </c>
      <c r="SBY1" t="s">
        <v>19979</v>
      </c>
      <c r="SBZ1" t="s">
        <v>19980</v>
      </c>
      <c r="SCA1" t="s">
        <v>19981</v>
      </c>
      <c r="SCB1" t="s">
        <v>19982</v>
      </c>
      <c r="SCC1" t="s">
        <v>19983</v>
      </c>
      <c r="SCD1" t="s">
        <v>19984</v>
      </c>
      <c r="SCE1" t="s">
        <v>19985</v>
      </c>
      <c r="SCF1" t="s">
        <v>19986</v>
      </c>
      <c r="SCG1" t="s">
        <v>19987</v>
      </c>
      <c r="SCH1" t="s">
        <v>19988</v>
      </c>
      <c r="SCI1" t="s">
        <v>19989</v>
      </c>
      <c r="SCJ1" t="s">
        <v>19990</v>
      </c>
      <c r="SCK1" t="s">
        <v>19991</v>
      </c>
      <c r="SCL1" t="s">
        <v>19992</v>
      </c>
      <c r="SCM1" t="s">
        <v>19993</v>
      </c>
      <c r="SCN1" t="s">
        <v>19994</v>
      </c>
      <c r="SCO1" t="s">
        <v>19995</v>
      </c>
      <c r="SCP1" t="s">
        <v>19996</v>
      </c>
      <c r="SCQ1" t="s">
        <v>19997</v>
      </c>
      <c r="SCR1" t="s">
        <v>19998</v>
      </c>
      <c r="SCS1" t="s">
        <v>19999</v>
      </c>
      <c r="SCT1" t="s">
        <v>20000</v>
      </c>
      <c r="SCU1" t="s">
        <v>20001</v>
      </c>
      <c r="SCV1" t="s">
        <v>20002</v>
      </c>
      <c r="SCW1" t="s">
        <v>20003</v>
      </c>
      <c r="SCX1" t="s">
        <v>20004</v>
      </c>
      <c r="SCY1" t="s">
        <v>20005</v>
      </c>
      <c r="SCZ1" t="s">
        <v>20006</v>
      </c>
      <c r="SDA1" t="s">
        <v>20007</v>
      </c>
      <c r="SDB1" t="s">
        <v>20008</v>
      </c>
      <c r="SDC1" t="s">
        <v>20009</v>
      </c>
      <c r="SDD1" t="s">
        <v>20010</v>
      </c>
      <c r="SDE1" t="s">
        <v>20011</v>
      </c>
      <c r="SDF1" t="s">
        <v>20012</v>
      </c>
      <c r="SDG1" t="s">
        <v>20013</v>
      </c>
      <c r="SDH1" t="s">
        <v>20014</v>
      </c>
      <c r="SDI1" t="s">
        <v>20015</v>
      </c>
      <c r="SDJ1" t="s">
        <v>20016</v>
      </c>
      <c r="SDK1" t="s">
        <v>20017</v>
      </c>
      <c r="SDL1" t="s">
        <v>20018</v>
      </c>
      <c r="SDM1" t="s">
        <v>20019</v>
      </c>
      <c r="SDN1" t="s">
        <v>20020</v>
      </c>
      <c r="SDO1" t="s">
        <v>20021</v>
      </c>
      <c r="SDP1" t="s">
        <v>20022</v>
      </c>
      <c r="SDQ1" t="s">
        <v>20023</v>
      </c>
      <c r="SDR1" t="s">
        <v>20024</v>
      </c>
      <c r="SDS1" t="s">
        <v>20025</v>
      </c>
      <c r="SDT1" t="s">
        <v>20026</v>
      </c>
      <c r="SDU1" t="s">
        <v>20027</v>
      </c>
      <c r="SDV1" t="s">
        <v>20028</v>
      </c>
      <c r="SDW1" t="s">
        <v>20029</v>
      </c>
      <c r="SDX1" t="s">
        <v>20030</v>
      </c>
      <c r="SDY1" t="s">
        <v>20031</v>
      </c>
      <c r="SDZ1" t="s">
        <v>20032</v>
      </c>
      <c r="SEA1" t="s">
        <v>20033</v>
      </c>
      <c r="SEB1" t="s">
        <v>20034</v>
      </c>
      <c r="SEC1" t="s">
        <v>20035</v>
      </c>
      <c r="SED1" t="s">
        <v>20036</v>
      </c>
      <c r="SEE1" t="s">
        <v>20037</v>
      </c>
      <c r="SEF1" t="s">
        <v>20038</v>
      </c>
      <c r="SEG1" t="s">
        <v>20039</v>
      </c>
      <c r="SEH1" t="s">
        <v>20040</v>
      </c>
      <c r="SEI1" t="s">
        <v>20041</v>
      </c>
      <c r="SEJ1" t="s">
        <v>20042</v>
      </c>
      <c r="SEK1" t="s">
        <v>20043</v>
      </c>
      <c r="SEL1" t="s">
        <v>20044</v>
      </c>
      <c r="SEM1" t="s">
        <v>20045</v>
      </c>
      <c r="SEN1" t="s">
        <v>20046</v>
      </c>
      <c r="SEO1" t="s">
        <v>20047</v>
      </c>
      <c r="SEP1" t="s">
        <v>20048</v>
      </c>
      <c r="SEQ1" t="s">
        <v>20049</v>
      </c>
      <c r="SER1" t="s">
        <v>20050</v>
      </c>
      <c r="SES1" t="s">
        <v>20051</v>
      </c>
      <c r="SET1" t="s">
        <v>20052</v>
      </c>
      <c r="SEU1" t="s">
        <v>20053</v>
      </c>
      <c r="SEV1" t="s">
        <v>20054</v>
      </c>
      <c r="SEW1" t="s">
        <v>20055</v>
      </c>
      <c r="SEX1" t="s">
        <v>20056</v>
      </c>
      <c r="SEY1" t="s">
        <v>20057</v>
      </c>
      <c r="SEZ1" t="s">
        <v>20058</v>
      </c>
      <c r="SFA1" t="s">
        <v>20059</v>
      </c>
      <c r="SFB1" t="s">
        <v>20060</v>
      </c>
      <c r="SFC1" t="s">
        <v>20061</v>
      </c>
      <c r="SFD1" t="s">
        <v>20062</v>
      </c>
      <c r="SFE1" t="s">
        <v>20063</v>
      </c>
      <c r="SFF1" t="s">
        <v>20064</v>
      </c>
      <c r="SFG1" t="s">
        <v>20065</v>
      </c>
      <c r="SFH1" t="s">
        <v>20066</v>
      </c>
      <c r="SFI1" t="s">
        <v>20067</v>
      </c>
      <c r="SFJ1" t="s">
        <v>20068</v>
      </c>
      <c r="SFK1" t="s">
        <v>20069</v>
      </c>
      <c r="SFL1" t="s">
        <v>20070</v>
      </c>
      <c r="SFM1" t="s">
        <v>20071</v>
      </c>
      <c r="SFN1" t="s">
        <v>20072</v>
      </c>
      <c r="SFO1" t="s">
        <v>20073</v>
      </c>
      <c r="SFP1" t="s">
        <v>20074</v>
      </c>
      <c r="SFQ1" t="s">
        <v>20075</v>
      </c>
      <c r="SFR1" t="s">
        <v>20076</v>
      </c>
      <c r="SFS1" t="s">
        <v>20077</v>
      </c>
      <c r="SFT1" t="s">
        <v>20078</v>
      </c>
      <c r="SFU1" t="s">
        <v>20079</v>
      </c>
      <c r="SFV1" t="s">
        <v>20080</v>
      </c>
      <c r="SFW1" t="s">
        <v>20081</v>
      </c>
      <c r="SFX1" t="s">
        <v>20082</v>
      </c>
      <c r="SFY1" t="s">
        <v>20083</v>
      </c>
      <c r="SFZ1" t="s">
        <v>20084</v>
      </c>
      <c r="SGA1" t="s">
        <v>20085</v>
      </c>
      <c r="SGB1" t="s">
        <v>20086</v>
      </c>
      <c r="SGC1" t="s">
        <v>20087</v>
      </c>
      <c r="SGD1" t="s">
        <v>20088</v>
      </c>
      <c r="SGE1" t="s">
        <v>20089</v>
      </c>
      <c r="SGF1" t="s">
        <v>20090</v>
      </c>
      <c r="SGG1" t="s">
        <v>20091</v>
      </c>
      <c r="SGH1" t="s">
        <v>20092</v>
      </c>
      <c r="SGI1" t="s">
        <v>20093</v>
      </c>
      <c r="SGJ1" t="s">
        <v>20094</v>
      </c>
      <c r="SGK1" t="s">
        <v>20095</v>
      </c>
      <c r="SGL1" t="s">
        <v>20096</v>
      </c>
      <c r="SGM1" t="s">
        <v>20097</v>
      </c>
      <c r="SGN1" t="s">
        <v>20098</v>
      </c>
      <c r="SGO1" t="s">
        <v>20099</v>
      </c>
      <c r="SGP1" t="s">
        <v>20100</v>
      </c>
      <c r="SGQ1" t="s">
        <v>20101</v>
      </c>
      <c r="SGR1" t="s">
        <v>20102</v>
      </c>
      <c r="SGS1" t="s">
        <v>20103</v>
      </c>
      <c r="SGT1" t="s">
        <v>20104</v>
      </c>
      <c r="SGU1" t="s">
        <v>20105</v>
      </c>
      <c r="SGV1" t="s">
        <v>20106</v>
      </c>
      <c r="SGW1" t="s">
        <v>20107</v>
      </c>
      <c r="SGX1" t="s">
        <v>20108</v>
      </c>
      <c r="SGY1" t="s">
        <v>20109</v>
      </c>
      <c r="SGZ1" t="s">
        <v>20110</v>
      </c>
      <c r="SHA1" t="s">
        <v>20111</v>
      </c>
      <c r="SHB1" t="s">
        <v>20112</v>
      </c>
      <c r="SHC1" t="s">
        <v>20113</v>
      </c>
      <c r="SHD1" t="s">
        <v>20114</v>
      </c>
      <c r="SHE1" t="s">
        <v>20115</v>
      </c>
      <c r="SHF1" t="s">
        <v>20116</v>
      </c>
      <c r="SHG1" t="s">
        <v>20117</v>
      </c>
      <c r="SHH1" t="s">
        <v>20118</v>
      </c>
      <c r="SHI1" t="s">
        <v>20119</v>
      </c>
      <c r="SHJ1" t="s">
        <v>20120</v>
      </c>
      <c r="SHK1" t="s">
        <v>20121</v>
      </c>
      <c r="SHL1" t="s">
        <v>20122</v>
      </c>
      <c r="SHM1" t="s">
        <v>20123</v>
      </c>
      <c r="SHN1" t="s">
        <v>20124</v>
      </c>
      <c r="SHO1" t="s">
        <v>20125</v>
      </c>
      <c r="SHP1" t="s">
        <v>20126</v>
      </c>
      <c r="SHQ1" t="s">
        <v>20127</v>
      </c>
      <c r="SHR1" t="s">
        <v>20128</v>
      </c>
      <c r="SHS1" t="s">
        <v>20129</v>
      </c>
      <c r="SHT1" t="s">
        <v>20130</v>
      </c>
      <c r="SHU1" t="s">
        <v>20131</v>
      </c>
      <c r="SHV1" t="s">
        <v>20132</v>
      </c>
      <c r="SHW1" t="s">
        <v>20133</v>
      </c>
      <c r="SHX1" t="s">
        <v>20134</v>
      </c>
      <c r="SHY1" t="s">
        <v>20135</v>
      </c>
      <c r="SHZ1" t="s">
        <v>20136</v>
      </c>
      <c r="SIA1" t="s">
        <v>20137</v>
      </c>
      <c r="SIB1" t="s">
        <v>20138</v>
      </c>
      <c r="SIC1" t="s">
        <v>20139</v>
      </c>
      <c r="SID1" t="s">
        <v>20140</v>
      </c>
      <c r="SIE1" t="s">
        <v>20141</v>
      </c>
      <c r="SIF1" t="s">
        <v>20142</v>
      </c>
      <c r="SIG1" t="s">
        <v>20143</v>
      </c>
      <c r="SIH1" t="s">
        <v>20144</v>
      </c>
      <c r="SII1" t="s">
        <v>20145</v>
      </c>
      <c r="SIJ1" t="s">
        <v>20146</v>
      </c>
      <c r="SIK1" t="s">
        <v>20147</v>
      </c>
      <c r="SIL1" t="s">
        <v>20148</v>
      </c>
      <c r="SIM1" t="s">
        <v>20149</v>
      </c>
      <c r="SIN1" t="s">
        <v>20150</v>
      </c>
      <c r="SIO1" t="s">
        <v>20151</v>
      </c>
      <c r="SIP1" t="s">
        <v>20152</v>
      </c>
      <c r="SIQ1" t="s">
        <v>20153</v>
      </c>
      <c r="SIR1" t="s">
        <v>20154</v>
      </c>
      <c r="SIS1" t="s">
        <v>20155</v>
      </c>
      <c r="SIT1" t="s">
        <v>20156</v>
      </c>
      <c r="SIU1" t="s">
        <v>20157</v>
      </c>
      <c r="SIV1" t="s">
        <v>20158</v>
      </c>
      <c r="SIW1" t="s">
        <v>20159</v>
      </c>
      <c r="SIX1" t="s">
        <v>20160</v>
      </c>
      <c r="SIY1" t="s">
        <v>20161</v>
      </c>
      <c r="SIZ1" t="s">
        <v>20162</v>
      </c>
      <c r="SJA1" t="s">
        <v>20163</v>
      </c>
      <c r="SJB1" t="s">
        <v>20164</v>
      </c>
      <c r="SJC1" t="s">
        <v>20165</v>
      </c>
      <c r="SJD1" t="s">
        <v>20166</v>
      </c>
      <c r="SJE1" t="s">
        <v>20167</v>
      </c>
      <c r="SJF1" t="s">
        <v>20168</v>
      </c>
      <c r="SJG1" t="s">
        <v>20169</v>
      </c>
      <c r="SJH1" t="s">
        <v>20170</v>
      </c>
      <c r="SJI1" t="s">
        <v>20171</v>
      </c>
      <c r="SJJ1" t="s">
        <v>20172</v>
      </c>
      <c r="SJK1" t="s">
        <v>20173</v>
      </c>
      <c r="SJL1" t="s">
        <v>20174</v>
      </c>
      <c r="SJM1" t="s">
        <v>20175</v>
      </c>
      <c r="SJN1" t="s">
        <v>20176</v>
      </c>
      <c r="SJO1" t="s">
        <v>20177</v>
      </c>
      <c r="SJP1" t="s">
        <v>20178</v>
      </c>
      <c r="SJQ1" t="s">
        <v>20179</v>
      </c>
      <c r="SJR1" t="s">
        <v>20180</v>
      </c>
      <c r="SJS1" t="s">
        <v>20181</v>
      </c>
      <c r="SJT1" t="s">
        <v>20182</v>
      </c>
      <c r="SJU1" t="s">
        <v>20183</v>
      </c>
      <c r="SJV1" t="s">
        <v>20184</v>
      </c>
      <c r="SJW1" t="s">
        <v>20185</v>
      </c>
      <c r="SJX1" t="s">
        <v>20186</v>
      </c>
      <c r="SJY1" t="s">
        <v>20187</v>
      </c>
      <c r="SJZ1" t="s">
        <v>20188</v>
      </c>
      <c r="SKA1" t="s">
        <v>20189</v>
      </c>
      <c r="SKB1" t="s">
        <v>20190</v>
      </c>
      <c r="SKC1" t="s">
        <v>20191</v>
      </c>
      <c r="SKD1" t="s">
        <v>20192</v>
      </c>
      <c r="SKE1" t="s">
        <v>20193</v>
      </c>
      <c r="SKF1" t="s">
        <v>20194</v>
      </c>
      <c r="SKG1" t="s">
        <v>20195</v>
      </c>
      <c r="SKH1" t="s">
        <v>20196</v>
      </c>
      <c r="SKI1" t="s">
        <v>20197</v>
      </c>
      <c r="SKJ1" t="s">
        <v>20198</v>
      </c>
      <c r="SKK1" t="s">
        <v>20199</v>
      </c>
      <c r="SKL1" t="s">
        <v>20200</v>
      </c>
      <c r="SKM1" t="s">
        <v>20201</v>
      </c>
      <c r="SKN1" t="s">
        <v>20202</v>
      </c>
      <c r="SKO1" t="s">
        <v>20203</v>
      </c>
      <c r="SKP1" t="s">
        <v>20204</v>
      </c>
      <c r="SKQ1" t="s">
        <v>20205</v>
      </c>
      <c r="SKR1" t="s">
        <v>20206</v>
      </c>
      <c r="SKS1" t="s">
        <v>20207</v>
      </c>
      <c r="SKT1" t="s">
        <v>20208</v>
      </c>
      <c r="SKU1" t="s">
        <v>20209</v>
      </c>
      <c r="SKV1" t="s">
        <v>20210</v>
      </c>
      <c r="SKW1" t="s">
        <v>20211</v>
      </c>
      <c r="SKX1" t="s">
        <v>20212</v>
      </c>
      <c r="SKY1" t="s">
        <v>20213</v>
      </c>
      <c r="SKZ1" t="s">
        <v>20214</v>
      </c>
      <c r="SLA1" t="s">
        <v>20215</v>
      </c>
      <c r="SLB1" t="s">
        <v>20216</v>
      </c>
      <c r="SLC1" t="s">
        <v>20217</v>
      </c>
      <c r="SLD1" t="s">
        <v>20218</v>
      </c>
      <c r="SLE1" t="s">
        <v>20219</v>
      </c>
      <c r="SLF1" t="s">
        <v>20220</v>
      </c>
      <c r="SLG1" t="s">
        <v>20221</v>
      </c>
      <c r="SLH1" t="s">
        <v>20222</v>
      </c>
      <c r="SLI1" t="s">
        <v>20223</v>
      </c>
      <c r="SLJ1" t="s">
        <v>20224</v>
      </c>
      <c r="SLK1" t="s">
        <v>20225</v>
      </c>
      <c r="SLL1" t="s">
        <v>20226</v>
      </c>
      <c r="SLM1" t="s">
        <v>20227</v>
      </c>
      <c r="SLN1" t="s">
        <v>20228</v>
      </c>
      <c r="SLO1" t="s">
        <v>20229</v>
      </c>
      <c r="SLP1" t="s">
        <v>20230</v>
      </c>
      <c r="SLQ1" t="s">
        <v>20231</v>
      </c>
      <c r="SLR1" t="s">
        <v>20232</v>
      </c>
      <c r="SLS1" t="s">
        <v>20233</v>
      </c>
      <c r="SLT1" t="s">
        <v>20234</v>
      </c>
      <c r="SLU1" t="s">
        <v>20235</v>
      </c>
      <c r="SLV1" t="s">
        <v>20236</v>
      </c>
      <c r="SLW1" t="s">
        <v>20237</v>
      </c>
      <c r="SLX1" t="s">
        <v>20238</v>
      </c>
      <c r="SLY1" t="s">
        <v>20239</v>
      </c>
      <c r="SLZ1" t="s">
        <v>20240</v>
      </c>
      <c r="SMA1" t="s">
        <v>20241</v>
      </c>
      <c r="SMB1" t="s">
        <v>20242</v>
      </c>
      <c r="SMC1" t="s">
        <v>20243</v>
      </c>
      <c r="SMD1" t="s">
        <v>20244</v>
      </c>
      <c r="SME1" t="s">
        <v>20245</v>
      </c>
      <c r="SMF1" t="s">
        <v>20246</v>
      </c>
      <c r="SMG1" t="s">
        <v>20247</v>
      </c>
      <c r="SMH1" t="s">
        <v>20248</v>
      </c>
      <c r="SMI1" t="s">
        <v>20249</v>
      </c>
      <c r="SMJ1" t="s">
        <v>20250</v>
      </c>
      <c r="SMK1" t="s">
        <v>20251</v>
      </c>
      <c r="SML1" t="s">
        <v>20252</v>
      </c>
      <c r="SMM1" t="s">
        <v>20253</v>
      </c>
      <c r="SMN1" t="s">
        <v>20254</v>
      </c>
      <c r="SMO1" t="s">
        <v>20255</v>
      </c>
      <c r="SMP1" t="s">
        <v>20256</v>
      </c>
      <c r="SMQ1" t="s">
        <v>20257</v>
      </c>
      <c r="SMR1" t="s">
        <v>20258</v>
      </c>
      <c r="SMS1" t="s">
        <v>20259</v>
      </c>
      <c r="SMT1" t="s">
        <v>20260</v>
      </c>
      <c r="SMU1" t="s">
        <v>20261</v>
      </c>
      <c r="SMV1" t="s">
        <v>20262</v>
      </c>
      <c r="SMW1" t="s">
        <v>20263</v>
      </c>
      <c r="SMX1" t="s">
        <v>20264</v>
      </c>
      <c r="SMY1" t="s">
        <v>20265</v>
      </c>
      <c r="SMZ1" t="s">
        <v>20266</v>
      </c>
      <c r="SNA1" t="s">
        <v>20267</v>
      </c>
      <c r="SNB1" t="s">
        <v>20268</v>
      </c>
      <c r="SNC1" t="s">
        <v>20269</v>
      </c>
      <c r="SND1" t="s">
        <v>20270</v>
      </c>
      <c r="SNE1" t="s">
        <v>20271</v>
      </c>
      <c r="SNF1" t="s">
        <v>20272</v>
      </c>
      <c r="SNG1" t="s">
        <v>20273</v>
      </c>
      <c r="SNH1" t="s">
        <v>20274</v>
      </c>
      <c r="SNI1" t="s">
        <v>20275</v>
      </c>
      <c r="SNJ1" t="s">
        <v>20276</v>
      </c>
      <c r="SNK1" t="s">
        <v>20277</v>
      </c>
      <c r="SNL1" t="s">
        <v>20278</v>
      </c>
      <c r="SNM1" t="s">
        <v>20279</v>
      </c>
      <c r="SNN1" t="s">
        <v>20280</v>
      </c>
      <c r="SNO1" t="s">
        <v>20281</v>
      </c>
      <c r="SNP1" t="s">
        <v>20282</v>
      </c>
      <c r="SNQ1" t="s">
        <v>20283</v>
      </c>
      <c r="SNR1" t="s">
        <v>20284</v>
      </c>
      <c r="SNS1" t="s">
        <v>20285</v>
      </c>
      <c r="SNT1" t="s">
        <v>20286</v>
      </c>
      <c r="SNU1" t="s">
        <v>20287</v>
      </c>
      <c r="SNV1" t="s">
        <v>20288</v>
      </c>
      <c r="SNW1" t="s">
        <v>20289</v>
      </c>
      <c r="SNX1" t="s">
        <v>20290</v>
      </c>
      <c r="SNY1" t="s">
        <v>20291</v>
      </c>
      <c r="SNZ1" t="s">
        <v>20292</v>
      </c>
      <c r="SOA1" t="s">
        <v>20293</v>
      </c>
      <c r="SOB1" t="s">
        <v>20294</v>
      </c>
      <c r="SOC1" t="s">
        <v>20295</v>
      </c>
      <c r="SOD1" t="s">
        <v>20296</v>
      </c>
      <c r="SOE1" t="s">
        <v>20297</v>
      </c>
      <c r="SOF1" t="s">
        <v>20298</v>
      </c>
      <c r="SOG1" t="s">
        <v>20299</v>
      </c>
      <c r="SOH1" t="s">
        <v>20300</v>
      </c>
      <c r="SOI1" t="s">
        <v>20301</v>
      </c>
      <c r="SOJ1" t="s">
        <v>20302</v>
      </c>
      <c r="SOK1" t="s">
        <v>20303</v>
      </c>
      <c r="SOL1" t="s">
        <v>20304</v>
      </c>
      <c r="SOM1" t="s">
        <v>20305</v>
      </c>
      <c r="SON1" t="s">
        <v>20306</v>
      </c>
      <c r="SOO1" t="s">
        <v>20307</v>
      </c>
      <c r="SOP1" t="s">
        <v>20308</v>
      </c>
      <c r="SOQ1" t="s">
        <v>20309</v>
      </c>
      <c r="SOR1" t="s">
        <v>20310</v>
      </c>
      <c r="SOS1" t="s">
        <v>20311</v>
      </c>
      <c r="SOT1" t="s">
        <v>20312</v>
      </c>
      <c r="SOU1" t="s">
        <v>20313</v>
      </c>
      <c r="SOV1" t="s">
        <v>20314</v>
      </c>
      <c r="SOW1" t="s">
        <v>20315</v>
      </c>
      <c r="SOX1" t="s">
        <v>20316</v>
      </c>
      <c r="SOY1" t="s">
        <v>20317</v>
      </c>
      <c r="SOZ1" t="s">
        <v>20318</v>
      </c>
      <c r="SPA1" t="s">
        <v>20319</v>
      </c>
      <c r="SPB1" t="s">
        <v>20320</v>
      </c>
      <c r="SPC1" t="s">
        <v>20321</v>
      </c>
      <c r="SPD1" t="s">
        <v>20322</v>
      </c>
      <c r="SPE1" t="s">
        <v>20323</v>
      </c>
      <c r="SPF1" t="s">
        <v>20324</v>
      </c>
      <c r="SPG1" t="s">
        <v>20325</v>
      </c>
      <c r="SPH1" t="s">
        <v>20326</v>
      </c>
      <c r="SPI1" t="s">
        <v>20327</v>
      </c>
      <c r="SPJ1" t="s">
        <v>20328</v>
      </c>
      <c r="SPK1" t="s">
        <v>20329</v>
      </c>
      <c r="SPL1" t="s">
        <v>20330</v>
      </c>
      <c r="SPM1" t="s">
        <v>20331</v>
      </c>
      <c r="SPN1" t="s">
        <v>20332</v>
      </c>
      <c r="SPO1" t="s">
        <v>20333</v>
      </c>
      <c r="SPP1" t="s">
        <v>20334</v>
      </c>
      <c r="SPQ1" t="s">
        <v>20335</v>
      </c>
      <c r="SPR1" t="s">
        <v>20336</v>
      </c>
      <c r="SPS1" t="s">
        <v>20337</v>
      </c>
      <c r="SPT1" t="s">
        <v>20338</v>
      </c>
      <c r="SPU1" t="s">
        <v>20339</v>
      </c>
      <c r="SPV1" t="s">
        <v>20340</v>
      </c>
      <c r="SPW1" t="s">
        <v>20341</v>
      </c>
      <c r="SPX1" t="s">
        <v>20342</v>
      </c>
      <c r="SPY1" t="s">
        <v>20343</v>
      </c>
      <c r="SPZ1" t="s">
        <v>20344</v>
      </c>
      <c r="SQA1" t="s">
        <v>20345</v>
      </c>
      <c r="SQB1" t="s">
        <v>20346</v>
      </c>
      <c r="SQC1" t="s">
        <v>20347</v>
      </c>
      <c r="SQD1" t="s">
        <v>20348</v>
      </c>
      <c r="SQE1" t="s">
        <v>20349</v>
      </c>
      <c r="SQF1" t="s">
        <v>20350</v>
      </c>
      <c r="SQG1" t="s">
        <v>20351</v>
      </c>
      <c r="SQH1" t="s">
        <v>20352</v>
      </c>
      <c r="SQI1" t="s">
        <v>20353</v>
      </c>
      <c r="SQJ1" t="s">
        <v>20354</v>
      </c>
      <c r="SQK1" t="s">
        <v>20355</v>
      </c>
      <c r="SQL1" t="s">
        <v>20356</v>
      </c>
      <c r="SQM1" t="s">
        <v>20357</v>
      </c>
      <c r="SQN1" t="s">
        <v>20358</v>
      </c>
      <c r="SQO1" t="s">
        <v>20359</v>
      </c>
      <c r="SQP1" t="s">
        <v>20360</v>
      </c>
      <c r="SQQ1" t="s">
        <v>20361</v>
      </c>
      <c r="SQR1" t="s">
        <v>20362</v>
      </c>
      <c r="SQS1" t="s">
        <v>20363</v>
      </c>
      <c r="SQT1" t="s">
        <v>20364</v>
      </c>
      <c r="SQU1" t="s">
        <v>20365</v>
      </c>
      <c r="SQV1" t="s">
        <v>20366</v>
      </c>
      <c r="SQW1" t="s">
        <v>20367</v>
      </c>
      <c r="SQX1" t="s">
        <v>20368</v>
      </c>
      <c r="SQY1" t="s">
        <v>20369</v>
      </c>
      <c r="SQZ1" t="s">
        <v>20370</v>
      </c>
      <c r="SRA1" t="s">
        <v>20371</v>
      </c>
      <c r="SRB1" t="s">
        <v>20372</v>
      </c>
      <c r="SRC1" t="s">
        <v>20373</v>
      </c>
      <c r="SRD1" t="s">
        <v>20374</v>
      </c>
      <c r="SRE1" t="s">
        <v>20375</v>
      </c>
      <c r="SRF1" t="s">
        <v>20376</v>
      </c>
      <c r="SRG1" t="s">
        <v>20377</v>
      </c>
      <c r="SRH1" t="s">
        <v>20378</v>
      </c>
      <c r="SRI1" t="s">
        <v>20379</v>
      </c>
      <c r="SRJ1" t="s">
        <v>20380</v>
      </c>
      <c r="SRK1" t="s">
        <v>20381</v>
      </c>
      <c r="SRL1" t="s">
        <v>20382</v>
      </c>
      <c r="SRM1" t="s">
        <v>20383</v>
      </c>
      <c r="SRN1" t="s">
        <v>20384</v>
      </c>
      <c r="SRO1" t="s">
        <v>20385</v>
      </c>
      <c r="SRP1" t="s">
        <v>20386</v>
      </c>
      <c r="SRQ1" t="s">
        <v>20387</v>
      </c>
      <c r="SRR1" t="s">
        <v>20388</v>
      </c>
      <c r="SRS1" t="s">
        <v>20389</v>
      </c>
      <c r="SRT1" t="s">
        <v>20390</v>
      </c>
      <c r="SRU1" t="s">
        <v>20391</v>
      </c>
      <c r="SRV1" t="s">
        <v>20392</v>
      </c>
      <c r="SRW1" t="s">
        <v>20393</v>
      </c>
      <c r="SRX1" t="s">
        <v>20394</v>
      </c>
      <c r="SRY1" t="s">
        <v>20395</v>
      </c>
      <c r="SRZ1" t="s">
        <v>20396</v>
      </c>
      <c r="SSA1" t="s">
        <v>20397</v>
      </c>
      <c r="SSB1" t="s">
        <v>20398</v>
      </c>
      <c r="SSC1" t="s">
        <v>20399</v>
      </c>
      <c r="SSD1" t="s">
        <v>20400</v>
      </c>
      <c r="SSE1" t="s">
        <v>20401</v>
      </c>
      <c r="SSF1" t="s">
        <v>20402</v>
      </c>
      <c r="SSG1" t="s">
        <v>20403</v>
      </c>
      <c r="SSH1" t="s">
        <v>20404</v>
      </c>
      <c r="SSI1" t="s">
        <v>20405</v>
      </c>
      <c r="SSJ1" t="s">
        <v>20406</v>
      </c>
      <c r="SSK1" t="s">
        <v>20407</v>
      </c>
      <c r="SSL1" t="s">
        <v>20408</v>
      </c>
      <c r="SSM1" t="s">
        <v>20409</v>
      </c>
      <c r="SSN1" t="s">
        <v>20410</v>
      </c>
      <c r="SSO1" t="s">
        <v>20411</v>
      </c>
      <c r="SSP1" t="s">
        <v>20412</v>
      </c>
      <c r="SSQ1" t="s">
        <v>20413</v>
      </c>
      <c r="SSR1" t="s">
        <v>20414</v>
      </c>
      <c r="SSS1" t="s">
        <v>20415</v>
      </c>
      <c r="SST1" t="s">
        <v>20416</v>
      </c>
      <c r="SSU1" t="s">
        <v>20417</v>
      </c>
      <c r="SSV1" t="s">
        <v>20418</v>
      </c>
      <c r="SSW1" t="s">
        <v>20419</v>
      </c>
      <c r="SSX1" t="s">
        <v>20420</v>
      </c>
      <c r="SSY1" t="s">
        <v>20421</v>
      </c>
      <c r="SSZ1" t="s">
        <v>20422</v>
      </c>
      <c r="STA1" t="s">
        <v>20423</v>
      </c>
      <c r="STB1" t="s">
        <v>20424</v>
      </c>
      <c r="STC1" t="s">
        <v>20425</v>
      </c>
      <c r="STD1" t="s">
        <v>20426</v>
      </c>
      <c r="STE1" t="s">
        <v>20427</v>
      </c>
      <c r="STF1" t="s">
        <v>20428</v>
      </c>
      <c r="STG1" t="s">
        <v>20429</v>
      </c>
      <c r="STH1" t="s">
        <v>20430</v>
      </c>
      <c r="STI1" t="s">
        <v>20431</v>
      </c>
      <c r="STJ1" t="s">
        <v>20432</v>
      </c>
      <c r="STK1" t="s">
        <v>20433</v>
      </c>
      <c r="STL1" t="s">
        <v>20434</v>
      </c>
      <c r="STM1" t="s">
        <v>20435</v>
      </c>
      <c r="STN1" t="s">
        <v>20436</v>
      </c>
      <c r="STO1" t="s">
        <v>20437</v>
      </c>
      <c r="STP1" t="s">
        <v>20438</v>
      </c>
      <c r="STQ1" t="s">
        <v>20439</v>
      </c>
      <c r="STR1" t="s">
        <v>20440</v>
      </c>
      <c r="STS1" t="s">
        <v>20441</v>
      </c>
      <c r="STT1" t="s">
        <v>20442</v>
      </c>
      <c r="STU1" t="s">
        <v>20443</v>
      </c>
      <c r="STV1" t="s">
        <v>20444</v>
      </c>
      <c r="STW1" t="s">
        <v>20445</v>
      </c>
      <c r="STX1" t="s">
        <v>20446</v>
      </c>
      <c r="STY1" t="s">
        <v>20447</v>
      </c>
      <c r="STZ1" t="s">
        <v>20448</v>
      </c>
      <c r="SUA1" t="s">
        <v>20449</v>
      </c>
      <c r="SUB1" t="s">
        <v>20450</v>
      </c>
      <c r="SUC1" t="s">
        <v>20451</v>
      </c>
      <c r="SUD1" t="s">
        <v>20452</v>
      </c>
      <c r="SUE1" t="s">
        <v>20453</v>
      </c>
      <c r="SUF1" t="s">
        <v>20454</v>
      </c>
      <c r="SUG1" t="s">
        <v>20455</v>
      </c>
      <c r="SUH1" t="s">
        <v>20456</v>
      </c>
      <c r="SUI1" t="s">
        <v>20457</v>
      </c>
      <c r="SUJ1" t="s">
        <v>20458</v>
      </c>
      <c r="SUK1" t="s">
        <v>20459</v>
      </c>
      <c r="SUL1" t="s">
        <v>20460</v>
      </c>
      <c r="SUM1" t="s">
        <v>20461</v>
      </c>
      <c r="SUN1" t="s">
        <v>20462</v>
      </c>
      <c r="SUO1" t="s">
        <v>20463</v>
      </c>
      <c r="SUP1" t="s">
        <v>20464</v>
      </c>
      <c r="SUQ1" t="s">
        <v>20465</v>
      </c>
      <c r="SUR1" t="s">
        <v>20466</v>
      </c>
      <c r="SUS1" t="s">
        <v>20467</v>
      </c>
      <c r="SUT1" t="s">
        <v>20468</v>
      </c>
      <c r="SUU1" t="s">
        <v>20469</v>
      </c>
      <c r="SUV1" t="s">
        <v>20470</v>
      </c>
      <c r="SUW1" t="s">
        <v>20471</v>
      </c>
      <c r="SUX1" t="s">
        <v>20472</v>
      </c>
      <c r="SUY1" t="s">
        <v>20473</v>
      </c>
      <c r="SUZ1" t="s">
        <v>20474</v>
      </c>
      <c r="SVA1" t="s">
        <v>20475</v>
      </c>
      <c r="SVB1" t="s">
        <v>20476</v>
      </c>
      <c r="SVC1" t="s">
        <v>20477</v>
      </c>
      <c r="SVD1" t="s">
        <v>20478</v>
      </c>
      <c r="SVE1" t="s">
        <v>20479</v>
      </c>
      <c r="SVF1" t="s">
        <v>20480</v>
      </c>
      <c r="SVG1" t="s">
        <v>20481</v>
      </c>
      <c r="SVH1" t="s">
        <v>20482</v>
      </c>
      <c r="SVI1" t="s">
        <v>20483</v>
      </c>
      <c r="SVJ1" t="s">
        <v>20484</v>
      </c>
      <c r="SVK1" t="s">
        <v>20485</v>
      </c>
      <c r="SVL1" t="s">
        <v>20486</v>
      </c>
      <c r="SVM1" t="s">
        <v>20487</v>
      </c>
      <c r="SVN1" t="s">
        <v>20488</v>
      </c>
      <c r="SVO1" t="s">
        <v>20489</v>
      </c>
      <c r="SVP1" t="s">
        <v>20490</v>
      </c>
      <c r="SVQ1" t="s">
        <v>20491</v>
      </c>
      <c r="SVR1" t="s">
        <v>20492</v>
      </c>
      <c r="SVS1" t="s">
        <v>20493</v>
      </c>
      <c r="SVT1" t="s">
        <v>20494</v>
      </c>
      <c r="SVU1" t="s">
        <v>20495</v>
      </c>
      <c r="SVV1" t="s">
        <v>20496</v>
      </c>
      <c r="SVW1" t="s">
        <v>20497</v>
      </c>
      <c r="SVX1" t="s">
        <v>20498</v>
      </c>
      <c r="SVY1" t="s">
        <v>20499</v>
      </c>
      <c r="SVZ1" t="s">
        <v>20500</v>
      </c>
      <c r="SWA1" t="s">
        <v>20501</v>
      </c>
      <c r="SWB1" t="s">
        <v>20502</v>
      </c>
      <c r="SWC1" t="s">
        <v>20503</v>
      </c>
      <c r="SWD1" t="s">
        <v>20504</v>
      </c>
      <c r="SWE1" t="s">
        <v>20505</v>
      </c>
      <c r="SWF1" t="s">
        <v>20506</v>
      </c>
      <c r="SWG1" t="s">
        <v>20507</v>
      </c>
      <c r="SWH1" t="s">
        <v>20508</v>
      </c>
      <c r="SWI1" t="s">
        <v>20509</v>
      </c>
      <c r="SWJ1" t="s">
        <v>20510</v>
      </c>
      <c r="SWK1" t="s">
        <v>20511</v>
      </c>
      <c r="SWL1" t="s">
        <v>20512</v>
      </c>
      <c r="SWM1" t="s">
        <v>20513</v>
      </c>
      <c r="SWN1" t="s">
        <v>20514</v>
      </c>
      <c r="SWO1" t="s">
        <v>20515</v>
      </c>
      <c r="SWP1" t="s">
        <v>20516</v>
      </c>
      <c r="SWQ1" t="s">
        <v>20517</v>
      </c>
      <c r="SWR1" t="s">
        <v>20518</v>
      </c>
      <c r="SWS1" t="s">
        <v>20519</v>
      </c>
      <c r="SWT1" t="s">
        <v>20520</v>
      </c>
      <c r="SWU1" t="s">
        <v>20521</v>
      </c>
      <c r="SWV1" t="s">
        <v>20522</v>
      </c>
      <c r="SWW1" t="s">
        <v>20523</v>
      </c>
      <c r="SWX1" t="s">
        <v>20524</v>
      </c>
      <c r="SWY1" t="s">
        <v>20525</v>
      </c>
      <c r="SWZ1" t="s">
        <v>20526</v>
      </c>
      <c r="SXA1" t="s">
        <v>20527</v>
      </c>
      <c r="SXB1" t="s">
        <v>20528</v>
      </c>
      <c r="SXC1" t="s">
        <v>20529</v>
      </c>
      <c r="SXD1" t="s">
        <v>20530</v>
      </c>
      <c r="SXE1" t="s">
        <v>20531</v>
      </c>
      <c r="SXF1" t="s">
        <v>20532</v>
      </c>
      <c r="SXG1" t="s">
        <v>20533</v>
      </c>
      <c r="SXH1" t="s">
        <v>20534</v>
      </c>
      <c r="SXI1" t="s">
        <v>20535</v>
      </c>
      <c r="SXJ1" t="s">
        <v>20536</v>
      </c>
      <c r="SXK1" t="s">
        <v>20537</v>
      </c>
      <c r="SXL1" t="s">
        <v>20538</v>
      </c>
      <c r="SXM1" t="s">
        <v>20539</v>
      </c>
      <c r="SXN1" t="s">
        <v>20540</v>
      </c>
      <c r="SXO1" t="s">
        <v>20541</v>
      </c>
      <c r="SXP1" t="s">
        <v>20542</v>
      </c>
      <c r="SXQ1" t="s">
        <v>20543</v>
      </c>
      <c r="SXR1" t="s">
        <v>20544</v>
      </c>
      <c r="SXS1" t="s">
        <v>20545</v>
      </c>
      <c r="SXT1" t="s">
        <v>20546</v>
      </c>
      <c r="SXU1" t="s">
        <v>20547</v>
      </c>
      <c r="SXV1" t="s">
        <v>20548</v>
      </c>
      <c r="SXW1" t="s">
        <v>20549</v>
      </c>
      <c r="SXX1" t="s">
        <v>20550</v>
      </c>
      <c r="SXY1" t="s">
        <v>20551</v>
      </c>
      <c r="SXZ1" t="s">
        <v>20552</v>
      </c>
      <c r="SYA1" t="s">
        <v>20553</v>
      </c>
      <c r="SYB1" t="s">
        <v>20554</v>
      </c>
      <c r="SYC1" t="s">
        <v>20555</v>
      </c>
      <c r="SYD1" t="s">
        <v>20556</v>
      </c>
      <c r="SYE1" t="s">
        <v>20557</v>
      </c>
      <c r="SYF1" t="s">
        <v>20558</v>
      </c>
      <c r="SYG1" t="s">
        <v>20559</v>
      </c>
      <c r="SYH1" t="s">
        <v>20560</v>
      </c>
      <c r="SYI1" t="s">
        <v>20561</v>
      </c>
      <c r="SYJ1" t="s">
        <v>20562</v>
      </c>
      <c r="SYK1" t="s">
        <v>20563</v>
      </c>
      <c r="SYL1" t="s">
        <v>20564</v>
      </c>
      <c r="SYM1" t="s">
        <v>20565</v>
      </c>
      <c r="SYN1" t="s">
        <v>20566</v>
      </c>
      <c r="SYO1" t="s">
        <v>20567</v>
      </c>
      <c r="SYP1" t="s">
        <v>20568</v>
      </c>
      <c r="SYQ1" t="s">
        <v>20569</v>
      </c>
      <c r="SYR1" t="s">
        <v>20570</v>
      </c>
      <c r="SYS1" t="s">
        <v>20571</v>
      </c>
      <c r="SYT1" t="s">
        <v>20572</v>
      </c>
      <c r="SYU1" t="s">
        <v>20573</v>
      </c>
      <c r="SYV1" t="s">
        <v>20574</v>
      </c>
      <c r="SYW1" t="s">
        <v>20575</v>
      </c>
      <c r="SYX1" t="s">
        <v>20576</v>
      </c>
      <c r="SYY1" t="s">
        <v>20577</v>
      </c>
      <c r="SYZ1" t="s">
        <v>20578</v>
      </c>
      <c r="SZA1" t="s">
        <v>20579</v>
      </c>
      <c r="SZB1" t="s">
        <v>20580</v>
      </c>
      <c r="SZC1" t="s">
        <v>20581</v>
      </c>
      <c r="SZD1" t="s">
        <v>20582</v>
      </c>
      <c r="SZE1" t="s">
        <v>20583</v>
      </c>
      <c r="SZF1" t="s">
        <v>20584</v>
      </c>
      <c r="SZG1" t="s">
        <v>20585</v>
      </c>
      <c r="SZH1" t="s">
        <v>20586</v>
      </c>
      <c r="SZI1" t="s">
        <v>20587</v>
      </c>
      <c r="SZJ1" t="s">
        <v>20588</v>
      </c>
      <c r="SZK1" t="s">
        <v>20589</v>
      </c>
      <c r="SZL1" t="s">
        <v>20590</v>
      </c>
      <c r="SZM1" t="s">
        <v>20591</v>
      </c>
      <c r="SZN1" t="s">
        <v>20592</v>
      </c>
      <c r="SZO1" t="s">
        <v>20593</v>
      </c>
      <c r="SZP1" t="s">
        <v>20594</v>
      </c>
      <c r="SZQ1" t="s">
        <v>20595</v>
      </c>
      <c r="SZR1" t="s">
        <v>20596</v>
      </c>
      <c r="SZS1" t="s">
        <v>20597</v>
      </c>
      <c r="SZT1" t="s">
        <v>20598</v>
      </c>
      <c r="SZU1" t="s">
        <v>20599</v>
      </c>
      <c r="SZV1" t="s">
        <v>20600</v>
      </c>
      <c r="SZW1" t="s">
        <v>20601</v>
      </c>
      <c r="SZX1" t="s">
        <v>20602</v>
      </c>
      <c r="SZY1" t="s">
        <v>20603</v>
      </c>
      <c r="SZZ1" t="s">
        <v>20604</v>
      </c>
      <c r="TAA1" t="s">
        <v>20605</v>
      </c>
      <c r="TAB1" t="s">
        <v>20606</v>
      </c>
      <c r="TAC1" t="s">
        <v>20607</v>
      </c>
      <c r="TAD1" t="s">
        <v>20608</v>
      </c>
      <c r="TAE1" t="s">
        <v>20609</v>
      </c>
      <c r="TAF1" t="s">
        <v>20610</v>
      </c>
      <c r="TAG1" t="s">
        <v>20611</v>
      </c>
      <c r="TAH1" t="s">
        <v>20612</v>
      </c>
      <c r="TAI1" t="s">
        <v>20613</v>
      </c>
      <c r="TAJ1" t="s">
        <v>20614</v>
      </c>
      <c r="TAK1" t="s">
        <v>20615</v>
      </c>
      <c r="TAL1" t="s">
        <v>20616</v>
      </c>
      <c r="TAM1" t="s">
        <v>20617</v>
      </c>
      <c r="TAN1" t="s">
        <v>20618</v>
      </c>
      <c r="TAO1" t="s">
        <v>20619</v>
      </c>
      <c r="TAP1" t="s">
        <v>20620</v>
      </c>
      <c r="TAQ1" t="s">
        <v>20621</v>
      </c>
      <c r="TAR1" t="s">
        <v>20622</v>
      </c>
      <c r="TAS1" t="s">
        <v>20623</v>
      </c>
      <c r="TAT1" t="s">
        <v>20624</v>
      </c>
      <c r="TAU1" t="s">
        <v>20625</v>
      </c>
      <c r="TAV1" t="s">
        <v>20626</v>
      </c>
      <c r="TAW1" t="s">
        <v>20627</v>
      </c>
      <c r="TAX1" t="s">
        <v>20628</v>
      </c>
      <c r="TAY1" t="s">
        <v>20629</v>
      </c>
      <c r="TAZ1" t="s">
        <v>20630</v>
      </c>
      <c r="TBA1" t="s">
        <v>20631</v>
      </c>
      <c r="TBB1" t="s">
        <v>20632</v>
      </c>
      <c r="TBC1" t="s">
        <v>20633</v>
      </c>
      <c r="TBD1" t="s">
        <v>20634</v>
      </c>
      <c r="TBE1" t="s">
        <v>20635</v>
      </c>
      <c r="TBF1" t="s">
        <v>20636</v>
      </c>
      <c r="TBG1" t="s">
        <v>20637</v>
      </c>
      <c r="TBH1" t="s">
        <v>20638</v>
      </c>
      <c r="TBI1" t="s">
        <v>20639</v>
      </c>
      <c r="TBJ1" t="s">
        <v>20640</v>
      </c>
      <c r="TBK1" t="s">
        <v>20641</v>
      </c>
      <c r="TBL1" t="s">
        <v>20642</v>
      </c>
      <c r="TBM1" t="s">
        <v>20643</v>
      </c>
      <c r="TBN1" t="s">
        <v>20644</v>
      </c>
      <c r="TBO1" t="s">
        <v>20645</v>
      </c>
      <c r="TBP1" t="s">
        <v>20646</v>
      </c>
      <c r="TBQ1" t="s">
        <v>20647</v>
      </c>
      <c r="TBR1" t="s">
        <v>20648</v>
      </c>
      <c r="TBS1" t="s">
        <v>20649</v>
      </c>
      <c r="TBT1" t="s">
        <v>20650</v>
      </c>
      <c r="TBU1" t="s">
        <v>20651</v>
      </c>
      <c r="TBV1" t="s">
        <v>20652</v>
      </c>
      <c r="TBW1" t="s">
        <v>20653</v>
      </c>
      <c r="TBX1" t="s">
        <v>20654</v>
      </c>
      <c r="TBY1" t="s">
        <v>20655</v>
      </c>
      <c r="TBZ1" t="s">
        <v>20656</v>
      </c>
      <c r="TCA1" t="s">
        <v>20657</v>
      </c>
      <c r="TCB1" t="s">
        <v>20658</v>
      </c>
      <c r="TCC1" t="s">
        <v>20659</v>
      </c>
      <c r="TCD1" t="s">
        <v>20660</v>
      </c>
      <c r="TCE1" t="s">
        <v>20661</v>
      </c>
      <c r="TCF1" t="s">
        <v>20662</v>
      </c>
      <c r="TCG1" t="s">
        <v>20663</v>
      </c>
      <c r="TCH1" t="s">
        <v>20664</v>
      </c>
      <c r="TCI1" t="s">
        <v>20665</v>
      </c>
      <c r="TCJ1" t="s">
        <v>20666</v>
      </c>
      <c r="TCK1" t="s">
        <v>20667</v>
      </c>
      <c r="TCL1" t="s">
        <v>20668</v>
      </c>
      <c r="TCM1" t="s">
        <v>20669</v>
      </c>
      <c r="TCN1" t="s">
        <v>20670</v>
      </c>
      <c r="TCO1" t="s">
        <v>20671</v>
      </c>
      <c r="TCP1" t="s">
        <v>20672</v>
      </c>
      <c r="TCQ1" t="s">
        <v>20673</v>
      </c>
      <c r="TCR1" t="s">
        <v>20674</v>
      </c>
      <c r="TCS1" t="s">
        <v>20675</v>
      </c>
      <c r="TCT1" t="s">
        <v>20676</v>
      </c>
      <c r="TCU1" t="s">
        <v>20677</v>
      </c>
      <c r="TCV1" t="s">
        <v>20678</v>
      </c>
      <c r="TCW1" t="s">
        <v>20679</v>
      </c>
      <c r="TCX1" t="s">
        <v>20680</v>
      </c>
      <c r="TCY1" t="s">
        <v>20681</v>
      </c>
      <c r="TCZ1" t="s">
        <v>20682</v>
      </c>
      <c r="TDA1" t="s">
        <v>20683</v>
      </c>
      <c r="TDB1" t="s">
        <v>20684</v>
      </c>
      <c r="TDC1" t="s">
        <v>20685</v>
      </c>
      <c r="TDD1" t="s">
        <v>20686</v>
      </c>
      <c r="TDE1" t="s">
        <v>20687</v>
      </c>
      <c r="TDF1" t="s">
        <v>20688</v>
      </c>
      <c r="TDG1" t="s">
        <v>20689</v>
      </c>
      <c r="TDH1" t="s">
        <v>20690</v>
      </c>
      <c r="TDI1" t="s">
        <v>20691</v>
      </c>
      <c r="TDJ1" t="s">
        <v>20692</v>
      </c>
      <c r="TDK1" t="s">
        <v>20693</v>
      </c>
      <c r="TDL1" t="s">
        <v>20694</v>
      </c>
      <c r="TDM1" t="s">
        <v>20695</v>
      </c>
      <c r="TDN1" t="s">
        <v>20696</v>
      </c>
      <c r="TDO1" t="s">
        <v>20697</v>
      </c>
      <c r="TDP1" t="s">
        <v>20698</v>
      </c>
      <c r="TDQ1" t="s">
        <v>20699</v>
      </c>
      <c r="TDR1" t="s">
        <v>20700</v>
      </c>
      <c r="TDS1" t="s">
        <v>20701</v>
      </c>
      <c r="TDT1" t="s">
        <v>20702</v>
      </c>
      <c r="TDU1" t="s">
        <v>20703</v>
      </c>
      <c r="TDV1" t="s">
        <v>20704</v>
      </c>
      <c r="TDW1" t="s">
        <v>20705</v>
      </c>
      <c r="TDX1" t="s">
        <v>20706</v>
      </c>
      <c r="TDY1" t="s">
        <v>20707</v>
      </c>
      <c r="TDZ1" t="s">
        <v>20708</v>
      </c>
      <c r="TEA1" t="s">
        <v>20709</v>
      </c>
      <c r="TEB1" t="s">
        <v>20710</v>
      </c>
      <c r="TEC1" t="s">
        <v>20711</v>
      </c>
      <c r="TED1" t="s">
        <v>20712</v>
      </c>
      <c r="TEE1" t="s">
        <v>20713</v>
      </c>
      <c r="TEF1" t="s">
        <v>20714</v>
      </c>
      <c r="TEG1" t="s">
        <v>20715</v>
      </c>
      <c r="TEH1" t="s">
        <v>20716</v>
      </c>
      <c r="TEI1" t="s">
        <v>20717</v>
      </c>
      <c r="TEJ1" t="s">
        <v>20718</v>
      </c>
      <c r="TEK1" t="s">
        <v>20719</v>
      </c>
      <c r="TEL1" t="s">
        <v>20720</v>
      </c>
      <c r="TEM1" t="s">
        <v>20721</v>
      </c>
      <c r="TEN1" t="s">
        <v>20722</v>
      </c>
      <c r="TEO1" t="s">
        <v>20723</v>
      </c>
      <c r="TEP1" t="s">
        <v>20724</v>
      </c>
      <c r="TEQ1" t="s">
        <v>20725</v>
      </c>
      <c r="TER1" t="s">
        <v>20726</v>
      </c>
      <c r="TES1" t="s">
        <v>20727</v>
      </c>
      <c r="TET1" t="s">
        <v>20728</v>
      </c>
      <c r="TEU1" t="s">
        <v>20729</v>
      </c>
      <c r="TEV1" t="s">
        <v>20730</v>
      </c>
      <c r="TEW1" t="s">
        <v>20731</v>
      </c>
      <c r="TEX1" t="s">
        <v>20732</v>
      </c>
      <c r="TEY1" t="s">
        <v>20733</v>
      </c>
      <c r="TEZ1" t="s">
        <v>20734</v>
      </c>
      <c r="TFA1" t="s">
        <v>20735</v>
      </c>
      <c r="TFB1" t="s">
        <v>20736</v>
      </c>
      <c r="TFC1" t="s">
        <v>20737</v>
      </c>
      <c r="TFD1" t="s">
        <v>20738</v>
      </c>
      <c r="TFE1" t="s">
        <v>20739</v>
      </c>
      <c r="TFF1" t="s">
        <v>20740</v>
      </c>
      <c r="TFG1" t="s">
        <v>20741</v>
      </c>
      <c r="TFH1" t="s">
        <v>20742</v>
      </c>
      <c r="TFI1" t="s">
        <v>20743</v>
      </c>
      <c r="TFJ1" t="s">
        <v>20744</v>
      </c>
      <c r="TFK1" t="s">
        <v>20745</v>
      </c>
      <c r="TFL1" t="s">
        <v>20746</v>
      </c>
      <c r="TFM1" t="s">
        <v>20747</v>
      </c>
      <c r="TFN1" t="s">
        <v>20748</v>
      </c>
      <c r="TFO1" t="s">
        <v>20749</v>
      </c>
      <c r="TFP1" t="s">
        <v>20750</v>
      </c>
      <c r="TFQ1" t="s">
        <v>20751</v>
      </c>
      <c r="TFR1" t="s">
        <v>20752</v>
      </c>
      <c r="TFS1" t="s">
        <v>20753</v>
      </c>
      <c r="TFT1" t="s">
        <v>20754</v>
      </c>
      <c r="TFU1" t="s">
        <v>20755</v>
      </c>
      <c r="TFV1" t="s">
        <v>20756</v>
      </c>
      <c r="TFW1" t="s">
        <v>20757</v>
      </c>
      <c r="TFX1" t="s">
        <v>20758</v>
      </c>
      <c r="TFY1" t="s">
        <v>20759</v>
      </c>
      <c r="TFZ1" t="s">
        <v>20760</v>
      </c>
      <c r="TGA1" t="s">
        <v>20761</v>
      </c>
      <c r="TGB1" t="s">
        <v>20762</v>
      </c>
      <c r="TGC1" t="s">
        <v>20763</v>
      </c>
      <c r="TGD1" t="s">
        <v>20764</v>
      </c>
      <c r="TGE1" t="s">
        <v>20765</v>
      </c>
      <c r="TGF1" t="s">
        <v>20766</v>
      </c>
      <c r="TGG1" t="s">
        <v>20767</v>
      </c>
      <c r="TGH1" t="s">
        <v>20768</v>
      </c>
      <c r="TGI1" t="s">
        <v>20769</v>
      </c>
      <c r="TGJ1" t="s">
        <v>20770</v>
      </c>
      <c r="TGK1" t="s">
        <v>20771</v>
      </c>
      <c r="TGL1" t="s">
        <v>20772</v>
      </c>
      <c r="TGM1" t="s">
        <v>20773</v>
      </c>
      <c r="TGN1" t="s">
        <v>20774</v>
      </c>
      <c r="TGO1" t="s">
        <v>20775</v>
      </c>
      <c r="TGP1" t="s">
        <v>20776</v>
      </c>
      <c r="TGQ1" t="s">
        <v>20777</v>
      </c>
      <c r="TGR1" t="s">
        <v>20778</v>
      </c>
      <c r="TGS1" t="s">
        <v>20779</v>
      </c>
      <c r="TGT1" t="s">
        <v>20780</v>
      </c>
      <c r="TGU1" t="s">
        <v>20781</v>
      </c>
      <c r="TGV1" t="s">
        <v>20782</v>
      </c>
      <c r="TGW1" t="s">
        <v>20783</v>
      </c>
      <c r="TGX1" t="s">
        <v>20784</v>
      </c>
      <c r="TGY1" t="s">
        <v>20785</v>
      </c>
      <c r="TGZ1" t="s">
        <v>20786</v>
      </c>
      <c r="THA1" t="s">
        <v>20787</v>
      </c>
      <c r="THB1" t="s">
        <v>20788</v>
      </c>
      <c r="THC1" t="s">
        <v>20789</v>
      </c>
      <c r="THD1" t="s">
        <v>20790</v>
      </c>
      <c r="THE1" t="s">
        <v>20791</v>
      </c>
      <c r="THF1" t="s">
        <v>20792</v>
      </c>
      <c r="THG1" t="s">
        <v>20793</v>
      </c>
      <c r="THH1" t="s">
        <v>20794</v>
      </c>
      <c r="THI1" t="s">
        <v>20795</v>
      </c>
      <c r="THJ1" t="s">
        <v>20796</v>
      </c>
      <c r="THK1" t="s">
        <v>20797</v>
      </c>
      <c r="THL1" t="s">
        <v>20798</v>
      </c>
      <c r="THM1" t="s">
        <v>20799</v>
      </c>
      <c r="THN1" t="s">
        <v>20800</v>
      </c>
      <c r="THO1" t="s">
        <v>20801</v>
      </c>
      <c r="THP1" t="s">
        <v>20802</v>
      </c>
      <c r="THQ1" t="s">
        <v>20803</v>
      </c>
      <c r="THR1" t="s">
        <v>20804</v>
      </c>
      <c r="THS1" t="s">
        <v>20805</v>
      </c>
      <c r="THT1" t="s">
        <v>20806</v>
      </c>
      <c r="THU1" t="s">
        <v>20807</v>
      </c>
      <c r="THV1" t="s">
        <v>20808</v>
      </c>
      <c r="THW1" t="s">
        <v>20809</v>
      </c>
      <c r="THX1" t="s">
        <v>20810</v>
      </c>
      <c r="THY1" t="s">
        <v>20811</v>
      </c>
      <c r="THZ1" t="s">
        <v>20812</v>
      </c>
      <c r="TIA1" t="s">
        <v>20813</v>
      </c>
      <c r="TIB1" t="s">
        <v>20814</v>
      </c>
      <c r="TIC1" t="s">
        <v>20815</v>
      </c>
      <c r="TID1" t="s">
        <v>20816</v>
      </c>
      <c r="TIE1" t="s">
        <v>20817</v>
      </c>
      <c r="TIF1" t="s">
        <v>20818</v>
      </c>
      <c r="TIG1" t="s">
        <v>20819</v>
      </c>
      <c r="TIH1" t="s">
        <v>20820</v>
      </c>
      <c r="TII1" t="s">
        <v>20821</v>
      </c>
      <c r="TIJ1" t="s">
        <v>20822</v>
      </c>
      <c r="TIK1" t="s">
        <v>20823</v>
      </c>
      <c r="TIL1" t="s">
        <v>20824</v>
      </c>
      <c r="TIM1" t="s">
        <v>20825</v>
      </c>
      <c r="TIN1" t="s">
        <v>20826</v>
      </c>
      <c r="TIO1" t="s">
        <v>20827</v>
      </c>
      <c r="TIP1" t="s">
        <v>20828</v>
      </c>
      <c r="TIQ1" t="s">
        <v>20829</v>
      </c>
      <c r="TIR1" t="s">
        <v>20830</v>
      </c>
      <c r="TIS1" t="s">
        <v>20831</v>
      </c>
      <c r="TIT1" t="s">
        <v>20832</v>
      </c>
      <c r="TIU1" t="s">
        <v>20833</v>
      </c>
      <c r="TIV1" t="s">
        <v>20834</v>
      </c>
      <c r="TIW1" t="s">
        <v>20835</v>
      </c>
      <c r="TIX1" t="s">
        <v>20836</v>
      </c>
      <c r="TIY1" t="s">
        <v>20837</v>
      </c>
      <c r="TIZ1" t="s">
        <v>20838</v>
      </c>
      <c r="TJA1" t="s">
        <v>20839</v>
      </c>
      <c r="TJB1" t="s">
        <v>20840</v>
      </c>
      <c r="TJC1" t="s">
        <v>20841</v>
      </c>
      <c r="TJD1" t="s">
        <v>20842</v>
      </c>
      <c r="TJE1" t="s">
        <v>20843</v>
      </c>
      <c r="TJF1" t="s">
        <v>20844</v>
      </c>
      <c r="TJG1" t="s">
        <v>20845</v>
      </c>
      <c r="TJH1" t="s">
        <v>20846</v>
      </c>
      <c r="TJI1" t="s">
        <v>20847</v>
      </c>
      <c r="TJJ1" t="s">
        <v>20848</v>
      </c>
      <c r="TJK1" t="s">
        <v>20849</v>
      </c>
      <c r="TJL1" t="s">
        <v>20850</v>
      </c>
      <c r="TJM1" t="s">
        <v>20851</v>
      </c>
      <c r="TJN1" t="s">
        <v>20852</v>
      </c>
      <c r="TJO1" t="s">
        <v>20853</v>
      </c>
      <c r="TJP1" t="s">
        <v>20854</v>
      </c>
      <c r="TJQ1" t="s">
        <v>20855</v>
      </c>
      <c r="TJR1" t="s">
        <v>20856</v>
      </c>
      <c r="TJS1" t="s">
        <v>20857</v>
      </c>
      <c r="TJT1" t="s">
        <v>20858</v>
      </c>
      <c r="TJU1" t="s">
        <v>20859</v>
      </c>
      <c r="TJV1" t="s">
        <v>20860</v>
      </c>
      <c r="TJW1" t="s">
        <v>20861</v>
      </c>
      <c r="TJX1" t="s">
        <v>20862</v>
      </c>
      <c r="TJY1" t="s">
        <v>20863</v>
      </c>
      <c r="TJZ1" t="s">
        <v>20864</v>
      </c>
      <c r="TKA1" t="s">
        <v>20865</v>
      </c>
      <c r="TKB1" t="s">
        <v>20866</v>
      </c>
      <c r="TKC1" t="s">
        <v>20867</v>
      </c>
      <c r="TKD1" t="s">
        <v>20868</v>
      </c>
      <c r="TKE1" t="s">
        <v>20869</v>
      </c>
      <c r="TKF1" t="s">
        <v>20870</v>
      </c>
      <c r="TKG1" t="s">
        <v>20871</v>
      </c>
      <c r="TKH1" t="s">
        <v>20872</v>
      </c>
      <c r="TKI1" t="s">
        <v>20873</v>
      </c>
      <c r="TKJ1" t="s">
        <v>20874</v>
      </c>
      <c r="TKK1" t="s">
        <v>20875</v>
      </c>
      <c r="TKL1" t="s">
        <v>20876</v>
      </c>
      <c r="TKM1" t="s">
        <v>20877</v>
      </c>
      <c r="TKN1" t="s">
        <v>20878</v>
      </c>
      <c r="TKO1" t="s">
        <v>20879</v>
      </c>
      <c r="TKP1" t="s">
        <v>20880</v>
      </c>
      <c r="TKQ1" t="s">
        <v>20881</v>
      </c>
      <c r="TKR1" t="s">
        <v>20882</v>
      </c>
      <c r="TKS1" t="s">
        <v>20883</v>
      </c>
      <c r="TKT1" t="s">
        <v>20884</v>
      </c>
      <c r="TKU1" t="s">
        <v>20885</v>
      </c>
      <c r="TKV1" t="s">
        <v>20886</v>
      </c>
      <c r="TKW1" t="s">
        <v>20887</v>
      </c>
      <c r="TKX1" t="s">
        <v>20888</v>
      </c>
      <c r="TKY1" t="s">
        <v>20889</v>
      </c>
      <c r="TKZ1" t="s">
        <v>20890</v>
      </c>
      <c r="TLA1" t="s">
        <v>20891</v>
      </c>
      <c r="TLB1" t="s">
        <v>20892</v>
      </c>
      <c r="TLC1" t="s">
        <v>20893</v>
      </c>
      <c r="TLD1" t="s">
        <v>20894</v>
      </c>
      <c r="TLE1" t="s">
        <v>20895</v>
      </c>
      <c r="TLF1" t="s">
        <v>20896</v>
      </c>
      <c r="TLG1" t="s">
        <v>20897</v>
      </c>
      <c r="TLH1" t="s">
        <v>20898</v>
      </c>
      <c r="TLI1" t="s">
        <v>20899</v>
      </c>
      <c r="TLJ1" t="s">
        <v>20900</v>
      </c>
      <c r="TLK1" t="s">
        <v>20901</v>
      </c>
      <c r="TLL1" t="s">
        <v>20902</v>
      </c>
      <c r="TLM1" t="s">
        <v>20903</v>
      </c>
      <c r="TLN1" t="s">
        <v>20904</v>
      </c>
      <c r="TLO1" t="s">
        <v>20905</v>
      </c>
      <c r="TLP1" t="s">
        <v>20906</v>
      </c>
      <c r="TLQ1" t="s">
        <v>20907</v>
      </c>
      <c r="TLR1" t="s">
        <v>20908</v>
      </c>
      <c r="TLS1" t="s">
        <v>20909</v>
      </c>
      <c r="TLT1" t="s">
        <v>20910</v>
      </c>
      <c r="TLU1" t="s">
        <v>20911</v>
      </c>
      <c r="TLV1" t="s">
        <v>20912</v>
      </c>
      <c r="TLW1" t="s">
        <v>20913</v>
      </c>
      <c r="TLX1" t="s">
        <v>20914</v>
      </c>
      <c r="TLY1" t="s">
        <v>20915</v>
      </c>
      <c r="TLZ1" t="s">
        <v>20916</v>
      </c>
      <c r="TMA1" t="s">
        <v>20917</v>
      </c>
      <c r="TMB1" t="s">
        <v>20918</v>
      </c>
      <c r="TMC1" t="s">
        <v>20919</v>
      </c>
      <c r="TMD1" t="s">
        <v>20920</v>
      </c>
      <c r="TME1" t="s">
        <v>20921</v>
      </c>
      <c r="TMF1" t="s">
        <v>20922</v>
      </c>
      <c r="TMG1" t="s">
        <v>20923</v>
      </c>
      <c r="TMH1" t="s">
        <v>20924</v>
      </c>
      <c r="TMI1" t="s">
        <v>20925</v>
      </c>
      <c r="TMJ1" t="s">
        <v>20926</v>
      </c>
      <c r="TMK1" t="s">
        <v>20927</v>
      </c>
      <c r="TML1" t="s">
        <v>20928</v>
      </c>
      <c r="TMM1" t="s">
        <v>20929</v>
      </c>
      <c r="TMN1" t="s">
        <v>20930</v>
      </c>
      <c r="TMO1" t="s">
        <v>20931</v>
      </c>
      <c r="TMP1" t="s">
        <v>20932</v>
      </c>
      <c r="TMQ1" t="s">
        <v>20933</v>
      </c>
      <c r="TMR1" t="s">
        <v>20934</v>
      </c>
      <c r="TMS1" t="s">
        <v>20935</v>
      </c>
      <c r="TMT1" t="s">
        <v>20936</v>
      </c>
      <c r="TMU1" t="s">
        <v>20937</v>
      </c>
      <c r="TMV1" t="s">
        <v>20938</v>
      </c>
      <c r="TMW1" t="s">
        <v>20939</v>
      </c>
      <c r="TMX1" t="s">
        <v>20940</v>
      </c>
      <c r="TMY1" t="s">
        <v>20941</v>
      </c>
      <c r="TMZ1" t="s">
        <v>20942</v>
      </c>
      <c r="TNA1" t="s">
        <v>20943</v>
      </c>
      <c r="TNB1" t="s">
        <v>20944</v>
      </c>
      <c r="TNC1" t="s">
        <v>20945</v>
      </c>
      <c r="TND1" t="s">
        <v>20946</v>
      </c>
      <c r="TNE1" t="s">
        <v>20947</v>
      </c>
      <c r="TNF1" t="s">
        <v>20948</v>
      </c>
      <c r="TNG1" t="s">
        <v>20949</v>
      </c>
      <c r="TNH1" t="s">
        <v>20950</v>
      </c>
      <c r="TNI1" t="s">
        <v>20951</v>
      </c>
      <c r="TNJ1" t="s">
        <v>20952</v>
      </c>
      <c r="TNK1" t="s">
        <v>20953</v>
      </c>
      <c r="TNL1" t="s">
        <v>20954</v>
      </c>
      <c r="TNM1" t="s">
        <v>20955</v>
      </c>
      <c r="TNN1" t="s">
        <v>20956</v>
      </c>
      <c r="TNO1" t="s">
        <v>20957</v>
      </c>
      <c r="TNP1" t="s">
        <v>20958</v>
      </c>
      <c r="TNQ1" t="s">
        <v>20959</v>
      </c>
      <c r="TNR1" t="s">
        <v>20960</v>
      </c>
      <c r="TNS1" t="s">
        <v>20961</v>
      </c>
      <c r="TNT1" t="s">
        <v>20962</v>
      </c>
      <c r="TNU1" t="s">
        <v>20963</v>
      </c>
      <c r="TNV1" t="s">
        <v>20964</v>
      </c>
      <c r="TNW1" t="s">
        <v>20965</v>
      </c>
      <c r="TNX1" t="s">
        <v>20966</v>
      </c>
      <c r="TNY1" t="s">
        <v>20967</v>
      </c>
      <c r="TNZ1" t="s">
        <v>20968</v>
      </c>
      <c r="TOA1" t="s">
        <v>20969</v>
      </c>
      <c r="TOB1" t="s">
        <v>20970</v>
      </c>
      <c r="TOC1" t="s">
        <v>20971</v>
      </c>
      <c r="TOD1" t="s">
        <v>20972</v>
      </c>
      <c r="TOE1" t="s">
        <v>20973</v>
      </c>
      <c r="TOF1" t="s">
        <v>20974</v>
      </c>
      <c r="TOG1" t="s">
        <v>20975</v>
      </c>
      <c r="TOH1" t="s">
        <v>20976</v>
      </c>
      <c r="TOI1" t="s">
        <v>20977</v>
      </c>
      <c r="TOJ1" t="s">
        <v>20978</v>
      </c>
      <c r="TOK1" t="s">
        <v>20979</v>
      </c>
      <c r="TOL1" t="s">
        <v>20980</v>
      </c>
      <c r="TOM1" t="s">
        <v>20981</v>
      </c>
      <c r="TON1" t="s">
        <v>20982</v>
      </c>
      <c r="TOO1" t="s">
        <v>20983</v>
      </c>
      <c r="TOP1" t="s">
        <v>20984</v>
      </c>
      <c r="TOQ1" t="s">
        <v>20985</v>
      </c>
      <c r="TOR1" t="s">
        <v>20986</v>
      </c>
      <c r="TOS1" t="s">
        <v>20987</v>
      </c>
      <c r="TOT1" t="s">
        <v>20988</v>
      </c>
      <c r="TOU1" t="s">
        <v>20989</v>
      </c>
      <c r="TOV1" t="s">
        <v>20990</v>
      </c>
      <c r="TOW1" t="s">
        <v>20991</v>
      </c>
      <c r="TOX1" t="s">
        <v>20992</v>
      </c>
      <c r="TOY1" t="s">
        <v>20993</v>
      </c>
      <c r="TOZ1" t="s">
        <v>20994</v>
      </c>
      <c r="TPA1" t="s">
        <v>20995</v>
      </c>
      <c r="TPB1" t="s">
        <v>20996</v>
      </c>
      <c r="TPC1" t="s">
        <v>20997</v>
      </c>
      <c r="TPD1" t="s">
        <v>20998</v>
      </c>
      <c r="TPE1" t="s">
        <v>20999</v>
      </c>
      <c r="TPF1" t="s">
        <v>21000</v>
      </c>
      <c r="TPG1" t="s">
        <v>21001</v>
      </c>
      <c r="TPH1" t="s">
        <v>21002</v>
      </c>
      <c r="TPI1" t="s">
        <v>21003</v>
      </c>
      <c r="TPJ1" t="s">
        <v>21004</v>
      </c>
      <c r="TPK1" t="s">
        <v>21005</v>
      </c>
      <c r="TPL1" t="s">
        <v>21006</v>
      </c>
      <c r="TPM1" t="s">
        <v>21007</v>
      </c>
      <c r="TPN1" t="s">
        <v>21008</v>
      </c>
      <c r="TPO1" t="s">
        <v>21009</v>
      </c>
      <c r="TPP1" t="s">
        <v>21010</v>
      </c>
      <c r="TPQ1" t="s">
        <v>21011</v>
      </c>
      <c r="TPR1" t="s">
        <v>21012</v>
      </c>
      <c r="TPS1" t="s">
        <v>21013</v>
      </c>
      <c r="TPT1" t="s">
        <v>21014</v>
      </c>
      <c r="TPU1" t="s">
        <v>21015</v>
      </c>
      <c r="TPV1" t="s">
        <v>21016</v>
      </c>
      <c r="TPW1" t="s">
        <v>21017</v>
      </c>
      <c r="TPX1" t="s">
        <v>21018</v>
      </c>
      <c r="TPY1" t="s">
        <v>21019</v>
      </c>
      <c r="TPZ1" t="s">
        <v>21020</v>
      </c>
      <c r="TQA1" t="s">
        <v>21021</v>
      </c>
      <c r="TQB1" t="s">
        <v>21022</v>
      </c>
      <c r="TQC1" t="s">
        <v>21023</v>
      </c>
      <c r="TQD1" t="s">
        <v>21024</v>
      </c>
      <c r="TQE1" t="s">
        <v>21025</v>
      </c>
      <c r="TQF1" t="s">
        <v>21026</v>
      </c>
      <c r="TQG1" t="s">
        <v>21027</v>
      </c>
      <c r="TQH1" t="s">
        <v>21028</v>
      </c>
      <c r="TQI1" t="s">
        <v>21029</v>
      </c>
      <c r="TQJ1" t="s">
        <v>21030</v>
      </c>
      <c r="TQK1" t="s">
        <v>21031</v>
      </c>
      <c r="TQL1" t="s">
        <v>21032</v>
      </c>
      <c r="TQM1" t="s">
        <v>21033</v>
      </c>
      <c r="TQN1" t="s">
        <v>21034</v>
      </c>
      <c r="TQO1" t="s">
        <v>21035</v>
      </c>
      <c r="TQP1" t="s">
        <v>21036</v>
      </c>
      <c r="TQQ1" t="s">
        <v>21037</v>
      </c>
      <c r="TQR1" t="s">
        <v>21038</v>
      </c>
      <c r="TQS1" t="s">
        <v>21039</v>
      </c>
      <c r="TQT1" t="s">
        <v>21040</v>
      </c>
      <c r="TQU1" t="s">
        <v>21041</v>
      </c>
      <c r="TQV1" t="s">
        <v>21042</v>
      </c>
      <c r="TQW1" t="s">
        <v>21043</v>
      </c>
      <c r="TQX1" t="s">
        <v>21044</v>
      </c>
      <c r="TQY1" t="s">
        <v>21045</v>
      </c>
      <c r="TQZ1" t="s">
        <v>21046</v>
      </c>
      <c r="TRA1" t="s">
        <v>21047</v>
      </c>
      <c r="TRB1" t="s">
        <v>21048</v>
      </c>
      <c r="TRC1" t="s">
        <v>21049</v>
      </c>
      <c r="TRD1" t="s">
        <v>21050</v>
      </c>
      <c r="TRE1" t="s">
        <v>21051</v>
      </c>
      <c r="TRF1" t="s">
        <v>21052</v>
      </c>
      <c r="TRG1" t="s">
        <v>21053</v>
      </c>
      <c r="TRH1" t="s">
        <v>21054</v>
      </c>
      <c r="TRI1" t="s">
        <v>21055</v>
      </c>
      <c r="TRJ1" t="s">
        <v>21056</v>
      </c>
      <c r="TRK1" t="s">
        <v>21057</v>
      </c>
      <c r="TRL1" t="s">
        <v>21058</v>
      </c>
      <c r="TRM1" t="s">
        <v>21059</v>
      </c>
      <c r="TRN1" t="s">
        <v>21060</v>
      </c>
      <c r="TRO1" t="s">
        <v>21061</v>
      </c>
      <c r="TRP1" t="s">
        <v>21062</v>
      </c>
      <c r="TRQ1" t="s">
        <v>21063</v>
      </c>
      <c r="TRR1" t="s">
        <v>21064</v>
      </c>
      <c r="TRS1" t="s">
        <v>21065</v>
      </c>
      <c r="TRT1" t="s">
        <v>21066</v>
      </c>
      <c r="TRU1" t="s">
        <v>21067</v>
      </c>
      <c r="TRV1" t="s">
        <v>21068</v>
      </c>
      <c r="TRW1" t="s">
        <v>21069</v>
      </c>
      <c r="TRX1" t="s">
        <v>21070</v>
      </c>
      <c r="TRY1" t="s">
        <v>21071</v>
      </c>
      <c r="TRZ1" t="s">
        <v>21072</v>
      </c>
      <c r="TSA1" t="s">
        <v>21073</v>
      </c>
      <c r="TSB1" t="s">
        <v>21074</v>
      </c>
      <c r="TSC1" t="s">
        <v>21075</v>
      </c>
      <c r="TSD1" t="s">
        <v>21076</v>
      </c>
      <c r="TSE1" t="s">
        <v>21077</v>
      </c>
      <c r="TSF1" t="s">
        <v>21078</v>
      </c>
      <c r="TSG1" t="s">
        <v>21079</v>
      </c>
      <c r="TSH1" t="s">
        <v>21080</v>
      </c>
      <c r="TSI1" t="s">
        <v>21081</v>
      </c>
      <c r="TSJ1" t="s">
        <v>21082</v>
      </c>
      <c r="TSK1" t="s">
        <v>21083</v>
      </c>
      <c r="TSL1" t="s">
        <v>21084</v>
      </c>
      <c r="TSM1" t="s">
        <v>21085</v>
      </c>
      <c r="TSN1" t="s">
        <v>21086</v>
      </c>
      <c r="TSO1" t="s">
        <v>21087</v>
      </c>
      <c r="TSP1" t="s">
        <v>21088</v>
      </c>
      <c r="TSQ1" t="s">
        <v>21089</v>
      </c>
      <c r="TSR1" t="s">
        <v>21090</v>
      </c>
      <c r="TSS1" t="s">
        <v>21091</v>
      </c>
      <c r="TST1" t="s">
        <v>21092</v>
      </c>
      <c r="TSU1" t="s">
        <v>21093</v>
      </c>
      <c r="TSV1" t="s">
        <v>21094</v>
      </c>
      <c r="TSW1" t="s">
        <v>21095</v>
      </c>
      <c r="TSX1" t="s">
        <v>21096</v>
      </c>
      <c r="TSY1" t="s">
        <v>21097</v>
      </c>
      <c r="TSZ1" t="s">
        <v>21098</v>
      </c>
      <c r="TTA1" t="s">
        <v>21099</v>
      </c>
      <c r="TTB1" t="s">
        <v>21100</v>
      </c>
      <c r="TTC1" t="s">
        <v>21101</v>
      </c>
      <c r="TTD1" t="s">
        <v>21102</v>
      </c>
      <c r="TTE1" t="s">
        <v>21103</v>
      </c>
      <c r="TTF1" t="s">
        <v>21104</v>
      </c>
      <c r="TTG1" t="s">
        <v>21105</v>
      </c>
      <c r="TTH1" t="s">
        <v>21106</v>
      </c>
      <c r="TTI1" t="s">
        <v>21107</v>
      </c>
      <c r="TTJ1" t="s">
        <v>21108</v>
      </c>
      <c r="TTK1" t="s">
        <v>21109</v>
      </c>
      <c r="TTL1" t="s">
        <v>21110</v>
      </c>
      <c r="TTM1" t="s">
        <v>21111</v>
      </c>
      <c r="TTN1" t="s">
        <v>21112</v>
      </c>
      <c r="TTO1" t="s">
        <v>21113</v>
      </c>
      <c r="TTP1" t="s">
        <v>21114</v>
      </c>
      <c r="TTQ1" t="s">
        <v>21115</v>
      </c>
      <c r="TTR1" t="s">
        <v>21116</v>
      </c>
      <c r="TTS1" t="s">
        <v>21117</v>
      </c>
      <c r="TTT1" t="s">
        <v>21118</v>
      </c>
      <c r="TTU1" t="s">
        <v>21119</v>
      </c>
      <c r="TTV1" t="s">
        <v>21120</v>
      </c>
      <c r="TTW1" t="s">
        <v>21121</v>
      </c>
      <c r="TTX1" t="s">
        <v>21122</v>
      </c>
      <c r="TTY1" t="s">
        <v>21123</v>
      </c>
      <c r="TTZ1" t="s">
        <v>21124</v>
      </c>
      <c r="TUA1" t="s">
        <v>21125</v>
      </c>
      <c r="TUB1" t="s">
        <v>21126</v>
      </c>
      <c r="TUC1" t="s">
        <v>21127</v>
      </c>
      <c r="TUD1" t="s">
        <v>21128</v>
      </c>
      <c r="TUE1" t="s">
        <v>21129</v>
      </c>
      <c r="TUF1" t="s">
        <v>21130</v>
      </c>
      <c r="TUG1" t="s">
        <v>21131</v>
      </c>
      <c r="TUH1" t="s">
        <v>21132</v>
      </c>
      <c r="TUI1" t="s">
        <v>21133</v>
      </c>
      <c r="TUJ1" t="s">
        <v>21134</v>
      </c>
      <c r="TUK1" t="s">
        <v>21135</v>
      </c>
      <c r="TUL1" t="s">
        <v>21136</v>
      </c>
      <c r="TUM1" t="s">
        <v>21137</v>
      </c>
      <c r="TUN1" t="s">
        <v>21138</v>
      </c>
      <c r="TUO1" t="s">
        <v>21139</v>
      </c>
      <c r="TUP1" t="s">
        <v>21140</v>
      </c>
      <c r="TUQ1" t="s">
        <v>21141</v>
      </c>
      <c r="TUR1" t="s">
        <v>21142</v>
      </c>
      <c r="TUS1" t="s">
        <v>21143</v>
      </c>
      <c r="TUT1" t="s">
        <v>21144</v>
      </c>
      <c r="TUU1" t="s">
        <v>21145</v>
      </c>
      <c r="TUV1" t="s">
        <v>21146</v>
      </c>
      <c r="TUW1" t="s">
        <v>21147</v>
      </c>
      <c r="TUX1" t="s">
        <v>21148</v>
      </c>
      <c r="TUY1" t="s">
        <v>21149</v>
      </c>
      <c r="TUZ1" t="s">
        <v>21150</v>
      </c>
      <c r="TVA1" t="s">
        <v>21151</v>
      </c>
      <c r="TVB1" t="s">
        <v>21152</v>
      </c>
      <c r="TVC1" t="s">
        <v>21153</v>
      </c>
      <c r="TVD1" t="s">
        <v>21154</v>
      </c>
      <c r="TVE1" t="s">
        <v>21155</v>
      </c>
      <c r="TVF1" t="s">
        <v>21156</v>
      </c>
      <c r="TVG1" t="s">
        <v>21157</v>
      </c>
      <c r="TVH1" t="s">
        <v>21158</v>
      </c>
      <c r="TVI1" t="s">
        <v>21159</v>
      </c>
      <c r="TVJ1" t="s">
        <v>21160</v>
      </c>
      <c r="TVK1" t="s">
        <v>21161</v>
      </c>
      <c r="TVL1" t="s">
        <v>21162</v>
      </c>
      <c r="TVM1" t="s">
        <v>21163</v>
      </c>
      <c r="TVN1" t="s">
        <v>21164</v>
      </c>
      <c r="TVO1" t="s">
        <v>21165</v>
      </c>
      <c r="TVP1" t="s">
        <v>21166</v>
      </c>
      <c r="TVQ1" t="s">
        <v>21167</v>
      </c>
      <c r="TVR1" t="s">
        <v>21168</v>
      </c>
      <c r="TVS1" t="s">
        <v>21169</v>
      </c>
      <c r="TVT1" t="s">
        <v>21170</v>
      </c>
      <c r="TVU1" t="s">
        <v>21171</v>
      </c>
      <c r="TVV1" t="s">
        <v>21172</v>
      </c>
      <c r="TVW1" t="s">
        <v>21173</v>
      </c>
      <c r="TVX1" t="s">
        <v>21174</v>
      </c>
      <c r="TVY1" t="s">
        <v>21175</v>
      </c>
      <c r="TVZ1" t="s">
        <v>21176</v>
      </c>
      <c r="TWA1" t="s">
        <v>21177</v>
      </c>
      <c r="TWB1" t="s">
        <v>21178</v>
      </c>
      <c r="TWC1" t="s">
        <v>21179</v>
      </c>
      <c r="TWD1" t="s">
        <v>21180</v>
      </c>
      <c r="TWE1" t="s">
        <v>21181</v>
      </c>
      <c r="TWF1" t="s">
        <v>21182</v>
      </c>
      <c r="TWG1" t="s">
        <v>21183</v>
      </c>
      <c r="TWH1" t="s">
        <v>21184</v>
      </c>
      <c r="TWI1" t="s">
        <v>21185</v>
      </c>
      <c r="TWJ1" t="s">
        <v>21186</v>
      </c>
      <c r="TWK1" t="s">
        <v>21187</v>
      </c>
      <c r="TWL1" t="s">
        <v>21188</v>
      </c>
      <c r="TWM1" t="s">
        <v>21189</v>
      </c>
      <c r="TWN1" t="s">
        <v>21190</v>
      </c>
      <c r="TWO1" t="s">
        <v>21191</v>
      </c>
      <c r="TWP1" t="s">
        <v>21192</v>
      </c>
      <c r="TWQ1" t="s">
        <v>21193</v>
      </c>
      <c r="TWR1" t="s">
        <v>21194</v>
      </c>
      <c r="TWS1" t="s">
        <v>21195</v>
      </c>
      <c r="TWT1" t="s">
        <v>21196</v>
      </c>
      <c r="TWU1" t="s">
        <v>21197</v>
      </c>
      <c r="TWV1" t="s">
        <v>21198</v>
      </c>
      <c r="TWW1" t="s">
        <v>21199</v>
      </c>
      <c r="TWX1" t="s">
        <v>21200</v>
      </c>
      <c r="TWY1" t="s">
        <v>21201</v>
      </c>
      <c r="TWZ1" t="s">
        <v>21202</v>
      </c>
      <c r="TXA1" t="s">
        <v>21203</v>
      </c>
      <c r="TXB1" t="s">
        <v>21204</v>
      </c>
      <c r="TXC1" t="s">
        <v>21205</v>
      </c>
      <c r="TXD1" t="s">
        <v>21206</v>
      </c>
      <c r="TXE1" t="s">
        <v>21207</v>
      </c>
      <c r="TXF1" t="s">
        <v>21208</v>
      </c>
      <c r="TXG1" t="s">
        <v>21209</v>
      </c>
      <c r="TXH1" t="s">
        <v>21210</v>
      </c>
      <c r="TXI1" t="s">
        <v>21211</v>
      </c>
      <c r="TXJ1" t="s">
        <v>21212</v>
      </c>
      <c r="TXK1" t="s">
        <v>21213</v>
      </c>
      <c r="TXL1" t="s">
        <v>21214</v>
      </c>
      <c r="TXM1" t="s">
        <v>21215</v>
      </c>
      <c r="TXN1" t="s">
        <v>21216</v>
      </c>
      <c r="TXO1" t="s">
        <v>21217</v>
      </c>
      <c r="TXP1" t="s">
        <v>21218</v>
      </c>
      <c r="TXQ1" t="s">
        <v>21219</v>
      </c>
      <c r="TXR1" t="s">
        <v>21220</v>
      </c>
      <c r="TXS1" t="s">
        <v>21221</v>
      </c>
      <c r="TXT1" t="s">
        <v>21222</v>
      </c>
      <c r="TXU1" t="s">
        <v>21223</v>
      </c>
      <c r="TXV1" t="s">
        <v>21224</v>
      </c>
      <c r="TXW1" t="s">
        <v>21225</v>
      </c>
      <c r="TXX1" t="s">
        <v>21226</v>
      </c>
      <c r="TXY1" t="s">
        <v>21227</v>
      </c>
      <c r="TXZ1" t="s">
        <v>21228</v>
      </c>
      <c r="TYA1" t="s">
        <v>21229</v>
      </c>
      <c r="TYB1" t="s">
        <v>21230</v>
      </c>
      <c r="TYC1" t="s">
        <v>21231</v>
      </c>
      <c r="TYD1" t="s">
        <v>21232</v>
      </c>
      <c r="TYE1" t="s">
        <v>21233</v>
      </c>
      <c r="TYF1" t="s">
        <v>21234</v>
      </c>
      <c r="TYG1" t="s">
        <v>21235</v>
      </c>
      <c r="TYH1" t="s">
        <v>21236</v>
      </c>
      <c r="TYI1" t="s">
        <v>21237</v>
      </c>
      <c r="TYJ1" t="s">
        <v>21238</v>
      </c>
      <c r="TYK1" t="s">
        <v>21239</v>
      </c>
      <c r="TYL1" t="s">
        <v>21240</v>
      </c>
      <c r="TYM1" t="s">
        <v>21241</v>
      </c>
      <c r="TYN1" t="s">
        <v>21242</v>
      </c>
      <c r="TYO1" t="s">
        <v>21243</v>
      </c>
      <c r="TYP1" t="s">
        <v>21244</v>
      </c>
      <c r="TYQ1" t="s">
        <v>21245</v>
      </c>
      <c r="TYR1" t="s">
        <v>21246</v>
      </c>
      <c r="TYS1" t="s">
        <v>21247</v>
      </c>
      <c r="TYT1" t="s">
        <v>21248</v>
      </c>
      <c r="TYU1" t="s">
        <v>21249</v>
      </c>
      <c r="TYV1" t="s">
        <v>21250</v>
      </c>
      <c r="TYW1" t="s">
        <v>21251</v>
      </c>
      <c r="TYX1" t="s">
        <v>21252</v>
      </c>
      <c r="TYY1" t="s">
        <v>21253</v>
      </c>
      <c r="TYZ1" t="s">
        <v>21254</v>
      </c>
      <c r="TZA1" t="s">
        <v>21255</v>
      </c>
      <c r="TZB1" t="s">
        <v>21256</v>
      </c>
      <c r="TZC1" t="s">
        <v>21257</v>
      </c>
      <c r="TZD1" t="s">
        <v>21258</v>
      </c>
      <c r="TZE1" t="s">
        <v>21259</v>
      </c>
      <c r="TZF1" t="s">
        <v>21260</v>
      </c>
      <c r="TZG1" t="s">
        <v>21261</v>
      </c>
      <c r="TZH1" t="s">
        <v>21262</v>
      </c>
      <c r="TZI1" t="s">
        <v>21263</v>
      </c>
      <c r="TZJ1" t="s">
        <v>21264</v>
      </c>
      <c r="TZK1" t="s">
        <v>21265</v>
      </c>
      <c r="TZL1" t="s">
        <v>21266</v>
      </c>
      <c r="TZM1" t="s">
        <v>21267</v>
      </c>
      <c r="TZN1" t="s">
        <v>21268</v>
      </c>
      <c r="TZO1" t="s">
        <v>21269</v>
      </c>
      <c r="TZP1" t="s">
        <v>21270</v>
      </c>
      <c r="TZQ1" t="s">
        <v>21271</v>
      </c>
      <c r="TZR1" t="s">
        <v>21272</v>
      </c>
      <c r="TZS1" t="s">
        <v>21273</v>
      </c>
      <c r="TZT1" t="s">
        <v>21274</v>
      </c>
      <c r="TZU1" t="s">
        <v>21275</v>
      </c>
      <c r="TZV1" t="s">
        <v>21276</v>
      </c>
      <c r="TZW1" t="s">
        <v>21277</v>
      </c>
      <c r="TZX1" t="s">
        <v>21278</v>
      </c>
      <c r="TZY1" t="s">
        <v>21279</v>
      </c>
      <c r="TZZ1" t="s">
        <v>21280</v>
      </c>
      <c r="UAA1" t="s">
        <v>21281</v>
      </c>
      <c r="UAB1" t="s">
        <v>21282</v>
      </c>
      <c r="UAC1" t="s">
        <v>21283</v>
      </c>
      <c r="UAD1" t="s">
        <v>21284</v>
      </c>
      <c r="UAE1" t="s">
        <v>21285</v>
      </c>
      <c r="UAF1" t="s">
        <v>21286</v>
      </c>
      <c r="UAG1" t="s">
        <v>21287</v>
      </c>
      <c r="UAH1" t="s">
        <v>21288</v>
      </c>
      <c r="UAI1" t="s">
        <v>21289</v>
      </c>
      <c r="UAJ1" t="s">
        <v>21290</v>
      </c>
      <c r="UAK1" t="s">
        <v>21291</v>
      </c>
      <c r="UAL1" t="s">
        <v>21292</v>
      </c>
      <c r="UAM1" t="s">
        <v>21293</v>
      </c>
      <c r="UAN1" t="s">
        <v>21294</v>
      </c>
      <c r="UAO1" t="s">
        <v>21295</v>
      </c>
      <c r="UAP1" t="s">
        <v>21296</v>
      </c>
      <c r="UAQ1" t="s">
        <v>21297</v>
      </c>
      <c r="UAR1" t="s">
        <v>21298</v>
      </c>
      <c r="UAS1" t="s">
        <v>21299</v>
      </c>
      <c r="UAT1" t="s">
        <v>21300</v>
      </c>
      <c r="UAU1" t="s">
        <v>21301</v>
      </c>
      <c r="UAV1" t="s">
        <v>21302</v>
      </c>
      <c r="UAW1" t="s">
        <v>21303</v>
      </c>
      <c r="UAX1" t="s">
        <v>21304</v>
      </c>
      <c r="UAY1" t="s">
        <v>21305</v>
      </c>
      <c r="UAZ1" t="s">
        <v>21306</v>
      </c>
      <c r="UBA1" t="s">
        <v>21307</v>
      </c>
      <c r="UBB1" t="s">
        <v>21308</v>
      </c>
      <c r="UBC1" t="s">
        <v>21309</v>
      </c>
      <c r="UBD1" t="s">
        <v>21310</v>
      </c>
      <c r="UBE1" t="s">
        <v>21311</v>
      </c>
      <c r="UBF1" t="s">
        <v>21312</v>
      </c>
      <c r="UBG1" t="s">
        <v>21313</v>
      </c>
      <c r="UBH1" t="s">
        <v>21314</v>
      </c>
      <c r="UBI1" t="s">
        <v>21315</v>
      </c>
      <c r="UBJ1" t="s">
        <v>21316</v>
      </c>
      <c r="UBK1" t="s">
        <v>21317</v>
      </c>
      <c r="UBL1" t="s">
        <v>21318</v>
      </c>
      <c r="UBM1" t="s">
        <v>21319</v>
      </c>
      <c r="UBN1" t="s">
        <v>21320</v>
      </c>
      <c r="UBO1" t="s">
        <v>21321</v>
      </c>
      <c r="UBP1" t="s">
        <v>21322</v>
      </c>
      <c r="UBQ1" t="s">
        <v>21323</v>
      </c>
      <c r="UBR1" t="s">
        <v>21324</v>
      </c>
      <c r="UBS1" t="s">
        <v>21325</v>
      </c>
      <c r="UBT1" t="s">
        <v>21326</v>
      </c>
      <c r="UBU1" t="s">
        <v>21327</v>
      </c>
      <c r="UBV1" t="s">
        <v>21328</v>
      </c>
      <c r="UBW1" t="s">
        <v>21329</v>
      </c>
      <c r="UBX1" t="s">
        <v>21330</v>
      </c>
      <c r="UBY1" t="s">
        <v>21331</v>
      </c>
      <c r="UBZ1" t="s">
        <v>21332</v>
      </c>
      <c r="UCA1" t="s">
        <v>21333</v>
      </c>
      <c r="UCB1" t="s">
        <v>21334</v>
      </c>
      <c r="UCC1" t="s">
        <v>21335</v>
      </c>
      <c r="UCD1" t="s">
        <v>21336</v>
      </c>
      <c r="UCE1" t="s">
        <v>21337</v>
      </c>
      <c r="UCF1" t="s">
        <v>21338</v>
      </c>
      <c r="UCG1" t="s">
        <v>21339</v>
      </c>
      <c r="UCH1" t="s">
        <v>21340</v>
      </c>
      <c r="UCI1" t="s">
        <v>21341</v>
      </c>
      <c r="UCJ1" t="s">
        <v>21342</v>
      </c>
      <c r="UCK1" t="s">
        <v>21343</v>
      </c>
      <c r="UCL1" t="s">
        <v>21344</v>
      </c>
      <c r="UCM1" t="s">
        <v>21345</v>
      </c>
      <c r="UCN1" t="s">
        <v>21346</v>
      </c>
      <c r="UCO1" t="s">
        <v>21347</v>
      </c>
      <c r="UCP1" t="s">
        <v>21348</v>
      </c>
      <c r="UCQ1" t="s">
        <v>21349</v>
      </c>
      <c r="UCR1" t="s">
        <v>21350</v>
      </c>
      <c r="UCS1" t="s">
        <v>21351</v>
      </c>
      <c r="UCT1" t="s">
        <v>21352</v>
      </c>
      <c r="UCU1" t="s">
        <v>21353</v>
      </c>
      <c r="UCV1" t="s">
        <v>21354</v>
      </c>
      <c r="UCW1" t="s">
        <v>21355</v>
      </c>
      <c r="UCX1" t="s">
        <v>21356</v>
      </c>
      <c r="UCY1" t="s">
        <v>21357</v>
      </c>
      <c r="UCZ1" t="s">
        <v>21358</v>
      </c>
      <c r="UDA1" t="s">
        <v>21359</v>
      </c>
      <c r="UDB1" t="s">
        <v>21360</v>
      </c>
      <c r="UDC1" t="s">
        <v>21361</v>
      </c>
      <c r="UDD1" t="s">
        <v>21362</v>
      </c>
      <c r="UDE1" t="s">
        <v>21363</v>
      </c>
      <c r="UDF1" t="s">
        <v>21364</v>
      </c>
      <c r="UDG1" t="s">
        <v>21365</v>
      </c>
      <c r="UDH1" t="s">
        <v>21366</v>
      </c>
      <c r="UDI1" t="s">
        <v>21367</v>
      </c>
      <c r="UDJ1" t="s">
        <v>21368</v>
      </c>
      <c r="UDK1" t="s">
        <v>21369</v>
      </c>
      <c r="UDL1" t="s">
        <v>21370</v>
      </c>
      <c r="UDM1" t="s">
        <v>21371</v>
      </c>
      <c r="UDN1" t="s">
        <v>21372</v>
      </c>
      <c r="UDO1" t="s">
        <v>21373</v>
      </c>
      <c r="UDP1" t="s">
        <v>21374</v>
      </c>
      <c r="UDQ1" t="s">
        <v>21375</v>
      </c>
      <c r="UDR1" t="s">
        <v>21376</v>
      </c>
      <c r="UDS1" t="s">
        <v>21377</v>
      </c>
      <c r="UDT1" t="s">
        <v>21378</v>
      </c>
      <c r="UDU1" t="s">
        <v>21379</v>
      </c>
      <c r="UDV1" t="s">
        <v>21380</v>
      </c>
      <c r="UDW1" t="s">
        <v>21381</v>
      </c>
      <c r="UDX1" t="s">
        <v>21382</v>
      </c>
      <c r="UDY1" t="s">
        <v>21383</v>
      </c>
      <c r="UDZ1" t="s">
        <v>21384</v>
      </c>
      <c r="UEA1" t="s">
        <v>21385</v>
      </c>
      <c r="UEB1" t="s">
        <v>21386</v>
      </c>
      <c r="UEC1" t="s">
        <v>21387</v>
      </c>
      <c r="UED1" t="s">
        <v>21388</v>
      </c>
      <c r="UEE1" t="s">
        <v>21389</v>
      </c>
      <c r="UEF1" t="s">
        <v>21390</v>
      </c>
      <c r="UEG1" t="s">
        <v>21391</v>
      </c>
      <c r="UEH1" t="s">
        <v>21392</v>
      </c>
      <c r="UEI1" t="s">
        <v>21393</v>
      </c>
      <c r="UEJ1" t="s">
        <v>21394</v>
      </c>
      <c r="UEK1" t="s">
        <v>21395</v>
      </c>
      <c r="UEL1" t="s">
        <v>21396</v>
      </c>
      <c r="UEM1" t="s">
        <v>21397</v>
      </c>
      <c r="UEN1" t="s">
        <v>21398</v>
      </c>
      <c r="UEO1" t="s">
        <v>21399</v>
      </c>
      <c r="UEP1" t="s">
        <v>21400</v>
      </c>
      <c r="UEQ1" t="s">
        <v>21401</v>
      </c>
      <c r="UER1" t="s">
        <v>21402</v>
      </c>
      <c r="UES1" t="s">
        <v>21403</v>
      </c>
      <c r="UET1" t="s">
        <v>21404</v>
      </c>
      <c r="UEU1" t="s">
        <v>21405</v>
      </c>
      <c r="UEV1" t="s">
        <v>21406</v>
      </c>
      <c r="UEW1" t="s">
        <v>21407</v>
      </c>
      <c r="UEX1" t="s">
        <v>21408</v>
      </c>
      <c r="UEY1" t="s">
        <v>21409</v>
      </c>
      <c r="UEZ1" t="s">
        <v>21410</v>
      </c>
      <c r="UFA1" t="s">
        <v>21411</v>
      </c>
      <c r="UFB1" t="s">
        <v>21412</v>
      </c>
      <c r="UFC1" t="s">
        <v>21413</v>
      </c>
      <c r="UFD1" t="s">
        <v>21414</v>
      </c>
      <c r="UFE1" t="s">
        <v>21415</v>
      </c>
      <c r="UFF1" t="s">
        <v>21416</v>
      </c>
      <c r="UFG1" t="s">
        <v>21417</v>
      </c>
      <c r="UFH1" t="s">
        <v>21418</v>
      </c>
      <c r="UFI1" t="s">
        <v>21419</v>
      </c>
      <c r="UFJ1" t="s">
        <v>21420</v>
      </c>
      <c r="UFK1" t="s">
        <v>21421</v>
      </c>
      <c r="UFL1" t="s">
        <v>21422</v>
      </c>
      <c r="UFM1" t="s">
        <v>21423</v>
      </c>
      <c r="UFN1" t="s">
        <v>21424</v>
      </c>
      <c r="UFO1" t="s">
        <v>21425</v>
      </c>
      <c r="UFP1" t="s">
        <v>21426</v>
      </c>
      <c r="UFQ1" t="s">
        <v>21427</v>
      </c>
      <c r="UFR1" t="s">
        <v>21428</v>
      </c>
      <c r="UFS1" t="s">
        <v>21429</v>
      </c>
      <c r="UFT1" t="s">
        <v>21430</v>
      </c>
      <c r="UFU1" t="s">
        <v>21431</v>
      </c>
      <c r="UFV1" t="s">
        <v>21432</v>
      </c>
      <c r="UFW1" t="s">
        <v>21433</v>
      </c>
      <c r="UFX1" t="s">
        <v>21434</v>
      </c>
      <c r="UFY1" t="s">
        <v>21435</v>
      </c>
      <c r="UFZ1" t="s">
        <v>21436</v>
      </c>
      <c r="UGA1" t="s">
        <v>21437</v>
      </c>
      <c r="UGB1" t="s">
        <v>21438</v>
      </c>
      <c r="UGC1" t="s">
        <v>21439</v>
      </c>
      <c r="UGD1" t="s">
        <v>21440</v>
      </c>
      <c r="UGE1" t="s">
        <v>21441</v>
      </c>
      <c r="UGF1" t="s">
        <v>21442</v>
      </c>
      <c r="UGG1" t="s">
        <v>21443</v>
      </c>
      <c r="UGH1" t="s">
        <v>21444</v>
      </c>
      <c r="UGI1" t="s">
        <v>21445</v>
      </c>
      <c r="UGJ1" t="s">
        <v>21446</v>
      </c>
      <c r="UGK1" t="s">
        <v>21447</v>
      </c>
      <c r="UGL1" t="s">
        <v>21448</v>
      </c>
      <c r="UGM1" t="s">
        <v>21449</v>
      </c>
      <c r="UGN1" t="s">
        <v>21450</v>
      </c>
      <c r="UGO1" t="s">
        <v>21451</v>
      </c>
      <c r="UGP1" t="s">
        <v>21452</v>
      </c>
      <c r="UGQ1" t="s">
        <v>21453</v>
      </c>
      <c r="UGR1" t="s">
        <v>21454</v>
      </c>
      <c r="UGS1" t="s">
        <v>21455</v>
      </c>
      <c r="UGT1" t="s">
        <v>21456</v>
      </c>
      <c r="UGU1" t="s">
        <v>21457</v>
      </c>
      <c r="UGV1" t="s">
        <v>21458</v>
      </c>
      <c r="UGW1" t="s">
        <v>21459</v>
      </c>
      <c r="UGX1" t="s">
        <v>21460</v>
      </c>
      <c r="UGY1" t="s">
        <v>21461</v>
      </c>
      <c r="UGZ1" t="s">
        <v>21462</v>
      </c>
      <c r="UHA1" t="s">
        <v>21463</v>
      </c>
      <c r="UHB1" t="s">
        <v>21464</v>
      </c>
      <c r="UHC1" t="s">
        <v>21465</v>
      </c>
      <c r="UHD1" t="s">
        <v>21466</v>
      </c>
      <c r="UHE1" t="s">
        <v>21467</v>
      </c>
      <c r="UHF1" t="s">
        <v>21468</v>
      </c>
      <c r="UHG1" t="s">
        <v>21469</v>
      </c>
      <c r="UHH1" t="s">
        <v>21470</v>
      </c>
      <c r="UHI1" t="s">
        <v>21471</v>
      </c>
      <c r="UHJ1" t="s">
        <v>21472</v>
      </c>
      <c r="UHK1" t="s">
        <v>21473</v>
      </c>
      <c r="UHL1" t="s">
        <v>21474</v>
      </c>
      <c r="UHM1" t="s">
        <v>21475</v>
      </c>
      <c r="UHN1" t="s">
        <v>21476</v>
      </c>
      <c r="UHO1" t="s">
        <v>21477</v>
      </c>
      <c r="UHP1" t="s">
        <v>21478</v>
      </c>
      <c r="UHQ1" t="s">
        <v>21479</v>
      </c>
      <c r="UHR1" t="s">
        <v>21480</v>
      </c>
      <c r="UHS1" t="s">
        <v>21481</v>
      </c>
      <c r="UHT1" t="s">
        <v>21482</v>
      </c>
      <c r="UHU1" t="s">
        <v>21483</v>
      </c>
      <c r="UHV1" t="s">
        <v>21484</v>
      </c>
      <c r="UHW1" t="s">
        <v>21485</v>
      </c>
      <c r="UHX1" t="s">
        <v>21486</v>
      </c>
      <c r="UHY1" t="s">
        <v>21487</v>
      </c>
      <c r="UHZ1" t="s">
        <v>21488</v>
      </c>
      <c r="UIA1" t="s">
        <v>21489</v>
      </c>
      <c r="UIB1" t="s">
        <v>21490</v>
      </c>
      <c r="UIC1" t="s">
        <v>21491</v>
      </c>
      <c r="UID1" t="s">
        <v>21492</v>
      </c>
      <c r="UIE1" t="s">
        <v>21493</v>
      </c>
      <c r="UIF1" t="s">
        <v>21494</v>
      </c>
      <c r="UIG1" t="s">
        <v>21495</v>
      </c>
      <c r="UIH1" t="s">
        <v>21496</v>
      </c>
      <c r="UII1" t="s">
        <v>21497</v>
      </c>
      <c r="UIJ1" t="s">
        <v>21498</v>
      </c>
      <c r="UIK1" t="s">
        <v>21499</v>
      </c>
      <c r="UIL1" t="s">
        <v>21500</v>
      </c>
      <c r="UIM1" t="s">
        <v>21501</v>
      </c>
      <c r="UIN1" t="s">
        <v>21502</v>
      </c>
      <c r="UIO1" t="s">
        <v>21503</v>
      </c>
      <c r="UIP1" t="s">
        <v>21504</v>
      </c>
      <c r="UIQ1" t="s">
        <v>21505</v>
      </c>
      <c r="UIR1" t="s">
        <v>21506</v>
      </c>
      <c r="UIS1" t="s">
        <v>21507</v>
      </c>
      <c r="UIT1" t="s">
        <v>21508</v>
      </c>
      <c r="UIU1" t="s">
        <v>21509</v>
      </c>
      <c r="UIV1" t="s">
        <v>21510</v>
      </c>
      <c r="UIW1" t="s">
        <v>21511</v>
      </c>
      <c r="UIX1" t="s">
        <v>21512</v>
      </c>
      <c r="UIY1" t="s">
        <v>21513</v>
      </c>
      <c r="UIZ1" t="s">
        <v>21514</v>
      </c>
      <c r="UJA1" t="s">
        <v>21515</v>
      </c>
      <c r="UJB1" t="s">
        <v>21516</v>
      </c>
      <c r="UJC1" t="s">
        <v>21517</v>
      </c>
      <c r="UJD1" t="s">
        <v>21518</v>
      </c>
      <c r="UJE1" t="s">
        <v>21519</v>
      </c>
      <c r="UJF1" t="s">
        <v>21520</v>
      </c>
      <c r="UJG1" t="s">
        <v>21521</v>
      </c>
      <c r="UJH1" t="s">
        <v>21522</v>
      </c>
      <c r="UJI1" t="s">
        <v>21523</v>
      </c>
      <c r="UJJ1" t="s">
        <v>21524</v>
      </c>
      <c r="UJK1" t="s">
        <v>21525</v>
      </c>
      <c r="UJL1" t="s">
        <v>21526</v>
      </c>
      <c r="UJM1" t="s">
        <v>21527</v>
      </c>
      <c r="UJN1" t="s">
        <v>21528</v>
      </c>
      <c r="UJO1" t="s">
        <v>21529</v>
      </c>
      <c r="UJP1" t="s">
        <v>21530</v>
      </c>
      <c r="UJQ1" t="s">
        <v>21531</v>
      </c>
      <c r="UJR1" t="s">
        <v>21532</v>
      </c>
      <c r="UJS1" t="s">
        <v>21533</v>
      </c>
      <c r="UJT1" t="s">
        <v>21534</v>
      </c>
      <c r="UJU1" t="s">
        <v>21535</v>
      </c>
      <c r="UJV1" t="s">
        <v>21536</v>
      </c>
      <c r="UJW1" t="s">
        <v>21537</v>
      </c>
      <c r="UJX1" t="s">
        <v>21538</v>
      </c>
      <c r="UJY1" t="s">
        <v>21539</v>
      </c>
      <c r="UJZ1" t="s">
        <v>21540</v>
      </c>
      <c r="UKA1" t="s">
        <v>21541</v>
      </c>
      <c r="UKB1" t="s">
        <v>21542</v>
      </c>
      <c r="UKC1" t="s">
        <v>21543</v>
      </c>
      <c r="UKD1" t="s">
        <v>21544</v>
      </c>
      <c r="UKE1" t="s">
        <v>21545</v>
      </c>
      <c r="UKF1" t="s">
        <v>21546</v>
      </c>
      <c r="UKG1" t="s">
        <v>21547</v>
      </c>
      <c r="UKH1" t="s">
        <v>21548</v>
      </c>
      <c r="UKI1" t="s">
        <v>21549</v>
      </c>
      <c r="UKJ1" t="s">
        <v>21550</v>
      </c>
      <c r="UKK1" t="s">
        <v>21551</v>
      </c>
      <c r="UKL1" t="s">
        <v>21552</v>
      </c>
      <c r="UKM1" t="s">
        <v>21553</v>
      </c>
      <c r="UKN1" t="s">
        <v>21554</v>
      </c>
      <c r="UKO1" t="s">
        <v>21555</v>
      </c>
      <c r="UKP1" t="s">
        <v>21556</v>
      </c>
      <c r="UKQ1" t="s">
        <v>21557</v>
      </c>
      <c r="UKR1" t="s">
        <v>21558</v>
      </c>
      <c r="UKS1" t="s">
        <v>21559</v>
      </c>
      <c r="UKT1" t="s">
        <v>21560</v>
      </c>
      <c r="UKU1" t="s">
        <v>21561</v>
      </c>
      <c r="UKV1" t="s">
        <v>21562</v>
      </c>
      <c r="UKW1" t="s">
        <v>21563</v>
      </c>
      <c r="UKX1" t="s">
        <v>21564</v>
      </c>
      <c r="UKY1" t="s">
        <v>21565</v>
      </c>
      <c r="UKZ1" t="s">
        <v>21566</v>
      </c>
      <c r="ULA1" t="s">
        <v>21567</v>
      </c>
      <c r="ULB1" t="s">
        <v>21568</v>
      </c>
      <c r="ULC1" t="s">
        <v>21569</v>
      </c>
      <c r="ULD1" t="s">
        <v>21570</v>
      </c>
      <c r="ULE1" t="s">
        <v>21571</v>
      </c>
      <c r="ULF1" t="s">
        <v>21572</v>
      </c>
      <c r="ULG1" t="s">
        <v>21573</v>
      </c>
      <c r="ULH1" t="s">
        <v>21574</v>
      </c>
      <c r="ULI1" t="s">
        <v>21575</v>
      </c>
      <c r="ULJ1" t="s">
        <v>21576</v>
      </c>
      <c r="ULK1" t="s">
        <v>21577</v>
      </c>
      <c r="ULL1" t="s">
        <v>21578</v>
      </c>
      <c r="ULM1" t="s">
        <v>21579</v>
      </c>
      <c r="ULN1" t="s">
        <v>21580</v>
      </c>
      <c r="ULO1" t="s">
        <v>21581</v>
      </c>
      <c r="ULP1" t="s">
        <v>21582</v>
      </c>
      <c r="ULQ1" t="s">
        <v>21583</v>
      </c>
      <c r="ULR1" t="s">
        <v>21584</v>
      </c>
      <c r="ULS1" t="s">
        <v>21585</v>
      </c>
      <c r="ULT1" t="s">
        <v>21586</v>
      </c>
      <c r="ULU1" t="s">
        <v>21587</v>
      </c>
      <c r="ULV1" t="s">
        <v>21588</v>
      </c>
      <c r="ULW1" t="s">
        <v>21589</v>
      </c>
      <c r="ULX1" t="s">
        <v>21590</v>
      </c>
      <c r="ULY1" t="s">
        <v>21591</v>
      </c>
      <c r="ULZ1" t="s">
        <v>21592</v>
      </c>
      <c r="UMA1" t="s">
        <v>21593</v>
      </c>
      <c r="UMB1" t="s">
        <v>21594</v>
      </c>
      <c r="UMC1" t="s">
        <v>21595</v>
      </c>
      <c r="UMD1" t="s">
        <v>21596</v>
      </c>
      <c r="UME1" t="s">
        <v>21597</v>
      </c>
      <c r="UMF1" t="s">
        <v>21598</v>
      </c>
      <c r="UMG1" t="s">
        <v>21599</v>
      </c>
      <c r="UMH1" t="s">
        <v>21600</v>
      </c>
      <c r="UMI1" t="s">
        <v>21601</v>
      </c>
      <c r="UMJ1" t="s">
        <v>21602</v>
      </c>
      <c r="UMK1" t="s">
        <v>21603</v>
      </c>
      <c r="UML1" t="s">
        <v>21604</v>
      </c>
      <c r="UMM1" t="s">
        <v>21605</v>
      </c>
      <c r="UMN1" t="s">
        <v>21606</v>
      </c>
      <c r="UMO1" t="s">
        <v>21607</v>
      </c>
      <c r="UMP1" t="s">
        <v>21608</v>
      </c>
      <c r="UMQ1" t="s">
        <v>21609</v>
      </c>
      <c r="UMR1" t="s">
        <v>21610</v>
      </c>
      <c r="UMS1" t="s">
        <v>21611</v>
      </c>
      <c r="UMT1" t="s">
        <v>21612</v>
      </c>
      <c r="UMU1" t="s">
        <v>21613</v>
      </c>
      <c r="UMV1" t="s">
        <v>21614</v>
      </c>
      <c r="UMW1" t="s">
        <v>21615</v>
      </c>
      <c r="UMX1" t="s">
        <v>21616</v>
      </c>
      <c r="UMY1" t="s">
        <v>21617</v>
      </c>
      <c r="UMZ1" t="s">
        <v>21618</v>
      </c>
      <c r="UNA1" t="s">
        <v>21619</v>
      </c>
      <c r="UNB1" t="s">
        <v>21620</v>
      </c>
      <c r="UNC1" t="s">
        <v>21621</v>
      </c>
      <c r="UND1" t="s">
        <v>21622</v>
      </c>
      <c r="UNE1" t="s">
        <v>21623</v>
      </c>
      <c r="UNF1" t="s">
        <v>21624</v>
      </c>
      <c r="UNG1" t="s">
        <v>21625</v>
      </c>
      <c r="UNH1" t="s">
        <v>21626</v>
      </c>
      <c r="UNI1" t="s">
        <v>21627</v>
      </c>
      <c r="UNJ1" t="s">
        <v>21628</v>
      </c>
      <c r="UNK1" t="s">
        <v>21629</v>
      </c>
      <c r="UNL1" t="s">
        <v>21630</v>
      </c>
      <c r="UNM1" t="s">
        <v>21631</v>
      </c>
      <c r="UNN1" t="s">
        <v>21632</v>
      </c>
      <c r="UNO1" t="s">
        <v>21633</v>
      </c>
      <c r="UNP1" t="s">
        <v>21634</v>
      </c>
      <c r="UNQ1" t="s">
        <v>21635</v>
      </c>
      <c r="UNR1" t="s">
        <v>21636</v>
      </c>
      <c r="UNS1" t="s">
        <v>21637</v>
      </c>
      <c r="UNT1" t="s">
        <v>21638</v>
      </c>
      <c r="UNU1" t="s">
        <v>21639</v>
      </c>
      <c r="UNV1" t="s">
        <v>21640</v>
      </c>
      <c r="UNW1" t="s">
        <v>21641</v>
      </c>
      <c r="UNX1" t="s">
        <v>21642</v>
      </c>
      <c r="UNY1" t="s">
        <v>21643</v>
      </c>
      <c r="UNZ1" t="s">
        <v>21644</v>
      </c>
      <c r="UOA1" t="s">
        <v>21645</v>
      </c>
      <c r="UOB1" t="s">
        <v>21646</v>
      </c>
      <c r="UOC1" t="s">
        <v>21647</v>
      </c>
      <c r="UOD1" t="s">
        <v>21648</v>
      </c>
      <c r="UOE1" t="s">
        <v>21649</v>
      </c>
      <c r="UOF1" t="s">
        <v>21650</v>
      </c>
      <c r="UOG1" t="s">
        <v>21651</v>
      </c>
      <c r="UOH1" t="s">
        <v>21652</v>
      </c>
      <c r="UOI1" t="s">
        <v>21653</v>
      </c>
      <c r="UOJ1" t="s">
        <v>21654</v>
      </c>
      <c r="UOK1" t="s">
        <v>21655</v>
      </c>
      <c r="UOL1" t="s">
        <v>21656</v>
      </c>
      <c r="UOM1" t="s">
        <v>21657</v>
      </c>
      <c r="UON1" t="s">
        <v>21658</v>
      </c>
      <c r="UOO1" t="s">
        <v>21659</v>
      </c>
      <c r="UOP1" t="s">
        <v>21660</v>
      </c>
      <c r="UOQ1" t="s">
        <v>21661</v>
      </c>
      <c r="UOR1" t="s">
        <v>21662</v>
      </c>
      <c r="UOS1" t="s">
        <v>21663</v>
      </c>
      <c r="UOT1" t="s">
        <v>21664</v>
      </c>
      <c r="UOU1" t="s">
        <v>21665</v>
      </c>
      <c r="UOV1" t="s">
        <v>21666</v>
      </c>
      <c r="UOW1" t="s">
        <v>21667</v>
      </c>
      <c r="UOX1" t="s">
        <v>21668</v>
      </c>
      <c r="UOY1" t="s">
        <v>21669</v>
      </c>
      <c r="UOZ1" t="s">
        <v>21670</v>
      </c>
      <c r="UPA1" t="s">
        <v>21671</v>
      </c>
      <c r="UPB1" t="s">
        <v>21672</v>
      </c>
      <c r="UPC1" t="s">
        <v>21673</v>
      </c>
      <c r="UPD1" t="s">
        <v>21674</v>
      </c>
      <c r="UPE1" t="s">
        <v>21675</v>
      </c>
      <c r="UPF1" t="s">
        <v>21676</v>
      </c>
      <c r="UPG1" t="s">
        <v>21677</v>
      </c>
      <c r="UPH1" t="s">
        <v>21678</v>
      </c>
      <c r="UPI1" t="s">
        <v>21679</v>
      </c>
      <c r="UPJ1" t="s">
        <v>21680</v>
      </c>
      <c r="UPK1" t="s">
        <v>21681</v>
      </c>
      <c r="UPL1" t="s">
        <v>21682</v>
      </c>
      <c r="UPM1" t="s">
        <v>21683</v>
      </c>
      <c r="UPN1" t="s">
        <v>21684</v>
      </c>
      <c r="UPO1" t="s">
        <v>21685</v>
      </c>
      <c r="UPP1" t="s">
        <v>21686</v>
      </c>
      <c r="UPQ1" t="s">
        <v>21687</v>
      </c>
      <c r="UPR1" t="s">
        <v>21688</v>
      </c>
      <c r="UPS1" t="s">
        <v>21689</v>
      </c>
      <c r="UPT1" t="s">
        <v>21690</v>
      </c>
      <c r="UPU1" t="s">
        <v>21691</v>
      </c>
      <c r="UPV1" t="s">
        <v>21692</v>
      </c>
      <c r="UPW1" t="s">
        <v>21693</v>
      </c>
      <c r="UPX1" t="s">
        <v>21694</v>
      </c>
      <c r="UPY1" t="s">
        <v>21695</v>
      </c>
      <c r="UPZ1" t="s">
        <v>21696</v>
      </c>
      <c r="UQA1" t="s">
        <v>21697</v>
      </c>
      <c r="UQB1" t="s">
        <v>21698</v>
      </c>
      <c r="UQC1" t="s">
        <v>21699</v>
      </c>
      <c r="UQD1" t="s">
        <v>21700</v>
      </c>
      <c r="UQE1" t="s">
        <v>21701</v>
      </c>
      <c r="UQF1" t="s">
        <v>21702</v>
      </c>
      <c r="UQG1" t="s">
        <v>21703</v>
      </c>
      <c r="UQH1" t="s">
        <v>21704</v>
      </c>
      <c r="UQI1" t="s">
        <v>21705</v>
      </c>
      <c r="UQJ1" t="s">
        <v>21706</v>
      </c>
      <c r="UQK1" t="s">
        <v>21707</v>
      </c>
      <c r="UQL1" t="s">
        <v>21708</v>
      </c>
      <c r="UQM1" t="s">
        <v>21709</v>
      </c>
      <c r="UQN1" t="s">
        <v>21710</v>
      </c>
      <c r="UQO1" t="s">
        <v>21711</v>
      </c>
      <c r="UQP1" t="s">
        <v>21712</v>
      </c>
      <c r="UQQ1" t="s">
        <v>21713</v>
      </c>
      <c r="UQR1" t="s">
        <v>21714</v>
      </c>
      <c r="UQS1" t="s">
        <v>21715</v>
      </c>
      <c r="UQT1" t="s">
        <v>21716</v>
      </c>
      <c r="UQU1" t="s">
        <v>21717</v>
      </c>
      <c r="UQV1" t="s">
        <v>21718</v>
      </c>
      <c r="UQW1" t="s">
        <v>21719</v>
      </c>
      <c r="UQX1" t="s">
        <v>21720</v>
      </c>
      <c r="UQY1" t="s">
        <v>21721</v>
      </c>
      <c r="UQZ1" t="s">
        <v>21722</v>
      </c>
      <c r="URA1" t="s">
        <v>21723</v>
      </c>
      <c r="URB1" t="s">
        <v>21724</v>
      </c>
      <c r="URC1" t="s">
        <v>21725</v>
      </c>
      <c r="URD1" t="s">
        <v>21726</v>
      </c>
      <c r="URE1" t="s">
        <v>21727</v>
      </c>
      <c r="URF1" t="s">
        <v>21728</v>
      </c>
      <c r="URG1" t="s">
        <v>21729</v>
      </c>
      <c r="URH1" t="s">
        <v>21730</v>
      </c>
      <c r="URI1" t="s">
        <v>21731</v>
      </c>
      <c r="URJ1" t="s">
        <v>21732</v>
      </c>
      <c r="URK1" t="s">
        <v>21733</v>
      </c>
      <c r="URL1" t="s">
        <v>21734</v>
      </c>
      <c r="URM1" t="s">
        <v>21735</v>
      </c>
      <c r="URN1" t="s">
        <v>21736</v>
      </c>
      <c r="URO1" t="s">
        <v>21737</v>
      </c>
      <c r="URP1" t="s">
        <v>21738</v>
      </c>
      <c r="URQ1" t="s">
        <v>21739</v>
      </c>
      <c r="URR1" t="s">
        <v>21740</v>
      </c>
      <c r="URS1" t="s">
        <v>21741</v>
      </c>
      <c r="URT1" t="s">
        <v>21742</v>
      </c>
      <c r="URU1" t="s">
        <v>21743</v>
      </c>
      <c r="URV1" t="s">
        <v>21744</v>
      </c>
      <c r="URW1" t="s">
        <v>21745</v>
      </c>
      <c r="URX1" t="s">
        <v>21746</v>
      </c>
      <c r="URY1" t="s">
        <v>21747</v>
      </c>
      <c r="URZ1" t="s">
        <v>21748</v>
      </c>
      <c r="USA1" t="s">
        <v>21749</v>
      </c>
      <c r="USB1" t="s">
        <v>21750</v>
      </c>
      <c r="USC1" t="s">
        <v>21751</v>
      </c>
      <c r="USD1" t="s">
        <v>21752</v>
      </c>
      <c r="USE1" t="s">
        <v>21753</v>
      </c>
      <c r="USF1" t="s">
        <v>21754</v>
      </c>
      <c r="USG1" t="s">
        <v>21755</v>
      </c>
      <c r="USH1" t="s">
        <v>21756</v>
      </c>
      <c r="USI1" t="s">
        <v>21757</v>
      </c>
      <c r="USJ1" t="s">
        <v>21758</v>
      </c>
      <c r="USK1" t="s">
        <v>21759</v>
      </c>
      <c r="USL1" t="s">
        <v>21760</v>
      </c>
      <c r="USM1" t="s">
        <v>21761</v>
      </c>
      <c r="USN1" t="s">
        <v>21762</v>
      </c>
      <c r="USO1" t="s">
        <v>21763</v>
      </c>
      <c r="USP1" t="s">
        <v>21764</v>
      </c>
      <c r="USQ1" t="s">
        <v>21765</v>
      </c>
      <c r="USR1" t="s">
        <v>21766</v>
      </c>
      <c r="USS1" t="s">
        <v>21767</v>
      </c>
      <c r="UST1" t="s">
        <v>21768</v>
      </c>
      <c r="USU1" t="s">
        <v>21769</v>
      </c>
      <c r="USV1" t="s">
        <v>21770</v>
      </c>
      <c r="USW1" t="s">
        <v>21771</v>
      </c>
      <c r="USX1" t="s">
        <v>21772</v>
      </c>
      <c r="USY1" t="s">
        <v>21773</v>
      </c>
      <c r="USZ1" t="s">
        <v>21774</v>
      </c>
      <c r="UTA1" t="s">
        <v>21775</v>
      </c>
      <c r="UTB1" t="s">
        <v>21776</v>
      </c>
      <c r="UTC1" t="s">
        <v>21777</v>
      </c>
      <c r="UTD1" t="s">
        <v>21778</v>
      </c>
      <c r="UTE1" t="s">
        <v>21779</v>
      </c>
      <c r="UTF1" t="s">
        <v>21780</v>
      </c>
      <c r="UTG1" t="s">
        <v>21781</v>
      </c>
      <c r="UTH1" t="s">
        <v>21782</v>
      </c>
      <c r="UTI1" t="s">
        <v>21783</v>
      </c>
      <c r="UTJ1" t="s">
        <v>21784</v>
      </c>
      <c r="UTK1" t="s">
        <v>21785</v>
      </c>
      <c r="UTL1" t="s">
        <v>21786</v>
      </c>
      <c r="UTM1" t="s">
        <v>21787</v>
      </c>
      <c r="UTN1" t="s">
        <v>21788</v>
      </c>
      <c r="UTO1" t="s">
        <v>21789</v>
      </c>
      <c r="UTP1" t="s">
        <v>21790</v>
      </c>
      <c r="UTQ1" t="s">
        <v>21791</v>
      </c>
      <c r="UTR1" t="s">
        <v>21792</v>
      </c>
      <c r="UTS1" t="s">
        <v>21793</v>
      </c>
      <c r="UTT1" t="s">
        <v>21794</v>
      </c>
      <c r="UTU1" t="s">
        <v>21795</v>
      </c>
      <c r="UTV1" t="s">
        <v>21796</v>
      </c>
      <c r="UTW1" t="s">
        <v>21797</v>
      </c>
      <c r="UTX1" t="s">
        <v>21798</v>
      </c>
      <c r="UTY1" t="s">
        <v>21799</v>
      </c>
      <c r="UTZ1" t="s">
        <v>21800</v>
      </c>
      <c r="UUA1" t="s">
        <v>21801</v>
      </c>
      <c r="UUB1" t="s">
        <v>21802</v>
      </c>
      <c r="UUC1" t="s">
        <v>21803</v>
      </c>
      <c r="UUD1" t="s">
        <v>21804</v>
      </c>
      <c r="UUE1" t="s">
        <v>21805</v>
      </c>
      <c r="UUF1" t="s">
        <v>21806</v>
      </c>
      <c r="UUG1" t="s">
        <v>21807</v>
      </c>
      <c r="UUH1" t="s">
        <v>21808</v>
      </c>
      <c r="UUI1" t="s">
        <v>21809</v>
      </c>
      <c r="UUJ1" t="s">
        <v>21810</v>
      </c>
      <c r="UUK1" t="s">
        <v>21811</v>
      </c>
      <c r="UUL1" t="s">
        <v>21812</v>
      </c>
      <c r="UUM1" t="s">
        <v>21813</v>
      </c>
      <c r="UUN1" t="s">
        <v>21814</v>
      </c>
      <c r="UUO1" t="s">
        <v>21815</v>
      </c>
      <c r="UUP1" t="s">
        <v>21816</v>
      </c>
      <c r="UUQ1" t="s">
        <v>21817</v>
      </c>
      <c r="UUR1" t="s">
        <v>21818</v>
      </c>
      <c r="UUS1" t="s">
        <v>21819</v>
      </c>
      <c r="UUT1" t="s">
        <v>21820</v>
      </c>
      <c r="UUU1" t="s">
        <v>21821</v>
      </c>
      <c r="UUV1" t="s">
        <v>21822</v>
      </c>
      <c r="UUW1" t="s">
        <v>21823</v>
      </c>
      <c r="UUX1" t="s">
        <v>21824</v>
      </c>
      <c r="UUY1" t="s">
        <v>21825</v>
      </c>
      <c r="UUZ1" t="s">
        <v>21826</v>
      </c>
      <c r="UVA1" t="s">
        <v>21827</v>
      </c>
      <c r="UVB1" t="s">
        <v>21828</v>
      </c>
      <c r="UVC1" t="s">
        <v>21829</v>
      </c>
      <c r="UVD1" t="s">
        <v>21830</v>
      </c>
      <c r="UVE1" t="s">
        <v>21831</v>
      </c>
      <c r="UVF1" t="s">
        <v>21832</v>
      </c>
      <c r="UVG1" t="s">
        <v>21833</v>
      </c>
      <c r="UVH1" t="s">
        <v>21834</v>
      </c>
      <c r="UVI1" t="s">
        <v>21835</v>
      </c>
      <c r="UVJ1" t="s">
        <v>21836</v>
      </c>
      <c r="UVK1" t="s">
        <v>21837</v>
      </c>
      <c r="UVL1" t="s">
        <v>21838</v>
      </c>
      <c r="UVM1" t="s">
        <v>21839</v>
      </c>
      <c r="UVN1" t="s">
        <v>21840</v>
      </c>
      <c r="UVO1" t="s">
        <v>21841</v>
      </c>
      <c r="UVP1" t="s">
        <v>21842</v>
      </c>
      <c r="UVQ1" t="s">
        <v>21843</v>
      </c>
      <c r="UVR1" t="s">
        <v>21844</v>
      </c>
      <c r="UVS1" t="s">
        <v>21845</v>
      </c>
      <c r="UVT1" t="s">
        <v>21846</v>
      </c>
      <c r="UVU1" t="s">
        <v>21847</v>
      </c>
      <c r="UVV1" t="s">
        <v>21848</v>
      </c>
      <c r="UVW1" t="s">
        <v>21849</v>
      </c>
      <c r="UVX1" t="s">
        <v>21850</v>
      </c>
      <c r="UVY1" t="s">
        <v>21851</v>
      </c>
      <c r="UVZ1" t="s">
        <v>21852</v>
      </c>
      <c r="UWA1" t="s">
        <v>21853</v>
      </c>
      <c r="UWB1" t="s">
        <v>21854</v>
      </c>
      <c r="UWC1" t="s">
        <v>21855</v>
      </c>
      <c r="UWD1" t="s">
        <v>21856</v>
      </c>
      <c r="UWE1" t="s">
        <v>21857</v>
      </c>
      <c r="UWF1" t="s">
        <v>21858</v>
      </c>
      <c r="UWG1" t="s">
        <v>21859</v>
      </c>
      <c r="UWH1" t="s">
        <v>21860</v>
      </c>
      <c r="UWI1" t="s">
        <v>21861</v>
      </c>
      <c r="UWJ1" t="s">
        <v>21862</v>
      </c>
      <c r="UWK1" t="s">
        <v>21863</v>
      </c>
      <c r="UWL1" t="s">
        <v>21864</v>
      </c>
      <c r="UWM1" t="s">
        <v>21865</v>
      </c>
      <c r="UWN1" t="s">
        <v>21866</v>
      </c>
      <c r="UWO1" t="s">
        <v>21867</v>
      </c>
      <c r="UWP1" t="s">
        <v>21868</v>
      </c>
      <c r="UWQ1" t="s">
        <v>21869</v>
      </c>
      <c r="UWR1" t="s">
        <v>21870</v>
      </c>
      <c r="UWS1" t="s">
        <v>21871</v>
      </c>
      <c r="UWT1" t="s">
        <v>21872</v>
      </c>
      <c r="UWU1" t="s">
        <v>21873</v>
      </c>
      <c r="UWV1" t="s">
        <v>21874</v>
      </c>
      <c r="UWW1" t="s">
        <v>21875</v>
      </c>
      <c r="UWX1" t="s">
        <v>21876</v>
      </c>
      <c r="UWY1" t="s">
        <v>21877</v>
      </c>
      <c r="UWZ1" t="s">
        <v>21878</v>
      </c>
      <c r="UXA1" t="s">
        <v>21879</v>
      </c>
      <c r="UXB1" t="s">
        <v>21880</v>
      </c>
      <c r="UXC1" t="s">
        <v>21881</v>
      </c>
      <c r="UXD1" t="s">
        <v>21882</v>
      </c>
      <c r="UXE1" t="s">
        <v>21883</v>
      </c>
      <c r="UXF1" t="s">
        <v>21884</v>
      </c>
      <c r="UXG1" t="s">
        <v>21885</v>
      </c>
      <c r="UXH1" t="s">
        <v>21886</v>
      </c>
      <c r="UXI1" t="s">
        <v>21887</v>
      </c>
      <c r="UXJ1" t="s">
        <v>21888</v>
      </c>
      <c r="UXK1" t="s">
        <v>21889</v>
      </c>
      <c r="UXL1" t="s">
        <v>21890</v>
      </c>
      <c r="UXM1" t="s">
        <v>21891</v>
      </c>
      <c r="UXN1" t="s">
        <v>21892</v>
      </c>
      <c r="UXO1" t="s">
        <v>21893</v>
      </c>
      <c r="UXP1" t="s">
        <v>21894</v>
      </c>
      <c r="UXQ1" t="s">
        <v>21895</v>
      </c>
      <c r="UXR1" t="s">
        <v>21896</v>
      </c>
      <c r="UXS1" t="s">
        <v>21897</v>
      </c>
      <c r="UXT1" t="s">
        <v>21898</v>
      </c>
      <c r="UXU1" t="s">
        <v>21899</v>
      </c>
      <c r="UXV1" t="s">
        <v>21900</v>
      </c>
      <c r="UXW1" t="s">
        <v>21901</v>
      </c>
      <c r="UXX1" t="s">
        <v>21902</v>
      </c>
      <c r="UXY1" t="s">
        <v>21903</v>
      </c>
      <c r="UXZ1" t="s">
        <v>21904</v>
      </c>
      <c r="UYA1" t="s">
        <v>21905</v>
      </c>
      <c r="UYB1" t="s">
        <v>21906</v>
      </c>
      <c r="UYC1" t="s">
        <v>21907</v>
      </c>
      <c r="UYD1" t="s">
        <v>21908</v>
      </c>
      <c r="UYE1" t="s">
        <v>21909</v>
      </c>
      <c r="UYF1" t="s">
        <v>21910</v>
      </c>
      <c r="UYG1" t="s">
        <v>21911</v>
      </c>
      <c r="UYH1" t="s">
        <v>21912</v>
      </c>
      <c r="UYI1" t="s">
        <v>21913</v>
      </c>
      <c r="UYJ1" t="s">
        <v>21914</v>
      </c>
      <c r="UYK1" t="s">
        <v>21915</v>
      </c>
      <c r="UYL1" t="s">
        <v>21916</v>
      </c>
      <c r="UYM1" t="s">
        <v>21917</v>
      </c>
      <c r="UYN1" t="s">
        <v>21918</v>
      </c>
      <c r="UYO1" t="s">
        <v>21919</v>
      </c>
      <c r="UYP1" t="s">
        <v>21920</v>
      </c>
      <c r="UYQ1" t="s">
        <v>21921</v>
      </c>
      <c r="UYR1" t="s">
        <v>21922</v>
      </c>
      <c r="UYS1" t="s">
        <v>21923</v>
      </c>
      <c r="UYT1" t="s">
        <v>21924</v>
      </c>
      <c r="UYU1" t="s">
        <v>21925</v>
      </c>
      <c r="UYV1" t="s">
        <v>21926</v>
      </c>
      <c r="UYW1" t="s">
        <v>21927</v>
      </c>
      <c r="UYX1" t="s">
        <v>21928</v>
      </c>
      <c r="UYY1" t="s">
        <v>21929</v>
      </c>
      <c r="UYZ1" t="s">
        <v>21930</v>
      </c>
      <c r="UZA1" t="s">
        <v>21931</v>
      </c>
      <c r="UZB1" t="s">
        <v>21932</v>
      </c>
      <c r="UZC1" t="s">
        <v>21933</v>
      </c>
      <c r="UZD1" t="s">
        <v>21934</v>
      </c>
      <c r="UZE1" t="s">
        <v>21935</v>
      </c>
      <c r="UZF1" t="s">
        <v>21936</v>
      </c>
      <c r="UZG1" t="s">
        <v>21937</v>
      </c>
      <c r="UZH1" t="s">
        <v>21938</v>
      </c>
      <c r="UZI1" t="s">
        <v>21939</v>
      </c>
      <c r="UZJ1" t="s">
        <v>21940</v>
      </c>
      <c r="UZK1" t="s">
        <v>21941</v>
      </c>
      <c r="UZL1" t="s">
        <v>21942</v>
      </c>
      <c r="UZM1" t="s">
        <v>21943</v>
      </c>
      <c r="UZN1" t="s">
        <v>21944</v>
      </c>
      <c r="UZO1" t="s">
        <v>21945</v>
      </c>
      <c r="UZP1" t="s">
        <v>21946</v>
      </c>
      <c r="UZQ1" t="s">
        <v>21947</v>
      </c>
      <c r="UZR1" t="s">
        <v>21948</v>
      </c>
      <c r="UZS1" t="s">
        <v>21949</v>
      </c>
      <c r="UZT1" t="s">
        <v>21950</v>
      </c>
      <c r="UZU1" t="s">
        <v>21951</v>
      </c>
      <c r="UZV1" t="s">
        <v>21952</v>
      </c>
      <c r="UZW1" t="s">
        <v>21953</v>
      </c>
      <c r="UZX1" t="s">
        <v>21954</v>
      </c>
      <c r="UZY1" t="s">
        <v>21955</v>
      </c>
      <c r="UZZ1" t="s">
        <v>21956</v>
      </c>
      <c r="VAA1" t="s">
        <v>21957</v>
      </c>
      <c r="VAB1" t="s">
        <v>21958</v>
      </c>
      <c r="VAC1" t="s">
        <v>21959</v>
      </c>
      <c r="VAD1" t="s">
        <v>21960</v>
      </c>
      <c r="VAE1" t="s">
        <v>21961</v>
      </c>
      <c r="VAF1" t="s">
        <v>21962</v>
      </c>
      <c r="VAG1" t="s">
        <v>21963</v>
      </c>
      <c r="VAH1" t="s">
        <v>21964</v>
      </c>
      <c r="VAI1" t="s">
        <v>21965</v>
      </c>
      <c r="VAJ1" t="s">
        <v>21966</v>
      </c>
      <c r="VAK1" t="s">
        <v>21967</v>
      </c>
      <c r="VAL1" t="s">
        <v>21968</v>
      </c>
      <c r="VAM1" t="s">
        <v>21969</v>
      </c>
      <c r="VAN1" t="s">
        <v>21970</v>
      </c>
      <c r="VAO1" t="s">
        <v>21971</v>
      </c>
      <c r="VAP1" t="s">
        <v>21972</v>
      </c>
      <c r="VAQ1" t="s">
        <v>21973</v>
      </c>
      <c r="VAR1" t="s">
        <v>21974</v>
      </c>
      <c r="VAS1" t="s">
        <v>21975</v>
      </c>
      <c r="VAT1" t="s">
        <v>21976</v>
      </c>
      <c r="VAU1" t="s">
        <v>21977</v>
      </c>
      <c r="VAV1" t="s">
        <v>21978</v>
      </c>
      <c r="VAW1" t="s">
        <v>21979</v>
      </c>
      <c r="VAX1" t="s">
        <v>21980</v>
      </c>
      <c r="VAY1" t="s">
        <v>21981</v>
      </c>
      <c r="VAZ1" t="s">
        <v>21982</v>
      </c>
      <c r="VBA1" t="s">
        <v>21983</v>
      </c>
      <c r="VBB1" t="s">
        <v>21984</v>
      </c>
      <c r="VBC1" t="s">
        <v>21985</v>
      </c>
      <c r="VBD1" t="s">
        <v>21986</v>
      </c>
      <c r="VBE1" t="s">
        <v>21987</v>
      </c>
      <c r="VBF1" t="s">
        <v>21988</v>
      </c>
      <c r="VBG1" t="s">
        <v>21989</v>
      </c>
      <c r="VBH1" t="s">
        <v>21990</v>
      </c>
      <c r="VBI1" t="s">
        <v>21991</v>
      </c>
      <c r="VBJ1" t="s">
        <v>21992</v>
      </c>
      <c r="VBK1" t="s">
        <v>21993</v>
      </c>
      <c r="VBL1" t="s">
        <v>21994</v>
      </c>
      <c r="VBM1" t="s">
        <v>21995</v>
      </c>
      <c r="VBN1" t="s">
        <v>21996</v>
      </c>
      <c r="VBO1" t="s">
        <v>21997</v>
      </c>
      <c r="VBP1" t="s">
        <v>21998</v>
      </c>
      <c r="VBQ1" t="s">
        <v>21999</v>
      </c>
      <c r="VBR1" t="s">
        <v>22000</v>
      </c>
      <c r="VBS1" t="s">
        <v>22001</v>
      </c>
      <c r="VBT1" t="s">
        <v>22002</v>
      </c>
      <c r="VBU1" t="s">
        <v>22003</v>
      </c>
      <c r="VBV1" t="s">
        <v>22004</v>
      </c>
      <c r="VBW1" t="s">
        <v>22005</v>
      </c>
      <c r="VBX1" t="s">
        <v>22006</v>
      </c>
      <c r="VBY1" t="s">
        <v>22007</v>
      </c>
      <c r="VBZ1" t="s">
        <v>22008</v>
      </c>
      <c r="VCA1" t="s">
        <v>22009</v>
      </c>
      <c r="VCB1" t="s">
        <v>22010</v>
      </c>
      <c r="VCC1" t="s">
        <v>22011</v>
      </c>
      <c r="VCD1" t="s">
        <v>22012</v>
      </c>
      <c r="VCE1" t="s">
        <v>22013</v>
      </c>
      <c r="VCF1" t="s">
        <v>22014</v>
      </c>
      <c r="VCG1" t="s">
        <v>22015</v>
      </c>
      <c r="VCH1" t="s">
        <v>22016</v>
      </c>
      <c r="VCI1" t="s">
        <v>22017</v>
      </c>
      <c r="VCJ1" t="s">
        <v>22018</v>
      </c>
      <c r="VCK1" t="s">
        <v>22019</v>
      </c>
      <c r="VCL1" t="s">
        <v>22020</v>
      </c>
      <c r="VCM1" t="s">
        <v>22021</v>
      </c>
      <c r="VCN1" t="s">
        <v>22022</v>
      </c>
      <c r="VCO1" t="s">
        <v>22023</v>
      </c>
      <c r="VCP1" t="s">
        <v>22024</v>
      </c>
      <c r="VCQ1" t="s">
        <v>22025</v>
      </c>
      <c r="VCR1" t="s">
        <v>22026</v>
      </c>
      <c r="VCS1" t="s">
        <v>22027</v>
      </c>
      <c r="VCT1" t="s">
        <v>22028</v>
      </c>
      <c r="VCU1" t="s">
        <v>22029</v>
      </c>
      <c r="VCV1" t="s">
        <v>22030</v>
      </c>
      <c r="VCW1" t="s">
        <v>22031</v>
      </c>
      <c r="VCX1" t="s">
        <v>22032</v>
      </c>
      <c r="VCY1" t="s">
        <v>22033</v>
      </c>
      <c r="VCZ1" t="s">
        <v>22034</v>
      </c>
      <c r="VDA1" t="s">
        <v>22035</v>
      </c>
      <c r="VDB1" t="s">
        <v>22036</v>
      </c>
      <c r="VDC1" t="s">
        <v>22037</v>
      </c>
      <c r="VDD1" t="s">
        <v>22038</v>
      </c>
      <c r="VDE1" t="s">
        <v>22039</v>
      </c>
      <c r="VDF1" t="s">
        <v>22040</v>
      </c>
      <c r="VDG1" t="s">
        <v>22041</v>
      </c>
      <c r="VDH1" t="s">
        <v>22042</v>
      </c>
      <c r="VDI1" t="s">
        <v>22043</v>
      </c>
      <c r="VDJ1" t="s">
        <v>22044</v>
      </c>
      <c r="VDK1" t="s">
        <v>22045</v>
      </c>
      <c r="VDL1" t="s">
        <v>22046</v>
      </c>
      <c r="VDM1" t="s">
        <v>22047</v>
      </c>
      <c r="VDN1" t="s">
        <v>22048</v>
      </c>
      <c r="VDO1" t="s">
        <v>22049</v>
      </c>
      <c r="VDP1" t="s">
        <v>22050</v>
      </c>
      <c r="VDQ1" t="s">
        <v>22051</v>
      </c>
      <c r="VDR1" t="s">
        <v>22052</v>
      </c>
      <c r="VDS1" t="s">
        <v>22053</v>
      </c>
      <c r="VDT1" t="s">
        <v>22054</v>
      </c>
      <c r="VDU1" t="s">
        <v>22055</v>
      </c>
      <c r="VDV1" t="s">
        <v>22056</v>
      </c>
      <c r="VDW1" t="s">
        <v>22057</v>
      </c>
      <c r="VDX1" t="s">
        <v>22058</v>
      </c>
      <c r="VDY1" t="s">
        <v>22059</v>
      </c>
      <c r="VDZ1" t="s">
        <v>22060</v>
      </c>
      <c r="VEA1" t="s">
        <v>22061</v>
      </c>
      <c r="VEB1" t="s">
        <v>22062</v>
      </c>
      <c r="VEC1" t="s">
        <v>22063</v>
      </c>
      <c r="VED1" t="s">
        <v>22064</v>
      </c>
      <c r="VEE1" t="s">
        <v>22065</v>
      </c>
      <c r="VEF1" t="s">
        <v>22066</v>
      </c>
      <c r="VEG1" t="s">
        <v>22067</v>
      </c>
      <c r="VEH1" t="s">
        <v>22068</v>
      </c>
      <c r="VEI1" t="s">
        <v>22069</v>
      </c>
      <c r="VEJ1" t="s">
        <v>22070</v>
      </c>
      <c r="VEK1" t="s">
        <v>22071</v>
      </c>
      <c r="VEL1" t="s">
        <v>22072</v>
      </c>
      <c r="VEM1" t="s">
        <v>22073</v>
      </c>
      <c r="VEN1" t="s">
        <v>22074</v>
      </c>
      <c r="VEO1" t="s">
        <v>22075</v>
      </c>
      <c r="VEP1" t="s">
        <v>22076</v>
      </c>
      <c r="VEQ1" t="s">
        <v>22077</v>
      </c>
      <c r="VER1" t="s">
        <v>22078</v>
      </c>
      <c r="VES1" t="s">
        <v>22079</v>
      </c>
      <c r="VET1" t="s">
        <v>22080</v>
      </c>
      <c r="VEU1" t="s">
        <v>22081</v>
      </c>
      <c r="VEV1" t="s">
        <v>22082</v>
      </c>
      <c r="VEW1" t="s">
        <v>22083</v>
      </c>
      <c r="VEX1" t="s">
        <v>22084</v>
      </c>
      <c r="VEY1" t="s">
        <v>22085</v>
      </c>
      <c r="VEZ1" t="s">
        <v>22086</v>
      </c>
      <c r="VFA1" t="s">
        <v>22087</v>
      </c>
      <c r="VFB1" t="s">
        <v>22088</v>
      </c>
      <c r="VFC1" t="s">
        <v>22089</v>
      </c>
      <c r="VFD1" t="s">
        <v>22090</v>
      </c>
      <c r="VFE1" t="s">
        <v>22091</v>
      </c>
      <c r="VFF1" t="s">
        <v>22092</v>
      </c>
      <c r="VFG1" t="s">
        <v>22093</v>
      </c>
      <c r="VFH1" t="s">
        <v>22094</v>
      </c>
      <c r="VFI1" t="s">
        <v>22095</v>
      </c>
      <c r="VFJ1" t="s">
        <v>22096</v>
      </c>
      <c r="VFK1" t="s">
        <v>22097</v>
      </c>
      <c r="VFL1" t="s">
        <v>22098</v>
      </c>
      <c r="VFM1" t="s">
        <v>22099</v>
      </c>
      <c r="VFN1" t="s">
        <v>22100</v>
      </c>
      <c r="VFO1" t="s">
        <v>22101</v>
      </c>
      <c r="VFP1" t="s">
        <v>22102</v>
      </c>
      <c r="VFQ1" t="s">
        <v>22103</v>
      </c>
      <c r="VFR1" t="s">
        <v>22104</v>
      </c>
      <c r="VFS1" t="s">
        <v>22105</v>
      </c>
      <c r="VFT1" t="s">
        <v>22106</v>
      </c>
      <c r="VFU1" t="s">
        <v>22107</v>
      </c>
      <c r="VFV1" t="s">
        <v>22108</v>
      </c>
      <c r="VFW1" t="s">
        <v>22109</v>
      </c>
      <c r="VFX1" t="s">
        <v>22110</v>
      </c>
      <c r="VFY1" t="s">
        <v>22111</v>
      </c>
      <c r="VFZ1" t="s">
        <v>22112</v>
      </c>
      <c r="VGA1" t="s">
        <v>22113</v>
      </c>
      <c r="VGB1" t="s">
        <v>22114</v>
      </c>
      <c r="VGC1" t="s">
        <v>22115</v>
      </c>
      <c r="VGD1" t="s">
        <v>22116</v>
      </c>
      <c r="VGE1" t="s">
        <v>22117</v>
      </c>
      <c r="VGF1" t="s">
        <v>22118</v>
      </c>
      <c r="VGG1" t="s">
        <v>22119</v>
      </c>
      <c r="VGH1" t="s">
        <v>22120</v>
      </c>
      <c r="VGI1" t="s">
        <v>22121</v>
      </c>
      <c r="VGJ1" t="s">
        <v>22122</v>
      </c>
      <c r="VGK1" t="s">
        <v>22123</v>
      </c>
      <c r="VGL1" t="s">
        <v>22124</v>
      </c>
      <c r="VGM1" t="s">
        <v>22125</v>
      </c>
      <c r="VGN1" t="s">
        <v>22126</v>
      </c>
      <c r="VGO1" t="s">
        <v>22127</v>
      </c>
      <c r="VGP1" t="s">
        <v>22128</v>
      </c>
      <c r="VGQ1" t="s">
        <v>22129</v>
      </c>
      <c r="VGR1" t="s">
        <v>22130</v>
      </c>
      <c r="VGS1" t="s">
        <v>22131</v>
      </c>
      <c r="VGT1" t="s">
        <v>22132</v>
      </c>
      <c r="VGU1" t="s">
        <v>22133</v>
      </c>
      <c r="VGV1" t="s">
        <v>22134</v>
      </c>
      <c r="VGW1" t="s">
        <v>22135</v>
      </c>
      <c r="VGX1" t="s">
        <v>22136</v>
      </c>
      <c r="VGY1" t="s">
        <v>22137</v>
      </c>
      <c r="VGZ1" t="s">
        <v>22138</v>
      </c>
      <c r="VHA1" t="s">
        <v>22139</v>
      </c>
      <c r="VHB1" t="s">
        <v>22140</v>
      </c>
      <c r="VHC1" t="s">
        <v>22141</v>
      </c>
      <c r="VHD1" t="s">
        <v>22142</v>
      </c>
      <c r="VHE1" t="s">
        <v>22143</v>
      </c>
      <c r="VHF1" t="s">
        <v>22144</v>
      </c>
      <c r="VHG1" t="s">
        <v>22145</v>
      </c>
      <c r="VHH1" t="s">
        <v>22146</v>
      </c>
      <c r="VHI1" t="s">
        <v>22147</v>
      </c>
      <c r="VHJ1" t="s">
        <v>22148</v>
      </c>
      <c r="VHK1" t="s">
        <v>22149</v>
      </c>
      <c r="VHL1" t="s">
        <v>22150</v>
      </c>
      <c r="VHM1" t="s">
        <v>22151</v>
      </c>
      <c r="VHN1" t="s">
        <v>22152</v>
      </c>
      <c r="VHO1" t="s">
        <v>22153</v>
      </c>
      <c r="VHP1" t="s">
        <v>22154</v>
      </c>
      <c r="VHQ1" t="s">
        <v>22155</v>
      </c>
      <c r="VHR1" t="s">
        <v>22156</v>
      </c>
      <c r="VHS1" t="s">
        <v>22157</v>
      </c>
      <c r="VHT1" t="s">
        <v>22158</v>
      </c>
      <c r="VHU1" t="s">
        <v>22159</v>
      </c>
      <c r="VHV1" t="s">
        <v>22160</v>
      </c>
      <c r="VHW1" t="s">
        <v>22161</v>
      </c>
      <c r="VHX1" t="s">
        <v>22162</v>
      </c>
      <c r="VHY1" t="s">
        <v>22163</v>
      </c>
      <c r="VHZ1" t="s">
        <v>22164</v>
      </c>
      <c r="VIA1" t="s">
        <v>22165</v>
      </c>
      <c r="VIB1" t="s">
        <v>22166</v>
      </c>
      <c r="VIC1" t="s">
        <v>22167</v>
      </c>
      <c r="VID1" t="s">
        <v>22168</v>
      </c>
      <c r="VIE1" t="s">
        <v>22169</v>
      </c>
      <c r="VIF1" t="s">
        <v>22170</v>
      </c>
      <c r="VIG1" t="s">
        <v>22171</v>
      </c>
      <c r="VIH1" t="s">
        <v>22172</v>
      </c>
      <c r="VII1" t="s">
        <v>22173</v>
      </c>
      <c r="VIJ1" t="s">
        <v>22174</v>
      </c>
      <c r="VIK1" t="s">
        <v>22175</v>
      </c>
      <c r="VIL1" t="s">
        <v>22176</v>
      </c>
      <c r="VIM1" t="s">
        <v>22177</v>
      </c>
      <c r="VIN1" t="s">
        <v>22178</v>
      </c>
      <c r="VIO1" t="s">
        <v>22179</v>
      </c>
      <c r="VIP1" t="s">
        <v>22180</v>
      </c>
      <c r="VIQ1" t="s">
        <v>22181</v>
      </c>
      <c r="VIR1" t="s">
        <v>22182</v>
      </c>
      <c r="VIS1" t="s">
        <v>22183</v>
      </c>
      <c r="VIT1" t="s">
        <v>22184</v>
      </c>
      <c r="VIU1" t="s">
        <v>22185</v>
      </c>
      <c r="VIV1" t="s">
        <v>22186</v>
      </c>
      <c r="VIW1" t="s">
        <v>22187</v>
      </c>
      <c r="VIX1" t="s">
        <v>22188</v>
      </c>
      <c r="VIY1" t="s">
        <v>22189</v>
      </c>
      <c r="VIZ1" t="s">
        <v>22190</v>
      </c>
      <c r="VJA1" t="s">
        <v>22191</v>
      </c>
      <c r="VJB1" t="s">
        <v>22192</v>
      </c>
      <c r="VJC1" t="s">
        <v>22193</v>
      </c>
      <c r="VJD1" t="s">
        <v>22194</v>
      </c>
      <c r="VJE1" t="s">
        <v>22195</v>
      </c>
      <c r="VJF1" t="s">
        <v>22196</v>
      </c>
      <c r="VJG1" t="s">
        <v>22197</v>
      </c>
      <c r="VJH1" t="s">
        <v>22198</v>
      </c>
      <c r="VJI1" t="s">
        <v>22199</v>
      </c>
      <c r="VJJ1" t="s">
        <v>22200</v>
      </c>
      <c r="VJK1" t="s">
        <v>22201</v>
      </c>
      <c r="VJL1" t="s">
        <v>22202</v>
      </c>
      <c r="VJM1" t="s">
        <v>22203</v>
      </c>
      <c r="VJN1" t="s">
        <v>22204</v>
      </c>
      <c r="VJO1" t="s">
        <v>22205</v>
      </c>
      <c r="VJP1" t="s">
        <v>22206</v>
      </c>
      <c r="VJQ1" t="s">
        <v>22207</v>
      </c>
      <c r="VJR1" t="s">
        <v>22208</v>
      </c>
      <c r="VJS1" t="s">
        <v>22209</v>
      </c>
      <c r="VJT1" t="s">
        <v>22210</v>
      </c>
      <c r="VJU1" t="s">
        <v>22211</v>
      </c>
      <c r="VJV1" t="s">
        <v>22212</v>
      </c>
      <c r="VJW1" t="s">
        <v>22213</v>
      </c>
      <c r="VJX1" t="s">
        <v>22214</v>
      </c>
      <c r="VJY1" t="s">
        <v>22215</v>
      </c>
      <c r="VJZ1" t="s">
        <v>22216</v>
      </c>
      <c r="VKA1" t="s">
        <v>22217</v>
      </c>
      <c r="VKB1" t="s">
        <v>22218</v>
      </c>
      <c r="VKC1" t="s">
        <v>22219</v>
      </c>
      <c r="VKD1" t="s">
        <v>22220</v>
      </c>
      <c r="VKE1" t="s">
        <v>22221</v>
      </c>
      <c r="VKF1" t="s">
        <v>22222</v>
      </c>
      <c r="VKG1" t="s">
        <v>22223</v>
      </c>
      <c r="VKH1" t="s">
        <v>22224</v>
      </c>
      <c r="VKI1" t="s">
        <v>22225</v>
      </c>
      <c r="VKJ1" t="s">
        <v>22226</v>
      </c>
      <c r="VKK1" t="s">
        <v>22227</v>
      </c>
      <c r="VKL1" t="s">
        <v>22228</v>
      </c>
      <c r="VKM1" t="s">
        <v>22229</v>
      </c>
      <c r="VKN1" t="s">
        <v>22230</v>
      </c>
      <c r="VKO1" t="s">
        <v>22231</v>
      </c>
      <c r="VKP1" t="s">
        <v>22232</v>
      </c>
      <c r="VKQ1" t="s">
        <v>22233</v>
      </c>
      <c r="VKR1" t="s">
        <v>22234</v>
      </c>
      <c r="VKS1" t="s">
        <v>22235</v>
      </c>
      <c r="VKT1" t="s">
        <v>22236</v>
      </c>
      <c r="VKU1" t="s">
        <v>22237</v>
      </c>
      <c r="VKV1" t="s">
        <v>22238</v>
      </c>
      <c r="VKW1" t="s">
        <v>22239</v>
      </c>
      <c r="VKX1" t="s">
        <v>22240</v>
      </c>
      <c r="VKY1" t="s">
        <v>22241</v>
      </c>
      <c r="VKZ1" t="s">
        <v>22242</v>
      </c>
      <c r="VLA1" t="s">
        <v>22243</v>
      </c>
      <c r="VLB1" t="s">
        <v>22244</v>
      </c>
      <c r="VLC1" t="s">
        <v>22245</v>
      </c>
      <c r="VLD1" t="s">
        <v>22246</v>
      </c>
      <c r="VLE1" t="s">
        <v>22247</v>
      </c>
      <c r="VLF1" t="s">
        <v>22248</v>
      </c>
      <c r="VLG1" t="s">
        <v>22249</v>
      </c>
      <c r="VLH1" t="s">
        <v>22250</v>
      </c>
      <c r="VLI1" t="s">
        <v>22251</v>
      </c>
      <c r="VLJ1" t="s">
        <v>22252</v>
      </c>
      <c r="VLK1" t="s">
        <v>22253</v>
      </c>
      <c r="VLL1" t="s">
        <v>22254</v>
      </c>
      <c r="VLM1" t="s">
        <v>22255</v>
      </c>
      <c r="VLN1" t="s">
        <v>22256</v>
      </c>
      <c r="VLO1" t="s">
        <v>22257</v>
      </c>
      <c r="VLP1" t="s">
        <v>22258</v>
      </c>
      <c r="VLQ1" t="s">
        <v>22259</v>
      </c>
      <c r="VLR1" t="s">
        <v>22260</v>
      </c>
      <c r="VLS1" t="s">
        <v>22261</v>
      </c>
      <c r="VLT1" t="s">
        <v>22262</v>
      </c>
      <c r="VLU1" t="s">
        <v>22263</v>
      </c>
      <c r="VLV1" t="s">
        <v>22264</v>
      </c>
      <c r="VLW1" t="s">
        <v>22265</v>
      </c>
      <c r="VLX1" t="s">
        <v>22266</v>
      </c>
      <c r="VLY1" t="s">
        <v>22267</v>
      </c>
      <c r="VLZ1" t="s">
        <v>22268</v>
      </c>
      <c r="VMA1" t="s">
        <v>22269</v>
      </c>
      <c r="VMB1" t="s">
        <v>22270</v>
      </c>
      <c r="VMC1" t="s">
        <v>22271</v>
      </c>
      <c r="VMD1" t="s">
        <v>22272</v>
      </c>
      <c r="VME1" t="s">
        <v>22273</v>
      </c>
      <c r="VMF1" t="s">
        <v>22274</v>
      </c>
      <c r="VMG1" t="s">
        <v>22275</v>
      </c>
      <c r="VMH1" t="s">
        <v>22276</v>
      </c>
      <c r="VMI1" t="s">
        <v>22277</v>
      </c>
      <c r="VMJ1" t="s">
        <v>22278</v>
      </c>
      <c r="VMK1" t="s">
        <v>22279</v>
      </c>
      <c r="VML1" t="s">
        <v>22280</v>
      </c>
      <c r="VMM1" t="s">
        <v>22281</v>
      </c>
      <c r="VMN1" t="s">
        <v>22282</v>
      </c>
      <c r="VMO1" t="s">
        <v>22283</v>
      </c>
      <c r="VMP1" t="s">
        <v>22284</v>
      </c>
      <c r="VMQ1" t="s">
        <v>22285</v>
      </c>
      <c r="VMR1" t="s">
        <v>22286</v>
      </c>
      <c r="VMS1" t="s">
        <v>22287</v>
      </c>
      <c r="VMT1" t="s">
        <v>22288</v>
      </c>
      <c r="VMU1" t="s">
        <v>22289</v>
      </c>
      <c r="VMV1" t="s">
        <v>22290</v>
      </c>
      <c r="VMW1" t="s">
        <v>22291</v>
      </c>
      <c r="VMX1" t="s">
        <v>22292</v>
      </c>
      <c r="VMY1" t="s">
        <v>22293</v>
      </c>
      <c r="VMZ1" t="s">
        <v>22294</v>
      </c>
      <c r="VNA1" t="s">
        <v>22295</v>
      </c>
      <c r="VNB1" t="s">
        <v>22296</v>
      </c>
      <c r="VNC1" t="s">
        <v>22297</v>
      </c>
      <c r="VND1" t="s">
        <v>22298</v>
      </c>
      <c r="VNE1" t="s">
        <v>22299</v>
      </c>
      <c r="VNF1" t="s">
        <v>22300</v>
      </c>
      <c r="VNG1" t="s">
        <v>22301</v>
      </c>
      <c r="VNH1" t="s">
        <v>22302</v>
      </c>
      <c r="VNI1" t="s">
        <v>22303</v>
      </c>
      <c r="VNJ1" t="s">
        <v>22304</v>
      </c>
      <c r="VNK1" t="s">
        <v>22305</v>
      </c>
      <c r="VNL1" t="s">
        <v>22306</v>
      </c>
      <c r="VNM1" t="s">
        <v>22307</v>
      </c>
      <c r="VNN1" t="s">
        <v>22308</v>
      </c>
      <c r="VNO1" t="s">
        <v>22309</v>
      </c>
      <c r="VNP1" t="s">
        <v>22310</v>
      </c>
      <c r="VNQ1" t="s">
        <v>22311</v>
      </c>
      <c r="VNR1" t="s">
        <v>22312</v>
      </c>
      <c r="VNS1" t="s">
        <v>22313</v>
      </c>
      <c r="VNT1" t="s">
        <v>22314</v>
      </c>
      <c r="VNU1" t="s">
        <v>22315</v>
      </c>
      <c r="VNV1" t="s">
        <v>22316</v>
      </c>
      <c r="VNW1" t="s">
        <v>22317</v>
      </c>
      <c r="VNX1" t="s">
        <v>22318</v>
      </c>
      <c r="VNY1" t="s">
        <v>22319</v>
      </c>
      <c r="VNZ1" t="s">
        <v>22320</v>
      </c>
      <c r="VOA1" t="s">
        <v>22321</v>
      </c>
      <c r="VOB1" t="s">
        <v>22322</v>
      </c>
      <c r="VOC1" t="s">
        <v>22323</v>
      </c>
      <c r="VOD1" t="s">
        <v>22324</v>
      </c>
      <c r="VOE1" t="s">
        <v>22325</v>
      </c>
      <c r="VOF1" t="s">
        <v>22326</v>
      </c>
      <c r="VOG1" t="s">
        <v>22327</v>
      </c>
      <c r="VOH1" t="s">
        <v>22328</v>
      </c>
      <c r="VOI1" t="s">
        <v>22329</v>
      </c>
      <c r="VOJ1" t="s">
        <v>22330</v>
      </c>
      <c r="VOK1" t="s">
        <v>22331</v>
      </c>
      <c r="VOL1" t="s">
        <v>22332</v>
      </c>
      <c r="VOM1" t="s">
        <v>22333</v>
      </c>
      <c r="VON1" t="s">
        <v>22334</v>
      </c>
      <c r="VOO1" t="s">
        <v>22335</v>
      </c>
      <c r="VOP1" t="s">
        <v>22336</v>
      </c>
      <c r="VOQ1" t="s">
        <v>22337</v>
      </c>
      <c r="VOR1" t="s">
        <v>22338</v>
      </c>
      <c r="VOS1" t="s">
        <v>22339</v>
      </c>
      <c r="VOT1" t="s">
        <v>22340</v>
      </c>
      <c r="VOU1" t="s">
        <v>22341</v>
      </c>
      <c r="VOV1" t="s">
        <v>22342</v>
      </c>
      <c r="VOW1" t="s">
        <v>22343</v>
      </c>
      <c r="VOX1" t="s">
        <v>22344</v>
      </c>
      <c r="VOY1" t="s">
        <v>22345</v>
      </c>
      <c r="VOZ1" t="s">
        <v>22346</v>
      </c>
      <c r="VPA1" t="s">
        <v>22347</v>
      </c>
      <c r="VPB1" t="s">
        <v>22348</v>
      </c>
      <c r="VPC1" t="s">
        <v>22349</v>
      </c>
      <c r="VPD1" t="s">
        <v>22350</v>
      </c>
      <c r="VPE1" t="s">
        <v>22351</v>
      </c>
      <c r="VPF1" t="s">
        <v>22352</v>
      </c>
      <c r="VPG1" t="s">
        <v>22353</v>
      </c>
      <c r="VPH1" t="s">
        <v>22354</v>
      </c>
      <c r="VPI1" t="s">
        <v>22355</v>
      </c>
      <c r="VPJ1" t="s">
        <v>22356</v>
      </c>
      <c r="VPK1" t="s">
        <v>22357</v>
      </c>
      <c r="VPL1" t="s">
        <v>22358</v>
      </c>
      <c r="VPM1" t="s">
        <v>22359</v>
      </c>
      <c r="VPN1" t="s">
        <v>22360</v>
      </c>
      <c r="VPO1" t="s">
        <v>22361</v>
      </c>
      <c r="VPP1" t="s">
        <v>22362</v>
      </c>
      <c r="VPQ1" t="s">
        <v>22363</v>
      </c>
      <c r="VPR1" t="s">
        <v>22364</v>
      </c>
      <c r="VPS1" t="s">
        <v>22365</v>
      </c>
      <c r="VPT1" t="s">
        <v>22366</v>
      </c>
      <c r="VPU1" t="s">
        <v>22367</v>
      </c>
      <c r="VPV1" t="s">
        <v>22368</v>
      </c>
      <c r="VPW1" t="s">
        <v>22369</v>
      </c>
      <c r="VPX1" t="s">
        <v>22370</v>
      </c>
      <c r="VPY1" t="s">
        <v>22371</v>
      </c>
      <c r="VPZ1" t="s">
        <v>22372</v>
      </c>
      <c r="VQA1" t="s">
        <v>22373</v>
      </c>
      <c r="VQB1" t="s">
        <v>22374</v>
      </c>
      <c r="VQC1" t="s">
        <v>22375</v>
      </c>
      <c r="VQD1" t="s">
        <v>22376</v>
      </c>
      <c r="VQE1" t="s">
        <v>22377</v>
      </c>
      <c r="VQF1" t="s">
        <v>22378</v>
      </c>
      <c r="VQG1" t="s">
        <v>22379</v>
      </c>
      <c r="VQH1" t="s">
        <v>22380</v>
      </c>
      <c r="VQI1" t="s">
        <v>22381</v>
      </c>
      <c r="VQJ1" t="s">
        <v>22382</v>
      </c>
      <c r="VQK1" t="s">
        <v>22383</v>
      </c>
      <c r="VQL1" t="s">
        <v>22384</v>
      </c>
      <c r="VQM1" t="s">
        <v>22385</v>
      </c>
      <c r="VQN1" t="s">
        <v>22386</v>
      </c>
      <c r="VQO1" t="s">
        <v>22387</v>
      </c>
      <c r="VQP1" t="s">
        <v>22388</v>
      </c>
      <c r="VQQ1" t="s">
        <v>22389</v>
      </c>
      <c r="VQR1" t="s">
        <v>22390</v>
      </c>
      <c r="VQS1" t="s">
        <v>22391</v>
      </c>
      <c r="VQT1" t="s">
        <v>22392</v>
      </c>
      <c r="VQU1" t="s">
        <v>22393</v>
      </c>
      <c r="VQV1" t="s">
        <v>22394</v>
      </c>
      <c r="VQW1" t="s">
        <v>22395</v>
      </c>
      <c r="VQX1" t="s">
        <v>22396</v>
      </c>
      <c r="VQY1" t="s">
        <v>22397</v>
      </c>
      <c r="VQZ1" t="s">
        <v>22398</v>
      </c>
      <c r="VRA1" t="s">
        <v>22399</v>
      </c>
      <c r="VRB1" t="s">
        <v>22400</v>
      </c>
      <c r="VRC1" t="s">
        <v>22401</v>
      </c>
      <c r="VRD1" t="s">
        <v>22402</v>
      </c>
      <c r="VRE1" t="s">
        <v>22403</v>
      </c>
      <c r="VRF1" t="s">
        <v>22404</v>
      </c>
      <c r="VRG1" t="s">
        <v>22405</v>
      </c>
      <c r="VRH1" t="s">
        <v>22406</v>
      </c>
      <c r="VRI1" t="s">
        <v>22407</v>
      </c>
      <c r="VRJ1" t="s">
        <v>22408</v>
      </c>
      <c r="VRK1" t="s">
        <v>22409</v>
      </c>
      <c r="VRL1" t="s">
        <v>22410</v>
      </c>
      <c r="VRM1" t="s">
        <v>22411</v>
      </c>
      <c r="VRN1" t="s">
        <v>22412</v>
      </c>
      <c r="VRO1" t="s">
        <v>22413</v>
      </c>
      <c r="VRP1" t="s">
        <v>22414</v>
      </c>
      <c r="VRQ1" t="s">
        <v>22415</v>
      </c>
      <c r="VRR1" t="s">
        <v>22416</v>
      </c>
      <c r="VRS1" t="s">
        <v>22417</v>
      </c>
      <c r="VRT1" t="s">
        <v>22418</v>
      </c>
      <c r="VRU1" t="s">
        <v>22419</v>
      </c>
      <c r="VRV1" t="s">
        <v>22420</v>
      </c>
      <c r="VRW1" t="s">
        <v>22421</v>
      </c>
      <c r="VRX1" t="s">
        <v>22422</v>
      </c>
      <c r="VRY1" t="s">
        <v>22423</v>
      </c>
      <c r="VRZ1" t="s">
        <v>22424</v>
      </c>
      <c r="VSA1" t="s">
        <v>22425</v>
      </c>
      <c r="VSB1" t="s">
        <v>22426</v>
      </c>
      <c r="VSC1" t="s">
        <v>22427</v>
      </c>
      <c r="VSD1" t="s">
        <v>22428</v>
      </c>
      <c r="VSE1" t="s">
        <v>22429</v>
      </c>
      <c r="VSF1" t="s">
        <v>22430</v>
      </c>
      <c r="VSG1" t="s">
        <v>22431</v>
      </c>
      <c r="VSH1" t="s">
        <v>22432</v>
      </c>
      <c r="VSI1" t="s">
        <v>22433</v>
      </c>
      <c r="VSJ1" t="s">
        <v>22434</v>
      </c>
      <c r="VSK1" t="s">
        <v>22435</v>
      </c>
      <c r="VSL1" t="s">
        <v>22436</v>
      </c>
      <c r="VSM1" t="s">
        <v>22437</v>
      </c>
      <c r="VSN1" t="s">
        <v>22438</v>
      </c>
      <c r="VSO1" t="s">
        <v>22439</v>
      </c>
      <c r="VSP1" t="s">
        <v>22440</v>
      </c>
      <c r="VSQ1" t="s">
        <v>22441</v>
      </c>
      <c r="VSR1" t="s">
        <v>22442</v>
      </c>
      <c r="VSS1" t="s">
        <v>22443</v>
      </c>
      <c r="VST1" t="s">
        <v>22444</v>
      </c>
      <c r="VSU1" t="s">
        <v>22445</v>
      </c>
      <c r="VSV1" t="s">
        <v>22446</v>
      </c>
      <c r="VSW1" t="s">
        <v>22447</v>
      </c>
      <c r="VSX1" t="s">
        <v>22448</v>
      </c>
      <c r="VSY1" t="s">
        <v>22449</v>
      </c>
      <c r="VSZ1" t="s">
        <v>22450</v>
      </c>
      <c r="VTA1" t="s">
        <v>22451</v>
      </c>
      <c r="VTB1" t="s">
        <v>22452</v>
      </c>
      <c r="VTC1" t="s">
        <v>22453</v>
      </c>
      <c r="VTD1" t="s">
        <v>22454</v>
      </c>
      <c r="VTE1" t="s">
        <v>22455</v>
      </c>
      <c r="VTF1" t="s">
        <v>22456</v>
      </c>
      <c r="VTG1" t="s">
        <v>22457</v>
      </c>
      <c r="VTH1" t="s">
        <v>22458</v>
      </c>
      <c r="VTI1" t="s">
        <v>22459</v>
      </c>
      <c r="VTJ1" t="s">
        <v>22460</v>
      </c>
      <c r="VTK1" t="s">
        <v>22461</v>
      </c>
      <c r="VTL1" t="s">
        <v>22462</v>
      </c>
      <c r="VTM1" t="s">
        <v>22463</v>
      </c>
      <c r="VTN1" t="s">
        <v>22464</v>
      </c>
      <c r="VTO1" t="s">
        <v>22465</v>
      </c>
      <c r="VTP1" t="s">
        <v>22466</v>
      </c>
      <c r="VTQ1" t="s">
        <v>22467</v>
      </c>
      <c r="VTR1" t="s">
        <v>22468</v>
      </c>
      <c r="VTS1" t="s">
        <v>22469</v>
      </c>
      <c r="VTT1" t="s">
        <v>22470</v>
      </c>
      <c r="VTU1" t="s">
        <v>22471</v>
      </c>
      <c r="VTV1" t="s">
        <v>22472</v>
      </c>
      <c r="VTW1" t="s">
        <v>22473</v>
      </c>
      <c r="VTX1" t="s">
        <v>22474</v>
      </c>
      <c r="VTY1" t="s">
        <v>22475</v>
      </c>
      <c r="VTZ1" t="s">
        <v>22476</v>
      </c>
      <c r="VUA1" t="s">
        <v>22477</v>
      </c>
      <c r="VUB1" t="s">
        <v>22478</v>
      </c>
      <c r="VUC1" t="s">
        <v>22479</v>
      </c>
      <c r="VUD1" t="s">
        <v>22480</v>
      </c>
      <c r="VUE1" t="s">
        <v>22481</v>
      </c>
      <c r="VUF1" t="s">
        <v>22482</v>
      </c>
      <c r="VUG1" t="s">
        <v>22483</v>
      </c>
      <c r="VUH1" t="s">
        <v>22484</v>
      </c>
      <c r="VUI1" t="s">
        <v>22485</v>
      </c>
      <c r="VUJ1" t="s">
        <v>22486</v>
      </c>
      <c r="VUK1" t="s">
        <v>22487</v>
      </c>
      <c r="VUL1" t="s">
        <v>22488</v>
      </c>
      <c r="VUM1" t="s">
        <v>22489</v>
      </c>
      <c r="VUN1" t="s">
        <v>22490</v>
      </c>
      <c r="VUO1" t="s">
        <v>22491</v>
      </c>
      <c r="VUP1" t="s">
        <v>22492</v>
      </c>
      <c r="VUQ1" t="s">
        <v>22493</v>
      </c>
      <c r="VUR1" t="s">
        <v>22494</v>
      </c>
      <c r="VUS1" t="s">
        <v>22495</v>
      </c>
      <c r="VUT1" t="s">
        <v>22496</v>
      </c>
      <c r="VUU1" t="s">
        <v>22497</v>
      </c>
      <c r="VUV1" t="s">
        <v>22498</v>
      </c>
      <c r="VUW1" t="s">
        <v>22499</v>
      </c>
      <c r="VUX1" t="s">
        <v>22500</v>
      </c>
      <c r="VUY1" t="s">
        <v>22501</v>
      </c>
      <c r="VUZ1" t="s">
        <v>22502</v>
      </c>
      <c r="VVA1" t="s">
        <v>22503</v>
      </c>
      <c r="VVB1" t="s">
        <v>22504</v>
      </c>
      <c r="VVC1" t="s">
        <v>22505</v>
      </c>
      <c r="VVD1" t="s">
        <v>22506</v>
      </c>
      <c r="VVE1" t="s">
        <v>22507</v>
      </c>
      <c r="VVF1" t="s">
        <v>22508</v>
      </c>
      <c r="VVG1" t="s">
        <v>22509</v>
      </c>
      <c r="VVH1" t="s">
        <v>22510</v>
      </c>
      <c r="VVI1" t="s">
        <v>22511</v>
      </c>
      <c r="VVJ1" t="s">
        <v>22512</v>
      </c>
      <c r="VVK1" t="s">
        <v>22513</v>
      </c>
      <c r="VVL1" t="s">
        <v>22514</v>
      </c>
      <c r="VVM1" t="s">
        <v>22515</v>
      </c>
      <c r="VVN1" t="s">
        <v>22516</v>
      </c>
      <c r="VVO1" t="s">
        <v>22517</v>
      </c>
      <c r="VVP1" t="s">
        <v>22518</v>
      </c>
      <c r="VVQ1" t="s">
        <v>22519</v>
      </c>
      <c r="VVR1" t="s">
        <v>22520</v>
      </c>
      <c r="VVS1" t="s">
        <v>22521</v>
      </c>
      <c r="VVT1" t="s">
        <v>22522</v>
      </c>
      <c r="VVU1" t="s">
        <v>22523</v>
      </c>
      <c r="VVV1" t="s">
        <v>22524</v>
      </c>
      <c r="VVW1" t="s">
        <v>22525</v>
      </c>
      <c r="VVX1" t="s">
        <v>22526</v>
      </c>
      <c r="VVY1" t="s">
        <v>22527</v>
      </c>
      <c r="VVZ1" t="s">
        <v>22528</v>
      </c>
      <c r="VWA1" t="s">
        <v>22529</v>
      </c>
      <c r="VWB1" t="s">
        <v>22530</v>
      </c>
      <c r="VWC1" t="s">
        <v>22531</v>
      </c>
      <c r="VWD1" t="s">
        <v>22532</v>
      </c>
      <c r="VWE1" t="s">
        <v>22533</v>
      </c>
      <c r="VWF1" t="s">
        <v>22534</v>
      </c>
      <c r="VWG1" t="s">
        <v>22535</v>
      </c>
      <c r="VWH1" t="s">
        <v>22536</v>
      </c>
      <c r="VWI1" t="s">
        <v>22537</v>
      </c>
      <c r="VWJ1" t="s">
        <v>22538</v>
      </c>
      <c r="VWK1" t="s">
        <v>22539</v>
      </c>
      <c r="VWL1" t="s">
        <v>22540</v>
      </c>
      <c r="VWM1" t="s">
        <v>22541</v>
      </c>
      <c r="VWN1" t="s">
        <v>22542</v>
      </c>
      <c r="VWO1" t="s">
        <v>22543</v>
      </c>
      <c r="VWP1" t="s">
        <v>22544</v>
      </c>
      <c r="VWQ1" t="s">
        <v>22545</v>
      </c>
      <c r="VWR1" t="s">
        <v>22546</v>
      </c>
      <c r="VWS1" t="s">
        <v>22547</v>
      </c>
      <c r="VWT1" t="s">
        <v>22548</v>
      </c>
      <c r="VWU1" t="s">
        <v>22549</v>
      </c>
      <c r="VWV1" t="s">
        <v>22550</v>
      </c>
      <c r="VWW1" t="s">
        <v>22551</v>
      </c>
      <c r="VWX1" t="s">
        <v>22552</v>
      </c>
      <c r="VWY1" t="s">
        <v>22553</v>
      </c>
      <c r="VWZ1" t="s">
        <v>22554</v>
      </c>
      <c r="VXA1" t="s">
        <v>22555</v>
      </c>
      <c r="VXB1" t="s">
        <v>22556</v>
      </c>
      <c r="VXC1" t="s">
        <v>22557</v>
      </c>
      <c r="VXD1" t="s">
        <v>22558</v>
      </c>
      <c r="VXE1" t="s">
        <v>22559</v>
      </c>
      <c r="VXF1" t="s">
        <v>22560</v>
      </c>
      <c r="VXG1" t="s">
        <v>22561</v>
      </c>
      <c r="VXH1" t="s">
        <v>22562</v>
      </c>
      <c r="VXI1" t="s">
        <v>22563</v>
      </c>
      <c r="VXJ1" t="s">
        <v>22564</v>
      </c>
      <c r="VXK1" t="s">
        <v>22565</v>
      </c>
      <c r="VXL1" t="s">
        <v>22566</v>
      </c>
      <c r="VXM1" t="s">
        <v>22567</v>
      </c>
      <c r="VXN1" t="s">
        <v>22568</v>
      </c>
      <c r="VXO1" t="s">
        <v>22569</v>
      </c>
      <c r="VXP1" t="s">
        <v>22570</v>
      </c>
      <c r="VXQ1" t="s">
        <v>22571</v>
      </c>
      <c r="VXR1" t="s">
        <v>22572</v>
      </c>
      <c r="VXS1" t="s">
        <v>22573</v>
      </c>
      <c r="VXT1" t="s">
        <v>22574</v>
      </c>
      <c r="VXU1" t="s">
        <v>22575</v>
      </c>
      <c r="VXV1" t="s">
        <v>22576</v>
      </c>
      <c r="VXW1" t="s">
        <v>22577</v>
      </c>
      <c r="VXX1" t="s">
        <v>22578</v>
      </c>
      <c r="VXY1" t="s">
        <v>22579</v>
      </c>
      <c r="VXZ1" t="s">
        <v>22580</v>
      </c>
      <c r="VYA1" t="s">
        <v>22581</v>
      </c>
      <c r="VYB1" t="s">
        <v>22582</v>
      </c>
      <c r="VYC1" t="s">
        <v>22583</v>
      </c>
      <c r="VYD1" t="s">
        <v>22584</v>
      </c>
      <c r="VYE1" t="s">
        <v>22585</v>
      </c>
      <c r="VYF1" t="s">
        <v>22586</v>
      </c>
      <c r="VYG1" t="s">
        <v>22587</v>
      </c>
      <c r="VYH1" t="s">
        <v>22588</v>
      </c>
      <c r="VYI1" t="s">
        <v>22589</v>
      </c>
      <c r="VYJ1" t="s">
        <v>22590</v>
      </c>
      <c r="VYK1" t="s">
        <v>22591</v>
      </c>
      <c r="VYL1" t="s">
        <v>22592</v>
      </c>
      <c r="VYM1" t="s">
        <v>22593</v>
      </c>
      <c r="VYN1" t="s">
        <v>22594</v>
      </c>
      <c r="VYO1" t="s">
        <v>22595</v>
      </c>
      <c r="VYP1" t="s">
        <v>22596</v>
      </c>
      <c r="VYQ1" t="s">
        <v>22597</v>
      </c>
      <c r="VYR1" t="s">
        <v>22598</v>
      </c>
      <c r="VYS1" t="s">
        <v>22599</v>
      </c>
      <c r="VYT1" t="s">
        <v>22600</v>
      </c>
      <c r="VYU1" t="s">
        <v>22601</v>
      </c>
      <c r="VYV1" t="s">
        <v>22602</v>
      </c>
      <c r="VYW1" t="s">
        <v>22603</v>
      </c>
      <c r="VYX1" t="s">
        <v>22604</v>
      </c>
      <c r="VYY1" t="s">
        <v>22605</v>
      </c>
      <c r="VYZ1" t="s">
        <v>22606</v>
      </c>
      <c r="VZA1" t="s">
        <v>22607</v>
      </c>
      <c r="VZB1" t="s">
        <v>22608</v>
      </c>
      <c r="VZC1" t="s">
        <v>22609</v>
      </c>
      <c r="VZD1" t="s">
        <v>22610</v>
      </c>
      <c r="VZE1" t="s">
        <v>22611</v>
      </c>
      <c r="VZF1" t="s">
        <v>22612</v>
      </c>
      <c r="VZG1" t="s">
        <v>22613</v>
      </c>
      <c r="VZH1" t="s">
        <v>22614</v>
      </c>
      <c r="VZI1" t="s">
        <v>22615</v>
      </c>
      <c r="VZJ1" t="s">
        <v>22616</v>
      </c>
      <c r="VZK1" t="s">
        <v>22617</v>
      </c>
      <c r="VZL1" t="s">
        <v>22618</v>
      </c>
      <c r="VZM1" t="s">
        <v>22619</v>
      </c>
      <c r="VZN1" t="s">
        <v>22620</v>
      </c>
      <c r="VZO1" t="s">
        <v>22621</v>
      </c>
      <c r="VZP1" t="s">
        <v>22622</v>
      </c>
      <c r="VZQ1" t="s">
        <v>22623</v>
      </c>
      <c r="VZR1" t="s">
        <v>22624</v>
      </c>
      <c r="VZS1" t="s">
        <v>22625</v>
      </c>
      <c r="VZT1" t="s">
        <v>22626</v>
      </c>
      <c r="VZU1" t="s">
        <v>22627</v>
      </c>
      <c r="VZV1" t="s">
        <v>22628</v>
      </c>
      <c r="VZW1" t="s">
        <v>22629</v>
      </c>
      <c r="VZX1" t="s">
        <v>22630</v>
      </c>
      <c r="VZY1" t="s">
        <v>22631</v>
      </c>
      <c r="VZZ1" t="s">
        <v>22632</v>
      </c>
      <c r="WAA1" t="s">
        <v>22633</v>
      </c>
      <c r="WAB1" t="s">
        <v>22634</v>
      </c>
      <c r="WAC1" t="s">
        <v>22635</v>
      </c>
      <c r="WAD1" t="s">
        <v>22636</v>
      </c>
      <c r="WAE1" t="s">
        <v>22637</v>
      </c>
      <c r="WAF1" t="s">
        <v>22638</v>
      </c>
      <c r="WAG1" t="s">
        <v>22639</v>
      </c>
      <c r="WAH1" t="s">
        <v>22640</v>
      </c>
      <c r="WAI1" t="s">
        <v>22641</v>
      </c>
      <c r="WAJ1" t="s">
        <v>22642</v>
      </c>
      <c r="WAK1" t="s">
        <v>22643</v>
      </c>
      <c r="WAL1" t="s">
        <v>22644</v>
      </c>
      <c r="WAM1" t="s">
        <v>22645</v>
      </c>
      <c r="WAN1" t="s">
        <v>22646</v>
      </c>
      <c r="WAO1" t="s">
        <v>22647</v>
      </c>
      <c r="WAP1" t="s">
        <v>22648</v>
      </c>
      <c r="WAQ1" t="s">
        <v>22649</v>
      </c>
      <c r="WAR1" t="s">
        <v>22650</v>
      </c>
      <c r="WAS1" t="s">
        <v>22651</v>
      </c>
      <c r="WAT1" t="s">
        <v>22652</v>
      </c>
      <c r="WAU1" t="s">
        <v>22653</v>
      </c>
      <c r="WAV1" t="s">
        <v>22654</v>
      </c>
      <c r="WAW1" t="s">
        <v>22655</v>
      </c>
      <c r="WAX1" t="s">
        <v>22656</v>
      </c>
      <c r="WAY1" t="s">
        <v>22657</v>
      </c>
      <c r="WAZ1" t="s">
        <v>22658</v>
      </c>
      <c r="WBA1" t="s">
        <v>22659</v>
      </c>
      <c r="WBB1" t="s">
        <v>22660</v>
      </c>
      <c r="WBC1" t="s">
        <v>22661</v>
      </c>
      <c r="WBD1" t="s">
        <v>22662</v>
      </c>
      <c r="WBE1" t="s">
        <v>22663</v>
      </c>
      <c r="WBF1" t="s">
        <v>22664</v>
      </c>
      <c r="WBG1" t="s">
        <v>22665</v>
      </c>
      <c r="WBH1" t="s">
        <v>22666</v>
      </c>
      <c r="WBI1" t="s">
        <v>22667</v>
      </c>
      <c r="WBJ1" t="s">
        <v>22668</v>
      </c>
      <c r="WBK1" t="s">
        <v>22669</v>
      </c>
      <c r="WBL1" t="s">
        <v>22670</v>
      </c>
      <c r="WBM1" t="s">
        <v>22671</v>
      </c>
      <c r="WBN1" t="s">
        <v>22672</v>
      </c>
      <c r="WBO1" t="s">
        <v>22673</v>
      </c>
      <c r="WBP1" t="s">
        <v>22674</v>
      </c>
      <c r="WBQ1" t="s">
        <v>22675</v>
      </c>
      <c r="WBR1" t="s">
        <v>22676</v>
      </c>
      <c r="WBS1" t="s">
        <v>22677</v>
      </c>
      <c r="WBT1" t="s">
        <v>22678</v>
      </c>
      <c r="WBU1" t="s">
        <v>22679</v>
      </c>
      <c r="WBV1" t="s">
        <v>22680</v>
      </c>
      <c r="WBW1" t="s">
        <v>22681</v>
      </c>
      <c r="WBX1" t="s">
        <v>22682</v>
      </c>
      <c r="WBY1" t="s">
        <v>22683</v>
      </c>
      <c r="WBZ1" t="s">
        <v>22684</v>
      </c>
      <c r="WCA1" t="s">
        <v>22685</v>
      </c>
      <c r="WCB1" t="s">
        <v>22686</v>
      </c>
      <c r="WCC1" t="s">
        <v>22687</v>
      </c>
      <c r="WCD1" t="s">
        <v>22688</v>
      </c>
      <c r="WCE1" t="s">
        <v>22689</v>
      </c>
      <c r="WCF1" t="s">
        <v>22690</v>
      </c>
      <c r="WCG1" t="s">
        <v>22691</v>
      </c>
      <c r="WCH1" t="s">
        <v>22692</v>
      </c>
      <c r="WCI1" t="s">
        <v>22693</v>
      </c>
      <c r="WCJ1" t="s">
        <v>22694</v>
      </c>
      <c r="WCK1" t="s">
        <v>22695</v>
      </c>
      <c r="WCL1" t="s">
        <v>22696</v>
      </c>
      <c r="WCM1" t="s">
        <v>22697</v>
      </c>
      <c r="WCN1" t="s">
        <v>22698</v>
      </c>
      <c r="WCO1" t="s">
        <v>22699</v>
      </c>
      <c r="WCP1" t="s">
        <v>22700</v>
      </c>
      <c r="WCQ1" t="s">
        <v>22701</v>
      </c>
      <c r="WCR1" t="s">
        <v>22702</v>
      </c>
      <c r="WCS1" t="s">
        <v>22703</v>
      </c>
      <c r="WCT1" t="s">
        <v>22704</v>
      </c>
      <c r="WCU1" t="s">
        <v>22705</v>
      </c>
      <c r="WCV1" t="s">
        <v>22706</v>
      </c>
      <c r="WCW1" t="s">
        <v>22707</v>
      </c>
      <c r="WCX1" t="s">
        <v>22708</v>
      </c>
      <c r="WCY1" t="s">
        <v>22709</v>
      </c>
      <c r="WCZ1" t="s">
        <v>22710</v>
      </c>
      <c r="WDA1" t="s">
        <v>22711</v>
      </c>
      <c r="WDB1" t="s">
        <v>22712</v>
      </c>
      <c r="WDC1" t="s">
        <v>22713</v>
      </c>
      <c r="WDD1" t="s">
        <v>22714</v>
      </c>
      <c r="WDE1" t="s">
        <v>22715</v>
      </c>
      <c r="WDF1" t="s">
        <v>22716</v>
      </c>
      <c r="WDG1" t="s">
        <v>22717</v>
      </c>
      <c r="WDH1" t="s">
        <v>22718</v>
      </c>
      <c r="WDI1" t="s">
        <v>22719</v>
      </c>
      <c r="WDJ1" t="s">
        <v>22720</v>
      </c>
      <c r="WDK1" t="s">
        <v>22721</v>
      </c>
      <c r="WDL1" t="s">
        <v>22722</v>
      </c>
      <c r="WDM1" t="s">
        <v>22723</v>
      </c>
      <c r="WDN1" t="s">
        <v>22724</v>
      </c>
      <c r="WDO1" t="s">
        <v>22725</v>
      </c>
      <c r="WDP1" t="s">
        <v>22726</v>
      </c>
      <c r="WDQ1" t="s">
        <v>22727</v>
      </c>
      <c r="WDR1" t="s">
        <v>22728</v>
      </c>
      <c r="WDS1" t="s">
        <v>22729</v>
      </c>
      <c r="WDT1" t="s">
        <v>22730</v>
      </c>
      <c r="WDU1" t="s">
        <v>22731</v>
      </c>
      <c r="WDV1" t="s">
        <v>22732</v>
      </c>
      <c r="WDW1" t="s">
        <v>22733</v>
      </c>
      <c r="WDX1" t="s">
        <v>22734</v>
      </c>
      <c r="WDY1" t="s">
        <v>22735</v>
      </c>
      <c r="WDZ1" t="s">
        <v>22736</v>
      </c>
      <c r="WEA1" t="s">
        <v>22737</v>
      </c>
      <c r="WEB1" t="s">
        <v>22738</v>
      </c>
      <c r="WEC1" t="s">
        <v>22739</v>
      </c>
      <c r="WED1" t="s">
        <v>22740</v>
      </c>
      <c r="WEE1" t="s">
        <v>22741</v>
      </c>
      <c r="WEF1" t="s">
        <v>22742</v>
      </c>
      <c r="WEG1" t="s">
        <v>22743</v>
      </c>
      <c r="WEH1" t="s">
        <v>22744</v>
      </c>
      <c r="WEI1" t="s">
        <v>22745</v>
      </c>
      <c r="WEJ1" t="s">
        <v>22746</v>
      </c>
      <c r="WEK1" t="s">
        <v>22747</v>
      </c>
      <c r="WEL1" t="s">
        <v>22748</v>
      </c>
      <c r="WEM1" t="s">
        <v>22749</v>
      </c>
      <c r="WEN1" t="s">
        <v>22750</v>
      </c>
      <c r="WEO1" t="s">
        <v>22751</v>
      </c>
      <c r="WEP1" t="s">
        <v>22752</v>
      </c>
      <c r="WEQ1" t="s">
        <v>22753</v>
      </c>
      <c r="WER1" t="s">
        <v>22754</v>
      </c>
      <c r="WES1" t="s">
        <v>22755</v>
      </c>
      <c r="WET1" t="s">
        <v>22756</v>
      </c>
      <c r="WEU1" t="s">
        <v>22757</v>
      </c>
      <c r="WEV1" t="s">
        <v>22758</v>
      </c>
      <c r="WEW1" t="s">
        <v>22759</v>
      </c>
      <c r="WEX1" t="s">
        <v>22760</v>
      </c>
      <c r="WEY1" t="s">
        <v>22761</v>
      </c>
      <c r="WEZ1" t="s">
        <v>22762</v>
      </c>
      <c r="WFA1" t="s">
        <v>22763</v>
      </c>
      <c r="WFB1" t="s">
        <v>22764</v>
      </c>
      <c r="WFC1" t="s">
        <v>22765</v>
      </c>
      <c r="WFD1" t="s">
        <v>22766</v>
      </c>
      <c r="WFE1" t="s">
        <v>22767</v>
      </c>
      <c r="WFF1" t="s">
        <v>22768</v>
      </c>
      <c r="WFG1" t="s">
        <v>22769</v>
      </c>
      <c r="WFH1" t="s">
        <v>22770</v>
      </c>
      <c r="WFI1" t="s">
        <v>22771</v>
      </c>
      <c r="WFJ1" t="s">
        <v>22772</v>
      </c>
      <c r="WFK1" t="s">
        <v>22773</v>
      </c>
      <c r="WFL1" t="s">
        <v>22774</v>
      </c>
      <c r="WFM1" t="s">
        <v>22775</v>
      </c>
      <c r="WFN1" t="s">
        <v>22776</v>
      </c>
      <c r="WFO1" t="s">
        <v>22777</v>
      </c>
      <c r="WFP1" t="s">
        <v>22778</v>
      </c>
      <c r="WFQ1" t="s">
        <v>22779</v>
      </c>
      <c r="WFR1" t="s">
        <v>22780</v>
      </c>
      <c r="WFS1" t="s">
        <v>22781</v>
      </c>
      <c r="WFT1" t="s">
        <v>22782</v>
      </c>
      <c r="WFU1" t="s">
        <v>22783</v>
      </c>
      <c r="WFV1" t="s">
        <v>22784</v>
      </c>
      <c r="WFW1" t="s">
        <v>22785</v>
      </c>
      <c r="WFX1" t="s">
        <v>22786</v>
      </c>
      <c r="WFY1" t="s">
        <v>22787</v>
      </c>
      <c r="WFZ1" t="s">
        <v>22788</v>
      </c>
      <c r="WGA1" t="s">
        <v>22789</v>
      </c>
      <c r="WGB1" t="s">
        <v>22790</v>
      </c>
      <c r="WGC1" t="s">
        <v>22791</v>
      </c>
      <c r="WGD1" t="s">
        <v>22792</v>
      </c>
      <c r="WGE1" t="s">
        <v>22793</v>
      </c>
      <c r="WGF1" t="s">
        <v>22794</v>
      </c>
      <c r="WGG1" t="s">
        <v>22795</v>
      </c>
      <c r="WGH1" t="s">
        <v>22796</v>
      </c>
      <c r="WGI1" t="s">
        <v>22797</v>
      </c>
      <c r="WGJ1" t="s">
        <v>22798</v>
      </c>
      <c r="WGK1" t="s">
        <v>22799</v>
      </c>
      <c r="WGL1" t="s">
        <v>22800</v>
      </c>
      <c r="WGM1" t="s">
        <v>22801</v>
      </c>
      <c r="WGN1" t="s">
        <v>22802</v>
      </c>
      <c r="WGO1" t="s">
        <v>22803</v>
      </c>
      <c r="WGP1" t="s">
        <v>22804</v>
      </c>
      <c r="WGQ1" t="s">
        <v>22805</v>
      </c>
      <c r="WGR1" t="s">
        <v>22806</v>
      </c>
      <c r="WGS1" t="s">
        <v>22807</v>
      </c>
      <c r="WGT1" t="s">
        <v>22808</v>
      </c>
      <c r="WGU1" t="s">
        <v>22809</v>
      </c>
      <c r="WGV1" t="s">
        <v>22810</v>
      </c>
      <c r="WGW1" t="s">
        <v>22811</v>
      </c>
      <c r="WGX1" t="s">
        <v>22812</v>
      </c>
      <c r="WGY1" t="s">
        <v>22813</v>
      </c>
      <c r="WGZ1" t="s">
        <v>22814</v>
      </c>
      <c r="WHA1" t="s">
        <v>22815</v>
      </c>
      <c r="WHB1" t="s">
        <v>22816</v>
      </c>
      <c r="WHC1" t="s">
        <v>22817</v>
      </c>
      <c r="WHD1" t="s">
        <v>22818</v>
      </c>
      <c r="WHE1" t="s">
        <v>22819</v>
      </c>
      <c r="WHF1" t="s">
        <v>22820</v>
      </c>
      <c r="WHG1" t="s">
        <v>22821</v>
      </c>
      <c r="WHH1" t="s">
        <v>22822</v>
      </c>
      <c r="WHI1" t="s">
        <v>22823</v>
      </c>
      <c r="WHJ1" t="s">
        <v>22824</v>
      </c>
      <c r="WHK1" t="s">
        <v>22825</v>
      </c>
      <c r="WHL1" t="s">
        <v>22826</v>
      </c>
      <c r="WHM1" t="s">
        <v>22827</v>
      </c>
      <c r="WHN1" t="s">
        <v>22828</v>
      </c>
      <c r="WHO1" t="s">
        <v>22829</v>
      </c>
      <c r="WHP1" t="s">
        <v>22830</v>
      </c>
      <c r="WHQ1" t="s">
        <v>22831</v>
      </c>
      <c r="WHR1" t="s">
        <v>22832</v>
      </c>
      <c r="WHS1" t="s">
        <v>22833</v>
      </c>
      <c r="WHT1" t="s">
        <v>22834</v>
      </c>
      <c r="WHU1" t="s">
        <v>22835</v>
      </c>
      <c r="WHV1" t="s">
        <v>22836</v>
      </c>
      <c r="WHW1" t="s">
        <v>22837</v>
      </c>
      <c r="WHX1" t="s">
        <v>22838</v>
      </c>
      <c r="WHY1" t="s">
        <v>22839</v>
      </c>
      <c r="WHZ1" t="s">
        <v>22840</v>
      </c>
      <c r="WIA1" t="s">
        <v>22841</v>
      </c>
      <c r="WIB1" t="s">
        <v>22842</v>
      </c>
      <c r="WIC1" t="s">
        <v>22843</v>
      </c>
      <c r="WID1" t="s">
        <v>22844</v>
      </c>
      <c r="WIE1" t="s">
        <v>22845</v>
      </c>
      <c r="WIF1" t="s">
        <v>22846</v>
      </c>
      <c r="WIG1" t="s">
        <v>22847</v>
      </c>
      <c r="WIH1" t="s">
        <v>22848</v>
      </c>
      <c r="WII1" t="s">
        <v>22849</v>
      </c>
      <c r="WIJ1" t="s">
        <v>22850</v>
      </c>
      <c r="WIK1" t="s">
        <v>22851</v>
      </c>
      <c r="WIL1" t="s">
        <v>22852</v>
      </c>
      <c r="WIM1" t="s">
        <v>22853</v>
      </c>
      <c r="WIN1" t="s">
        <v>22854</v>
      </c>
      <c r="WIO1" t="s">
        <v>22855</v>
      </c>
      <c r="WIP1" t="s">
        <v>22856</v>
      </c>
      <c r="WIQ1" t="s">
        <v>22857</v>
      </c>
      <c r="WIR1" t="s">
        <v>22858</v>
      </c>
      <c r="WIS1" t="s">
        <v>22859</v>
      </c>
      <c r="WIT1" t="s">
        <v>22860</v>
      </c>
      <c r="WIU1" t="s">
        <v>22861</v>
      </c>
      <c r="WIV1" t="s">
        <v>22862</v>
      </c>
      <c r="WIW1" t="s">
        <v>22863</v>
      </c>
      <c r="WIX1" t="s">
        <v>22864</v>
      </c>
      <c r="WIY1" t="s">
        <v>22865</v>
      </c>
      <c r="WIZ1" t="s">
        <v>22866</v>
      </c>
      <c r="WJA1" t="s">
        <v>22867</v>
      </c>
      <c r="WJB1" t="s">
        <v>22868</v>
      </c>
      <c r="WJC1" t="s">
        <v>22869</v>
      </c>
      <c r="WJD1" t="s">
        <v>22870</v>
      </c>
      <c r="WJE1" t="s">
        <v>22871</v>
      </c>
      <c r="WJF1" t="s">
        <v>22872</v>
      </c>
      <c r="WJG1" t="s">
        <v>22873</v>
      </c>
      <c r="WJH1" t="s">
        <v>22874</v>
      </c>
      <c r="WJI1" t="s">
        <v>22875</v>
      </c>
      <c r="WJJ1" t="s">
        <v>22876</v>
      </c>
      <c r="WJK1" t="s">
        <v>22877</v>
      </c>
      <c r="WJL1" t="s">
        <v>22878</v>
      </c>
      <c r="WJM1" t="s">
        <v>22879</v>
      </c>
      <c r="WJN1" t="s">
        <v>22880</v>
      </c>
      <c r="WJO1" t="s">
        <v>22881</v>
      </c>
      <c r="WJP1" t="s">
        <v>22882</v>
      </c>
      <c r="WJQ1" t="s">
        <v>22883</v>
      </c>
      <c r="WJR1" t="s">
        <v>22884</v>
      </c>
      <c r="WJS1" t="s">
        <v>22885</v>
      </c>
      <c r="WJT1" t="s">
        <v>22886</v>
      </c>
      <c r="WJU1" t="s">
        <v>22887</v>
      </c>
      <c r="WJV1" t="s">
        <v>22888</v>
      </c>
      <c r="WJW1" t="s">
        <v>22889</v>
      </c>
      <c r="WJX1" t="s">
        <v>22890</v>
      </c>
      <c r="WJY1" t="s">
        <v>22891</v>
      </c>
      <c r="WJZ1" t="s">
        <v>22892</v>
      </c>
      <c r="WKA1" t="s">
        <v>22893</v>
      </c>
      <c r="WKB1" t="s">
        <v>22894</v>
      </c>
      <c r="WKC1" t="s">
        <v>22895</v>
      </c>
      <c r="WKD1" t="s">
        <v>22896</v>
      </c>
      <c r="WKE1" t="s">
        <v>22897</v>
      </c>
      <c r="WKF1" t="s">
        <v>22898</v>
      </c>
      <c r="WKG1" t="s">
        <v>22899</v>
      </c>
      <c r="WKH1" t="s">
        <v>22900</v>
      </c>
      <c r="WKI1" t="s">
        <v>22901</v>
      </c>
      <c r="WKJ1" t="s">
        <v>22902</v>
      </c>
      <c r="WKK1" t="s">
        <v>22903</v>
      </c>
      <c r="WKL1" t="s">
        <v>22904</v>
      </c>
      <c r="WKM1" t="s">
        <v>22905</v>
      </c>
      <c r="WKN1" t="s">
        <v>22906</v>
      </c>
      <c r="WKO1" t="s">
        <v>22907</v>
      </c>
      <c r="WKP1" t="s">
        <v>22908</v>
      </c>
      <c r="WKQ1" t="s">
        <v>22909</v>
      </c>
      <c r="WKR1" t="s">
        <v>22910</v>
      </c>
      <c r="WKS1" t="s">
        <v>22911</v>
      </c>
      <c r="WKT1" t="s">
        <v>22912</v>
      </c>
      <c r="WKU1" t="s">
        <v>22913</v>
      </c>
      <c r="WKV1" t="s">
        <v>22914</v>
      </c>
      <c r="WKW1" t="s">
        <v>22915</v>
      </c>
      <c r="WKX1" t="s">
        <v>22916</v>
      </c>
      <c r="WKY1" t="s">
        <v>22917</v>
      </c>
      <c r="WKZ1" t="s">
        <v>22918</v>
      </c>
      <c r="WLA1" t="s">
        <v>22919</v>
      </c>
      <c r="WLB1" t="s">
        <v>22920</v>
      </c>
      <c r="WLC1" t="s">
        <v>22921</v>
      </c>
      <c r="WLD1" t="s">
        <v>22922</v>
      </c>
      <c r="WLE1" t="s">
        <v>22923</v>
      </c>
      <c r="WLF1" t="s">
        <v>22924</v>
      </c>
      <c r="WLG1" t="s">
        <v>22925</v>
      </c>
      <c r="WLH1" t="s">
        <v>22926</v>
      </c>
      <c r="WLI1" t="s">
        <v>22927</v>
      </c>
      <c r="WLJ1" t="s">
        <v>22928</v>
      </c>
      <c r="WLK1" t="s">
        <v>22929</v>
      </c>
      <c r="WLL1" t="s">
        <v>22930</v>
      </c>
      <c r="WLM1" t="s">
        <v>22931</v>
      </c>
      <c r="WLN1" t="s">
        <v>22932</v>
      </c>
      <c r="WLO1" t="s">
        <v>22933</v>
      </c>
      <c r="WLP1" t="s">
        <v>22934</v>
      </c>
      <c r="WLQ1" t="s">
        <v>22935</v>
      </c>
      <c r="WLR1" t="s">
        <v>22936</v>
      </c>
      <c r="WLS1" t="s">
        <v>22937</v>
      </c>
      <c r="WLT1" t="s">
        <v>22938</v>
      </c>
      <c r="WLU1" t="s">
        <v>22939</v>
      </c>
      <c r="WLV1" t="s">
        <v>22940</v>
      </c>
      <c r="WLW1" t="s">
        <v>22941</v>
      </c>
      <c r="WLX1" t="s">
        <v>22942</v>
      </c>
      <c r="WLY1" t="s">
        <v>22943</v>
      </c>
      <c r="WLZ1" t="s">
        <v>22944</v>
      </c>
      <c r="WMA1" t="s">
        <v>22945</v>
      </c>
      <c r="WMB1" t="s">
        <v>22946</v>
      </c>
      <c r="WMC1" t="s">
        <v>22947</v>
      </c>
      <c r="WMD1" t="s">
        <v>22948</v>
      </c>
      <c r="WME1" t="s">
        <v>22949</v>
      </c>
      <c r="WMF1" t="s">
        <v>22950</v>
      </c>
      <c r="WMG1" t="s">
        <v>22951</v>
      </c>
      <c r="WMH1" t="s">
        <v>22952</v>
      </c>
      <c r="WMI1" t="s">
        <v>22953</v>
      </c>
      <c r="WMJ1" t="s">
        <v>22954</v>
      </c>
      <c r="WMK1" t="s">
        <v>22955</v>
      </c>
      <c r="WML1" t="s">
        <v>22956</v>
      </c>
      <c r="WMM1" t="s">
        <v>22957</v>
      </c>
      <c r="WMN1" t="s">
        <v>22958</v>
      </c>
      <c r="WMO1" t="s">
        <v>22959</v>
      </c>
      <c r="WMP1" t="s">
        <v>22960</v>
      </c>
      <c r="WMQ1" t="s">
        <v>22961</v>
      </c>
      <c r="WMR1" t="s">
        <v>22962</v>
      </c>
      <c r="WMS1" t="s">
        <v>22963</v>
      </c>
      <c r="WMT1" t="s">
        <v>22964</v>
      </c>
      <c r="WMU1" t="s">
        <v>22965</v>
      </c>
      <c r="WMV1" t="s">
        <v>22966</v>
      </c>
      <c r="WMW1" t="s">
        <v>22967</v>
      </c>
      <c r="WMX1" t="s">
        <v>22968</v>
      </c>
      <c r="WMY1" t="s">
        <v>22969</v>
      </c>
      <c r="WMZ1" t="s">
        <v>22970</v>
      </c>
      <c r="WNA1" t="s">
        <v>22971</v>
      </c>
      <c r="WNB1" t="s">
        <v>22972</v>
      </c>
      <c r="WNC1" t="s">
        <v>22973</v>
      </c>
      <c r="WND1" t="s">
        <v>22974</v>
      </c>
      <c r="WNE1" t="s">
        <v>22975</v>
      </c>
      <c r="WNF1" t="s">
        <v>22976</v>
      </c>
      <c r="WNG1" t="s">
        <v>22977</v>
      </c>
      <c r="WNH1" t="s">
        <v>22978</v>
      </c>
      <c r="WNI1" t="s">
        <v>22979</v>
      </c>
      <c r="WNJ1" t="s">
        <v>22980</v>
      </c>
      <c r="WNK1" t="s">
        <v>22981</v>
      </c>
      <c r="WNL1" t="s">
        <v>22982</v>
      </c>
      <c r="WNM1" t="s">
        <v>22983</v>
      </c>
      <c r="WNN1" t="s">
        <v>22984</v>
      </c>
      <c r="WNO1" t="s">
        <v>22985</v>
      </c>
      <c r="WNP1" t="s">
        <v>22986</v>
      </c>
      <c r="WNQ1" t="s">
        <v>22987</v>
      </c>
      <c r="WNR1" t="s">
        <v>22988</v>
      </c>
      <c r="WNS1" t="s">
        <v>22989</v>
      </c>
      <c r="WNT1" t="s">
        <v>22990</v>
      </c>
      <c r="WNU1" t="s">
        <v>22991</v>
      </c>
      <c r="WNV1" t="s">
        <v>22992</v>
      </c>
      <c r="WNW1" t="s">
        <v>22993</v>
      </c>
      <c r="WNX1" t="s">
        <v>22994</v>
      </c>
      <c r="WNY1" t="s">
        <v>22995</v>
      </c>
      <c r="WNZ1" t="s">
        <v>22996</v>
      </c>
      <c r="WOA1" t="s">
        <v>22997</v>
      </c>
      <c r="WOB1" t="s">
        <v>22998</v>
      </c>
      <c r="WOC1" t="s">
        <v>22999</v>
      </c>
      <c r="WOD1" t="s">
        <v>23000</v>
      </c>
      <c r="WOE1" t="s">
        <v>23001</v>
      </c>
      <c r="WOF1" t="s">
        <v>23002</v>
      </c>
      <c r="WOG1" t="s">
        <v>23003</v>
      </c>
      <c r="WOH1" t="s">
        <v>23004</v>
      </c>
      <c r="WOI1" t="s">
        <v>23005</v>
      </c>
      <c r="WOJ1" t="s">
        <v>23006</v>
      </c>
      <c r="WOK1" t="s">
        <v>23007</v>
      </c>
      <c r="WOL1" t="s">
        <v>23008</v>
      </c>
      <c r="WOM1" t="s">
        <v>23009</v>
      </c>
      <c r="WON1" t="s">
        <v>23010</v>
      </c>
      <c r="WOO1" t="s">
        <v>23011</v>
      </c>
      <c r="WOP1" t="s">
        <v>23012</v>
      </c>
      <c r="WOQ1" t="s">
        <v>23013</v>
      </c>
      <c r="WOR1" t="s">
        <v>23014</v>
      </c>
      <c r="WOS1" t="s">
        <v>23015</v>
      </c>
      <c r="WOT1" t="s">
        <v>23016</v>
      </c>
      <c r="WOU1" t="s">
        <v>23017</v>
      </c>
      <c r="WOV1" t="s">
        <v>23018</v>
      </c>
      <c r="WOW1" t="s">
        <v>23019</v>
      </c>
      <c r="WOX1" t="s">
        <v>23020</v>
      </c>
      <c r="WOY1" t="s">
        <v>23021</v>
      </c>
      <c r="WOZ1" t="s">
        <v>23022</v>
      </c>
      <c r="WPA1" t="s">
        <v>23023</v>
      </c>
      <c r="WPB1" t="s">
        <v>23024</v>
      </c>
      <c r="WPC1" t="s">
        <v>23025</v>
      </c>
      <c r="WPD1" t="s">
        <v>23026</v>
      </c>
      <c r="WPE1" t="s">
        <v>23027</v>
      </c>
      <c r="WPF1" t="s">
        <v>23028</v>
      </c>
      <c r="WPG1" t="s">
        <v>23029</v>
      </c>
      <c r="WPH1" t="s">
        <v>23030</v>
      </c>
      <c r="WPI1" t="s">
        <v>23031</v>
      </c>
      <c r="WPJ1" t="s">
        <v>23032</v>
      </c>
      <c r="WPK1" t="s">
        <v>23033</v>
      </c>
      <c r="WPL1" t="s">
        <v>23034</v>
      </c>
      <c r="WPM1" t="s">
        <v>23035</v>
      </c>
      <c r="WPN1" t="s">
        <v>23036</v>
      </c>
      <c r="WPO1" t="s">
        <v>23037</v>
      </c>
      <c r="WPP1" t="s">
        <v>23038</v>
      </c>
      <c r="WPQ1" t="s">
        <v>23039</v>
      </c>
      <c r="WPR1" t="s">
        <v>23040</v>
      </c>
      <c r="WPS1" t="s">
        <v>23041</v>
      </c>
      <c r="WPT1" t="s">
        <v>23042</v>
      </c>
      <c r="WPU1" t="s">
        <v>23043</v>
      </c>
      <c r="WPV1" t="s">
        <v>23044</v>
      </c>
      <c r="WPW1" t="s">
        <v>23045</v>
      </c>
      <c r="WPX1" t="s">
        <v>23046</v>
      </c>
      <c r="WPY1" t="s">
        <v>23047</v>
      </c>
      <c r="WPZ1" t="s">
        <v>23048</v>
      </c>
      <c r="WQA1" t="s">
        <v>23049</v>
      </c>
      <c r="WQB1" t="s">
        <v>23050</v>
      </c>
      <c r="WQC1" t="s">
        <v>23051</v>
      </c>
      <c r="WQD1" t="s">
        <v>23052</v>
      </c>
      <c r="WQE1" t="s">
        <v>23053</v>
      </c>
      <c r="WQF1" t="s">
        <v>23054</v>
      </c>
      <c r="WQG1" t="s">
        <v>23055</v>
      </c>
      <c r="WQH1" t="s">
        <v>23056</v>
      </c>
      <c r="WQI1" t="s">
        <v>23057</v>
      </c>
      <c r="WQJ1" t="s">
        <v>23058</v>
      </c>
      <c r="WQK1" t="s">
        <v>23059</v>
      </c>
      <c r="WQL1" t="s">
        <v>23060</v>
      </c>
      <c r="WQM1" t="s">
        <v>23061</v>
      </c>
      <c r="WQN1" t="s">
        <v>23062</v>
      </c>
      <c r="WQO1" t="s">
        <v>23063</v>
      </c>
      <c r="WQP1" t="s">
        <v>23064</v>
      </c>
      <c r="WQQ1" t="s">
        <v>23065</v>
      </c>
      <c r="WQR1" t="s">
        <v>23066</v>
      </c>
      <c r="WQS1" t="s">
        <v>23067</v>
      </c>
      <c r="WQT1" t="s">
        <v>23068</v>
      </c>
      <c r="WQU1" t="s">
        <v>23069</v>
      </c>
      <c r="WQV1" t="s">
        <v>23070</v>
      </c>
      <c r="WQW1" t="s">
        <v>23071</v>
      </c>
      <c r="WQX1" t="s">
        <v>23072</v>
      </c>
      <c r="WQY1" t="s">
        <v>23073</v>
      </c>
      <c r="WQZ1" t="s">
        <v>23074</v>
      </c>
      <c r="WRA1" t="s">
        <v>23075</v>
      </c>
      <c r="WRB1" t="s">
        <v>23076</v>
      </c>
      <c r="WRC1" t="s">
        <v>23077</v>
      </c>
      <c r="WRD1" t="s">
        <v>23078</v>
      </c>
      <c r="WRE1" t="s">
        <v>23079</v>
      </c>
      <c r="WRF1" t="s">
        <v>23080</v>
      </c>
      <c r="WRG1" t="s">
        <v>23081</v>
      </c>
      <c r="WRH1" t="s">
        <v>23082</v>
      </c>
      <c r="WRI1" t="s">
        <v>23083</v>
      </c>
      <c r="WRJ1" t="s">
        <v>23084</v>
      </c>
      <c r="WRK1" t="s">
        <v>23085</v>
      </c>
      <c r="WRL1" t="s">
        <v>23086</v>
      </c>
      <c r="WRM1" t="s">
        <v>23087</v>
      </c>
      <c r="WRN1" t="s">
        <v>23088</v>
      </c>
      <c r="WRO1" t="s">
        <v>23089</v>
      </c>
      <c r="WRP1" t="s">
        <v>23090</v>
      </c>
      <c r="WRQ1" t="s">
        <v>23091</v>
      </c>
      <c r="WRR1" t="s">
        <v>23092</v>
      </c>
      <c r="WRS1" t="s">
        <v>23093</v>
      </c>
      <c r="WRT1" t="s">
        <v>23094</v>
      </c>
      <c r="WRU1" t="s">
        <v>23095</v>
      </c>
      <c r="WRV1" t="s">
        <v>23096</v>
      </c>
      <c r="WRW1" t="s">
        <v>23097</v>
      </c>
      <c r="WRX1" t="s">
        <v>23098</v>
      </c>
      <c r="WRY1" t="s">
        <v>23099</v>
      </c>
      <c r="WRZ1" t="s">
        <v>23100</v>
      </c>
      <c r="WSA1" t="s">
        <v>23101</v>
      </c>
      <c r="WSB1" t="s">
        <v>23102</v>
      </c>
      <c r="WSC1" t="s">
        <v>23103</v>
      </c>
      <c r="WSD1" t="s">
        <v>23104</v>
      </c>
      <c r="WSE1" t="s">
        <v>23105</v>
      </c>
      <c r="WSF1" t="s">
        <v>23106</v>
      </c>
      <c r="WSG1" t="s">
        <v>23107</v>
      </c>
      <c r="WSH1" t="s">
        <v>23108</v>
      </c>
      <c r="WSI1" t="s">
        <v>23109</v>
      </c>
      <c r="WSJ1" t="s">
        <v>23110</v>
      </c>
      <c r="WSK1" t="s">
        <v>23111</v>
      </c>
      <c r="WSL1" t="s">
        <v>23112</v>
      </c>
      <c r="WSM1" t="s">
        <v>23113</v>
      </c>
      <c r="WSN1" t="s">
        <v>23114</v>
      </c>
      <c r="WSO1" t="s">
        <v>23115</v>
      </c>
      <c r="WSP1" t="s">
        <v>23116</v>
      </c>
      <c r="WSQ1" t="s">
        <v>23117</v>
      </c>
      <c r="WSR1" t="s">
        <v>23118</v>
      </c>
      <c r="WSS1" t="s">
        <v>23119</v>
      </c>
      <c r="WST1" t="s">
        <v>23120</v>
      </c>
      <c r="WSU1" t="s">
        <v>23121</v>
      </c>
      <c r="WSV1" t="s">
        <v>23122</v>
      </c>
      <c r="WSW1" t="s">
        <v>23123</v>
      </c>
      <c r="WSX1" t="s">
        <v>23124</v>
      </c>
      <c r="WSY1" t="s">
        <v>23125</v>
      </c>
      <c r="WSZ1" t="s">
        <v>23126</v>
      </c>
      <c r="WTA1" t="s">
        <v>23127</v>
      </c>
      <c r="WTB1" t="s">
        <v>23128</v>
      </c>
      <c r="WTC1" t="s">
        <v>23129</v>
      </c>
      <c r="WTD1" t="s">
        <v>23130</v>
      </c>
      <c r="WTE1" t="s">
        <v>23131</v>
      </c>
      <c r="WTF1" t="s">
        <v>23132</v>
      </c>
      <c r="WTG1" t="s">
        <v>23133</v>
      </c>
      <c r="WTH1" t="s">
        <v>23134</v>
      </c>
      <c r="WTI1" t="s">
        <v>23135</v>
      </c>
      <c r="WTJ1" t="s">
        <v>23136</v>
      </c>
      <c r="WTK1" t="s">
        <v>23137</v>
      </c>
      <c r="WTL1" t="s">
        <v>23138</v>
      </c>
      <c r="WTM1" t="s">
        <v>23139</v>
      </c>
      <c r="WTN1" t="s">
        <v>23140</v>
      </c>
      <c r="WTO1" t="s">
        <v>23141</v>
      </c>
      <c r="WTP1" t="s">
        <v>23142</v>
      </c>
      <c r="WTQ1" t="s">
        <v>23143</v>
      </c>
      <c r="WTR1" t="s">
        <v>23144</v>
      </c>
      <c r="WTS1" t="s">
        <v>23145</v>
      </c>
      <c r="WTT1" t="s">
        <v>23146</v>
      </c>
      <c r="WTU1" t="s">
        <v>23147</v>
      </c>
      <c r="WTV1" t="s">
        <v>23148</v>
      </c>
      <c r="WTW1" t="s">
        <v>23149</v>
      </c>
      <c r="WTX1" t="s">
        <v>23150</v>
      </c>
      <c r="WTY1" t="s">
        <v>23151</v>
      </c>
      <c r="WTZ1" t="s">
        <v>23152</v>
      </c>
      <c r="WUA1" t="s">
        <v>23153</v>
      </c>
      <c r="WUB1" t="s">
        <v>23154</v>
      </c>
      <c r="WUC1" t="s">
        <v>23155</v>
      </c>
      <c r="WUD1" t="s">
        <v>23156</v>
      </c>
      <c r="WUE1" t="s">
        <v>23157</v>
      </c>
      <c r="WUF1" t="s">
        <v>23158</v>
      </c>
      <c r="WUG1" t="s">
        <v>23159</v>
      </c>
      <c r="WUH1" t="s">
        <v>23160</v>
      </c>
      <c r="WUI1" t="s">
        <v>23161</v>
      </c>
      <c r="WUJ1" t="s">
        <v>23162</v>
      </c>
      <c r="WUK1" t="s">
        <v>23163</v>
      </c>
      <c r="WUL1" t="s">
        <v>23164</v>
      </c>
      <c r="WUM1" t="s">
        <v>23165</v>
      </c>
      <c r="WUN1" t="s">
        <v>23166</v>
      </c>
      <c r="WUO1" t="s">
        <v>23167</v>
      </c>
      <c r="WUP1" t="s">
        <v>23168</v>
      </c>
      <c r="WUQ1" t="s">
        <v>23169</v>
      </c>
      <c r="WUR1" t="s">
        <v>23170</v>
      </c>
      <c r="WUS1" t="s">
        <v>23171</v>
      </c>
      <c r="WUT1" t="s">
        <v>23172</v>
      </c>
      <c r="WUU1" t="s">
        <v>23173</v>
      </c>
      <c r="WUV1" t="s">
        <v>23174</v>
      </c>
      <c r="WUW1" t="s">
        <v>23175</v>
      </c>
      <c r="WUX1" t="s">
        <v>23176</v>
      </c>
      <c r="WUY1" t="s">
        <v>23177</v>
      </c>
      <c r="WUZ1" t="s">
        <v>23178</v>
      </c>
      <c r="WVA1" t="s">
        <v>23179</v>
      </c>
      <c r="WVB1" t="s">
        <v>23180</v>
      </c>
      <c r="WVC1" t="s">
        <v>23181</v>
      </c>
      <c r="WVD1" t="s">
        <v>23182</v>
      </c>
      <c r="WVE1" t="s">
        <v>23183</v>
      </c>
      <c r="WVF1" t="s">
        <v>23184</v>
      </c>
      <c r="WVG1" t="s">
        <v>23185</v>
      </c>
      <c r="WVH1" t="s">
        <v>23186</v>
      </c>
      <c r="WVI1" t="s">
        <v>23187</v>
      </c>
      <c r="WVJ1" t="s">
        <v>23188</v>
      </c>
      <c r="WVK1" t="s">
        <v>23189</v>
      </c>
      <c r="WVL1" t="s">
        <v>23190</v>
      </c>
      <c r="WVM1" t="s">
        <v>23191</v>
      </c>
      <c r="WVN1" t="s">
        <v>23192</v>
      </c>
      <c r="WVO1" t="s">
        <v>23193</v>
      </c>
      <c r="WVP1" t="s">
        <v>23194</v>
      </c>
      <c r="WVQ1" t="s">
        <v>23195</v>
      </c>
      <c r="WVR1" t="s">
        <v>23196</v>
      </c>
      <c r="WVS1" t="s">
        <v>23197</v>
      </c>
      <c r="WVT1" t="s">
        <v>23198</v>
      </c>
      <c r="WVU1" t="s">
        <v>23199</v>
      </c>
      <c r="WVV1" t="s">
        <v>23200</v>
      </c>
      <c r="WVW1" t="s">
        <v>23201</v>
      </c>
      <c r="WVX1" t="s">
        <v>23202</v>
      </c>
      <c r="WVY1" t="s">
        <v>23203</v>
      </c>
      <c r="WVZ1" t="s">
        <v>23204</v>
      </c>
      <c r="WWA1" t="s">
        <v>23205</v>
      </c>
      <c r="WWB1" t="s">
        <v>23206</v>
      </c>
      <c r="WWC1" t="s">
        <v>23207</v>
      </c>
      <c r="WWD1" t="s">
        <v>23208</v>
      </c>
      <c r="WWE1" t="s">
        <v>23209</v>
      </c>
      <c r="WWF1" t="s">
        <v>23210</v>
      </c>
      <c r="WWG1" t="s">
        <v>23211</v>
      </c>
      <c r="WWH1" t="s">
        <v>23212</v>
      </c>
      <c r="WWI1" t="s">
        <v>23213</v>
      </c>
      <c r="WWJ1" t="s">
        <v>23214</v>
      </c>
      <c r="WWK1" t="s">
        <v>23215</v>
      </c>
      <c r="WWL1" t="s">
        <v>23216</v>
      </c>
      <c r="WWM1" t="s">
        <v>23217</v>
      </c>
      <c r="WWN1" t="s">
        <v>23218</v>
      </c>
      <c r="WWO1" t="s">
        <v>23219</v>
      </c>
      <c r="WWP1" t="s">
        <v>23220</v>
      </c>
      <c r="WWQ1" t="s">
        <v>23221</v>
      </c>
      <c r="WWR1" t="s">
        <v>23222</v>
      </c>
      <c r="WWS1" t="s">
        <v>23223</v>
      </c>
      <c r="WWT1" t="s">
        <v>23224</v>
      </c>
      <c r="WWU1" t="s">
        <v>23225</v>
      </c>
      <c r="WWV1" t="s">
        <v>23226</v>
      </c>
      <c r="WWW1" t="s">
        <v>23227</v>
      </c>
      <c r="WWX1" t="s">
        <v>23228</v>
      </c>
      <c r="WWY1" t="s">
        <v>23229</v>
      </c>
      <c r="WWZ1" t="s">
        <v>23230</v>
      </c>
      <c r="WXA1" t="s">
        <v>23231</v>
      </c>
      <c r="WXB1" t="s">
        <v>23232</v>
      </c>
      <c r="WXC1" t="s">
        <v>23233</v>
      </c>
      <c r="WXD1" t="s">
        <v>23234</v>
      </c>
      <c r="WXE1" t="s">
        <v>23235</v>
      </c>
      <c r="WXF1" t="s">
        <v>23236</v>
      </c>
      <c r="WXG1" t="s">
        <v>23237</v>
      </c>
      <c r="WXH1" t="s">
        <v>23238</v>
      </c>
      <c r="WXI1" t="s">
        <v>23239</v>
      </c>
      <c r="WXJ1" t="s">
        <v>23240</v>
      </c>
      <c r="WXK1" t="s">
        <v>23241</v>
      </c>
      <c r="WXL1" t="s">
        <v>23242</v>
      </c>
      <c r="WXM1" t="s">
        <v>23243</v>
      </c>
      <c r="WXN1" t="s">
        <v>23244</v>
      </c>
      <c r="WXO1" t="s">
        <v>23245</v>
      </c>
      <c r="WXP1" t="s">
        <v>23246</v>
      </c>
      <c r="WXQ1" t="s">
        <v>23247</v>
      </c>
      <c r="WXR1" t="s">
        <v>23248</v>
      </c>
      <c r="WXS1" t="s">
        <v>23249</v>
      </c>
      <c r="WXT1" t="s">
        <v>23250</v>
      </c>
      <c r="WXU1" t="s">
        <v>23251</v>
      </c>
      <c r="WXV1" t="s">
        <v>23252</v>
      </c>
      <c r="WXW1" t="s">
        <v>23253</v>
      </c>
      <c r="WXX1" t="s">
        <v>23254</v>
      </c>
      <c r="WXY1" t="s">
        <v>23255</v>
      </c>
      <c r="WXZ1" t="s">
        <v>23256</v>
      </c>
      <c r="WYA1" t="s">
        <v>23257</v>
      </c>
      <c r="WYB1" t="s">
        <v>23258</v>
      </c>
      <c r="WYC1" t="s">
        <v>23259</v>
      </c>
      <c r="WYD1" t="s">
        <v>23260</v>
      </c>
      <c r="WYE1" t="s">
        <v>23261</v>
      </c>
      <c r="WYF1" t="s">
        <v>23262</v>
      </c>
      <c r="WYG1" t="s">
        <v>23263</v>
      </c>
      <c r="WYH1" t="s">
        <v>23264</v>
      </c>
      <c r="WYI1" t="s">
        <v>23265</v>
      </c>
      <c r="WYJ1" t="s">
        <v>23266</v>
      </c>
      <c r="WYK1" t="s">
        <v>23267</v>
      </c>
      <c r="WYL1" t="s">
        <v>23268</v>
      </c>
      <c r="WYM1" t="s">
        <v>23269</v>
      </c>
      <c r="WYN1" t="s">
        <v>23270</v>
      </c>
      <c r="WYO1" t="s">
        <v>23271</v>
      </c>
      <c r="WYP1" t="s">
        <v>23272</v>
      </c>
      <c r="WYQ1" t="s">
        <v>23273</v>
      </c>
      <c r="WYR1" t="s">
        <v>23274</v>
      </c>
      <c r="WYS1" t="s">
        <v>23275</v>
      </c>
      <c r="WYT1" t="s">
        <v>23276</v>
      </c>
      <c r="WYU1" t="s">
        <v>23277</v>
      </c>
      <c r="WYV1" t="s">
        <v>23278</v>
      </c>
      <c r="WYW1" t="s">
        <v>23279</v>
      </c>
      <c r="WYX1" t="s">
        <v>23280</v>
      </c>
      <c r="WYY1" t="s">
        <v>23281</v>
      </c>
      <c r="WYZ1" t="s">
        <v>23282</v>
      </c>
      <c r="WZA1" t="s">
        <v>23283</v>
      </c>
      <c r="WZB1" t="s">
        <v>23284</v>
      </c>
      <c r="WZC1" t="s">
        <v>23285</v>
      </c>
      <c r="WZD1" t="s">
        <v>23286</v>
      </c>
      <c r="WZE1" t="s">
        <v>23287</v>
      </c>
      <c r="WZF1" t="s">
        <v>23288</v>
      </c>
      <c r="WZG1" t="s">
        <v>23289</v>
      </c>
      <c r="WZH1" t="s">
        <v>23290</v>
      </c>
      <c r="WZI1" t="s">
        <v>23291</v>
      </c>
      <c r="WZJ1" t="s">
        <v>23292</v>
      </c>
      <c r="WZK1" t="s">
        <v>23293</v>
      </c>
      <c r="WZL1" t="s">
        <v>23294</v>
      </c>
      <c r="WZM1" t="s">
        <v>23295</v>
      </c>
      <c r="WZN1" t="s">
        <v>23296</v>
      </c>
      <c r="WZO1" t="s">
        <v>23297</v>
      </c>
      <c r="WZP1" t="s">
        <v>23298</v>
      </c>
      <c r="WZQ1" t="s">
        <v>23299</v>
      </c>
      <c r="WZR1" t="s">
        <v>23300</v>
      </c>
      <c r="WZS1" t="s">
        <v>23301</v>
      </c>
      <c r="WZT1" t="s">
        <v>23302</v>
      </c>
      <c r="WZU1" t="s">
        <v>23303</v>
      </c>
      <c r="WZV1" t="s">
        <v>23304</v>
      </c>
      <c r="WZW1" t="s">
        <v>23305</v>
      </c>
      <c r="WZX1" t="s">
        <v>23306</v>
      </c>
      <c r="WZY1" t="s">
        <v>23307</v>
      </c>
      <c r="WZZ1" t="s">
        <v>23308</v>
      </c>
      <c r="XAA1" t="s">
        <v>23309</v>
      </c>
      <c r="XAB1" t="s">
        <v>23310</v>
      </c>
      <c r="XAC1" t="s">
        <v>23311</v>
      </c>
      <c r="XAD1" t="s">
        <v>23312</v>
      </c>
      <c r="XAE1" t="s">
        <v>23313</v>
      </c>
      <c r="XAF1" t="s">
        <v>23314</v>
      </c>
      <c r="XAG1" t="s">
        <v>23315</v>
      </c>
      <c r="XAH1" t="s">
        <v>23316</v>
      </c>
      <c r="XAI1" t="s">
        <v>23317</v>
      </c>
      <c r="XAJ1" t="s">
        <v>23318</v>
      </c>
      <c r="XAK1" t="s">
        <v>23319</v>
      </c>
      <c r="XAL1" t="s">
        <v>23320</v>
      </c>
      <c r="XAM1" t="s">
        <v>23321</v>
      </c>
      <c r="XAN1" t="s">
        <v>23322</v>
      </c>
      <c r="XAO1" t="s">
        <v>23323</v>
      </c>
      <c r="XAP1" t="s">
        <v>23324</v>
      </c>
      <c r="XAQ1" t="s">
        <v>23325</v>
      </c>
      <c r="XAR1" t="s">
        <v>23326</v>
      </c>
      <c r="XAS1" t="s">
        <v>23327</v>
      </c>
      <c r="XAT1" t="s">
        <v>23328</v>
      </c>
      <c r="XAU1" t="s">
        <v>23329</v>
      </c>
      <c r="XAV1" t="s">
        <v>23330</v>
      </c>
      <c r="XAW1" t="s">
        <v>23331</v>
      </c>
      <c r="XAX1" t="s">
        <v>23332</v>
      </c>
      <c r="XAY1" t="s">
        <v>23333</v>
      </c>
      <c r="XAZ1" t="s">
        <v>23334</v>
      </c>
      <c r="XBA1" t="s">
        <v>23335</v>
      </c>
      <c r="XBB1" t="s">
        <v>23336</v>
      </c>
      <c r="XBC1" t="s">
        <v>23337</v>
      </c>
      <c r="XBD1" t="s">
        <v>23338</v>
      </c>
      <c r="XBE1" t="s">
        <v>23339</v>
      </c>
      <c r="XBF1" t="s">
        <v>23340</v>
      </c>
      <c r="XBG1" t="s">
        <v>23341</v>
      </c>
      <c r="XBH1" t="s">
        <v>23342</v>
      </c>
      <c r="XBI1" t="s">
        <v>23343</v>
      </c>
      <c r="XBJ1" t="s">
        <v>23344</v>
      </c>
      <c r="XBK1" t="s">
        <v>23345</v>
      </c>
      <c r="XBL1" t="s">
        <v>23346</v>
      </c>
      <c r="XBM1" t="s">
        <v>23347</v>
      </c>
      <c r="XBN1" t="s">
        <v>23348</v>
      </c>
      <c r="XBO1" t="s">
        <v>23349</v>
      </c>
      <c r="XBP1" t="s">
        <v>23350</v>
      </c>
      <c r="XBQ1" t="s">
        <v>23351</v>
      </c>
      <c r="XBR1" t="s">
        <v>23352</v>
      </c>
      <c r="XBS1" t="s">
        <v>23353</v>
      </c>
      <c r="XBT1" t="s">
        <v>23354</v>
      </c>
      <c r="XBU1" t="s">
        <v>23355</v>
      </c>
      <c r="XBV1" t="s">
        <v>23356</v>
      </c>
      <c r="XBW1" t="s">
        <v>23357</v>
      </c>
      <c r="XBX1" t="s">
        <v>23358</v>
      </c>
      <c r="XBY1" t="s">
        <v>23359</v>
      </c>
      <c r="XBZ1" t="s">
        <v>23360</v>
      </c>
      <c r="XCA1" t="s">
        <v>23361</v>
      </c>
      <c r="XCB1" t="s">
        <v>23362</v>
      </c>
      <c r="XCC1" t="s">
        <v>23363</v>
      </c>
      <c r="XCD1" t="s">
        <v>23364</v>
      </c>
      <c r="XCE1" t="s">
        <v>23365</v>
      </c>
      <c r="XCF1" t="s">
        <v>23366</v>
      </c>
      <c r="XCG1" t="s">
        <v>23367</v>
      </c>
      <c r="XCH1" t="s">
        <v>23368</v>
      </c>
      <c r="XCI1" t="s">
        <v>23369</v>
      </c>
      <c r="XCJ1" t="s">
        <v>23370</v>
      </c>
      <c r="XCK1" t="s">
        <v>23371</v>
      </c>
      <c r="XCL1" t="s">
        <v>23372</v>
      </c>
      <c r="XCM1" t="s">
        <v>23373</v>
      </c>
      <c r="XCN1" t="s">
        <v>23374</v>
      </c>
      <c r="XCO1" t="s">
        <v>23375</v>
      </c>
      <c r="XCP1" t="s">
        <v>23376</v>
      </c>
      <c r="XCQ1" t="s">
        <v>23377</v>
      </c>
      <c r="XCR1" t="s">
        <v>23378</v>
      </c>
      <c r="XCS1" t="s">
        <v>23379</v>
      </c>
      <c r="XCT1" t="s">
        <v>23380</v>
      </c>
      <c r="XCU1" t="s">
        <v>23381</v>
      </c>
      <c r="XCV1" t="s">
        <v>23382</v>
      </c>
      <c r="XCW1" t="s">
        <v>23383</v>
      </c>
      <c r="XCX1" t="s">
        <v>23384</v>
      </c>
      <c r="XCY1" t="s">
        <v>23385</v>
      </c>
      <c r="XCZ1" t="s">
        <v>23386</v>
      </c>
      <c r="XDA1" t="s">
        <v>23387</v>
      </c>
      <c r="XDB1" t="s">
        <v>23388</v>
      </c>
      <c r="XDC1" t="s">
        <v>23389</v>
      </c>
      <c r="XDD1" t="s">
        <v>23390</v>
      </c>
      <c r="XDE1" t="s">
        <v>23391</v>
      </c>
      <c r="XDF1" t="s">
        <v>23392</v>
      </c>
      <c r="XDG1" t="s">
        <v>23393</v>
      </c>
      <c r="XDH1" t="s">
        <v>23394</v>
      </c>
      <c r="XDI1" t="s">
        <v>23395</v>
      </c>
      <c r="XDJ1" t="s">
        <v>23396</v>
      </c>
      <c r="XDK1" t="s">
        <v>23397</v>
      </c>
      <c r="XDL1" t="s">
        <v>23398</v>
      </c>
      <c r="XDM1" t="s">
        <v>23399</v>
      </c>
      <c r="XDN1" t="s">
        <v>23400</v>
      </c>
      <c r="XDO1" t="s">
        <v>23401</v>
      </c>
      <c r="XDP1" t="s">
        <v>23402</v>
      </c>
      <c r="XDQ1" t="s">
        <v>23403</v>
      </c>
      <c r="XDR1" t="s">
        <v>23404</v>
      </c>
      <c r="XDS1" t="s">
        <v>23405</v>
      </c>
      <c r="XDT1" t="s">
        <v>23406</v>
      </c>
      <c r="XDU1" t="s">
        <v>23407</v>
      </c>
      <c r="XDV1" t="s">
        <v>23408</v>
      </c>
      <c r="XDW1" t="s">
        <v>23409</v>
      </c>
      <c r="XDX1" t="s">
        <v>23410</v>
      </c>
      <c r="XDY1" t="s">
        <v>23411</v>
      </c>
      <c r="XDZ1" t="s">
        <v>23412</v>
      </c>
      <c r="XEA1" t="s">
        <v>23413</v>
      </c>
      <c r="XEB1" t="s">
        <v>23414</v>
      </c>
      <c r="XEC1" t="s">
        <v>23415</v>
      </c>
      <c r="XED1" t="s">
        <v>23416</v>
      </c>
      <c r="XEE1" t="s">
        <v>23417</v>
      </c>
      <c r="XEF1" t="s">
        <v>23418</v>
      </c>
      <c r="XEG1" t="s">
        <v>23419</v>
      </c>
      <c r="XEH1" t="s">
        <v>23420</v>
      </c>
      <c r="XEI1" t="s">
        <v>23421</v>
      </c>
      <c r="XEJ1" t="s">
        <v>23422</v>
      </c>
      <c r="XEK1" t="s">
        <v>23423</v>
      </c>
      <c r="XEL1" t="s">
        <v>23424</v>
      </c>
      <c r="XEM1" t="s">
        <v>23425</v>
      </c>
      <c r="XEN1" t="s">
        <v>23426</v>
      </c>
      <c r="XEO1" t="s">
        <v>23427</v>
      </c>
      <c r="XEP1" t="s">
        <v>23428</v>
      </c>
      <c r="XEQ1" t="s">
        <v>23429</v>
      </c>
      <c r="XER1" t="s">
        <v>23430</v>
      </c>
      <c r="XES1" t="s">
        <v>23431</v>
      </c>
      <c r="XET1" t="s">
        <v>23432</v>
      </c>
      <c r="XEU1" t="s">
        <v>23433</v>
      </c>
      <c r="XEV1" t="s">
        <v>23434</v>
      </c>
      <c r="XEW1" t="s">
        <v>23435</v>
      </c>
      <c r="XEX1" t="s">
        <v>23436</v>
      </c>
      <c r="XEY1" t="s">
        <v>23437</v>
      </c>
      <c r="XEZ1" t="s">
        <v>23438</v>
      </c>
      <c r="XFA1" t="s">
        <v>23439</v>
      </c>
      <c r="XFB1" t="s">
        <v>23440</v>
      </c>
      <c r="XFC1" t="s">
        <v>23441</v>
      </c>
      <c r="XFD1" t="s">
        <v>23442</v>
      </c>
    </row>
    <row r="2" spans="1:16384"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s="5">
        <v>29.85</v>
      </c>
      <c r="U2" t="s">
        <v>24</v>
      </c>
      <c r="V2" s="5">
        <f>IFERROR(VALUE(TRIM(TelcoData2[[#This Row],[TotalCharges]])),"")</f>
        <v>29.85</v>
      </c>
      <c r="W2">
        <f>IF(TelcoData2[[#This Row],[Churn]]="Yes",1,0)</f>
        <v>0</v>
      </c>
      <c r="X2" t="str">
        <f>IF(TelcoData2[[#This Row],[tenure]]&lt;=12,"0-12 Months",
IF(TelcoData2[[#This Row],[tenure]]&lt;=24,"13-24 Months",
IF(TelcoData2[[#This Row],[tenure]]&lt;=36,"25-36 Months",
IF(TelcoData2[[#This Row],[tenure]]&lt;=48,"37-48 Months",
IF(TelcoData2[[#This Row],[tenure]]&lt;=60,"49-60 Months",
"61-72 Months")))))</f>
        <v>0-12 Months</v>
      </c>
    </row>
    <row r="3" spans="1:16384"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s="5">
        <v>1889.5</v>
      </c>
      <c r="U3" t="s">
        <v>24</v>
      </c>
      <c r="V3" s="5">
        <f>IFERROR(VALUE(TRIM(TelcoData2[[#This Row],[TotalCharges]])),"")</f>
        <v>1889.5</v>
      </c>
      <c r="W3">
        <f>IF(TelcoData2[[#This Row],[Churn]]="Yes",1,0)</f>
        <v>0</v>
      </c>
      <c r="X3" t="str">
        <f>IF(TelcoData2[[#This Row],[tenure]]&lt;=12,"0-12 Months",
IF(TelcoData2[[#This Row],[tenure]]&lt;=24,"13-24 Months",
IF(TelcoData2[[#This Row],[tenure]]&lt;=36,"25-36 Months",
IF(TelcoData2[[#This Row],[tenure]]&lt;=48,"37-48 Months",
IF(TelcoData2[[#This Row],[tenure]]&lt;=60,"49-60 Months",
"61-72 Months")))))</f>
        <v>25-36 Months</v>
      </c>
    </row>
    <row r="4" spans="1:16384"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s="5">
        <v>108.15</v>
      </c>
      <c r="U4" t="s">
        <v>23</v>
      </c>
      <c r="V4" s="5">
        <f>IFERROR(VALUE(TRIM(TelcoData2[[#This Row],[TotalCharges]])),"")</f>
        <v>108.15</v>
      </c>
      <c r="W4">
        <f>IF(TelcoData2[[#This Row],[Churn]]="Yes",1,0)</f>
        <v>1</v>
      </c>
      <c r="X4" t="str">
        <f>IF(TelcoData2[[#This Row],[tenure]]&lt;=12,"0-12 Months",
IF(TelcoData2[[#This Row],[tenure]]&lt;=24,"13-24 Months",
IF(TelcoData2[[#This Row],[tenure]]&lt;=36,"25-36 Months",
IF(TelcoData2[[#This Row],[tenure]]&lt;=48,"37-48 Months",
IF(TelcoData2[[#This Row],[tenure]]&lt;=60,"49-60 Months",
"61-72 Months")))))</f>
        <v>0-12 Months</v>
      </c>
    </row>
    <row r="5" spans="1:16384"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s="5">
        <v>1840.75</v>
      </c>
      <c r="U5" t="s">
        <v>24</v>
      </c>
      <c r="V5" s="5">
        <f>IFERROR(VALUE(TRIM(TelcoData2[[#This Row],[TotalCharges]])),"")</f>
        <v>1840.75</v>
      </c>
      <c r="W5">
        <f>IF(TelcoData2[[#This Row],[Churn]]="Yes",1,0)</f>
        <v>0</v>
      </c>
      <c r="X5" t="str">
        <f>IF(TelcoData2[[#This Row],[tenure]]&lt;=12,"0-12 Months",
IF(TelcoData2[[#This Row],[tenure]]&lt;=24,"13-24 Months",
IF(TelcoData2[[#This Row],[tenure]]&lt;=36,"25-36 Months",
IF(TelcoData2[[#This Row],[tenure]]&lt;=48,"37-48 Months",
IF(TelcoData2[[#This Row],[tenure]]&lt;=60,"49-60 Months",
"61-72 Months")))))</f>
        <v>37-48 Months</v>
      </c>
    </row>
    <row r="6" spans="1:16384"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s="5">
        <v>151.65</v>
      </c>
      <c r="U6" t="s">
        <v>23</v>
      </c>
      <c r="V6" s="5">
        <f>IFERROR(VALUE(TRIM(TelcoData2[[#This Row],[TotalCharges]])),"")</f>
        <v>151.65</v>
      </c>
      <c r="W6">
        <f>IF(TelcoData2[[#This Row],[Churn]]="Yes",1,0)</f>
        <v>1</v>
      </c>
      <c r="X6" t="str">
        <f>IF(TelcoData2[[#This Row],[tenure]]&lt;=12,"0-12 Months",
IF(TelcoData2[[#This Row],[tenure]]&lt;=24,"13-24 Months",
IF(TelcoData2[[#This Row],[tenure]]&lt;=36,"25-36 Months",
IF(TelcoData2[[#This Row],[tenure]]&lt;=48,"37-48 Months",
IF(TelcoData2[[#This Row],[tenure]]&lt;=60,"49-60 Months",
"61-72 Months")))))</f>
        <v>0-12 Months</v>
      </c>
    </row>
    <row r="7" spans="1:16384"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s="5">
        <v>820.5</v>
      </c>
      <c r="U7" t="s">
        <v>23</v>
      </c>
      <c r="V7" s="5">
        <f>IFERROR(VALUE(TRIM(TelcoData2[[#This Row],[TotalCharges]])),"")</f>
        <v>820.5</v>
      </c>
      <c r="W7">
        <f>IF(TelcoData2[[#This Row],[Churn]]="Yes",1,0)</f>
        <v>1</v>
      </c>
      <c r="X7" t="str">
        <f>IF(TelcoData2[[#This Row],[tenure]]&lt;=12,"0-12 Months",
IF(TelcoData2[[#This Row],[tenure]]&lt;=24,"13-24 Months",
IF(TelcoData2[[#This Row],[tenure]]&lt;=36,"25-36 Months",
IF(TelcoData2[[#This Row],[tenure]]&lt;=48,"37-48 Months",
IF(TelcoData2[[#This Row],[tenure]]&lt;=60,"49-60 Months",
"61-72 Months")))))</f>
        <v>0-12 Months</v>
      </c>
    </row>
    <row r="8" spans="1:16384"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s="5">
        <v>1949.4</v>
      </c>
      <c r="U8" t="s">
        <v>24</v>
      </c>
      <c r="V8" s="5">
        <f>IFERROR(VALUE(TRIM(TelcoData2[[#This Row],[TotalCharges]])),"")</f>
        <v>1949.4</v>
      </c>
      <c r="W8">
        <f>IF(TelcoData2[[#This Row],[Churn]]="Yes",1,0)</f>
        <v>0</v>
      </c>
      <c r="X8" t="str">
        <f>IF(TelcoData2[[#This Row],[tenure]]&lt;=12,"0-12 Months",
IF(TelcoData2[[#This Row],[tenure]]&lt;=24,"13-24 Months",
IF(TelcoData2[[#This Row],[tenure]]&lt;=36,"25-36 Months",
IF(TelcoData2[[#This Row],[tenure]]&lt;=48,"37-48 Months",
IF(TelcoData2[[#This Row],[tenure]]&lt;=60,"49-60 Months",
"61-72 Months")))))</f>
        <v>13-24 Months</v>
      </c>
    </row>
    <row r="9" spans="1:16384"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s="5">
        <v>301.89999999999998</v>
      </c>
      <c r="U9" t="s">
        <v>24</v>
      </c>
      <c r="V9" s="5">
        <f>IFERROR(VALUE(TRIM(TelcoData2[[#This Row],[TotalCharges]])),"")</f>
        <v>301.89999999999998</v>
      </c>
      <c r="W9">
        <f>IF(TelcoData2[[#This Row],[Churn]]="Yes",1,0)</f>
        <v>0</v>
      </c>
      <c r="X9" t="str">
        <f>IF(TelcoData2[[#This Row],[tenure]]&lt;=12,"0-12 Months",
IF(TelcoData2[[#This Row],[tenure]]&lt;=24,"13-24 Months",
IF(TelcoData2[[#This Row],[tenure]]&lt;=36,"25-36 Months",
IF(TelcoData2[[#This Row],[tenure]]&lt;=48,"37-48 Months",
IF(TelcoData2[[#This Row],[tenure]]&lt;=60,"49-60 Months",
"61-72 Months")))))</f>
        <v>0-12 Months</v>
      </c>
    </row>
    <row r="10" spans="1:16384"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s="5">
        <v>3046.05</v>
      </c>
      <c r="U10" t="s">
        <v>23</v>
      </c>
      <c r="V10" s="5">
        <f>IFERROR(VALUE(TRIM(TelcoData2[[#This Row],[TotalCharges]])),"")</f>
        <v>3046.05</v>
      </c>
      <c r="W10">
        <f>IF(TelcoData2[[#This Row],[Churn]]="Yes",1,0)</f>
        <v>1</v>
      </c>
      <c r="X10" t="str">
        <f>IF(TelcoData2[[#This Row],[tenure]]&lt;=12,"0-12 Months",
IF(TelcoData2[[#This Row],[tenure]]&lt;=24,"13-24 Months",
IF(TelcoData2[[#This Row],[tenure]]&lt;=36,"25-36 Months",
IF(TelcoData2[[#This Row],[tenure]]&lt;=48,"37-48 Months",
IF(TelcoData2[[#This Row],[tenure]]&lt;=60,"49-60 Months",
"61-72 Months")))))</f>
        <v>25-36 Months</v>
      </c>
    </row>
    <row r="11" spans="1:16384"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s="5">
        <v>3487.95</v>
      </c>
      <c r="U11" t="s">
        <v>24</v>
      </c>
      <c r="V11" s="5">
        <f>IFERROR(VALUE(TRIM(TelcoData2[[#This Row],[TotalCharges]])),"")</f>
        <v>3487.95</v>
      </c>
      <c r="W11">
        <f>IF(TelcoData2[[#This Row],[Churn]]="Yes",1,0)</f>
        <v>0</v>
      </c>
      <c r="X11" t="str">
        <f>IF(TelcoData2[[#This Row],[tenure]]&lt;=12,"0-12 Months",
IF(TelcoData2[[#This Row],[tenure]]&lt;=24,"13-24 Months",
IF(TelcoData2[[#This Row],[tenure]]&lt;=36,"25-36 Months",
IF(TelcoData2[[#This Row],[tenure]]&lt;=48,"37-48 Months",
IF(TelcoData2[[#This Row],[tenure]]&lt;=60,"49-60 Months",
"61-72 Months")))))</f>
        <v>61-72 Months</v>
      </c>
    </row>
    <row r="12" spans="1:16384"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s="5">
        <v>587.45000000000005</v>
      </c>
      <c r="U12" t="s">
        <v>24</v>
      </c>
      <c r="V12" s="5">
        <f>IFERROR(VALUE(TRIM(TelcoData2[[#This Row],[TotalCharges]])),"")</f>
        <v>587.45000000000005</v>
      </c>
      <c r="W12">
        <f>IF(TelcoData2[[#This Row],[Churn]]="Yes",1,0)</f>
        <v>0</v>
      </c>
      <c r="X12" t="str">
        <f>IF(TelcoData2[[#This Row],[tenure]]&lt;=12,"0-12 Months",
IF(TelcoData2[[#This Row],[tenure]]&lt;=24,"13-24 Months",
IF(TelcoData2[[#This Row],[tenure]]&lt;=36,"25-36 Months",
IF(TelcoData2[[#This Row],[tenure]]&lt;=48,"37-48 Months",
IF(TelcoData2[[#This Row],[tenure]]&lt;=60,"49-60 Months",
"61-72 Months")))))</f>
        <v>13-24 Months</v>
      </c>
    </row>
    <row r="13" spans="1:16384"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s="5">
        <v>326.8</v>
      </c>
      <c r="U13" t="s">
        <v>24</v>
      </c>
      <c r="V13" s="5">
        <f>IFERROR(VALUE(TRIM(TelcoData2[[#This Row],[TotalCharges]])),"")</f>
        <v>326.8</v>
      </c>
      <c r="W13">
        <f>IF(TelcoData2[[#This Row],[Churn]]="Yes",1,0)</f>
        <v>0</v>
      </c>
      <c r="X13" t="str">
        <f>IF(TelcoData2[[#This Row],[tenure]]&lt;=12,"0-12 Months",
IF(TelcoData2[[#This Row],[tenure]]&lt;=24,"13-24 Months",
IF(TelcoData2[[#This Row],[tenure]]&lt;=36,"25-36 Months",
IF(TelcoData2[[#This Row],[tenure]]&lt;=48,"37-48 Months",
IF(TelcoData2[[#This Row],[tenure]]&lt;=60,"49-60 Months",
"61-72 Months")))))</f>
        <v>13-24 Months</v>
      </c>
    </row>
    <row r="14" spans="1:16384"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s="5">
        <v>5681.1</v>
      </c>
      <c r="U14" t="s">
        <v>24</v>
      </c>
      <c r="V14" s="5">
        <f>IFERROR(VALUE(TRIM(TelcoData2[[#This Row],[TotalCharges]])),"")</f>
        <v>5681.1</v>
      </c>
      <c r="W14">
        <f>IF(TelcoData2[[#This Row],[Churn]]="Yes",1,0)</f>
        <v>0</v>
      </c>
      <c r="X14" t="str">
        <f>IF(TelcoData2[[#This Row],[tenure]]&lt;=12,"0-12 Months",
IF(TelcoData2[[#This Row],[tenure]]&lt;=24,"13-24 Months",
IF(TelcoData2[[#This Row],[tenure]]&lt;=36,"25-36 Months",
IF(TelcoData2[[#This Row],[tenure]]&lt;=48,"37-48 Months",
IF(TelcoData2[[#This Row],[tenure]]&lt;=60,"49-60 Months",
"61-72 Months")))))</f>
        <v>49-60 Months</v>
      </c>
    </row>
    <row r="15" spans="1:16384"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s="5">
        <v>5036.3</v>
      </c>
      <c r="U15" t="s">
        <v>23</v>
      </c>
      <c r="V15" s="5">
        <f>IFERROR(VALUE(TRIM(TelcoData2[[#This Row],[TotalCharges]])),"")</f>
        <v>5036.3</v>
      </c>
      <c r="W15">
        <f>IF(TelcoData2[[#This Row],[Churn]]="Yes",1,0)</f>
        <v>1</v>
      </c>
      <c r="X15" t="str">
        <f>IF(TelcoData2[[#This Row],[tenure]]&lt;=12,"0-12 Months",
IF(TelcoData2[[#This Row],[tenure]]&lt;=24,"13-24 Months",
IF(TelcoData2[[#This Row],[tenure]]&lt;=36,"25-36 Months",
IF(TelcoData2[[#This Row],[tenure]]&lt;=48,"37-48 Months",
IF(TelcoData2[[#This Row],[tenure]]&lt;=60,"49-60 Months",
"61-72 Months")))))</f>
        <v>49-60 Months</v>
      </c>
    </row>
    <row r="16" spans="1:16384"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s="5">
        <v>2686.05</v>
      </c>
      <c r="U16" t="s">
        <v>24</v>
      </c>
      <c r="V16" s="5">
        <f>IFERROR(VALUE(TRIM(TelcoData2[[#This Row],[TotalCharges]])),"")</f>
        <v>2686.05</v>
      </c>
      <c r="W16">
        <f>IF(TelcoData2[[#This Row],[Churn]]="Yes",1,0)</f>
        <v>0</v>
      </c>
      <c r="X16" t="str">
        <f>IF(TelcoData2[[#This Row],[tenure]]&lt;=12,"0-12 Months",
IF(TelcoData2[[#This Row],[tenure]]&lt;=24,"13-24 Months",
IF(TelcoData2[[#This Row],[tenure]]&lt;=36,"25-36 Months",
IF(TelcoData2[[#This Row],[tenure]]&lt;=48,"37-48 Months",
IF(TelcoData2[[#This Row],[tenure]]&lt;=60,"49-60 Months",
"61-72 Months")))))</f>
        <v>25-36 Months</v>
      </c>
    </row>
    <row r="17" spans="1:24"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s="5">
        <v>7895.15</v>
      </c>
      <c r="U17" t="s">
        <v>24</v>
      </c>
      <c r="V17" s="5">
        <f>IFERROR(VALUE(TRIM(TelcoData2[[#This Row],[TotalCharges]])),"")</f>
        <v>7895.15</v>
      </c>
      <c r="W17">
        <f>IF(TelcoData2[[#This Row],[Churn]]="Yes",1,0)</f>
        <v>0</v>
      </c>
      <c r="X17" t="str">
        <f>IF(TelcoData2[[#This Row],[tenure]]&lt;=12,"0-12 Months",
IF(TelcoData2[[#This Row],[tenure]]&lt;=24,"13-24 Months",
IF(TelcoData2[[#This Row],[tenure]]&lt;=36,"25-36 Months",
IF(TelcoData2[[#This Row],[tenure]]&lt;=48,"37-48 Months",
IF(TelcoData2[[#This Row],[tenure]]&lt;=60,"49-60 Months",
"61-72 Months")))))</f>
        <v>61-72 Months</v>
      </c>
    </row>
    <row r="18" spans="1:24"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s="5">
        <v>1022.95</v>
      </c>
      <c r="U18" t="s">
        <v>24</v>
      </c>
      <c r="V18" s="5">
        <f>IFERROR(VALUE(TRIM(TelcoData2[[#This Row],[TotalCharges]])),"")</f>
        <v>1022.95</v>
      </c>
      <c r="W18">
        <f>IF(TelcoData2[[#This Row],[Churn]]="Yes",1,0)</f>
        <v>0</v>
      </c>
      <c r="X18" t="str">
        <f>IF(TelcoData2[[#This Row],[tenure]]&lt;=12,"0-12 Months",
IF(TelcoData2[[#This Row],[tenure]]&lt;=24,"13-24 Months",
IF(TelcoData2[[#This Row],[tenure]]&lt;=36,"25-36 Months",
IF(TelcoData2[[#This Row],[tenure]]&lt;=48,"37-48 Months",
IF(TelcoData2[[#This Row],[tenure]]&lt;=60,"49-60 Months",
"61-72 Months")))))</f>
        <v>49-60 Months</v>
      </c>
    </row>
    <row r="19" spans="1:24"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s="5">
        <v>7382.25</v>
      </c>
      <c r="U19" t="s">
        <v>24</v>
      </c>
      <c r="V19" s="5">
        <f>IFERROR(VALUE(TRIM(TelcoData2[[#This Row],[TotalCharges]])),"")</f>
        <v>7382.25</v>
      </c>
      <c r="W19">
        <f>IF(TelcoData2[[#This Row],[Churn]]="Yes",1,0)</f>
        <v>0</v>
      </c>
      <c r="X19" t="str">
        <f>IF(TelcoData2[[#This Row],[tenure]]&lt;=12,"0-12 Months",
IF(TelcoData2[[#This Row],[tenure]]&lt;=24,"13-24 Months",
IF(TelcoData2[[#This Row],[tenure]]&lt;=36,"25-36 Months",
IF(TelcoData2[[#This Row],[tenure]]&lt;=48,"37-48 Months",
IF(TelcoData2[[#This Row],[tenure]]&lt;=60,"49-60 Months",
"61-72 Months")))))</f>
        <v>61-72 Months</v>
      </c>
    </row>
    <row r="20" spans="1:24"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s="5">
        <v>528.35</v>
      </c>
      <c r="U20" t="s">
        <v>23</v>
      </c>
      <c r="V20" s="5">
        <f>IFERROR(VALUE(TRIM(TelcoData2[[#This Row],[TotalCharges]])),"")</f>
        <v>528.35</v>
      </c>
      <c r="W20">
        <f>IF(TelcoData2[[#This Row],[Churn]]="Yes",1,0)</f>
        <v>1</v>
      </c>
      <c r="X20" t="str">
        <f>IF(TelcoData2[[#This Row],[tenure]]&lt;=12,"0-12 Months",
IF(TelcoData2[[#This Row],[tenure]]&lt;=24,"13-24 Months",
IF(TelcoData2[[#This Row],[tenure]]&lt;=36,"25-36 Months",
IF(TelcoData2[[#This Row],[tenure]]&lt;=48,"37-48 Months",
IF(TelcoData2[[#This Row],[tenure]]&lt;=60,"49-60 Months",
"61-72 Months")))))</f>
        <v>0-12 Months</v>
      </c>
    </row>
    <row r="21" spans="1:24"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s="5">
        <v>1862.9</v>
      </c>
      <c r="U21" t="s">
        <v>24</v>
      </c>
      <c r="V21" s="5">
        <f>IFERROR(VALUE(TRIM(TelcoData2[[#This Row],[TotalCharges]])),"")</f>
        <v>1862.9</v>
      </c>
      <c r="W21">
        <f>IF(TelcoData2[[#This Row],[Churn]]="Yes",1,0)</f>
        <v>0</v>
      </c>
      <c r="X21" t="str">
        <f>IF(TelcoData2[[#This Row],[tenure]]&lt;=12,"0-12 Months",
IF(TelcoData2[[#This Row],[tenure]]&lt;=24,"13-24 Months",
IF(TelcoData2[[#This Row],[tenure]]&lt;=36,"25-36 Months",
IF(TelcoData2[[#This Row],[tenure]]&lt;=48,"37-48 Months",
IF(TelcoData2[[#This Row],[tenure]]&lt;=60,"49-60 Months",
"61-72 Months")))))</f>
        <v>13-24 Months</v>
      </c>
    </row>
    <row r="22" spans="1:24"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s="5">
        <v>39.65</v>
      </c>
      <c r="U22" t="s">
        <v>23</v>
      </c>
      <c r="V22" s="5">
        <f>IFERROR(VALUE(TRIM(TelcoData2[[#This Row],[TotalCharges]])),"")</f>
        <v>39.65</v>
      </c>
      <c r="W22">
        <f>IF(TelcoData2[[#This Row],[Churn]]="Yes",1,0)</f>
        <v>1</v>
      </c>
      <c r="X22" t="str">
        <f>IF(TelcoData2[[#This Row],[tenure]]&lt;=12,"0-12 Months",
IF(TelcoData2[[#This Row],[tenure]]&lt;=24,"13-24 Months",
IF(TelcoData2[[#This Row],[tenure]]&lt;=36,"25-36 Months",
IF(TelcoData2[[#This Row],[tenure]]&lt;=48,"37-48 Months",
IF(TelcoData2[[#This Row],[tenure]]&lt;=60,"49-60 Months",
"61-72 Months")))))</f>
        <v>0-12 Months</v>
      </c>
    </row>
    <row r="23" spans="1:24"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s="5">
        <v>202.25</v>
      </c>
      <c r="U23" t="s">
        <v>24</v>
      </c>
      <c r="V23" s="5">
        <f>IFERROR(VALUE(TRIM(TelcoData2[[#This Row],[TotalCharges]])),"")</f>
        <v>202.25</v>
      </c>
      <c r="W23">
        <f>IF(TelcoData2[[#This Row],[Churn]]="Yes",1,0)</f>
        <v>0</v>
      </c>
      <c r="X23" t="str">
        <f>IF(TelcoData2[[#This Row],[tenure]]&lt;=12,"0-12 Months",
IF(TelcoData2[[#This Row],[tenure]]&lt;=24,"13-24 Months",
IF(TelcoData2[[#This Row],[tenure]]&lt;=36,"25-36 Months",
IF(TelcoData2[[#This Row],[tenure]]&lt;=48,"37-48 Months",
IF(TelcoData2[[#This Row],[tenure]]&lt;=60,"49-60 Months",
"61-72 Months")))))</f>
        <v>0-12 Months</v>
      </c>
    </row>
    <row r="24" spans="1:24"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s="5">
        <v>20.149999999999999</v>
      </c>
      <c r="U24" t="s">
        <v>23</v>
      </c>
      <c r="V24" s="5">
        <f>IFERROR(VALUE(TRIM(TelcoData2[[#This Row],[TotalCharges]])),"")</f>
        <v>20.149999999999999</v>
      </c>
      <c r="W24">
        <f>IF(TelcoData2[[#This Row],[Churn]]="Yes",1,0)</f>
        <v>1</v>
      </c>
      <c r="X24" t="str">
        <f>IF(TelcoData2[[#This Row],[tenure]]&lt;=12,"0-12 Months",
IF(TelcoData2[[#This Row],[tenure]]&lt;=24,"13-24 Months",
IF(TelcoData2[[#This Row],[tenure]]&lt;=36,"25-36 Months",
IF(TelcoData2[[#This Row],[tenure]]&lt;=48,"37-48 Months",
IF(TelcoData2[[#This Row],[tenure]]&lt;=60,"49-60 Months",
"61-72 Months")))))</f>
        <v>0-12 Months</v>
      </c>
    </row>
    <row r="25" spans="1:24"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s="5">
        <v>3505.1</v>
      </c>
      <c r="U25" t="s">
        <v>24</v>
      </c>
      <c r="V25" s="5">
        <f>IFERROR(VALUE(TRIM(TelcoData2[[#This Row],[TotalCharges]])),"")</f>
        <v>3505.1</v>
      </c>
      <c r="W25">
        <f>IF(TelcoData2[[#This Row],[Churn]]="Yes",1,0)</f>
        <v>0</v>
      </c>
      <c r="X25" t="str">
        <f>IF(TelcoData2[[#This Row],[tenure]]&lt;=12,"0-12 Months",
IF(TelcoData2[[#This Row],[tenure]]&lt;=24,"13-24 Months",
IF(TelcoData2[[#This Row],[tenure]]&lt;=36,"25-36 Months",
IF(TelcoData2[[#This Row],[tenure]]&lt;=48,"37-48 Months",
IF(TelcoData2[[#This Row],[tenure]]&lt;=60,"49-60 Months",
"61-72 Months")))))</f>
        <v>49-60 Months</v>
      </c>
    </row>
    <row r="26" spans="1:24"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s="5">
        <v>2970.3</v>
      </c>
      <c r="U26" t="s">
        <v>24</v>
      </c>
      <c r="V26" s="5">
        <f>IFERROR(VALUE(TRIM(TelcoData2[[#This Row],[TotalCharges]])),"")</f>
        <v>2970.3</v>
      </c>
      <c r="W26">
        <f>IF(TelcoData2[[#This Row],[Churn]]="Yes",1,0)</f>
        <v>0</v>
      </c>
      <c r="X26" t="str">
        <f>IF(TelcoData2[[#This Row],[tenure]]&lt;=12,"0-12 Months",
IF(TelcoData2[[#This Row],[tenure]]&lt;=24,"13-24 Months",
IF(TelcoData2[[#This Row],[tenure]]&lt;=36,"25-36 Months",
IF(TelcoData2[[#This Row],[tenure]]&lt;=48,"37-48 Months",
IF(TelcoData2[[#This Row],[tenure]]&lt;=60,"49-60 Months",
"61-72 Months")))))</f>
        <v>49-60 Months</v>
      </c>
    </row>
    <row r="27" spans="1:24"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s="5">
        <v>1530.6</v>
      </c>
      <c r="U27" t="s">
        <v>24</v>
      </c>
      <c r="V27" s="5">
        <f>IFERROR(VALUE(TRIM(TelcoData2[[#This Row],[TotalCharges]])),"")</f>
        <v>1530.6</v>
      </c>
      <c r="W27">
        <f>IF(TelcoData2[[#This Row],[Churn]]="Yes",1,0)</f>
        <v>0</v>
      </c>
      <c r="X27" t="str">
        <f>IF(TelcoData2[[#This Row],[tenure]]&lt;=12,"0-12 Months",
IF(TelcoData2[[#This Row],[tenure]]&lt;=24,"13-24 Months",
IF(TelcoData2[[#This Row],[tenure]]&lt;=36,"25-36 Months",
IF(TelcoData2[[#This Row],[tenure]]&lt;=48,"37-48 Months",
IF(TelcoData2[[#This Row],[tenure]]&lt;=60,"49-60 Months",
"61-72 Months")))))</f>
        <v>25-36 Months</v>
      </c>
    </row>
    <row r="28" spans="1:24"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s="5">
        <v>4749.1499999999996</v>
      </c>
      <c r="U28" t="s">
        <v>23</v>
      </c>
      <c r="V28" s="5">
        <f>IFERROR(VALUE(TRIM(TelcoData2[[#This Row],[TotalCharges]])),"")</f>
        <v>4749.1499999999996</v>
      </c>
      <c r="W28">
        <f>IF(TelcoData2[[#This Row],[Churn]]="Yes",1,0)</f>
        <v>1</v>
      </c>
      <c r="X28" t="str">
        <f>IF(TelcoData2[[#This Row],[tenure]]&lt;=12,"0-12 Months",
IF(TelcoData2[[#This Row],[tenure]]&lt;=24,"13-24 Months",
IF(TelcoData2[[#This Row],[tenure]]&lt;=36,"25-36 Months",
IF(TelcoData2[[#This Row],[tenure]]&lt;=48,"37-48 Months",
IF(TelcoData2[[#This Row],[tenure]]&lt;=60,"49-60 Months",
"61-72 Months")))))</f>
        <v>37-48 Months</v>
      </c>
    </row>
    <row r="29" spans="1:24"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s="5">
        <v>30.2</v>
      </c>
      <c r="U29" t="s">
        <v>23</v>
      </c>
      <c r="V29" s="5">
        <f>IFERROR(VALUE(TRIM(TelcoData2[[#This Row],[TotalCharges]])),"")</f>
        <v>30.2</v>
      </c>
      <c r="W29">
        <f>IF(TelcoData2[[#This Row],[Churn]]="Yes",1,0)</f>
        <v>1</v>
      </c>
      <c r="X29" t="str">
        <f>IF(TelcoData2[[#This Row],[tenure]]&lt;=12,"0-12 Months",
IF(TelcoData2[[#This Row],[tenure]]&lt;=24,"13-24 Months",
IF(TelcoData2[[#This Row],[tenure]]&lt;=36,"25-36 Months",
IF(TelcoData2[[#This Row],[tenure]]&lt;=48,"37-48 Months",
IF(TelcoData2[[#This Row],[tenure]]&lt;=60,"49-60 Months",
"61-72 Months")))))</f>
        <v>0-12 Months</v>
      </c>
    </row>
    <row r="30" spans="1:24"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s="5">
        <v>6369.45</v>
      </c>
      <c r="U30" t="s">
        <v>24</v>
      </c>
      <c r="V30" s="5">
        <f>IFERROR(VALUE(TRIM(TelcoData2[[#This Row],[TotalCharges]])),"")</f>
        <v>6369.45</v>
      </c>
      <c r="W30">
        <f>IF(TelcoData2[[#This Row],[Churn]]="Yes",1,0)</f>
        <v>0</v>
      </c>
      <c r="X30" t="str">
        <f>IF(TelcoData2[[#This Row],[tenure]]&lt;=12,"0-12 Months",
IF(TelcoData2[[#This Row],[tenure]]&lt;=24,"13-24 Months",
IF(TelcoData2[[#This Row],[tenure]]&lt;=36,"25-36 Months",
IF(TelcoData2[[#This Row],[tenure]]&lt;=48,"37-48 Months",
IF(TelcoData2[[#This Row],[tenure]]&lt;=60,"49-60 Months",
"61-72 Months")))))</f>
        <v>61-72 Months</v>
      </c>
    </row>
    <row r="31" spans="1:24"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s="5">
        <v>1093.0999999999999</v>
      </c>
      <c r="U31" t="s">
        <v>23</v>
      </c>
      <c r="V31" s="5">
        <f>IFERROR(VALUE(TRIM(TelcoData2[[#This Row],[TotalCharges]])),"")</f>
        <v>1093.0999999999999</v>
      </c>
      <c r="W31">
        <f>IF(TelcoData2[[#This Row],[Churn]]="Yes",1,0)</f>
        <v>1</v>
      </c>
      <c r="X31" t="str">
        <f>IF(TelcoData2[[#This Row],[tenure]]&lt;=12,"0-12 Months",
IF(TelcoData2[[#This Row],[tenure]]&lt;=24,"13-24 Months",
IF(TelcoData2[[#This Row],[tenure]]&lt;=36,"25-36 Months",
IF(TelcoData2[[#This Row],[tenure]]&lt;=48,"37-48 Months",
IF(TelcoData2[[#This Row],[tenure]]&lt;=60,"49-60 Months",
"61-72 Months")))))</f>
        <v>13-24 Months</v>
      </c>
    </row>
    <row r="32" spans="1:24"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s="5">
        <v>6766.95</v>
      </c>
      <c r="U32" t="s">
        <v>24</v>
      </c>
      <c r="V32" s="5">
        <f>IFERROR(VALUE(TRIM(TelcoData2[[#This Row],[TotalCharges]])),"")</f>
        <v>6766.95</v>
      </c>
      <c r="W32">
        <f>IF(TelcoData2[[#This Row],[Churn]]="Yes",1,0)</f>
        <v>0</v>
      </c>
      <c r="X32" t="str">
        <f>IF(TelcoData2[[#This Row],[tenure]]&lt;=12,"0-12 Months",
IF(TelcoData2[[#This Row],[tenure]]&lt;=24,"13-24 Months",
IF(TelcoData2[[#This Row],[tenure]]&lt;=36,"25-36 Months",
IF(TelcoData2[[#This Row],[tenure]]&lt;=48,"37-48 Months",
IF(TelcoData2[[#This Row],[tenure]]&lt;=60,"49-60 Months",
"61-72 Months")))))</f>
        <v>61-72 Months</v>
      </c>
    </row>
    <row r="33" spans="1:24"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s="5">
        <v>181.65</v>
      </c>
      <c r="U33" t="s">
        <v>24</v>
      </c>
      <c r="V33" s="5">
        <f>IFERROR(VALUE(TRIM(TelcoData2[[#This Row],[TotalCharges]])),"")</f>
        <v>181.65</v>
      </c>
      <c r="W33">
        <f>IF(TelcoData2[[#This Row],[Churn]]="Yes",1,0)</f>
        <v>0</v>
      </c>
      <c r="X33" t="str">
        <f>IF(TelcoData2[[#This Row],[tenure]]&lt;=12,"0-12 Months",
IF(TelcoData2[[#This Row],[tenure]]&lt;=24,"13-24 Months",
IF(TelcoData2[[#This Row],[tenure]]&lt;=36,"25-36 Months",
IF(TelcoData2[[#This Row],[tenure]]&lt;=48,"37-48 Months",
IF(TelcoData2[[#This Row],[tenure]]&lt;=60,"49-60 Months",
"61-72 Months")))))</f>
        <v>0-12 Months</v>
      </c>
    </row>
    <row r="34" spans="1:24"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s="5">
        <v>1874.45</v>
      </c>
      <c r="U34" t="s">
        <v>24</v>
      </c>
      <c r="V34" s="5">
        <f>IFERROR(VALUE(TRIM(TelcoData2[[#This Row],[TotalCharges]])),"")</f>
        <v>1874.45</v>
      </c>
      <c r="W34">
        <f>IF(TelcoData2[[#This Row],[Churn]]="Yes",1,0)</f>
        <v>0</v>
      </c>
      <c r="X34" t="str">
        <f>IF(TelcoData2[[#This Row],[tenure]]&lt;=12,"0-12 Months",
IF(TelcoData2[[#This Row],[tenure]]&lt;=24,"13-24 Months",
IF(TelcoData2[[#This Row],[tenure]]&lt;=36,"25-36 Months",
IF(TelcoData2[[#This Row],[tenure]]&lt;=48,"37-48 Months",
IF(TelcoData2[[#This Row],[tenure]]&lt;=60,"49-60 Months",
"61-72 Months")))))</f>
        <v>25-36 Months</v>
      </c>
    </row>
    <row r="35" spans="1:24"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s="5">
        <v>20.2</v>
      </c>
      <c r="U35" t="s">
        <v>24</v>
      </c>
      <c r="V35" s="5">
        <f>IFERROR(VALUE(TRIM(TelcoData2[[#This Row],[TotalCharges]])),"")</f>
        <v>20.2</v>
      </c>
      <c r="W35">
        <f>IF(TelcoData2[[#This Row],[Churn]]="Yes",1,0)</f>
        <v>0</v>
      </c>
      <c r="X35" t="str">
        <f>IF(TelcoData2[[#This Row],[tenure]]&lt;=12,"0-12 Months",
IF(TelcoData2[[#This Row],[tenure]]&lt;=24,"13-24 Months",
IF(TelcoData2[[#This Row],[tenure]]&lt;=36,"25-36 Months",
IF(TelcoData2[[#This Row],[tenure]]&lt;=48,"37-48 Months",
IF(TelcoData2[[#This Row],[tenure]]&lt;=60,"49-60 Months",
"61-72 Months")))))</f>
        <v>0-12 Months</v>
      </c>
    </row>
    <row r="36" spans="1:24"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s="5">
        <v>45.25</v>
      </c>
      <c r="U36" t="s">
        <v>24</v>
      </c>
      <c r="V36" s="5">
        <f>IFERROR(VALUE(TRIM(TelcoData2[[#This Row],[TotalCharges]])),"")</f>
        <v>45.25</v>
      </c>
      <c r="W36">
        <f>IF(TelcoData2[[#This Row],[Churn]]="Yes",1,0)</f>
        <v>0</v>
      </c>
      <c r="X36" t="str">
        <f>IF(TelcoData2[[#This Row],[tenure]]&lt;=12,"0-12 Months",
IF(TelcoData2[[#This Row],[tenure]]&lt;=24,"13-24 Months",
IF(TelcoData2[[#This Row],[tenure]]&lt;=36,"25-36 Months",
IF(TelcoData2[[#This Row],[tenure]]&lt;=48,"37-48 Months",
IF(TelcoData2[[#This Row],[tenure]]&lt;=60,"49-60 Months",
"61-72 Months")))))</f>
        <v>0-12 Months</v>
      </c>
    </row>
    <row r="37" spans="1:24"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s="5">
        <v>7251.7</v>
      </c>
      <c r="U37" t="s">
        <v>24</v>
      </c>
      <c r="V37" s="5">
        <f>IFERROR(VALUE(TRIM(TelcoData2[[#This Row],[TotalCharges]])),"")</f>
        <v>7251.7</v>
      </c>
      <c r="W37">
        <f>IF(TelcoData2[[#This Row],[Churn]]="Yes",1,0)</f>
        <v>0</v>
      </c>
      <c r="X37" t="str">
        <f>IF(TelcoData2[[#This Row],[tenure]]&lt;=12,"0-12 Months",
IF(TelcoData2[[#This Row],[tenure]]&lt;=24,"13-24 Months",
IF(TelcoData2[[#This Row],[tenure]]&lt;=36,"25-36 Months",
IF(TelcoData2[[#This Row],[tenure]]&lt;=48,"37-48 Months",
IF(TelcoData2[[#This Row],[tenure]]&lt;=60,"49-60 Months",
"61-72 Months")))))</f>
        <v>61-72 Months</v>
      </c>
    </row>
    <row r="38" spans="1:24"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s="5">
        <v>316.89999999999998</v>
      </c>
      <c r="U38" t="s">
        <v>23</v>
      </c>
      <c r="V38" s="5">
        <f>IFERROR(VALUE(TRIM(TelcoData2[[#This Row],[TotalCharges]])),"")</f>
        <v>316.89999999999998</v>
      </c>
      <c r="W38">
        <f>IF(TelcoData2[[#This Row],[Churn]]="Yes",1,0)</f>
        <v>1</v>
      </c>
      <c r="X38" t="str">
        <f>IF(TelcoData2[[#This Row],[tenure]]&lt;=12,"0-12 Months",
IF(TelcoData2[[#This Row],[tenure]]&lt;=24,"13-24 Months",
IF(TelcoData2[[#This Row],[tenure]]&lt;=36,"25-36 Months",
IF(TelcoData2[[#This Row],[tenure]]&lt;=48,"37-48 Months",
IF(TelcoData2[[#This Row],[tenure]]&lt;=60,"49-60 Months",
"61-72 Months")))))</f>
        <v>0-12 Months</v>
      </c>
    </row>
    <row r="39" spans="1:24"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s="5">
        <v>3548.3</v>
      </c>
      <c r="U39" t="s">
        <v>24</v>
      </c>
      <c r="V39" s="5">
        <f>IFERROR(VALUE(TRIM(TelcoData2[[#This Row],[TotalCharges]])),"")</f>
        <v>3548.3</v>
      </c>
      <c r="W39">
        <f>IF(TelcoData2[[#This Row],[Churn]]="Yes",1,0)</f>
        <v>0</v>
      </c>
      <c r="X39" t="str">
        <f>IF(TelcoData2[[#This Row],[tenure]]&lt;=12,"0-12 Months",
IF(TelcoData2[[#This Row],[tenure]]&lt;=24,"13-24 Months",
IF(TelcoData2[[#This Row],[tenure]]&lt;=36,"25-36 Months",
IF(TelcoData2[[#This Row],[tenure]]&lt;=48,"37-48 Months",
IF(TelcoData2[[#This Row],[tenure]]&lt;=60,"49-60 Months",
"61-72 Months")))))</f>
        <v>37-48 Months</v>
      </c>
    </row>
    <row r="40" spans="1:24"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s="5">
        <v>3549.25</v>
      </c>
      <c r="U40" t="s">
        <v>23</v>
      </c>
      <c r="V40" s="5">
        <f>IFERROR(VALUE(TRIM(TelcoData2[[#This Row],[TotalCharges]])),"")</f>
        <v>3549.25</v>
      </c>
      <c r="W40">
        <f>IF(TelcoData2[[#This Row],[Churn]]="Yes",1,0)</f>
        <v>1</v>
      </c>
      <c r="X40" t="str">
        <f>IF(TelcoData2[[#This Row],[tenure]]&lt;=12,"0-12 Months",
IF(TelcoData2[[#This Row],[tenure]]&lt;=24,"13-24 Months",
IF(TelcoData2[[#This Row],[tenure]]&lt;=36,"25-36 Months",
IF(TelcoData2[[#This Row],[tenure]]&lt;=48,"37-48 Months",
IF(TelcoData2[[#This Row],[tenure]]&lt;=60,"49-60 Months",
"61-72 Months")))))</f>
        <v>25-36 Months</v>
      </c>
    </row>
    <row r="41" spans="1:24"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s="5">
        <v>1105.4000000000001</v>
      </c>
      <c r="U41" t="s">
        <v>23</v>
      </c>
      <c r="V41" s="5">
        <f>IFERROR(VALUE(TRIM(TelcoData2[[#This Row],[TotalCharges]])),"")</f>
        <v>1105.4000000000001</v>
      </c>
      <c r="W41">
        <f>IF(TelcoData2[[#This Row],[Churn]]="Yes",1,0)</f>
        <v>1</v>
      </c>
      <c r="X41" t="str">
        <f>IF(TelcoData2[[#This Row],[tenure]]&lt;=12,"0-12 Months",
IF(TelcoData2[[#This Row],[tenure]]&lt;=24,"13-24 Months",
IF(TelcoData2[[#This Row],[tenure]]&lt;=36,"25-36 Months",
IF(TelcoData2[[#This Row],[tenure]]&lt;=48,"37-48 Months",
IF(TelcoData2[[#This Row],[tenure]]&lt;=60,"49-60 Months",
"61-72 Months")))))</f>
        <v>0-12 Months</v>
      </c>
    </row>
    <row r="42" spans="1:24"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s="5">
        <v>475.7</v>
      </c>
      <c r="U42" t="s">
        <v>24</v>
      </c>
      <c r="V42" s="5">
        <f>IFERROR(VALUE(TRIM(TelcoData2[[#This Row],[TotalCharges]])),"")</f>
        <v>475.7</v>
      </c>
      <c r="W42">
        <f>IF(TelcoData2[[#This Row],[Churn]]="Yes",1,0)</f>
        <v>0</v>
      </c>
      <c r="X42" t="str">
        <f>IF(TelcoData2[[#This Row],[tenure]]&lt;=12,"0-12 Months",
IF(TelcoData2[[#This Row],[tenure]]&lt;=24,"13-24 Months",
IF(TelcoData2[[#This Row],[tenure]]&lt;=36,"25-36 Months",
IF(TelcoData2[[#This Row],[tenure]]&lt;=48,"37-48 Months",
IF(TelcoData2[[#This Row],[tenure]]&lt;=60,"49-60 Months",
"61-72 Months")))))</f>
        <v>0-12 Months</v>
      </c>
    </row>
    <row r="43" spans="1:24"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s="5">
        <v>4872.3500000000004</v>
      </c>
      <c r="U43" t="s">
        <v>24</v>
      </c>
      <c r="V43" s="5">
        <f>IFERROR(VALUE(TRIM(TelcoData2[[#This Row],[TotalCharges]])),"")</f>
        <v>4872.3500000000004</v>
      </c>
      <c r="W43">
        <f>IF(TelcoData2[[#This Row],[Churn]]="Yes",1,0)</f>
        <v>0</v>
      </c>
      <c r="X43" t="str">
        <f>IF(TelcoData2[[#This Row],[tenure]]&lt;=12,"0-12 Months",
IF(TelcoData2[[#This Row],[tenure]]&lt;=24,"13-24 Months",
IF(TelcoData2[[#This Row],[tenure]]&lt;=36,"25-36 Months",
IF(TelcoData2[[#This Row],[tenure]]&lt;=48,"37-48 Months",
IF(TelcoData2[[#This Row],[tenure]]&lt;=60,"49-60 Months",
"61-72 Months")))))</f>
        <v>61-72 Months</v>
      </c>
    </row>
    <row r="44" spans="1:24"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s="5">
        <v>418.25</v>
      </c>
      <c r="U44" t="s">
        <v>24</v>
      </c>
      <c r="V44" s="5">
        <f>IFERROR(VALUE(TRIM(TelcoData2[[#This Row],[TotalCharges]])),"")</f>
        <v>418.25</v>
      </c>
      <c r="W44">
        <f>IF(TelcoData2[[#This Row],[Churn]]="Yes",1,0)</f>
        <v>0</v>
      </c>
      <c r="X44" t="str">
        <f>IF(TelcoData2[[#This Row],[tenure]]&lt;=12,"0-12 Months",
IF(TelcoData2[[#This Row],[tenure]]&lt;=24,"13-24 Months",
IF(TelcoData2[[#This Row],[tenure]]&lt;=36,"25-36 Months",
IF(TelcoData2[[#This Row],[tenure]]&lt;=48,"37-48 Months",
IF(TelcoData2[[#This Row],[tenure]]&lt;=60,"49-60 Months",
"61-72 Months")))))</f>
        <v>13-24 Months</v>
      </c>
    </row>
    <row r="45" spans="1:24"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s="5">
        <v>4861.45</v>
      </c>
      <c r="U45" t="s">
        <v>24</v>
      </c>
      <c r="V45" s="5">
        <f>IFERROR(VALUE(TRIM(TelcoData2[[#This Row],[TotalCharges]])),"")</f>
        <v>4861.45</v>
      </c>
      <c r="W45">
        <f>IF(TelcoData2[[#This Row],[Churn]]="Yes",1,0)</f>
        <v>0</v>
      </c>
      <c r="X45" t="str">
        <f>IF(TelcoData2[[#This Row],[tenure]]&lt;=12,"0-12 Months",
IF(TelcoData2[[#This Row],[tenure]]&lt;=24,"13-24 Months",
IF(TelcoData2[[#This Row],[tenure]]&lt;=36,"25-36 Months",
IF(TelcoData2[[#This Row],[tenure]]&lt;=48,"37-48 Months",
IF(TelcoData2[[#This Row],[tenure]]&lt;=60,"49-60 Months",
"61-72 Months")))))</f>
        <v>61-72 Months</v>
      </c>
    </row>
    <row r="46" spans="1:24"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s="5">
        <v>981.45</v>
      </c>
      <c r="U46" t="s">
        <v>24</v>
      </c>
      <c r="V46" s="5">
        <f>IFERROR(VALUE(TRIM(TelcoData2[[#This Row],[TotalCharges]])),"")</f>
        <v>981.45</v>
      </c>
      <c r="W46">
        <f>IF(TelcoData2[[#This Row],[Churn]]="Yes",1,0)</f>
        <v>0</v>
      </c>
      <c r="X46" t="str">
        <f>IF(TelcoData2[[#This Row],[tenure]]&lt;=12,"0-12 Months",
IF(TelcoData2[[#This Row],[tenure]]&lt;=24,"13-24 Months",
IF(TelcoData2[[#This Row],[tenure]]&lt;=36,"25-36 Months",
IF(TelcoData2[[#This Row],[tenure]]&lt;=48,"37-48 Months",
IF(TelcoData2[[#This Row],[tenure]]&lt;=60,"49-60 Months",
"61-72 Months")))))</f>
        <v>13-24 Months</v>
      </c>
    </row>
    <row r="47" spans="1:24"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s="5">
        <v>3906.7</v>
      </c>
      <c r="U47" t="s">
        <v>24</v>
      </c>
      <c r="V47" s="5">
        <f>IFERROR(VALUE(TRIM(TelcoData2[[#This Row],[TotalCharges]])),"")</f>
        <v>3906.7</v>
      </c>
      <c r="W47">
        <f>IF(TelcoData2[[#This Row],[Churn]]="Yes",1,0)</f>
        <v>0</v>
      </c>
      <c r="X47" t="str">
        <f>IF(TelcoData2[[#This Row],[tenure]]&lt;=12,"0-12 Months",
IF(TelcoData2[[#This Row],[tenure]]&lt;=24,"13-24 Months",
IF(TelcoData2[[#This Row],[tenure]]&lt;=36,"25-36 Months",
IF(TelcoData2[[#This Row],[tenure]]&lt;=48,"37-48 Months",
IF(TelcoData2[[#This Row],[tenure]]&lt;=60,"49-60 Months",
"61-72 Months")))))</f>
        <v>49-60 Months</v>
      </c>
    </row>
    <row r="48" spans="1:24"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s="5">
        <v>97</v>
      </c>
      <c r="U48" t="s">
        <v>24</v>
      </c>
      <c r="V48" s="5">
        <f>IFERROR(VALUE(TRIM(TelcoData2[[#This Row],[TotalCharges]])),"")</f>
        <v>97</v>
      </c>
      <c r="W48">
        <f>IF(TelcoData2[[#This Row],[Churn]]="Yes",1,0)</f>
        <v>0</v>
      </c>
      <c r="X48" t="str">
        <f>IF(TelcoData2[[#This Row],[tenure]]&lt;=12,"0-12 Months",
IF(TelcoData2[[#This Row],[tenure]]&lt;=24,"13-24 Months",
IF(TelcoData2[[#This Row],[tenure]]&lt;=36,"25-36 Months",
IF(TelcoData2[[#This Row],[tenure]]&lt;=48,"37-48 Months",
IF(TelcoData2[[#This Row],[tenure]]&lt;=60,"49-60 Months",
"61-72 Months")))))</f>
        <v>0-12 Months</v>
      </c>
    </row>
    <row r="49" spans="1:24"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s="5">
        <v>144.15</v>
      </c>
      <c r="U49" t="s">
        <v>23</v>
      </c>
      <c r="V49" s="5">
        <f>IFERROR(VALUE(TRIM(TelcoData2[[#This Row],[TotalCharges]])),"")</f>
        <v>144.15</v>
      </c>
      <c r="W49">
        <f>IF(TelcoData2[[#This Row],[Churn]]="Yes",1,0)</f>
        <v>1</v>
      </c>
      <c r="X49" t="str">
        <f>IF(TelcoData2[[#This Row],[tenure]]&lt;=12,"0-12 Months",
IF(TelcoData2[[#This Row],[tenure]]&lt;=24,"13-24 Months",
IF(TelcoData2[[#This Row],[tenure]]&lt;=36,"25-36 Months",
IF(TelcoData2[[#This Row],[tenure]]&lt;=48,"37-48 Months",
IF(TelcoData2[[#This Row],[tenure]]&lt;=60,"49-60 Months",
"61-72 Months")))))</f>
        <v>0-12 Months</v>
      </c>
    </row>
    <row r="50" spans="1:24"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s="5">
        <v>4217.8</v>
      </c>
      <c r="U50" t="s">
        <v>24</v>
      </c>
      <c r="V50" s="5">
        <f>IFERROR(VALUE(TRIM(TelcoData2[[#This Row],[TotalCharges]])),"")</f>
        <v>4217.8</v>
      </c>
      <c r="W50">
        <f>IF(TelcoData2[[#This Row],[Churn]]="Yes",1,0)</f>
        <v>0</v>
      </c>
      <c r="X50" t="str">
        <f>IF(TelcoData2[[#This Row],[tenure]]&lt;=12,"0-12 Months",
IF(TelcoData2[[#This Row],[tenure]]&lt;=24,"13-24 Months",
IF(TelcoData2[[#This Row],[tenure]]&lt;=36,"25-36 Months",
IF(TelcoData2[[#This Row],[tenure]]&lt;=48,"37-48 Months",
IF(TelcoData2[[#This Row],[tenure]]&lt;=60,"49-60 Months",
"61-72 Months")))))</f>
        <v>49-60 Months</v>
      </c>
    </row>
    <row r="51" spans="1:24"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s="5">
        <v>4254.1000000000004</v>
      </c>
      <c r="U51" t="s">
        <v>24</v>
      </c>
      <c r="V51" s="5">
        <f>IFERROR(VALUE(TRIM(TelcoData2[[#This Row],[TotalCharges]])),"")</f>
        <v>4254.1000000000004</v>
      </c>
      <c r="W51">
        <f>IF(TelcoData2[[#This Row],[Churn]]="Yes",1,0)</f>
        <v>0</v>
      </c>
      <c r="X51" t="str">
        <f>IF(TelcoData2[[#This Row],[tenure]]&lt;=12,"0-12 Months",
IF(TelcoData2[[#This Row],[tenure]]&lt;=24,"13-24 Months",
IF(TelcoData2[[#This Row],[tenure]]&lt;=36,"25-36 Months",
IF(TelcoData2[[#This Row],[tenure]]&lt;=48,"37-48 Months",
IF(TelcoData2[[#This Row],[tenure]]&lt;=60,"49-60 Months",
"61-72 Months")))))</f>
        <v>61-72 Months</v>
      </c>
    </row>
    <row r="52" spans="1:24"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s="5">
        <v>3838.75</v>
      </c>
      <c r="U52" t="s">
        <v>24</v>
      </c>
      <c r="V52" s="5">
        <f>IFERROR(VALUE(TRIM(TelcoData2[[#This Row],[TotalCharges]])),"")</f>
        <v>3838.75</v>
      </c>
      <c r="W52">
        <f>IF(TelcoData2[[#This Row],[Churn]]="Yes",1,0)</f>
        <v>0</v>
      </c>
      <c r="X52" t="str">
        <f>IF(TelcoData2[[#This Row],[tenure]]&lt;=12,"0-12 Months",
IF(TelcoData2[[#This Row],[tenure]]&lt;=24,"13-24 Months",
IF(TelcoData2[[#This Row],[tenure]]&lt;=36,"25-36 Months",
IF(TelcoData2[[#This Row],[tenure]]&lt;=48,"37-48 Months",
IF(TelcoData2[[#This Row],[tenure]]&lt;=60,"49-60 Months",
"61-72 Months")))))</f>
        <v>37-48 Months</v>
      </c>
    </row>
    <row r="53" spans="1:24"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s="5">
        <v>1426.4</v>
      </c>
      <c r="U53" t="s">
        <v>23</v>
      </c>
      <c r="V53" s="5">
        <f>IFERROR(VALUE(TRIM(TelcoData2[[#This Row],[TotalCharges]])),"")</f>
        <v>1426.4</v>
      </c>
      <c r="W53">
        <f>IF(TelcoData2[[#This Row],[Churn]]="Yes",1,0)</f>
        <v>1</v>
      </c>
      <c r="X53" t="str">
        <f>IF(TelcoData2[[#This Row],[tenure]]&lt;=12,"0-12 Months",
IF(TelcoData2[[#This Row],[tenure]]&lt;=24,"13-24 Months",
IF(TelcoData2[[#This Row],[tenure]]&lt;=36,"25-36 Months",
IF(TelcoData2[[#This Row],[tenure]]&lt;=48,"37-48 Months",
IF(TelcoData2[[#This Row],[tenure]]&lt;=60,"49-60 Months",
"61-72 Months")))))</f>
        <v>13-24 Months</v>
      </c>
    </row>
    <row r="54" spans="1:24"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s="5">
        <v>1752.65</v>
      </c>
      <c r="U54" t="s">
        <v>24</v>
      </c>
      <c r="V54" s="5">
        <f>IFERROR(VALUE(TRIM(TelcoData2[[#This Row],[TotalCharges]])),"")</f>
        <v>1752.65</v>
      </c>
      <c r="W54">
        <f>IF(TelcoData2[[#This Row],[Churn]]="Yes",1,0)</f>
        <v>0</v>
      </c>
      <c r="X54" t="str">
        <f>IF(TelcoData2[[#This Row],[tenure]]&lt;=12,"0-12 Months",
IF(TelcoData2[[#This Row],[tenure]]&lt;=24,"13-24 Months",
IF(TelcoData2[[#This Row],[tenure]]&lt;=36,"25-36 Months",
IF(TelcoData2[[#This Row],[tenure]]&lt;=48,"37-48 Months",
IF(TelcoData2[[#This Row],[tenure]]&lt;=60,"49-60 Months",
"61-72 Months")))))</f>
        <v>25-36 Months</v>
      </c>
    </row>
    <row r="55" spans="1:24"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s="5">
        <v>633.29999999999995</v>
      </c>
      <c r="U55" t="s">
        <v>23</v>
      </c>
      <c r="V55" s="5">
        <f>IFERROR(VALUE(TRIM(TelcoData2[[#This Row],[TotalCharges]])),"")</f>
        <v>633.29999999999995</v>
      </c>
      <c r="W55">
        <f>IF(TelcoData2[[#This Row],[Churn]]="Yes",1,0)</f>
        <v>1</v>
      </c>
      <c r="X55" t="str">
        <f>IF(TelcoData2[[#This Row],[tenure]]&lt;=12,"0-12 Months",
IF(TelcoData2[[#This Row],[tenure]]&lt;=24,"13-24 Months",
IF(TelcoData2[[#This Row],[tenure]]&lt;=36,"25-36 Months",
IF(TelcoData2[[#This Row],[tenure]]&lt;=48,"37-48 Months",
IF(TelcoData2[[#This Row],[tenure]]&lt;=60,"49-60 Months",
"61-72 Months")))))</f>
        <v>0-12 Months</v>
      </c>
    </row>
    <row r="56" spans="1:24"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s="5">
        <v>4456.3500000000004</v>
      </c>
      <c r="U56" t="s">
        <v>24</v>
      </c>
      <c r="V56" s="5">
        <f>IFERROR(VALUE(TRIM(TelcoData2[[#This Row],[TotalCharges]])),"")</f>
        <v>4456.3500000000004</v>
      </c>
      <c r="W56">
        <f>IF(TelcoData2[[#This Row],[Churn]]="Yes",1,0)</f>
        <v>0</v>
      </c>
      <c r="X56" t="str">
        <f>IF(TelcoData2[[#This Row],[tenure]]&lt;=12,"0-12 Months",
IF(TelcoData2[[#This Row],[tenure]]&lt;=24,"13-24 Months",
IF(TelcoData2[[#This Row],[tenure]]&lt;=36,"25-36 Months",
IF(TelcoData2[[#This Row],[tenure]]&lt;=48,"37-48 Months",
IF(TelcoData2[[#This Row],[tenure]]&lt;=60,"49-60 Months",
"61-72 Months")))))</f>
        <v>49-60 Months</v>
      </c>
    </row>
    <row r="57" spans="1:24"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s="5">
        <v>1752.55</v>
      </c>
      <c r="U57" t="s">
        <v>23</v>
      </c>
      <c r="V57" s="5">
        <f>IFERROR(VALUE(TRIM(TelcoData2[[#This Row],[TotalCharges]])),"")</f>
        <v>1752.55</v>
      </c>
      <c r="W57">
        <f>IF(TelcoData2[[#This Row],[Churn]]="Yes",1,0)</f>
        <v>1</v>
      </c>
      <c r="X57" t="str">
        <f>IF(TelcoData2[[#This Row],[tenure]]&lt;=12,"0-12 Months",
IF(TelcoData2[[#This Row],[tenure]]&lt;=24,"13-24 Months",
IF(TelcoData2[[#This Row],[tenure]]&lt;=36,"25-36 Months",
IF(TelcoData2[[#This Row],[tenure]]&lt;=48,"37-48 Months",
IF(TelcoData2[[#This Row],[tenure]]&lt;=60,"49-60 Months",
"61-72 Months")))))</f>
        <v>13-24 Months</v>
      </c>
    </row>
    <row r="58" spans="1:24"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s="5">
        <v>6311.2</v>
      </c>
      <c r="U58" t="s">
        <v>24</v>
      </c>
      <c r="V58" s="5">
        <f>IFERROR(VALUE(TRIM(TelcoData2[[#This Row],[TotalCharges]])),"")</f>
        <v>6311.2</v>
      </c>
      <c r="W58">
        <f>IF(TelcoData2[[#This Row],[Churn]]="Yes",1,0)</f>
        <v>0</v>
      </c>
      <c r="X58" t="str">
        <f>IF(TelcoData2[[#This Row],[tenure]]&lt;=12,"0-12 Months",
IF(TelcoData2[[#This Row],[tenure]]&lt;=24,"13-24 Months",
IF(TelcoData2[[#This Row],[tenure]]&lt;=36,"25-36 Months",
IF(TelcoData2[[#This Row],[tenure]]&lt;=48,"37-48 Months",
IF(TelcoData2[[#This Row],[tenure]]&lt;=60,"49-60 Months",
"61-72 Months")))))</f>
        <v>61-72 Months</v>
      </c>
    </row>
    <row r="59" spans="1:24"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s="5">
        <v>7076.35</v>
      </c>
      <c r="U59" t="s">
        <v>24</v>
      </c>
      <c r="V59" s="5">
        <f>IFERROR(VALUE(TRIM(TelcoData2[[#This Row],[TotalCharges]])),"")</f>
        <v>7076.35</v>
      </c>
      <c r="W59">
        <f>IF(TelcoData2[[#This Row],[Churn]]="Yes",1,0)</f>
        <v>0</v>
      </c>
      <c r="X59" t="str">
        <f>IF(TelcoData2[[#This Row],[tenure]]&lt;=12,"0-12 Months",
IF(TelcoData2[[#This Row],[tenure]]&lt;=24,"13-24 Months",
IF(TelcoData2[[#This Row],[tenure]]&lt;=36,"25-36 Months",
IF(TelcoData2[[#This Row],[tenure]]&lt;=48,"37-48 Months",
IF(TelcoData2[[#This Row],[tenure]]&lt;=60,"49-60 Months",
"61-72 Months")))))</f>
        <v>61-72 Months</v>
      </c>
    </row>
    <row r="60" spans="1:24"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s="5">
        <v>894.3</v>
      </c>
      <c r="U60" t="s">
        <v>24</v>
      </c>
      <c r="V60" s="5">
        <f>IFERROR(VALUE(TRIM(TelcoData2[[#This Row],[TotalCharges]])),"")</f>
        <v>894.3</v>
      </c>
      <c r="W60">
        <f>IF(TelcoData2[[#This Row],[Churn]]="Yes",1,0)</f>
        <v>0</v>
      </c>
      <c r="X60" t="str">
        <f>IF(TelcoData2[[#This Row],[tenure]]&lt;=12,"0-12 Months",
IF(TelcoData2[[#This Row],[tenure]]&lt;=24,"13-24 Months",
IF(TelcoData2[[#This Row],[tenure]]&lt;=36,"25-36 Months",
IF(TelcoData2[[#This Row],[tenure]]&lt;=48,"37-48 Months",
IF(TelcoData2[[#This Row],[tenure]]&lt;=60,"49-60 Months",
"61-72 Months")))))</f>
        <v>25-36 Months</v>
      </c>
    </row>
    <row r="61" spans="1:24"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s="5">
        <v>7853.7</v>
      </c>
      <c r="U61" t="s">
        <v>24</v>
      </c>
      <c r="V61" s="5">
        <f>IFERROR(VALUE(TRIM(TelcoData2[[#This Row],[TotalCharges]])),"")</f>
        <v>7853.7</v>
      </c>
      <c r="W61">
        <f>IF(TelcoData2[[#This Row],[Churn]]="Yes",1,0)</f>
        <v>0</v>
      </c>
      <c r="X61" t="str">
        <f>IF(TelcoData2[[#This Row],[tenure]]&lt;=12,"0-12 Months",
IF(TelcoData2[[#This Row],[tenure]]&lt;=24,"13-24 Months",
IF(TelcoData2[[#This Row],[tenure]]&lt;=36,"25-36 Months",
IF(TelcoData2[[#This Row],[tenure]]&lt;=48,"37-48 Months",
IF(TelcoData2[[#This Row],[tenure]]&lt;=60,"49-60 Months",
"61-72 Months")))))</f>
        <v>61-72 Months</v>
      </c>
    </row>
    <row r="62" spans="1:24"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s="5">
        <v>4707.1000000000004</v>
      </c>
      <c r="U62" t="s">
        <v>24</v>
      </c>
      <c r="V62" s="5">
        <f>IFERROR(VALUE(TRIM(TelcoData2[[#This Row],[TotalCharges]])),"")</f>
        <v>4707.1000000000004</v>
      </c>
      <c r="W62">
        <f>IF(TelcoData2[[#This Row],[Churn]]="Yes",1,0)</f>
        <v>0</v>
      </c>
      <c r="X62" t="str">
        <f>IF(TelcoData2[[#This Row],[tenure]]&lt;=12,"0-12 Months",
IF(TelcoData2[[#This Row],[tenure]]&lt;=24,"13-24 Months",
IF(TelcoData2[[#This Row],[tenure]]&lt;=36,"25-36 Months",
IF(TelcoData2[[#This Row],[tenure]]&lt;=48,"37-48 Months",
IF(TelcoData2[[#This Row],[tenure]]&lt;=60,"49-60 Months",
"61-72 Months")))))</f>
        <v>37-48 Months</v>
      </c>
    </row>
    <row r="63" spans="1:24"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s="5">
        <v>5450.7</v>
      </c>
      <c r="U63" t="s">
        <v>24</v>
      </c>
      <c r="V63" s="5">
        <f>IFERROR(VALUE(TRIM(TelcoData2[[#This Row],[TotalCharges]])),"")</f>
        <v>5450.7</v>
      </c>
      <c r="W63">
        <f>IF(TelcoData2[[#This Row],[Churn]]="Yes",1,0)</f>
        <v>0</v>
      </c>
      <c r="X63" t="str">
        <f>IF(TelcoData2[[#This Row],[tenure]]&lt;=12,"0-12 Months",
IF(TelcoData2[[#This Row],[tenure]]&lt;=24,"13-24 Months",
IF(TelcoData2[[#This Row],[tenure]]&lt;=36,"25-36 Months",
IF(TelcoData2[[#This Row],[tenure]]&lt;=48,"37-48 Months",
IF(TelcoData2[[#This Row],[tenure]]&lt;=60,"49-60 Months",
"61-72 Months")))))</f>
        <v>49-60 Months</v>
      </c>
    </row>
    <row r="64" spans="1:24"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s="5">
        <v>2962</v>
      </c>
      <c r="U64" t="s">
        <v>24</v>
      </c>
      <c r="V64" s="5">
        <f>IFERROR(VALUE(TRIM(TelcoData2[[#This Row],[TotalCharges]])),"")</f>
        <v>2962</v>
      </c>
      <c r="W64">
        <f>IF(TelcoData2[[#This Row],[Churn]]="Yes",1,0)</f>
        <v>0</v>
      </c>
      <c r="X64" t="str">
        <f>IF(TelcoData2[[#This Row],[tenure]]&lt;=12,"0-12 Months",
IF(TelcoData2[[#This Row],[tenure]]&lt;=24,"13-24 Months",
IF(TelcoData2[[#This Row],[tenure]]&lt;=36,"25-36 Months",
IF(TelcoData2[[#This Row],[tenure]]&lt;=48,"37-48 Months",
IF(TelcoData2[[#This Row],[tenure]]&lt;=60,"49-60 Months",
"61-72 Months")))))</f>
        <v>61-72 Months</v>
      </c>
    </row>
    <row r="65" spans="1:24"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s="5">
        <v>957.1</v>
      </c>
      <c r="U65" t="s">
        <v>24</v>
      </c>
      <c r="V65" s="5">
        <f>IFERROR(VALUE(TRIM(TelcoData2[[#This Row],[TotalCharges]])),"")</f>
        <v>957.1</v>
      </c>
      <c r="W65">
        <f>IF(TelcoData2[[#This Row],[Churn]]="Yes",1,0)</f>
        <v>0</v>
      </c>
      <c r="X65" t="str">
        <f>IF(TelcoData2[[#This Row],[tenure]]&lt;=12,"0-12 Months",
IF(TelcoData2[[#This Row],[tenure]]&lt;=24,"13-24 Months",
IF(TelcoData2[[#This Row],[tenure]]&lt;=36,"25-36 Months",
IF(TelcoData2[[#This Row],[tenure]]&lt;=48,"37-48 Months",
IF(TelcoData2[[#This Row],[tenure]]&lt;=60,"49-60 Months",
"61-72 Months")))))</f>
        <v>13-24 Months</v>
      </c>
    </row>
    <row r="66" spans="1:24"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s="5">
        <v>857.25</v>
      </c>
      <c r="U66" t="s">
        <v>23</v>
      </c>
      <c r="V66" s="5">
        <f>IFERROR(VALUE(TRIM(TelcoData2[[#This Row],[TotalCharges]])),"")</f>
        <v>857.25</v>
      </c>
      <c r="W66">
        <f>IF(TelcoData2[[#This Row],[Churn]]="Yes",1,0)</f>
        <v>1</v>
      </c>
      <c r="X66" t="str">
        <f>IF(TelcoData2[[#This Row],[tenure]]&lt;=12,"0-12 Months",
IF(TelcoData2[[#This Row],[tenure]]&lt;=24,"13-24 Months",
IF(TelcoData2[[#This Row],[tenure]]&lt;=36,"25-36 Months",
IF(TelcoData2[[#This Row],[tenure]]&lt;=48,"37-48 Months",
IF(TelcoData2[[#This Row],[tenure]]&lt;=60,"49-60 Months",
"61-72 Months")))))</f>
        <v>0-12 Months</v>
      </c>
    </row>
    <row r="67" spans="1:24"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s="5">
        <v>244.1</v>
      </c>
      <c r="U67" t="s">
        <v>24</v>
      </c>
      <c r="V67" s="5">
        <f>IFERROR(VALUE(TRIM(TelcoData2[[#This Row],[TotalCharges]])),"")</f>
        <v>244.1</v>
      </c>
      <c r="W67">
        <f>IF(TelcoData2[[#This Row],[Churn]]="Yes",1,0)</f>
        <v>0</v>
      </c>
      <c r="X67" t="str">
        <f>IF(TelcoData2[[#This Row],[tenure]]&lt;=12,"0-12 Months",
IF(TelcoData2[[#This Row],[tenure]]&lt;=24,"13-24 Months",
IF(TelcoData2[[#This Row],[tenure]]&lt;=36,"25-36 Months",
IF(TelcoData2[[#This Row],[tenure]]&lt;=48,"37-48 Months",
IF(TelcoData2[[#This Row],[tenure]]&lt;=60,"49-60 Months",
"61-72 Months")))))</f>
        <v>0-12 Months</v>
      </c>
    </row>
    <row r="68" spans="1:24"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s="5">
        <v>3650.35</v>
      </c>
      <c r="U68" t="s">
        <v>24</v>
      </c>
      <c r="V68" s="5">
        <f>IFERROR(VALUE(TRIM(TelcoData2[[#This Row],[TotalCharges]])),"")</f>
        <v>3650.35</v>
      </c>
      <c r="W68">
        <f>IF(TelcoData2[[#This Row],[Churn]]="Yes",1,0)</f>
        <v>0</v>
      </c>
      <c r="X68" t="str">
        <f>IF(TelcoData2[[#This Row],[tenure]]&lt;=12,"0-12 Months",
IF(TelcoData2[[#This Row],[tenure]]&lt;=24,"13-24 Months",
IF(TelcoData2[[#This Row],[tenure]]&lt;=36,"25-36 Months",
IF(TelcoData2[[#This Row],[tenure]]&lt;=48,"37-48 Months",
IF(TelcoData2[[#This Row],[tenure]]&lt;=60,"49-60 Months",
"61-72 Months")))))</f>
        <v>37-48 Months</v>
      </c>
    </row>
    <row r="69" spans="1:24"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s="5">
        <v>2497.1999999999998</v>
      </c>
      <c r="U69" t="s">
        <v>24</v>
      </c>
      <c r="V69" s="5">
        <f>IFERROR(VALUE(TRIM(TelcoData2[[#This Row],[TotalCharges]])),"")</f>
        <v>2497.1999999999998</v>
      </c>
      <c r="W69">
        <f>IF(TelcoData2[[#This Row],[Churn]]="Yes",1,0)</f>
        <v>0</v>
      </c>
      <c r="X69" t="str">
        <f>IF(TelcoData2[[#This Row],[tenure]]&lt;=12,"0-12 Months",
IF(TelcoData2[[#This Row],[tenure]]&lt;=24,"13-24 Months",
IF(TelcoData2[[#This Row],[tenure]]&lt;=36,"25-36 Months",
IF(TelcoData2[[#This Row],[tenure]]&lt;=48,"37-48 Months",
IF(TelcoData2[[#This Row],[tenure]]&lt;=60,"49-60 Months",
"61-72 Months")))))</f>
        <v>25-36 Months</v>
      </c>
    </row>
    <row r="70" spans="1:24"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s="5">
        <v>930.9</v>
      </c>
      <c r="U70" t="s">
        <v>24</v>
      </c>
      <c r="V70" s="5">
        <f>IFERROR(VALUE(TRIM(TelcoData2[[#This Row],[TotalCharges]])),"")</f>
        <v>930.9</v>
      </c>
      <c r="W70">
        <f>IF(TelcoData2[[#This Row],[Churn]]="Yes",1,0)</f>
        <v>0</v>
      </c>
      <c r="X70" t="str">
        <f>IF(TelcoData2[[#This Row],[tenure]]&lt;=12,"0-12 Months",
IF(TelcoData2[[#This Row],[tenure]]&lt;=24,"13-24 Months",
IF(TelcoData2[[#This Row],[tenure]]&lt;=36,"25-36 Months",
IF(TelcoData2[[#This Row],[tenure]]&lt;=48,"37-48 Months",
IF(TelcoData2[[#This Row],[tenure]]&lt;=60,"49-60 Months",
"61-72 Months")))))</f>
        <v>49-60 Months</v>
      </c>
    </row>
    <row r="71" spans="1:24"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s="5">
        <v>887.35</v>
      </c>
      <c r="U71" t="s">
        <v>24</v>
      </c>
      <c r="V71" s="5">
        <f>IFERROR(VALUE(TRIM(TelcoData2[[#This Row],[TotalCharges]])),"")</f>
        <v>887.35</v>
      </c>
      <c r="W71">
        <f>IF(TelcoData2[[#This Row],[Churn]]="Yes",1,0)</f>
        <v>0</v>
      </c>
      <c r="X71" t="str">
        <f>IF(TelcoData2[[#This Row],[tenure]]&lt;=12,"0-12 Months",
IF(TelcoData2[[#This Row],[tenure]]&lt;=24,"13-24 Months",
IF(TelcoData2[[#This Row],[tenure]]&lt;=36,"25-36 Months",
IF(TelcoData2[[#This Row],[tenure]]&lt;=48,"37-48 Months",
IF(TelcoData2[[#This Row],[tenure]]&lt;=60,"49-60 Months",
"61-72 Months")))))</f>
        <v>0-12 Months</v>
      </c>
    </row>
    <row r="72" spans="1:24"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s="5">
        <v>49.05</v>
      </c>
      <c r="U72" t="s">
        <v>24</v>
      </c>
      <c r="V72" s="5">
        <f>IFERROR(VALUE(TRIM(TelcoData2[[#This Row],[TotalCharges]])),"")</f>
        <v>49.05</v>
      </c>
      <c r="W72">
        <f>IF(TelcoData2[[#This Row],[Churn]]="Yes",1,0)</f>
        <v>0</v>
      </c>
      <c r="X72" t="str">
        <f>IF(TelcoData2[[#This Row],[tenure]]&lt;=12,"0-12 Months",
IF(TelcoData2[[#This Row],[tenure]]&lt;=24,"13-24 Months",
IF(TelcoData2[[#This Row],[tenure]]&lt;=36,"25-36 Months",
IF(TelcoData2[[#This Row],[tenure]]&lt;=48,"37-48 Months",
IF(TelcoData2[[#This Row],[tenure]]&lt;=60,"49-60 Months",
"61-72 Months")))))</f>
        <v>0-12 Months</v>
      </c>
    </row>
    <row r="73" spans="1:24"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s="5">
        <v>1090.6500000000001</v>
      </c>
      <c r="U73" t="s">
        <v>24</v>
      </c>
      <c r="V73" s="5">
        <f>IFERROR(VALUE(TRIM(TelcoData2[[#This Row],[TotalCharges]])),"")</f>
        <v>1090.6500000000001</v>
      </c>
      <c r="W73">
        <f>IF(TelcoData2[[#This Row],[Churn]]="Yes",1,0)</f>
        <v>0</v>
      </c>
      <c r="X73" t="str">
        <f>IF(TelcoData2[[#This Row],[tenure]]&lt;=12,"0-12 Months",
IF(TelcoData2[[#This Row],[tenure]]&lt;=24,"13-24 Months",
IF(TelcoData2[[#This Row],[tenure]]&lt;=36,"25-36 Months",
IF(TelcoData2[[#This Row],[tenure]]&lt;=48,"37-48 Months",
IF(TelcoData2[[#This Row],[tenure]]&lt;=60,"49-60 Months",
"61-72 Months")))))</f>
        <v>49-60 Months</v>
      </c>
    </row>
    <row r="74" spans="1:24"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s="5">
        <v>7099</v>
      </c>
      <c r="U74" t="s">
        <v>24</v>
      </c>
      <c r="V74" s="5">
        <f>IFERROR(VALUE(TRIM(TelcoData2[[#This Row],[TotalCharges]])),"")</f>
        <v>7099</v>
      </c>
      <c r="W74">
        <f>IF(TelcoData2[[#This Row],[Churn]]="Yes",1,0)</f>
        <v>0</v>
      </c>
      <c r="X74" t="str">
        <f>IF(TelcoData2[[#This Row],[tenure]]&lt;=12,"0-12 Months",
IF(TelcoData2[[#This Row],[tenure]]&lt;=24,"13-24 Months",
IF(TelcoData2[[#This Row],[tenure]]&lt;=36,"25-36 Months",
IF(TelcoData2[[#This Row],[tenure]]&lt;=48,"37-48 Months",
IF(TelcoData2[[#This Row],[tenure]]&lt;=60,"49-60 Months",
"61-72 Months")))))</f>
        <v>61-72 Months</v>
      </c>
    </row>
    <row r="75" spans="1:24"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s="5">
        <v>1424.6</v>
      </c>
      <c r="U75" t="s">
        <v>24</v>
      </c>
      <c r="V75" s="5">
        <f>IFERROR(VALUE(TRIM(TelcoData2[[#This Row],[TotalCharges]])),"")</f>
        <v>1424.6</v>
      </c>
      <c r="W75">
        <f>IF(TelcoData2[[#This Row],[Churn]]="Yes",1,0)</f>
        <v>0</v>
      </c>
      <c r="X75" t="str">
        <f>IF(TelcoData2[[#This Row],[tenure]]&lt;=12,"0-12 Months",
IF(TelcoData2[[#This Row],[tenure]]&lt;=24,"13-24 Months",
IF(TelcoData2[[#This Row],[tenure]]&lt;=36,"25-36 Months",
IF(TelcoData2[[#This Row],[tenure]]&lt;=48,"37-48 Months",
IF(TelcoData2[[#This Row],[tenure]]&lt;=60,"49-60 Months",
"61-72 Months")))))</f>
        <v>61-72 Months</v>
      </c>
    </row>
    <row r="76" spans="1:24"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s="5">
        <v>177.4</v>
      </c>
      <c r="U76" t="s">
        <v>24</v>
      </c>
      <c r="V76" s="5">
        <f>IFERROR(VALUE(TRIM(TelcoData2[[#This Row],[TotalCharges]])),"")</f>
        <v>177.4</v>
      </c>
      <c r="W76">
        <f>IF(TelcoData2[[#This Row],[Churn]]="Yes",1,0)</f>
        <v>0</v>
      </c>
      <c r="X76" t="str">
        <f>IF(TelcoData2[[#This Row],[tenure]]&lt;=12,"0-12 Months",
IF(TelcoData2[[#This Row],[tenure]]&lt;=24,"13-24 Months",
IF(TelcoData2[[#This Row],[tenure]]&lt;=36,"25-36 Months",
IF(TelcoData2[[#This Row],[tenure]]&lt;=48,"37-48 Months",
IF(TelcoData2[[#This Row],[tenure]]&lt;=60,"49-60 Months",
"61-72 Months")))))</f>
        <v>0-12 Months</v>
      </c>
    </row>
    <row r="77" spans="1:24"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s="5">
        <v>6139.5</v>
      </c>
      <c r="U77" t="s">
        <v>24</v>
      </c>
      <c r="V77" s="5">
        <f>IFERROR(VALUE(TRIM(TelcoData2[[#This Row],[TotalCharges]])),"")</f>
        <v>6139.5</v>
      </c>
      <c r="W77">
        <f>IF(TelcoData2[[#This Row],[Churn]]="Yes",1,0)</f>
        <v>0</v>
      </c>
      <c r="X77" t="str">
        <f>IF(TelcoData2[[#This Row],[tenure]]&lt;=12,"0-12 Months",
IF(TelcoData2[[#This Row],[tenure]]&lt;=24,"13-24 Months",
IF(TelcoData2[[#This Row],[tenure]]&lt;=36,"25-36 Months",
IF(TelcoData2[[#This Row],[tenure]]&lt;=48,"37-48 Months",
IF(TelcoData2[[#This Row],[tenure]]&lt;=60,"49-60 Months",
"61-72 Months")))))</f>
        <v>49-60 Months</v>
      </c>
    </row>
    <row r="78" spans="1:24"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s="5">
        <v>2688.85</v>
      </c>
      <c r="U78" t="s">
        <v>24</v>
      </c>
      <c r="V78" s="5">
        <f>IFERROR(VALUE(TRIM(TelcoData2[[#This Row],[TotalCharges]])),"")</f>
        <v>2688.85</v>
      </c>
      <c r="W78">
        <f>IF(TelcoData2[[#This Row],[Churn]]="Yes",1,0)</f>
        <v>0</v>
      </c>
      <c r="X78" t="str">
        <f>IF(TelcoData2[[#This Row],[tenure]]&lt;=12,"0-12 Months",
IF(TelcoData2[[#This Row],[tenure]]&lt;=24,"13-24 Months",
IF(TelcoData2[[#This Row],[tenure]]&lt;=36,"25-36 Months",
IF(TelcoData2[[#This Row],[tenure]]&lt;=48,"37-48 Months",
IF(TelcoData2[[#This Row],[tenure]]&lt;=60,"49-60 Months",
"61-72 Months")))))</f>
        <v>37-48 Months</v>
      </c>
    </row>
    <row r="79" spans="1:24"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s="5">
        <v>482.25</v>
      </c>
      <c r="U79" t="s">
        <v>24</v>
      </c>
      <c r="V79" s="5">
        <f>IFERROR(VALUE(TRIM(TelcoData2[[#This Row],[TotalCharges]])),"")</f>
        <v>482.25</v>
      </c>
      <c r="W79">
        <f>IF(TelcoData2[[#This Row],[Churn]]="Yes",1,0)</f>
        <v>0</v>
      </c>
      <c r="X79" t="str">
        <f>IF(TelcoData2[[#This Row],[tenure]]&lt;=12,"0-12 Months",
IF(TelcoData2[[#This Row],[tenure]]&lt;=24,"13-24 Months",
IF(TelcoData2[[#This Row],[tenure]]&lt;=36,"25-36 Months",
IF(TelcoData2[[#This Row],[tenure]]&lt;=48,"37-48 Months",
IF(TelcoData2[[#This Row],[tenure]]&lt;=60,"49-60 Months",
"61-72 Months")))))</f>
        <v>0-12 Months</v>
      </c>
    </row>
    <row r="80" spans="1:24"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s="5">
        <v>2111.3000000000002</v>
      </c>
      <c r="U80" t="s">
        <v>24</v>
      </c>
      <c r="V80" s="5">
        <f>IFERROR(VALUE(TRIM(TelcoData2[[#This Row],[TotalCharges]])),"")</f>
        <v>2111.3000000000002</v>
      </c>
      <c r="W80">
        <f>IF(TelcoData2[[#This Row],[Churn]]="Yes",1,0)</f>
        <v>0</v>
      </c>
      <c r="X80" t="str">
        <f>IF(TelcoData2[[#This Row],[tenure]]&lt;=12,"0-12 Months",
IF(TelcoData2[[#This Row],[tenure]]&lt;=24,"13-24 Months",
IF(TelcoData2[[#This Row],[tenure]]&lt;=36,"25-36 Months",
IF(TelcoData2[[#This Row],[tenure]]&lt;=48,"37-48 Months",
IF(TelcoData2[[#This Row],[tenure]]&lt;=60,"49-60 Months",
"61-72 Months")))))</f>
        <v>25-36 Months</v>
      </c>
    </row>
    <row r="81" spans="1:24"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s="5">
        <v>1216.5999999999999</v>
      </c>
      <c r="U81" t="s">
        <v>24</v>
      </c>
      <c r="V81" s="5">
        <f>IFERROR(VALUE(TRIM(TelcoData2[[#This Row],[TotalCharges]])),"")</f>
        <v>1216.5999999999999</v>
      </c>
      <c r="W81">
        <f>IF(TelcoData2[[#This Row],[Churn]]="Yes",1,0)</f>
        <v>0</v>
      </c>
      <c r="X81" t="str">
        <f>IF(TelcoData2[[#This Row],[tenure]]&lt;=12,"0-12 Months",
IF(TelcoData2[[#This Row],[tenure]]&lt;=24,"13-24 Months",
IF(TelcoData2[[#This Row],[tenure]]&lt;=36,"25-36 Months",
IF(TelcoData2[[#This Row],[tenure]]&lt;=48,"37-48 Months",
IF(TelcoData2[[#This Row],[tenure]]&lt;=60,"49-60 Months",
"61-72 Months")))))</f>
        <v>37-48 Months</v>
      </c>
    </row>
    <row r="82" spans="1:24"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s="5">
        <v>79.349999999999994</v>
      </c>
      <c r="U82" t="s">
        <v>23</v>
      </c>
      <c r="V82" s="5">
        <f>IFERROR(VALUE(TRIM(TelcoData2[[#This Row],[TotalCharges]])),"")</f>
        <v>79.349999999999994</v>
      </c>
      <c r="W82">
        <f>IF(TelcoData2[[#This Row],[Churn]]="Yes",1,0)</f>
        <v>1</v>
      </c>
      <c r="X82" t="str">
        <f>IF(TelcoData2[[#This Row],[tenure]]&lt;=12,"0-12 Months",
IF(TelcoData2[[#This Row],[tenure]]&lt;=24,"13-24 Months",
IF(TelcoData2[[#This Row],[tenure]]&lt;=36,"25-36 Months",
IF(TelcoData2[[#This Row],[tenure]]&lt;=48,"37-48 Months",
IF(TelcoData2[[#This Row],[tenure]]&lt;=60,"49-60 Months",
"61-72 Months")))))</f>
        <v>0-12 Months</v>
      </c>
    </row>
    <row r="83" spans="1:24"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s="5">
        <v>565.35</v>
      </c>
      <c r="U83" t="s">
        <v>24</v>
      </c>
      <c r="V83" s="5">
        <f>IFERROR(VALUE(TRIM(TelcoData2[[#This Row],[TotalCharges]])),"")</f>
        <v>565.35</v>
      </c>
      <c r="W83">
        <f>IF(TelcoData2[[#This Row],[Churn]]="Yes",1,0)</f>
        <v>0</v>
      </c>
      <c r="X83" t="str">
        <f>IF(TelcoData2[[#This Row],[tenure]]&lt;=12,"0-12 Months",
IF(TelcoData2[[#This Row],[tenure]]&lt;=24,"13-24 Months",
IF(TelcoData2[[#This Row],[tenure]]&lt;=36,"25-36 Months",
IF(TelcoData2[[#This Row],[tenure]]&lt;=48,"37-48 Months",
IF(TelcoData2[[#This Row],[tenure]]&lt;=60,"49-60 Months",
"61-72 Months")))))</f>
        <v>0-12 Months</v>
      </c>
    </row>
    <row r="84" spans="1:24"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s="5">
        <v>496.9</v>
      </c>
      <c r="U84" t="s">
        <v>23</v>
      </c>
      <c r="V84" s="5">
        <f>IFERROR(VALUE(TRIM(TelcoData2[[#This Row],[TotalCharges]])),"")</f>
        <v>496.9</v>
      </c>
      <c r="W84">
        <f>IF(TelcoData2[[#This Row],[Churn]]="Yes",1,0)</f>
        <v>1</v>
      </c>
      <c r="X84" t="str">
        <f>IF(TelcoData2[[#This Row],[tenure]]&lt;=12,"0-12 Months",
IF(TelcoData2[[#This Row],[tenure]]&lt;=24,"13-24 Months",
IF(TelcoData2[[#This Row],[tenure]]&lt;=36,"25-36 Months",
IF(TelcoData2[[#This Row],[tenure]]&lt;=48,"37-48 Months",
IF(TelcoData2[[#This Row],[tenure]]&lt;=60,"49-60 Months",
"61-72 Months")))))</f>
        <v>0-12 Months</v>
      </c>
    </row>
    <row r="85" spans="1:24"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s="5">
        <v>4327.5</v>
      </c>
      <c r="U85" t="s">
        <v>24</v>
      </c>
      <c r="V85" s="5">
        <f>IFERROR(VALUE(TRIM(TelcoData2[[#This Row],[TotalCharges]])),"")</f>
        <v>4327.5</v>
      </c>
      <c r="W85">
        <f>IF(TelcoData2[[#This Row],[Churn]]="Yes",1,0)</f>
        <v>0</v>
      </c>
      <c r="X85" t="str">
        <f>IF(TelcoData2[[#This Row],[tenure]]&lt;=12,"0-12 Months",
IF(TelcoData2[[#This Row],[tenure]]&lt;=24,"13-24 Months",
IF(TelcoData2[[#This Row],[tenure]]&lt;=36,"25-36 Months",
IF(TelcoData2[[#This Row],[tenure]]&lt;=48,"37-48 Months",
IF(TelcoData2[[#This Row],[tenure]]&lt;=60,"49-60 Months",
"61-72 Months")))))</f>
        <v>37-48 Months</v>
      </c>
    </row>
    <row r="86" spans="1:24"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s="5">
        <v>973.35</v>
      </c>
      <c r="U86" t="s">
        <v>24</v>
      </c>
      <c r="V86" s="5">
        <f>IFERROR(VALUE(TRIM(TelcoData2[[#This Row],[TotalCharges]])),"")</f>
        <v>973.35</v>
      </c>
      <c r="W86">
        <f>IF(TelcoData2[[#This Row],[Churn]]="Yes",1,0)</f>
        <v>0</v>
      </c>
      <c r="X86" t="str">
        <f>IF(TelcoData2[[#This Row],[tenure]]&lt;=12,"0-12 Months",
IF(TelcoData2[[#This Row],[tenure]]&lt;=24,"13-24 Months",
IF(TelcoData2[[#This Row],[tenure]]&lt;=36,"25-36 Months",
IF(TelcoData2[[#This Row],[tenure]]&lt;=48,"37-48 Months",
IF(TelcoData2[[#This Row],[tenure]]&lt;=60,"49-60 Months",
"61-72 Months")))))</f>
        <v>49-60 Months</v>
      </c>
    </row>
    <row r="87" spans="1:24"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s="5">
        <v>918.75</v>
      </c>
      <c r="U87" t="s">
        <v>24</v>
      </c>
      <c r="V87" s="5">
        <f>IFERROR(VALUE(TRIM(TelcoData2[[#This Row],[TotalCharges]])),"")</f>
        <v>918.75</v>
      </c>
      <c r="W87">
        <f>IF(TelcoData2[[#This Row],[Churn]]="Yes",1,0)</f>
        <v>0</v>
      </c>
      <c r="X87" t="str">
        <f>IF(TelcoData2[[#This Row],[tenure]]&lt;=12,"0-12 Months",
IF(TelcoData2[[#This Row],[tenure]]&lt;=24,"13-24 Months",
IF(TelcoData2[[#This Row],[tenure]]&lt;=36,"25-36 Months",
IF(TelcoData2[[#This Row],[tenure]]&lt;=48,"37-48 Months",
IF(TelcoData2[[#This Row],[tenure]]&lt;=60,"49-60 Months",
"61-72 Months")))))</f>
        <v>0-12 Months</v>
      </c>
    </row>
    <row r="88" spans="1:24"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s="5">
        <v>2215.4499999999998</v>
      </c>
      <c r="U88" t="s">
        <v>24</v>
      </c>
      <c r="V88" s="5">
        <f>IFERROR(VALUE(TRIM(TelcoData2[[#This Row],[TotalCharges]])),"")</f>
        <v>2215.4499999999998</v>
      </c>
      <c r="W88">
        <f>IF(TelcoData2[[#This Row],[Churn]]="Yes",1,0)</f>
        <v>0</v>
      </c>
      <c r="X88" t="str">
        <f>IF(TelcoData2[[#This Row],[tenure]]&lt;=12,"0-12 Months",
IF(TelcoData2[[#This Row],[tenure]]&lt;=24,"13-24 Months",
IF(TelcoData2[[#This Row],[tenure]]&lt;=36,"25-36 Months",
IF(TelcoData2[[#This Row],[tenure]]&lt;=48,"37-48 Months",
IF(TelcoData2[[#This Row],[tenure]]&lt;=60,"49-60 Months",
"61-72 Months")))))</f>
        <v>25-36 Months</v>
      </c>
    </row>
    <row r="89" spans="1:24"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s="5">
        <v>1057</v>
      </c>
      <c r="U89" t="s">
        <v>24</v>
      </c>
      <c r="V89" s="5">
        <f>IFERROR(VALUE(TRIM(TelcoData2[[#This Row],[TotalCharges]])),"")</f>
        <v>1057</v>
      </c>
      <c r="W89">
        <f>IF(TelcoData2[[#This Row],[Churn]]="Yes",1,0)</f>
        <v>0</v>
      </c>
      <c r="X89" t="str">
        <f>IF(TelcoData2[[#This Row],[tenure]]&lt;=12,"0-12 Months",
IF(TelcoData2[[#This Row],[tenure]]&lt;=24,"13-24 Months",
IF(TelcoData2[[#This Row],[tenure]]&lt;=36,"25-36 Months",
IF(TelcoData2[[#This Row],[tenure]]&lt;=48,"37-48 Months",
IF(TelcoData2[[#This Row],[tenure]]&lt;=60,"49-60 Months",
"61-72 Months")))))</f>
        <v>37-48 Months</v>
      </c>
    </row>
    <row r="90" spans="1:24"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s="5">
        <v>927.1</v>
      </c>
      <c r="U90" t="s">
        <v>24</v>
      </c>
      <c r="V90" s="5">
        <f>IFERROR(VALUE(TRIM(TelcoData2[[#This Row],[TotalCharges]])),"")</f>
        <v>927.1</v>
      </c>
      <c r="W90">
        <f>IF(TelcoData2[[#This Row],[Churn]]="Yes",1,0)</f>
        <v>0</v>
      </c>
      <c r="X90" t="str">
        <f>IF(TelcoData2[[#This Row],[tenure]]&lt;=12,"0-12 Months",
IF(TelcoData2[[#This Row],[tenure]]&lt;=24,"13-24 Months",
IF(TelcoData2[[#This Row],[tenure]]&lt;=36,"25-36 Months",
IF(TelcoData2[[#This Row],[tenure]]&lt;=48,"37-48 Months",
IF(TelcoData2[[#This Row],[tenure]]&lt;=60,"49-60 Months",
"61-72 Months")))))</f>
        <v>37-48 Months</v>
      </c>
    </row>
    <row r="91" spans="1:24"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s="5">
        <v>1009.25</v>
      </c>
      <c r="U91" t="s">
        <v>24</v>
      </c>
      <c r="V91" s="5">
        <f>IFERROR(VALUE(TRIM(TelcoData2[[#This Row],[TotalCharges]])),"")</f>
        <v>1009.25</v>
      </c>
      <c r="W91">
        <f>IF(TelcoData2[[#This Row],[Churn]]="Yes",1,0)</f>
        <v>0</v>
      </c>
      <c r="X91" t="str">
        <f>IF(TelcoData2[[#This Row],[tenure]]&lt;=12,"0-12 Months",
IF(TelcoData2[[#This Row],[tenure]]&lt;=24,"13-24 Months",
IF(TelcoData2[[#This Row],[tenure]]&lt;=36,"25-36 Months",
IF(TelcoData2[[#This Row],[tenure]]&lt;=48,"37-48 Months",
IF(TelcoData2[[#This Row],[tenure]]&lt;=60,"49-60 Months",
"61-72 Months")))))</f>
        <v>25-36 Months</v>
      </c>
    </row>
    <row r="92" spans="1:24"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s="5">
        <v>2570.1999999999998</v>
      </c>
      <c r="U92" t="s">
        <v>24</v>
      </c>
      <c r="V92" s="5">
        <f>IFERROR(VALUE(TRIM(TelcoData2[[#This Row],[TotalCharges]])),"")</f>
        <v>2570.1999999999998</v>
      </c>
      <c r="W92">
        <f>IF(TelcoData2[[#This Row],[Churn]]="Yes",1,0)</f>
        <v>0</v>
      </c>
      <c r="X92" t="str">
        <f>IF(TelcoData2[[#This Row],[tenure]]&lt;=12,"0-12 Months",
IF(TelcoData2[[#This Row],[tenure]]&lt;=24,"13-24 Months",
IF(TelcoData2[[#This Row],[tenure]]&lt;=36,"25-36 Months",
IF(TelcoData2[[#This Row],[tenure]]&lt;=48,"37-48 Months",
IF(TelcoData2[[#This Row],[tenure]]&lt;=60,"49-60 Months",
"61-72 Months")))))</f>
        <v>25-36 Months</v>
      </c>
    </row>
    <row r="93" spans="1:24"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s="5">
        <v>74.7</v>
      </c>
      <c r="U93" t="s">
        <v>24</v>
      </c>
      <c r="V93" s="5">
        <f>IFERROR(VALUE(TRIM(TelcoData2[[#This Row],[TotalCharges]])),"")</f>
        <v>74.7</v>
      </c>
      <c r="W93">
        <f>IF(TelcoData2[[#This Row],[Churn]]="Yes",1,0)</f>
        <v>0</v>
      </c>
      <c r="X93" t="str">
        <f>IF(TelcoData2[[#This Row],[tenure]]&lt;=12,"0-12 Months",
IF(TelcoData2[[#This Row],[tenure]]&lt;=24,"13-24 Months",
IF(TelcoData2[[#This Row],[tenure]]&lt;=36,"25-36 Months",
IF(TelcoData2[[#This Row],[tenure]]&lt;=48,"37-48 Months",
IF(TelcoData2[[#This Row],[tenure]]&lt;=60,"49-60 Months",
"61-72 Months")))))</f>
        <v>0-12 Months</v>
      </c>
    </row>
    <row r="94" spans="1:24"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s="5">
        <v>5714.25</v>
      </c>
      <c r="U94" t="s">
        <v>24</v>
      </c>
      <c r="V94" s="5">
        <f>IFERROR(VALUE(TRIM(TelcoData2[[#This Row],[TotalCharges]])),"")</f>
        <v>5714.25</v>
      </c>
      <c r="W94">
        <f>IF(TelcoData2[[#This Row],[Churn]]="Yes",1,0)</f>
        <v>0</v>
      </c>
      <c r="X94" t="str">
        <f>IF(TelcoData2[[#This Row],[tenure]]&lt;=12,"0-12 Months",
IF(TelcoData2[[#This Row],[tenure]]&lt;=24,"13-24 Months",
IF(TelcoData2[[#This Row],[tenure]]&lt;=36,"25-36 Months",
IF(TelcoData2[[#This Row],[tenure]]&lt;=48,"37-48 Months",
IF(TelcoData2[[#This Row],[tenure]]&lt;=60,"49-60 Months",
"61-72 Months")))))</f>
        <v>61-72 Months</v>
      </c>
    </row>
    <row r="95" spans="1:24"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s="5">
        <v>7107</v>
      </c>
      <c r="U95" t="s">
        <v>24</v>
      </c>
      <c r="V95" s="5">
        <f>IFERROR(VALUE(TRIM(TelcoData2[[#This Row],[TotalCharges]])),"")</f>
        <v>7107</v>
      </c>
      <c r="W95">
        <f>IF(TelcoData2[[#This Row],[Churn]]="Yes",1,0)</f>
        <v>0</v>
      </c>
      <c r="X95" t="str">
        <f>IF(TelcoData2[[#This Row],[tenure]]&lt;=12,"0-12 Months",
IF(TelcoData2[[#This Row],[tenure]]&lt;=24,"13-24 Months",
IF(TelcoData2[[#This Row],[tenure]]&lt;=36,"25-36 Months",
IF(TelcoData2[[#This Row],[tenure]]&lt;=48,"37-48 Months",
IF(TelcoData2[[#This Row],[tenure]]&lt;=60,"49-60 Months",
"61-72 Months")))))</f>
        <v>61-72 Months</v>
      </c>
    </row>
    <row r="96" spans="1:24"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s="5">
        <v>7459.05</v>
      </c>
      <c r="U96" t="s">
        <v>24</v>
      </c>
      <c r="V96" s="5">
        <f>IFERROR(VALUE(TRIM(TelcoData2[[#This Row],[TotalCharges]])),"")</f>
        <v>7459.05</v>
      </c>
      <c r="W96">
        <f>IF(TelcoData2[[#This Row],[Churn]]="Yes",1,0)</f>
        <v>0</v>
      </c>
      <c r="X96" t="str">
        <f>IF(TelcoData2[[#This Row],[tenure]]&lt;=12,"0-12 Months",
IF(TelcoData2[[#This Row],[tenure]]&lt;=24,"13-24 Months",
IF(TelcoData2[[#This Row],[tenure]]&lt;=36,"25-36 Months",
IF(TelcoData2[[#This Row],[tenure]]&lt;=48,"37-48 Months",
IF(TelcoData2[[#This Row],[tenure]]&lt;=60,"49-60 Months",
"61-72 Months")))))</f>
        <v>61-72 Months</v>
      </c>
    </row>
    <row r="97" spans="1:24"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s="5">
        <v>927.35</v>
      </c>
      <c r="U97" t="s">
        <v>23</v>
      </c>
      <c r="V97" s="5">
        <f>IFERROR(VALUE(TRIM(TelcoData2[[#This Row],[TotalCharges]])),"")</f>
        <v>927.35</v>
      </c>
      <c r="W97">
        <f>IF(TelcoData2[[#This Row],[Churn]]="Yes",1,0)</f>
        <v>1</v>
      </c>
      <c r="X97" t="str">
        <f>IF(TelcoData2[[#This Row],[tenure]]&lt;=12,"0-12 Months",
IF(TelcoData2[[#This Row],[tenure]]&lt;=24,"13-24 Months",
IF(TelcoData2[[#This Row],[tenure]]&lt;=36,"25-36 Months",
IF(TelcoData2[[#This Row],[tenure]]&lt;=48,"37-48 Months",
IF(TelcoData2[[#This Row],[tenure]]&lt;=60,"49-60 Months",
"61-72 Months")))))</f>
        <v>0-12 Months</v>
      </c>
    </row>
    <row r="98" spans="1:24"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s="5">
        <v>4748.7</v>
      </c>
      <c r="U98" t="s">
        <v>24</v>
      </c>
      <c r="V98" s="5">
        <f>IFERROR(VALUE(TRIM(TelcoData2[[#This Row],[TotalCharges]])),"")</f>
        <v>4748.7</v>
      </c>
      <c r="W98">
        <f>IF(TelcoData2[[#This Row],[Churn]]="Yes",1,0)</f>
        <v>0</v>
      </c>
      <c r="X98" t="str">
        <f>IF(TelcoData2[[#This Row],[tenure]]&lt;=12,"0-12 Months",
IF(TelcoData2[[#This Row],[tenure]]&lt;=24,"13-24 Months",
IF(TelcoData2[[#This Row],[tenure]]&lt;=36,"25-36 Months",
IF(TelcoData2[[#This Row],[tenure]]&lt;=48,"37-48 Months",
IF(TelcoData2[[#This Row],[tenure]]&lt;=60,"49-60 Months",
"61-72 Months")))))</f>
        <v>61-72 Months</v>
      </c>
    </row>
    <row r="99" spans="1:24"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s="5">
        <v>113.85</v>
      </c>
      <c r="U99" t="s">
        <v>23</v>
      </c>
      <c r="V99" s="5">
        <f>IFERROR(VALUE(TRIM(TelcoData2[[#This Row],[TotalCharges]])),"")</f>
        <v>113.85</v>
      </c>
      <c r="W99">
        <f>IF(TelcoData2[[#This Row],[Churn]]="Yes",1,0)</f>
        <v>1</v>
      </c>
      <c r="X99" t="str">
        <f>IF(TelcoData2[[#This Row],[tenure]]&lt;=12,"0-12 Months",
IF(TelcoData2[[#This Row],[tenure]]&lt;=24,"13-24 Months",
IF(TelcoData2[[#This Row],[tenure]]&lt;=36,"25-36 Months",
IF(TelcoData2[[#This Row],[tenure]]&lt;=48,"37-48 Months",
IF(TelcoData2[[#This Row],[tenure]]&lt;=60,"49-60 Months",
"61-72 Months")))))</f>
        <v>0-12 Months</v>
      </c>
    </row>
    <row r="100" spans="1:24"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s="5">
        <v>1107.2</v>
      </c>
      <c r="U100" t="s">
        <v>24</v>
      </c>
      <c r="V100" s="5">
        <f>IFERROR(VALUE(TRIM(TelcoData2[[#This Row],[TotalCharges]])),"")</f>
        <v>1107.2</v>
      </c>
      <c r="W100">
        <f>IF(TelcoData2[[#This Row],[Churn]]="Yes",1,0)</f>
        <v>0</v>
      </c>
      <c r="X100" t="str">
        <f>IF(TelcoData2[[#This Row],[tenure]]&lt;=12,"0-12 Months",
IF(TelcoData2[[#This Row],[tenure]]&lt;=24,"13-24 Months",
IF(TelcoData2[[#This Row],[tenure]]&lt;=36,"25-36 Months",
IF(TelcoData2[[#This Row],[tenure]]&lt;=48,"37-48 Months",
IF(TelcoData2[[#This Row],[tenure]]&lt;=60,"49-60 Months",
"61-72 Months")))))</f>
        <v>49-60 Months</v>
      </c>
    </row>
    <row r="101" spans="1:24"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s="5">
        <v>2514.5</v>
      </c>
      <c r="U101" t="s">
        <v>23</v>
      </c>
      <c r="V101" s="5">
        <f>IFERROR(VALUE(TRIM(TelcoData2[[#This Row],[TotalCharges]])),"")</f>
        <v>2514.5</v>
      </c>
      <c r="W101">
        <f>IF(TelcoData2[[#This Row],[Churn]]="Yes",1,0)</f>
        <v>1</v>
      </c>
      <c r="X101" t="str">
        <f>IF(TelcoData2[[#This Row],[tenure]]&lt;=12,"0-12 Months",
IF(TelcoData2[[#This Row],[tenure]]&lt;=24,"13-24 Months",
IF(TelcoData2[[#This Row],[tenure]]&lt;=36,"25-36 Months",
IF(TelcoData2[[#This Row],[tenure]]&lt;=48,"37-48 Months",
IF(TelcoData2[[#This Row],[tenure]]&lt;=60,"49-60 Months",
"61-72 Months")))))</f>
        <v>25-36 Months</v>
      </c>
    </row>
    <row r="102" spans="1:24"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s="5">
        <v>20.2</v>
      </c>
      <c r="U102" t="s">
        <v>24</v>
      </c>
      <c r="V102" s="5">
        <f>IFERROR(VALUE(TRIM(TelcoData2[[#This Row],[TotalCharges]])),"")</f>
        <v>20.2</v>
      </c>
      <c r="W102">
        <f>IF(TelcoData2[[#This Row],[Churn]]="Yes",1,0)</f>
        <v>0</v>
      </c>
      <c r="X102" t="str">
        <f>IF(TelcoData2[[#This Row],[tenure]]&lt;=12,"0-12 Months",
IF(TelcoData2[[#This Row],[tenure]]&lt;=24,"13-24 Months",
IF(TelcoData2[[#This Row],[tenure]]&lt;=36,"25-36 Months",
IF(TelcoData2[[#This Row],[tenure]]&lt;=48,"37-48 Months",
IF(TelcoData2[[#This Row],[tenure]]&lt;=60,"49-60 Months",
"61-72 Months")))))</f>
        <v>0-12 Months</v>
      </c>
    </row>
    <row r="103" spans="1:24"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s="5">
        <v>19.45</v>
      </c>
      <c r="U103" t="s">
        <v>24</v>
      </c>
      <c r="V103" s="5">
        <f>IFERROR(VALUE(TRIM(TelcoData2[[#This Row],[TotalCharges]])),"")</f>
        <v>19.45</v>
      </c>
      <c r="W103">
        <f>IF(TelcoData2[[#This Row],[Churn]]="Yes",1,0)</f>
        <v>0</v>
      </c>
      <c r="X103" t="str">
        <f>IF(TelcoData2[[#This Row],[tenure]]&lt;=12,"0-12 Months",
IF(TelcoData2[[#This Row],[tenure]]&lt;=24,"13-24 Months",
IF(TelcoData2[[#This Row],[tenure]]&lt;=36,"25-36 Months",
IF(TelcoData2[[#This Row],[tenure]]&lt;=48,"37-48 Months",
IF(TelcoData2[[#This Row],[tenure]]&lt;=60,"49-60 Months",
"61-72 Months")))))</f>
        <v>0-12 Months</v>
      </c>
    </row>
    <row r="104" spans="1:24"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s="5">
        <v>3605.6</v>
      </c>
      <c r="U104" t="s">
        <v>24</v>
      </c>
      <c r="V104" s="5">
        <f>IFERROR(VALUE(TRIM(TelcoData2[[#This Row],[TotalCharges]])),"")</f>
        <v>3605.6</v>
      </c>
      <c r="W104">
        <f>IF(TelcoData2[[#This Row],[Churn]]="Yes",1,0)</f>
        <v>0</v>
      </c>
      <c r="X104" t="str">
        <f>IF(TelcoData2[[#This Row],[tenure]]&lt;=12,"0-12 Months",
IF(TelcoData2[[#This Row],[tenure]]&lt;=24,"13-24 Months",
IF(TelcoData2[[#This Row],[tenure]]&lt;=36,"25-36 Months",
IF(TelcoData2[[#This Row],[tenure]]&lt;=48,"37-48 Months",
IF(TelcoData2[[#This Row],[tenure]]&lt;=60,"49-60 Months",
"61-72 Months")))))</f>
        <v>37-48 Months</v>
      </c>
    </row>
    <row r="105" spans="1:24"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s="5">
        <v>3027.25</v>
      </c>
      <c r="U105" t="s">
        <v>24</v>
      </c>
      <c r="V105" s="5">
        <f>IFERROR(VALUE(TRIM(TelcoData2[[#This Row],[TotalCharges]])),"")</f>
        <v>3027.25</v>
      </c>
      <c r="W105">
        <f>IF(TelcoData2[[#This Row],[Churn]]="Yes",1,0)</f>
        <v>0</v>
      </c>
      <c r="X105" t="str">
        <f>IF(TelcoData2[[#This Row],[tenure]]&lt;=12,"0-12 Months",
IF(TelcoData2[[#This Row],[tenure]]&lt;=24,"13-24 Months",
IF(TelcoData2[[#This Row],[tenure]]&lt;=36,"25-36 Months",
IF(TelcoData2[[#This Row],[tenure]]&lt;=48,"37-48 Months",
IF(TelcoData2[[#This Row],[tenure]]&lt;=60,"49-60 Months",
"61-72 Months")))))</f>
        <v>61-72 Months</v>
      </c>
    </row>
    <row r="106" spans="1:24"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s="5">
        <v>7611.85</v>
      </c>
      <c r="U106" t="s">
        <v>23</v>
      </c>
      <c r="V106" s="5">
        <f>IFERROR(VALUE(TRIM(TelcoData2[[#This Row],[TotalCharges]])),"")</f>
        <v>7611.85</v>
      </c>
      <c r="W106">
        <f>IF(TelcoData2[[#This Row],[Churn]]="Yes",1,0)</f>
        <v>1</v>
      </c>
      <c r="X106" t="str">
        <f>IF(TelcoData2[[#This Row],[tenure]]&lt;=12,"0-12 Months",
IF(TelcoData2[[#This Row],[tenure]]&lt;=24,"13-24 Months",
IF(TelcoData2[[#This Row],[tenure]]&lt;=36,"25-36 Months",
IF(TelcoData2[[#This Row],[tenure]]&lt;=48,"37-48 Months",
IF(TelcoData2[[#This Row],[tenure]]&lt;=60,"49-60 Months",
"61-72 Months")))))</f>
        <v>61-72 Months</v>
      </c>
    </row>
    <row r="107" spans="1:24"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s="5">
        <v>100.2</v>
      </c>
      <c r="U107" t="s">
        <v>24</v>
      </c>
      <c r="V107" s="5">
        <f>IFERROR(VALUE(TRIM(TelcoData2[[#This Row],[TotalCharges]])),"")</f>
        <v>100.2</v>
      </c>
      <c r="W107">
        <f>IF(TelcoData2[[#This Row],[Churn]]="Yes",1,0)</f>
        <v>0</v>
      </c>
      <c r="X107" t="str">
        <f>IF(TelcoData2[[#This Row],[tenure]]&lt;=12,"0-12 Months",
IF(TelcoData2[[#This Row],[tenure]]&lt;=24,"13-24 Months",
IF(TelcoData2[[#This Row],[tenure]]&lt;=36,"25-36 Months",
IF(TelcoData2[[#This Row],[tenure]]&lt;=48,"37-48 Months",
IF(TelcoData2[[#This Row],[tenure]]&lt;=60,"49-60 Months",
"61-72 Months")))))</f>
        <v>0-12 Months</v>
      </c>
    </row>
    <row r="108" spans="1:24"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s="5">
        <v>7303.05</v>
      </c>
      <c r="U108" t="s">
        <v>24</v>
      </c>
      <c r="V108" s="5">
        <f>IFERROR(VALUE(TRIM(TelcoData2[[#This Row],[TotalCharges]])),"")</f>
        <v>7303.05</v>
      </c>
      <c r="W108">
        <f>IF(TelcoData2[[#This Row],[Churn]]="Yes",1,0)</f>
        <v>0</v>
      </c>
      <c r="X108" t="str">
        <f>IF(TelcoData2[[#This Row],[tenure]]&lt;=12,"0-12 Months",
IF(TelcoData2[[#This Row],[tenure]]&lt;=24,"13-24 Months",
IF(TelcoData2[[#This Row],[tenure]]&lt;=36,"25-36 Months",
IF(TelcoData2[[#This Row],[tenure]]&lt;=48,"37-48 Months",
IF(TelcoData2[[#This Row],[tenure]]&lt;=60,"49-60 Months",
"61-72 Months")))))</f>
        <v>61-72 Months</v>
      </c>
    </row>
    <row r="109" spans="1:24"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s="5">
        <v>927.65</v>
      </c>
      <c r="U109" t="s">
        <v>24</v>
      </c>
      <c r="V109" s="5">
        <f>IFERROR(VALUE(TRIM(TelcoData2[[#This Row],[TotalCharges]])),"")</f>
        <v>927.65</v>
      </c>
      <c r="W109">
        <f>IF(TelcoData2[[#This Row],[Churn]]="Yes",1,0)</f>
        <v>0</v>
      </c>
      <c r="X109" t="str">
        <f>IF(TelcoData2[[#This Row],[tenure]]&lt;=12,"0-12 Months",
IF(TelcoData2[[#This Row],[tenure]]&lt;=24,"13-24 Months",
IF(TelcoData2[[#This Row],[tenure]]&lt;=36,"25-36 Months",
IF(TelcoData2[[#This Row],[tenure]]&lt;=48,"37-48 Months",
IF(TelcoData2[[#This Row],[tenure]]&lt;=60,"49-60 Months",
"61-72 Months")))))</f>
        <v>25-36 Months</v>
      </c>
    </row>
    <row r="110" spans="1:24"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s="5">
        <v>3921.3</v>
      </c>
      <c r="U110" t="s">
        <v>24</v>
      </c>
      <c r="V110" s="5">
        <f>IFERROR(VALUE(TRIM(TelcoData2[[#This Row],[TotalCharges]])),"")</f>
        <v>3921.3</v>
      </c>
      <c r="W110">
        <f>IF(TelcoData2[[#This Row],[Churn]]="Yes",1,0)</f>
        <v>0</v>
      </c>
      <c r="X110" t="str">
        <f>IF(TelcoData2[[#This Row],[tenure]]&lt;=12,"0-12 Months",
IF(TelcoData2[[#This Row],[tenure]]&lt;=24,"13-24 Months",
IF(TelcoData2[[#This Row],[tenure]]&lt;=36,"25-36 Months",
IF(TelcoData2[[#This Row],[tenure]]&lt;=48,"37-48 Months",
IF(TelcoData2[[#This Row],[tenure]]&lt;=60,"49-60 Months",
"61-72 Months")))))</f>
        <v>37-48 Months</v>
      </c>
    </row>
    <row r="111" spans="1:24"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s="5">
        <v>1363.25</v>
      </c>
      <c r="U111" t="s">
        <v>24</v>
      </c>
      <c r="V111" s="5">
        <f>IFERROR(VALUE(TRIM(TelcoData2[[#This Row],[TotalCharges]])),"")</f>
        <v>1363.25</v>
      </c>
      <c r="W111">
        <f>IF(TelcoData2[[#This Row],[Churn]]="Yes",1,0)</f>
        <v>0</v>
      </c>
      <c r="X111" t="str">
        <f>IF(TelcoData2[[#This Row],[tenure]]&lt;=12,"0-12 Months",
IF(TelcoData2[[#This Row],[tenure]]&lt;=24,"13-24 Months",
IF(TelcoData2[[#This Row],[tenure]]&lt;=36,"25-36 Months",
IF(TelcoData2[[#This Row],[tenure]]&lt;=48,"37-48 Months",
IF(TelcoData2[[#This Row],[tenure]]&lt;=60,"49-60 Months",
"61-72 Months")))))</f>
        <v>61-72 Months</v>
      </c>
    </row>
    <row r="112" spans="1:24"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s="5">
        <v>5238.8999999999996</v>
      </c>
      <c r="U112" t="s">
        <v>23</v>
      </c>
      <c r="V112" s="5">
        <f>IFERROR(VALUE(TRIM(TelcoData2[[#This Row],[TotalCharges]])),"")</f>
        <v>5238.8999999999996</v>
      </c>
      <c r="W112">
        <f>IF(TelcoData2[[#This Row],[Churn]]="Yes",1,0)</f>
        <v>1</v>
      </c>
      <c r="X112" t="str">
        <f>IF(TelcoData2[[#This Row],[tenure]]&lt;=12,"0-12 Months",
IF(TelcoData2[[#This Row],[tenure]]&lt;=24,"13-24 Months",
IF(TelcoData2[[#This Row],[tenure]]&lt;=36,"25-36 Months",
IF(TelcoData2[[#This Row],[tenure]]&lt;=48,"37-48 Months",
IF(TelcoData2[[#This Row],[tenure]]&lt;=60,"49-60 Months",
"61-72 Months")))))</f>
        <v>49-60 Months</v>
      </c>
    </row>
    <row r="113" spans="1:24"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s="5">
        <v>3042.25</v>
      </c>
      <c r="U113" t="s">
        <v>24</v>
      </c>
      <c r="V113" s="5">
        <f>IFERROR(VALUE(TRIM(TelcoData2[[#This Row],[TotalCharges]])),"")</f>
        <v>3042.25</v>
      </c>
      <c r="W113">
        <f>IF(TelcoData2[[#This Row],[Churn]]="Yes",1,0)</f>
        <v>0</v>
      </c>
      <c r="X113" t="str">
        <f>IF(TelcoData2[[#This Row],[tenure]]&lt;=12,"0-12 Months",
IF(TelcoData2[[#This Row],[tenure]]&lt;=24,"13-24 Months",
IF(TelcoData2[[#This Row],[tenure]]&lt;=36,"25-36 Months",
IF(TelcoData2[[#This Row],[tenure]]&lt;=48,"37-48 Months",
IF(TelcoData2[[#This Row],[tenure]]&lt;=60,"49-60 Months",
"61-72 Months")))))</f>
        <v>49-60 Months</v>
      </c>
    </row>
    <row r="114" spans="1:24"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s="5">
        <v>3954.1</v>
      </c>
      <c r="U114" t="s">
        <v>24</v>
      </c>
      <c r="V114" s="5">
        <f>IFERROR(VALUE(TRIM(TelcoData2[[#This Row],[TotalCharges]])),"")</f>
        <v>3954.1</v>
      </c>
      <c r="W114">
        <f>IF(TelcoData2[[#This Row],[Churn]]="Yes",1,0)</f>
        <v>0</v>
      </c>
      <c r="X114" t="str">
        <f>IF(TelcoData2[[#This Row],[tenure]]&lt;=12,"0-12 Months",
IF(TelcoData2[[#This Row],[tenure]]&lt;=24,"13-24 Months",
IF(TelcoData2[[#This Row],[tenure]]&lt;=36,"25-36 Months",
IF(TelcoData2[[#This Row],[tenure]]&lt;=48,"37-48 Months",
IF(TelcoData2[[#This Row],[tenure]]&lt;=60,"49-60 Months",
"61-72 Months")))))</f>
        <v>37-48 Months</v>
      </c>
    </row>
    <row r="115" spans="1:24"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s="5">
        <v>2868.15</v>
      </c>
      <c r="U115" t="s">
        <v>23</v>
      </c>
      <c r="V115" s="5">
        <f>IFERROR(VALUE(TRIM(TelcoData2[[#This Row],[TotalCharges]])),"")</f>
        <v>2868.15</v>
      </c>
      <c r="W115">
        <f>IF(TelcoData2[[#This Row],[Churn]]="Yes",1,0)</f>
        <v>1</v>
      </c>
      <c r="X115" t="str">
        <f>IF(TelcoData2[[#This Row],[tenure]]&lt;=12,"0-12 Months",
IF(TelcoData2[[#This Row],[tenure]]&lt;=24,"13-24 Months",
IF(TelcoData2[[#This Row],[tenure]]&lt;=36,"25-36 Months",
IF(TelcoData2[[#This Row],[tenure]]&lt;=48,"37-48 Months",
IF(TelcoData2[[#This Row],[tenure]]&lt;=60,"49-60 Months",
"61-72 Months")))))</f>
        <v>37-48 Months</v>
      </c>
    </row>
    <row r="116" spans="1:24"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s="5">
        <v>3423.5</v>
      </c>
      <c r="U116" t="s">
        <v>24</v>
      </c>
      <c r="V116" s="5">
        <f>IFERROR(VALUE(TRIM(TelcoData2[[#This Row],[TotalCharges]])),"")</f>
        <v>3423.5</v>
      </c>
      <c r="W116">
        <f>IF(TelcoData2[[#This Row],[Churn]]="Yes",1,0)</f>
        <v>0</v>
      </c>
      <c r="X116" t="str">
        <f>IF(TelcoData2[[#This Row],[tenure]]&lt;=12,"0-12 Months",
IF(TelcoData2[[#This Row],[tenure]]&lt;=24,"13-24 Months",
IF(TelcoData2[[#This Row],[tenure]]&lt;=36,"25-36 Months",
IF(TelcoData2[[#This Row],[tenure]]&lt;=48,"37-48 Months",
IF(TelcoData2[[#This Row],[tenure]]&lt;=60,"49-60 Months",
"61-72 Months")))))</f>
        <v>61-72 Months</v>
      </c>
    </row>
    <row r="117" spans="1:24"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s="5">
        <v>248.4</v>
      </c>
      <c r="U117" t="s">
        <v>24</v>
      </c>
      <c r="V117" s="5">
        <f>IFERROR(VALUE(TRIM(TelcoData2[[#This Row],[TotalCharges]])),"")</f>
        <v>248.4</v>
      </c>
      <c r="W117">
        <f>IF(TelcoData2[[#This Row],[Churn]]="Yes",1,0)</f>
        <v>0</v>
      </c>
      <c r="X117" t="str">
        <f>IF(TelcoData2[[#This Row],[tenure]]&lt;=12,"0-12 Months",
IF(TelcoData2[[#This Row],[tenure]]&lt;=24,"13-24 Months",
IF(TelcoData2[[#This Row],[tenure]]&lt;=36,"25-36 Months",
IF(TelcoData2[[#This Row],[tenure]]&lt;=48,"37-48 Months",
IF(TelcoData2[[#This Row],[tenure]]&lt;=60,"49-60 Months",
"61-72 Months")))))</f>
        <v>0-12 Months</v>
      </c>
    </row>
    <row r="118" spans="1:24"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s="5">
        <v>1126.3499999999999</v>
      </c>
      <c r="U118" t="s">
        <v>24</v>
      </c>
      <c r="V118" s="5">
        <f>IFERROR(VALUE(TRIM(TelcoData2[[#This Row],[TotalCharges]])),"")</f>
        <v>1126.3499999999999</v>
      </c>
      <c r="W118">
        <f>IF(TelcoData2[[#This Row],[Churn]]="Yes",1,0)</f>
        <v>0</v>
      </c>
      <c r="X118" t="str">
        <f>IF(TelcoData2[[#This Row],[tenure]]&lt;=12,"0-12 Months",
IF(TelcoData2[[#This Row],[tenure]]&lt;=24,"13-24 Months",
IF(TelcoData2[[#This Row],[tenure]]&lt;=36,"25-36 Months",
IF(TelcoData2[[#This Row],[tenure]]&lt;=48,"37-48 Months",
IF(TelcoData2[[#This Row],[tenure]]&lt;=60,"49-60 Months",
"61-72 Months")))))</f>
        <v>25-36 Months</v>
      </c>
    </row>
    <row r="119" spans="1:24"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s="5">
        <v>1064.6500000000001</v>
      </c>
      <c r="U119" t="s">
        <v>23</v>
      </c>
      <c r="V119" s="5">
        <f>IFERROR(VALUE(TRIM(TelcoData2[[#This Row],[TotalCharges]])),"")</f>
        <v>1064.6500000000001</v>
      </c>
      <c r="W119">
        <f>IF(TelcoData2[[#This Row],[Churn]]="Yes",1,0)</f>
        <v>1</v>
      </c>
      <c r="X119" t="str">
        <f>IF(TelcoData2[[#This Row],[tenure]]&lt;=12,"0-12 Months",
IF(TelcoData2[[#This Row],[tenure]]&lt;=24,"13-24 Months",
IF(TelcoData2[[#This Row],[tenure]]&lt;=36,"25-36 Months",
IF(TelcoData2[[#This Row],[tenure]]&lt;=48,"37-48 Months",
IF(TelcoData2[[#This Row],[tenure]]&lt;=60,"49-60 Months",
"61-72 Months")))))</f>
        <v>0-12 Months</v>
      </c>
    </row>
    <row r="120" spans="1:24"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s="5">
        <v>835.15</v>
      </c>
      <c r="U120" t="s">
        <v>24</v>
      </c>
      <c r="V120" s="5">
        <f>IFERROR(VALUE(TRIM(TelcoData2[[#This Row],[TotalCharges]])),"")</f>
        <v>835.15</v>
      </c>
      <c r="W120">
        <f>IF(TelcoData2[[#This Row],[Churn]]="Yes",1,0)</f>
        <v>0</v>
      </c>
      <c r="X120" t="str">
        <f>IF(TelcoData2[[#This Row],[tenure]]&lt;=12,"0-12 Months",
IF(TelcoData2[[#This Row],[tenure]]&lt;=24,"13-24 Months",
IF(TelcoData2[[#This Row],[tenure]]&lt;=36,"25-36 Months",
IF(TelcoData2[[#This Row],[tenure]]&lt;=48,"37-48 Months",
IF(TelcoData2[[#This Row],[tenure]]&lt;=60,"49-60 Months",
"61-72 Months")))))</f>
        <v>37-48 Months</v>
      </c>
    </row>
    <row r="121" spans="1:24"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s="5">
        <v>2151.6</v>
      </c>
      <c r="U121" t="s">
        <v>24</v>
      </c>
      <c r="V121" s="5">
        <f>IFERROR(VALUE(TRIM(TelcoData2[[#This Row],[TotalCharges]])),"")</f>
        <v>2151.6</v>
      </c>
      <c r="W121">
        <f>IF(TelcoData2[[#This Row],[Churn]]="Yes",1,0)</f>
        <v>0</v>
      </c>
      <c r="X121" t="str">
        <f>IF(TelcoData2[[#This Row],[tenure]]&lt;=12,"0-12 Months",
IF(TelcoData2[[#This Row],[tenure]]&lt;=24,"13-24 Months",
IF(TelcoData2[[#This Row],[tenure]]&lt;=36,"25-36 Months",
IF(TelcoData2[[#This Row],[tenure]]&lt;=48,"37-48 Months",
IF(TelcoData2[[#This Row],[tenure]]&lt;=60,"49-60 Months",
"61-72 Months")))))</f>
        <v>25-36 Months</v>
      </c>
    </row>
    <row r="122" spans="1:24"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s="5">
        <v>5515.45</v>
      </c>
      <c r="U122" t="s">
        <v>24</v>
      </c>
      <c r="V122" s="5">
        <f>IFERROR(VALUE(TRIM(TelcoData2[[#This Row],[TotalCharges]])),"")</f>
        <v>5515.45</v>
      </c>
      <c r="W122">
        <f>IF(TelcoData2[[#This Row],[Churn]]="Yes",1,0)</f>
        <v>0</v>
      </c>
      <c r="X122" t="str">
        <f>IF(TelcoData2[[#This Row],[tenure]]&lt;=12,"0-12 Months",
IF(TelcoData2[[#This Row],[tenure]]&lt;=24,"13-24 Months",
IF(TelcoData2[[#This Row],[tenure]]&lt;=36,"25-36 Months",
IF(TelcoData2[[#This Row],[tenure]]&lt;=48,"37-48 Months",
IF(TelcoData2[[#This Row],[tenure]]&lt;=60,"49-60 Months",
"61-72 Months")))))</f>
        <v>49-60 Months</v>
      </c>
    </row>
    <row r="123" spans="1:24"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s="5">
        <v>112.75</v>
      </c>
      <c r="U123" t="s">
        <v>24</v>
      </c>
      <c r="V123" s="5">
        <f>IFERROR(VALUE(TRIM(TelcoData2[[#This Row],[TotalCharges]])),"")</f>
        <v>112.75</v>
      </c>
      <c r="W123">
        <f>IF(TelcoData2[[#This Row],[Churn]]="Yes",1,0)</f>
        <v>0</v>
      </c>
      <c r="X123" t="str">
        <f>IF(TelcoData2[[#This Row],[tenure]]&lt;=12,"0-12 Months",
IF(TelcoData2[[#This Row],[tenure]]&lt;=24,"13-24 Months",
IF(TelcoData2[[#This Row],[tenure]]&lt;=36,"25-36 Months",
IF(TelcoData2[[#This Row],[tenure]]&lt;=48,"37-48 Months",
IF(TelcoData2[[#This Row],[tenure]]&lt;=60,"49-60 Months",
"61-72 Months")))))</f>
        <v>0-12 Months</v>
      </c>
    </row>
    <row r="124" spans="1:24"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s="5">
        <v>229.55</v>
      </c>
      <c r="U124" t="s">
        <v>23</v>
      </c>
      <c r="V124" s="5">
        <f>IFERROR(VALUE(TRIM(TelcoData2[[#This Row],[TotalCharges]])),"")</f>
        <v>229.55</v>
      </c>
      <c r="W124">
        <f>IF(TelcoData2[[#This Row],[Churn]]="Yes",1,0)</f>
        <v>1</v>
      </c>
      <c r="X124" t="str">
        <f>IF(TelcoData2[[#This Row],[tenure]]&lt;=12,"0-12 Months",
IF(TelcoData2[[#This Row],[tenure]]&lt;=24,"13-24 Months",
IF(TelcoData2[[#This Row],[tenure]]&lt;=36,"25-36 Months",
IF(TelcoData2[[#This Row],[tenure]]&lt;=48,"37-48 Months",
IF(TelcoData2[[#This Row],[tenure]]&lt;=60,"49-60 Months",
"61-72 Months")))))</f>
        <v>0-12 Months</v>
      </c>
    </row>
    <row r="125" spans="1:24"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s="5">
        <v>350.35</v>
      </c>
      <c r="U125" t="s">
        <v>24</v>
      </c>
      <c r="V125" s="5">
        <f>IFERROR(VALUE(TRIM(TelcoData2[[#This Row],[TotalCharges]])),"")</f>
        <v>350.35</v>
      </c>
      <c r="W125">
        <f>IF(TelcoData2[[#This Row],[Churn]]="Yes",1,0)</f>
        <v>0</v>
      </c>
      <c r="X125" t="str">
        <f>IF(TelcoData2[[#This Row],[tenure]]&lt;=12,"0-12 Months",
IF(TelcoData2[[#This Row],[tenure]]&lt;=24,"13-24 Months",
IF(TelcoData2[[#This Row],[tenure]]&lt;=36,"25-36 Months",
IF(TelcoData2[[#This Row],[tenure]]&lt;=48,"37-48 Months",
IF(TelcoData2[[#This Row],[tenure]]&lt;=60,"49-60 Months",
"61-72 Months")))))</f>
        <v>0-12 Months</v>
      </c>
    </row>
    <row r="126" spans="1:24"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s="5">
        <v>62.9</v>
      </c>
      <c r="U126" t="s">
        <v>24</v>
      </c>
      <c r="V126" s="5">
        <f>IFERROR(VALUE(TRIM(TelcoData2[[#This Row],[TotalCharges]])),"")</f>
        <v>62.9</v>
      </c>
      <c r="W126">
        <f>IF(TelcoData2[[#This Row],[Churn]]="Yes",1,0)</f>
        <v>0</v>
      </c>
      <c r="X126" t="str">
        <f>IF(TelcoData2[[#This Row],[tenure]]&lt;=12,"0-12 Months",
IF(TelcoData2[[#This Row],[tenure]]&lt;=24,"13-24 Months",
IF(TelcoData2[[#This Row],[tenure]]&lt;=36,"25-36 Months",
IF(TelcoData2[[#This Row],[tenure]]&lt;=48,"37-48 Months",
IF(TelcoData2[[#This Row],[tenure]]&lt;=60,"49-60 Months",
"61-72 Months")))))</f>
        <v>0-12 Months</v>
      </c>
    </row>
    <row r="127" spans="1:24"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s="5">
        <v>3027.65</v>
      </c>
      <c r="U127" t="s">
        <v>24</v>
      </c>
      <c r="V127" s="5">
        <f>IFERROR(VALUE(TRIM(TelcoData2[[#This Row],[TotalCharges]])),"")</f>
        <v>3027.65</v>
      </c>
      <c r="W127">
        <f>IF(TelcoData2[[#This Row],[Churn]]="Yes",1,0)</f>
        <v>0</v>
      </c>
      <c r="X127" t="str">
        <f>IF(TelcoData2[[#This Row],[tenure]]&lt;=12,"0-12 Months",
IF(TelcoData2[[#This Row],[tenure]]&lt;=24,"13-24 Months",
IF(TelcoData2[[#This Row],[tenure]]&lt;=36,"25-36 Months",
IF(TelcoData2[[#This Row],[tenure]]&lt;=48,"37-48 Months",
IF(TelcoData2[[#This Row],[tenure]]&lt;=60,"49-60 Months",
"61-72 Months")))))</f>
        <v>25-36 Months</v>
      </c>
    </row>
    <row r="128" spans="1:24"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s="5">
        <v>2135.5</v>
      </c>
      <c r="U128" t="s">
        <v>23</v>
      </c>
      <c r="V128" s="5">
        <f>IFERROR(VALUE(TRIM(TelcoData2[[#This Row],[TotalCharges]])),"")</f>
        <v>2135.5</v>
      </c>
      <c r="W128">
        <f>IF(TelcoData2[[#This Row],[Churn]]="Yes",1,0)</f>
        <v>1</v>
      </c>
      <c r="X128" t="str">
        <f>IF(TelcoData2[[#This Row],[tenure]]&lt;=12,"0-12 Months",
IF(TelcoData2[[#This Row],[tenure]]&lt;=24,"13-24 Months",
IF(TelcoData2[[#This Row],[tenure]]&lt;=36,"25-36 Months",
IF(TelcoData2[[#This Row],[tenure]]&lt;=48,"37-48 Months",
IF(TelcoData2[[#This Row],[tenure]]&lt;=60,"49-60 Months",
"61-72 Months")))))</f>
        <v>25-36 Months</v>
      </c>
    </row>
    <row r="129" spans="1:24"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s="5">
        <v>1723.95</v>
      </c>
      <c r="U129" t="s">
        <v>24</v>
      </c>
      <c r="V129" s="5">
        <f>IFERROR(VALUE(TRIM(TelcoData2[[#This Row],[TotalCharges]])),"")</f>
        <v>1723.95</v>
      </c>
      <c r="W129">
        <f>IF(TelcoData2[[#This Row],[Churn]]="Yes",1,0)</f>
        <v>0</v>
      </c>
      <c r="X129" t="str">
        <f>IF(TelcoData2[[#This Row],[tenure]]&lt;=12,"0-12 Months",
IF(TelcoData2[[#This Row],[tenure]]&lt;=24,"13-24 Months",
IF(TelcoData2[[#This Row],[tenure]]&lt;=36,"25-36 Months",
IF(TelcoData2[[#This Row],[tenure]]&lt;=48,"37-48 Months",
IF(TelcoData2[[#This Row],[tenure]]&lt;=60,"49-60 Months",
"61-72 Months")))))</f>
        <v>61-72 Months</v>
      </c>
    </row>
    <row r="130" spans="1:24"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s="5">
        <v>19.75</v>
      </c>
      <c r="U130" t="s">
        <v>24</v>
      </c>
      <c r="V130" s="5">
        <f>IFERROR(VALUE(TRIM(TelcoData2[[#This Row],[TotalCharges]])),"")</f>
        <v>19.75</v>
      </c>
      <c r="W130">
        <f>IF(TelcoData2[[#This Row],[Churn]]="Yes",1,0)</f>
        <v>0</v>
      </c>
      <c r="X130" t="str">
        <f>IF(TelcoData2[[#This Row],[tenure]]&lt;=12,"0-12 Months",
IF(TelcoData2[[#This Row],[tenure]]&lt;=24,"13-24 Months",
IF(TelcoData2[[#This Row],[tenure]]&lt;=36,"25-36 Months",
IF(TelcoData2[[#This Row],[tenure]]&lt;=48,"37-48 Months",
IF(TelcoData2[[#This Row],[tenure]]&lt;=60,"49-60 Months",
"61-72 Months")))))</f>
        <v>0-12 Months</v>
      </c>
    </row>
    <row r="131" spans="1:24"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s="5">
        <v>3985.35</v>
      </c>
      <c r="U131" t="s">
        <v>24</v>
      </c>
      <c r="V131" s="5">
        <f>IFERROR(VALUE(TRIM(TelcoData2[[#This Row],[TotalCharges]])),"")</f>
        <v>3985.35</v>
      </c>
      <c r="W131">
        <f>IF(TelcoData2[[#This Row],[Churn]]="Yes",1,0)</f>
        <v>0</v>
      </c>
      <c r="X131" t="str">
        <f>IF(TelcoData2[[#This Row],[tenure]]&lt;=12,"0-12 Months",
IF(TelcoData2[[#This Row],[tenure]]&lt;=24,"13-24 Months",
IF(TelcoData2[[#This Row],[tenure]]&lt;=36,"25-36 Months",
IF(TelcoData2[[#This Row],[tenure]]&lt;=48,"37-48 Months",
IF(TelcoData2[[#This Row],[tenure]]&lt;=60,"49-60 Months",
"61-72 Months")))))</f>
        <v>61-72 Months</v>
      </c>
    </row>
    <row r="132" spans="1:24"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s="5">
        <v>1215.6500000000001</v>
      </c>
      <c r="U132" t="s">
        <v>24</v>
      </c>
      <c r="V132" s="5">
        <f>IFERROR(VALUE(TRIM(TelcoData2[[#This Row],[TotalCharges]])),"")</f>
        <v>1215.6500000000001</v>
      </c>
      <c r="W132">
        <f>IF(TelcoData2[[#This Row],[Churn]]="Yes",1,0)</f>
        <v>0</v>
      </c>
      <c r="X132" t="str">
        <f>IF(TelcoData2[[#This Row],[tenure]]&lt;=12,"0-12 Months",
IF(TelcoData2[[#This Row],[tenure]]&lt;=24,"13-24 Months",
IF(TelcoData2[[#This Row],[tenure]]&lt;=36,"25-36 Months",
IF(TelcoData2[[#This Row],[tenure]]&lt;=48,"37-48 Months",
IF(TelcoData2[[#This Row],[tenure]]&lt;=60,"49-60 Months",
"61-72 Months")))))</f>
        <v>13-24 Months</v>
      </c>
    </row>
    <row r="133" spans="1:24"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s="5">
        <v>1502.65</v>
      </c>
      <c r="U133" t="s">
        <v>23</v>
      </c>
      <c r="V133" s="5">
        <f>IFERROR(VALUE(TRIM(TelcoData2[[#This Row],[TotalCharges]])),"")</f>
        <v>1502.65</v>
      </c>
      <c r="W133">
        <f>IF(TelcoData2[[#This Row],[Churn]]="Yes",1,0)</f>
        <v>1</v>
      </c>
      <c r="X133" t="str">
        <f>IF(TelcoData2[[#This Row],[tenure]]&lt;=12,"0-12 Months",
IF(TelcoData2[[#This Row],[tenure]]&lt;=24,"13-24 Months",
IF(TelcoData2[[#This Row],[tenure]]&lt;=36,"25-36 Months",
IF(TelcoData2[[#This Row],[tenure]]&lt;=48,"37-48 Months",
IF(TelcoData2[[#This Row],[tenure]]&lt;=60,"49-60 Months",
"61-72 Months")))))</f>
        <v>25-36 Months</v>
      </c>
    </row>
    <row r="134" spans="1:24"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s="5">
        <v>3260.1</v>
      </c>
      <c r="U134" t="s">
        <v>24</v>
      </c>
      <c r="V134" s="5">
        <f>IFERROR(VALUE(TRIM(TelcoData2[[#This Row],[TotalCharges]])),"")</f>
        <v>3260.1</v>
      </c>
      <c r="W134">
        <f>IF(TelcoData2[[#This Row],[Churn]]="Yes",1,0)</f>
        <v>0</v>
      </c>
      <c r="X134" t="str">
        <f>IF(TelcoData2[[#This Row],[tenure]]&lt;=12,"0-12 Months",
IF(TelcoData2[[#This Row],[tenure]]&lt;=24,"13-24 Months",
IF(TelcoData2[[#This Row],[tenure]]&lt;=36,"25-36 Months",
IF(TelcoData2[[#This Row],[tenure]]&lt;=48,"37-48 Months",
IF(TelcoData2[[#This Row],[tenure]]&lt;=60,"49-60 Months",
"61-72 Months")))))</f>
        <v>61-72 Months</v>
      </c>
    </row>
    <row r="135" spans="1:24"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s="5">
        <v>35.450000000000003</v>
      </c>
      <c r="U135" t="s">
        <v>23</v>
      </c>
      <c r="V135" s="5">
        <f>IFERROR(VALUE(TRIM(TelcoData2[[#This Row],[TotalCharges]])),"")</f>
        <v>35.450000000000003</v>
      </c>
      <c r="W135">
        <f>IF(TelcoData2[[#This Row],[Churn]]="Yes",1,0)</f>
        <v>1</v>
      </c>
      <c r="X135" t="str">
        <f>IF(TelcoData2[[#This Row],[tenure]]&lt;=12,"0-12 Months",
IF(TelcoData2[[#This Row],[tenure]]&lt;=24,"13-24 Months",
IF(TelcoData2[[#This Row],[tenure]]&lt;=36,"25-36 Months",
IF(TelcoData2[[#This Row],[tenure]]&lt;=48,"37-48 Months",
IF(TelcoData2[[#This Row],[tenure]]&lt;=60,"49-60 Months",
"61-72 Months")))))</f>
        <v>0-12 Months</v>
      </c>
    </row>
    <row r="136" spans="1:24"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s="5">
        <v>81.25</v>
      </c>
      <c r="U136" t="s">
        <v>23</v>
      </c>
      <c r="V136" s="5">
        <f>IFERROR(VALUE(TRIM(TelcoData2[[#This Row],[TotalCharges]])),"")</f>
        <v>81.25</v>
      </c>
      <c r="W136">
        <f>IF(TelcoData2[[#This Row],[Churn]]="Yes",1,0)</f>
        <v>1</v>
      </c>
      <c r="X136" t="str">
        <f>IF(TelcoData2[[#This Row],[tenure]]&lt;=12,"0-12 Months",
IF(TelcoData2[[#This Row],[tenure]]&lt;=24,"13-24 Months",
IF(TelcoData2[[#This Row],[tenure]]&lt;=36,"25-36 Months",
IF(TelcoData2[[#This Row],[tenure]]&lt;=48,"37-48 Months",
IF(TelcoData2[[#This Row],[tenure]]&lt;=60,"49-60 Months",
"61-72 Months")))))</f>
        <v>0-12 Months</v>
      </c>
    </row>
    <row r="137" spans="1:24"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s="5">
        <v>1188.2</v>
      </c>
      <c r="U137" t="s">
        <v>24</v>
      </c>
      <c r="V137" s="5">
        <f>IFERROR(VALUE(TRIM(TelcoData2[[#This Row],[TotalCharges]])),"")</f>
        <v>1188.2</v>
      </c>
      <c r="W137">
        <f>IF(TelcoData2[[#This Row],[Churn]]="Yes",1,0)</f>
        <v>0</v>
      </c>
      <c r="X137" t="str">
        <f>IF(TelcoData2[[#This Row],[tenure]]&lt;=12,"0-12 Months",
IF(TelcoData2[[#This Row],[tenure]]&lt;=24,"13-24 Months",
IF(TelcoData2[[#This Row],[tenure]]&lt;=36,"25-36 Months",
IF(TelcoData2[[#This Row],[tenure]]&lt;=48,"37-48 Months",
IF(TelcoData2[[#This Row],[tenure]]&lt;=60,"49-60 Months",
"61-72 Months")))))</f>
        <v>37-48 Months</v>
      </c>
    </row>
    <row r="138" spans="1:24"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s="5">
        <v>1778.5</v>
      </c>
      <c r="U138" t="s">
        <v>24</v>
      </c>
      <c r="V138" s="5">
        <f>IFERROR(VALUE(TRIM(TelcoData2[[#This Row],[TotalCharges]])),"")</f>
        <v>1778.5</v>
      </c>
      <c r="W138">
        <f>IF(TelcoData2[[#This Row],[Churn]]="Yes",1,0)</f>
        <v>0</v>
      </c>
      <c r="X138" t="str">
        <f>IF(TelcoData2[[#This Row],[tenure]]&lt;=12,"0-12 Months",
IF(TelcoData2[[#This Row],[tenure]]&lt;=24,"13-24 Months",
IF(TelcoData2[[#This Row],[tenure]]&lt;=36,"25-36 Months",
IF(TelcoData2[[#This Row],[tenure]]&lt;=48,"37-48 Months",
IF(TelcoData2[[#This Row],[tenure]]&lt;=60,"49-60 Months",
"61-72 Months")))))</f>
        <v>13-24 Months</v>
      </c>
    </row>
    <row r="139" spans="1:24"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s="5">
        <v>1277.75</v>
      </c>
      <c r="U139" t="s">
        <v>24</v>
      </c>
      <c r="V139" s="5">
        <f>IFERROR(VALUE(TRIM(TelcoData2[[#This Row],[TotalCharges]])),"")</f>
        <v>1277.75</v>
      </c>
      <c r="W139">
        <f>IF(TelcoData2[[#This Row],[Churn]]="Yes",1,0)</f>
        <v>0</v>
      </c>
      <c r="X139" t="str">
        <f>IF(TelcoData2[[#This Row],[tenure]]&lt;=12,"0-12 Months",
IF(TelcoData2[[#This Row],[tenure]]&lt;=24,"13-24 Months",
IF(TelcoData2[[#This Row],[tenure]]&lt;=36,"25-36 Months",
IF(TelcoData2[[#This Row],[tenure]]&lt;=48,"37-48 Months",
IF(TelcoData2[[#This Row],[tenure]]&lt;=60,"49-60 Months",
"61-72 Months")))))</f>
        <v>61-72 Months</v>
      </c>
    </row>
    <row r="140" spans="1:24"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s="5">
        <v>1170.55</v>
      </c>
      <c r="U140" t="s">
        <v>24</v>
      </c>
      <c r="V140" s="5">
        <f>IFERROR(VALUE(TRIM(TelcoData2[[#This Row],[TotalCharges]])),"")</f>
        <v>1170.55</v>
      </c>
      <c r="W140">
        <f>IF(TelcoData2[[#This Row],[Churn]]="Yes",1,0)</f>
        <v>0</v>
      </c>
      <c r="X140" t="str">
        <f>IF(TelcoData2[[#This Row],[tenure]]&lt;=12,"0-12 Months",
IF(TelcoData2[[#This Row],[tenure]]&lt;=24,"13-24 Months",
IF(TelcoData2[[#This Row],[tenure]]&lt;=36,"25-36 Months",
IF(TelcoData2[[#This Row],[tenure]]&lt;=48,"37-48 Months",
IF(TelcoData2[[#This Row],[tenure]]&lt;=60,"49-60 Months",
"61-72 Months")))))</f>
        <v>49-60 Months</v>
      </c>
    </row>
    <row r="141" spans="1:24"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s="5">
        <v>70.45</v>
      </c>
      <c r="U141" t="s">
        <v>23</v>
      </c>
      <c r="V141" s="5">
        <f>IFERROR(VALUE(TRIM(TelcoData2[[#This Row],[TotalCharges]])),"")</f>
        <v>70.45</v>
      </c>
      <c r="W141">
        <f>IF(TelcoData2[[#This Row],[Churn]]="Yes",1,0)</f>
        <v>1</v>
      </c>
      <c r="X141" t="str">
        <f>IF(TelcoData2[[#This Row],[tenure]]&lt;=12,"0-12 Months",
IF(TelcoData2[[#This Row],[tenure]]&lt;=24,"13-24 Months",
IF(TelcoData2[[#This Row],[tenure]]&lt;=36,"25-36 Months",
IF(TelcoData2[[#This Row],[tenure]]&lt;=48,"37-48 Months",
IF(TelcoData2[[#This Row],[tenure]]&lt;=60,"49-60 Months",
"61-72 Months")))))</f>
        <v>0-12 Months</v>
      </c>
    </row>
    <row r="142" spans="1:24"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s="5">
        <v>6425.65</v>
      </c>
      <c r="U142" t="s">
        <v>24</v>
      </c>
      <c r="V142" s="5">
        <f>IFERROR(VALUE(TRIM(TelcoData2[[#This Row],[TotalCharges]])),"")</f>
        <v>6425.65</v>
      </c>
      <c r="W142">
        <f>IF(TelcoData2[[#This Row],[Churn]]="Yes",1,0)</f>
        <v>0</v>
      </c>
      <c r="X142" t="str">
        <f>IF(TelcoData2[[#This Row],[tenure]]&lt;=12,"0-12 Months",
IF(TelcoData2[[#This Row],[tenure]]&lt;=24,"13-24 Months",
IF(TelcoData2[[#This Row],[tenure]]&lt;=36,"25-36 Months",
IF(TelcoData2[[#This Row],[tenure]]&lt;=48,"37-48 Months",
IF(TelcoData2[[#This Row],[tenure]]&lt;=60,"49-60 Months",
"61-72 Months")))))</f>
        <v>61-72 Months</v>
      </c>
    </row>
    <row r="143" spans="1:24"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s="5">
        <v>563.65</v>
      </c>
      <c r="U143" t="s">
        <v>23</v>
      </c>
      <c r="V143" s="5">
        <f>IFERROR(VALUE(TRIM(TelcoData2[[#This Row],[TotalCharges]])),"")</f>
        <v>563.65</v>
      </c>
      <c r="W143">
        <f>IF(TelcoData2[[#This Row],[Churn]]="Yes",1,0)</f>
        <v>1</v>
      </c>
      <c r="X143" t="str">
        <f>IF(TelcoData2[[#This Row],[tenure]]&lt;=12,"0-12 Months",
IF(TelcoData2[[#This Row],[tenure]]&lt;=24,"13-24 Months",
IF(TelcoData2[[#This Row],[tenure]]&lt;=36,"25-36 Months",
IF(TelcoData2[[#This Row],[tenure]]&lt;=48,"37-48 Months",
IF(TelcoData2[[#This Row],[tenure]]&lt;=60,"49-60 Months",
"61-72 Months")))))</f>
        <v>0-12 Months</v>
      </c>
    </row>
    <row r="144" spans="1:24"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s="5">
        <v>5971.25</v>
      </c>
      <c r="U144" t="s">
        <v>24</v>
      </c>
      <c r="V144" s="5">
        <f>IFERROR(VALUE(TRIM(TelcoData2[[#This Row],[TotalCharges]])),"")</f>
        <v>5971.25</v>
      </c>
      <c r="W144">
        <f>IF(TelcoData2[[#This Row],[Churn]]="Yes",1,0)</f>
        <v>0</v>
      </c>
      <c r="X144" t="str">
        <f>IF(TelcoData2[[#This Row],[tenure]]&lt;=12,"0-12 Months",
IF(TelcoData2[[#This Row],[tenure]]&lt;=24,"13-24 Months",
IF(TelcoData2[[#This Row],[tenure]]&lt;=36,"25-36 Months",
IF(TelcoData2[[#This Row],[tenure]]&lt;=48,"37-48 Months",
IF(TelcoData2[[#This Row],[tenure]]&lt;=60,"49-60 Months",
"61-72 Months")))))</f>
        <v>61-72 Months</v>
      </c>
    </row>
    <row r="145" spans="1:24"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s="5">
        <v>5289.05</v>
      </c>
      <c r="U145" t="s">
        <v>24</v>
      </c>
      <c r="V145" s="5">
        <f>IFERROR(VALUE(TRIM(TelcoData2[[#This Row],[TotalCharges]])),"")</f>
        <v>5289.05</v>
      </c>
      <c r="W145">
        <f>IF(TelcoData2[[#This Row],[Churn]]="Yes",1,0)</f>
        <v>0</v>
      </c>
      <c r="X145" t="str">
        <f>IF(TelcoData2[[#This Row],[tenure]]&lt;=12,"0-12 Months",
IF(TelcoData2[[#This Row],[tenure]]&lt;=24,"13-24 Months",
IF(TelcoData2[[#This Row],[tenure]]&lt;=36,"25-36 Months",
IF(TelcoData2[[#This Row],[tenure]]&lt;=48,"37-48 Months",
IF(TelcoData2[[#This Row],[tenure]]&lt;=60,"49-60 Months",
"61-72 Months")))))</f>
        <v>61-72 Months</v>
      </c>
    </row>
    <row r="146" spans="1:24"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s="5">
        <v>1756.2</v>
      </c>
      <c r="U146" t="s">
        <v>24</v>
      </c>
      <c r="V146" s="5">
        <f>IFERROR(VALUE(TRIM(TelcoData2[[#This Row],[TotalCharges]])),"")</f>
        <v>1756.2</v>
      </c>
      <c r="W146">
        <f>IF(TelcoData2[[#This Row],[Churn]]="Yes",1,0)</f>
        <v>0</v>
      </c>
      <c r="X146" t="str">
        <f>IF(TelcoData2[[#This Row],[tenure]]&lt;=12,"0-12 Months",
IF(TelcoData2[[#This Row],[tenure]]&lt;=24,"13-24 Months",
IF(TelcoData2[[#This Row],[tenure]]&lt;=36,"25-36 Months",
IF(TelcoData2[[#This Row],[tenure]]&lt;=48,"37-48 Months",
IF(TelcoData2[[#This Row],[tenure]]&lt;=60,"49-60 Months",
"61-72 Months")))))</f>
        <v>61-72 Months</v>
      </c>
    </row>
    <row r="147" spans="1:24"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s="5">
        <v>6416.7</v>
      </c>
      <c r="U147" t="s">
        <v>24</v>
      </c>
      <c r="V147" s="5">
        <f>IFERROR(VALUE(TRIM(TelcoData2[[#This Row],[TotalCharges]])),"")</f>
        <v>6416.7</v>
      </c>
      <c r="W147">
        <f>IF(TelcoData2[[#This Row],[Churn]]="Yes",1,0)</f>
        <v>0</v>
      </c>
      <c r="X147" t="str">
        <f>IF(TelcoData2[[#This Row],[tenure]]&lt;=12,"0-12 Months",
IF(TelcoData2[[#This Row],[tenure]]&lt;=24,"13-24 Months",
IF(TelcoData2[[#This Row],[tenure]]&lt;=36,"25-36 Months",
IF(TelcoData2[[#This Row],[tenure]]&lt;=48,"37-48 Months",
IF(TelcoData2[[#This Row],[tenure]]&lt;=60,"49-60 Months",
"61-72 Months")))))</f>
        <v>61-72 Months</v>
      </c>
    </row>
    <row r="148" spans="1:24"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s="5">
        <v>61.35</v>
      </c>
      <c r="U148" t="s">
        <v>24</v>
      </c>
      <c r="V148" s="5">
        <f>IFERROR(VALUE(TRIM(TelcoData2[[#This Row],[TotalCharges]])),"")</f>
        <v>61.35</v>
      </c>
      <c r="W148">
        <f>IF(TelcoData2[[#This Row],[Churn]]="Yes",1,0)</f>
        <v>0</v>
      </c>
      <c r="X148" t="str">
        <f>IF(TelcoData2[[#This Row],[tenure]]&lt;=12,"0-12 Months",
IF(TelcoData2[[#This Row],[tenure]]&lt;=24,"13-24 Months",
IF(TelcoData2[[#This Row],[tenure]]&lt;=36,"25-36 Months",
IF(TelcoData2[[#This Row],[tenure]]&lt;=48,"37-48 Months",
IF(TelcoData2[[#This Row],[tenure]]&lt;=60,"49-60 Months",
"61-72 Months")))))</f>
        <v>0-12 Months</v>
      </c>
    </row>
    <row r="149" spans="1:24"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s="5">
        <v>45.65</v>
      </c>
      <c r="U149" t="s">
        <v>23</v>
      </c>
      <c r="V149" s="5">
        <f>IFERROR(VALUE(TRIM(TelcoData2[[#This Row],[TotalCharges]])),"")</f>
        <v>45.65</v>
      </c>
      <c r="W149">
        <f>IF(TelcoData2[[#This Row],[Churn]]="Yes",1,0)</f>
        <v>1</v>
      </c>
      <c r="X149" t="str">
        <f>IF(TelcoData2[[#This Row],[tenure]]&lt;=12,"0-12 Months",
IF(TelcoData2[[#This Row],[tenure]]&lt;=24,"13-24 Months",
IF(TelcoData2[[#This Row],[tenure]]&lt;=36,"25-36 Months",
IF(TelcoData2[[#This Row],[tenure]]&lt;=48,"37-48 Months",
IF(TelcoData2[[#This Row],[tenure]]&lt;=60,"49-60 Months",
"61-72 Months")))))</f>
        <v>0-12 Months</v>
      </c>
    </row>
    <row r="150" spans="1:24"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s="5">
        <v>1929.95</v>
      </c>
      <c r="U150" t="s">
        <v>24</v>
      </c>
      <c r="V150" s="5">
        <f>IFERROR(VALUE(TRIM(TelcoData2[[#This Row],[TotalCharges]])),"")</f>
        <v>1929.95</v>
      </c>
      <c r="W150">
        <f>IF(TelcoData2[[#This Row],[Churn]]="Yes",1,0)</f>
        <v>0</v>
      </c>
      <c r="X150" t="str">
        <f>IF(TelcoData2[[#This Row],[tenure]]&lt;=12,"0-12 Months",
IF(TelcoData2[[#This Row],[tenure]]&lt;=24,"13-24 Months",
IF(TelcoData2[[#This Row],[tenure]]&lt;=36,"25-36 Months",
IF(TelcoData2[[#This Row],[tenure]]&lt;=48,"37-48 Months",
IF(TelcoData2[[#This Row],[tenure]]&lt;=60,"49-60 Months",
"61-72 Months")))))</f>
        <v>25-36 Months</v>
      </c>
    </row>
    <row r="151" spans="1:24"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s="5">
        <v>1071.4000000000001</v>
      </c>
      <c r="U151" t="s">
        <v>24</v>
      </c>
      <c r="V151" s="5">
        <f>IFERROR(VALUE(TRIM(TelcoData2[[#This Row],[TotalCharges]])),"")</f>
        <v>1071.4000000000001</v>
      </c>
      <c r="W151">
        <f>IF(TelcoData2[[#This Row],[Churn]]="Yes",1,0)</f>
        <v>0</v>
      </c>
      <c r="X151" t="str">
        <f>IF(TelcoData2[[#This Row],[tenure]]&lt;=12,"0-12 Months",
IF(TelcoData2[[#This Row],[tenure]]&lt;=24,"13-24 Months",
IF(TelcoData2[[#This Row],[tenure]]&lt;=36,"25-36 Months",
IF(TelcoData2[[#This Row],[tenure]]&lt;=48,"37-48 Months",
IF(TelcoData2[[#This Row],[tenure]]&lt;=60,"49-60 Months",
"61-72 Months")))))</f>
        <v>13-24 Months</v>
      </c>
    </row>
    <row r="152" spans="1:24"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s="5">
        <v>564.35</v>
      </c>
      <c r="U152" t="s">
        <v>24</v>
      </c>
      <c r="V152" s="5">
        <f>IFERROR(VALUE(TRIM(TelcoData2[[#This Row],[TotalCharges]])),"")</f>
        <v>564.35</v>
      </c>
      <c r="W152">
        <f>IF(TelcoData2[[#This Row],[Churn]]="Yes",1,0)</f>
        <v>0</v>
      </c>
      <c r="X152" t="str">
        <f>IF(TelcoData2[[#This Row],[tenure]]&lt;=12,"0-12 Months",
IF(TelcoData2[[#This Row],[tenure]]&lt;=24,"13-24 Months",
IF(TelcoData2[[#This Row],[tenure]]&lt;=36,"25-36 Months",
IF(TelcoData2[[#This Row],[tenure]]&lt;=48,"37-48 Months",
IF(TelcoData2[[#This Row],[tenure]]&lt;=60,"49-60 Months",
"61-72 Months")))))</f>
        <v>0-12 Months</v>
      </c>
    </row>
    <row r="153" spans="1:24"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s="5">
        <v>655.5</v>
      </c>
      <c r="U153" t="s">
        <v>23</v>
      </c>
      <c r="V153" s="5">
        <f>IFERROR(VALUE(TRIM(TelcoData2[[#This Row],[TotalCharges]])),"")</f>
        <v>655.5</v>
      </c>
      <c r="W153">
        <f>IF(TelcoData2[[#This Row],[Churn]]="Yes",1,0)</f>
        <v>1</v>
      </c>
      <c r="X153" t="str">
        <f>IF(TelcoData2[[#This Row],[tenure]]&lt;=12,"0-12 Months",
IF(TelcoData2[[#This Row],[tenure]]&lt;=24,"13-24 Months",
IF(TelcoData2[[#This Row],[tenure]]&lt;=36,"25-36 Months",
IF(TelcoData2[[#This Row],[tenure]]&lt;=48,"37-48 Months",
IF(TelcoData2[[#This Row],[tenure]]&lt;=60,"49-60 Months",
"61-72 Months")))))</f>
        <v>0-12 Months</v>
      </c>
    </row>
    <row r="154" spans="1:24"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s="5">
        <v>7930.55</v>
      </c>
      <c r="U154" t="s">
        <v>24</v>
      </c>
      <c r="V154" s="5">
        <f>IFERROR(VALUE(TRIM(TelcoData2[[#This Row],[TotalCharges]])),"")</f>
        <v>7930.55</v>
      </c>
      <c r="W154">
        <f>IF(TelcoData2[[#This Row],[Churn]]="Yes",1,0)</f>
        <v>0</v>
      </c>
      <c r="X154" t="str">
        <f>IF(TelcoData2[[#This Row],[tenure]]&lt;=12,"0-12 Months",
IF(TelcoData2[[#This Row],[tenure]]&lt;=24,"13-24 Months",
IF(TelcoData2[[#This Row],[tenure]]&lt;=36,"25-36 Months",
IF(TelcoData2[[#This Row],[tenure]]&lt;=48,"37-48 Months",
IF(TelcoData2[[#This Row],[tenure]]&lt;=60,"49-60 Months",
"61-72 Months")))))</f>
        <v>61-72 Months</v>
      </c>
    </row>
    <row r="155" spans="1:24"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s="5">
        <v>5215.25</v>
      </c>
      <c r="U155" t="s">
        <v>24</v>
      </c>
      <c r="V155" s="5">
        <f>IFERROR(VALUE(TRIM(TelcoData2[[#This Row],[TotalCharges]])),"")</f>
        <v>5215.25</v>
      </c>
      <c r="W155">
        <f>IF(TelcoData2[[#This Row],[Churn]]="Yes",1,0)</f>
        <v>0</v>
      </c>
      <c r="X155" t="str">
        <f>IF(TelcoData2[[#This Row],[tenure]]&lt;=12,"0-12 Months",
IF(TelcoData2[[#This Row],[tenure]]&lt;=24,"13-24 Months",
IF(TelcoData2[[#This Row],[tenure]]&lt;=36,"25-36 Months",
IF(TelcoData2[[#This Row],[tenure]]&lt;=48,"37-48 Months",
IF(TelcoData2[[#This Row],[tenure]]&lt;=60,"49-60 Months",
"61-72 Months")))))</f>
        <v>61-72 Months</v>
      </c>
    </row>
    <row r="156" spans="1:24"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s="5">
        <v>113.5</v>
      </c>
      <c r="U156" t="s">
        <v>24</v>
      </c>
      <c r="V156" s="5">
        <f>IFERROR(VALUE(TRIM(TelcoData2[[#This Row],[TotalCharges]])),"")</f>
        <v>113.5</v>
      </c>
      <c r="W156">
        <f>IF(TelcoData2[[#This Row],[Churn]]="Yes",1,0)</f>
        <v>0</v>
      </c>
      <c r="X156" t="str">
        <f>IF(TelcoData2[[#This Row],[tenure]]&lt;=12,"0-12 Months",
IF(TelcoData2[[#This Row],[tenure]]&lt;=24,"13-24 Months",
IF(TelcoData2[[#This Row],[tenure]]&lt;=36,"25-36 Months",
IF(TelcoData2[[#This Row],[tenure]]&lt;=48,"37-48 Months",
IF(TelcoData2[[#This Row],[tenure]]&lt;=60,"49-60 Months",
"61-72 Months")))))</f>
        <v>0-12 Months</v>
      </c>
    </row>
    <row r="157" spans="1:24"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s="5">
        <v>1152.8</v>
      </c>
      <c r="U157" t="s">
        <v>24</v>
      </c>
      <c r="V157" s="5">
        <f>IFERROR(VALUE(TRIM(TelcoData2[[#This Row],[TotalCharges]])),"")</f>
        <v>1152.8</v>
      </c>
      <c r="W157">
        <f>IF(TelcoData2[[#This Row],[Churn]]="Yes",1,0)</f>
        <v>0</v>
      </c>
      <c r="X157" t="str">
        <f>IF(TelcoData2[[#This Row],[tenure]]&lt;=12,"0-12 Months",
IF(TelcoData2[[#This Row],[tenure]]&lt;=24,"13-24 Months",
IF(TelcoData2[[#This Row],[tenure]]&lt;=36,"25-36 Months",
IF(TelcoData2[[#This Row],[tenure]]&lt;=48,"37-48 Months",
IF(TelcoData2[[#This Row],[tenure]]&lt;=60,"49-60 Months",
"61-72 Months")))))</f>
        <v>13-24 Months</v>
      </c>
    </row>
    <row r="158" spans="1:24"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s="5">
        <v>1821.95</v>
      </c>
      <c r="U158" t="s">
        <v>24</v>
      </c>
      <c r="V158" s="5">
        <f>IFERROR(VALUE(TRIM(TelcoData2[[#This Row],[TotalCharges]])),"")</f>
        <v>1821.95</v>
      </c>
      <c r="W158">
        <f>IF(TelcoData2[[#This Row],[Churn]]="Yes",1,0)</f>
        <v>0</v>
      </c>
      <c r="X158" t="str">
        <f>IF(TelcoData2[[#This Row],[tenure]]&lt;=12,"0-12 Months",
IF(TelcoData2[[#This Row],[tenure]]&lt;=24,"13-24 Months",
IF(TelcoData2[[#This Row],[tenure]]&lt;=36,"25-36 Months",
IF(TelcoData2[[#This Row],[tenure]]&lt;=48,"37-48 Months",
IF(TelcoData2[[#This Row],[tenure]]&lt;=60,"49-60 Months",
"61-72 Months")))))</f>
        <v>13-24 Months</v>
      </c>
    </row>
    <row r="159" spans="1:24"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s="5">
        <v>419.9</v>
      </c>
      <c r="U159" t="s">
        <v>24</v>
      </c>
      <c r="V159" s="5">
        <f>IFERROR(VALUE(TRIM(TelcoData2[[#This Row],[TotalCharges]])),"")</f>
        <v>419.9</v>
      </c>
      <c r="W159">
        <f>IF(TelcoData2[[#This Row],[Churn]]="Yes",1,0)</f>
        <v>0</v>
      </c>
      <c r="X159" t="str">
        <f>IF(TelcoData2[[#This Row],[tenure]]&lt;=12,"0-12 Months",
IF(TelcoData2[[#This Row],[tenure]]&lt;=24,"13-24 Months",
IF(TelcoData2[[#This Row],[tenure]]&lt;=36,"25-36 Months",
IF(TelcoData2[[#This Row],[tenure]]&lt;=48,"37-48 Months",
IF(TelcoData2[[#This Row],[tenure]]&lt;=60,"49-60 Months",
"61-72 Months")))))</f>
        <v>13-24 Months</v>
      </c>
    </row>
    <row r="160" spans="1:24"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s="5">
        <v>1024</v>
      </c>
      <c r="U160" t="s">
        <v>24</v>
      </c>
      <c r="V160" s="5">
        <f>IFERROR(VALUE(TRIM(TelcoData2[[#This Row],[TotalCharges]])),"")</f>
        <v>1024</v>
      </c>
      <c r="W160">
        <f>IF(TelcoData2[[#This Row],[Churn]]="Yes",1,0)</f>
        <v>0</v>
      </c>
      <c r="X160" t="str">
        <f>IF(TelcoData2[[#This Row],[tenure]]&lt;=12,"0-12 Months",
IF(TelcoData2[[#This Row],[tenure]]&lt;=24,"13-24 Months",
IF(TelcoData2[[#This Row],[tenure]]&lt;=36,"25-36 Months",
IF(TelcoData2[[#This Row],[tenure]]&lt;=48,"37-48 Months",
IF(TelcoData2[[#This Row],[tenure]]&lt;=60,"49-60 Months",
"61-72 Months")))))</f>
        <v>13-24 Months</v>
      </c>
    </row>
    <row r="161" spans="1:24"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s="5">
        <v>251.6</v>
      </c>
      <c r="U161" t="s">
        <v>24</v>
      </c>
      <c r="V161" s="5">
        <f>IFERROR(VALUE(TRIM(TelcoData2[[#This Row],[TotalCharges]])),"")</f>
        <v>251.6</v>
      </c>
      <c r="W161">
        <f>IF(TelcoData2[[#This Row],[Churn]]="Yes",1,0)</f>
        <v>0</v>
      </c>
      <c r="X161" t="str">
        <f>IF(TelcoData2[[#This Row],[tenure]]&lt;=12,"0-12 Months",
IF(TelcoData2[[#This Row],[tenure]]&lt;=24,"13-24 Months",
IF(TelcoData2[[#This Row],[tenure]]&lt;=36,"25-36 Months",
IF(TelcoData2[[#This Row],[tenure]]&lt;=48,"37-48 Months",
IF(TelcoData2[[#This Row],[tenure]]&lt;=60,"49-60 Months",
"61-72 Months")))))</f>
        <v>0-12 Months</v>
      </c>
    </row>
    <row r="162" spans="1:24"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s="5">
        <v>764.55</v>
      </c>
      <c r="U162" t="s">
        <v>24</v>
      </c>
      <c r="V162" s="5">
        <f>IFERROR(VALUE(TRIM(TelcoData2[[#This Row],[TotalCharges]])),"")</f>
        <v>764.55</v>
      </c>
      <c r="W162">
        <f>IF(TelcoData2[[#This Row],[Churn]]="Yes",1,0)</f>
        <v>0</v>
      </c>
      <c r="X162" t="str">
        <f>IF(TelcoData2[[#This Row],[tenure]]&lt;=12,"0-12 Months",
IF(TelcoData2[[#This Row],[tenure]]&lt;=24,"13-24 Months",
IF(TelcoData2[[#This Row],[tenure]]&lt;=36,"25-36 Months",
IF(TelcoData2[[#This Row],[tenure]]&lt;=48,"37-48 Months",
IF(TelcoData2[[#This Row],[tenure]]&lt;=60,"49-60 Months",
"61-72 Months")))))</f>
        <v>13-24 Months</v>
      </c>
    </row>
    <row r="163" spans="1:24"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s="5">
        <v>1592.35</v>
      </c>
      <c r="U163" t="s">
        <v>23</v>
      </c>
      <c r="V163" s="5">
        <f>IFERROR(VALUE(TRIM(TelcoData2[[#This Row],[TotalCharges]])),"")</f>
        <v>1592.35</v>
      </c>
      <c r="W163">
        <f>IF(TelcoData2[[#This Row],[Churn]]="Yes",1,0)</f>
        <v>1</v>
      </c>
      <c r="X163" t="str">
        <f>IF(TelcoData2[[#This Row],[tenure]]&lt;=12,"0-12 Months",
IF(TelcoData2[[#This Row],[tenure]]&lt;=24,"13-24 Months",
IF(TelcoData2[[#This Row],[tenure]]&lt;=36,"25-36 Months",
IF(TelcoData2[[#This Row],[tenure]]&lt;=48,"37-48 Months",
IF(TelcoData2[[#This Row],[tenure]]&lt;=60,"49-60 Months",
"61-72 Months")))))</f>
        <v>13-24 Months</v>
      </c>
    </row>
    <row r="164" spans="1:24"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s="5">
        <v>135.19999999999999</v>
      </c>
      <c r="U164" t="s">
        <v>24</v>
      </c>
      <c r="V164" s="5">
        <f>IFERROR(VALUE(TRIM(TelcoData2[[#This Row],[TotalCharges]])),"")</f>
        <v>135.19999999999999</v>
      </c>
      <c r="W164">
        <f>IF(TelcoData2[[#This Row],[Churn]]="Yes",1,0)</f>
        <v>0</v>
      </c>
      <c r="X164" t="str">
        <f>IF(TelcoData2[[#This Row],[tenure]]&lt;=12,"0-12 Months",
IF(TelcoData2[[#This Row],[tenure]]&lt;=24,"13-24 Months",
IF(TelcoData2[[#This Row],[tenure]]&lt;=36,"25-36 Months",
IF(TelcoData2[[#This Row],[tenure]]&lt;=48,"37-48 Months",
IF(TelcoData2[[#This Row],[tenure]]&lt;=60,"49-60 Months",
"61-72 Months")))))</f>
        <v>0-12 Months</v>
      </c>
    </row>
    <row r="165" spans="1:24"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s="5">
        <v>3958.25</v>
      </c>
      <c r="U165" t="s">
        <v>24</v>
      </c>
      <c r="V165" s="5">
        <f>IFERROR(VALUE(TRIM(TelcoData2[[#This Row],[TotalCharges]])),"")</f>
        <v>3958.25</v>
      </c>
      <c r="W165">
        <f>IF(TelcoData2[[#This Row],[Churn]]="Yes",1,0)</f>
        <v>0</v>
      </c>
      <c r="X165" t="str">
        <f>IF(TelcoData2[[#This Row],[tenure]]&lt;=12,"0-12 Months",
IF(TelcoData2[[#This Row],[tenure]]&lt;=24,"13-24 Months",
IF(TelcoData2[[#This Row],[tenure]]&lt;=36,"25-36 Months",
IF(TelcoData2[[#This Row],[tenure]]&lt;=48,"37-48 Months",
IF(TelcoData2[[#This Row],[tenure]]&lt;=60,"49-60 Months",
"61-72 Months")))))</f>
        <v>49-60 Months</v>
      </c>
    </row>
    <row r="166" spans="1:24"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s="5">
        <v>233.9</v>
      </c>
      <c r="U166" t="s">
        <v>24</v>
      </c>
      <c r="V166" s="5">
        <f>IFERROR(VALUE(TRIM(TelcoData2[[#This Row],[TotalCharges]])),"")</f>
        <v>233.9</v>
      </c>
      <c r="W166">
        <f>IF(TelcoData2[[#This Row],[Churn]]="Yes",1,0)</f>
        <v>0</v>
      </c>
      <c r="X166" t="str">
        <f>IF(TelcoData2[[#This Row],[tenure]]&lt;=12,"0-12 Months",
IF(TelcoData2[[#This Row],[tenure]]&lt;=24,"13-24 Months",
IF(TelcoData2[[#This Row],[tenure]]&lt;=36,"25-36 Months",
IF(TelcoData2[[#This Row],[tenure]]&lt;=48,"37-48 Months",
IF(TelcoData2[[#This Row],[tenure]]&lt;=60,"49-60 Months",
"61-72 Months")))))</f>
        <v>0-12 Months</v>
      </c>
    </row>
    <row r="167" spans="1:24"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s="5">
        <v>1363.45</v>
      </c>
      <c r="U167" t="s">
        <v>24</v>
      </c>
      <c r="V167" s="5">
        <f>IFERROR(VALUE(TRIM(TelcoData2[[#This Row],[TotalCharges]])),"")</f>
        <v>1363.45</v>
      </c>
      <c r="W167">
        <f>IF(TelcoData2[[#This Row],[Churn]]="Yes",1,0)</f>
        <v>0</v>
      </c>
      <c r="X167" t="str">
        <f>IF(TelcoData2[[#This Row],[tenure]]&lt;=12,"0-12 Months",
IF(TelcoData2[[#This Row],[tenure]]&lt;=24,"13-24 Months",
IF(TelcoData2[[#This Row],[tenure]]&lt;=36,"25-36 Months",
IF(TelcoData2[[#This Row],[tenure]]&lt;=48,"37-48 Months",
IF(TelcoData2[[#This Row],[tenure]]&lt;=60,"49-60 Months",
"61-72 Months")))))</f>
        <v>61-72 Months</v>
      </c>
    </row>
    <row r="168" spans="1:24"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s="5">
        <v>273</v>
      </c>
      <c r="U168" t="s">
        <v>23</v>
      </c>
      <c r="V168" s="5">
        <f>IFERROR(VALUE(TRIM(TelcoData2[[#This Row],[TotalCharges]])),"")</f>
        <v>273</v>
      </c>
      <c r="W168">
        <f>IF(TelcoData2[[#This Row],[Churn]]="Yes",1,0)</f>
        <v>1</v>
      </c>
      <c r="X168" t="str">
        <f>IF(TelcoData2[[#This Row],[tenure]]&lt;=12,"0-12 Months",
IF(TelcoData2[[#This Row],[tenure]]&lt;=24,"13-24 Months",
IF(TelcoData2[[#This Row],[tenure]]&lt;=36,"25-36 Months",
IF(TelcoData2[[#This Row],[tenure]]&lt;=48,"37-48 Months",
IF(TelcoData2[[#This Row],[tenure]]&lt;=60,"49-60 Months",
"61-72 Months")))))</f>
        <v>0-12 Months</v>
      </c>
    </row>
    <row r="169" spans="1:24"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s="5">
        <v>6254.45</v>
      </c>
      <c r="U169" t="s">
        <v>24</v>
      </c>
      <c r="V169" s="5">
        <f>IFERROR(VALUE(TRIM(TelcoData2[[#This Row],[TotalCharges]])),"")</f>
        <v>6254.45</v>
      </c>
      <c r="W169">
        <f>IF(TelcoData2[[#This Row],[Churn]]="Yes",1,0)</f>
        <v>0</v>
      </c>
      <c r="X169" t="str">
        <f>IF(TelcoData2[[#This Row],[tenure]]&lt;=12,"0-12 Months",
IF(TelcoData2[[#This Row],[tenure]]&lt;=24,"13-24 Months",
IF(TelcoData2[[#This Row],[tenure]]&lt;=36,"25-36 Months",
IF(TelcoData2[[#This Row],[tenure]]&lt;=48,"37-48 Months",
IF(TelcoData2[[#This Row],[tenure]]&lt;=60,"49-60 Months",
"61-72 Months")))))</f>
        <v>61-72 Months</v>
      </c>
    </row>
    <row r="170" spans="1:24"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s="5">
        <v>2651.2</v>
      </c>
      <c r="U170" t="s">
        <v>23</v>
      </c>
      <c r="V170" s="5">
        <f>IFERROR(VALUE(TRIM(TelcoData2[[#This Row],[TotalCharges]])),"")</f>
        <v>2651.2</v>
      </c>
      <c r="W170">
        <f>IF(TelcoData2[[#This Row],[Churn]]="Yes",1,0)</f>
        <v>1</v>
      </c>
      <c r="X170" t="str">
        <f>IF(TelcoData2[[#This Row],[tenure]]&lt;=12,"0-12 Months",
IF(TelcoData2[[#This Row],[tenure]]&lt;=24,"13-24 Months",
IF(TelcoData2[[#This Row],[tenure]]&lt;=36,"25-36 Months",
IF(TelcoData2[[#This Row],[tenure]]&lt;=48,"37-48 Months",
IF(TelcoData2[[#This Row],[tenure]]&lt;=60,"49-60 Months",
"61-72 Months")))))</f>
        <v>49-60 Months</v>
      </c>
    </row>
    <row r="171" spans="1:24"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s="5">
        <v>321.39999999999998</v>
      </c>
      <c r="U171" t="s">
        <v>24</v>
      </c>
      <c r="V171" s="5">
        <f>IFERROR(VALUE(TRIM(TelcoData2[[#This Row],[TotalCharges]])),"")</f>
        <v>321.39999999999998</v>
      </c>
      <c r="W171">
        <f>IF(TelcoData2[[#This Row],[Churn]]="Yes",1,0)</f>
        <v>0</v>
      </c>
      <c r="X171" t="str">
        <f>IF(TelcoData2[[#This Row],[tenure]]&lt;=12,"0-12 Months",
IF(TelcoData2[[#This Row],[tenure]]&lt;=24,"13-24 Months",
IF(TelcoData2[[#This Row],[tenure]]&lt;=36,"25-36 Months",
IF(TelcoData2[[#This Row],[tenure]]&lt;=48,"37-48 Months",
IF(TelcoData2[[#This Row],[tenure]]&lt;=60,"49-60 Months",
"61-72 Months")))))</f>
        <v>13-24 Months</v>
      </c>
    </row>
    <row r="172" spans="1:24"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s="5">
        <v>3539.25</v>
      </c>
      <c r="U172" t="s">
        <v>24</v>
      </c>
      <c r="V172" s="5">
        <f>IFERROR(VALUE(TRIM(TelcoData2[[#This Row],[TotalCharges]])),"")</f>
        <v>3539.25</v>
      </c>
      <c r="W172">
        <f>IF(TelcoData2[[#This Row],[Churn]]="Yes",1,0)</f>
        <v>0</v>
      </c>
      <c r="X172" t="str">
        <f>IF(TelcoData2[[#This Row],[tenure]]&lt;=12,"0-12 Months",
IF(TelcoData2[[#This Row],[tenure]]&lt;=24,"13-24 Months",
IF(TelcoData2[[#This Row],[tenure]]&lt;=36,"25-36 Months",
IF(TelcoData2[[#This Row],[tenure]]&lt;=48,"37-48 Months",
IF(TelcoData2[[#This Row],[tenure]]&lt;=60,"49-60 Months",
"61-72 Months")))))</f>
        <v>37-48 Months</v>
      </c>
    </row>
    <row r="173" spans="1:24"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s="5">
        <v>242.8</v>
      </c>
      <c r="U173" t="s">
        <v>23</v>
      </c>
      <c r="V173" s="5">
        <f>IFERROR(VALUE(TRIM(TelcoData2[[#This Row],[TotalCharges]])),"")</f>
        <v>242.8</v>
      </c>
      <c r="W173">
        <f>IF(TelcoData2[[#This Row],[Churn]]="Yes",1,0)</f>
        <v>1</v>
      </c>
      <c r="X173" t="str">
        <f>IF(TelcoData2[[#This Row],[tenure]]&lt;=12,"0-12 Months",
IF(TelcoData2[[#This Row],[tenure]]&lt;=24,"13-24 Months",
IF(TelcoData2[[#This Row],[tenure]]&lt;=36,"25-36 Months",
IF(TelcoData2[[#This Row],[tenure]]&lt;=48,"37-48 Months",
IF(TelcoData2[[#This Row],[tenure]]&lt;=60,"49-60 Months",
"61-72 Months")))))</f>
        <v>0-12 Months</v>
      </c>
    </row>
    <row r="174" spans="1:24"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s="5">
        <v>1181.75</v>
      </c>
      <c r="U174" t="s">
        <v>24</v>
      </c>
      <c r="V174" s="5">
        <f>IFERROR(VALUE(TRIM(TelcoData2[[#This Row],[TotalCharges]])),"")</f>
        <v>1181.75</v>
      </c>
      <c r="W174">
        <f>IF(TelcoData2[[#This Row],[Churn]]="Yes",1,0)</f>
        <v>0</v>
      </c>
      <c r="X174" t="str">
        <f>IF(TelcoData2[[#This Row],[tenure]]&lt;=12,"0-12 Months",
IF(TelcoData2[[#This Row],[tenure]]&lt;=24,"13-24 Months",
IF(TelcoData2[[#This Row],[tenure]]&lt;=36,"25-36 Months",
IF(TelcoData2[[#This Row],[tenure]]&lt;=48,"37-48 Months",
IF(TelcoData2[[#This Row],[tenure]]&lt;=60,"49-60 Months",
"61-72 Months")))))</f>
        <v>13-24 Months</v>
      </c>
    </row>
    <row r="175" spans="1:24"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s="5">
        <v>5000.2</v>
      </c>
      <c r="U175" t="s">
        <v>23</v>
      </c>
      <c r="V175" s="5">
        <f>IFERROR(VALUE(TRIM(TelcoData2[[#This Row],[TotalCharges]])),"")</f>
        <v>5000.2</v>
      </c>
      <c r="W175">
        <f>IF(TelcoData2[[#This Row],[Churn]]="Yes",1,0)</f>
        <v>1</v>
      </c>
      <c r="X175" t="str">
        <f>IF(TelcoData2[[#This Row],[tenure]]&lt;=12,"0-12 Months",
IF(TelcoData2[[#This Row],[tenure]]&lt;=24,"13-24 Months",
IF(TelcoData2[[#This Row],[tenure]]&lt;=36,"25-36 Months",
IF(TelcoData2[[#This Row],[tenure]]&lt;=48,"37-48 Months",
IF(TelcoData2[[#This Row],[tenure]]&lt;=60,"49-60 Months",
"61-72 Months")))))</f>
        <v>49-60 Months</v>
      </c>
    </row>
    <row r="176" spans="1:24"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s="5">
        <v>654.54999999999995</v>
      </c>
      <c r="U176" t="s">
        <v>24</v>
      </c>
      <c r="V176" s="5">
        <f>IFERROR(VALUE(TRIM(TelcoData2[[#This Row],[TotalCharges]])),"")</f>
        <v>654.54999999999995</v>
      </c>
      <c r="W176">
        <f>IF(TelcoData2[[#This Row],[Churn]]="Yes",1,0)</f>
        <v>0</v>
      </c>
      <c r="X176" t="str">
        <f>IF(TelcoData2[[#This Row],[tenure]]&lt;=12,"0-12 Months",
IF(TelcoData2[[#This Row],[tenure]]&lt;=24,"13-24 Months",
IF(TelcoData2[[#This Row],[tenure]]&lt;=36,"25-36 Months",
IF(TelcoData2[[#This Row],[tenure]]&lt;=48,"37-48 Months",
IF(TelcoData2[[#This Row],[tenure]]&lt;=60,"49-60 Months",
"61-72 Months")))))</f>
        <v>25-36 Months</v>
      </c>
    </row>
    <row r="177" spans="1:24"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s="5">
        <v>780.2</v>
      </c>
      <c r="U177" t="s">
        <v>24</v>
      </c>
      <c r="V177" s="5">
        <f>IFERROR(VALUE(TRIM(TelcoData2[[#This Row],[TotalCharges]])),"")</f>
        <v>780.2</v>
      </c>
      <c r="W177">
        <f>IF(TelcoData2[[#This Row],[Churn]]="Yes",1,0)</f>
        <v>0</v>
      </c>
      <c r="X177" t="str">
        <f>IF(TelcoData2[[#This Row],[tenure]]&lt;=12,"0-12 Months",
IF(TelcoData2[[#This Row],[tenure]]&lt;=24,"13-24 Months",
IF(TelcoData2[[#This Row],[tenure]]&lt;=36,"25-36 Months",
IF(TelcoData2[[#This Row],[tenure]]&lt;=48,"37-48 Months",
IF(TelcoData2[[#This Row],[tenure]]&lt;=60,"49-60 Months",
"61-72 Months")))))</f>
        <v>25-36 Months</v>
      </c>
    </row>
    <row r="178" spans="1:24"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s="5">
        <v>1145.7</v>
      </c>
      <c r="U178" t="s">
        <v>23</v>
      </c>
      <c r="V178" s="5">
        <f>IFERROR(VALUE(TRIM(TelcoData2[[#This Row],[TotalCharges]])),"")</f>
        <v>1145.7</v>
      </c>
      <c r="W178">
        <f>IF(TelcoData2[[#This Row],[Churn]]="Yes",1,0)</f>
        <v>1</v>
      </c>
      <c r="X178" t="str">
        <f>IF(TelcoData2[[#This Row],[tenure]]&lt;=12,"0-12 Months",
IF(TelcoData2[[#This Row],[tenure]]&lt;=24,"13-24 Months",
IF(TelcoData2[[#This Row],[tenure]]&lt;=36,"25-36 Months",
IF(TelcoData2[[#This Row],[tenure]]&lt;=48,"37-48 Months",
IF(TelcoData2[[#This Row],[tenure]]&lt;=60,"49-60 Months",
"61-72 Months")))))</f>
        <v>13-24 Months</v>
      </c>
    </row>
    <row r="179" spans="1:24"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s="5">
        <v>503.6</v>
      </c>
      <c r="U179" t="s">
        <v>23</v>
      </c>
      <c r="V179" s="5">
        <f>IFERROR(VALUE(TRIM(TelcoData2[[#This Row],[TotalCharges]])),"")</f>
        <v>503.6</v>
      </c>
      <c r="W179">
        <f>IF(TelcoData2[[#This Row],[Churn]]="Yes",1,0)</f>
        <v>1</v>
      </c>
      <c r="X179" t="str">
        <f>IF(TelcoData2[[#This Row],[tenure]]&lt;=12,"0-12 Months",
IF(TelcoData2[[#This Row],[tenure]]&lt;=24,"13-24 Months",
IF(TelcoData2[[#This Row],[tenure]]&lt;=36,"25-36 Months",
IF(TelcoData2[[#This Row],[tenure]]&lt;=48,"37-48 Months",
IF(TelcoData2[[#This Row],[tenure]]&lt;=60,"49-60 Months",
"61-72 Months")))))</f>
        <v>0-12 Months</v>
      </c>
    </row>
    <row r="180" spans="1:24"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s="5">
        <v>1559.25</v>
      </c>
      <c r="U180" t="s">
        <v>24</v>
      </c>
      <c r="V180" s="5">
        <f>IFERROR(VALUE(TRIM(TelcoData2[[#This Row],[TotalCharges]])),"")</f>
        <v>1559.25</v>
      </c>
      <c r="W180">
        <f>IF(TelcoData2[[#This Row],[Churn]]="Yes",1,0)</f>
        <v>0</v>
      </c>
      <c r="X180" t="str">
        <f>IF(TelcoData2[[#This Row],[tenure]]&lt;=12,"0-12 Months",
IF(TelcoData2[[#This Row],[tenure]]&lt;=24,"13-24 Months",
IF(TelcoData2[[#This Row],[tenure]]&lt;=36,"25-36 Months",
IF(TelcoData2[[#This Row],[tenure]]&lt;=48,"37-48 Months",
IF(TelcoData2[[#This Row],[tenure]]&lt;=60,"49-60 Months",
"61-72 Months")))))</f>
        <v>13-24 Months</v>
      </c>
    </row>
    <row r="181" spans="1:24"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s="5">
        <v>1252</v>
      </c>
      <c r="U181" t="s">
        <v>24</v>
      </c>
      <c r="V181" s="5">
        <f>IFERROR(VALUE(TRIM(TelcoData2[[#This Row],[TotalCharges]])),"")</f>
        <v>1252</v>
      </c>
      <c r="W181">
        <f>IF(TelcoData2[[#This Row],[Churn]]="Yes",1,0)</f>
        <v>0</v>
      </c>
      <c r="X181" t="str">
        <f>IF(TelcoData2[[#This Row],[tenure]]&lt;=12,"0-12 Months",
IF(TelcoData2[[#This Row],[tenure]]&lt;=24,"13-24 Months",
IF(TelcoData2[[#This Row],[tenure]]&lt;=36,"25-36 Months",
IF(TelcoData2[[#This Row],[tenure]]&lt;=48,"37-48 Months",
IF(TelcoData2[[#This Row],[tenure]]&lt;=60,"49-60 Months",
"61-72 Months")))))</f>
        <v>61-72 Months</v>
      </c>
    </row>
    <row r="182" spans="1:24"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s="5">
        <v>29.95</v>
      </c>
      <c r="U182" t="s">
        <v>23</v>
      </c>
      <c r="V182" s="5">
        <f>IFERROR(VALUE(TRIM(TelcoData2[[#This Row],[TotalCharges]])),"")</f>
        <v>29.95</v>
      </c>
      <c r="W182">
        <f>IF(TelcoData2[[#This Row],[Churn]]="Yes",1,0)</f>
        <v>1</v>
      </c>
      <c r="X182" t="str">
        <f>IF(TelcoData2[[#This Row],[tenure]]&lt;=12,"0-12 Months",
IF(TelcoData2[[#This Row],[tenure]]&lt;=24,"13-24 Months",
IF(TelcoData2[[#This Row],[tenure]]&lt;=36,"25-36 Months",
IF(TelcoData2[[#This Row],[tenure]]&lt;=48,"37-48 Months",
IF(TelcoData2[[#This Row],[tenure]]&lt;=60,"49-60 Months",
"61-72 Months")))))</f>
        <v>0-12 Months</v>
      </c>
    </row>
    <row r="183" spans="1:24"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s="5">
        <v>45.3</v>
      </c>
      <c r="U183" t="s">
        <v>24</v>
      </c>
      <c r="V183" s="5">
        <f>IFERROR(VALUE(TRIM(TelcoData2[[#This Row],[TotalCharges]])),"")</f>
        <v>45.3</v>
      </c>
      <c r="W183">
        <f>IF(TelcoData2[[#This Row],[Churn]]="Yes",1,0)</f>
        <v>0</v>
      </c>
      <c r="X183" t="str">
        <f>IF(TelcoData2[[#This Row],[tenure]]&lt;=12,"0-12 Months",
IF(TelcoData2[[#This Row],[tenure]]&lt;=24,"13-24 Months",
IF(TelcoData2[[#This Row],[tenure]]&lt;=36,"25-36 Months",
IF(TelcoData2[[#This Row],[tenure]]&lt;=48,"37-48 Months",
IF(TelcoData2[[#This Row],[tenure]]&lt;=60,"49-60 Months",
"61-72 Months")))))</f>
        <v>0-12 Months</v>
      </c>
    </row>
    <row r="184" spans="1:24"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s="5">
        <v>662.65</v>
      </c>
      <c r="U184" t="s">
        <v>23</v>
      </c>
      <c r="V184" s="5">
        <f>IFERROR(VALUE(TRIM(TelcoData2[[#This Row],[TotalCharges]])),"")</f>
        <v>662.65</v>
      </c>
      <c r="W184">
        <f>IF(TelcoData2[[#This Row],[Churn]]="Yes",1,0)</f>
        <v>1</v>
      </c>
      <c r="X184" t="str">
        <f>IF(TelcoData2[[#This Row],[tenure]]&lt;=12,"0-12 Months",
IF(TelcoData2[[#This Row],[tenure]]&lt;=24,"13-24 Months",
IF(TelcoData2[[#This Row],[tenure]]&lt;=36,"25-36 Months",
IF(TelcoData2[[#This Row],[tenure]]&lt;=48,"37-48 Months",
IF(TelcoData2[[#This Row],[tenure]]&lt;=60,"49-60 Months",
"61-72 Months")))))</f>
        <v>0-12 Months</v>
      </c>
    </row>
    <row r="185" spans="1:24"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s="5">
        <v>2453.3000000000002</v>
      </c>
      <c r="U185" t="s">
        <v>24</v>
      </c>
      <c r="V185" s="5">
        <f>IFERROR(VALUE(TRIM(TelcoData2[[#This Row],[TotalCharges]])),"")</f>
        <v>2453.3000000000002</v>
      </c>
      <c r="W185">
        <f>IF(TelcoData2[[#This Row],[Churn]]="Yes",1,0)</f>
        <v>0</v>
      </c>
      <c r="X185" t="str">
        <f>IF(TelcoData2[[#This Row],[tenure]]&lt;=12,"0-12 Months",
IF(TelcoData2[[#This Row],[tenure]]&lt;=24,"13-24 Months",
IF(TelcoData2[[#This Row],[tenure]]&lt;=36,"25-36 Months",
IF(TelcoData2[[#This Row],[tenure]]&lt;=48,"37-48 Months",
IF(TelcoData2[[#This Row],[tenure]]&lt;=60,"49-60 Months",
"61-72 Months")))))</f>
        <v>25-36 Months</v>
      </c>
    </row>
    <row r="186" spans="1:24"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s="5">
        <v>1111.6500000000001</v>
      </c>
      <c r="U186" t="s">
        <v>23</v>
      </c>
      <c r="V186" s="5">
        <f>IFERROR(VALUE(TRIM(TelcoData2[[#This Row],[TotalCharges]])),"")</f>
        <v>1111.6500000000001</v>
      </c>
      <c r="W186">
        <f>IF(TelcoData2[[#This Row],[Churn]]="Yes",1,0)</f>
        <v>1</v>
      </c>
      <c r="X186" t="str">
        <f>IF(TelcoData2[[#This Row],[tenure]]&lt;=12,"0-12 Months",
IF(TelcoData2[[#This Row],[tenure]]&lt;=24,"13-24 Months",
IF(TelcoData2[[#This Row],[tenure]]&lt;=36,"25-36 Months",
IF(TelcoData2[[#This Row],[tenure]]&lt;=48,"37-48 Months",
IF(TelcoData2[[#This Row],[tenure]]&lt;=60,"49-60 Months",
"61-72 Months")))))</f>
        <v>13-24 Months</v>
      </c>
    </row>
    <row r="187" spans="1:24"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s="5">
        <v>24.8</v>
      </c>
      <c r="U187" t="s">
        <v>23</v>
      </c>
      <c r="V187" s="5">
        <f>IFERROR(VALUE(TRIM(TelcoData2[[#This Row],[TotalCharges]])),"")</f>
        <v>24.8</v>
      </c>
      <c r="W187">
        <f>IF(TelcoData2[[#This Row],[Churn]]="Yes",1,0)</f>
        <v>1</v>
      </c>
      <c r="X187" t="str">
        <f>IF(TelcoData2[[#This Row],[tenure]]&lt;=12,"0-12 Months",
IF(TelcoData2[[#This Row],[tenure]]&lt;=24,"13-24 Months",
IF(TelcoData2[[#This Row],[tenure]]&lt;=36,"25-36 Months",
IF(TelcoData2[[#This Row],[tenure]]&lt;=48,"37-48 Months",
IF(TelcoData2[[#This Row],[tenure]]&lt;=60,"49-60 Months",
"61-72 Months")))))</f>
        <v>0-12 Months</v>
      </c>
    </row>
    <row r="188" spans="1:24"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s="5">
        <v>1023.85</v>
      </c>
      <c r="U188" t="s">
        <v>24</v>
      </c>
      <c r="V188" s="5">
        <f>IFERROR(VALUE(TRIM(TelcoData2[[#This Row],[TotalCharges]])),"")</f>
        <v>1023.85</v>
      </c>
      <c r="W188">
        <f>IF(TelcoData2[[#This Row],[Churn]]="Yes",1,0)</f>
        <v>0</v>
      </c>
      <c r="X188" t="str">
        <f>IF(TelcoData2[[#This Row],[tenure]]&lt;=12,"0-12 Months",
IF(TelcoData2[[#This Row],[tenure]]&lt;=24,"13-24 Months",
IF(TelcoData2[[#This Row],[tenure]]&lt;=36,"25-36 Months",
IF(TelcoData2[[#This Row],[tenure]]&lt;=48,"37-48 Months",
IF(TelcoData2[[#This Row],[tenure]]&lt;=60,"49-60 Months",
"61-72 Months")))))</f>
        <v>13-24 Months</v>
      </c>
    </row>
    <row r="189" spans="1:24"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s="5">
        <v>82.15</v>
      </c>
      <c r="U189" t="s">
        <v>24</v>
      </c>
      <c r="V189" s="5">
        <f>IFERROR(VALUE(TRIM(TelcoData2[[#This Row],[TotalCharges]])),"")</f>
        <v>82.15</v>
      </c>
      <c r="W189">
        <f>IF(TelcoData2[[#This Row],[Churn]]="Yes",1,0)</f>
        <v>0</v>
      </c>
      <c r="X189" t="str">
        <f>IF(TelcoData2[[#This Row],[tenure]]&lt;=12,"0-12 Months",
IF(TelcoData2[[#This Row],[tenure]]&lt;=24,"13-24 Months",
IF(TelcoData2[[#This Row],[tenure]]&lt;=36,"25-36 Months",
IF(TelcoData2[[#This Row],[tenure]]&lt;=48,"37-48 Months",
IF(TelcoData2[[#This Row],[tenure]]&lt;=60,"49-60 Months",
"61-72 Months")))))</f>
        <v>0-12 Months</v>
      </c>
    </row>
    <row r="190" spans="1:24"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s="5">
        <v>244.8</v>
      </c>
      <c r="U190" t="s">
        <v>24</v>
      </c>
      <c r="V190" s="5">
        <f>IFERROR(VALUE(TRIM(TelcoData2[[#This Row],[TotalCharges]])),"")</f>
        <v>244.8</v>
      </c>
      <c r="W190">
        <f>IF(TelcoData2[[#This Row],[Churn]]="Yes",1,0)</f>
        <v>0</v>
      </c>
      <c r="X190" t="str">
        <f>IF(TelcoData2[[#This Row],[tenure]]&lt;=12,"0-12 Months",
IF(TelcoData2[[#This Row],[tenure]]&lt;=24,"13-24 Months",
IF(TelcoData2[[#This Row],[tenure]]&lt;=36,"25-36 Months",
IF(TelcoData2[[#This Row],[tenure]]&lt;=48,"37-48 Months",
IF(TelcoData2[[#This Row],[tenure]]&lt;=60,"49-60 Months",
"61-72 Months")))))</f>
        <v>13-24 Months</v>
      </c>
    </row>
    <row r="191" spans="1:24"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s="5">
        <v>2379.1</v>
      </c>
      <c r="U191" t="s">
        <v>24</v>
      </c>
      <c r="V191" s="5">
        <f>IFERROR(VALUE(TRIM(TelcoData2[[#This Row],[TotalCharges]])),"")</f>
        <v>2379.1</v>
      </c>
      <c r="W191">
        <f>IF(TelcoData2[[#This Row],[Churn]]="Yes",1,0)</f>
        <v>0</v>
      </c>
      <c r="X191" t="str">
        <f>IF(TelcoData2[[#This Row],[tenure]]&lt;=12,"0-12 Months",
IF(TelcoData2[[#This Row],[tenure]]&lt;=24,"13-24 Months",
IF(TelcoData2[[#This Row],[tenure]]&lt;=36,"25-36 Months",
IF(TelcoData2[[#This Row],[tenure]]&lt;=48,"37-48 Months",
IF(TelcoData2[[#This Row],[tenure]]&lt;=60,"49-60 Months",
"61-72 Months")))))</f>
        <v>37-48 Months</v>
      </c>
    </row>
    <row r="192" spans="1:24"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s="5">
        <v>3173.35</v>
      </c>
      <c r="U192" t="s">
        <v>24</v>
      </c>
      <c r="V192" s="5">
        <f>IFERROR(VALUE(TRIM(TelcoData2[[#This Row],[TotalCharges]])),"")</f>
        <v>3173.35</v>
      </c>
      <c r="W192">
        <f>IF(TelcoData2[[#This Row],[Churn]]="Yes",1,0)</f>
        <v>0</v>
      </c>
      <c r="X192" t="str">
        <f>IF(TelcoData2[[#This Row],[tenure]]&lt;=12,"0-12 Months",
IF(TelcoData2[[#This Row],[tenure]]&lt;=24,"13-24 Months",
IF(TelcoData2[[#This Row],[tenure]]&lt;=36,"25-36 Months",
IF(TelcoData2[[#This Row],[tenure]]&lt;=48,"37-48 Months",
IF(TelcoData2[[#This Row],[tenure]]&lt;=60,"49-60 Months",
"61-72 Months")))))</f>
        <v>37-48 Months</v>
      </c>
    </row>
    <row r="193" spans="1:24"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s="5">
        <v>531</v>
      </c>
      <c r="U193" t="s">
        <v>23</v>
      </c>
      <c r="V193" s="5">
        <f>IFERROR(VALUE(TRIM(TelcoData2[[#This Row],[TotalCharges]])),"")</f>
        <v>531</v>
      </c>
      <c r="W193">
        <f>IF(TelcoData2[[#This Row],[Churn]]="Yes",1,0)</f>
        <v>1</v>
      </c>
      <c r="X193" t="str">
        <f>IF(TelcoData2[[#This Row],[tenure]]&lt;=12,"0-12 Months",
IF(TelcoData2[[#This Row],[tenure]]&lt;=24,"13-24 Months",
IF(TelcoData2[[#This Row],[tenure]]&lt;=36,"25-36 Months",
IF(TelcoData2[[#This Row],[tenure]]&lt;=48,"37-48 Months",
IF(TelcoData2[[#This Row],[tenure]]&lt;=60,"49-60 Months",
"61-72 Months")))))</f>
        <v>0-12 Months</v>
      </c>
    </row>
    <row r="194" spans="1:24"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s="5">
        <v>1375.4</v>
      </c>
      <c r="U194" t="s">
        <v>24</v>
      </c>
      <c r="V194" s="5">
        <f>IFERROR(VALUE(TRIM(TelcoData2[[#This Row],[TotalCharges]])),"")</f>
        <v>1375.4</v>
      </c>
      <c r="W194">
        <f>IF(TelcoData2[[#This Row],[Churn]]="Yes",1,0)</f>
        <v>0</v>
      </c>
      <c r="X194" t="str">
        <f>IF(TelcoData2[[#This Row],[tenure]]&lt;=12,"0-12 Months",
IF(TelcoData2[[#This Row],[tenure]]&lt;=24,"13-24 Months",
IF(TelcoData2[[#This Row],[tenure]]&lt;=36,"25-36 Months",
IF(TelcoData2[[#This Row],[tenure]]&lt;=48,"37-48 Months",
IF(TelcoData2[[#This Row],[tenure]]&lt;=60,"49-60 Months",
"61-72 Months")))))</f>
        <v>61-72 Months</v>
      </c>
    </row>
    <row r="195" spans="1:24"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s="5">
        <v>8129.3</v>
      </c>
      <c r="U195" t="s">
        <v>24</v>
      </c>
      <c r="V195" s="5">
        <f>IFERROR(VALUE(TRIM(TelcoData2[[#This Row],[TotalCharges]])),"")</f>
        <v>8129.3</v>
      </c>
      <c r="W195">
        <f>IF(TelcoData2[[#This Row],[Churn]]="Yes",1,0)</f>
        <v>0</v>
      </c>
      <c r="X195" t="str">
        <f>IF(TelcoData2[[#This Row],[tenure]]&lt;=12,"0-12 Months",
IF(TelcoData2[[#This Row],[tenure]]&lt;=24,"13-24 Months",
IF(TelcoData2[[#This Row],[tenure]]&lt;=36,"25-36 Months",
IF(TelcoData2[[#This Row],[tenure]]&lt;=48,"37-48 Months",
IF(TelcoData2[[#This Row],[tenure]]&lt;=60,"49-60 Months",
"61-72 Months")))))</f>
        <v>61-72 Months</v>
      </c>
    </row>
    <row r="196" spans="1:24"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s="5">
        <v>1192.7</v>
      </c>
      <c r="U196" t="s">
        <v>24</v>
      </c>
      <c r="V196" s="5">
        <f>IFERROR(VALUE(TRIM(TelcoData2[[#This Row],[TotalCharges]])),"")</f>
        <v>1192.7</v>
      </c>
      <c r="W196">
        <f>IF(TelcoData2[[#This Row],[Churn]]="Yes",1,0)</f>
        <v>0</v>
      </c>
      <c r="X196" t="str">
        <f>IF(TelcoData2[[#This Row],[tenure]]&lt;=12,"0-12 Months",
IF(TelcoData2[[#This Row],[tenure]]&lt;=24,"13-24 Months",
IF(TelcoData2[[#This Row],[tenure]]&lt;=36,"25-36 Months",
IF(TelcoData2[[#This Row],[tenure]]&lt;=48,"37-48 Months",
IF(TelcoData2[[#This Row],[tenure]]&lt;=60,"49-60 Months",
"61-72 Months")))))</f>
        <v>49-60 Months</v>
      </c>
    </row>
    <row r="197" spans="1:24"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s="5">
        <v>1901.65</v>
      </c>
      <c r="U197" t="s">
        <v>24</v>
      </c>
      <c r="V197" s="5">
        <f>IFERROR(VALUE(TRIM(TelcoData2[[#This Row],[TotalCharges]])),"")</f>
        <v>1901.65</v>
      </c>
      <c r="W197">
        <f>IF(TelcoData2[[#This Row],[Churn]]="Yes",1,0)</f>
        <v>0</v>
      </c>
      <c r="X197" t="str">
        <f>IF(TelcoData2[[#This Row],[tenure]]&lt;=12,"0-12 Months",
IF(TelcoData2[[#This Row],[tenure]]&lt;=24,"13-24 Months",
IF(TelcoData2[[#This Row],[tenure]]&lt;=36,"25-36 Months",
IF(TelcoData2[[#This Row],[tenure]]&lt;=48,"37-48 Months",
IF(TelcoData2[[#This Row],[tenure]]&lt;=60,"49-60 Months",
"61-72 Months")))))</f>
        <v>13-24 Months</v>
      </c>
    </row>
    <row r="198" spans="1:24"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s="5">
        <v>587.4</v>
      </c>
      <c r="U198" t="s">
        <v>24</v>
      </c>
      <c r="V198" s="5">
        <f>IFERROR(VALUE(TRIM(TelcoData2[[#This Row],[TotalCharges]])),"")</f>
        <v>587.4</v>
      </c>
      <c r="W198">
        <f>IF(TelcoData2[[#This Row],[Churn]]="Yes",1,0)</f>
        <v>0</v>
      </c>
      <c r="X198" t="str">
        <f>IF(TelcoData2[[#This Row],[tenure]]&lt;=12,"0-12 Months",
IF(TelcoData2[[#This Row],[tenure]]&lt;=24,"13-24 Months",
IF(TelcoData2[[#This Row],[tenure]]&lt;=36,"25-36 Months",
IF(TelcoData2[[#This Row],[tenure]]&lt;=48,"37-48 Months",
IF(TelcoData2[[#This Row],[tenure]]&lt;=60,"49-60 Months",
"61-72 Months")))))</f>
        <v>13-24 Months</v>
      </c>
    </row>
    <row r="199" spans="1:24"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s="5">
        <v>6519.75</v>
      </c>
      <c r="U199" t="s">
        <v>24</v>
      </c>
      <c r="V199" s="5">
        <f>IFERROR(VALUE(TRIM(TelcoData2[[#This Row],[TotalCharges]])),"")</f>
        <v>6519.75</v>
      </c>
      <c r="W199">
        <f>IF(TelcoData2[[#This Row],[Churn]]="Yes",1,0)</f>
        <v>0</v>
      </c>
      <c r="X199" t="str">
        <f>IF(TelcoData2[[#This Row],[tenure]]&lt;=12,"0-12 Months",
IF(TelcoData2[[#This Row],[tenure]]&lt;=24,"13-24 Months",
IF(TelcoData2[[#This Row],[tenure]]&lt;=36,"25-36 Months",
IF(TelcoData2[[#This Row],[tenure]]&lt;=48,"37-48 Months",
IF(TelcoData2[[#This Row],[tenure]]&lt;=60,"49-60 Months",
"61-72 Months")))))</f>
        <v>49-60 Months</v>
      </c>
    </row>
    <row r="200" spans="1:24"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s="5">
        <v>8041.65</v>
      </c>
      <c r="U200" t="s">
        <v>24</v>
      </c>
      <c r="V200" s="5">
        <f>IFERROR(VALUE(TRIM(TelcoData2[[#This Row],[TotalCharges]])),"")</f>
        <v>8041.65</v>
      </c>
      <c r="W200">
        <f>IF(TelcoData2[[#This Row],[Churn]]="Yes",1,0)</f>
        <v>0</v>
      </c>
      <c r="X200" t="str">
        <f>IF(TelcoData2[[#This Row],[tenure]]&lt;=12,"0-12 Months",
IF(TelcoData2[[#This Row],[tenure]]&lt;=24,"13-24 Months",
IF(TelcoData2[[#This Row],[tenure]]&lt;=36,"25-36 Months",
IF(TelcoData2[[#This Row],[tenure]]&lt;=48,"37-48 Months",
IF(TelcoData2[[#This Row],[tenure]]&lt;=60,"49-60 Months",
"61-72 Months")))))</f>
        <v>61-72 Months</v>
      </c>
    </row>
    <row r="201" spans="1:24"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s="5">
        <v>20.75</v>
      </c>
      <c r="U201" t="s">
        <v>24</v>
      </c>
      <c r="V201" s="5">
        <f>IFERROR(VALUE(TRIM(TelcoData2[[#This Row],[TotalCharges]])),"")</f>
        <v>20.75</v>
      </c>
      <c r="W201">
        <f>IF(TelcoData2[[#This Row],[Churn]]="Yes",1,0)</f>
        <v>0</v>
      </c>
      <c r="X201" t="str">
        <f>IF(TelcoData2[[#This Row],[tenure]]&lt;=12,"0-12 Months",
IF(TelcoData2[[#This Row],[tenure]]&lt;=24,"13-24 Months",
IF(TelcoData2[[#This Row],[tenure]]&lt;=36,"25-36 Months",
IF(TelcoData2[[#This Row],[tenure]]&lt;=48,"37-48 Months",
IF(TelcoData2[[#This Row],[tenure]]&lt;=60,"49-60 Months",
"61-72 Months")))))</f>
        <v>0-12 Months</v>
      </c>
    </row>
    <row r="202" spans="1:24"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s="5">
        <v>2681.15</v>
      </c>
      <c r="U202" t="s">
        <v>24</v>
      </c>
      <c r="V202" s="5">
        <f>IFERROR(VALUE(TRIM(TelcoData2[[#This Row],[TotalCharges]])),"")</f>
        <v>2681.15</v>
      </c>
      <c r="W202">
        <f>IF(TelcoData2[[#This Row],[Churn]]="Yes",1,0)</f>
        <v>0</v>
      </c>
      <c r="X202" t="str">
        <f>IF(TelcoData2[[#This Row],[tenure]]&lt;=12,"0-12 Months",
IF(TelcoData2[[#This Row],[tenure]]&lt;=24,"13-24 Months",
IF(TelcoData2[[#This Row],[tenure]]&lt;=36,"25-36 Months",
IF(TelcoData2[[#This Row],[tenure]]&lt;=48,"37-48 Months",
IF(TelcoData2[[#This Row],[tenure]]&lt;=60,"49-60 Months",
"61-72 Months")))))</f>
        <v>25-36 Months</v>
      </c>
    </row>
    <row r="203" spans="1:24"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s="5">
        <v>1112.3</v>
      </c>
      <c r="U203" t="s">
        <v>24</v>
      </c>
      <c r="V203" s="5">
        <f>IFERROR(VALUE(TRIM(TelcoData2[[#This Row],[TotalCharges]])),"")</f>
        <v>1112.3</v>
      </c>
      <c r="W203">
        <f>IF(TelcoData2[[#This Row],[Churn]]="Yes",1,0)</f>
        <v>0</v>
      </c>
      <c r="X203" t="str">
        <f>IF(TelcoData2[[#This Row],[tenure]]&lt;=12,"0-12 Months",
IF(TelcoData2[[#This Row],[tenure]]&lt;=24,"13-24 Months",
IF(TelcoData2[[#This Row],[tenure]]&lt;=36,"25-36 Months",
IF(TelcoData2[[#This Row],[tenure]]&lt;=48,"37-48 Months",
IF(TelcoData2[[#This Row],[tenure]]&lt;=60,"49-60 Months",
"61-72 Months")))))</f>
        <v>13-24 Months</v>
      </c>
    </row>
    <row r="204" spans="1:24"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s="5">
        <v>7405.5</v>
      </c>
      <c r="U204" t="s">
        <v>24</v>
      </c>
      <c r="V204" s="5">
        <f>IFERROR(VALUE(TRIM(TelcoData2[[#This Row],[TotalCharges]])),"")</f>
        <v>7405.5</v>
      </c>
      <c r="W204">
        <f>IF(TelcoData2[[#This Row],[Churn]]="Yes",1,0)</f>
        <v>0</v>
      </c>
      <c r="X204" t="str">
        <f>IF(TelcoData2[[#This Row],[tenure]]&lt;=12,"0-12 Months",
IF(TelcoData2[[#This Row],[tenure]]&lt;=24,"13-24 Months",
IF(TelcoData2[[#This Row],[tenure]]&lt;=36,"25-36 Months",
IF(TelcoData2[[#This Row],[tenure]]&lt;=48,"37-48 Months",
IF(TelcoData2[[#This Row],[tenure]]&lt;=60,"49-60 Months",
"61-72 Months")))))</f>
        <v>61-72 Months</v>
      </c>
    </row>
    <row r="205" spans="1:24"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s="5">
        <v>1033.95</v>
      </c>
      <c r="U205" t="s">
        <v>24</v>
      </c>
      <c r="V205" s="5">
        <f>IFERROR(VALUE(TRIM(TelcoData2[[#This Row],[TotalCharges]])),"")</f>
        <v>1033.95</v>
      </c>
      <c r="W205">
        <f>IF(TelcoData2[[#This Row],[Churn]]="Yes",1,0)</f>
        <v>0</v>
      </c>
      <c r="X205" t="str">
        <f>IF(TelcoData2[[#This Row],[tenure]]&lt;=12,"0-12 Months",
IF(TelcoData2[[#This Row],[tenure]]&lt;=24,"13-24 Months",
IF(TelcoData2[[#This Row],[tenure]]&lt;=36,"25-36 Months",
IF(TelcoData2[[#This Row],[tenure]]&lt;=48,"37-48 Months",
IF(TelcoData2[[#This Row],[tenure]]&lt;=60,"49-60 Months",
"61-72 Months")))))</f>
        <v>13-24 Months</v>
      </c>
    </row>
    <row r="206" spans="1:24"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s="5">
        <v>2958.95</v>
      </c>
      <c r="U206" t="s">
        <v>24</v>
      </c>
      <c r="V206" s="5">
        <f>IFERROR(VALUE(TRIM(TelcoData2[[#This Row],[TotalCharges]])),"")</f>
        <v>2958.95</v>
      </c>
      <c r="W206">
        <f>IF(TelcoData2[[#This Row],[Churn]]="Yes",1,0)</f>
        <v>0</v>
      </c>
      <c r="X206" t="str">
        <f>IF(TelcoData2[[#This Row],[tenure]]&lt;=12,"0-12 Months",
IF(TelcoData2[[#This Row],[tenure]]&lt;=24,"13-24 Months",
IF(TelcoData2[[#This Row],[tenure]]&lt;=36,"25-36 Months",
IF(TelcoData2[[#This Row],[tenure]]&lt;=48,"37-48 Months",
IF(TelcoData2[[#This Row],[tenure]]&lt;=60,"49-60 Months",
"61-72 Months")))))</f>
        <v>37-48 Months</v>
      </c>
    </row>
    <row r="207" spans="1:24"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s="5">
        <v>2684.85</v>
      </c>
      <c r="U207" t="s">
        <v>24</v>
      </c>
      <c r="V207" s="5">
        <f>IFERROR(VALUE(TRIM(TelcoData2[[#This Row],[TotalCharges]])),"")</f>
        <v>2684.85</v>
      </c>
      <c r="W207">
        <f>IF(TelcoData2[[#This Row],[Churn]]="Yes",1,0)</f>
        <v>0</v>
      </c>
      <c r="X207" t="str">
        <f>IF(TelcoData2[[#This Row],[tenure]]&lt;=12,"0-12 Months",
IF(TelcoData2[[#This Row],[tenure]]&lt;=24,"13-24 Months",
IF(TelcoData2[[#This Row],[tenure]]&lt;=36,"25-36 Months",
IF(TelcoData2[[#This Row],[tenure]]&lt;=48,"37-48 Months",
IF(TelcoData2[[#This Row],[tenure]]&lt;=60,"49-60 Months",
"61-72 Months")))))</f>
        <v>25-36 Months</v>
      </c>
    </row>
    <row r="208" spans="1:24"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s="5">
        <v>4179.2</v>
      </c>
      <c r="U208" t="s">
        <v>24</v>
      </c>
      <c r="V208" s="5">
        <f>IFERROR(VALUE(TRIM(TelcoData2[[#This Row],[TotalCharges]])),"")</f>
        <v>4179.2</v>
      </c>
      <c r="W208">
        <f>IF(TelcoData2[[#This Row],[Churn]]="Yes",1,0)</f>
        <v>0</v>
      </c>
      <c r="X208" t="str">
        <f>IF(TelcoData2[[#This Row],[tenure]]&lt;=12,"0-12 Months",
IF(TelcoData2[[#This Row],[tenure]]&lt;=24,"13-24 Months",
IF(TelcoData2[[#This Row],[tenure]]&lt;=36,"25-36 Months",
IF(TelcoData2[[#This Row],[tenure]]&lt;=48,"37-48 Months",
IF(TelcoData2[[#This Row],[tenure]]&lt;=60,"49-60 Months",
"61-72 Months")))))</f>
        <v>61-72 Months</v>
      </c>
    </row>
    <row r="209" spans="1:24"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s="5">
        <v>79.900000000000006</v>
      </c>
      <c r="U209" t="s">
        <v>23</v>
      </c>
      <c r="V209" s="5">
        <f>IFERROR(VALUE(TRIM(TelcoData2[[#This Row],[TotalCharges]])),"")</f>
        <v>79.900000000000006</v>
      </c>
      <c r="W209">
        <f>IF(TelcoData2[[#This Row],[Churn]]="Yes",1,0)</f>
        <v>1</v>
      </c>
      <c r="X209" t="str">
        <f>IF(TelcoData2[[#This Row],[tenure]]&lt;=12,"0-12 Months",
IF(TelcoData2[[#This Row],[tenure]]&lt;=24,"13-24 Months",
IF(TelcoData2[[#This Row],[tenure]]&lt;=36,"25-36 Months",
IF(TelcoData2[[#This Row],[tenure]]&lt;=48,"37-48 Months",
IF(TelcoData2[[#This Row],[tenure]]&lt;=60,"49-60 Months",
"61-72 Months")))))</f>
        <v>0-12 Months</v>
      </c>
    </row>
    <row r="210" spans="1:24"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s="5">
        <v>1934.45</v>
      </c>
      <c r="U210" t="s">
        <v>23</v>
      </c>
      <c r="V210" s="5">
        <f>IFERROR(VALUE(TRIM(TelcoData2[[#This Row],[TotalCharges]])),"")</f>
        <v>1934.45</v>
      </c>
      <c r="W210">
        <f>IF(TelcoData2[[#This Row],[Churn]]="Yes",1,0)</f>
        <v>1</v>
      </c>
      <c r="X210" t="str">
        <f>IF(TelcoData2[[#This Row],[tenure]]&lt;=12,"0-12 Months",
IF(TelcoData2[[#This Row],[tenure]]&lt;=24,"13-24 Months",
IF(TelcoData2[[#This Row],[tenure]]&lt;=36,"25-36 Months",
IF(TelcoData2[[#This Row],[tenure]]&lt;=48,"37-48 Months",
IF(TelcoData2[[#This Row],[tenure]]&lt;=60,"49-60 Months",
"61-72 Months")))))</f>
        <v>13-24 Months</v>
      </c>
    </row>
    <row r="211" spans="1:24"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s="5">
        <v>6654.1</v>
      </c>
      <c r="U211" t="s">
        <v>24</v>
      </c>
      <c r="V211" s="5">
        <f>IFERROR(VALUE(TRIM(TelcoData2[[#This Row],[TotalCharges]])),"")</f>
        <v>6654.1</v>
      </c>
      <c r="W211">
        <f>IF(TelcoData2[[#This Row],[Churn]]="Yes",1,0)</f>
        <v>0</v>
      </c>
      <c r="X211" t="str">
        <f>IF(TelcoData2[[#This Row],[tenure]]&lt;=12,"0-12 Months",
IF(TelcoData2[[#This Row],[tenure]]&lt;=24,"13-24 Months",
IF(TelcoData2[[#This Row],[tenure]]&lt;=36,"25-36 Months",
IF(TelcoData2[[#This Row],[tenure]]&lt;=48,"37-48 Months",
IF(TelcoData2[[#This Row],[tenure]]&lt;=60,"49-60 Months",
"61-72 Months")))))</f>
        <v>61-72 Months</v>
      </c>
    </row>
    <row r="212" spans="1:24"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s="5">
        <v>84.5</v>
      </c>
      <c r="U212" t="s">
        <v>23</v>
      </c>
      <c r="V212" s="5">
        <f>IFERROR(VALUE(TRIM(TelcoData2[[#This Row],[TotalCharges]])),"")</f>
        <v>84.5</v>
      </c>
      <c r="W212">
        <f>IF(TelcoData2[[#This Row],[Churn]]="Yes",1,0)</f>
        <v>1</v>
      </c>
      <c r="X212" t="str">
        <f>IF(TelcoData2[[#This Row],[tenure]]&lt;=12,"0-12 Months",
IF(TelcoData2[[#This Row],[tenure]]&lt;=24,"13-24 Months",
IF(TelcoData2[[#This Row],[tenure]]&lt;=36,"25-36 Months",
IF(TelcoData2[[#This Row],[tenure]]&lt;=48,"37-48 Months",
IF(TelcoData2[[#This Row],[tenure]]&lt;=60,"49-60 Months",
"61-72 Months")))))</f>
        <v>0-12 Months</v>
      </c>
    </row>
    <row r="213" spans="1:24"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s="5">
        <v>25.25</v>
      </c>
      <c r="U213" t="s">
        <v>24</v>
      </c>
      <c r="V213" s="5">
        <f>IFERROR(VALUE(TRIM(TelcoData2[[#This Row],[TotalCharges]])),"")</f>
        <v>25.25</v>
      </c>
      <c r="W213">
        <f>IF(TelcoData2[[#This Row],[Churn]]="Yes",1,0)</f>
        <v>0</v>
      </c>
      <c r="X213" t="str">
        <f>IF(TelcoData2[[#This Row],[tenure]]&lt;=12,"0-12 Months",
IF(TelcoData2[[#This Row],[tenure]]&lt;=24,"13-24 Months",
IF(TelcoData2[[#This Row],[tenure]]&lt;=36,"25-36 Months",
IF(TelcoData2[[#This Row],[tenure]]&lt;=48,"37-48 Months",
IF(TelcoData2[[#This Row],[tenure]]&lt;=60,"49-60 Months",
"61-72 Months")))))</f>
        <v>0-12 Months</v>
      </c>
    </row>
    <row r="214" spans="1:24"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s="5">
        <v>1124.2</v>
      </c>
      <c r="U214" t="s">
        <v>24</v>
      </c>
      <c r="V214" s="5">
        <f>IFERROR(VALUE(TRIM(TelcoData2[[#This Row],[TotalCharges]])),"")</f>
        <v>1124.2</v>
      </c>
      <c r="W214">
        <f>IF(TelcoData2[[#This Row],[Churn]]="Yes",1,0)</f>
        <v>0</v>
      </c>
      <c r="X214" t="str">
        <f>IF(TelcoData2[[#This Row],[tenure]]&lt;=12,"0-12 Months",
IF(TelcoData2[[#This Row],[tenure]]&lt;=24,"13-24 Months",
IF(TelcoData2[[#This Row],[tenure]]&lt;=36,"25-36 Months",
IF(TelcoData2[[#This Row],[tenure]]&lt;=48,"37-48 Months",
IF(TelcoData2[[#This Row],[tenure]]&lt;=60,"49-60 Months",
"61-72 Months")))))</f>
        <v>61-72 Months</v>
      </c>
    </row>
    <row r="215" spans="1:24"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s="5">
        <v>540.04999999999995</v>
      </c>
      <c r="U215" t="s">
        <v>24</v>
      </c>
      <c r="V215" s="5">
        <f>IFERROR(VALUE(TRIM(TelcoData2[[#This Row],[TotalCharges]])),"")</f>
        <v>540.04999999999995</v>
      </c>
      <c r="W215">
        <f>IF(TelcoData2[[#This Row],[Churn]]="Yes",1,0)</f>
        <v>0</v>
      </c>
      <c r="X215" t="str">
        <f>IF(TelcoData2[[#This Row],[tenure]]&lt;=12,"0-12 Months",
IF(TelcoData2[[#This Row],[tenure]]&lt;=24,"13-24 Months",
IF(TelcoData2[[#This Row],[tenure]]&lt;=36,"25-36 Months",
IF(TelcoData2[[#This Row],[tenure]]&lt;=48,"37-48 Months",
IF(TelcoData2[[#This Row],[tenure]]&lt;=60,"49-60 Months",
"61-72 Months")))))</f>
        <v>25-36 Months</v>
      </c>
    </row>
    <row r="216" spans="1:24"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s="5">
        <v>1975.85</v>
      </c>
      <c r="U216" t="s">
        <v>24</v>
      </c>
      <c r="V216" s="5">
        <f>IFERROR(VALUE(TRIM(TelcoData2[[#This Row],[TotalCharges]])),"")</f>
        <v>1975.85</v>
      </c>
      <c r="W216">
        <f>IF(TelcoData2[[#This Row],[Churn]]="Yes",1,0)</f>
        <v>0</v>
      </c>
      <c r="X216" t="str">
        <f>IF(TelcoData2[[#This Row],[tenure]]&lt;=12,"0-12 Months",
IF(TelcoData2[[#This Row],[tenure]]&lt;=24,"13-24 Months",
IF(TelcoData2[[#This Row],[tenure]]&lt;=36,"25-36 Months",
IF(TelcoData2[[#This Row],[tenure]]&lt;=48,"37-48 Months",
IF(TelcoData2[[#This Row],[tenure]]&lt;=60,"49-60 Months",
"61-72 Months")))))</f>
        <v>13-24 Months</v>
      </c>
    </row>
    <row r="217" spans="1:24"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s="5">
        <v>3437.45</v>
      </c>
      <c r="U217" t="s">
        <v>24</v>
      </c>
      <c r="V217" s="5">
        <f>IFERROR(VALUE(TRIM(TelcoData2[[#This Row],[TotalCharges]])),"")</f>
        <v>3437.45</v>
      </c>
      <c r="W217">
        <f>IF(TelcoData2[[#This Row],[Churn]]="Yes",1,0)</f>
        <v>0</v>
      </c>
      <c r="X217" t="str">
        <f>IF(TelcoData2[[#This Row],[tenure]]&lt;=12,"0-12 Months",
IF(TelcoData2[[#This Row],[tenure]]&lt;=24,"13-24 Months",
IF(TelcoData2[[#This Row],[tenure]]&lt;=36,"25-36 Months",
IF(TelcoData2[[#This Row],[tenure]]&lt;=48,"37-48 Months",
IF(TelcoData2[[#This Row],[tenure]]&lt;=60,"49-60 Months",
"61-72 Months")))))</f>
        <v>49-60 Months</v>
      </c>
    </row>
    <row r="218" spans="1:24"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s="5">
        <v>3139.8</v>
      </c>
      <c r="U218" t="s">
        <v>24</v>
      </c>
      <c r="V218" s="5">
        <f>IFERROR(VALUE(TRIM(TelcoData2[[#This Row],[TotalCharges]])),"")</f>
        <v>3139.8</v>
      </c>
      <c r="W218">
        <f>IF(TelcoData2[[#This Row],[Churn]]="Yes",1,0)</f>
        <v>0</v>
      </c>
      <c r="X218" t="str">
        <f>IF(TelcoData2[[#This Row],[tenure]]&lt;=12,"0-12 Months",
IF(TelcoData2[[#This Row],[tenure]]&lt;=24,"13-24 Months",
IF(TelcoData2[[#This Row],[tenure]]&lt;=36,"25-36 Months",
IF(TelcoData2[[#This Row],[tenure]]&lt;=48,"37-48 Months",
IF(TelcoData2[[#This Row],[tenure]]&lt;=60,"49-60 Months",
"61-72 Months")))))</f>
        <v>61-72 Months</v>
      </c>
    </row>
    <row r="219" spans="1:24"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s="5">
        <v>3789.2</v>
      </c>
      <c r="U219" t="s">
        <v>24</v>
      </c>
      <c r="V219" s="5">
        <f>IFERROR(VALUE(TRIM(TelcoData2[[#This Row],[TotalCharges]])),"")</f>
        <v>3789.2</v>
      </c>
      <c r="W219">
        <f>IF(TelcoData2[[#This Row],[Churn]]="Yes",1,0)</f>
        <v>0</v>
      </c>
      <c r="X219" t="str">
        <f>IF(TelcoData2[[#This Row],[tenure]]&lt;=12,"0-12 Months",
IF(TelcoData2[[#This Row],[tenure]]&lt;=24,"13-24 Months",
IF(TelcoData2[[#This Row],[tenure]]&lt;=36,"25-36 Months",
IF(TelcoData2[[#This Row],[tenure]]&lt;=48,"37-48 Months",
IF(TelcoData2[[#This Row],[tenure]]&lt;=60,"49-60 Months",
"61-72 Months")))))</f>
        <v>61-72 Months</v>
      </c>
    </row>
    <row r="220" spans="1:24"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s="5">
        <v>5324.5</v>
      </c>
      <c r="U220" t="s">
        <v>24</v>
      </c>
      <c r="V220" s="5">
        <f>IFERROR(VALUE(TRIM(TelcoData2[[#This Row],[TotalCharges]])),"")</f>
        <v>5324.5</v>
      </c>
      <c r="W220">
        <f>IF(TelcoData2[[#This Row],[Churn]]="Yes",1,0)</f>
        <v>0</v>
      </c>
      <c r="X220" t="str">
        <f>IF(TelcoData2[[#This Row],[tenure]]&lt;=12,"0-12 Months",
IF(TelcoData2[[#This Row],[tenure]]&lt;=24,"13-24 Months",
IF(TelcoData2[[#This Row],[tenure]]&lt;=36,"25-36 Months",
IF(TelcoData2[[#This Row],[tenure]]&lt;=48,"37-48 Months",
IF(TelcoData2[[#This Row],[tenure]]&lt;=60,"49-60 Months",
"61-72 Months")))))</f>
        <v>61-72 Months</v>
      </c>
    </row>
    <row r="221" spans="1:24"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s="5">
        <v>624.6</v>
      </c>
      <c r="U221" t="s">
        <v>24</v>
      </c>
      <c r="V221" s="5">
        <f>IFERROR(VALUE(TRIM(TelcoData2[[#This Row],[TotalCharges]])),"")</f>
        <v>624.6</v>
      </c>
      <c r="W221">
        <f>IF(TelcoData2[[#This Row],[Churn]]="Yes",1,0)</f>
        <v>0</v>
      </c>
      <c r="X221" t="str">
        <f>IF(TelcoData2[[#This Row],[tenure]]&lt;=12,"0-12 Months",
IF(TelcoData2[[#This Row],[tenure]]&lt;=24,"13-24 Months",
IF(TelcoData2[[#This Row],[tenure]]&lt;=36,"25-36 Months",
IF(TelcoData2[[#This Row],[tenure]]&lt;=48,"37-48 Months",
IF(TelcoData2[[#This Row],[tenure]]&lt;=60,"49-60 Months",
"61-72 Months")))))</f>
        <v>0-12 Months</v>
      </c>
    </row>
    <row r="222" spans="1:24"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s="5">
        <v>268.35000000000002</v>
      </c>
      <c r="U222" t="s">
        <v>23</v>
      </c>
      <c r="V222" s="5">
        <f>IFERROR(VALUE(TRIM(TelcoData2[[#This Row],[TotalCharges]])),"")</f>
        <v>268.35000000000002</v>
      </c>
      <c r="W222">
        <f>IF(TelcoData2[[#This Row],[Churn]]="Yes",1,0)</f>
        <v>1</v>
      </c>
      <c r="X222" t="str">
        <f>IF(TelcoData2[[#This Row],[tenure]]&lt;=12,"0-12 Months",
IF(TelcoData2[[#This Row],[tenure]]&lt;=24,"13-24 Months",
IF(TelcoData2[[#This Row],[tenure]]&lt;=36,"25-36 Months",
IF(TelcoData2[[#This Row],[tenure]]&lt;=48,"37-48 Months",
IF(TelcoData2[[#This Row],[tenure]]&lt;=60,"49-60 Months",
"61-72 Months")))))</f>
        <v>0-12 Months</v>
      </c>
    </row>
    <row r="223" spans="1:24"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s="5">
        <v>1836.9</v>
      </c>
      <c r="U223" t="s">
        <v>24</v>
      </c>
      <c r="V223" s="5">
        <f>IFERROR(VALUE(TRIM(TelcoData2[[#This Row],[TotalCharges]])),"")</f>
        <v>1836.9</v>
      </c>
      <c r="W223">
        <f>IF(TelcoData2[[#This Row],[Churn]]="Yes",1,0)</f>
        <v>0</v>
      </c>
      <c r="X223" t="str">
        <f>IF(TelcoData2[[#This Row],[tenure]]&lt;=12,"0-12 Months",
IF(TelcoData2[[#This Row],[tenure]]&lt;=24,"13-24 Months",
IF(TelcoData2[[#This Row],[tenure]]&lt;=36,"25-36 Months",
IF(TelcoData2[[#This Row],[tenure]]&lt;=48,"37-48 Months",
IF(TelcoData2[[#This Row],[tenure]]&lt;=60,"49-60 Months",
"61-72 Months")))))</f>
        <v>61-72 Months</v>
      </c>
    </row>
    <row r="224" spans="1:24"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s="5">
        <v>20.2</v>
      </c>
      <c r="U224" t="s">
        <v>24</v>
      </c>
      <c r="V224" s="5">
        <f>IFERROR(VALUE(TRIM(TelcoData2[[#This Row],[TotalCharges]])),"")</f>
        <v>20.2</v>
      </c>
      <c r="W224">
        <f>IF(TelcoData2[[#This Row],[Churn]]="Yes",1,0)</f>
        <v>0</v>
      </c>
      <c r="X224" t="str">
        <f>IF(TelcoData2[[#This Row],[tenure]]&lt;=12,"0-12 Months",
IF(TelcoData2[[#This Row],[tenure]]&lt;=24,"13-24 Months",
IF(TelcoData2[[#This Row],[tenure]]&lt;=36,"25-36 Months",
IF(TelcoData2[[#This Row],[tenure]]&lt;=48,"37-48 Months",
IF(TelcoData2[[#This Row],[tenure]]&lt;=60,"49-60 Months",
"61-72 Months")))))</f>
        <v>0-12 Months</v>
      </c>
    </row>
    <row r="225" spans="1:24"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s="5">
        <v>179.35</v>
      </c>
      <c r="U225" t="s">
        <v>23</v>
      </c>
      <c r="V225" s="5">
        <f>IFERROR(VALUE(TRIM(TelcoData2[[#This Row],[TotalCharges]])),"")</f>
        <v>179.35</v>
      </c>
      <c r="W225">
        <f>IF(TelcoData2[[#This Row],[Churn]]="Yes",1,0)</f>
        <v>1</v>
      </c>
      <c r="X225" t="str">
        <f>IF(TelcoData2[[#This Row],[tenure]]&lt;=12,"0-12 Months",
IF(TelcoData2[[#This Row],[tenure]]&lt;=24,"13-24 Months",
IF(TelcoData2[[#This Row],[tenure]]&lt;=36,"25-36 Months",
IF(TelcoData2[[#This Row],[tenure]]&lt;=48,"37-48 Months",
IF(TelcoData2[[#This Row],[tenure]]&lt;=60,"49-60 Months",
"61-72 Months")))))</f>
        <v>0-12 Months</v>
      </c>
    </row>
    <row r="226" spans="1:24"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s="5">
        <v>219.35</v>
      </c>
      <c r="U226" t="s">
        <v>24</v>
      </c>
      <c r="V226" s="5">
        <f>IFERROR(VALUE(TRIM(TelcoData2[[#This Row],[TotalCharges]])),"")</f>
        <v>219.35</v>
      </c>
      <c r="W226">
        <f>IF(TelcoData2[[#This Row],[Churn]]="Yes",1,0)</f>
        <v>0</v>
      </c>
      <c r="X226" t="str">
        <f>IF(TelcoData2[[#This Row],[tenure]]&lt;=12,"0-12 Months",
IF(TelcoData2[[#This Row],[tenure]]&lt;=24,"13-24 Months",
IF(TelcoData2[[#This Row],[tenure]]&lt;=36,"25-36 Months",
IF(TelcoData2[[#This Row],[tenure]]&lt;=48,"37-48 Months",
IF(TelcoData2[[#This Row],[tenure]]&lt;=60,"49-60 Months",
"61-72 Months")))))</f>
        <v>0-12 Months</v>
      </c>
    </row>
    <row r="227" spans="1:24"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s="5">
        <v>1288.75</v>
      </c>
      <c r="U227" t="s">
        <v>24</v>
      </c>
      <c r="V227" s="5">
        <f>IFERROR(VALUE(TRIM(TelcoData2[[#This Row],[TotalCharges]])),"")</f>
        <v>1288.75</v>
      </c>
      <c r="W227">
        <f>IF(TelcoData2[[#This Row],[Churn]]="Yes",1,0)</f>
        <v>0</v>
      </c>
      <c r="X227" t="str">
        <f>IF(TelcoData2[[#This Row],[tenure]]&lt;=12,"0-12 Months",
IF(TelcoData2[[#This Row],[tenure]]&lt;=24,"13-24 Months",
IF(TelcoData2[[#This Row],[tenure]]&lt;=36,"25-36 Months",
IF(TelcoData2[[#This Row],[tenure]]&lt;=48,"37-48 Months",
IF(TelcoData2[[#This Row],[tenure]]&lt;=60,"49-60 Months",
"61-72 Months")))))</f>
        <v>13-24 Months</v>
      </c>
    </row>
    <row r="228" spans="1:24"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s="5">
        <v>2545.75</v>
      </c>
      <c r="U228" t="s">
        <v>24</v>
      </c>
      <c r="V228" s="5">
        <f>IFERROR(VALUE(TRIM(TelcoData2[[#This Row],[TotalCharges]])),"")</f>
        <v>2545.75</v>
      </c>
      <c r="W228">
        <f>IF(TelcoData2[[#This Row],[Churn]]="Yes",1,0)</f>
        <v>0</v>
      </c>
      <c r="X228" t="str">
        <f>IF(TelcoData2[[#This Row],[tenure]]&lt;=12,"0-12 Months",
IF(TelcoData2[[#This Row],[tenure]]&lt;=24,"13-24 Months",
IF(TelcoData2[[#This Row],[tenure]]&lt;=36,"25-36 Months",
IF(TelcoData2[[#This Row],[tenure]]&lt;=48,"37-48 Months",
IF(TelcoData2[[#This Row],[tenure]]&lt;=60,"49-60 Months",
"61-72 Months")))))</f>
        <v>25-36 Months</v>
      </c>
    </row>
    <row r="229" spans="1:24"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s="5">
        <v>55.2</v>
      </c>
      <c r="U229" t="s">
        <v>23</v>
      </c>
      <c r="V229" s="5">
        <f>IFERROR(VALUE(TRIM(TelcoData2[[#This Row],[TotalCharges]])),"")</f>
        <v>55.2</v>
      </c>
      <c r="W229">
        <f>IF(TelcoData2[[#This Row],[Churn]]="Yes",1,0)</f>
        <v>1</v>
      </c>
      <c r="X229" t="str">
        <f>IF(TelcoData2[[#This Row],[tenure]]&lt;=12,"0-12 Months",
IF(TelcoData2[[#This Row],[tenure]]&lt;=24,"13-24 Months",
IF(TelcoData2[[#This Row],[tenure]]&lt;=36,"25-36 Months",
IF(TelcoData2[[#This Row],[tenure]]&lt;=48,"37-48 Months",
IF(TelcoData2[[#This Row],[tenure]]&lt;=60,"49-60 Months",
"61-72 Months")))))</f>
        <v>0-12 Months</v>
      </c>
    </row>
    <row r="230" spans="1:24"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s="5">
        <v>2723.15</v>
      </c>
      <c r="U230" t="s">
        <v>24</v>
      </c>
      <c r="V230" s="5">
        <f>IFERROR(VALUE(TRIM(TelcoData2[[#This Row],[TotalCharges]])),"")</f>
        <v>2723.15</v>
      </c>
      <c r="W230">
        <f>IF(TelcoData2[[#This Row],[Churn]]="Yes",1,0)</f>
        <v>0</v>
      </c>
      <c r="X230" t="str">
        <f>IF(TelcoData2[[#This Row],[tenure]]&lt;=12,"0-12 Months",
IF(TelcoData2[[#This Row],[tenure]]&lt;=24,"13-24 Months",
IF(TelcoData2[[#This Row],[tenure]]&lt;=36,"25-36 Months",
IF(TelcoData2[[#This Row],[tenure]]&lt;=48,"37-48 Months",
IF(TelcoData2[[#This Row],[tenure]]&lt;=60,"49-60 Months",
"61-72 Months")))))</f>
        <v>25-36 Months</v>
      </c>
    </row>
    <row r="231" spans="1:24"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s="5">
        <v>4107.25</v>
      </c>
      <c r="U231" t="s">
        <v>24</v>
      </c>
      <c r="V231" s="5">
        <f>IFERROR(VALUE(TRIM(TelcoData2[[#This Row],[TotalCharges]])),"")</f>
        <v>4107.25</v>
      </c>
      <c r="W231">
        <f>IF(TelcoData2[[#This Row],[Churn]]="Yes",1,0)</f>
        <v>0</v>
      </c>
      <c r="X231" t="str">
        <f>IF(TelcoData2[[#This Row],[tenure]]&lt;=12,"0-12 Months",
IF(TelcoData2[[#This Row],[tenure]]&lt;=24,"13-24 Months",
IF(TelcoData2[[#This Row],[tenure]]&lt;=36,"25-36 Months",
IF(TelcoData2[[#This Row],[tenure]]&lt;=48,"37-48 Months",
IF(TelcoData2[[#This Row],[tenure]]&lt;=60,"49-60 Months",
"61-72 Months")))))</f>
        <v>37-48 Months</v>
      </c>
    </row>
    <row r="232" spans="1:24"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s="5">
        <v>5760.65</v>
      </c>
      <c r="U232" t="s">
        <v>24</v>
      </c>
      <c r="V232" s="5">
        <f>IFERROR(VALUE(TRIM(TelcoData2[[#This Row],[TotalCharges]])),"")</f>
        <v>5760.65</v>
      </c>
      <c r="W232">
        <f>IF(TelcoData2[[#This Row],[Churn]]="Yes",1,0)</f>
        <v>0</v>
      </c>
      <c r="X232" t="str">
        <f>IF(TelcoData2[[#This Row],[tenure]]&lt;=12,"0-12 Months",
IF(TelcoData2[[#This Row],[tenure]]&lt;=24,"13-24 Months",
IF(TelcoData2[[#This Row],[tenure]]&lt;=36,"25-36 Months",
IF(TelcoData2[[#This Row],[tenure]]&lt;=48,"37-48 Months",
IF(TelcoData2[[#This Row],[tenure]]&lt;=60,"49-60 Months",
"61-72 Months")))))</f>
        <v>49-60 Months</v>
      </c>
    </row>
    <row r="233" spans="1:24"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s="5">
        <v>4747.5</v>
      </c>
      <c r="U233" t="s">
        <v>24</v>
      </c>
      <c r="V233" s="5">
        <f>IFERROR(VALUE(TRIM(TelcoData2[[#This Row],[TotalCharges]])),"")</f>
        <v>4747.5</v>
      </c>
      <c r="W233">
        <f>IF(TelcoData2[[#This Row],[Churn]]="Yes",1,0)</f>
        <v>0</v>
      </c>
      <c r="X233" t="str">
        <f>IF(TelcoData2[[#This Row],[tenure]]&lt;=12,"0-12 Months",
IF(TelcoData2[[#This Row],[tenure]]&lt;=24,"13-24 Months",
IF(TelcoData2[[#This Row],[tenure]]&lt;=36,"25-36 Months",
IF(TelcoData2[[#This Row],[tenure]]&lt;=48,"37-48 Months",
IF(TelcoData2[[#This Row],[tenure]]&lt;=60,"49-60 Months",
"61-72 Months")))))</f>
        <v>49-60 Months</v>
      </c>
    </row>
    <row r="234" spans="1:24"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s="5">
        <v>84.6</v>
      </c>
      <c r="U234" t="s">
        <v>23</v>
      </c>
      <c r="V234" s="5">
        <f>IFERROR(VALUE(TRIM(TelcoData2[[#This Row],[TotalCharges]])),"")</f>
        <v>84.6</v>
      </c>
      <c r="W234">
        <f>IF(TelcoData2[[#This Row],[Churn]]="Yes",1,0)</f>
        <v>1</v>
      </c>
      <c r="X234" t="str">
        <f>IF(TelcoData2[[#This Row],[tenure]]&lt;=12,"0-12 Months",
IF(TelcoData2[[#This Row],[tenure]]&lt;=24,"13-24 Months",
IF(TelcoData2[[#This Row],[tenure]]&lt;=36,"25-36 Months",
IF(TelcoData2[[#This Row],[tenure]]&lt;=48,"37-48 Months",
IF(TelcoData2[[#This Row],[tenure]]&lt;=60,"49-60 Months",
"61-72 Months")))))</f>
        <v>0-12 Months</v>
      </c>
    </row>
    <row r="235" spans="1:24"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s="5">
        <v>1566.9</v>
      </c>
      <c r="U235" t="s">
        <v>24</v>
      </c>
      <c r="V235" s="5">
        <f>IFERROR(VALUE(TRIM(TelcoData2[[#This Row],[TotalCharges]])),"")</f>
        <v>1566.9</v>
      </c>
      <c r="W235">
        <f>IF(TelcoData2[[#This Row],[Churn]]="Yes",1,0)</f>
        <v>0</v>
      </c>
      <c r="X235" t="str">
        <f>IF(TelcoData2[[#This Row],[tenure]]&lt;=12,"0-12 Months",
IF(TelcoData2[[#This Row],[tenure]]&lt;=24,"13-24 Months",
IF(TelcoData2[[#This Row],[tenure]]&lt;=36,"25-36 Months",
IF(TelcoData2[[#This Row],[tenure]]&lt;=48,"37-48 Months",
IF(TelcoData2[[#This Row],[tenure]]&lt;=60,"49-60 Months",
"61-72 Months")))))</f>
        <v>61-72 Months</v>
      </c>
    </row>
    <row r="236" spans="1:24"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s="5">
        <v>702</v>
      </c>
      <c r="U236" t="s">
        <v>24</v>
      </c>
      <c r="V236" s="5">
        <f>IFERROR(VALUE(TRIM(TelcoData2[[#This Row],[TotalCharges]])),"")</f>
        <v>702</v>
      </c>
      <c r="W236">
        <f>IF(TelcoData2[[#This Row],[Churn]]="Yes",1,0)</f>
        <v>0</v>
      </c>
      <c r="X236" t="str">
        <f>IF(TelcoData2[[#This Row],[tenure]]&lt;=12,"0-12 Months",
IF(TelcoData2[[#This Row],[tenure]]&lt;=24,"13-24 Months",
IF(TelcoData2[[#This Row],[tenure]]&lt;=36,"25-36 Months",
IF(TelcoData2[[#This Row],[tenure]]&lt;=48,"37-48 Months",
IF(TelcoData2[[#This Row],[tenure]]&lt;=60,"49-60 Months",
"61-72 Months")))))</f>
        <v>25-36 Months</v>
      </c>
    </row>
    <row r="237" spans="1:24"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s="5">
        <v>114.1</v>
      </c>
      <c r="U237" t="s">
        <v>23</v>
      </c>
      <c r="V237" s="5">
        <f>IFERROR(VALUE(TRIM(TelcoData2[[#This Row],[TotalCharges]])),"")</f>
        <v>114.1</v>
      </c>
      <c r="W237">
        <f>IF(TelcoData2[[#This Row],[Churn]]="Yes",1,0)</f>
        <v>1</v>
      </c>
      <c r="X237" t="str">
        <f>IF(TelcoData2[[#This Row],[tenure]]&lt;=12,"0-12 Months",
IF(TelcoData2[[#This Row],[tenure]]&lt;=24,"13-24 Months",
IF(TelcoData2[[#This Row],[tenure]]&lt;=36,"25-36 Months",
IF(TelcoData2[[#This Row],[tenure]]&lt;=48,"37-48 Months",
IF(TelcoData2[[#This Row],[tenure]]&lt;=60,"49-60 Months",
"61-72 Months")))))</f>
        <v>0-12 Months</v>
      </c>
    </row>
    <row r="238" spans="1:24"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s="5">
        <v>299.05</v>
      </c>
      <c r="U238" t="s">
        <v>24</v>
      </c>
      <c r="V238" s="5">
        <f>IFERROR(VALUE(TRIM(TelcoData2[[#This Row],[TotalCharges]])),"")</f>
        <v>299.05</v>
      </c>
      <c r="W238">
        <f>IF(TelcoData2[[#This Row],[Churn]]="Yes",1,0)</f>
        <v>0</v>
      </c>
      <c r="X238" t="str">
        <f>IF(TelcoData2[[#This Row],[tenure]]&lt;=12,"0-12 Months",
IF(TelcoData2[[#This Row],[tenure]]&lt;=24,"13-24 Months",
IF(TelcoData2[[#This Row],[tenure]]&lt;=36,"25-36 Months",
IF(TelcoData2[[#This Row],[tenure]]&lt;=48,"37-48 Months",
IF(TelcoData2[[#This Row],[tenure]]&lt;=60,"49-60 Months",
"61-72 Months")))))</f>
        <v>0-12 Months</v>
      </c>
    </row>
    <row r="239" spans="1:24"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s="5">
        <v>1305.95</v>
      </c>
      <c r="U239" t="s">
        <v>24</v>
      </c>
      <c r="V239" s="5">
        <f>IFERROR(VALUE(TRIM(TelcoData2[[#This Row],[TotalCharges]])),"")</f>
        <v>1305.95</v>
      </c>
      <c r="W239">
        <f>IF(TelcoData2[[#This Row],[Churn]]="Yes",1,0)</f>
        <v>0</v>
      </c>
      <c r="X239" t="str">
        <f>IF(TelcoData2[[#This Row],[tenure]]&lt;=12,"0-12 Months",
IF(TelcoData2[[#This Row],[tenure]]&lt;=24,"13-24 Months",
IF(TelcoData2[[#This Row],[tenure]]&lt;=36,"25-36 Months",
IF(TelcoData2[[#This Row],[tenure]]&lt;=48,"37-48 Months",
IF(TelcoData2[[#This Row],[tenure]]&lt;=60,"49-60 Months",
"61-72 Months")))))</f>
        <v>13-24 Months</v>
      </c>
    </row>
    <row r="240" spans="1:24"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s="5">
        <v>1120.3</v>
      </c>
      <c r="U240" t="s">
        <v>23</v>
      </c>
      <c r="V240" s="5">
        <f>IFERROR(VALUE(TRIM(TelcoData2[[#This Row],[TotalCharges]])),"")</f>
        <v>1120.3</v>
      </c>
      <c r="W240">
        <f>IF(TelcoData2[[#This Row],[Churn]]="Yes",1,0)</f>
        <v>1</v>
      </c>
      <c r="X240" t="str">
        <f>IF(TelcoData2[[#This Row],[tenure]]&lt;=12,"0-12 Months",
IF(TelcoData2[[#This Row],[tenure]]&lt;=24,"13-24 Months",
IF(TelcoData2[[#This Row],[tenure]]&lt;=36,"25-36 Months",
IF(TelcoData2[[#This Row],[tenure]]&lt;=48,"37-48 Months",
IF(TelcoData2[[#This Row],[tenure]]&lt;=60,"49-60 Months",
"61-72 Months")))))</f>
        <v>0-12 Months</v>
      </c>
    </row>
    <row r="241" spans="1:24"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s="5">
        <v>284.35000000000002</v>
      </c>
      <c r="U241" t="s">
        <v>24</v>
      </c>
      <c r="V241" s="5">
        <f>IFERROR(VALUE(TRIM(TelcoData2[[#This Row],[TotalCharges]])),"")</f>
        <v>284.35000000000002</v>
      </c>
      <c r="W241">
        <f>IF(TelcoData2[[#This Row],[Churn]]="Yes",1,0)</f>
        <v>0</v>
      </c>
      <c r="X241" t="str">
        <f>IF(TelcoData2[[#This Row],[tenure]]&lt;=12,"0-12 Months",
IF(TelcoData2[[#This Row],[tenure]]&lt;=24,"13-24 Months",
IF(TelcoData2[[#This Row],[tenure]]&lt;=36,"25-36 Months",
IF(TelcoData2[[#This Row],[tenure]]&lt;=48,"37-48 Months",
IF(TelcoData2[[#This Row],[tenure]]&lt;=60,"49-60 Months",
"61-72 Months")))))</f>
        <v>13-24 Months</v>
      </c>
    </row>
    <row r="242" spans="1:24"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s="5">
        <v>6350.5</v>
      </c>
      <c r="U242" t="s">
        <v>24</v>
      </c>
      <c r="V242" s="5">
        <f>IFERROR(VALUE(TRIM(TelcoData2[[#This Row],[TotalCharges]])),"")</f>
        <v>6350.5</v>
      </c>
      <c r="W242">
        <f>IF(TelcoData2[[#This Row],[Churn]]="Yes",1,0)</f>
        <v>0</v>
      </c>
      <c r="X242" t="str">
        <f>IF(TelcoData2[[#This Row],[tenure]]&lt;=12,"0-12 Months",
IF(TelcoData2[[#This Row],[tenure]]&lt;=24,"13-24 Months",
IF(TelcoData2[[#This Row],[tenure]]&lt;=36,"25-36 Months",
IF(TelcoData2[[#This Row],[tenure]]&lt;=48,"37-48 Months",
IF(TelcoData2[[#This Row],[tenure]]&lt;=60,"49-60 Months",
"61-72 Months")))))</f>
        <v>61-72 Months</v>
      </c>
    </row>
    <row r="243" spans="1:24"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s="5">
        <v>7878.3</v>
      </c>
      <c r="U243" t="s">
        <v>24</v>
      </c>
      <c r="V243" s="5">
        <f>IFERROR(VALUE(TRIM(TelcoData2[[#This Row],[TotalCharges]])),"")</f>
        <v>7878.3</v>
      </c>
      <c r="W243">
        <f>IF(TelcoData2[[#This Row],[Churn]]="Yes",1,0)</f>
        <v>0</v>
      </c>
      <c r="X243" t="str">
        <f>IF(TelcoData2[[#This Row],[tenure]]&lt;=12,"0-12 Months",
IF(TelcoData2[[#This Row],[tenure]]&lt;=24,"13-24 Months",
IF(TelcoData2[[#This Row],[tenure]]&lt;=36,"25-36 Months",
IF(TelcoData2[[#This Row],[tenure]]&lt;=48,"37-48 Months",
IF(TelcoData2[[#This Row],[tenure]]&lt;=60,"49-60 Months",
"61-72 Months")))))</f>
        <v>61-72 Months</v>
      </c>
    </row>
    <row r="244" spans="1:24"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s="5">
        <v>3187.65</v>
      </c>
      <c r="U244" t="s">
        <v>24</v>
      </c>
      <c r="V244" s="5">
        <f>IFERROR(VALUE(TRIM(TelcoData2[[#This Row],[TotalCharges]])),"")</f>
        <v>3187.65</v>
      </c>
      <c r="W244">
        <f>IF(TelcoData2[[#This Row],[Churn]]="Yes",1,0)</f>
        <v>0</v>
      </c>
      <c r="X244" t="str">
        <f>IF(TelcoData2[[#This Row],[tenure]]&lt;=12,"0-12 Months",
IF(TelcoData2[[#This Row],[tenure]]&lt;=24,"13-24 Months",
IF(TelcoData2[[#This Row],[tenure]]&lt;=36,"25-36 Months",
IF(TelcoData2[[#This Row],[tenure]]&lt;=48,"37-48 Months",
IF(TelcoData2[[#This Row],[tenure]]&lt;=60,"49-60 Months",
"61-72 Months")))))</f>
        <v>37-48 Months</v>
      </c>
    </row>
    <row r="245" spans="1:24"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s="5">
        <v>6126.15</v>
      </c>
      <c r="U245" t="s">
        <v>24</v>
      </c>
      <c r="V245" s="5">
        <f>IFERROR(VALUE(TRIM(TelcoData2[[#This Row],[TotalCharges]])),"")</f>
        <v>6126.15</v>
      </c>
      <c r="W245">
        <f>IF(TelcoData2[[#This Row],[Churn]]="Yes",1,0)</f>
        <v>0</v>
      </c>
      <c r="X245" t="str">
        <f>IF(TelcoData2[[#This Row],[tenure]]&lt;=12,"0-12 Months",
IF(TelcoData2[[#This Row],[tenure]]&lt;=24,"13-24 Months",
IF(TelcoData2[[#This Row],[tenure]]&lt;=36,"25-36 Months",
IF(TelcoData2[[#This Row],[tenure]]&lt;=48,"37-48 Months",
IF(TelcoData2[[#This Row],[tenure]]&lt;=60,"49-60 Months",
"61-72 Months")))))</f>
        <v>61-72 Months</v>
      </c>
    </row>
    <row r="246" spans="1:24"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s="5">
        <v>731.3</v>
      </c>
      <c r="U246" t="s">
        <v>24</v>
      </c>
      <c r="V246" s="5">
        <f>IFERROR(VALUE(TRIM(TelcoData2[[#This Row],[TotalCharges]])),"")</f>
        <v>731.3</v>
      </c>
      <c r="W246">
        <f>IF(TelcoData2[[#This Row],[Churn]]="Yes",1,0)</f>
        <v>0</v>
      </c>
      <c r="X246" t="str">
        <f>IF(TelcoData2[[#This Row],[tenure]]&lt;=12,"0-12 Months",
IF(TelcoData2[[#This Row],[tenure]]&lt;=24,"13-24 Months",
IF(TelcoData2[[#This Row],[tenure]]&lt;=36,"25-36 Months",
IF(TelcoData2[[#This Row],[tenure]]&lt;=48,"37-48 Months",
IF(TelcoData2[[#This Row],[tenure]]&lt;=60,"49-60 Months",
"61-72 Months")))))</f>
        <v>13-24 Months</v>
      </c>
    </row>
    <row r="247" spans="1:24"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s="5">
        <v>273.39999999999998</v>
      </c>
      <c r="U247" t="s">
        <v>24</v>
      </c>
      <c r="V247" s="5">
        <f>IFERROR(VALUE(TRIM(TelcoData2[[#This Row],[TotalCharges]])),"")</f>
        <v>273.39999999999998</v>
      </c>
      <c r="W247">
        <f>IF(TelcoData2[[#This Row],[Churn]]="Yes",1,0)</f>
        <v>0</v>
      </c>
      <c r="X247" t="str">
        <f>IF(TelcoData2[[#This Row],[tenure]]&lt;=12,"0-12 Months",
IF(TelcoData2[[#This Row],[tenure]]&lt;=24,"13-24 Months",
IF(TelcoData2[[#This Row],[tenure]]&lt;=36,"25-36 Months",
IF(TelcoData2[[#This Row],[tenure]]&lt;=48,"37-48 Months",
IF(TelcoData2[[#This Row],[tenure]]&lt;=60,"49-60 Months",
"61-72 Months")))))</f>
        <v>0-12 Months</v>
      </c>
    </row>
    <row r="248" spans="1:24"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s="5">
        <v>2531.8000000000002</v>
      </c>
      <c r="U248" t="s">
        <v>24</v>
      </c>
      <c r="V248" s="5">
        <f>IFERROR(VALUE(TRIM(TelcoData2[[#This Row],[TotalCharges]])),"")</f>
        <v>2531.8000000000002</v>
      </c>
      <c r="W248">
        <f>IF(TelcoData2[[#This Row],[Churn]]="Yes",1,0)</f>
        <v>0</v>
      </c>
      <c r="X248" t="str">
        <f>IF(TelcoData2[[#This Row],[tenure]]&lt;=12,"0-12 Months",
IF(TelcoData2[[#This Row],[tenure]]&lt;=24,"13-24 Months",
IF(TelcoData2[[#This Row],[tenure]]&lt;=36,"25-36 Months",
IF(TelcoData2[[#This Row],[tenure]]&lt;=48,"37-48 Months",
IF(TelcoData2[[#This Row],[tenure]]&lt;=60,"49-60 Months",
"61-72 Months")))))</f>
        <v>37-48 Months</v>
      </c>
    </row>
    <row r="249" spans="1:24"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s="5">
        <v>1074.3</v>
      </c>
      <c r="U249" t="s">
        <v>23</v>
      </c>
      <c r="V249" s="5">
        <f>IFERROR(VALUE(TRIM(TelcoData2[[#This Row],[TotalCharges]])),"")</f>
        <v>1074.3</v>
      </c>
      <c r="W249">
        <f>IF(TelcoData2[[#This Row],[Churn]]="Yes",1,0)</f>
        <v>1</v>
      </c>
      <c r="X249" t="str">
        <f>IF(TelcoData2[[#This Row],[tenure]]&lt;=12,"0-12 Months",
IF(TelcoData2[[#This Row],[tenure]]&lt;=24,"13-24 Months",
IF(TelcoData2[[#This Row],[tenure]]&lt;=36,"25-36 Months",
IF(TelcoData2[[#This Row],[tenure]]&lt;=48,"37-48 Months",
IF(TelcoData2[[#This Row],[tenure]]&lt;=60,"49-60 Months",
"61-72 Months")))))</f>
        <v>13-24 Months</v>
      </c>
    </row>
    <row r="250" spans="1:24"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s="5">
        <v>48.55</v>
      </c>
      <c r="U250" t="s">
        <v>23</v>
      </c>
      <c r="V250" s="5">
        <f>IFERROR(VALUE(TRIM(TelcoData2[[#This Row],[TotalCharges]])),"")</f>
        <v>48.55</v>
      </c>
      <c r="W250">
        <f>IF(TelcoData2[[#This Row],[Churn]]="Yes",1,0)</f>
        <v>1</v>
      </c>
      <c r="X250" t="str">
        <f>IF(TelcoData2[[#This Row],[tenure]]&lt;=12,"0-12 Months",
IF(TelcoData2[[#This Row],[tenure]]&lt;=24,"13-24 Months",
IF(TelcoData2[[#This Row],[tenure]]&lt;=36,"25-36 Months",
IF(TelcoData2[[#This Row],[tenure]]&lt;=48,"37-48 Months",
IF(TelcoData2[[#This Row],[tenure]]&lt;=60,"49-60 Months",
"61-72 Months")))))</f>
        <v>0-12 Months</v>
      </c>
    </row>
    <row r="251" spans="1:24"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s="5">
        <v>4298.45</v>
      </c>
      <c r="U251" t="s">
        <v>24</v>
      </c>
      <c r="V251" s="5">
        <f>IFERROR(VALUE(TRIM(TelcoData2[[#This Row],[TotalCharges]])),"")</f>
        <v>4298.45</v>
      </c>
      <c r="W251">
        <f>IF(TelcoData2[[#This Row],[Churn]]="Yes",1,0)</f>
        <v>0</v>
      </c>
      <c r="X251" t="str">
        <f>IF(TelcoData2[[#This Row],[tenure]]&lt;=12,"0-12 Months",
IF(TelcoData2[[#This Row],[tenure]]&lt;=24,"13-24 Months",
IF(TelcoData2[[#This Row],[tenure]]&lt;=36,"25-36 Months",
IF(TelcoData2[[#This Row],[tenure]]&lt;=48,"37-48 Months",
IF(TelcoData2[[#This Row],[tenure]]&lt;=60,"49-60 Months",
"61-72 Months")))))</f>
        <v>37-48 Months</v>
      </c>
    </row>
    <row r="252" spans="1:24"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s="5">
        <v>4619.55</v>
      </c>
      <c r="U252" t="s">
        <v>24</v>
      </c>
      <c r="V252" s="5">
        <f>IFERROR(VALUE(TRIM(TelcoData2[[#This Row],[TotalCharges]])),"")</f>
        <v>4619.55</v>
      </c>
      <c r="W252">
        <f>IF(TelcoData2[[#This Row],[Churn]]="Yes",1,0)</f>
        <v>0</v>
      </c>
      <c r="X252" t="str">
        <f>IF(TelcoData2[[#This Row],[tenure]]&lt;=12,"0-12 Months",
IF(TelcoData2[[#This Row],[tenure]]&lt;=24,"13-24 Months",
IF(TelcoData2[[#This Row],[tenure]]&lt;=36,"25-36 Months",
IF(TelcoData2[[#This Row],[tenure]]&lt;=48,"37-48 Months",
IF(TelcoData2[[#This Row],[tenure]]&lt;=60,"49-60 Months",
"61-72 Months")))))</f>
        <v>49-60 Months</v>
      </c>
    </row>
    <row r="253" spans="1:24"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s="5">
        <v>147.15</v>
      </c>
      <c r="U253" t="s">
        <v>23</v>
      </c>
      <c r="V253" s="5">
        <f>IFERROR(VALUE(TRIM(TelcoData2[[#This Row],[TotalCharges]])),"")</f>
        <v>147.15</v>
      </c>
      <c r="W253">
        <f>IF(TelcoData2[[#This Row],[Churn]]="Yes",1,0)</f>
        <v>1</v>
      </c>
      <c r="X253" t="str">
        <f>IF(TelcoData2[[#This Row],[tenure]]&lt;=12,"0-12 Months",
IF(TelcoData2[[#This Row],[tenure]]&lt;=24,"13-24 Months",
IF(TelcoData2[[#This Row],[tenure]]&lt;=36,"25-36 Months",
IF(TelcoData2[[#This Row],[tenure]]&lt;=48,"37-48 Months",
IF(TelcoData2[[#This Row],[tenure]]&lt;=60,"49-60 Months",
"61-72 Months")))))</f>
        <v>0-12 Months</v>
      </c>
    </row>
    <row r="254" spans="1:24"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s="5">
        <v>40.200000000000003</v>
      </c>
      <c r="U254" t="s">
        <v>23</v>
      </c>
      <c r="V254" s="5">
        <f>IFERROR(VALUE(TRIM(TelcoData2[[#This Row],[TotalCharges]])),"")</f>
        <v>40.200000000000003</v>
      </c>
      <c r="W254">
        <f>IF(TelcoData2[[#This Row],[Churn]]="Yes",1,0)</f>
        <v>1</v>
      </c>
      <c r="X254" t="str">
        <f>IF(TelcoData2[[#This Row],[tenure]]&lt;=12,"0-12 Months",
IF(TelcoData2[[#This Row],[tenure]]&lt;=24,"13-24 Months",
IF(TelcoData2[[#This Row],[tenure]]&lt;=36,"25-36 Months",
IF(TelcoData2[[#This Row],[tenure]]&lt;=48,"37-48 Months",
IF(TelcoData2[[#This Row],[tenure]]&lt;=60,"49-60 Months",
"61-72 Months")))))</f>
        <v>0-12 Months</v>
      </c>
    </row>
    <row r="255" spans="1:24"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s="5">
        <v>2633.3</v>
      </c>
      <c r="U255" t="s">
        <v>24</v>
      </c>
      <c r="V255" s="5">
        <f>IFERROR(VALUE(TRIM(TelcoData2[[#This Row],[TotalCharges]])),"")</f>
        <v>2633.3</v>
      </c>
      <c r="W255">
        <f>IF(TelcoData2[[#This Row],[Churn]]="Yes",1,0)</f>
        <v>0</v>
      </c>
      <c r="X255" t="str">
        <f>IF(TelcoData2[[#This Row],[tenure]]&lt;=12,"0-12 Months",
IF(TelcoData2[[#This Row],[tenure]]&lt;=24,"13-24 Months",
IF(TelcoData2[[#This Row],[tenure]]&lt;=36,"25-36 Months",
IF(TelcoData2[[#This Row],[tenure]]&lt;=48,"37-48 Months",
IF(TelcoData2[[#This Row],[tenure]]&lt;=60,"49-60 Months",
"61-72 Months")))))</f>
        <v>25-36 Months</v>
      </c>
    </row>
    <row r="256" spans="1:24"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s="5">
        <v>193.05</v>
      </c>
      <c r="U256" t="s">
        <v>24</v>
      </c>
      <c r="V256" s="5">
        <f>IFERROR(VALUE(TRIM(TelcoData2[[#This Row],[TotalCharges]])),"")</f>
        <v>193.05</v>
      </c>
      <c r="W256">
        <f>IF(TelcoData2[[#This Row],[Churn]]="Yes",1,0)</f>
        <v>0</v>
      </c>
      <c r="X256" t="str">
        <f>IF(TelcoData2[[#This Row],[tenure]]&lt;=12,"0-12 Months",
IF(TelcoData2[[#This Row],[tenure]]&lt;=24,"13-24 Months",
IF(TelcoData2[[#This Row],[tenure]]&lt;=36,"25-36 Months",
IF(TelcoData2[[#This Row],[tenure]]&lt;=48,"37-48 Months",
IF(TelcoData2[[#This Row],[tenure]]&lt;=60,"49-60 Months",
"61-72 Months")))))</f>
        <v>0-12 Months</v>
      </c>
    </row>
    <row r="257" spans="1:24"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s="5">
        <v>4103.8999999999996</v>
      </c>
      <c r="U257" t="s">
        <v>24</v>
      </c>
      <c r="V257" s="5">
        <f>IFERROR(VALUE(TRIM(TelcoData2[[#This Row],[TotalCharges]])),"")</f>
        <v>4103.8999999999996</v>
      </c>
      <c r="W257">
        <f>IF(TelcoData2[[#This Row],[Churn]]="Yes",1,0)</f>
        <v>0</v>
      </c>
      <c r="X257" t="str">
        <f>IF(TelcoData2[[#This Row],[tenure]]&lt;=12,"0-12 Months",
IF(TelcoData2[[#This Row],[tenure]]&lt;=24,"13-24 Months",
IF(TelcoData2[[#This Row],[tenure]]&lt;=36,"25-36 Months",
IF(TelcoData2[[#This Row],[tenure]]&lt;=48,"37-48 Months",
IF(TelcoData2[[#This Row],[tenure]]&lt;=60,"49-60 Months",
"61-72 Months")))))</f>
        <v>61-72 Months</v>
      </c>
    </row>
    <row r="258" spans="1:24"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s="5">
        <v>7008.15</v>
      </c>
      <c r="U258" t="s">
        <v>24</v>
      </c>
      <c r="V258" s="5">
        <f>IFERROR(VALUE(TRIM(TelcoData2[[#This Row],[TotalCharges]])),"")</f>
        <v>7008.15</v>
      </c>
      <c r="W258">
        <f>IF(TelcoData2[[#This Row],[Churn]]="Yes",1,0)</f>
        <v>0</v>
      </c>
      <c r="X258" t="str">
        <f>IF(TelcoData2[[#This Row],[tenure]]&lt;=12,"0-12 Months",
IF(TelcoData2[[#This Row],[tenure]]&lt;=24,"13-24 Months",
IF(TelcoData2[[#This Row],[tenure]]&lt;=36,"25-36 Months",
IF(TelcoData2[[#This Row],[tenure]]&lt;=48,"37-48 Months",
IF(TelcoData2[[#This Row],[tenure]]&lt;=60,"49-60 Months",
"61-72 Months")))))</f>
        <v>61-72 Months</v>
      </c>
    </row>
    <row r="259" spans="1:24"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s="5">
        <v>5791.1</v>
      </c>
      <c r="U259" t="s">
        <v>24</v>
      </c>
      <c r="V259" s="5">
        <f>IFERROR(VALUE(TRIM(TelcoData2[[#This Row],[TotalCharges]])),"")</f>
        <v>5791.1</v>
      </c>
      <c r="W259">
        <f>IF(TelcoData2[[#This Row],[Churn]]="Yes",1,0)</f>
        <v>0</v>
      </c>
      <c r="X259" t="str">
        <f>IF(TelcoData2[[#This Row],[tenure]]&lt;=12,"0-12 Months",
IF(TelcoData2[[#This Row],[tenure]]&lt;=24,"13-24 Months",
IF(TelcoData2[[#This Row],[tenure]]&lt;=36,"25-36 Months",
IF(TelcoData2[[#This Row],[tenure]]&lt;=48,"37-48 Months",
IF(TelcoData2[[#This Row],[tenure]]&lt;=60,"49-60 Months",
"61-72 Months")))))</f>
        <v>49-60 Months</v>
      </c>
    </row>
    <row r="260" spans="1:24"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s="5">
        <v>80.55</v>
      </c>
      <c r="U260" t="s">
        <v>23</v>
      </c>
      <c r="V260" s="5">
        <f>IFERROR(VALUE(TRIM(TelcoData2[[#This Row],[TotalCharges]])),"")</f>
        <v>80.55</v>
      </c>
      <c r="W260">
        <f>IF(TelcoData2[[#This Row],[Churn]]="Yes",1,0)</f>
        <v>1</v>
      </c>
      <c r="X260" t="str">
        <f>IF(TelcoData2[[#This Row],[tenure]]&lt;=12,"0-12 Months",
IF(TelcoData2[[#This Row],[tenure]]&lt;=24,"13-24 Months",
IF(TelcoData2[[#This Row],[tenure]]&lt;=36,"25-36 Months",
IF(TelcoData2[[#This Row],[tenure]]&lt;=48,"37-48 Months",
IF(TelcoData2[[#This Row],[tenure]]&lt;=60,"49-60 Months",
"61-72 Months")))))</f>
        <v>0-12 Months</v>
      </c>
    </row>
    <row r="261" spans="1:24"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s="5">
        <v>1228.6500000000001</v>
      </c>
      <c r="U261" t="s">
        <v>24</v>
      </c>
      <c r="V261" s="5">
        <f>IFERROR(VALUE(TRIM(TelcoData2[[#This Row],[TotalCharges]])),"")</f>
        <v>1228.6500000000001</v>
      </c>
      <c r="W261">
        <f>IF(TelcoData2[[#This Row],[Churn]]="Yes",1,0)</f>
        <v>0</v>
      </c>
      <c r="X261" t="str">
        <f>IF(TelcoData2[[#This Row],[tenure]]&lt;=12,"0-12 Months",
IF(TelcoData2[[#This Row],[tenure]]&lt;=24,"13-24 Months",
IF(TelcoData2[[#This Row],[tenure]]&lt;=36,"25-36 Months",
IF(TelcoData2[[#This Row],[tenure]]&lt;=48,"37-48 Months",
IF(TelcoData2[[#This Row],[tenure]]&lt;=60,"49-60 Months",
"61-72 Months")))))</f>
        <v>25-36 Months</v>
      </c>
    </row>
    <row r="262" spans="1:24"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s="5">
        <v>132.19999999999999</v>
      </c>
      <c r="U262" t="s">
        <v>23</v>
      </c>
      <c r="V262" s="5">
        <f>IFERROR(VALUE(TRIM(TelcoData2[[#This Row],[TotalCharges]])),"")</f>
        <v>132.19999999999999</v>
      </c>
      <c r="W262">
        <f>IF(TelcoData2[[#This Row],[Churn]]="Yes",1,0)</f>
        <v>1</v>
      </c>
      <c r="X262" t="str">
        <f>IF(TelcoData2[[#This Row],[tenure]]&lt;=12,"0-12 Months",
IF(TelcoData2[[#This Row],[tenure]]&lt;=24,"13-24 Months",
IF(TelcoData2[[#This Row],[tenure]]&lt;=36,"25-36 Months",
IF(TelcoData2[[#This Row],[tenure]]&lt;=48,"37-48 Months",
IF(TelcoData2[[#This Row],[tenure]]&lt;=60,"49-60 Months",
"61-72 Months")))))</f>
        <v>0-12 Months</v>
      </c>
    </row>
    <row r="263" spans="1:24"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s="5">
        <v>1364.3</v>
      </c>
      <c r="U263" t="s">
        <v>23</v>
      </c>
      <c r="V263" s="5">
        <f>IFERROR(VALUE(TRIM(TelcoData2[[#This Row],[TotalCharges]])),"")</f>
        <v>1364.3</v>
      </c>
      <c r="W263">
        <f>IF(TelcoData2[[#This Row],[Churn]]="Yes",1,0)</f>
        <v>1</v>
      </c>
      <c r="X263" t="str">
        <f>IF(TelcoData2[[#This Row],[tenure]]&lt;=12,"0-12 Months",
IF(TelcoData2[[#This Row],[tenure]]&lt;=24,"13-24 Months",
IF(TelcoData2[[#This Row],[tenure]]&lt;=36,"25-36 Months",
IF(TelcoData2[[#This Row],[tenure]]&lt;=48,"37-48 Months",
IF(TelcoData2[[#This Row],[tenure]]&lt;=60,"49-60 Months",
"61-72 Months")))))</f>
        <v>13-24 Months</v>
      </c>
    </row>
    <row r="264" spans="1:24"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s="5">
        <v>4925.3500000000004</v>
      </c>
      <c r="U264" t="s">
        <v>24</v>
      </c>
      <c r="V264" s="5">
        <f>IFERROR(VALUE(TRIM(TelcoData2[[#This Row],[TotalCharges]])),"")</f>
        <v>4925.3500000000004</v>
      </c>
      <c r="W264">
        <f>IF(TelcoData2[[#This Row],[Churn]]="Yes",1,0)</f>
        <v>0</v>
      </c>
      <c r="X264" t="str">
        <f>IF(TelcoData2[[#This Row],[tenure]]&lt;=12,"0-12 Months",
IF(TelcoData2[[#This Row],[tenure]]&lt;=24,"13-24 Months",
IF(TelcoData2[[#This Row],[tenure]]&lt;=36,"25-36 Months",
IF(TelcoData2[[#This Row],[tenure]]&lt;=48,"37-48 Months",
IF(TelcoData2[[#This Row],[tenure]]&lt;=60,"49-60 Months",
"61-72 Months")))))</f>
        <v>49-60 Months</v>
      </c>
    </row>
    <row r="265" spans="1:24"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s="5">
        <v>1520.1</v>
      </c>
      <c r="U265" t="s">
        <v>24</v>
      </c>
      <c r="V265" s="5">
        <f>IFERROR(VALUE(TRIM(TelcoData2[[#This Row],[TotalCharges]])),"")</f>
        <v>1520.1</v>
      </c>
      <c r="W265">
        <f>IF(TelcoData2[[#This Row],[Churn]]="Yes",1,0)</f>
        <v>0</v>
      </c>
      <c r="X265" t="str">
        <f>IF(TelcoData2[[#This Row],[tenure]]&lt;=12,"0-12 Months",
IF(TelcoData2[[#This Row],[tenure]]&lt;=24,"13-24 Months",
IF(TelcoData2[[#This Row],[tenure]]&lt;=36,"25-36 Months",
IF(TelcoData2[[#This Row],[tenure]]&lt;=48,"37-48 Months",
IF(TelcoData2[[#This Row],[tenure]]&lt;=60,"49-60 Months",
"61-72 Months")))))</f>
        <v>25-36 Months</v>
      </c>
    </row>
    <row r="266" spans="1:24"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s="5">
        <v>5032.25</v>
      </c>
      <c r="U266" t="s">
        <v>24</v>
      </c>
      <c r="V266" s="5">
        <f>IFERROR(VALUE(TRIM(TelcoData2[[#This Row],[TotalCharges]])),"")</f>
        <v>5032.25</v>
      </c>
      <c r="W266">
        <f>IF(TelcoData2[[#This Row],[Churn]]="Yes",1,0)</f>
        <v>0</v>
      </c>
      <c r="X266" t="str">
        <f>IF(TelcoData2[[#This Row],[tenure]]&lt;=12,"0-12 Months",
IF(TelcoData2[[#This Row],[tenure]]&lt;=24,"13-24 Months",
IF(TelcoData2[[#This Row],[tenure]]&lt;=36,"25-36 Months",
IF(TelcoData2[[#This Row],[tenure]]&lt;=48,"37-48 Months",
IF(TelcoData2[[#This Row],[tenure]]&lt;=60,"49-60 Months",
"61-72 Months")))))</f>
        <v>37-48 Months</v>
      </c>
    </row>
    <row r="267" spans="1:24"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s="5">
        <v>5526.75</v>
      </c>
      <c r="U267" t="s">
        <v>24</v>
      </c>
      <c r="V267" s="5">
        <f>IFERROR(VALUE(TRIM(TelcoData2[[#This Row],[TotalCharges]])),"")</f>
        <v>5526.75</v>
      </c>
      <c r="W267">
        <f>IF(TelcoData2[[#This Row],[Churn]]="Yes",1,0)</f>
        <v>0</v>
      </c>
      <c r="X267" t="str">
        <f>IF(TelcoData2[[#This Row],[tenure]]&lt;=12,"0-12 Months",
IF(TelcoData2[[#This Row],[tenure]]&lt;=24,"13-24 Months",
IF(TelcoData2[[#This Row],[tenure]]&lt;=36,"25-36 Months",
IF(TelcoData2[[#This Row],[tenure]]&lt;=48,"37-48 Months",
IF(TelcoData2[[#This Row],[tenure]]&lt;=60,"49-60 Months",
"61-72 Months")))))</f>
        <v>61-72 Months</v>
      </c>
    </row>
    <row r="268" spans="1:24"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s="5">
        <v>1195.25</v>
      </c>
      <c r="U268" t="s">
        <v>24</v>
      </c>
      <c r="V268" s="5">
        <f>IFERROR(VALUE(TRIM(TelcoData2[[#This Row],[TotalCharges]])),"")</f>
        <v>1195.25</v>
      </c>
      <c r="W268">
        <f>IF(TelcoData2[[#This Row],[Churn]]="Yes",1,0)</f>
        <v>0</v>
      </c>
      <c r="X268" t="str">
        <f>IF(TelcoData2[[#This Row],[tenure]]&lt;=12,"0-12 Months",
IF(TelcoData2[[#This Row],[tenure]]&lt;=24,"13-24 Months",
IF(TelcoData2[[#This Row],[tenure]]&lt;=36,"25-36 Months",
IF(TelcoData2[[#This Row],[tenure]]&lt;=48,"37-48 Months",
IF(TelcoData2[[#This Row],[tenure]]&lt;=60,"49-60 Months",
"61-72 Months")))))</f>
        <v>49-60 Months</v>
      </c>
    </row>
    <row r="269" spans="1:24"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s="5">
        <v>2007.25</v>
      </c>
      <c r="U269" t="s">
        <v>24</v>
      </c>
      <c r="V269" s="5">
        <f>IFERROR(VALUE(TRIM(TelcoData2[[#This Row],[TotalCharges]])),"")</f>
        <v>2007.25</v>
      </c>
      <c r="W269">
        <f>IF(TelcoData2[[#This Row],[Churn]]="Yes",1,0)</f>
        <v>0</v>
      </c>
      <c r="X269" t="str">
        <f>IF(TelcoData2[[#This Row],[tenure]]&lt;=12,"0-12 Months",
IF(TelcoData2[[#This Row],[tenure]]&lt;=24,"13-24 Months",
IF(TelcoData2[[#This Row],[tenure]]&lt;=36,"25-36 Months",
IF(TelcoData2[[#This Row],[tenure]]&lt;=48,"37-48 Months",
IF(TelcoData2[[#This Row],[tenure]]&lt;=60,"49-60 Months",
"61-72 Months")))))</f>
        <v>13-24 Months</v>
      </c>
    </row>
    <row r="270" spans="1:24"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s="5">
        <v>1099.5999999999999</v>
      </c>
      <c r="U270" t="s">
        <v>23</v>
      </c>
      <c r="V270" s="5">
        <f>IFERROR(VALUE(TRIM(TelcoData2[[#This Row],[TotalCharges]])),"")</f>
        <v>1099.5999999999999</v>
      </c>
      <c r="W270">
        <f>IF(TelcoData2[[#This Row],[Churn]]="Yes",1,0)</f>
        <v>1</v>
      </c>
      <c r="X270" t="str">
        <f>IF(TelcoData2[[#This Row],[tenure]]&lt;=12,"0-12 Months",
IF(TelcoData2[[#This Row],[tenure]]&lt;=24,"13-24 Months",
IF(TelcoData2[[#This Row],[tenure]]&lt;=36,"25-36 Months",
IF(TelcoData2[[#This Row],[tenure]]&lt;=48,"37-48 Months",
IF(TelcoData2[[#This Row],[tenure]]&lt;=60,"49-60 Months",
"61-72 Months")))))</f>
        <v>49-60 Months</v>
      </c>
    </row>
    <row r="271" spans="1:24"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s="5">
        <v>1732.95</v>
      </c>
      <c r="U271" t="s">
        <v>24</v>
      </c>
      <c r="V271" s="5">
        <f>IFERROR(VALUE(TRIM(TelcoData2[[#This Row],[TotalCharges]])),"")</f>
        <v>1732.95</v>
      </c>
      <c r="W271">
        <f>IF(TelcoData2[[#This Row],[Churn]]="Yes",1,0)</f>
        <v>0</v>
      </c>
      <c r="X271" t="str">
        <f>IF(TelcoData2[[#This Row],[tenure]]&lt;=12,"0-12 Months",
IF(TelcoData2[[#This Row],[tenure]]&lt;=24,"13-24 Months",
IF(TelcoData2[[#This Row],[tenure]]&lt;=36,"25-36 Months",
IF(TelcoData2[[#This Row],[tenure]]&lt;=48,"37-48 Months",
IF(TelcoData2[[#This Row],[tenure]]&lt;=60,"49-60 Months",
"61-72 Months")))))</f>
        <v>61-72 Months</v>
      </c>
    </row>
    <row r="272" spans="1:24"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s="5">
        <v>1511.2</v>
      </c>
      <c r="U272" t="s">
        <v>23</v>
      </c>
      <c r="V272" s="5">
        <f>IFERROR(VALUE(TRIM(TelcoData2[[#This Row],[TotalCharges]])),"")</f>
        <v>1511.2</v>
      </c>
      <c r="W272">
        <f>IF(TelcoData2[[#This Row],[Churn]]="Yes",1,0)</f>
        <v>1</v>
      </c>
      <c r="X272" t="str">
        <f>IF(TelcoData2[[#This Row],[tenure]]&lt;=12,"0-12 Months",
IF(TelcoData2[[#This Row],[tenure]]&lt;=24,"13-24 Months",
IF(TelcoData2[[#This Row],[tenure]]&lt;=36,"25-36 Months",
IF(TelcoData2[[#This Row],[tenure]]&lt;=48,"37-48 Months",
IF(TelcoData2[[#This Row],[tenure]]&lt;=60,"49-60 Months",
"61-72 Months")))))</f>
        <v>13-24 Months</v>
      </c>
    </row>
    <row r="273" spans="1:24"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s="5">
        <v>3450.15</v>
      </c>
      <c r="U273" t="s">
        <v>24</v>
      </c>
      <c r="V273" s="5">
        <f>IFERROR(VALUE(TRIM(TelcoData2[[#This Row],[TotalCharges]])),"")</f>
        <v>3450.15</v>
      </c>
      <c r="W273">
        <f>IF(TelcoData2[[#This Row],[Churn]]="Yes",1,0)</f>
        <v>0</v>
      </c>
      <c r="X273" t="str">
        <f>IF(TelcoData2[[#This Row],[tenure]]&lt;=12,"0-12 Months",
IF(TelcoData2[[#This Row],[tenure]]&lt;=24,"13-24 Months",
IF(TelcoData2[[#This Row],[tenure]]&lt;=36,"25-36 Months",
IF(TelcoData2[[#This Row],[tenure]]&lt;=48,"37-48 Months",
IF(TelcoData2[[#This Row],[tenure]]&lt;=60,"49-60 Months",
"61-72 Months")))))</f>
        <v>49-60 Months</v>
      </c>
    </row>
    <row r="274" spans="1:24"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s="5">
        <v>24.8</v>
      </c>
      <c r="U274" t="s">
        <v>23</v>
      </c>
      <c r="V274" s="5">
        <f>IFERROR(VALUE(TRIM(TelcoData2[[#This Row],[TotalCharges]])),"")</f>
        <v>24.8</v>
      </c>
      <c r="W274">
        <f>IF(TelcoData2[[#This Row],[Churn]]="Yes",1,0)</f>
        <v>1</v>
      </c>
      <c r="X274" t="str">
        <f>IF(TelcoData2[[#This Row],[tenure]]&lt;=12,"0-12 Months",
IF(TelcoData2[[#This Row],[tenure]]&lt;=24,"13-24 Months",
IF(TelcoData2[[#This Row],[tenure]]&lt;=36,"25-36 Months",
IF(TelcoData2[[#This Row],[tenure]]&lt;=48,"37-48 Months",
IF(TelcoData2[[#This Row],[tenure]]&lt;=60,"49-60 Months",
"61-72 Months")))))</f>
        <v>0-12 Months</v>
      </c>
    </row>
    <row r="275" spans="1:24"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s="5">
        <v>2172.0500000000002</v>
      </c>
      <c r="U275" t="s">
        <v>24</v>
      </c>
      <c r="V275" s="5">
        <f>IFERROR(VALUE(TRIM(TelcoData2[[#This Row],[TotalCharges]])),"")</f>
        <v>2172.0500000000002</v>
      </c>
      <c r="W275">
        <f>IF(TelcoData2[[#This Row],[Churn]]="Yes",1,0)</f>
        <v>0</v>
      </c>
      <c r="X275" t="str">
        <f>IF(TelcoData2[[#This Row],[tenure]]&lt;=12,"0-12 Months",
IF(TelcoData2[[#This Row],[tenure]]&lt;=24,"13-24 Months",
IF(TelcoData2[[#This Row],[tenure]]&lt;=36,"25-36 Months",
IF(TelcoData2[[#This Row],[tenure]]&lt;=48,"37-48 Months",
IF(TelcoData2[[#This Row],[tenure]]&lt;=60,"49-60 Months",
"61-72 Months")))))</f>
        <v>13-24 Months</v>
      </c>
    </row>
    <row r="276" spans="1:24"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s="5">
        <v>70.599999999999994</v>
      </c>
      <c r="U276" t="s">
        <v>23</v>
      </c>
      <c r="V276" s="5">
        <f>IFERROR(VALUE(TRIM(TelcoData2[[#This Row],[TotalCharges]])),"")</f>
        <v>70.599999999999994</v>
      </c>
      <c r="W276">
        <f>IF(TelcoData2[[#This Row],[Churn]]="Yes",1,0)</f>
        <v>1</v>
      </c>
      <c r="X276" t="str">
        <f>IF(TelcoData2[[#This Row],[tenure]]&lt;=12,"0-12 Months",
IF(TelcoData2[[#This Row],[tenure]]&lt;=24,"13-24 Months",
IF(TelcoData2[[#This Row],[tenure]]&lt;=36,"25-36 Months",
IF(TelcoData2[[#This Row],[tenure]]&lt;=48,"37-48 Months",
IF(TelcoData2[[#This Row],[tenure]]&lt;=60,"49-60 Months",
"61-72 Months")))))</f>
        <v>0-12 Months</v>
      </c>
    </row>
    <row r="277" spans="1:24"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s="5">
        <v>401.1</v>
      </c>
      <c r="U277" t="s">
        <v>23</v>
      </c>
      <c r="V277" s="5">
        <f>IFERROR(VALUE(TRIM(TelcoData2[[#This Row],[TotalCharges]])),"")</f>
        <v>401.1</v>
      </c>
      <c r="W277">
        <f>IF(TelcoData2[[#This Row],[Churn]]="Yes",1,0)</f>
        <v>1</v>
      </c>
      <c r="X277" t="str">
        <f>IF(TelcoData2[[#This Row],[tenure]]&lt;=12,"0-12 Months",
IF(TelcoData2[[#This Row],[tenure]]&lt;=24,"13-24 Months",
IF(TelcoData2[[#This Row],[tenure]]&lt;=36,"25-36 Months",
IF(TelcoData2[[#This Row],[tenure]]&lt;=48,"37-48 Months",
IF(TelcoData2[[#This Row],[tenure]]&lt;=60,"49-60 Months",
"61-72 Months")))))</f>
        <v>0-12 Months</v>
      </c>
    </row>
    <row r="278" spans="1:24"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s="5">
        <v>5624.85</v>
      </c>
      <c r="U278" t="s">
        <v>23</v>
      </c>
      <c r="V278" s="5">
        <f>IFERROR(VALUE(TRIM(TelcoData2[[#This Row],[TotalCharges]])),"")</f>
        <v>5624.85</v>
      </c>
      <c r="W278">
        <f>IF(TelcoData2[[#This Row],[Churn]]="Yes",1,0)</f>
        <v>1</v>
      </c>
      <c r="X278" t="str">
        <f>IF(TelcoData2[[#This Row],[tenure]]&lt;=12,"0-12 Months",
IF(TelcoData2[[#This Row],[tenure]]&lt;=24,"13-24 Months",
IF(TelcoData2[[#This Row],[tenure]]&lt;=36,"25-36 Months",
IF(TelcoData2[[#This Row],[tenure]]&lt;=48,"37-48 Months",
IF(TelcoData2[[#This Row],[tenure]]&lt;=60,"49-60 Months",
"61-72 Months")))))</f>
        <v>49-60 Months</v>
      </c>
    </row>
    <row r="279" spans="1:24"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s="5">
        <v>1339.8</v>
      </c>
      <c r="U279" t="s">
        <v>24</v>
      </c>
      <c r="V279" s="5">
        <f>IFERROR(VALUE(TRIM(TelcoData2[[#This Row],[TotalCharges]])),"")</f>
        <v>1339.8</v>
      </c>
      <c r="W279">
        <f>IF(TelcoData2[[#This Row],[Churn]]="Yes",1,0)</f>
        <v>0</v>
      </c>
      <c r="X279" t="str">
        <f>IF(TelcoData2[[#This Row],[tenure]]&lt;=12,"0-12 Months",
IF(TelcoData2[[#This Row],[tenure]]&lt;=24,"13-24 Months",
IF(TelcoData2[[#This Row],[tenure]]&lt;=36,"25-36 Months",
IF(TelcoData2[[#This Row],[tenure]]&lt;=48,"37-48 Months",
IF(TelcoData2[[#This Row],[tenure]]&lt;=60,"49-60 Months",
"61-72 Months")))))</f>
        <v>13-24 Months</v>
      </c>
    </row>
    <row r="280" spans="1:24"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s="5">
        <v>771.95</v>
      </c>
      <c r="U280" t="s">
        <v>24</v>
      </c>
      <c r="V280" s="5">
        <f>IFERROR(VALUE(TRIM(TelcoData2[[#This Row],[TotalCharges]])),"")</f>
        <v>771.95</v>
      </c>
      <c r="W280">
        <f>IF(TelcoData2[[#This Row],[Churn]]="Yes",1,0)</f>
        <v>0</v>
      </c>
      <c r="X280" t="str">
        <f>IF(TelcoData2[[#This Row],[tenure]]&lt;=12,"0-12 Months",
IF(TelcoData2[[#This Row],[tenure]]&lt;=24,"13-24 Months",
IF(TelcoData2[[#This Row],[tenure]]&lt;=36,"25-36 Months",
IF(TelcoData2[[#This Row],[tenure]]&lt;=48,"37-48 Months",
IF(TelcoData2[[#This Row],[tenure]]&lt;=60,"49-60 Months",
"61-72 Months")))))</f>
        <v>13-24 Months</v>
      </c>
    </row>
    <row r="281" spans="1:24"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s="5">
        <v>244.75</v>
      </c>
      <c r="U281" t="s">
        <v>24</v>
      </c>
      <c r="V281" s="5">
        <f>IFERROR(VALUE(TRIM(TelcoData2[[#This Row],[TotalCharges]])),"")</f>
        <v>244.75</v>
      </c>
      <c r="W281">
        <f>IF(TelcoData2[[#This Row],[Churn]]="Yes",1,0)</f>
        <v>0</v>
      </c>
      <c r="X281" t="str">
        <f>IF(TelcoData2[[#This Row],[tenure]]&lt;=12,"0-12 Months",
IF(TelcoData2[[#This Row],[tenure]]&lt;=24,"13-24 Months",
IF(TelcoData2[[#This Row],[tenure]]&lt;=36,"25-36 Months",
IF(TelcoData2[[#This Row],[tenure]]&lt;=48,"37-48 Months",
IF(TelcoData2[[#This Row],[tenure]]&lt;=60,"49-60 Months",
"61-72 Months")))))</f>
        <v>0-12 Months</v>
      </c>
    </row>
    <row r="282" spans="1:24"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s="5">
        <v>322.89999999999998</v>
      </c>
      <c r="U282" t="s">
        <v>24</v>
      </c>
      <c r="V282" s="5">
        <f>IFERROR(VALUE(TRIM(TelcoData2[[#This Row],[TotalCharges]])),"")</f>
        <v>322.89999999999998</v>
      </c>
      <c r="W282">
        <f>IF(TelcoData2[[#This Row],[Churn]]="Yes",1,0)</f>
        <v>0</v>
      </c>
      <c r="X282" t="str">
        <f>IF(TelcoData2[[#This Row],[tenure]]&lt;=12,"0-12 Months",
IF(TelcoData2[[#This Row],[tenure]]&lt;=24,"13-24 Months",
IF(TelcoData2[[#This Row],[tenure]]&lt;=36,"25-36 Months",
IF(TelcoData2[[#This Row],[tenure]]&lt;=48,"37-48 Months",
IF(TelcoData2[[#This Row],[tenure]]&lt;=60,"49-60 Months",
"61-72 Months")))))</f>
        <v>0-12 Months</v>
      </c>
    </row>
    <row r="283" spans="1:24"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s="5">
        <v>498.25</v>
      </c>
      <c r="U283" t="s">
        <v>24</v>
      </c>
      <c r="V283" s="5">
        <f>IFERROR(VALUE(TRIM(TelcoData2[[#This Row],[TotalCharges]])),"")</f>
        <v>498.25</v>
      </c>
      <c r="W283">
        <f>IF(TelcoData2[[#This Row],[Churn]]="Yes",1,0)</f>
        <v>0</v>
      </c>
      <c r="X283" t="str">
        <f>IF(TelcoData2[[#This Row],[tenure]]&lt;=12,"0-12 Months",
IF(TelcoData2[[#This Row],[tenure]]&lt;=24,"13-24 Months",
IF(TelcoData2[[#This Row],[tenure]]&lt;=36,"25-36 Months",
IF(TelcoData2[[#This Row],[tenure]]&lt;=48,"37-48 Months",
IF(TelcoData2[[#This Row],[tenure]]&lt;=60,"49-60 Months",
"61-72 Months")))))</f>
        <v>0-12 Months</v>
      </c>
    </row>
    <row r="284" spans="1:24"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s="5">
        <v>25.4</v>
      </c>
      <c r="U284" t="s">
        <v>24</v>
      </c>
      <c r="V284" s="5">
        <f>IFERROR(VALUE(TRIM(TelcoData2[[#This Row],[TotalCharges]])),"")</f>
        <v>25.4</v>
      </c>
      <c r="W284">
        <f>IF(TelcoData2[[#This Row],[Churn]]="Yes",1,0)</f>
        <v>0</v>
      </c>
      <c r="X284" t="str">
        <f>IF(TelcoData2[[#This Row],[tenure]]&lt;=12,"0-12 Months",
IF(TelcoData2[[#This Row],[tenure]]&lt;=24,"13-24 Months",
IF(TelcoData2[[#This Row],[tenure]]&lt;=36,"25-36 Months",
IF(TelcoData2[[#This Row],[tenure]]&lt;=48,"37-48 Months",
IF(TelcoData2[[#This Row],[tenure]]&lt;=60,"49-60 Months",
"61-72 Months")))))</f>
        <v>0-12 Months</v>
      </c>
    </row>
    <row r="285" spans="1:24"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s="5">
        <v>3687.75</v>
      </c>
      <c r="U285" t="s">
        <v>24</v>
      </c>
      <c r="V285" s="5">
        <f>IFERROR(VALUE(TRIM(TelcoData2[[#This Row],[TotalCharges]])),"")</f>
        <v>3687.75</v>
      </c>
      <c r="W285">
        <f>IF(TelcoData2[[#This Row],[Churn]]="Yes",1,0)</f>
        <v>0</v>
      </c>
      <c r="X285" t="str">
        <f>IF(TelcoData2[[#This Row],[tenure]]&lt;=12,"0-12 Months",
IF(TelcoData2[[#This Row],[tenure]]&lt;=24,"13-24 Months",
IF(TelcoData2[[#This Row],[tenure]]&lt;=36,"25-36 Months",
IF(TelcoData2[[#This Row],[tenure]]&lt;=48,"37-48 Months",
IF(TelcoData2[[#This Row],[tenure]]&lt;=60,"49-60 Months",
"61-72 Months")))))</f>
        <v>61-72 Months</v>
      </c>
    </row>
    <row r="286" spans="1:24"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s="5">
        <v>1779.95</v>
      </c>
      <c r="U286" t="s">
        <v>23</v>
      </c>
      <c r="V286" s="5">
        <f>IFERROR(VALUE(TRIM(TelcoData2[[#This Row],[TotalCharges]])),"")</f>
        <v>1779.95</v>
      </c>
      <c r="W286">
        <f>IF(TelcoData2[[#This Row],[Churn]]="Yes",1,0)</f>
        <v>1</v>
      </c>
      <c r="X286" t="str">
        <f>IF(TelcoData2[[#This Row],[tenure]]&lt;=12,"0-12 Months",
IF(TelcoData2[[#This Row],[tenure]]&lt;=24,"13-24 Months",
IF(TelcoData2[[#This Row],[tenure]]&lt;=36,"25-36 Months",
IF(TelcoData2[[#This Row],[tenure]]&lt;=48,"37-48 Months",
IF(TelcoData2[[#This Row],[tenure]]&lt;=60,"49-60 Months",
"61-72 Months")))))</f>
        <v>13-24 Months</v>
      </c>
    </row>
    <row r="287" spans="1:24"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s="5">
        <v>1783.6</v>
      </c>
      <c r="U287" t="s">
        <v>24</v>
      </c>
      <c r="V287" s="5">
        <f>IFERROR(VALUE(TRIM(TelcoData2[[#This Row],[TotalCharges]])),"")</f>
        <v>1783.6</v>
      </c>
      <c r="W287">
        <f>IF(TelcoData2[[#This Row],[Churn]]="Yes",1,0)</f>
        <v>0</v>
      </c>
      <c r="X287" t="str">
        <f>IF(TelcoData2[[#This Row],[tenure]]&lt;=12,"0-12 Months",
IF(TelcoData2[[#This Row],[tenure]]&lt;=24,"13-24 Months",
IF(TelcoData2[[#This Row],[tenure]]&lt;=36,"25-36 Months",
IF(TelcoData2[[#This Row],[tenure]]&lt;=48,"37-48 Months",
IF(TelcoData2[[#This Row],[tenure]]&lt;=60,"49-60 Months",
"61-72 Months")))))</f>
        <v>13-24 Months</v>
      </c>
    </row>
    <row r="288" spans="1:24"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s="5">
        <v>927.15</v>
      </c>
      <c r="U288" t="s">
        <v>24</v>
      </c>
      <c r="V288" s="5">
        <f>IFERROR(VALUE(TRIM(TelcoData2[[#This Row],[TotalCharges]])),"")</f>
        <v>927.15</v>
      </c>
      <c r="W288">
        <f>IF(TelcoData2[[#This Row],[Churn]]="Yes",1,0)</f>
        <v>0</v>
      </c>
      <c r="X288" t="str">
        <f>IF(TelcoData2[[#This Row],[tenure]]&lt;=12,"0-12 Months",
IF(TelcoData2[[#This Row],[tenure]]&lt;=24,"13-24 Months",
IF(TelcoData2[[#This Row],[tenure]]&lt;=36,"25-36 Months",
IF(TelcoData2[[#This Row],[tenure]]&lt;=48,"37-48 Months",
IF(TelcoData2[[#This Row],[tenure]]&lt;=60,"49-60 Months",
"61-72 Months")))))</f>
        <v>13-24 Months</v>
      </c>
    </row>
    <row r="289" spans="1:24"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s="5">
        <v>70</v>
      </c>
      <c r="U289" t="s">
        <v>23</v>
      </c>
      <c r="V289" s="5">
        <f>IFERROR(VALUE(TRIM(TelcoData2[[#This Row],[TotalCharges]])),"")</f>
        <v>70</v>
      </c>
      <c r="W289">
        <f>IF(TelcoData2[[#This Row],[Churn]]="Yes",1,0)</f>
        <v>1</v>
      </c>
      <c r="X289" t="str">
        <f>IF(TelcoData2[[#This Row],[tenure]]&lt;=12,"0-12 Months",
IF(TelcoData2[[#This Row],[tenure]]&lt;=24,"13-24 Months",
IF(TelcoData2[[#This Row],[tenure]]&lt;=36,"25-36 Months",
IF(TelcoData2[[#This Row],[tenure]]&lt;=48,"37-48 Months",
IF(TelcoData2[[#This Row],[tenure]]&lt;=60,"49-60 Months",
"61-72 Months")))))</f>
        <v>0-12 Months</v>
      </c>
    </row>
    <row r="290" spans="1:24"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s="5">
        <v>606.54999999999995</v>
      </c>
      <c r="U290" t="s">
        <v>23</v>
      </c>
      <c r="V290" s="5">
        <f>IFERROR(VALUE(TRIM(TelcoData2[[#This Row],[TotalCharges]])),"")</f>
        <v>606.54999999999995</v>
      </c>
      <c r="W290">
        <f>IF(TelcoData2[[#This Row],[Churn]]="Yes",1,0)</f>
        <v>1</v>
      </c>
      <c r="X290" t="str">
        <f>IF(TelcoData2[[#This Row],[tenure]]&lt;=12,"0-12 Months",
IF(TelcoData2[[#This Row],[tenure]]&lt;=24,"13-24 Months",
IF(TelcoData2[[#This Row],[tenure]]&lt;=36,"25-36 Months",
IF(TelcoData2[[#This Row],[tenure]]&lt;=48,"37-48 Months",
IF(TelcoData2[[#This Row],[tenure]]&lt;=60,"49-60 Months",
"61-72 Months")))))</f>
        <v>0-12 Months</v>
      </c>
    </row>
    <row r="291" spans="1:24"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s="5">
        <v>435.4</v>
      </c>
      <c r="U291" t="s">
        <v>23</v>
      </c>
      <c r="V291" s="5">
        <f>IFERROR(VALUE(TRIM(TelcoData2[[#This Row],[TotalCharges]])),"")</f>
        <v>435.4</v>
      </c>
      <c r="W291">
        <f>IF(TelcoData2[[#This Row],[Churn]]="Yes",1,0)</f>
        <v>1</v>
      </c>
      <c r="X291" t="str">
        <f>IF(TelcoData2[[#This Row],[tenure]]&lt;=12,"0-12 Months",
IF(TelcoData2[[#This Row],[tenure]]&lt;=24,"13-24 Months",
IF(TelcoData2[[#This Row],[tenure]]&lt;=36,"25-36 Months",
IF(TelcoData2[[#This Row],[tenure]]&lt;=48,"37-48 Months",
IF(TelcoData2[[#This Row],[tenure]]&lt;=60,"49-60 Months",
"61-72 Months")))))</f>
        <v>0-12 Months</v>
      </c>
    </row>
    <row r="292" spans="1:24"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s="5">
        <v>1712.7</v>
      </c>
      <c r="U292" t="s">
        <v>23</v>
      </c>
      <c r="V292" s="5">
        <f>IFERROR(VALUE(TRIM(TelcoData2[[#This Row],[TotalCharges]])),"")</f>
        <v>1712.7</v>
      </c>
      <c r="W292">
        <f>IF(TelcoData2[[#This Row],[Churn]]="Yes",1,0)</f>
        <v>1</v>
      </c>
      <c r="X292" t="str">
        <f>IF(TelcoData2[[#This Row],[tenure]]&lt;=12,"0-12 Months",
IF(TelcoData2[[#This Row],[tenure]]&lt;=24,"13-24 Months",
IF(TelcoData2[[#This Row],[tenure]]&lt;=36,"25-36 Months",
IF(TelcoData2[[#This Row],[tenure]]&lt;=48,"37-48 Months",
IF(TelcoData2[[#This Row],[tenure]]&lt;=60,"49-60 Months",
"61-72 Months")))))</f>
        <v>13-24 Months</v>
      </c>
    </row>
    <row r="293" spans="1:24"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s="5">
        <v>2021.2</v>
      </c>
      <c r="U293" t="s">
        <v>24</v>
      </c>
      <c r="V293" s="5">
        <f>IFERROR(VALUE(TRIM(TelcoData2[[#This Row],[TotalCharges]])),"")</f>
        <v>2021.2</v>
      </c>
      <c r="W293">
        <f>IF(TelcoData2[[#This Row],[Churn]]="Yes",1,0)</f>
        <v>0</v>
      </c>
      <c r="X293" t="str">
        <f>IF(TelcoData2[[#This Row],[tenure]]&lt;=12,"0-12 Months",
IF(TelcoData2[[#This Row],[tenure]]&lt;=24,"13-24 Months",
IF(TelcoData2[[#This Row],[tenure]]&lt;=36,"25-36 Months",
IF(TelcoData2[[#This Row],[tenure]]&lt;=48,"37-48 Months",
IF(TelcoData2[[#This Row],[tenure]]&lt;=60,"49-60 Months",
"61-72 Months")))))</f>
        <v>25-36 Months</v>
      </c>
    </row>
    <row r="294" spans="1:24"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s="5">
        <v>1940.8</v>
      </c>
      <c r="U294" t="s">
        <v>24</v>
      </c>
      <c r="V294" s="5">
        <f>IFERROR(VALUE(TRIM(TelcoData2[[#This Row],[TotalCharges]])),"")</f>
        <v>1940.8</v>
      </c>
      <c r="W294">
        <f>IF(TelcoData2[[#This Row],[Churn]]="Yes",1,0)</f>
        <v>0</v>
      </c>
      <c r="X294" t="str">
        <f>IF(TelcoData2[[#This Row],[tenure]]&lt;=12,"0-12 Months",
IF(TelcoData2[[#This Row],[tenure]]&lt;=24,"13-24 Months",
IF(TelcoData2[[#This Row],[tenure]]&lt;=36,"25-36 Months",
IF(TelcoData2[[#This Row],[tenure]]&lt;=48,"37-48 Months",
IF(TelcoData2[[#This Row],[tenure]]&lt;=60,"49-60 Months",
"61-72 Months")))))</f>
        <v>13-24 Months</v>
      </c>
    </row>
    <row r="295" spans="1:24"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s="5">
        <v>567.79999999999995</v>
      </c>
      <c r="U295" t="s">
        <v>24</v>
      </c>
      <c r="V295" s="5">
        <f>IFERROR(VALUE(TRIM(TelcoData2[[#This Row],[TotalCharges]])),"")</f>
        <v>567.79999999999995</v>
      </c>
      <c r="W295">
        <f>IF(TelcoData2[[#This Row],[Churn]]="Yes",1,0)</f>
        <v>0</v>
      </c>
      <c r="X295" t="str">
        <f>IF(TelcoData2[[#This Row],[tenure]]&lt;=12,"0-12 Months",
IF(TelcoData2[[#This Row],[tenure]]&lt;=24,"13-24 Months",
IF(TelcoData2[[#This Row],[tenure]]&lt;=36,"25-36 Months",
IF(TelcoData2[[#This Row],[tenure]]&lt;=48,"37-48 Months",
IF(TelcoData2[[#This Row],[tenure]]&lt;=60,"49-60 Months",
"61-72 Months")))))</f>
        <v>0-12 Months</v>
      </c>
    </row>
    <row r="296" spans="1:24"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s="5">
        <v>220.35</v>
      </c>
      <c r="U296" t="s">
        <v>24</v>
      </c>
      <c r="V296" s="5">
        <f>IFERROR(VALUE(TRIM(TelcoData2[[#This Row],[TotalCharges]])),"")</f>
        <v>220.35</v>
      </c>
      <c r="W296">
        <f>IF(TelcoData2[[#This Row],[Churn]]="Yes",1,0)</f>
        <v>0</v>
      </c>
      <c r="X296" t="str">
        <f>IF(TelcoData2[[#This Row],[tenure]]&lt;=12,"0-12 Months",
IF(TelcoData2[[#This Row],[tenure]]&lt;=24,"13-24 Months",
IF(TelcoData2[[#This Row],[tenure]]&lt;=36,"25-36 Months",
IF(TelcoData2[[#This Row],[tenure]]&lt;=48,"37-48 Months",
IF(TelcoData2[[#This Row],[tenure]]&lt;=60,"49-60 Months",
"61-72 Months")))))</f>
        <v>0-12 Months</v>
      </c>
    </row>
    <row r="297" spans="1:24"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s="5">
        <v>20.25</v>
      </c>
      <c r="U297" t="s">
        <v>24</v>
      </c>
      <c r="V297" s="5">
        <f>IFERROR(VALUE(TRIM(TelcoData2[[#This Row],[TotalCharges]])),"")</f>
        <v>20.25</v>
      </c>
      <c r="W297">
        <f>IF(TelcoData2[[#This Row],[Churn]]="Yes",1,0)</f>
        <v>0</v>
      </c>
      <c r="X297" t="str">
        <f>IF(TelcoData2[[#This Row],[tenure]]&lt;=12,"0-12 Months",
IF(TelcoData2[[#This Row],[tenure]]&lt;=24,"13-24 Months",
IF(TelcoData2[[#This Row],[tenure]]&lt;=36,"25-36 Months",
IF(TelcoData2[[#This Row],[tenure]]&lt;=48,"37-48 Months",
IF(TelcoData2[[#This Row],[tenure]]&lt;=60,"49-60 Months",
"61-72 Months")))))</f>
        <v>0-12 Months</v>
      </c>
    </row>
    <row r="298" spans="1:24"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s="5">
        <v>5436.45</v>
      </c>
      <c r="U298" t="s">
        <v>24</v>
      </c>
      <c r="V298" s="5">
        <f>IFERROR(VALUE(TRIM(TelcoData2[[#This Row],[TotalCharges]])),"")</f>
        <v>5436.45</v>
      </c>
      <c r="W298">
        <f>IF(TelcoData2[[#This Row],[Churn]]="Yes",1,0)</f>
        <v>0</v>
      </c>
      <c r="X298" t="str">
        <f>IF(TelcoData2[[#This Row],[tenure]]&lt;=12,"0-12 Months",
IF(TelcoData2[[#This Row],[tenure]]&lt;=24,"13-24 Months",
IF(TelcoData2[[#This Row],[tenure]]&lt;=36,"25-36 Months",
IF(TelcoData2[[#This Row],[tenure]]&lt;=48,"37-48 Months",
IF(TelcoData2[[#This Row],[tenure]]&lt;=60,"49-60 Months",
"61-72 Months")))))</f>
        <v>61-72 Months</v>
      </c>
    </row>
    <row r="299" spans="1:24"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s="5">
        <v>3437.5</v>
      </c>
      <c r="U299" t="s">
        <v>24</v>
      </c>
      <c r="V299" s="5">
        <f>IFERROR(VALUE(TRIM(TelcoData2[[#This Row],[TotalCharges]])),"")</f>
        <v>3437.5</v>
      </c>
      <c r="W299">
        <f>IF(TelcoData2[[#This Row],[Churn]]="Yes",1,0)</f>
        <v>0</v>
      </c>
      <c r="X299" t="str">
        <f>IF(TelcoData2[[#This Row],[tenure]]&lt;=12,"0-12 Months",
IF(TelcoData2[[#This Row],[tenure]]&lt;=24,"13-24 Months",
IF(TelcoData2[[#This Row],[tenure]]&lt;=36,"25-36 Months",
IF(TelcoData2[[#This Row],[tenure]]&lt;=48,"37-48 Months",
IF(TelcoData2[[#This Row],[tenure]]&lt;=60,"49-60 Months",
"61-72 Months")))))</f>
        <v>25-36 Months</v>
      </c>
    </row>
    <row r="300" spans="1:24"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s="5">
        <v>3015.75</v>
      </c>
      <c r="U300" t="s">
        <v>24</v>
      </c>
      <c r="V300" s="5">
        <f>IFERROR(VALUE(TRIM(TelcoData2[[#This Row],[TotalCharges]])),"")</f>
        <v>3015.75</v>
      </c>
      <c r="W300">
        <f>IF(TelcoData2[[#This Row],[Churn]]="Yes",1,0)</f>
        <v>0</v>
      </c>
      <c r="X300" t="str">
        <f>IF(TelcoData2[[#This Row],[tenure]]&lt;=12,"0-12 Months",
IF(TelcoData2[[#This Row],[tenure]]&lt;=24,"13-24 Months",
IF(TelcoData2[[#This Row],[tenure]]&lt;=36,"25-36 Months",
IF(TelcoData2[[#This Row],[tenure]]&lt;=48,"37-48 Months",
IF(TelcoData2[[#This Row],[tenure]]&lt;=60,"49-60 Months",
"61-72 Months")))))</f>
        <v>37-48 Months</v>
      </c>
    </row>
    <row r="301" spans="1:24"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s="5">
        <v>73.599999999999994</v>
      </c>
      <c r="U301" t="s">
        <v>23</v>
      </c>
      <c r="V301" s="5">
        <f>IFERROR(VALUE(TRIM(TelcoData2[[#This Row],[TotalCharges]])),"")</f>
        <v>73.599999999999994</v>
      </c>
      <c r="W301">
        <f>IF(TelcoData2[[#This Row],[Churn]]="Yes",1,0)</f>
        <v>1</v>
      </c>
      <c r="X301" t="str">
        <f>IF(TelcoData2[[#This Row],[tenure]]&lt;=12,"0-12 Months",
IF(TelcoData2[[#This Row],[tenure]]&lt;=24,"13-24 Months",
IF(TelcoData2[[#This Row],[tenure]]&lt;=36,"25-36 Months",
IF(TelcoData2[[#This Row],[tenure]]&lt;=48,"37-48 Months",
IF(TelcoData2[[#This Row],[tenure]]&lt;=60,"49-60 Months",
"61-72 Months")))))</f>
        <v>0-12 Months</v>
      </c>
    </row>
    <row r="302" spans="1:24"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s="5">
        <v>1509.8</v>
      </c>
      <c r="U302" t="s">
        <v>24</v>
      </c>
      <c r="V302" s="5">
        <f>IFERROR(VALUE(TRIM(TelcoData2[[#This Row],[TotalCharges]])),"")</f>
        <v>1509.8</v>
      </c>
      <c r="W302">
        <f>IF(TelcoData2[[#This Row],[Churn]]="Yes",1,0)</f>
        <v>0</v>
      </c>
      <c r="X302" t="str">
        <f>IF(TelcoData2[[#This Row],[tenure]]&lt;=12,"0-12 Months",
IF(TelcoData2[[#This Row],[tenure]]&lt;=24,"13-24 Months",
IF(TelcoData2[[#This Row],[tenure]]&lt;=36,"25-36 Months",
IF(TelcoData2[[#This Row],[tenure]]&lt;=48,"37-48 Months",
IF(TelcoData2[[#This Row],[tenure]]&lt;=60,"49-60 Months",
"61-72 Months")))))</f>
        <v>13-24 Months</v>
      </c>
    </row>
    <row r="303" spans="1:24"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s="5">
        <v>396.1</v>
      </c>
      <c r="U303" t="s">
        <v>23</v>
      </c>
      <c r="V303" s="5">
        <f>IFERROR(VALUE(TRIM(TelcoData2[[#This Row],[TotalCharges]])),"")</f>
        <v>396.1</v>
      </c>
      <c r="W303">
        <f>IF(TelcoData2[[#This Row],[Churn]]="Yes",1,0)</f>
        <v>1</v>
      </c>
      <c r="X303" t="str">
        <f>IF(TelcoData2[[#This Row],[tenure]]&lt;=12,"0-12 Months",
IF(TelcoData2[[#This Row],[tenure]]&lt;=24,"13-24 Months",
IF(TelcoData2[[#This Row],[tenure]]&lt;=36,"25-36 Months",
IF(TelcoData2[[#This Row],[tenure]]&lt;=48,"37-48 Months",
IF(TelcoData2[[#This Row],[tenure]]&lt;=60,"49-60 Months",
"61-72 Months")))))</f>
        <v>0-12 Months</v>
      </c>
    </row>
    <row r="304" spans="1:24"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s="5">
        <v>356.65</v>
      </c>
      <c r="U304" t="s">
        <v>24</v>
      </c>
      <c r="V304" s="5">
        <f>IFERROR(VALUE(TRIM(TelcoData2[[#This Row],[TotalCharges]])),"")</f>
        <v>356.65</v>
      </c>
      <c r="W304">
        <f>IF(TelcoData2[[#This Row],[Churn]]="Yes",1,0)</f>
        <v>0</v>
      </c>
      <c r="X304" t="str">
        <f>IF(TelcoData2[[#This Row],[tenure]]&lt;=12,"0-12 Months",
IF(TelcoData2[[#This Row],[tenure]]&lt;=24,"13-24 Months",
IF(TelcoData2[[#This Row],[tenure]]&lt;=36,"25-36 Months",
IF(TelcoData2[[#This Row],[tenure]]&lt;=48,"37-48 Months",
IF(TelcoData2[[#This Row],[tenure]]&lt;=60,"49-60 Months",
"61-72 Months")))))</f>
        <v>0-12 Months</v>
      </c>
    </row>
    <row r="305" spans="1:24"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s="5">
        <v>4109</v>
      </c>
      <c r="U305" t="s">
        <v>24</v>
      </c>
      <c r="V305" s="5">
        <f>IFERROR(VALUE(TRIM(TelcoData2[[#This Row],[TotalCharges]])),"")</f>
        <v>4109</v>
      </c>
      <c r="W305">
        <f>IF(TelcoData2[[#This Row],[Churn]]="Yes",1,0)</f>
        <v>0</v>
      </c>
      <c r="X305" t="str">
        <f>IF(TelcoData2[[#This Row],[tenure]]&lt;=12,"0-12 Months",
IF(TelcoData2[[#This Row],[tenure]]&lt;=24,"13-24 Months",
IF(TelcoData2[[#This Row],[tenure]]&lt;=36,"25-36 Months",
IF(TelcoData2[[#This Row],[tenure]]&lt;=48,"37-48 Months",
IF(TelcoData2[[#This Row],[tenure]]&lt;=60,"49-60 Months",
"61-72 Months")))))</f>
        <v>61-72 Months</v>
      </c>
    </row>
    <row r="306" spans="1:24"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s="5">
        <v>3141.7</v>
      </c>
      <c r="U306" t="s">
        <v>24</v>
      </c>
      <c r="V306" s="5">
        <f>IFERROR(VALUE(TRIM(TelcoData2[[#This Row],[TotalCharges]])),"")</f>
        <v>3141.7</v>
      </c>
      <c r="W306">
        <f>IF(TelcoData2[[#This Row],[Churn]]="Yes",1,0)</f>
        <v>0</v>
      </c>
      <c r="X306" t="str">
        <f>IF(TelcoData2[[#This Row],[tenure]]&lt;=12,"0-12 Months",
IF(TelcoData2[[#This Row],[tenure]]&lt;=24,"13-24 Months",
IF(TelcoData2[[#This Row],[tenure]]&lt;=36,"25-36 Months",
IF(TelcoData2[[#This Row],[tenure]]&lt;=48,"37-48 Months",
IF(TelcoData2[[#This Row],[tenure]]&lt;=60,"49-60 Months",
"61-72 Months")))))</f>
        <v>37-48 Months</v>
      </c>
    </row>
    <row r="307" spans="1:24"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s="5">
        <v>1229.0999999999999</v>
      </c>
      <c r="U307" t="s">
        <v>24</v>
      </c>
      <c r="V307" s="5">
        <f>IFERROR(VALUE(TRIM(TelcoData2[[#This Row],[TotalCharges]])),"")</f>
        <v>1229.0999999999999</v>
      </c>
      <c r="W307">
        <f>IF(TelcoData2[[#This Row],[Churn]]="Yes",1,0)</f>
        <v>0</v>
      </c>
      <c r="X307" t="str">
        <f>IF(TelcoData2[[#This Row],[tenure]]&lt;=12,"0-12 Months",
IF(TelcoData2[[#This Row],[tenure]]&lt;=24,"13-24 Months",
IF(TelcoData2[[#This Row],[tenure]]&lt;=36,"25-36 Months",
IF(TelcoData2[[#This Row],[tenure]]&lt;=48,"37-48 Months",
IF(TelcoData2[[#This Row],[tenure]]&lt;=60,"49-60 Months",
"61-72 Months")))))</f>
        <v>49-60 Months</v>
      </c>
    </row>
    <row r="308" spans="1:24"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s="5">
        <v>2303.35</v>
      </c>
      <c r="U308" t="s">
        <v>23</v>
      </c>
      <c r="V308" s="5">
        <f>IFERROR(VALUE(TRIM(TelcoData2[[#This Row],[TotalCharges]])),"")</f>
        <v>2303.35</v>
      </c>
      <c r="W308">
        <f>IF(TelcoData2[[#This Row],[Churn]]="Yes",1,0)</f>
        <v>1</v>
      </c>
      <c r="X308" t="str">
        <f>IF(TelcoData2[[#This Row],[tenure]]&lt;=12,"0-12 Months",
IF(TelcoData2[[#This Row],[tenure]]&lt;=24,"13-24 Months",
IF(TelcoData2[[#This Row],[tenure]]&lt;=36,"25-36 Months",
IF(TelcoData2[[#This Row],[tenure]]&lt;=48,"37-48 Months",
IF(TelcoData2[[#This Row],[tenure]]&lt;=60,"49-60 Months",
"61-72 Months")))))</f>
        <v>25-36 Months</v>
      </c>
    </row>
    <row r="309" spans="1:24"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s="5">
        <v>2054.4</v>
      </c>
      <c r="U309" t="s">
        <v>24</v>
      </c>
      <c r="V309" s="5">
        <f>IFERROR(VALUE(TRIM(TelcoData2[[#This Row],[TotalCharges]])),"")</f>
        <v>2054.4</v>
      </c>
      <c r="W309">
        <f>IF(TelcoData2[[#This Row],[Churn]]="Yes",1,0)</f>
        <v>0</v>
      </c>
      <c r="X309" t="str">
        <f>IF(TelcoData2[[#This Row],[tenure]]&lt;=12,"0-12 Months",
IF(TelcoData2[[#This Row],[tenure]]&lt;=24,"13-24 Months",
IF(TelcoData2[[#This Row],[tenure]]&lt;=36,"25-36 Months",
IF(TelcoData2[[#This Row],[tenure]]&lt;=48,"37-48 Months",
IF(TelcoData2[[#This Row],[tenure]]&lt;=60,"49-60 Months",
"61-72 Months")))))</f>
        <v>25-36 Months</v>
      </c>
    </row>
    <row r="310" spans="1:24"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s="5">
        <v>3741.85</v>
      </c>
      <c r="U310" t="s">
        <v>24</v>
      </c>
      <c r="V310" s="5">
        <f>IFERROR(VALUE(TRIM(TelcoData2[[#This Row],[TotalCharges]])),"")</f>
        <v>3741.85</v>
      </c>
      <c r="W310">
        <f>IF(TelcoData2[[#This Row],[Churn]]="Yes",1,0)</f>
        <v>0</v>
      </c>
      <c r="X310" t="str">
        <f>IF(TelcoData2[[#This Row],[tenure]]&lt;=12,"0-12 Months",
IF(TelcoData2[[#This Row],[tenure]]&lt;=24,"13-24 Months",
IF(TelcoData2[[#This Row],[tenure]]&lt;=36,"25-36 Months",
IF(TelcoData2[[#This Row],[tenure]]&lt;=48,"37-48 Months",
IF(TelcoData2[[#This Row],[tenure]]&lt;=60,"49-60 Months",
"61-72 Months")))))</f>
        <v>37-48 Months</v>
      </c>
    </row>
    <row r="311" spans="1:24"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s="5">
        <v>3682.45</v>
      </c>
      <c r="U311" t="s">
        <v>24</v>
      </c>
      <c r="V311" s="5">
        <f>IFERROR(VALUE(TRIM(TelcoData2[[#This Row],[TotalCharges]])),"")</f>
        <v>3682.45</v>
      </c>
      <c r="W311">
        <f>IF(TelcoData2[[#This Row],[Churn]]="Yes",1,0)</f>
        <v>0</v>
      </c>
      <c r="X311" t="str">
        <f>IF(TelcoData2[[#This Row],[tenure]]&lt;=12,"0-12 Months",
IF(TelcoData2[[#This Row],[tenure]]&lt;=24,"13-24 Months",
IF(TelcoData2[[#This Row],[tenure]]&lt;=36,"25-36 Months",
IF(TelcoData2[[#This Row],[tenure]]&lt;=48,"37-48 Months",
IF(TelcoData2[[#This Row],[tenure]]&lt;=60,"49-60 Months",
"61-72 Months")))))</f>
        <v>37-48 Months</v>
      </c>
    </row>
    <row r="312" spans="1:24"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s="5">
        <v>19.25</v>
      </c>
      <c r="U312" t="s">
        <v>24</v>
      </c>
      <c r="V312" s="5">
        <f>IFERROR(VALUE(TRIM(TelcoData2[[#This Row],[TotalCharges]])),"")</f>
        <v>19.25</v>
      </c>
      <c r="W312">
        <f>IF(TelcoData2[[#This Row],[Churn]]="Yes",1,0)</f>
        <v>0</v>
      </c>
      <c r="X312" t="str">
        <f>IF(TelcoData2[[#This Row],[tenure]]&lt;=12,"0-12 Months",
IF(TelcoData2[[#This Row],[tenure]]&lt;=24,"13-24 Months",
IF(TelcoData2[[#This Row],[tenure]]&lt;=36,"25-36 Months",
IF(TelcoData2[[#This Row],[tenure]]&lt;=48,"37-48 Months",
IF(TelcoData2[[#This Row],[tenure]]&lt;=60,"49-60 Months",
"61-72 Months")))))</f>
        <v>0-12 Months</v>
      </c>
    </row>
    <row r="313" spans="1:24"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s="5">
        <v>1886.25</v>
      </c>
      <c r="U313" t="s">
        <v>24</v>
      </c>
      <c r="V313" s="5">
        <f>IFERROR(VALUE(TRIM(TelcoData2[[#This Row],[TotalCharges]])),"")</f>
        <v>1886.25</v>
      </c>
      <c r="W313">
        <f>IF(TelcoData2[[#This Row],[Churn]]="Yes",1,0)</f>
        <v>0</v>
      </c>
      <c r="X313" t="str">
        <f>IF(TelcoData2[[#This Row],[tenure]]&lt;=12,"0-12 Months",
IF(TelcoData2[[#This Row],[tenure]]&lt;=24,"13-24 Months",
IF(TelcoData2[[#This Row],[tenure]]&lt;=36,"25-36 Months",
IF(TelcoData2[[#This Row],[tenure]]&lt;=48,"37-48 Months",
IF(TelcoData2[[#This Row],[tenure]]&lt;=60,"49-60 Months",
"61-72 Months")))))</f>
        <v>13-24 Months</v>
      </c>
    </row>
    <row r="314" spans="1:24"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s="5">
        <v>4895.1000000000004</v>
      </c>
      <c r="U314" t="s">
        <v>24</v>
      </c>
      <c r="V314" s="5">
        <f>IFERROR(VALUE(TRIM(TelcoData2[[#This Row],[TotalCharges]])),"")</f>
        <v>4895.1000000000004</v>
      </c>
      <c r="W314">
        <f>IF(TelcoData2[[#This Row],[Churn]]="Yes",1,0)</f>
        <v>0</v>
      </c>
      <c r="X314" t="str">
        <f>IF(TelcoData2[[#This Row],[tenure]]&lt;=12,"0-12 Months",
IF(TelcoData2[[#This Row],[tenure]]&lt;=24,"13-24 Months",
IF(TelcoData2[[#This Row],[tenure]]&lt;=36,"25-36 Months",
IF(TelcoData2[[#This Row],[tenure]]&lt;=48,"37-48 Months",
IF(TelcoData2[[#This Row],[tenure]]&lt;=60,"49-60 Months",
"61-72 Months")))))</f>
        <v>37-48 Months</v>
      </c>
    </row>
    <row r="315" spans="1:24"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s="5">
        <v>341.6</v>
      </c>
      <c r="U315" t="s">
        <v>24</v>
      </c>
      <c r="V315" s="5">
        <f>IFERROR(VALUE(TRIM(TelcoData2[[#This Row],[TotalCharges]])),"")</f>
        <v>341.6</v>
      </c>
      <c r="W315">
        <f>IF(TelcoData2[[#This Row],[Churn]]="Yes",1,0)</f>
        <v>0</v>
      </c>
      <c r="X315" t="str">
        <f>IF(TelcoData2[[#This Row],[tenure]]&lt;=12,"0-12 Months",
IF(TelcoData2[[#This Row],[tenure]]&lt;=24,"13-24 Months",
IF(TelcoData2[[#This Row],[tenure]]&lt;=36,"25-36 Months",
IF(TelcoData2[[#This Row],[tenure]]&lt;=48,"37-48 Months",
IF(TelcoData2[[#This Row],[tenure]]&lt;=60,"49-60 Months",
"61-72 Months")))))</f>
        <v>0-12 Months</v>
      </c>
    </row>
    <row r="316" spans="1:24"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s="5">
        <v>415.55</v>
      </c>
      <c r="U316" t="s">
        <v>23</v>
      </c>
      <c r="V316" s="5">
        <f>IFERROR(VALUE(TRIM(TelcoData2[[#This Row],[TotalCharges]])),"")</f>
        <v>415.55</v>
      </c>
      <c r="W316">
        <f>IF(TelcoData2[[#This Row],[Churn]]="Yes",1,0)</f>
        <v>1</v>
      </c>
      <c r="X316" t="str">
        <f>IF(TelcoData2[[#This Row],[tenure]]&lt;=12,"0-12 Months",
IF(TelcoData2[[#This Row],[tenure]]&lt;=24,"13-24 Months",
IF(TelcoData2[[#This Row],[tenure]]&lt;=36,"25-36 Months",
IF(TelcoData2[[#This Row],[tenure]]&lt;=48,"37-48 Months",
IF(TelcoData2[[#This Row],[tenure]]&lt;=60,"49-60 Months",
"61-72 Months")))))</f>
        <v>0-12 Months</v>
      </c>
    </row>
    <row r="317" spans="1:24"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s="5">
        <v>5686.4</v>
      </c>
      <c r="U317" t="s">
        <v>24</v>
      </c>
      <c r="V317" s="5">
        <f>IFERROR(VALUE(TRIM(TelcoData2[[#This Row],[TotalCharges]])),"")</f>
        <v>5686.4</v>
      </c>
      <c r="W317">
        <f>IF(TelcoData2[[#This Row],[Churn]]="Yes",1,0)</f>
        <v>0</v>
      </c>
      <c r="X317" t="str">
        <f>IF(TelcoData2[[#This Row],[tenure]]&lt;=12,"0-12 Months",
IF(TelcoData2[[#This Row],[tenure]]&lt;=24,"13-24 Months",
IF(TelcoData2[[#This Row],[tenure]]&lt;=36,"25-36 Months",
IF(TelcoData2[[#This Row],[tenure]]&lt;=48,"37-48 Months",
IF(TelcoData2[[#This Row],[tenure]]&lt;=60,"49-60 Months",
"61-72 Months")))))</f>
        <v>49-60 Months</v>
      </c>
    </row>
    <row r="318" spans="1:24"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s="5">
        <v>1355.1</v>
      </c>
      <c r="U318" t="s">
        <v>24</v>
      </c>
      <c r="V318" s="5">
        <f>IFERROR(VALUE(TRIM(TelcoData2[[#This Row],[TotalCharges]])),"")</f>
        <v>1355.1</v>
      </c>
      <c r="W318">
        <f>IF(TelcoData2[[#This Row],[Churn]]="Yes",1,0)</f>
        <v>0</v>
      </c>
      <c r="X318" t="str">
        <f>IF(TelcoData2[[#This Row],[tenure]]&lt;=12,"0-12 Months",
IF(TelcoData2[[#This Row],[tenure]]&lt;=24,"13-24 Months",
IF(TelcoData2[[#This Row],[tenure]]&lt;=36,"25-36 Months",
IF(TelcoData2[[#This Row],[tenure]]&lt;=48,"37-48 Months",
IF(TelcoData2[[#This Row],[tenure]]&lt;=60,"49-60 Months",
"61-72 Months")))))</f>
        <v>61-72 Months</v>
      </c>
    </row>
    <row r="319" spans="1:24"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s="5">
        <v>3058.65</v>
      </c>
      <c r="U319" t="s">
        <v>23</v>
      </c>
      <c r="V319" s="5">
        <f>IFERROR(VALUE(TRIM(TelcoData2[[#This Row],[TotalCharges]])),"")</f>
        <v>3058.65</v>
      </c>
      <c r="W319">
        <f>IF(TelcoData2[[#This Row],[Churn]]="Yes",1,0)</f>
        <v>1</v>
      </c>
      <c r="X319" t="str">
        <f>IF(TelcoData2[[#This Row],[tenure]]&lt;=12,"0-12 Months",
IF(TelcoData2[[#This Row],[tenure]]&lt;=24,"13-24 Months",
IF(TelcoData2[[#This Row],[tenure]]&lt;=36,"25-36 Months",
IF(TelcoData2[[#This Row],[tenure]]&lt;=48,"37-48 Months",
IF(TelcoData2[[#This Row],[tenure]]&lt;=60,"49-60 Months",
"61-72 Months")))))</f>
        <v>37-48 Months</v>
      </c>
    </row>
    <row r="320" spans="1:24"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s="5">
        <v>2231.0500000000002</v>
      </c>
      <c r="U320" t="s">
        <v>23</v>
      </c>
      <c r="V320" s="5">
        <f>IFERROR(VALUE(TRIM(TelcoData2[[#This Row],[TotalCharges]])),"")</f>
        <v>2231.0500000000002</v>
      </c>
      <c r="W320">
        <f>IF(TelcoData2[[#This Row],[Churn]]="Yes",1,0)</f>
        <v>1</v>
      </c>
      <c r="X320" t="str">
        <f>IF(TelcoData2[[#This Row],[tenure]]&lt;=12,"0-12 Months",
IF(TelcoData2[[#This Row],[tenure]]&lt;=24,"13-24 Months",
IF(TelcoData2[[#This Row],[tenure]]&lt;=36,"25-36 Months",
IF(TelcoData2[[#This Row],[tenure]]&lt;=48,"37-48 Months",
IF(TelcoData2[[#This Row],[tenure]]&lt;=60,"49-60 Months",
"61-72 Months")))))</f>
        <v>13-24 Months</v>
      </c>
    </row>
    <row r="321" spans="1:24"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s="5">
        <v>3236.35</v>
      </c>
      <c r="U321" t="s">
        <v>24</v>
      </c>
      <c r="V321" s="5">
        <f>IFERROR(VALUE(TRIM(TelcoData2[[#This Row],[TotalCharges]])),"")</f>
        <v>3236.35</v>
      </c>
      <c r="W321">
        <f>IF(TelcoData2[[#This Row],[Churn]]="Yes",1,0)</f>
        <v>0</v>
      </c>
      <c r="X321" t="str">
        <f>IF(TelcoData2[[#This Row],[tenure]]&lt;=12,"0-12 Months",
IF(TelcoData2[[#This Row],[tenure]]&lt;=24,"13-24 Months",
IF(TelcoData2[[#This Row],[tenure]]&lt;=36,"25-36 Months",
IF(TelcoData2[[#This Row],[tenure]]&lt;=48,"37-48 Months",
IF(TelcoData2[[#This Row],[tenure]]&lt;=60,"49-60 Months",
"61-72 Months")))))</f>
        <v>25-36 Months</v>
      </c>
    </row>
    <row r="322" spans="1:24"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s="5">
        <v>4350.1000000000004</v>
      </c>
      <c r="U322" t="s">
        <v>23</v>
      </c>
      <c r="V322" s="5">
        <f>IFERROR(VALUE(TRIM(TelcoData2[[#This Row],[TotalCharges]])),"")</f>
        <v>4350.1000000000004</v>
      </c>
      <c r="W322">
        <f>IF(TelcoData2[[#This Row],[Churn]]="Yes",1,0)</f>
        <v>1</v>
      </c>
      <c r="X322" t="str">
        <f>IF(TelcoData2[[#This Row],[tenure]]&lt;=12,"0-12 Months",
IF(TelcoData2[[#This Row],[tenure]]&lt;=24,"13-24 Months",
IF(TelcoData2[[#This Row],[tenure]]&lt;=36,"25-36 Months",
IF(TelcoData2[[#This Row],[tenure]]&lt;=48,"37-48 Months",
IF(TelcoData2[[#This Row],[tenure]]&lt;=60,"49-60 Months",
"61-72 Months")))))</f>
        <v>49-60 Months</v>
      </c>
    </row>
    <row r="323" spans="1:24"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s="5">
        <v>4264</v>
      </c>
      <c r="U323" t="s">
        <v>24</v>
      </c>
      <c r="V323" s="5">
        <f>IFERROR(VALUE(TRIM(TelcoData2[[#This Row],[TotalCharges]])),"")</f>
        <v>4264</v>
      </c>
      <c r="W323">
        <f>IF(TelcoData2[[#This Row],[Churn]]="Yes",1,0)</f>
        <v>0</v>
      </c>
      <c r="X323" t="str">
        <f>IF(TelcoData2[[#This Row],[tenure]]&lt;=12,"0-12 Months",
IF(TelcoData2[[#This Row],[tenure]]&lt;=24,"13-24 Months",
IF(TelcoData2[[#This Row],[tenure]]&lt;=36,"25-36 Months",
IF(TelcoData2[[#This Row],[tenure]]&lt;=48,"37-48 Months",
IF(TelcoData2[[#This Row],[tenure]]&lt;=60,"49-60 Months",
"61-72 Months")))))</f>
        <v>61-72 Months</v>
      </c>
    </row>
    <row r="324" spans="1:24"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s="5">
        <v>44.8</v>
      </c>
      <c r="U324" t="s">
        <v>24</v>
      </c>
      <c r="V324" s="5">
        <f>IFERROR(VALUE(TRIM(TelcoData2[[#This Row],[TotalCharges]])),"")</f>
        <v>44.8</v>
      </c>
      <c r="W324">
        <f>IF(TelcoData2[[#This Row],[Churn]]="Yes",1,0)</f>
        <v>0</v>
      </c>
      <c r="X324" t="str">
        <f>IF(TelcoData2[[#This Row],[tenure]]&lt;=12,"0-12 Months",
IF(TelcoData2[[#This Row],[tenure]]&lt;=24,"13-24 Months",
IF(TelcoData2[[#This Row],[tenure]]&lt;=36,"25-36 Months",
IF(TelcoData2[[#This Row],[tenure]]&lt;=48,"37-48 Months",
IF(TelcoData2[[#This Row],[tenure]]&lt;=60,"49-60 Months",
"61-72 Months")))))</f>
        <v>0-12 Months</v>
      </c>
    </row>
    <row r="325" spans="1:24"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s="5">
        <v>422.3</v>
      </c>
      <c r="U325" t="s">
        <v>24</v>
      </c>
      <c r="V325" s="5">
        <f>IFERROR(VALUE(TRIM(TelcoData2[[#This Row],[TotalCharges]])),"")</f>
        <v>422.3</v>
      </c>
      <c r="W325">
        <f>IF(TelcoData2[[#This Row],[Churn]]="Yes",1,0)</f>
        <v>0</v>
      </c>
      <c r="X325" t="str">
        <f>IF(TelcoData2[[#This Row],[tenure]]&lt;=12,"0-12 Months",
IF(TelcoData2[[#This Row],[tenure]]&lt;=24,"13-24 Months",
IF(TelcoData2[[#This Row],[tenure]]&lt;=36,"25-36 Months",
IF(TelcoData2[[#This Row],[tenure]]&lt;=48,"37-48 Months",
IF(TelcoData2[[#This Row],[tenure]]&lt;=60,"49-60 Months",
"61-72 Months")))))</f>
        <v>0-12 Months</v>
      </c>
    </row>
    <row r="326" spans="1:24"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s="5">
        <v>4176.7</v>
      </c>
      <c r="U326" t="s">
        <v>24</v>
      </c>
      <c r="V326" s="5">
        <f>IFERROR(VALUE(TRIM(TelcoData2[[#This Row],[TotalCharges]])),"")</f>
        <v>4176.7</v>
      </c>
      <c r="W326">
        <f>IF(TelcoData2[[#This Row],[Churn]]="Yes",1,0)</f>
        <v>0</v>
      </c>
      <c r="X326" t="str">
        <f>IF(TelcoData2[[#This Row],[tenure]]&lt;=12,"0-12 Months",
IF(TelcoData2[[#This Row],[tenure]]&lt;=24,"13-24 Months",
IF(TelcoData2[[#This Row],[tenure]]&lt;=36,"25-36 Months",
IF(TelcoData2[[#This Row],[tenure]]&lt;=48,"37-48 Months",
IF(TelcoData2[[#This Row],[tenure]]&lt;=60,"49-60 Months",
"61-72 Months")))))</f>
        <v>61-72 Months</v>
      </c>
    </row>
    <row r="327" spans="1:24"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s="5">
        <v>5138.1000000000004</v>
      </c>
      <c r="U327" t="s">
        <v>24</v>
      </c>
      <c r="V327" s="5">
        <f>IFERROR(VALUE(TRIM(TelcoData2[[#This Row],[TotalCharges]])),"")</f>
        <v>5138.1000000000004</v>
      </c>
      <c r="W327">
        <f>IF(TelcoData2[[#This Row],[Churn]]="Yes",1,0)</f>
        <v>0</v>
      </c>
      <c r="X327" t="str">
        <f>IF(TelcoData2[[#This Row],[tenure]]&lt;=12,"0-12 Months",
IF(TelcoData2[[#This Row],[tenure]]&lt;=24,"13-24 Months",
IF(TelcoData2[[#This Row],[tenure]]&lt;=36,"25-36 Months",
IF(TelcoData2[[#This Row],[tenure]]&lt;=48,"37-48 Months",
IF(TelcoData2[[#This Row],[tenure]]&lt;=60,"49-60 Months",
"61-72 Months")))))</f>
        <v>49-60 Months</v>
      </c>
    </row>
    <row r="328" spans="1:24"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s="5">
        <v>880.05</v>
      </c>
      <c r="U328" t="s">
        <v>24</v>
      </c>
      <c r="V328" s="5">
        <f>IFERROR(VALUE(TRIM(TelcoData2[[#This Row],[TotalCharges]])),"")</f>
        <v>880.05</v>
      </c>
      <c r="W328">
        <f>IF(TelcoData2[[#This Row],[Churn]]="Yes",1,0)</f>
        <v>0</v>
      </c>
      <c r="X328" t="str">
        <f>IF(TelcoData2[[#This Row],[tenure]]&lt;=12,"0-12 Months",
IF(TelcoData2[[#This Row],[tenure]]&lt;=24,"13-24 Months",
IF(TelcoData2[[#This Row],[tenure]]&lt;=36,"25-36 Months",
IF(TelcoData2[[#This Row],[tenure]]&lt;=48,"37-48 Months",
IF(TelcoData2[[#This Row],[tenure]]&lt;=60,"49-60 Months",
"61-72 Months")))))</f>
        <v>0-12 Months</v>
      </c>
    </row>
    <row r="329" spans="1:24"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s="5">
        <v>139.05000000000001</v>
      </c>
      <c r="U329" t="s">
        <v>23</v>
      </c>
      <c r="V329" s="5">
        <f>IFERROR(VALUE(TRIM(TelcoData2[[#This Row],[TotalCharges]])),"")</f>
        <v>139.05000000000001</v>
      </c>
      <c r="W329">
        <f>IF(TelcoData2[[#This Row],[Churn]]="Yes",1,0)</f>
        <v>1</v>
      </c>
      <c r="X329" t="str">
        <f>IF(TelcoData2[[#This Row],[tenure]]&lt;=12,"0-12 Months",
IF(TelcoData2[[#This Row],[tenure]]&lt;=24,"13-24 Months",
IF(TelcoData2[[#This Row],[tenure]]&lt;=36,"25-36 Months",
IF(TelcoData2[[#This Row],[tenure]]&lt;=48,"37-48 Months",
IF(TelcoData2[[#This Row],[tenure]]&lt;=60,"49-60 Months",
"61-72 Months")))))</f>
        <v>0-12 Months</v>
      </c>
    </row>
    <row r="330" spans="1:24"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s="5">
        <v>973.65</v>
      </c>
      <c r="U330" t="s">
        <v>24</v>
      </c>
      <c r="V330" s="5">
        <f>IFERROR(VALUE(TRIM(TelcoData2[[#This Row],[TotalCharges]])),"")</f>
        <v>973.65</v>
      </c>
      <c r="W330">
        <f>IF(TelcoData2[[#This Row],[Churn]]="Yes",1,0)</f>
        <v>0</v>
      </c>
      <c r="X330" t="str">
        <f>IF(TelcoData2[[#This Row],[tenure]]&lt;=12,"0-12 Months",
IF(TelcoData2[[#This Row],[tenure]]&lt;=24,"13-24 Months",
IF(TelcoData2[[#This Row],[tenure]]&lt;=36,"25-36 Months",
IF(TelcoData2[[#This Row],[tenure]]&lt;=48,"37-48 Months",
IF(TelcoData2[[#This Row],[tenure]]&lt;=60,"49-60 Months",
"61-72 Months")))))</f>
        <v>25-36 Months</v>
      </c>
    </row>
    <row r="331" spans="1:24"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s="5">
        <v>1470.05</v>
      </c>
      <c r="U331" t="s">
        <v>24</v>
      </c>
      <c r="V331" s="5">
        <f>IFERROR(VALUE(TRIM(TelcoData2[[#This Row],[TotalCharges]])),"")</f>
        <v>1470.05</v>
      </c>
      <c r="W331">
        <f>IF(TelcoData2[[#This Row],[Churn]]="Yes",1,0)</f>
        <v>0</v>
      </c>
      <c r="X331" t="str">
        <f>IF(TelcoData2[[#This Row],[tenure]]&lt;=12,"0-12 Months",
IF(TelcoData2[[#This Row],[tenure]]&lt;=24,"13-24 Months",
IF(TelcoData2[[#This Row],[tenure]]&lt;=36,"25-36 Months",
IF(TelcoData2[[#This Row],[tenure]]&lt;=48,"37-48 Months",
IF(TelcoData2[[#This Row],[tenure]]&lt;=60,"49-60 Months",
"61-72 Months")))))</f>
        <v>13-24 Months</v>
      </c>
    </row>
    <row r="332" spans="1:24"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s="5">
        <v>739.35</v>
      </c>
      <c r="U332" t="s">
        <v>24</v>
      </c>
      <c r="V332" s="5">
        <f>IFERROR(VALUE(TRIM(TelcoData2[[#This Row],[TotalCharges]])),"")</f>
        <v>739.35</v>
      </c>
      <c r="W332">
        <f>IF(TelcoData2[[#This Row],[Churn]]="Yes",1,0)</f>
        <v>0</v>
      </c>
      <c r="X332" t="str">
        <f>IF(TelcoData2[[#This Row],[tenure]]&lt;=12,"0-12 Months",
IF(TelcoData2[[#This Row],[tenure]]&lt;=24,"13-24 Months",
IF(TelcoData2[[#This Row],[tenure]]&lt;=36,"25-36 Months",
IF(TelcoData2[[#This Row],[tenure]]&lt;=48,"37-48 Months",
IF(TelcoData2[[#This Row],[tenure]]&lt;=60,"49-60 Months",
"61-72 Months")))))</f>
        <v>25-36 Months</v>
      </c>
    </row>
    <row r="333" spans="1:24"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s="5">
        <v>161.94999999999999</v>
      </c>
      <c r="U333" t="s">
        <v>24</v>
      </c>
      <c r="V333" s="5">
        <f>IFERROR(VALUE(TRIM(TelcoData2[[#This Row],[TotalCharges]])),"")</f>
        <v>161.94999999999999</v>
      </c>
      <c r="W333">
        <f>IF(TelcoData2[[#This Row],[Churn]]="Yes",1,0)</f>
        <v>0</v>
      </c>
      <c r="X333" t="str">
        <f>IF(TelcoData2[[#This Row],[tenure]]&lt;=12,"0-12 Months",
IF(TelcoData2[[#This Row],[tenure]]&lt;=24,"13-24 Months",
IF(TelcoData2[[#This Row],[tenure]]&lt;=36,"25-36 Months",
IF(TelcoData2[[#This Row],[tenure]]&lt;=48,"37-48 Months",
IF(TelcoData2[[#This Row],[tenure]]&lt;=60,"49-60 Months",
"61-72 Months")))))</f>
        <v>0-12 Months</v>
      </c>
    </row>
    <row r="334" spans="1:24"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s="5">
        <v>4422.95</v>
      </c>
      <c r="U334" t="s">
        <v>24</v>
      </c>
      <c r="V334" s="5">
        <f>IFERROR(VALUE(TRIM(TelcoData2[[#This Row],[TotalCharges]])),"")</f>
        <v>4422.95</v>
      </c>
      <c r="W334">
        <f>IF(TelcoData2[[#This Row],[Churn]]="Yes",1,0)</f>
        <v>0</v>
      </c>
      <c r="X334" t="str">
        <f>IF(TelcoData2[[#This Row],[tenure]]&lt;=12,"0-12 Months",
IF(TelcoData2[[#This Row],[tenure]]&lt;=24,"13-24 Months",
IF(TelcoData2[[#This Row],[tenure]]&lt;=36,"25-36 Months",
IF(TelcoData2[[#This Row],[tenure]]&lt;=48,"37-48 Months",
IF(TelcoData2[[#This Row],[tenure]]&lt;=60,"49-60 Months",
"61-72 Months")))))</f>
        <v>37-48 Months</v>
      </c>
    </row>
    <row r="335" spans="1:24"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s="5">
        <v>511.25</v>
      </c>
      <c r="U335" t="s">
        <v>23</v>
      </c>
      <c r="V335" s="5">
        <f>IFERROR(VALUE(TRIM(TelcoData2[[#This Row],[TotalCharges]])),"")</f>
        <v>511.25</v>
      </c>
      <c r="W335">
        <f>IF(TelcoData2[[#This Row],[Churn]]="Yes",1,0)</f>
        <v>1</v>
      </c>
      <c r="X335" t="str">
        <f>IF(TelcoData2[[#This Row],[tenure]]&lt;=12,"0-12 Months",
IF(TelcoData2[[#This Row],[tenure]]&lt;=24,"13-24 Months",
IF(TelcoData2[[#This Row],[tenure]]&lt;=36,"25-36 Months",
IF(TelcoData2[[#This Row],[tenure]]&lt;=48,"37-48 Months",
IF(TelcoData2[[#This Row],[tenure]]&lt;=60,"49-60 Months",
"61-72 Months")))))</f>
        <v>0-12 Months</v>
      </c>
    </row>
    <row r="336" spans="1:24"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s="5">
        <v>155.80000000000001</v>
      </c>
      <c r="U336" t="s">
        <v>23</v>
      </c>
      <c r="V336" s="5">
        <f>IFERROR(VALUE(TRIM(TelcoData2[[#This Row],[TotalCharges]])),"")</f>
        <v>155.80000000000001</v>
      </c>
      <c r="W336">
        <f>IF(TelcoData2[[#This Row],[Churn]]="Yes",1,0)</f>
        <v>1</v>
      </c>
      <c r="X336" t="str">
        <f>IF(TelcoData2[[#This Row],[tenure]]&lt;=12,"0-12 Months",
IF(TelcoData2[[#This Row],[tenure]]&lt;=24,"13-24 Months",
IF(TelcoData2[[#This Row],[tenure]]&lt;=36,"25-36 Months",
IF(TelcoData2[[#This Row],[tenure]]&lt;=48,"37-48 Months",
IF(TelcoData2[[#This Row],[tenure]]&lt;=60,"49-60 Months",
"61-72 Months")))))</f>
        <v>0-12 Months</v>
      </c>
    </row>
    <row r="337" spans="1:24"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s="5">
        <v>5293.95</v>
      </c>
      <c r="U337" t="s">
        <v>23</v>
      </c>
      <c r="V337" s="5">
        <f>IFERROR(VALUE(TRIM(TelcoData2[[#This Row],[TotalCharges]])),"")</f>
        <v>5293.95</v>
      </c>
      <c r="W337">
        <f>IF(TelcoData2[[#This Row],[Churn]]="Yes",1,0)</f>
        <v>1</v>
      </c>
      <c r="X337" t="str">
        <f>IF(TelcoData2[[#This Row],[tenure]]&lt;=12,"0-12 Months",
IF(TelcoData2[[#This Row],[tenure]]&lt;=24,"13-24 Months",
IF(TelcoData2[[#This Row],[tenure]]&lt;=36,"25-36 Months",
IF(TelcoData2[[#This Row],[tenure]]&lt;=48,"37-48 Months",
IF(TelcoData2[[#This Row],[tenure]]&lt;=60,"49-60 Months",
"61-72 Months")))))</f>
        <v>61-72 Months</v>
      </c>
    </row>
    <row r="338" spans="1:24"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s="5">
        <v>4759.8500000000004</v>
      </c>
      <c r="U338" t="s">
        <v>23</v>
      </c>
      <c r="V338" s="5">
        <f>IFERROR(VALUE(TRIM(TelcoData2[[#This Row],[TotalCharges]])),"")</f>
        <v>4759.8500000000004</v>
      </c>
      <c r="W338">
        <f>IF(TelcoData2[[#This Row],[Churn]]="Yes",1,0)</f>
        <v>1</v>
      </c>
      <c r="X338" t="str">
        <f>IF(TelcoData2[[#This Row],[tenure]]&lt;=12,"0-12 Months",
IF(TelcoData2[[#This Row],[tenure]]&lt;=24,"13-24 Months",
IF(TelcoData2[[#This Row],[tenure]]&lt;=36,"25-36 Months",
IF(TelcoData2[[#This Row],[tenure]]&lt;=48,"37-48 Months",
IF(TelcoData2[[#This Row],[tenure]]&lt;=60,"49-60 Months",
"61-72 Months")))))</f>
        <v>37-48 Months</v>
      </c>
    </row>
    <row r="339" spans="1:24"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s="5">
        <v>6148.45</v>
      </c>
      <c r="U339" t="s">
        <v>24</v>
      </c>
      <c r="V339" s="5">
        <f>IFERROR(VALUE(TRIM(TelcoData2[[#This Row],[TotalCharges]])),"")</f>
        <v>6148.45</v>
      </c>
      <c r="W339">
        <f>IF(TelcoData2[[#This Row],[Churn]]="Yes",1,0)</f>
        <v>0</v>
      </c>
      <c r="X339" t="str">
        <f>IF(TelcoData2[[#This Row],[tenure]]&lt;=12,"0-12 Months",
IF(TelcoData2[[#This Row],[tenure]]&lt;=24,"13-24 Months",
IF(TelcoData2[[#This Row],[tenure]]&lt;=36,"25-36 Months",
IF(TelcoData2[[#This Row],[tenure]]&lt;=48,"37-48 Months",
IF(TelcoData2[[#This Row],[tenure]]&lt;=60,"49-60 Months",
"61-72 Months")))))</f>
        <v>61-72 Months</v>
      </c>
    </row>
    <row r="340" spans="1:24"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s="5">
        <v>3565.65</v>
      </c>
      <c r="U340" t="s">
        <v>24</v>
      </c>
      <c r="V340" s="5">
        <f>IFERROR(VALUE(TRIM(TelcoData2[[#This Row],[TotalCharges]])),"")</f>
        <v>3565.65</v>
      </c>
      <c r="W340">
        <f>IF(TelcoData2[[#This Row],[Churn]]="Yes",1,0)</f>
        <v>0</v>
      </c>
      <c r="X340" t="str">
        <f>IF(TelcoData2[[#This Row],[tenure]]&lt;=12,"0-12 Months",
IF(TelcoData2[[#This Row],[tenure]]&lt;=24,"13-24 Months",
IF(TelcoData2[[#This Row],[tenure]]&lt;=36,"25-36 Months",
IF(TelcoData2[[#This Row],[tenure]]&lt;=48,"37-48 Months",
IF(TelcoData2[[#This Row],[tenure]]&lt;=60,"49-60 Months",
"61-72 Months")))))</f>
        <v>25-36 Months</v>
      </c>
    </row>
    <row r="341" spans="1:24"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s="5">
        <v>6603</v>
      </c>
      <c r="U341" t="s">
        <v>23</v>
      </c>
      <c r="V341" s="5">
        <f>IFERROR(VALUE(TRIM(TelcoData2[[#This Row],[TotalCharges]])),"")</f>
        <v>6603</v>
      </c>
      <c r="W341">
        <f>IF(TelcoData2[[#This Row],[Churn]]="Yes",1,0)</f>
        <v>1</v>
      </c>
      <c r="X341" t="str">
        <f>IF(TelcoData2[[#This Row],[tenure]]&lt;=12,"0-12 Months",
IF(TelcoData2[[#This Row],[tenure]]&lt;=24,"13-24 Months",
IF(TelcoData2[[#This Row],[tenure]]&lt;=36,"25-36 Months",
IF(TelcoData2[[#This Row],[tenure]]&lt;=48,"37-48 Months",
IF(TelcoData2[[#This Row],[tenure]]&lt;=60,"49-60 Months",
"61-72 Months")))))</f>
        <v>61-72 Months</v>
      </c>
    </row>
    <row r="342" spans="1:24"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s="5">
        <v>1830.1</v>
      </c>
      <c r="U342" t="s">
        <v>24</v>
      </c>
      <c r="V342" s="5">
        <f>IFERROR(VALUE(TRIM(TelcoData2[[#This Row],[TotalCharges]])),"")</f>
        <v>1830.1</v>
      </c>
      <c r="W342">
        <f>IF(TelcoData2[[#This Row],[Churn]]="Yes",1,0)</f>
        <v>0</v>
      </c>
      <c r="X342" t="str">
        <f>IF(TelcoData2[[#This Row],[tenure]]&lt;=12,"0-12 Months",
IF(TelcoData2[[#This Row],[tenure]]&lt;=24,"13-24 Months",
IF(TelcoData2[[#This Row],[tenure]]&lt;=36,"25-36 Months",
IF(TelcoData2[[#This Row],[tenure]]&lt;=48,"37-48 Months",
IF(TelcoData2[[#This Row],[tenure]]&lt;=60,"49-60 Months",
"61-72 Months")))))</f>
        <v>25-36 Months</v>
      </c>
    </row>
    <row r="343" spans="1:24"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s="5">
        <v>6223.8</v>
      </c>
      <c r="U343" t="s">
        <v>24</v>
      </c>
      <c r="V343" s="5">
        <f>IFERROR(VALUE(TRIM(TelcoData2[[#This Row],[TotalCharges]])),"")</f>
        <v>6223.8</v>
      </c>
      <c r="W343">
        <f>IF(TelcoData2[[#This Row],[Churn]]="Yes",1,0)</f>
        <v>0</v>
      </c>
      <c r="X343" t="str">
        <f>IF(TelcoData2[[#This Row],[tenure]]&lt;=12,"0-12 Months",
IF(TelcoData2[[#This Row],[tenure]]&lt;=24,"13-24 Months",
IF(TelcoData2[[#This Row],[tenure]]&lt;=36,"25-36 Months",
IF(TelcoData2[[#This Row],[tenure]]&lt;=48,"37-48 Months",
IF(TelcoData2[[#This Row],[tenure]]&lt;=60,"49-60 Months",
"61-72 Months")))))</f>
        <v>61-72 Months</v>
      </c>
    </row>
    <row r="344" spans="1:24"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s="5">
        <v>4508.6499999999996</v>
      </c>
      <c r="U344" t="s">
        <v>24</v>
      </c>
      <c r="V344" s="5">
        <f>IFERROR(VALUE(TRIM(TelcoData2[[#This Row],[TotalCharges]])),"")</f>
        <v>4508.6499999999996</v>
      </c>
      <c r="W344">
        <f>IF(TelcoData2[[#This Row],[Churn]]="Yes",1,0)</f>
        <v>0</v>
      </c>
      <c r="X344" t="str">
        <f>IF(TelcoData2[[#This Row],[tenure]]&lt;=12,"0-12 Months",
IF(TelcoData2[[#This Row],[tenure]]&lt;=24,"13-24 Months",
IF(TelcoData2[[#This Row],[tenure]]&lt;=36,"25-36 Months",
IF(TelcoData2[[#This Row],[tenure]]&lt;=48,"37-48 Months",
IF(TelcoData2[[#This Row],[tenure]]&lt;=60,"49-60 Months",
"61-72 Months")))))</f>
        <v>61-72 Months</v>
      </c>
    </row>
    <row r="345" spans="1:24"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s="5">
        <v>1328.15</v>
      </c>
      <c r="U345" t="s">
        <v>24</v>
      </c>
      <c r="V345" s="5">
        <f>IFERROR(VALUE(TRIM(TelcoData2[[#This Row],[TotalCharges]])),"")</f>
        <v>1328.15</v>
      </c>
      <c r="W345">
        <f>IF(TelcoData2[[#This Row],[Churn]]="Yes",1,0)</f>
        <v>0</v>
      </c>
      <c r="X345" t="str">
        <f>IF(TelcoData2[[#This Row],[tenure]]&lt;=12,"0-12 Months",
IF(TelcoData2[[#This Row],[tenure]]&lt;=24,"13-24 Months",
IF(TelcoData2[[#This Row],[tenure]]&lt;=36,"25-36 Months",
IF(TelcoData2[[#This Row],[tenure]]&lt;=48,"37-48 Months",
IF(TelcoData2[[#This Row],[tenure]]&lt;=60,"49-60 Months",
"61-72 Months")))))</f>
        <v>61-72 Months</v>
      </c>
    </row>
    <row r="346" spans="1:24"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s="5">
        <v>865</v>
      </c>
      <c r="U346" t="s">
        <v>24</v>
      </c>
      <c r="V346" s="5">
        <f>IFERROR(VALUE(TRIM(TelcoData2[[#This Row],[TotalCharges]])),"")</f>
        <v>865</v>
      </c>
      <c r="W346">
        <f>IF(TelcoData2[[#This Row],[Churn]]="Yes",1,0)</f>
        <v>0</v>
      </c>
      <c r="X346" t="str">
        <f>IF(TelcoData2[[#This Row],[tenure]]&lt;=12,"0-12 Months",
IF(TelcoData2[[#This Row],[tenure]]&lt;=24,"13-24 Months",
IF(TelcoData2[[#This Row],[tenure]]&lt;=36,"25-36 Months",
IF(TelcoData2[[#This Row],[tenure]]&lt;=48,"37-48 Months",
IF(TelcoData2[[#This Row],[tenure]]&lt;=60,"49-60 Months",
"61-72 Months")))))</f>
        <v>37-48 Months</v>
      </c>
    </row>
    <row r="347" spans="1:24"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s="5">
        <v>72.099999999999994</v>
      </c>
      <c r="U347" t="s">
        <v>24</v>
      </c>
      <c r="V347" s="5">
        <f>IFERROR(VALUE(TRIM(TelcoData2[[#This Row],[TotalCharges]])),"")</f>
        <v>72.099999999999994</v>
      </c>
      <c r="W347">
        <f>IF(TelcoData2[[#This Row],[Churn]]="Yes",1,0)</f>
        <v>0</v>
      </c>
      <c r="X347" t="str">
        <f>IF(TelcoData2[[#This Row],[tenure]]&lt;=12,"0-12 Months",
IF(TelcoData2[[#This Row],[tenure]]&lt;=24,"13-24 Months",
IF(TelcoData2[[#This Row],[tenure]]&lt;=36,"25-36 Months",
IF(TelcoData2[[#This Row],[tenure]]&lt;=48,"37-48 Months",
IF(TelcoData2[[#This Row],[tenure]]&lt;=60,"49-60 Months",
"61-72 Months")))))</f>
        <v>0-12 Months</v>
      </c>
    </row>
    <row r="348" spans="1:24"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s="5">
        <v>168.2</v>
      </c>
      <c r="U348" t="s">
        <v>23</v>
      </c>
      <c r="V348" s="5">
        <f>IFERROR(VALUE(TRIM(TelcoData2[[#This Row],[TotalCharges]])),"")</f>
        <v>168.2</v>
      </c>
      <c r="W348">
        <f>IF(TelcoData2[[#This Row],[Churn]]="Yes",1,0)</f>
        <v>1</v>
      </c>
      <c r="X348" t="str">
        <f>IF(TelcoData2[[#This Row],[tenure]]&lt;=12,"0-12 Months",
IF(TelcoData2[[#This Row],[tenure]]&lt;=24,"13-24 Months",
IF(TelcoData2[[#This Row],[tenure]]&lt;=36,"25-36 Months",
IF(TelcoData2[[#This Row],[tenure]]&lt;=48,"37-48 Months",
IF(TelcoData2[[#This Row],[tenure]]&lt;=60,"49-60 Months",
"61-72 Months")))))</f>
        <v>0-12 Months</v>
      </c>
    </row>
    <row r="349" spans="1:24"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s="5">
        <v>1303.5</v>
      </c>
      <c r="U349" t="s">
        <v>24</v>
      </c>
      <c r="V349" s="5">
        <f>IFERROR(VALUE(TRIM(TelcoData2[[#This Row],[TotalCharges]])),"")</f>
        <v>1303.5</v>
      </c>
      <c r="W349">
        <f>IF(TelcoData2[[#This Row],[Churn]]="Yes",1,0)</f>
        <v>0</v>
      </c>
      <c r="X349" t="str">
        <f>IF(TelcoData2[[#This Row],[tenure]]&lt;=12,"0-12 Months",
IF(TelcoData2[[#This Row],[tenure]]&lt;=24,"13-24 Months",
IF(TelcoData2[[#This Row],[tenure]]&lt;=36,"25-36 Months",
IF(TelcoData2[[#This Row],[tenure]]&lt;=48,"37-48 Months",
IF(TelcoData2[[#This Row],[tenure]]&lt;=60,"49-60 Months",
"61-72 Months")))))</f>
        <v>61-72 Months</v>
      </c>
    </row>
    <row r="350" spans="1:24"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s="5">
        <v>996.85</v>
      </c>
      <c r="U350" t="s">
        <v>24</v>
      </c>
      <c r="V350" s="5">
        <f>IFERROR(VALUE(TRIM(TelcoData2[[#This Row],[TotalCharges]])),"")</f>
        <v>996.85</v>
      </c>
      <c r="W350">
        <f>IF(TelcoData2[[#This Row],[Churn]]="Yes",1,0)</f>
        <v>0</v>
      </c>
      <c r="X350" t="str">
        <f>IF(TelcoData2[[#This Row],[tenure]]&lt;=12,"0-12 Months",
IF(TelcoData2[[#This Row],[tenure]]&lt;=24,"13-24 Months",
IF(TelcoData2[[#This Row],[tenure]]&lt;=36,"25-36 Months",
IF(TelcoData2[[#This Row],[tenure]]&lt;=48,"37-48 Months",
IF(TelcoData2[[#This Row],[tenure]]&lt;=60,"49-60 Months",
"61-72 Months")))))</f>
        <v>13-24 Months</v>
      </c>
    </row>
    <row r="351" spans="1:24"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s="5">
        <v>6430.9</v>
      </c>
      <c r="U351" t="s">
        <v>24</v>
      </c>
      <c r="V351" s="5">
        <f>IFERROR(VALUE(TRIM(TelcoData2[[#This Row],[TotalCharges]])),"")</f>
        <v>6430.9</v>
      </c>
      <c r="W351">
        <f>IF(TelcoData2[[#This Row],[Churn]]="Yes",1,0)</f>
        <v>0</v>
      </c>
      <c r="X351" t="str">
        <f>IF(TelcoData2[[#This Row],[tenure]]&lt;=12,"0-12 Months",
IF(TelcoData2[[#This Row],[tenure]]&lt;=24,"13-24 Months",
IF(TelcoData2[[#This Row],[tenure]]&lt;=36,"25-36 Months",
IF(TelcoData2[[#This Row],[tenure]]&lt;=48,"37-48 Months",
IF(TelcoData2[[#This Row],[tenure]]&lt;=60,"49-60 Months",
"61-72 Months")))))</f>
        <v>61-72 Months</v>
      </c>
    </row>
    <row r="352" spans="1:24"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s="5">
        <v>2278.75</v>
      </c>
      <c r="U352" t="s">
        <v>24</v>
      </c>
      <c r="V352" s="5">
        <f>IFERROR(VALUE(TRIM(TelcoData2[[#This Row],[TotalCharges]])),"")</f>
        <v>2278.75</v>
      </c>
      <c r="W352">
        <f>IF(TelcoData2[[#This Row],[Churn]]="Yes",1,0)</f>
        <v>0</v>
      </c>
      <c r="X352" t="str">
        <f>IF(TelcoData2[[#This Row],[tenure]]&lt;=12,"0-12 Months",
IF(TelcoData2[[#This Row],[tenure]]&lt;=24,"13-24 Months",
IF(TelcoData2[[#This Row],[tenure]]&lt;=36,"25-36 Months",
IF(TelcoData2[[#This Row],[tenure]]&lt;=48,"37-48 Months",
IF(TelcoData2[[#This Row],[tenure]]&lt;=60,"49-60 Months",
"61-72 Months")))))</f>
        <v>37-48 Months</v>
      </c>
    </row>
    <row r="353" spans="1:24"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s="5">
        <v>681.4</v>
      </c>
      <c r="U353" t="s">
        <v>24</v>
      </c>
      <c r="V353" s="5">
        <f>IFERROR(VALUE(TRIM(TelcoData2[[#This Row],[TotalCharges]])),"")</f>
        <v>681.4</v>
      </c>
      <c r="W353">
        <f>IF(TelcoData2[[#This Row],[Churn]]="Yes",1,0)</f>
        <v>0</v>
      </c>
      <c r="X353" t="str">
        <f>IF(TelcoData2[[#This Row],[tenure]]&lt;=12,"0-12 Months",
IF(TelcoData2[[#This Row],[tenure]]&lt;=24,"13-24 Months",
IF(TelcoData2[[#This Row],[tenure]]&lt;=36,"25-36 Months",
IF(TelcoData2[[#This Row],[tenure]]&lt;=48,"37-48 Months",
IF(TelcoData2[[#This Row],[tenure]]&lt;=60,"49-60 Months",
"61-72 Months")))))</f>
        <v>13-24 Months</v>
      </c>
    </row>
    <row r="354" spans="1:24"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s="5">
        <v>574.35</v>
      </c>
      <c r="U354" t="s">
        <v>24</v>
      </c>
      <c r="V354" s="5">
        <f>IFERROR(VALUE(TRIM(TelcoData2[[#This Row],[TotalCharges]])),"")</f>
        <v>574.35</v>
      </c>
      <c r="W354">
        <f>IF(TelcoData2[[#This Row],[Churn]]="Yes",1,0)</f>
        <v>0</v>
      </c>
      <c r="X354" t="str">
        <f>IF(TelcoData2[[#This Row],[tenure]]&lt;=12,"0-12 Months",
IF(TelcoData2[[#This Row],[tenure]]&lt;=24,"13-24 Months",
IF(TelcoData2[[#This Row],[tenure]]&lt;=36,"25-36 Months",
IF(TelcoData2[[#This Row],[tenure]]&lt;=48,"37-48 Months",
IF(TelcoData2[[#This Row],[tenure]]&lt;=60,"49-60 Months",
"61-72 Months")))))</f>
        <v>0-12 Months</v>
      </c>
    </row>
    <row r="355" spans="1:24"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s="5">
        <v>371.9</v>
      </c>
      <c r="U355" t="s">
        <v>23</v>
      </c>
      <c r="V355" s="5">
        <f>IFERROR(VALUE(TRIM(TelcoData2[[#This Row],[TotalCharges]])),"")</f>
        <v>371.9</v>
      </c>
      <c r="W355">
        <f>IF(TelcoData2[[#This Row],[Churn]]="Yes",1,0)</f>
        <v>1</v>
      </c>
      <c r="X355" t="str">
        <f>IF(TelcoData2[[#This Row],[tenure]]&lt;=12,"0-12 Months",
IF(TelcoData2[[#This Row],[tenure]]&lt;=24,"13-24 Months",
IF(TelcoData2[[#This Row],[tenure]]&lt;=36,"25-36 Months",
IF(TelcoData2[[#This Row],[tenure]]&lt;=48,"37-48 Months",
IF(TelcoData2[[#This Row],[tenure]]&lt;=60,"49-60 Months",
"61-72 Months")))))</f>
        <v>0-12 Months</v>
      </c>
    </row>
    <row r="356" spans="1:24"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s="5">
        <v>840.1</v>
      </c>
      <c r="U356" t="s">
        <v>23</v>
      </c>
      <c r="V356" s="5">
        <f>IFERROR(VALUE(TRIM(TelcoData2[[#This Row],[TotalCharges]])),"")</f>
        <v>840.1</v>
      </c>
      <c r="W356">
        <f>IF(TelcoData2[[#This Row],[Churn]]="Yes",1,0)</f>
        <v>1</v>
      </c>
      <c r="X356" t="str">
        <f>IF(TelcoData2[[#This Row],[tenure]]&lt;=12,"0-12 Months",
IF(TelcoData2[[#This Row],[tenure]]&lt;=24,"13-24 Months",
IF(TelcoData2[[#This Row],[tenure]]&lt;=36,"25-36 Months",
IF(TelcoData2[[#This Row],[tenure]]&lt;=48,"37-48 Months",
IF(TelcoData2[[#This Row],[tenure]]&lt;=60,"49-60 Months",
"61-72 Months")))))</f>
        <v>13-24 Months</v>
      </c>
    </row>
    <row r="357" spans="1:24"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s="5">
        <v>846</v>
      </c>
      <c r="U357" t="s">
        <v>23</v>
      </c>
      <c r="V357" s="5">
        <f>IFERROR(VALUE(TRIM(TelcoData2[[#This Row],[TotalCharges]])),"")</f>
        <v>846</v>
      </c>
      <c r="W357">
        <f>IF(TelcoData2[[#This Row],[Churn]]="Yes",1,0)</f>
        <v>1</v>
      </c>
      <c r="X357" t="str">
        <f>IF(TelcoData2[[#This Row],[tenure]]&lt;=12,"0-12 Months",
IF(TelcoData2[[#This Row],[tenure]]&lt;=24,"13-24 Months",
IF(TelcoData2[[#This Row],[tenure]]&lt;=36,"25-36 Months",
IF(TelcoData2[[#This Row],[tenure]]&lt;=48,"37-48 Months",
IF(TelcoData2[[#This Row],[tenure]]&lt;=60,"49-60 Months",
"61-72 Months")))))</f>
        <v>0-12 Months</v>
      </c>
    </row>
    <row r="358" spans="1:24"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s="5">
        <v>889</v>
      </c>
      <c r="U358" t="s">
        <v>24</v>
      </c>
      <c r="V358" s="5">
        <f>IFERROR(VALUE(TRIM(TelcoData2[[#This Row],[TotalCharges]])),"")</f>
        <v>889</v>
      </c>
      <c r="W358">
        <f>IF(TelcoData2[[#This Row],[Churn]]="Yes",1,0)</f>
        <v>0</v>
      </c>
      <c r="X358" t="str">
        <f>IF(TelcoData2[[#This Row],[tenure]]&lt;=12,"0-12 Months",
IF(TelcoData2[[#This Row],[tenure]]&lt;=24,"13-24 Months",
IF(TelcoData2[[#This Row],[tenure]]&lt;=36,"25-36 Months",
IF(TelcoData2[[#This Row],[tenure]]&lt;=48,"37-48 Months",
IF(TelcoData2[[#This Row],[tenure]]&lt;=60,"49-60 Months",
"61-72 Months")))))</f>
        <v>13-24 Months</v>
      </c>
    </row>
    <row r="359" spans="1:24"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s="5">
        <v>6823.4</v>
      </c>
      <c r="U359" t="s">
        <v>24</v>
      </c>
      <c r="V359" s="5">
        <f>IFERROR(VALUE(TRIM(TelcoData2[[#This Row],[TotalCharges]])),"")</f>
        <v>6823.4</v>
      </c>
      <c r="W359">
        <f>IF(TelcoData2[[#This Row],[Churn]]="Yes",1,0)</f>
        <v>0</v>
      </c>
      <c r="X359" t="str">
        <f>IF(TelcoData2[[#This Row],[tenure]]&lt;=12,"0-12 Months",
IF(TelcoData2[[#This Row],[tenure]]&lt;=24,"13-24 Months",
IF(TelcoData2[[#This Row],[tenure]]&lt;=36,"25-36 Months",
IF(TelcoData2[[#This Row],[tenure]]&lt;=48,"37-48 Months",
IF(TelcoData2[[#This Row],[tenure]]&lt;=60,"49-60 Months",
"61-72 Months")))))</f>
        <v>61-72 Months</v>
      </c>
    </row>
    <row r="360" spans="1:24"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s="5">
        <v>805.1</v>
      </c>
      <c r="U360" t="s">
        <v>23</v>
      </c>
      <c r="V360" s="5">
        <f>IFERROR(VALUE(TRIM(TelcoData2[[#This Row],[TotalCharges]])),"")</f>
        <v>805.1</v>
      </c>
      <c r="W360">
        <f>IF(TelcoData2[[#This Row],[Churn]]="Yes",1,0)</f>
        <v>1</v>
      </c>
      <c r="X360" t="str">
        <f>IF(TelcoData2[[#This Row],[tenure]]&lt;=12,"0-12 Months",
IF(TelcoData2[[#This Row],[tenure]]&lt;=24,"13-24 Months",
IF(TelcoData2[[#This Row],[tenure]]&lt;=36,"25-36 Months",
IF(TelcoData2[[#This Row],[tenure]]&lt;=48,"37-48 Months",
IF(TelcoData2[[#This Row],[tenure]]&lt;=60,"49-60 Months",
"61-72 Months")))))</f>
        <v>25-36 Months</v>
      </c>
    </row>
    <row r="361" spans="1:24"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s="5">
        <v>4016.75</v>
      </c>
      <c r="U361" t="s">
        <v>24</v>
      </c>
      <c r="V361" s="5">
        <f>IFERROR(VALUE(TRIM(TelcoData2[[#This Row],[TotalCharges]])),"")</f>
        <v>4016.75</v>
      </c>
      <c r="W361">
        <f>IF(TelcoData2[[#This Row],[Churn]]="Yes",1,0)</f>
        <v>0</v>
      </c>
      <c r="X361" t="str">
        <f>IF(TelcoData2[[#This Row],[tenure]]&lt;=12,"0-12 Months",
IF(TelcoData2[[#This Row],[tenure]]&lt;=24,"13-24 Months",
IF(TelcoData2[[#This Row],[tenure]]&lt;=36,"25-36 Months",
IF(TelcoData2[[#This Row],[tenure]]&lt;=48,"37-48 Months",
IF(TelcoData2[[#This Row],[tenure]]&lt;=60,"49-60 Months",
"61-72 Months")))))</f>
        <v>37-48 Months</v>
      </c>
    </row>
    <row r="362" spans="1:24"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s="5">
        <v>83.75</v>
      </c>
      <c r="U362" t="s">
        <v>24</v>
      </c>
      <c r="V362" s="5">
        <f>IFERROR(VALUE(TRIM(TelcoData2[[#This Row],[TotalCharges]])),"")</f>
        <v>83.75</v>
      </c>
      <c r="W362">
        <f>IF(TelcoData2[[#This Row],[Churn]]="Yes",1,0)</f>
        <v>0</v>
      </c>
      <c r="X362" t="str">
        <f>IF(TelcoData2[[#This Row],[tenure]]&lt;=12,"0-12 Months",
IF(TelcoData2[[#This Row],[tenure]]&lt;=24,"13-24 Months",
IF(TelcoData2[[#This Row],[tenure]]&lt;=36,"25-36 Months",
IF(TelcoData2[[#This Row],[tenure]]&lt;=48,"37-48 Months",
IF(TelcoData2[[#This Row],[tenure]]&lt;=60,"49-60 Months",
"61-72 Months")))))</f>
        <v>0-12 Months</v>
      </c>
    </row>
    <row r="363" spans="1:24"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s="5">
        <v>3959.15</v>
      </c>
      <c r="U363" t="s">
        <v>24</v>
      </c>
      <c r="V363" s="5">
        <f>IFERROR(VALUE(TRIM(TelcoData2[[#This Row],[TotalCharges]])),"")</f>
        <v>3959.15</v>
      </c>
      <c r="W363">
        <f>IF(TelcoData2[[#This Row],[Churn]]="Yes",1,0)</f>
        <v>0</v>
      </c>
      <c r="X363" t="str">
        <f>IF(TelcoData2[[#This Row],[tenure]]&lt;=12,"0-12 Months",
IF(TelcoData2[[#This Row],[tenure]]&lt;=24,"13-24 Months",
IF(TelcoData2[[#This Row],[tenure]]&lt;=36,"25-36 Months",
IF(TelcoData2[[#This Row],[tenure]]&lt;=48,"37-48 Months",
IF(TelcoData2[[#This Row],[tenure]]&lt;=60,"49-60 Months",
"61-72 Months")))))</f>
        <v>37-48 Months</v>
      </c>
    </row>
    <row r="364" spans="1:24"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s="5">
        <v>2878.55</v>
      </c>
      <c r="U364" t="s">
        <v>24</v>
      </c>
      <c r="V364" s="5">
        <f>IFERROR(VALUE(TRIM(TelcoData2[[#This Row],[TotalCharges]])),"")</f>
        <v>2878.55</v>
      </c>
      <c r="W364">
        <f>IF(TelcoData2[[#This Row],[Churn]]="Yes",1,0)</f>
        <v>0</v>
      </c>
      <c r="X364" t="str">
        <f>IF(TelcoData2[[#This Row],[tenure]]&lt;=12,"0-12 Months",
IF(TelcoData2[[#This Row],[tenure]]&lt;=24,"13-24 Months",
IF(TelcoData2[[#This Row],[tenure]]&lt;=36,"25-36 Months",
IF(TelcoData2[[#This Row],[tenure]]&lt;=48,"37-48 Months",
IF(TelcoData2[[#This Row],[tenure]]&lt;=60,"49-60 Months",
"61-72 Months")))))</f>
        <v>49-60 Months</v>
      </c>
    </row>
    <row r="365" spans="1:24"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s="5">
        <v>945.7</v>
      </c>
      <c r="U365" t="s">
        <v>24</v>
      </c>
      <c r="V365" s="5">
        <f>IFERROR(VALUE(TRIM(TelcoData2[[#This Row],[TotalCharges]])),"")</f>
        <v>945.7</v>
      </c>
      <c r="W365">
        <f>IF(TelcoData2[[#This Row],[Churn]]="Yes",1,0)</f>
        <v>0</v>
      </c>
      <c r="X365" t="str">
        <f>IF(TelcoData2[[#This Row],[tenure]]&lt;=12,"0-12 Months",
IF(TelcoData2[[#This Row],[tenure]]&lt;=24,"13-24 Months",
IF(TelcoData2[[#This Row],[tenure]]&lt;=36,"25-36 Months",
IF(TelcoData2[[#This Row],[tenure]]&lt;=48,"37-48 Months",
IF(TelcoData2[[#This Row],[tenure]]&lt;=60,"49-60 Months",
"61-72 Months")))))</f>
        <v>37-48 Months</v>
      </c>
    </row>
    <row r="366" spans="1:24"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s="5">
        <v>1373.05</v>
      </c>
      <c r="U366" t="s">
        <v>24</v>
      </c>
      <c r="V366" s="5">
        <f>IFERROR(VALUE(TRIM(TelcoData2[[#This Row],[TotalCharges]])),"")</f>
        <v>1373.05</v>
      </c>
      <c r="W366">
        <f>IF(TelcoData2[[#This Row],[Churn]]="Yes",1,0)</f>
        <v>0</v>
      </c>
      <c r="X366" t="str">
        <f>IF(TelcoData2[[#This Row],[tenure]]&lt;=12,"0-12 Months",
IF(TelcoData2[[#This Row],[tenure]]&lt;=24,"13-24 Months",
IF(TelcoData2[[#This Row],[tenure]]&lt;=36,"25-36 Months",
IF(TelcoData2[[#This Row],[tenure]]&lt;=48,"37-48 Months",
IF(TelcoData2[[#This Row],[tenure]]&lt;=60,"49-60 Months",
"61-72 Months")))))</f>
        <v>13-24 Months</v>
      </c>
    </row>
    <row r="367" spans="1:24"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s="5">
        <v>492.55</v>
      </c>
      <c r="U367" t="s">
        <v>23</v>
      </c>
      <c r="V367" s="5">
        <f>IFERROR(VALUE(TRIM(TelcoData2[[#This Row],[TotalCharges]])),"")</f>
        <v>492.55</v>
      </c>
      <c r="W367">
        <f>IF(TelcoData2[[#This Row],[Churn]]="Yes",1,0)</f>
        <v>1</v>
      </c>
      <c r="X367" t="str">
        <f>IF(TelcoData2[[#This Row],[tenure]]&lt;=12,"0-12 Months",
IF(TelcoData2[[#This Row],[tenure]]&lt;=24,"13-24 Months",
IF(TelcoData2[[#This Row],[tenure]]&lt;=36,"25-36 Months",
IF(TelcoData2[[#This Row],[tenure]]&lt;=48,"37-48 Months",
IF(TelcoData2[[#This Row],[tenure]]&lt;=60,"49-60 Months",
"61-72 Months")))))</f>
        <v>0-12 Months</v>
      </c>
    </row>
    <row r="368" spans="1:24"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s="5">
        <v>1406</v>
      </c>
      <c r="U368" t="s">
        <v>24</v>
      </c>
      <c r="V368" s="5">
        <f>IFERROR(VALUE(TRIM(TelcoData2[[#This Row],[TotalCharges]])),"")</f>
        <v>1406</v>
      </c>
      <c r="W368">
        <f>IF(TelcoData2[[#This Row],[Churn]]="Yes",1,0)</f>
        <v>0</v>
      </c>
      <c r="X368" t="str">
        <f>IF(TelcoData2[[#This Row],[tenure]]&lt;=12,"0-12 Months",
IF(TelcoData2[[#This Row],[tenure]]&lt;=24,"13-24 Months",
IF(TelcoData2[[#This Row],[tenure]]&lt;=36,"25-36 Months",
IF(TelcoData2[[#This Row],[tenure]]&lt;=48,"37-48 Months",
IF(TelcoData2[[#This Row],[tenure]]&lt;=60,"49-60 Months",
"61-72 Months")))))</f>
        <v>13-24 Months</v>
      </c>
    </row>
    <row r="369" spans="1:24"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s="5">
        <v>19.149999999999999</v>
      </c>
      <c r="U369" t="s">
        <v>24</v>
      </c>
      <c r="V369" s="5">
        <f>IFERROR(VALUE(TRIM(TelcoData2[[#This Row],[TotalCharges]])),"")</f>
        <v>19.149999999999999</v>
      </c>
      <c r="W369">
        <f>IF(TelcoData2[[#This Row],[Churn]]="Yes",1,0)</f>
        <v>0</v>
      </c>
      <c r="X369" t="str">
        <f>IF(TelcoData2[[#This Row],[tenure]]&lt;=12,"0-12 Months",
IF(TelcoData2[[#This Row],[tenure]]&lt;=24,"13-24 Months",
IF(TelcoData2[[#This Row],[tenure]]&lt;=36,"25-36 Months",
IF(TelcoData2[[#This Row],[tenure]]&lt;=48,"37-48 Months",
IF(TelcoData2[[#This Row],[tenure]]&lt;=60,"49-60 Months",
"61-72 Months")))))</f>
        <v>0-12 Months</v>
      </c>
    </row>
    <row r="370" spans="1:24"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s="5">
        <v>6962.85</v>
      </c>
      <c r="U370" t="s">
        <v>24</v>
      </c>
      <c r="V370" s="5">
        <f>IFERROR(VALUE(TRIM(TelcoData2[[#This Row],[TotalCharges]])),"")</f>
        <v>6962.85</v>
      </c>
      <c r="W370">
        <f>IF(TelcoData2[[#This Row],[Churn]]="Yes",1,0)</f>
        <v>0</v>
      </c>
      <c r="X370" t="str">
        <f>IF(TelcoData2[[#This Row],[tenure]]&lt;=12,"0-12 Months",
IF(TelcoData2[[#This Row],[tenure]]&lt;=24,"13-24 Months",
IF(TelcoData2[[#This Row],[tenure]]&lt;=36,"25-36 Months",
IF(TelcoData2[[#This Row],[tenure]]&lt;=48,"37-48 Months",
IF(TelcoData2[[#This Row],[tenure]]&lt;=60,"49-60 Months",
"61-72 Months")))))</f>
        <v>61-72 Months</v>
      </c>
    </row>
    <row r="371" spans="1:24"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s="5">
        <v>8126.65</v>
      </c>
      <c r="U371" t="s">
        <v>24</v>
      </c>
      <c r="V371" s="5">
        <f>IFERROR(VALUE(TRIM(TelcoData2[[#This Row],[TotalCharges]])),"")</f>
        <v>8126.65</v>
      </c>
      <c r="W371">
        <f>IF(TelcoData2[[#This Row],[Churn]]="Yes",1,0)</f>
        <v>0</v>
      </c>
      <c r="X371" t="str">
        <f>IF(TelcoData2[[#This Row],[tenure]]&lt;=12,"0-12 Months",
IF(TelcoData2[[#This Row],[tenure]]&lt;=24,"13-24 Months",
IF(TelcoData2[[#This Row],[tenure]]&lt;=36,"25-36 Months",
IF(TelcoData2[[#This Row],[tenure]]&lt;=48,"37-48 Months",
IF(TelcoData2[[#This Row],[tenure]]&lt;=60,"49-60 Months",
"61-72 Months")))))</f>
        <v>61-72 Months</v>
      </c>
    </row>
    <row r="372" spans="1:24"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s="5">
        <v>690.25</v>
      </c>
      <c r="U372" t="s">
        <v>24</v>
      </c>
      <c r="V372" s="5">
        <f>IFERROR(VALUE(TRIM(TelcoData2[[#This Row],[TotalCharges]])),"")</f>
        <v>690.25</v>
      </c>
      <c r="W372">
        <f>IF(TelcoData2[[#This Row],[Churn]]="Yes",1,0)</f>
        <v>0</v>
      </c>
      <c r="X372" t="str">
        <f>IF(TelcoData2[[#This Row],[tenure]]&lt;=12,"0-12 Months",
IF(TelcoData2[[#This Row],[tenure]]&lt;=24,"13-24 Months",
IF(TelcoData2[[#This Row],[tenure]]&lt;=36,"25-36 Months",
IF(TelcoData2[[#This Row],[tenure]]&lt;=48,"37-48 Months",
IF(TelcoData2[[#This Row],[tenure]]&lt;=60,"49-60 Months",
"61-72 Months")))))</f>
        <v>25-36 Months</v>
      </c>
    </row>
    <row r="373" spans="1:24"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s="5">
        <v>181.5</v>
      </c>
      <c r="U373" t="s">
        <v>23</v>
      </c>
      <c r="V373" s="5">
        <f>IFERROR(VALUE(TRIM(TelcoData2[[#This Row],[TotalCharges]])),"")</f>
        <v>181.5</v>
      </c>
      <c r="W373">
        <f>IF(TelcoData2[[#This Row],[Churn]]="Yes",1,0)</f>
        <v>1</v>
      </c>
      <c r="X373" t="str">
        <f>IF(TelcoData2[[#This Row],[tenure]]&lt;=12,"0-12 Months",
IF(TelcoData2[[#This Row],[tenure]]&lt;=24,"13-24 Months",
IF(TelcoData2[[#This Row],[tenure]]&lt;=36,"25-36 Months",
IF(TelcoData2[[#This Row],[tenure]]&lt;=48,"37-48 Months",
IF(TelcoData2[[#This Row],[tenure]]&lt;=60,"49-60 Months",
"61-72 Months")))))</f>
        <v>0-12 Months</v>
      </c>
    </row>
    <row r="374" spans="1:24"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s="5">
        <v>830.8</v>
      </c>
      <c r="U374" t="s">
        <v>24</v>
      </c>
      <c r="V374" s="5">
        <f>IFERROR(VALUE(TRIM(TelcoData2[[#This Row],[TotalCharges]])),"")</f>
        <v>830.8</v>
      </c>
      <c r="W374">
        <f>IF(TelcoData2[[#This Row],[Churn]]="Yes",1,0)</f>
        <v>0</v>
      </c>
      <c r="X374" t="str">
        <f>IF(TelcoData2[[#This Row],[tenure]]&lt;=12,"0-12 Months",
IF(TelcoData2[[#This Row],[tenure]]&lt;=24,"13-24 Months",
IF(TelcoData2[[#This Row],[tenure]]&lt;=36,"25-36 Months",
IF(TelcoData2[[#This Row],[tenure]]&lt;=48,"37-48 Months",
IF(TelcoData2[[#This Row],[tenure]]&lt;=60,"49-60 Months",
"61-72 Months")))))</f>
        <v>13-24 Months</v>
      </c>
    </row>
    <row r="375" spans="1:24"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s="5">
        <v>5608.4</v>
      </c>
      <c r="U375" t="s">
        <v>24</v>
      </c>
      <c r="V375" s="5">
        <f>IFERROR(VALUE(TRIM(TelcoData2[[#This Row],[TotalCharges]])),"")</f>
        <v>5608.4</v>
      </c>
      <c r="W375">
        <f>IF(TelcoData2[[#This Row],[Churn]]="Yes",1,0)</f>
        <v>0</v>
      </c>
      <c r="X375" t="str">
        <f>IF(TelcoData2[[#This Row],[tenure]]&lt;=12,"0-12 Months",
IF(TelcoData2[[#This Row],[tenure]]&lt;=24,"13-24 Months",
IF(TelcoData2[[#This Row],[tenure]]&lt;=36,"25-36 Months",
IF(TelcoData2[[#This Row],[tenure]]&lt;=48,"37-48 Months",
IF(TelcoData2[[#This Row],[tenure]]&lt;=60,"49-60 Months",
"61-72 Months")))))</f>
        <v>49-60 Months</v>
      </c>
    </row>
    <row r="376" spans="1:24"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s="5">
        <v>3646.8</v>
      </c>
      <c r="U376" t="s">
        <v>24</v>
      </c>
      <c r="V376" s="5">
        <f>IFERROR(VALUE(TRIM(TelcoData2[[#This Row],[TotalCharges]])),"")</f>
        <v>3646.8</v>
      </c>
      <c r="W376">
        <f>IF(TelcoData2[[#This Row],[Churn]]="Yes",1,0)</f>
        <v>0</v>
      </c>
      <c r="X376" t="str">
        <f>IF(TelcoData2[[#This Row],[tenure]]&lt;=12,"0-12 Months",
IF(TelcoData2[[#This Row],[tenure]]&lt;=24,"13-24 Months",
IF(TelcoData2[[#This Row],[tenure]]&lt;=36,"25-36 Months",
IF(TelcoData2[[#This Row],[tenure]]&lt;=48,"37-48 Months",
IF(TelcoData2[[#This Row],[tenure]]&lt;=60,"49-60 Months",
"61-72 Months")))))</f>
        <v>37-48 Months</v>
      </c>
    </row>
    <row r="377" spans="1:24"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s="5">
        <v>3662.25</v>
      </c>
      <c r="U377" t="s">
        <v>24</v>
      </c>
      <c r="V377" s="5">
        <f>IFERROR(VALUE(TRIM(TelcoData2[[#This Row],[TotalCharges]])),"")</f>
        <v>3662.25</v>
      </c>
      <c r="W377">
        <f>IF(TelcoData2[[#This Row],[Churn]]="Yes",1,0)</f>
        <v>0</v>
      </c>
      <c r="X377" t="str">
        <f>IF(TelcoData2[[#This Row],[tenure]]&lt;=12,"0-12 Months",
IF(TelcoData2[[#This Row],[tenure]]&lt;=24,"13-24 Months",
IF(TelcoData2[[#This Row],[tenure]]&lt;=36,"25-36 Months",
IF(TelcoData2[[#This Row],[tenure]]&lt;=48,"37-48 Months",
IF(TelcoData2[[#This Row],[tenure]]&lt;=60,"49-60 Months",
"61-72 Months")))))</f>
        <v>37-48 Months</v>
      </c>
    </row>
    <row r="378" spans="1:24"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s="5">
        <v>25.35</v>
      </c>
      <c r="U378" t="s">
        <v>24</v>
      </c>
      <c r="V378" s="5">
        <f>IFERROR(VALUE(TRIM(TelcoData2[[#This Row],[TotalCharges]])),"")</f>
        <v>25.35</v>
      </c>
      <c r="W378">
        <f>IF(TelcoData2[[#This Row],[Churn]]="Yes",1,0)</f>
        <v>0</v>
      </c>
      <c r="X378" t="str">
        <f>IF(TelcoData2[[#This Row],[tenure]]&lt;=12,"0-12 Months",
IF(TelcoData2[[#This Row],[tenure]]&lt;=24,"13-24 Months",
IF(TelcoData2[[#This Row],[tenure]]&lt;=36,"25-36 Months",
IF(TelcoData2[[#This Row],[tenure]]&lt;=48,"37-48 Months",
IF(TelcoData2[[#This Row],[tenure]]&lt;=60,"49-60 Months",
"61-72 Months")))))</f>
        <v>0-12 Months</v>
      </c>
    </row>
    <row r="379" spans="1:24"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s="5">
        <v>2566.5</v>
      </c>
      <c r="U379" t="s">
        <v>23</v>
      </c>
      <c r="V379" s="5">
        <f>IFERROR(VALUE(TRIM(TelcoData2[[#This Row],[TotalCharges]])),"")</f>
        <v>2566.5</v>
      </c>
      <c r="W379">
        <f>IF(TelcoData2[[#This Row],[Churn]]="Yes",1,0)</f>
        <v>1</v>
      </c>
      <c r="X379" t="str">
        <f>IF(TelcoData2[[#This Row],[tenure]]&lt;=12,"0-12 Months",
IF(TelcoData2[[#This Row],[tenure]]&lt;=24,"13-24 Months",
IF(TelcoData2[[#This Row],[tenure]]&lt;=36,"25-36 Months",
IF(TelcoData2[[#This Row],[tenure]]&lt;=48,"37-48 Months",
IF(TelcoData2[[#This Row],[tenure]]&lt;=60,"49-60 Months",
"61-72 Months")))))</f>
        <v>25-36 Months</v>
      </c>
    </row>
    <row r="380" spans="1:24"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s="5">
        <v>5308.7</v>
      </c>
      <c r="U380" t="s">
        <v>24</v>
      </c>
      <c r="V380" s="5">
        <f>IFERROR(VALUE(TRIM(TelcoData2[[#This Row],[TotalCharges]])),"")</f>
        <v>5308.7</v>
      </c>
      <c r="W380">
        <f>IF(TelcoData2[[#This Row],[Churn]]="Yes",1,0)</f>
        <v>0</v>
      </c>
      <c r="X380" t="str">
        <f>IF(TelcoData2[[#This Row],[tenure]]&lt;=12,"0-12 Months",
IF(TelcoData2[[#This Row],[tenure]]&lt;=24,"13-24 Months",
IF(TelcoData2[[#This Row],[tenure]]&lt;=36,"25-36 Months",
IF(TelcoData2[[#This Row],[tenure]]&lt;=48,"37-48 Months",
IF(TelcoData2[[#This Row],[tenure]]&lt;=60,"49-60 Months",
"61-72 Months")))))</f>
        <v>61-72 Months</v>
      </c>
    </row>
    <row r="381" spans="1:24"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s="5">
        <v>1410.25</v>
      </c>
      <c r="U381" t="s">
        <v>24</v>
      </c>
      <c r="V381" s="5">
        <f>IFERROR(VALUE(TRIM(TelcoData2[[#This Row],[TotalCharges]])),"")</f>
        <v>1410.25</v>
      </c>
      <c r="W381">
        <f>IF(TelcoData2[[#This Row],[Churn]]="Yes",1,0)</f>
        <v>0</v>
      </c>
      <c r="X381" t="str">
        <f>IF(TelcoData2[[#This Row],[tenure]]&lt;=12,"0-12 Months",
IF(TelcoData2[[#This Row],[tenure]]&lt;=24,"13-24 Months",
IF(TelcoData2[[#This Row],[tenure]]&lt;=36,"25-36 Months",
IF(TelcoData2[[#This Row],[tenure]]&lt;=48,"37-48 Months",
IF(TelcoData2[[#This Row],[tenure]]&lt;=60,"49-60 Months",
"61-72 Months")))))</f>
        <v>13-24 Months</v>
      </c>
    </row>
    <row r="382" spans="1:24"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s="5">
        <v>3339.05</v>
      </c>
      <c r="U382" t="s">
        <v>24</v>
      </c>
      <c r="V382" s="5">
        <f>IFERROR(VALUE(TRIM(TelcoData2[[#This Row],[TotalCharges]])),"")</f>
        <v>3339.05</v>
      </c>
      <c r="W382">
        <f>IF(TelcoData2[[#This Row],[Churn]]="Yes",1,0)</f>
        <v>0</v>
      </c>
      <c r="X382" t="str">
        <f>IF(TelcoData2[[#This Row],[tenure]]&lt;=12,"0-12 Months",
IF(TelcoData2[[#This Row],[tenure]]&lt;=24,"13-24 Months",
IF(TelcoData2[[#This Row],[tenure]]&lt;=36,"25-36 Months",
IF(TelcoData2[[#This Row],[tenure]]&lt;=48,"37-48 Months",
IF(TelcoData2[[#This Row],[tenure]]&lt;=60,"49-60 Months",
"61-72 Months")))))</f>
        <v>37-48 Months</v>
      </c>
    </row>
    <row r="383" spans="1:24"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s="5">
        <v>50.65</v>
      </c>
      <c r="U383" t="s">
        <v>23</v>
      </c>
      <c r="V383" s="5">
        <f>IFERROR(VALUE(TRIM(TelcoData2[[#This Row],[TotalCharges]])),"")</f>
        <v>50.65</v>
      </c>
      <c r="W383">
        <f>IF(TelcoData2[[#This Row],[Churn]]="Yes",1,0)</f>
        <v>1</v>
      </c>
      <c r="X383" t="str">
        <f>IF(TelcoData2[[#This Row],[tenure]]&lt;=12,"0-12 Months",
IF(TelcoData2[[#This Row],[tenure]]&lt;=24,"13-24 Months",
IF(TelcoData2[[#This Row],[tenure]]&lt;=36,"25-36 Months",
IF(TelcoData2[[#This Row],[tenure]]&lt;=48,"37-48 Months",
IF(TelcoData2[[#This Row],[tenure]]&lt;=60,"49-60 Months",
"61-72 Months")))))</f>
        <v>0-12 Months</v>
      </c>
    </row>
    <row r="384" spans="1:24"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s="5">
        <v>4732.3500000000004</v>
      </c>
      <c r="U384" t="s">
        <v>24</v>
      </c>
      <c r="V384" s="5">
        <f>IFERROR(VALUE(TRIM(TelcoData2[[#This Row],[TotalCharges]])),"")</f>
        <v>4732.3500000000004</v>
      </c>
      <c r="W384">
        <f>IF(TelcoData2[[#This Row],[Churn]]="Yes",1,0)</f>
        <v>0</v>
      </c>
      <c r="X384" t="str">
        <f>IF(TelcoData2[[#This Row],[tenure]]&lt;=12,"0-12 Months",
IF(TelcoData2[[#This Row],[tenure]]&lt;=24,"13-24 Months",
IF(TelcoData2[[#This Row],[tenure]]&lt;=36,"25-36 Months",
IF(TelcoData2[[#This Row],[tenure]]&lt;=48,"37-48 Months",
IF(TelcoData2[[#This Row],[tenure]]&lt;=60,"49-60 Months",
"61-72 Months")))))</f>
        <v>61-72 Months</v>
      </c>
    </row>
    <row r="385" spans="1:24"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s="5">
        <v>90.85</v>
      </c>
      <c r="U385" t="s">
        <v>23</v>
      </c>
      <c r="V385" s="5">
        <f>IFERROR(VALUE(TRIM(TelcoData2[[#This Row],[TotalCharges]])),"")</f>
        <v>90.85</v>
      </c>
      <c r="W385">
        <f>IF(TelcoData2[[#This Row],[Churn]]="Yes",1,0)</f>
        <v>1</v>
      </c>
      <c r="X385" t="str">
        <f>IF(TelcoData2[[#This Row],[tenure]]&lt;=12,"0-12 Months",
IF(TelcoData2[[#This Row],[tenure]]&lt;=24,"13-24 Months",
IF(TelcoData2[[#This Row],[tenure]]&lt;=36,"25-36 Months",
IF(TelcoData2[[#This Row],[tenure]]&lt;=48,"37-48 Months",
IF(TelcoData2[[#This Row],[tenure]]&lt;=60,"49-60 Months",
"61-72 Months")))))</f>
        <v>0-12 Months</v>
      </c>
    </row>
    <row r="386" spans="1:24"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s="5">
        <v>5067.45</v>
      </c>
      <c r="U386" t="s">
        <v>24</v>
      </c>
      <c r="V386" s="5">
        <f>IFERROR(VALUE(TRIM(TelcoData2[[#This Row],[TotalCharges]])),"")</f>
        <v>5067.45</v>
      </c>
      <c r="W386">
        <f>IF(TelcoData2[[#This Row],[Churn]]="Yes",1,0)</f>
        <v>0</v>
      </c>
      <c r="X386" t="str">
        <f>IF(TelcoData2[[#This Row],[tenure]]&lt;=12,"0-12 Months",
IF(TelcoData2[[#This Row],[tenure]]&lt;=24,"13-24 Months",
IF(TelcoData2[[#This Row],[tenure]]&lt;=36,"25-36 Months",
IF(TelcoData2[[#This Row],[tenure]]&lt;=48,"37-48 Months",
IF(TelcoData2[[#This Row],[tenure]]&lt;=60,"49-60 Months",
"61-72 Months")))))</f>
        <v>37-48 Months</v>
      </c>
    </row>
    <row r="387" spans="1:24"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s="5">
        <v>214.75</v>
      </c>
      <c r="U387" t="s">
        <v>23</v>
      </c>
      <c r="V387" s="5">
        <f>IFERROR(VALUE(TRIM(TelcoData2[[#This Row],[TotalCharges]])),"")</f>
        <v>214.75</v>
      </c>
      <c r="W387">
        <f>IF(TelcoData2[[#This Row],[Churn]]="Yes",1,0)</f>
        <v>1</v>
      </c>
      <c r="X387" t="str">
        <f>IF(TelcoData2[[#This Row],[tenure]]&lt;=12,"0-12 Months",
IF(TelcoData2[[#This Row],[tenure]]&lt;=24,"13-24 Months",
IF(TelcoData2[[#This Row],[tenure]]&lt;=36,"25-36 Months",
IF(TelcoData2[[#This Row],[tenure]]&lt;=48,"37-48 Months",
IF(TelcoData2[[#This Row],[tenure]]&lt;=60,"49-60 Months",
"61-72 Months")))))</f>
        <v>0-12 Months</v>
      </c>
    </row>
    <row r="388" spans="1:24"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s="5">
        <v>4874.7</v>
      </c>
      <c r="U388" t="s">
        <v>23</v>
      </c>
      <c r="V388" s="5">
        <f>IFERROR(VALUE(TRIM(TelcoData2[[#This Row],[TotalCharges]])),"")</f>
        <v>4874.7</v>
      </c>
      <c r="W388">
        <f>IF(TelcoData2[[#This Row],[Churn]]="Yes",1,0)</f>
        <v>1</v>
      </c>
      <c r="X388" t="str">
        <f>IF(TelcoData2[[#This Row],[tenure]]&lt;=12,"0-12 Months",
IF(TelcoData2[[#This Row],[tenure]]&lt;=24,"13-24 Months",
IF(TelcoData2[[#This Row],[tenure]]&lt;=36,"25-36 Months",
IF(TelcoData2[[#This Row],[tenure]]&lt;=48,"37-48 Months",
IF(TelcoData2[[#This Row],[tenure]]&lt;=60,"49-60 Months",
"61-72 Months")))))</f>
        <v>49-60 Months</v>
      </c>
    </row>
    <row r="389" spans="1:24"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s="5">
        <v>2348.4499999999998</v>
      </c>
      <c r="U389" t="s">
        <v>24</v>
      </c>
      <c r="V389" s="5">
        <f>IFERROR(VALUE(TRIM(TelcoData2[[#This Row],[TotalCharges]])),"")</f>
        <v>2348.4499999999998</v>
      </c>
      <c r="W389">
        <f>IF(TelcoData2[[#This Row],[Churn]]="Yes",1,0)</f>
        <v>0</v>
      </c>
      <c r="X389" t="str">
        <f>IF(TelcoData2[[#This Row],[tenure]]&lt;=12,"0-12 Months",
IF(TelcoData2[[#This Row],[tenure]]&lt;=24,"13-24 Months",
IF(TelcoData2[[#This Row],[tenure]]&lt;=36,"25-36 Months",
IF(TelcoData2[[#This Row],[tenure]]&lt;=48,"37-48 Months",
IF(TelcoData2[[#This Row],[tenure]]&lt;=60,"49-60 Months",
"61-72 Months")))))</f>
        <v>37-48 Months</v>
      </c>
    </row>
    <row r="390" spans="1:24"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s="5">
        <v>4063</v>
      </c>
      <c r="U390" t="s">
        <v>24</v>
      </c>
      <c r="V390" s="5">
        <f>IFERROR(VALUE(TRIM(TelcoData2[[#This Row],[TotalCharges]])),"")</f>
        <v>4063</v>
      </c>
      <c r="W390">
        <f>IF(TelcoData2[[#This Row],[Churn]]="Yes",1,0)</f>
        <v>0</v>
      </c>
      <c r="X390" t="str">
        <f>IF(TelcoData2[[#This Row],[tenure]]&lt;=12,"0-12 Months",
IF(TelcoData2[[#This Row],[tenure]]&lt;=24,"13-24 Months",
IF(TelcoData2[[#This Row],[tenure]]&lt;=36,"25-36 Months",
IF(TelcoData2[[#This Row],[tenure]]&lt;=48,"37-48 Months",
IF(TelcoData2[[#This Row],[tenure]]&lt;=60,"49-60 Months",
"61-72 Months")))))</f>
        <v>37-48 Months</v>
      </c>
    </row>
    <row r="391" spans="1:24"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s="5">
        <v>44</v>
      </c>
      <c r="U391" t="s">
        <v>24</v>
      </c>
      <c r="V391" s="5">
        <f>IFERROR(VALUE(TRIM(TelcoData2[[#This Row],[TotalCharges]])),"")</f>
        <v>44</v>
      </c>
      <c r="W391">
        <f>IF(TelcoData2[[#This Row],[Churn]]="Yes",1,0)</f>
        <v>0</v>
      </c>
      <c r="X391" t="str">
        <f>IF(TelcoData2[[#This Row],[tenure]]&lt;=12,"0-12 Months",
IF(TelcoData2[[#This Row],[tenure]]&lt;=24,"13-24 Months",
IF(TelcoData2[[#This Row],[tenure]]&lt;=36,"25-36 Months",
IF(TelcoData2[[#This Row],[tenure]]&lt;=48,"37-48 Months",
IF(TelcoData2[[#This Row],[tenure]]&lt;=60,"49-60 Months",
"61-72 Months")))))</f>
        <v>0-12 Months</v>
      </c>
    </row>
    <row r="392" spans="1:24"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s="5">
        <v>2595.25</v>
      </c>
      <c r="U392" t="s">
        <v>24</v>
      </c>
      <c r="V392" s="5">
        <f>IFERROR(VALUE(TRIM(TelcoData2[[#This Row],[TotalCharges]])),"")</f>
        <v>2595.25</v>
      </c>
      <c r="W392">
        <f>IF(TelcoData2[[#This Row],[Churn]]="Yes",1,0)</f>
        <v>0</v>
      </c>
      <c r="X392" t="str">
        <f>IF(TelcoData2[[#This Row],[tenure]]&lt;=12,"0-12 Months",
IF(TelcoData2[[#This Row],[tenure]]&lt;=24,"13-24 Months",
IF(TelcoData2[[#This Row],[tenure]]&lt;=36,"25-36 Months",
IF(TelcoData2[[#This Row],[tenure]]&lt;=48,"37-48 Months",
IF(TelcoData2[[#This Row],[tenure]]&lt;=60,"49-60 Months",
"61-72 Months")))))</f>
        <v>25-36 Months</v>
      </c>
    </row>
    <row r="393" spans="1:24"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s="5">
        <v>2309.5500000000002</v>
      </c>
      <c r="U393" t="s">
        <v>24</v>
      </c>
      <c r="V393" s="5">
        <f>IFERROR(VALUE(TRIM(TelcoData2[[#This Row],[TotalCharges]])),"")</f>
        <v>2309.5500000000002</v>
      </c>
      <c r="W393">
        <f>IF(TelcoData2[[#This Row],[Churn]]="Yes",1,0)</f>
        <v>0</v>
      </c>
      <c r="X393" t="str">
        <f>IF(TelcoData2[[#This Row],[tenure]]&lt;=12,"0-12 Months",
IF(TelcoData2[[#This Row],[tenure]]&lt;=24,"13-24 Months",
IF(TelcoData2[[#This Row],[tenure]]&lt;=36,"25-36 Months",
IF(TelcoData2[[#This Row],[tenure]]&lt;=48,"37-48 Months",
IF(TelcoData2[[#This Row],[tenure]]&lt;=60,"49-60 Months",
"61-72 Months")))))</f>
        <v>25-36 Months</v>
      </c>
    </row>
    <row r="394" spans="1:24"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s="5">
        <v>89.3</v>
      </c>
      <c r="U394" t="s">
        <v>24</v>
      </c>
      <c r="V394" s="5">
        <f>IFERROR(VALUE(TRIM(TelcoData2[[#This Row],[TotalCharges]])),"")</f>
        <v>89.3</v>
      </c>
      <c r="W394">
        <f>IF(TelcoData2[[#This Row],[Churn]]="Yes",1,0)</f>
        <v>0</v>
      </c>
      <c r="X394" t="str">
        <f>IF(TelcoData2[[#This Row],[tenure]]&lt;=12,"0-12 Months",
IF(TelcoData2[[#This Row],[tenure]]&lt;=24,"13-24 Months",
IF(TelcoData2[[#This Row],[tenure]]&lt;=36,"25-36 Months",
IF(TelcoData2[[#This Row],[tenure]]&lt;=48,"37-48 Months",
IF(TelcoData2[[#This Row],[tenure]]&lt;=60,"49-60 Months",
"61-72 Months")))))</f>
        <v>0-12 Months</v>
      </c>
    </row>
    <row r="395" spans="1:24"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s="5">
        <v>367.55</v>
      </c>
      <c r="U395" t="s">
        <v>24</v>
      </c>
      <c r="V395" s="5">
        <f>IFERROR(VALUE(TRIM(TelcoData2[[#This Row],[TotalCharges]])),"")</f>
        <v>367.55</v>
      </c>
      <c r="W395">
        <f>IF(TelcoData2[[#This Row],[Churn]]="Yes",1,0)</f>
        <v>0</v>
      </c>
      <c r="X395" t="str">
        <f>IF(TelcoData2[[#This Row],[tenure]]&lt;=12,"0-12 Months",
IF(TelcoData2[[#This Row],[tenure]]&lt;=24,"13-24 Months",
IF(TelcoData2[[#This Row],[tenure]]&lt;=36,"25-36 Months",
IF(TelcoData2[[#This Row],[tenure]]&lt;=48,"37-48 Months",
IF(TelcoData2[[#This Row],[tenure]]&lt;=60,"49-60 Months",
"61-72 Months")))))</f>
        <v>13-24 Months</v>
      </c>
    </row>
    <row r="396" spans="1:24"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s="5">
        <v>3944.5</v>
      </c>
      <c r="U396" t="s">
        <v>24</v>
      </c>
      <c r="V396" s="5">
        <f>IFERROR(VALUE(TRIM(TelcoData2[[#This Row],[TotalCharges]])),"")</f>
        <v>3944.5</v>
      </c>
      <c r="W396">
        <f>IF(TelcoData2[[#This Row],[Churn]]="Yes",1,0)</f>
        <v>0</v>
      </c>
      <c r="X396" t="str">
        <f>IF(TelcoData2[[#This Row],[tenure]]&lt;=12,"0-12 Months",
IF(TelcoData2[[#This Row],[tenure]]&lt;=24,"13-24 Months",
IF(TelcoData2[[#This Row],[tenure]]&lt;=36,"25-36 Months",
IF(TelcoData2[[#This Row],[tenure]]&lt;=48,"37-48 Months",
IF(TelcoData2[[#This Row],[tenure]]&lt;=60,"49-60 Months",
"61-72 Months")))))</f>
        <v>37-48 Months</v>
      </c>
    </row>
    <row r="397" spans="1:24"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s="5">
        <v>5965.95</v>
      </c>
      <c r="U397" t="s">
        <v>24</v>
      </c>
      <c r="V397" s="5">
        <f>IFERROR(VALUE(TRIM(TelcoData2[[#This Row],[TotalCharges]])),"")</f>
        <v>5965.95</v>
      </c>
      <c r="W397">
        <f>IF(TelcoData2[[#This Row],[Churn]]="Yes",1,0)</f>
        <v>0</v>
      </c>
      <c r="X397" t="str">
        <f>IF(TelcoData2[[#This Row],[tenure]]&lt;=12,"0-12 Months",
IF(TelcoData2[[#This Row],[tenure]]&lt;=24,"13-24 Months",
IF(TelcoData2[[#This Row],[tenure]]&lt;=36,"25-36 Months",
IF(TelcoData2[[#This Row],[tenure]]&lt;=48,"37-48 Months",
IF(TelcoData2[[#This Row],[tenure]]&lt;=60,"49-60 Months",
"61-72 Months")))))</f>
        <v>61-72 Months</v>
      </c>
    </row>
    <row r="398" spans="1:24"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s="5">
        <v>3694.7</v>
      </c>
      <c r="U398" t="s">
        <v>24</v>
      </c>
      <c r="V398" s="5">
        <f>IFERROR(VALUE(TRIM(TelcoData2[[#This Row],[TotalCharges]])),"")</f>
        <v>3694.7</v>
      </c>
      <c r="W398">
        <f>IF(TelcoData2[[#This Row],[Churn]]="Yes",1,0)</f>
        <v>0</v>
      </c>
      <c r="X398" t="str">
        <f>IF(TelcoData2[[#This Row],[tenure]]&lt;=12,"0-12 Months",
IF(TelcoData2[[#This Row],[tenure]]&lt;=24,"13-24 Months",
IF(TelcoData2[[#This Row],[tenure]]&lt;=36,"25-36 Months",
IF(TelcoData2[[#This Row],[tenure]]&lt;=48,"37-48 Months",
IF(TelcoData2[[#This Row],[tenure]]&lt;=60,"49-60 Months",
"61-72 Months")))))</f>
        <v>25-36 Months</v>
      </c>
    </row>
    <row r="399" spans="1:24"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s="5">
        <v>2524.4499999999998</v>
      </c>
      <c r="U399" t="s">
        <v>23</v>
      </c>
      <c r="V399" s="5">
        <f>IFERROR(VALUE(TRIM(TelcoData2[[#This Row],[TotalCharges]])),"")</f>
        <v>2524.4499999999998</v>
      </c>
      <c r="W399">
        <f>IF(TelcoData2[[#This Row],[Churn]]="Yes",1,0)</f>
        <v>1</v>
      </c>
      <c r="X399" t="str">
        <f>IF(TelcoData2[[#This Row],[tenure]]&lt;=12,"0-12 Months",
IF(TelcoData2[[#This Row],[tenure]]&lt;=24,"13-24 Months",
IF(TelcoData2[[#This Row],[tenure]]&lt;=36,"25-36 Months",
IF(TelcoData2[[#This Row],[tenure]]&lt;=48,"37-48 Months",
IF(TelcoData2[[#This Row],[tenure]]&lt;=60,"49-60 Months",
"61-72 Months")))))</f>
        <v>25-36 Months</v>
      </c>
    </row>
    <row r="400" spans="1:24"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s="5">
        <v>1803.7</v>
      </c>
      <c r="U400" t="s">
        <v>24</v>
      </c>
      <c r="V400" s="5">
        <f>IFERROR(VALUE(TRIM(TelcoData2[[#This Row],[TotalCharges]])),"")</f>
        <v>1803.7</v>
      </c>
      <c r="W400">
        <f>IF(TelcoData2[[#This Row],[Churn]]="Yes",1,0)</f>
        <v>0</v>
      </c>
      <c r="X400" t="str">
        <f>IF(TelcoData2[[#This Row],[tenure]]&lt;=12,"0-12 Months",
IF(TelcoData2[[#This Row],[tenure]]&lt;=24,"13-24 Months",
IF(TelcoData2[[#This Row],[tenure]]&lt;=36,"25-36 Months",
IF(TelcoData2[[#This Row],[tenure]]&lt;=48,"37-48 Months",
IF(TelcoData2[[#This Row],[tenure]]&lt;=60,"49-60 Months",
"61-72 Months")))))</f>
        <v>25-36 Months</v>
      </c>
    </row>
    <row r="401" spans="1:24"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s="5">
        <v>415.1</v>
      </c>
      <c r="U401" t="s">
        <v>24</v>
      </c>
      <c r="V401" s="5">
        <f>IFERROR(VALUE(TRIM(TelcoData2[[#This Row],[TotalCharges]])),"")</f>
        <v>415.1</v>
      </c>
      <c r="W401">
        <f>IF(TelcoData2[[#This Row],[Churn]]="Yes",1,0)</f>
        <v>0</v>
      </c>
      <c r="X401" t="str">
        <f>IF(TelcoData2[[#This Row],[tenure]]&lt;=12,"0-12 Months",
IF(TelcoData2[[#This Row],[tenure]]&lt;=24,"13-24 Months",
IF(TelcoData2[[#This Row],[tenure]]&lt;=36,"25-36 Months",
IF(TelcoData2[[#This Row],[tenure]]&lt;=48,"37-48 Months",
IF(TelcoData2[[#This Row],[tenure]]&lt;=60,"49-60 Months",
"61-72 Months")))))</f>
        <v>13-24 Months</v>
      </c>
    </row>
    <row r="402" spans="1:24"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s="5">
        <v>624.15</v>
      </c>
      <c r="U402" t="s">
        <v>24</v>
      </c>
      <c r="V402" s="5">
        <f>IFERROR(VALUE(TRIM(TelcoData2[[#This Row],[TotalCharges]])),"")</f>
        <v>624.15</v>
      </c>
      <c r="W402">
        <f>IF(TelcoData2[[#This Row],[Churn]]="Yes",1,0)</f>
        <v>0</v>
      </c>
      <c r="X402" t="str">
        <f>IF(TelcoData2[[#This Row],[tenure]]&lt;=12,"0-12 Months",
IF(TelcoData2[[#This Row],[tenure]]&lt;=24,"13-24 Months",
IF(TelcoData2[[#This Row],[tenure]]&lt;=36,"25-36 Months",
IF(TelcoData2[[#This Row],[tenure]]&lt;=48,"37-48 Months",
IF(TelcoData2[[#This Row],[tenure]]&lt;=60,"49-60 Months",
"61-72 Months")))))</f>
        <v>25-36 Months</v>
      </c>
    </row>
    <row r="403" spans="1:24"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s="5">
        <v>237.7</v>
      </c>
      <c r="U403" t="s">
        <v>24</v>
      </c>
      <c r="V403" s="5">
        <f>IFERROR(VALUE(TRIM(TelcoData2[[#This Row],[TotalCharges]])),"")</f>
        <v>237.7</v>
      </c>
      <c r="W403">
        <f>IF(TelcoData2[[#This Row],[Churn]]="Yes",1,0)</f>
        <v>0</v>
      </c>
      <c r="X403" t="str">
        <f>IF(TelcoData2[[#This Row],[tenure]]&lt;=12,"0-12 Months",
IF(TelcoData2[[#This Row],[tenure]]&lt;=24,"13-24 Months",
IF(TelcoData2[[#This Row],[tenure]]&lt;=36,"25-36 Months",
IF(TelcoData2[[#This Row],[tenure]]&lt;=48,"37-48 Months",
IF(TelcoData2[[#This Row],[tenure]]&lt;=60,"49-60 Months",
"61-72 Months")))))</f>
        <v>0-12 Months</v>
      </c>
    </row>
    <row r="404" spans="1:24"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s="5">
        <v>7007.6</v>
      </c>
      <c r="U404" t="s">
        <v>23</v>
      </c>
      <c r="V404" s="5">
        <f>IFERROR(VALUE(TRIM(TelcoData2[[#This Row],[TotalCharges]])),"")</f>
        <v>7007.6</v>
      </c>
      <c r="W404">
        <f>IF(TelcoData2[[#This Row],[Churn]]="Yes",1,0)</f>
        <v>1</v>
      </c>
      <c r="X404" t="str">
        <f>IF(TelcoData2[[#This Row],[tenure]]&lt;=12,"0-12 Months",
IF(TelcoData2[[#This Row],[tenure]]&lt;=24,"13-24 Months",
IF(TelcoData2[[#This Row],[tenure]]&lt;=36,"25-36 Months",
IF(TelcoData2[[#This Row],[tenure]]&lt;=48,"37-48 Months",
IF(TelcoData2[[#This Row],[tenure]]&lt;=60,"49-60 Months",
"61-72 Months")))))</f>
        <v>61-72 Months</v>
      </c>
    </row>
    <row r="405" spans="1:24"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s="5">
        <v>3848.8</v>
      </c>
      <c r="U405" t="s">
        <v>24</v>
      </c>
      <c r="V405" s="5">
        <f>IFERROR(VALUE(TRIM(TelcoData2[[#This Row],[TotalCharges]])),"")</f>
        <v>3848.8</v>
      </c>
      <c r="W405">
        <f>IF(TelcoData2[[#This Row],[Churn]]="Yes",1,0)</f>
        <v>0</v>
      </c>
      <c r="X405" t="str">
        <f>IF(TelcoData2[[#This Row],[tenure]]&lt;=12,"0-12 Months",
IF(TelcoData2[[#This Row],[tenure]]&lt;=24,"13-24 Months",
IF(TelcoData2[[#This Row],[tenure]]&lt;=36,"25-36 Months",
IF(TelcoData2[[#This Row],[tenure]]&lt;=48,"37-48 Months",
IF(TelcoData2[[#This Row],[tenure]]&lt;=60,"49-60 Months",
"61-72 Months")))))</f>
        <v>61-72 Months</v>
      </c>
    </row>
    <row r="406" spans="1:24"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s="5">
        <v>419.4</v>
      </c>
      <c r="U406" t="s">
        <v>24</v>
      </c>
      <c r="V406" s="5">
        <f>IFERROR(VALUE(TRIM(TelcoData2[[#This Row],[TotalCharges]])),"")</f>
        <v>419.4</v>
      </c>
      <c r="W406">
        <f>IF(TelcoData2[[#This Row],[Churn]]="Yes",1,0)</f>
        <v>0</v>
      </c>
      <c r="X406" t="str">
        <f>IF(TelcoData2[[#This Row],[tenure]]&lt;=12,"0-12 Months",
IF(TelcoData2[[#This Row],[tenure]]&lt;=24,"13-24 Months",
IF(TelcoData2[[#This Row],[tenure]]&lt;=36,"25-36 Months",
IF(TelcoData2[[#This Row],[tenure]]&lt;=48,"37-48 Months",
IF(TelcoData2[[#This Row],[tenure]]&lt;=60,"49-60 Months",
"61-72 Months")))))</f>
        <v>13-24 Months</v>
      </c>
    </row>
    <row r="407" spans="1:24"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s="5">
        <v>1468.75</v>
      </c>
      <c r="U407" t="s">
        <v>24</v>
      </c>
      <c r="V407" s="5">
        <f>IFERROR(VALUE(TRIM(TelcoData2[[#This Row],[TotalCharges]])),"")</f>
        <v>1468.75</v>
      </c>
      <c r="W407">
        <f>IF(TelcoData2[[#This Row],[Churn]]="Yes",1,0)</f>
        <v>0</v>
      </c>
      <c r="X407" t="str">
        <f>IF(TelcoData2[[#This Row],[tenure]]&lt;=12,"0-12 Months",
IF(TelcoData2[[#This Row],[tenure]]&lt;=24,"13-24 Months",
IF(TelcoData2[[#This Row],[tenure]]&lt;=36,"25-36 Months",
IF(TelcoData2[[#This Row],[tenure]]&lt;=48,"37-48 Months",
IF(TelcoData2[[#This Row],[tenure]]&lt;=60,"49-60 Months",
"61-72 Months")))))</f>
        <v>61-72 Months</v>
      </c>
    </row>
    <row r="408" spans="1:24"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s="5">
        <v>5812</v>
      </c>
      <c r="U408" t="s">
        <v>24</v>
      </c>
      <c r="V408" s="5">
        <f>IFERROR(VALUE(TRIM(TelcoData2[[#This Row],[TotalCharges]])),"")</f>
        <v>5812</v>
      </c>
      <c r="W408">
        <f>IF(TelcoData2[[#This Row],[Churn]]="Yes",1,0)</f>
        <v>0</v>
      </c>
      <c r="X408" t="str">
        <f>IF(TelcoData2[[#This Row],[tenure]]&lt;=12,"0-12 Months",
IF(TelcoData2[[#This Row],[tenure]]&lt;=24,"13-24 Months",
IF(TelcoData2[[#This Row],[tenure]]&lt;=36,"25-36 Months",
IF(TelcoData2[[#This Row],[tenure]]&lt;=48,"37-48 Months",
IF(TelcoData2[[#This Row],[tenure]]&lt;=60,"49-60 Months",
"61-72 Months")))))</f>
        <v>49-60 Months</v>
      </c>
    </row>
    <row r="409" spans="1:24"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s="5">
        <v>2861.45</v>
      </c>
      <c r="U409" t="s">
        <v>24</v>
      </c>
      <c r="V409" s="5">
        <f>IFERROR(VALUE(TRIM(TelcoData2[[#This Row],[TotalCharges]])),"")</f>
        <v>2861.45</v>
      </c>
      <c r="W409">
        <f>IF(TelcoData2[[#This Row],[Churn]]="Yes",1,0)</f>
        <v>0</v>
      </c>
      <c r="X409" t="str">
        <f>IF(TelcoData2[[#This Row],[tenure]]&lt;=12,"0-12 Months",
IF(TelcoData2[[#This Row],[tenure]]&lt;=24,"13-24 Months",
IF(TelcoData2[[#This Row],[tenure]]&lt;=36,"25-36 Months",
IF(TelcoData2[[#This Row],[tenure]]&lt;=48,"37-48 Months",
IF(TelcoData2[[#This Row],[tenure]]&lt;=60,"49-60 Months",
"61-72 Months")))))</f>
        <v>25-36 Months</v>
      </c>
    </row>
    <row r="410" spans="1:24"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s="5">
        <v>19.899999999999999</v>
      </c>
      <c r="U410" t="s">
        <v>23</v>
      </c>
      <c r="V410" s="5">
        <f>IFERROR(VALUE(TRIM(TelcoData2[[#This Row],[TotalCharges]])),"")</f>
        <v>19.899999999999999</v>
      </c>
      <c r="W410">
        <f>IF(TelcoData2[[#This Row],[Churn]]="Yes",1,0)</f>
        <v>1</v>
      </c>
      <c r="X410" t="str">
        <f>IF(TelcoData2[[#This Row],[tenure]]&lt;=12,"0-12 Months",
IF(TelcoData2[[#This Row],[tenure]]&lt;=24,"13-24 Months",
IF(TelcoData2[[#This Row],[tenure]]&lt;=36,"25-36 Months",
IF(TelcoData2[[#This Row],[tenure]]&lt;=48,"37-48 Months",
IF(TelcoData2[[#This Row],[tenure]]&lt;=60,"49-60 Months",
"61-72 Months")))))</f>
        <v>0-12 Months</v>
      </c>
    </row>
    <row r="411" spans="1:24"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s="5">
        <v>19.600000000000001</v>
      </c>
      <c r="U411" t="s">
        <v>23</v>
      </c>
      <c r="V411" s="5">
        <f>IFERROR(VALUE(TRIM(TelcoData2[[#This Row],[TotalCharges]])),"")</f>
        <v>19.600000000000001</v>
      </c>
      <c r="W411">
        <f>IF(TelcoData2[[#This Row],[Churn]]="Yes",1,0)</f>
        <v>1</v>
      </c>
      <c r="X411" t="str">
        <f>IF(TelcoData2[[#This Row],[tenure]]&lt;=12,"0-12 Months",
IF(TelcoData2[[#This Row],[tenure]]&lt;=24,"13-24 Months",
IF(TelcoData2[[#This Row],[tenure]]&lt;=36,"25-36 Months",
IF(TelcoData2[[#This Row],[tenure]]&lt;=48,"37-48 Months",
IF(TelcoData2[[#This Row],[tenure]]&lt;=60,"49-60 Months",
"61-72 Months")))))</f>
        <v>0-12 Months</v>
      </c>
    </row>
    <row r="412" spans="1:24"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s="5">
        <v>233.7</v>
      </c>
      <c r="U412" t="s">
        <v>23</v>
      </c>
      <c r="V412" s="5">
        <f>IFERROR(VALUE(TRIM(TelcoData2[[#This Row],[TotalCharges]])),"")</f>
        <v>233.7</v>
      </c>
      <c r="W412">
        <f>IF(TelcoData2[[#This Row],[Churn]]="Yes",1,0)</f>
        <v>1</v>
      </c>
      <c r="X412" t="str">
        <f>IF(TelcoData2[[#This Row],[tenure]]&lt;=12,"0-12 Months",
IF(TelcoData2[[#This Row],[tenure]]&lt;=24,"13-24 Months",
IF(TelcoData2[[#This Row],[tenure]]&lt;=36,"25-36 Months",
IF(TelcoData2[[#This Row],[tenure]]&lt;=48,"37-48 Months",
IF(TelcoData2[[#This Row],[tenure]]&lt;=60,"49-60 Months",
"61-72 Months")))))</f>
        <v>0-12 Months</v>
      </c>
    </row>
    <row r="413" spans="1:24"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s="5">
        <v>1066.1500000000001</v>
      </c>
      <c r="U413" t="s">
        <v>24</v>
      </c>
      <c r="V413" s="5">
        <f>IFERROR(VALUE(TRIM(TelcoData2[[#This Row],[TotalCharges]])),"")</f>
        <v>1066.1500000000001</v>
      </c>
      <c r="W413">
        <f>IF(TelcoData2[[#This Row],[Churn]]="Yes",1,0)</f>
        <v>0</v>
      </c>
      <c r="X413" t="str">
        <f>IF(TelcoData2[[#This Row],[tenure]]&lt;=12,"0-12 Months",
IF(TelcoData2[[#This Row],[tenure]]&lt;=24,"13-24 Months",
IF(TelcoData2[[#This Row],[tenure]]&lt;=36,"25-36 Months",
IF(TelcoData2[[#This Row],[tenure]]&lt;=48,"37-48 Months",
IF(TelcoData2[[#This Row],[tenure]]&lt;=60,"49-60 Months",
"61-72 Months")))))</f>
        <v>37-48 Months</v>
      </c>
    </row>
    <row r="414" spans="1:24"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s="5">
        <v>2149.0500000000002</v>
      </c>
      <c r="U414" t="s">
        <v>24</v>
      </c>
      <c r="V414" s="5">
        <f>IFERROR(VALUE(TRIM(TelcoData2[[#This Row],[TotalCharges]])),"")</f>
        <v>2149.0500000000002</v>
      </c>
      <c r="W414">
        <f>IF(TelcoData2[[#This Row],[Churn]]="Yes",1,0)</f>
        <v>0</v>
      </c>
      <c r="X414" t="str">
        <f>IF(TelcoData2[[#This Row],[tenure]]&lt;=12,"0-12 Months",
IF(TelcoData2[[#This Row],[tenure]]&lt;=24,"13-24 Months",
IF(TelcoData2[[#This Row],[tenure]]&lt;=36,"25-36 Months",
IF(TelcoData2[[#This Row],[tenure]]&lt;=48,"37-48 Months",
IF(TelcoData2[[#This Row],[tenure]]&lt;=60,"49-60 Months",
"61-72 Months")))))</f>
        <v>25-36 Months</v>
      </c>
    </row>
    <row r="415" spans="1:24"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s="5">
        <v>4473</v>
      </c>
      <c r="U415" t="s">
        <v>24</v>
      </c>
      <c r="V415" s="5">
        <f>IFERROR(VALUE(TRIM(TelcoData2[[#This Row],[TotalCharges]])),"")</f>
        <v>4473</v>
      </c>
      <c r="W415">
        <f>IF(TelcoData2[[#This Row],[Churn]]="Yes",1,0)</f>
        <v>0</v>
      </c>
      <c r="X415" t="str">
        <f>IF(TelcoData2[[#This Row],[tenure]]&lt;=12,"0-12 Months",
IF(TelcoData2[[#This Row],[tenure]]&lt;=24,"13-24 Months",
IF(TelcoData2[[#This Row],[tenure]]&lt;=36,"25-36 Months",
IF(TelcoData2[[#This Row],[tenure]]&lt;=48,"37-48 Months",
IF(TelcoData2[[#This Row],[tenure]]&lt;=60,"49-60 Months",
"61-72 Months")))))</f>
        <v>49-60 Months</v>
      </c>
    </row>
    <row r="416" spans="1:24"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s="5">
        <v>3545.05</v>
      </c>
      <c r="U416" t="s">
        <v>24</v>
      </c>
      <c r="V416" s="5">
        <f>IFERROR(VALUE(TRIM(TelcoData2[[#This Row],[TotalCharges]])),"")</f>
        <v>3545.05</v>
      </c>
      <c r="W416">
        <f>IF(TelcoData2[[#This Row],[Churn]]="Yes",1,0)</f>
        <v>0</v>
      </c>
      <c r="X416" t="str">
        <f>IF(TelcoData2[[#This Row],[tenure]]&lt;=12,"0-12 Months",
IF(TelcoData2[[#This Row],[tenure]]&lt;=24,"13-24 Months",
IF(TelcoData2[[#This Row],[tenure]]&lt;=36,"25-36 Months",
IF(TelcoData2[[#This Row],[tenure]]&lt;=48,"37-48 Months",
IF(TelcoData2[[#This Row],[tenure]]&lt;=60,"49-60 Months",
"61-72 Months")))))</f>
        <v>37-48 Months</v>
      </c>
    </row>
    <row r="417" spans="1:24"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s="5">
        <v>1195.75</v>
      </c>
      <c r="U417" t="s">
        <v>24</v>
      </c>
      <c r="V417" s="5">
        <f>IFERROR(VALUE(TRIM(TelcoData2[[#This Row],[TotalCharges]])),"")</f>
        <v>1195.75</v>
      </c>
      <c r="W417">
        <f>IF(TelcoData2[[#This Row],[Churn]]="Yes",1,0)</f>
        <v>0</v>
      </c>
      <c r="X417" t="str">
        <f>IF(TelcoData2[[#This Row],[tenure]]&lt;=12,"0-12 Months",
IF(TelcoData2[[#This Row],[tenure]]&lt;=24,"13-24 Months",
IF(TelcoData2[[#This Row],[tenure]]&lt;=36,"25-36 Months",
IF(TelcoData2[[#This Row],[tenure]]&lt;=48,"37-48 Months",
IF(TelcoData2[[#This Row],[tenure]]&lt;=60,"49-60 Months",
"61-72 Months")))))</f>
        <v>13-24 Months</v>
      </c>
    </row>
    <row r="418" spans="1:24"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s="5">
        <v>6858.9</v>
      </c>
      <c r="U418" t="s">
        <v>24</v>
      </c>
      <c r="V418" s="5">
        <f>IFERROR(VALUE(TRIM(TelcoData2[[#This Row],[TotalCharges]])),"")</f>
        <v>6858.9</v>
      </c>
      <c r="W418">
        <f>IF(TelcoData2[[#This Row],[Churn]]="Yes",1,0)</f>
        <v>0</v>
      </c>
      <c r="X418" t="str">
        <f>IF(TelcoData2[[#This Row],[tenure]]&lt;=12,"0-12 Months",
IF(TelcoData2[[#This Row],[tenure]]&lt;=24,"13-24 Months",
IF(TelcoData2[[#This Row],[tenure]]&lt;=36,"25-36 Months",
IF(TelcoData2[[#This Row],[tenure]]&lt;=48,"37-48 Months",
IF(TelcoData2[[#This Row],[tenure]]&lt;=60,"49-60 Months",
"61-72 Months")))))</f>
        <v>61-72 Months</v>
      </c>
    </row>
    <row r="419" spans="1:24"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s="5">
        <v>1024.7</v>
      </c>
      <c r="U419" t="s">
        <v>24</v>
      </c>
      <c r="V419" s="5">
        <f>IFERROR(VALUE(TRIM(TelcoData2[[#This Row],[TotalCharges]])),"")</f>
        <v>1024.7</v>
      </c>
      <c r="W419">
        <f>IF(TelcoData2[[#This Row],[Churn]]="Yes",1,0)</f>
        <v>0</v>
      </c>
      <c r="X419" t="str">
        <f>IF(TelcoData2[[#This Row],[tenure]]&lt;=12,"0-12 Months",
IF(TelcoData2[[#This Row],[tenure]]&lt;=24,"13-24 Months",
IF(TelcoData2[[#This Row],[tenure]]&lt;=36,"25-36 Months",
IF(TelcoData2[[#This Row],[tenure]]&lt;=48,"37-48 Months",
IF(TelcoData2[[#This Row],[tenure]]&lt;=60,"49-60 Months",
"61-72 Months")))))</f>
        <v>37-48 Months</v>
      </c>
    </row>
    <row r="420" spans="1:24"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s="5">
        <v>1845.9</v>
      </c>
      <c r="U420" t="s">
        <v>23</v>
      </c>
      <c r="V420" s="5">
        <f>IFERROR(VALUE(TRIM(TelcoData2[[#This Row],[TotalCharges]])),"")</f>
        <v>1845.9</v>
      </c>
      <c r="W420">
        <f>IF(TelcoData2[[#This Row],[Churn]]="Yes",1,0)</f>
        <v>1</v>
      </c>
      <c r="X420" t="str">
        <f>IF(TelcoData2[[#This Row],[tenure]]&lt;=12,"0-12 Months",
IF(TelcoData2[[#This Row],[tenure]]&lt;=24,"13-24 Months",
IF(TelcoData2[[#This Row],[tenure]]&lt;=36,"25-36 Months",
IF(TelcoData2[[#This Row],[tenure]]&lt;=48,"37-48 Months",
IF(TelcoData2[[#This Row],[tenure]]&lt;=60,"49-60 Months",
"61-72 Months")))))</f>
        <v>13-24 Months</v>
      </c>
    </row>
    <row r="421" spans="1:24"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s="5">
        <v>75.3</v>
      </c>
      <c r="U421" t="s">
        <v>23</v>
      </c>
      <c r="V421" s="5">
        <f>IFERROR(VALUE(TRIM(TelcoData2[[#This Row],[TotalCharges]])),"")</f>
        <v>75.3</v>
      </c>
      <c r="W421">
        <f>IF(TelcoData2[[#This Row],[Churn]]="Yes",1,0)</f>
        <v>1</v>
      </c>
      <c r="X421" t="str">
        <f>IF(TelcoData2[[#This Row],[tenure]]&lt;=12,"0-12 Months",
IF(TelcoData2[[#This Row],[tenure]]&lt;=24,"13-24 Months",
IF(TelcoData2[[#This Row],[tenure]]&lt;=36,"25-36 Months",
IF(TelcoData2[[#This Row],[tenure]]&lt;=48,"37-48 Months",
IF(TelcoData2[[#This Row],[tenure]]&lt;=60,"49-60 Months",
"61-72 Months")))))</f>
        <v>0-12 Months</v>
      </c>
    </row>
    <row r="422" spans="1:24"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s="5">
        <v>132.25</v>
      </c>
      <c r="U422" t="s">
        <v>24</v>
      </c>
      <c r="V422" s="5">
        <f>IFERROR(VALUE(TRIM(TelcoData2[[#This Row],[TotalCharges]])),"")</f>
        <v>132.25</v>
      </c>
      <c r="W422">
        <f>IF(TelcoData2[[#This Row],[Churn]]="Yes",1,0)</f>
        <v>0</v>
      </c>
      <c r="X422" t="str">
        <f>IF(TelcoData2[[#This Row],[tenure]]&lt;=12,"0-12 Months",
IF(TelcoData2[[#This Row],[tenure]]&lt;=24,"13-24 Months",
IF(TelcoData2[[#This Row],[tenure]]&lt;=36,"25-36 Months",
IF(TelcoData2[[#This Row],[tenure]]&lt;=48,"37-48 Months",
IF(TelcoData2[[#This Row],[tenure]]&lt;=60,"49-60 Months",
"61-72 Months")))))</f>
        <v>0-12 Months</v>
      </c>
    </row>
    <row r="423" spans="1:24"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s="5">
        <v>515.45000000000005</v>
      </c>
      <c r="U423" t="s">
        <v>24</v>
      </c>
      <c r="V423" s="5">
        <f>IFERROR(VALUE(TRIM(TelcoData2[[#This Row],[TotalCharges]])),"")</f>
        <v>515.45000000000005</v>
      </c>
      <c r="W423">
        <f>IF(TelcoData2[[#This Row],[Churn]]="Yes",1,0)</f>
        <v>0</v>
      </c>
      <c r="X423" t="str">
        <f>IF(TelcoData2[[#This Row],[tenure]]&lt;=12,"0-12 Months",
IF(TelcoData2[[#This Row],[tenure]]&lt;=24,"13-24 Months",
IF(TelcoData2[[#This Row],[tenure]]&lt;=36,"25-36 Months",
IF(TelcoData2[[#This Row],[tenure]]&lt;=48,"37-48 Months",
IF(TelcoData2[[#This Row],[tenure]]&lt;=60,"49-60 Months",
"61-72 Months")))))</f>
        <v>0-12 Months</v>
      </c>
    </row>
    <row r="424" spans="1:24"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s="5">
        <v>2830.45</v>
      </c>
      <c r="U424" t="s">
        <v>24</v>
      </c>
      <c r="V424" s="5">
        <f>IFERROR(VALUE(TRIM(TelcoData2[[#This Row],[TotalCharges]])),"")</f>
        <v>2830.45</v>
      </c>
      <c r="W424">
        <f>IF(TelcoData2[[#This Row],[Churn]]="Yes",1,0)</f>
        <v>0</v>
      </c>
      <c r="X424" t="str">
        <f>IF(TelcoData2[[#This Row],[tenure]]&lt;=12,"0-12 Months",
IF(TelcoData2[[#This Row],[tenure]]&lt;=24,"13-24 Months",
IF(TelcoData2[[#This Row],[tenure]]&lt;=36,"25-36 Months",
IF(TelcoData2[[#This Row],[tenure]]&lt;=48,"37-48 Months",
IF(TelcoData2[[#This Row],[tenure]]&lt;=60,"49-60 Months",
"61-72 Months")))))</f>
        <v>25-36 Months</v>
      </c>
    </row>
    <row r="425" spans="1:24"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s="5">
        <v>1110.5</v>
      </c>
      <c r="U425" t="s">
        <v>24</v>
      </c>
      <c r="V425" s="5">
        <f>IFERROR(VALUE(TRIM(TelcoData2[[#This Row],[TotalCharges]])),"")</f>
        <v>1110.5</v>
      </c>
      <c r="W425">
        <f>IF(TelcoData2[[#This Row],[Churn]]="Yes",1,0)</f>
        <v>0</v>
      </c>
      <c r="X425" t="str">
        <f>IF(TelcoData2[[#This Row],[tenure]]&lt;=12,"0-12 Months",
IF(TelcoData2[[#This Row],[tenure]]&lt;=24,"13-24 Months",
IF(TelcoData2[[#This Row],[tenure]]&lt;=36,"25-36 Months",
IF(TelcoData2[[#This Row],[tenure]]&lt;=48,"37-48 Months",
IF(TelcoData2[[#This Row],[tenure]]&lt;=60,"49-60 Months",
"61-72 Months")))))</f>
        <v>37-48 Months</v>
      </c>
    </row>
    <row r="426" spans="1:24"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s="5">
        <v>449.3</v>
      </c>
      <c r="U426" t="s">
        <v>24</v>
      </c>
      <c r="V426" s="5">
        <f>IFERROR(VALUE(TRIM(TelcoData2[[#This Row],[TotalCharges]])),"")</f>
        <v>449.3</v>
      </c>
      <c r="W426">
        <f>IF(TelcoData2[[#This Row],[Churn]]="Yes",1,0)</f>
        <v>0</v>
      </c>
      <c r="X426" t="str">
        <f>IF(TelcoData2[[#This Row],[tenure]]&lt;=12,"0-12 Months",
IF(TelcoData2[[#This Row],[tenure]]&lt;=24,"13-24 Months",
IF(TelcoData2[[#This Row],[tenure]]&lt;=36,"25-36 Months",
IF(TelcoData2[[#This Row],[tenure]]&lt;=48,"37-48 Months",
IF(TelcoData2[[#This Row],[tenure]]&lt;=60,"49-60 Months",
"61-72 Months")))))</f>
        <v>0-12 Months</v>
      </c>
    </row>
    <row r="427" spans="1:24"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s="5">
        <v>2838.55</v>
      </c>
      <c r="U427" t="s">
        <v>24</v>
      </c>
      <c r="V427" s="5">
        <f>IFERROR(VALUE(TRIM(TelcoData2[[#This Row],[TotalCharges]])),"")</f>
        <v>2838.55</v>
      </c>
      <c r="W427">
        <f>IF(TelcoData2[[#This Row],[Churn]]="Yes",1,0)</f>
        <v>0</v>
      </c>
      <c r="X427" t="str">
        <f>IF(TelcoData2[[#This Row],[tenure]]&lt;=12,"0-12 Months",
IF(TelcoData2[[#This Row],[tenure]]&lt;=24,"13-24 Months",
IF(TelcoData2[[#This Row],[tenure]]&lt;=36,"25-36 Months",
IF(TelcoData2[[#This Row],[tenure]]&lt;=48,"37-48 Months",
IF(TelcoData2[[#This Row],[tenure]]&lt;=60,"49-60 Months",
"61-72 Months")))))</f>
        <v>49-60 Months</v>
      </c>
    </row>
    <row r="428" spans="1:24"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s="5">
        <v>5376.4</v>
      </c>
      <c r="U428" t="s">
        <v>24</v>
      </c>
      <c r="V428" s="5">
        <f>IFERROR(VALUE(TRIM(TelcoData2[[#This Row],[TotalCharges]])),"")</f>
        <v>5376.4</v>
      </c>
      <c r="W428">
        <f>IF(TelcoData2[[#This Row],[Churn]]="Yes",1,0)</f>
        <v>0</v>
      </c>
      <c r="X428" t="str">
        <f>IF(TelcoData2[[#This Row],[tenure]]&lt;=12,"0-12 Months",
IF(TelcoData2[[#This Row],[tenure]]&lt;=24,"13-24 Months",
IF(TelcoData2[[#This Row],[tenure]]&lt;=36,"25-36 Months",
IF(TelcoData2[[#This Row],[tenure]]&lt;=48,"37-48 Months",
IF(TelcoData2[[#This Row],[tenure]]&lt;=60,"49-60 Months",
"61-72 Months")))))</f>
        <v>49-60 Months</v>
      </c>
    </row>
    <row r="429" spans="1:24"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s="5">
        <v>858.6</v>
      </c>
      <c r="U429" t="s">
        <v>24</v>
      </c>
      <c r="V429" s="5">
        <f>IFERROR(VALUE(TRIM(TelcoData2[[#This Row],[TotalCharges]])),"")</f>
        <v>858.6</v>
      </c>
      <c r="W429">
        <f>IF(TelcoData2[[#This Row],[Churn]]="Yes",1,0)</f>
        <v>0</v>
      </c>
      <c r="X429" t="str">
        <f>IF(TelcoData2[[#This Row],[tenure]]&lt;=12,"0-12 Months",
IF(TelcoData2[[#This Row],[tenure]]&lt;=24,"13-24 Months",
IF(TelcoData2[[#This Row],[tenure]]&lt;=36,"25-36 Months",
IF(TelcoData2[[#This Row],[tenure]]&lt;=48,"37-48 Months",
IF(TelcoData2[[#This Row],[tenure]]&lt;=60,"49-60 Months",
"61-72 Months")))))</f>
        <v>0-12 Months</v>
      </c>
    </row>
    <row r="430" spans="1:24"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s="5">
        <v>1395.05</v>
      </c>
      <c r="U430" t="s">
        <v>24</v>
      </c>
      <c r="V430" s="5">
        <f>IFERROR(VALUE(TRIM(TelcoData2[[#This Row],[TotalCharges]])),"")</f>
        <v>1395.05</v>
      </c>
      <c r="W430">
        <f>IF(TelcoData2[[#This Row],[Churn]]="Yes",1,0)</f>
        <v>0</v>
      </c>
      <c r="X430" t="str">
        <f>IF(TelcoData2[[#This Row],[tenure]]&lt;=12,"0-12 Months",
IF(TelcoData2[[#This Row],[tenure]]&lt;=24,"13-24 Months",
IF(TelcoData2[[#This Row],[tenure]]&lt;=36,"25-36 Months",
IF(TelcoData2[[#This Row],[tenure]]&lt;=48,"37-48 Months",
IF(TelcoData2[[#This Row],[tenure]]&lt;=60,"49-60 Months",
"61-72 Months")))))</f>
        <v>13-24 Months</v>
      </c>
    </row>
    <row r="431" spans="1:24"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s="5">
        <v>3975.7</v>
      </c>
      <c r="U431" t="s">
        <v>24</v>
      </c>
      <c r="V431" s="5">
        <f>IFERROR(VALUE(TRIM(TelcoData2[[#This Row],[TotalCharges]])),"")</f>
        <v>3975.7</v>
      </c>
      <c r="W431">
        <f>IF(TelcoData2[[#This Row],[Churn]]="Yes",1,0)</f>
        <v>0</v>
      </c>
      <c r="X431" t="str">
        <f>IF(TelcoData2[[#This Row],[tenure]]&lt;=12,"0-12 Months",
IF(TelcoData2[[#This Row],[tenure]]&lt;=24,"13-24 Months",
IF(TelcoData2[[#This Row],[tenure]]&lt;=36,"25-36 Months",
IF(TelcoData2[[#This Row],[tenure]]&lt;=48,"37-48 Months",
IF(TelcoData2[[#This Row],[tenure]]&lt;=60,"49-60 Months",
"61-72 Months")))))</f>
        <v>61-72 Months</v>
      </c>
    </row>
    <row r="432" spans="1:24"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s="5">
        <v>1182.55</v>
      </c>
      <c r="U432" t="s">
        <v>23</v>
      </c>
      <c r="V432" s="5">
        <f>IFERROR(VALUE(TRIM(TelcoData2[[#This Row],[TotalCharges]])),"")</f>
        <v>1182.55</v>
      </c>
      <c r="W432">
        <f>IF(TelcoData2[[#This Row],[Churn]]="Yes",1,0)</f>
        <v>1</v>
      </c>
      <c r="X432" t="str">
        <f>IF(TelcoData2[[#This Row],[tenure]]&lt;=12,"0-12 Months",
IF(TelcoData2[[#This Row],[tenure]]&lt;=24,"13-24 Months",
IF(TelcoData2[[#This Row],[tenure]]&lt;=36,"25-36 Months",
IF(TelcoData2[[#This Row],[tenure]]&lt;=48,"37-48 Months",
IF(TelcoData2[[#This Row],[tenure]]&lt;=60,"49-60 Months",
"61-72 Months")))))</f>
        <v>61-72 Months</v>
      </c>
    </row>
    <row r="433" spans="1:24"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s="5">
        <v>4784.45</v>
      </c>
      <c r="U433" t="s">
        <v>24</v>
      </c>
      <c r="V433" s="5">
        <f>IFERROR(VALUE(TRIM(TelcoData2[[#This Row],[TotalCharges]])),"")</f>
        <v>4784.45</v>
      </c>
      <c r="W433">
        <f>IF(TelcoData2[[#This Row],[Churn]]="Yes",1,0)</f>
        <v>0</v>
      </c>
      <c r="X433" t="str">
        <f>IF(TelcoData2[[#This Row],[tenure]]&lt;=12,"0-12 Months",
IF(TelcoData2[[#This Row],[tenure]]&lt;=24,"13-24 Months",
IF(TelcoData2[[#This Row],[tenure]]&lt;=36,"25-36 Months",
IF(TelcoData2[[#This Row],[tenure]]&lt;=48,"37-48 Months",
IF(TelcoData2[[#This Row],[tenure]]&lt;=60,"49-60 Months",
"61-72 Months")))))</f>
        <v>61-72 Months</v>
      </c>
    </row>
    <row r="434" spans="1:24"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s="5">
        <v>119.5</v>
      </c>
      <c r="U434" t="s">
        <v>24</v>
      </c>
      <c r="V434" s="5">
        <f>IFERROR(VALUE(TRIM(TelcoData2[[#This Row],[TotalCharges]])),"")</f>
        <v>119.5</v>
      </c>
      <c r="W434">
        <f>IF(TelcoData2[[#This Row],[Churn]]="Yes",1,0)</f>
        <v>0</v>
      </c>
      <c r="X434" t="str">
        <f>IF(TelcoData2[[#This Row],[tenure]]&lt;=12,"0-12 Months",
IF(TelcoData2[[#This Row],[tenure]]&lt;=24,"13-24 Months",
IF(TelcoData2[[#This Row],[tenure]]&lt;=36,"25-36 Months",
IF(TelcoData2[[#This Row],[tenure]]&lt;=48,"37-48 Months",
IF(TelcoData2[[#This Row],[tenure]]&lt;=60,"49-60 Months",
"61-72 Months")))))</f>
        <v>0-12 Months</v>
      </c>
    </row>
    <row r="435" spans="1:24"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s="5">
        <v>518.9</v>
      </c>
      <c r="U435" t="s">
        <v>23</v>
      </c>
      <c r="V435" s="5">
        <f>IFERROR(VALUE(TRIM(TelcoData2[[#This Row],[TotalCharges]])),"")</f>
        <v>518.9</v>
      </c>
      <c r="W435">
        <f>IF(TelcoData2[[#This Row],[Churn]]="Yes",1,0)</f>
        <v>1</v>
      </c>
      <c r="X435" t="str">
        <f>IF(TelcoData2[[#This Row],[tenure]]&lt;=12,"0-12 Months",
IF(TelcoData2[[#This Row],[tenure]]&lt;=24,"13-24 Months",
IF(TelcoData2[[#This Row],[tenure]]&lt;=36,"25-36 Months",
IF(TelcoData2[[#This Row],[tenure]]&lt;=48,"37-48 Months",
IF(TelcoData2[[#This Row],[tenure]]&lt;=60,"49-60 Months",
"61-72 Months")))))</f>
        <v>0-12 Months</v>
      </c>
    </row>
    <row r="436" spans="1:24"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s="5">
        <v>899.45</v>
      </c>
      <c r="U436" t="s">
        <v>24</v>
      </c>
      <c r="V436" s="5">
        <f>IFERROR(VALUE(TRIM(TelcoData2[[#This Row],[TotalCharges]])),"")</f>
        <v>899.45</v>
      </c>
      <c r="W436">
        <f>IF(TelcoData2[[#This Row],[Churn]]="Yes",1,0)</f>
        <v>0</v>
      </c>
      <c r="X436" t="str">
        <f>IF(TelcoData2[[#This Row],[tenure]]&lt;=12,"0-12 Months",
IF(TelcoData2[[#This Row],[tenure]]&lt;=24,"13-24 Months",
IF(TelcoData2[[#This Row],[tenure]]&lt;=36,"25-36 Months",
IF(TelcoData2[[#This Row],[tenure]]&lt;=48,"37-48 Months",
IF(TelcoData2[[#This Row],[tenure]]&lt;=60,"49-60 Months",
"61-72 Months")))))</f>
        <v>37-48 Months</v>
      </c>
    </row>
    <row r="437" spans="1:24"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s="5">
        <v>1183.8</v>
      </c>
      <c r="U437" t="s">
        <v>24</v>
      </c>
      <c r="V437" s="5">
        <f>IFERROR(VALUE(TRIM(TelcoData2[[#This Row],[TotalCharges]])),"")</f>
        <v>1183.8</v>
      </c>
      <c r="W437">
        <f>IF(TelcoData2[[#This Row],[Churn]]="Yes",1,0)</f>
        <v>0</v>
      </c>
      <c r="X437" t="str">
        <f>IF(TelcoData2[[#This Row],[tenure]]&lt;=12,"0-12 Months",
IF(TelcoData2[[#This Row],[tenure]]&lt;=24,"13-24 Months",
IF(TelcoData2[[#This Row],[tenure]]&lt;=36,"25-36 Months",
IF(TelcoData2[[#This Row],[tenure]]&lt;=48,"37-48 Months",
IF(TelcoData2[[#This Row],[tenure]]&lt;=60,"49-60 Months",
"61-72 Months")))))</f>
        <v>25-36 Months</v>
      </c>
    </row>
    <row r="438" spans="1:24"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s="5">
        <v>720.05</v>
      </c>
      <c r="U438" t="s">
        <v>24</v>
      </c>
      <c r="V438" s="5">
        <f>IFERROR(VALUE(TRIM(TelcoData2[[#This Row],[TotalCharges]])),"")</f>
        <v>720.05</v>
      </c>
      <c r="W438">
        <f>IF(TelcoData2[[#This Row],[Churn]]="Yes",1,0)</f>
        <v>0</v>
      </c>
      <c r="X438" t="str">
        <f>IF(TelcoData2[[#This Row],[tenure]]&lt;=12,"0-12 Months",
IF(TelcoData2[[#This Row],[tenure]]&lt;=24,"13-24 Months",
IF(TelcoData2[[#This Row],[tenure]]&lt;=36,"25-36 Months",
IF(TelcoData2[[#This Row],[tenure]]&lt;=48,"37-48 Months",
IF(TelcoData2[[#This Row],[tenure]]&lt;=60,"49-60 Months",
"61-72 Months")))))</f>
        <v>25-36 Months</v>
      </c>
    </row>
    <row r="439" spans="1:24"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s="5">
        <v>8468.2000000000007</v>
      </c>
      <c r="U439" t="s">
        <v>24</v>
      </c>
      <c r="V439" s="5">
        <f>IFERROR(VALUE(TRIM(TelcoData2[[#This Row],[TotalCharges]])),"")</f>
        <v>8468.2000000000007</v>
      </c>
      <c r="W439">
        <f>IF(TelcoData2[[#This Row],[Churn]]="Yes",1,0)</f>
        <v>0</v>
      </c>
      <c r="X439" t="str">
        <f>IF(TelcoData2[[#This Row],[tenure]]&lt;=12,"0-12 Months",
IF(TelcoData2[[#This Row],[tenure]]&lt;=24,"13-24 Months",
IF(TelcoData2[[#This Row],[tenure]]&lt;=36,"25-36 Months",
IF(TelcoData2[[#This Row],[tenure]]&lt;=48,"37-48 Months",
IF(TelcoData2[[#This Row],[tenure]]&lt;=60,"49-60 Months",
"61-72 Months")))))</f>
        <v>61-72 Months</v>
      </c>
    </row>
    <row r="440" spans="1:24"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s="5">
        <v>3161.2</v>
      </c>
      <c r="U440" t="s">
        <v>24</v>
      </c>
      <c r="V440" s="5">
        <f>IFERROR(VALUE(TRIM(TelcoData2[[#This Row],[TotalCharges]])),"")</f>
        <v>3161.2</v>
      </c>
      <c r="W440">
        <f>IF(TelcoData2[[#This Row],[Churn]]="Yes",1,0)</f>
        <v>0</v>
      </c>
      <c r="X440" t="str">
        <f>IF(TelcoData2[[#This Row],[tenure]]&lt;=12,"0-12 Months",
IF(TelcoData2[[#This Row],[tenure]]&lt;=24,"13-24 Months",
IF(TelcoData2[[#This Row],[tenure]]&lt;=36,"25-36 Months",
IF(TelcoData2[[#This Row],[tenure]]&lt;=48,"37-48 Months",
IF(TelcoData2[[#This Row],[tenure]]&lt;=60,"49-60 Months",
"61-72 Months")))))</f>
        <v>25-36 Months</v>
      </c>
    </row>
    <row r="441" spans="1:24"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s="5">
        <v>55.05</v>
      </c>
      <c r="U441" t="s">
        <v>24</v>
      </c>
      <c r="V441" s="5">
        <f>IFERROR(VALUE(TRIM(TelcoData2[[#This Row],[TotalCharges]])),"")</f>
        <v>55.05</v>
      </c>
      <c r="W441">
        <f>IF(TelcoData2[[#This Row],[Churn]]="Yes",1,0)</f>
        <v>0</v>
      </c>
      <c r="X441" t="str">
        <f>IF(TelcoData2[[#This Row],[tenure]]&lt;=12,"0-12 Months",
IF(TelcoData2[[#This Row],[tenure]]&lt;=24,"13-24 Months",
IF(TelcoData2[[#This Row],[tenure]]&lt;=36,"25-36 Months",
IF(TelcoData2[[#This Row],[tenure]]&lt;=48,"37-48 Months",
IF(TelcoData2[[#This Row],[tenure]]&lt;=60,"49-60 Months",
"61-72 Months")))))</f>
        <v>0-12 Months</v>
      </c>
    </row>
    <row r="442" spans="1:24"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s="5">
        <v>1882.55</v>
      </c>
      <c r="U442" t="s">
        <v>24</v>
      </c>
      <c r="V442" s="5">
        <f>IFERROR(VALUE(TRIM(TelcoData2[[#This Row],[TotalCharges]])),"")</f>
        <v>1882.55</v>
      </c>
      <c r="W442">
        <f>IF(TelcoData2[[#This Row],[Churn]]="Yes",1,0)</f>
        <v>0</v>
      </c>
      <c r="X442" t="str">
        <f>IF(TelcoData2[[#This Row],[tenure]]&lt;=12,"0-12 Months",
IF(TelcoData2[[#This Row],[tenure]]&lt;=24,"13-24 Months",
IF(TelcoData2[[#This Row],[tenure]]&lt;=36,"25-36 Months",
IF(TelcoData2[[#This Row],[tenure]]&lt;=48,"37-48 Months",
IF(TelcoData2[[#This Row],[tenure]]&lt;=60,"49-60 Months",
"61-72 Months")))))</f>
        <v>13-24 Months</v>
      </c>
    </row>
    <row r="443" spans="1:24"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s="5">
        <v>5070.3999999999996</v>
      </c>
      <c r="U443" t="s">
        <v>24</v>
      </c>
      <c r="V443" s="5">
        <f>IFERROR(VALUE(TRIM(TelcoData2[[#This Row],[TotalCharges]])),"")</f>
        <v>5070.3999999999996</v>
      </c>
      <c r="W443">
        <f>IF(TelcoData2[[#This Row],[Churn]]="Yes",1,0)</f>
        <v>0</v>
      </c>
      <c r="X443" t="str">
        <f>IF(TelcoData2[[#This Row],[tenure]]&lt;=12,"0-12 Months",
IF(TelcoData2[[#This Row],[tenure]]&lt;=24,"13-24 Months",
IF(TelcoData2[[#This Row],[tenure]]&lt;=36,"25-36 Months",
IF(TelcoData2[[#This Row],[tenure]]&lt;=48,"37-48 Months",
IF(TelcoData2[[#This Row],[tenure]]&lt;=60,"49-60 Months",
"61-72 Months")))))</f>
        <v>49-60 Months</v>
      </c>
    </row>
    <row r="444" spans="1:24"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s="5">
        <v>6049.5</v>
      </c>
      <c r="U444" t="s">
        <v>24</v>
      </c>
      <c r="V444" s="5">
        <f>IFERROR(VALUE(TRIM(TelcoData2[[#This Row],[TotalCharges]])),"")</f>
        <v>6049.5</v>
      </c>
      <c r="W444">
        <f>IF(TelcoData2[[#This Row],[Churn]]="Yes",1,0)</f>
        <v>0</v>
      </c>
      <c r="X444" t="str">
        <f>IF(TelcoData2[[#This Row],[tenure]]&lt;=12,"0-12 Months",
IF(TelcoData2[[#This Row],[tenure]]&lt;=24,"13-24 Months",
IF(TelcoData2[[#This Row],[tenure]]&lt;=36,"25-36 Months",
IF(TelcoData2[[#This Row],[tenure]]&lt;=48,"37-48 Months",
IF(TelcoData2[[#This Row],[tenure]]&lt;=60,"49-60 Months",
"61-72 Months")))))</f>
        <v>49-60 Months</v>
      </c>
    </row>
    <row r="445" spans="1:24"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s="5">
        <v>1166.7</v>
      </c>
      <c r="U445" t="s">
        <v>24</v>
      </c>
      <c r="V445" s="5">
        <f>IFERROR(VALUE(TRIM(TelcoData2[[#This Row],[TotalCharges]])),"")</f>
        <v>1166.7</v>
      </c>
      <c r="W445">
        <f>IF(TelcoData2[[#This Row],[Churn]]="Yes",1,0)</f>
        <v>0</v>
      </c>
      <c r="X445" t="str">
        <f>IF(TelcoData2[[#This Row],[tenure]]&lt;=12,"0-12 Months",
IF(TelcoData2[[#This Row],[tenure]]&lt;=24,"13-24 Months",
IF(TelcoData2[[#This Row],[tenure]]&lt;=36,"25-36 Months",
IF(TelcoData2[[#This Row],[tenure]]&lt;=48,"37-48 Months",
IF(TelcoData2[[#This Row],[tenure]]&lt;=60,"49-60 Months",
"61-72 Months")))))</f>
        <v>13-24 Months</v>
      </c>
    </row>
    <row r="446" spans="1:24"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s="5">
        <v>2937.65</v>
      </c>
      <c r="U446" t="s">
        <v>24</v>
      </c>
      <c r="V446" s="5">
        <f>IFERROR(VALUE(TRIM(TelcoData2[[#This Row],[TotalCharges]])),"")</f>
        <v>2937.65</v>
      </c>
      <c r="W446">
        <f>IF(TelcoData2[[#This Row],[Churn]]="Yes",1,0)</f>
        <v>0</v>
      </c>
      <c r="X446" t="str">
        <f>IF(TelcoData2[[#This Row],[tenure]]&lt;=12,"0-12 Months",
IF(TelcoData2[[#This Row],[tenure]]&lt;=24,"13-24 Months",
IF(TelcoData2[[#This Row],[tenure]]&lt;=36,"25-36 Months",
IF(TelcoData2[[#This Row],[tenure]]&lt;=48,"37-48 Months",
IF(TelcoData2[[#This Row],[tenure]]&lt;=60,"49-60 Months",
"61-72 Months")))))</f>
        <v>25-36 Months</v>
      </c>
    </row>
    <row r="447" spans="1:24"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s="5">
        <v>6396.45</v>
      </c>
      <c r="U447" t="s">
        <v>23</v>
      </c>
      <c r="V447" s="5">
        <f>IFERROR(VALUE(TRIM(TelcoData2[[#This Row],[TotalCharges]])),"")</f>
        <v>6396.45</v>
      </c>
      <c r="W447">
        <f>IF(TelcoData2[[#This Row],[Churn]]="Yes",1,0)</f>
        <v>1</v>
      </c>
      <c r="X447" t="str">
        <f>IF(TelcoData2[[#This Row],[tenure]]&lt;=12,"0-12 Months",
IF(TelcoData2[[#This Row],[tenure]]&lt;=24,"13-24 Months",
IF(TelcoData2[[#This Row],[tenure]]&lt;=36,"25-36 Months",
IF(TelcoData2[[#This Row],[tenure]]&lt;=48,"37-48 Months",
IF(TelcoData2[[#This Row],[tenure]]&lt;=60,"49-60 Months",
"61-72 Months")))))</f>
        <v>49-60 Months</v>
      </c>
    </row>
    <row r="448" spans="1:24"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s="5">
        <v>69.55</v>
      </c>
      <c r="U448" t="s">
        <v>23</v>
      </c>
      <c r="V448" s="5">
        <f>IFERROR(VALUE(TRIM(TelcoData2[[#This Row],[TotalCharges]])),"")</f>
        <v>69.55</v>
      </c>
      <c r="W448">
        <f>IF(TelcoData2[[#This Row],[Churn]]="Yes",1,0)</f>
        <v>1</v>
      </c>
      <c r="X448" t="str">
        <f>IF(TelcoData2[[#This Row],[tenure]]&lt;=12,"0-12 Months",
IF(TelcoData2[[#This Row],[tenure]]&lt;=24,"13-24 Months",
IF(TelcoData2[[#This Row],[tenure]]&lt;=36,"25-36 Months",
IF(TelcoData2[[#This Row],[tenure]]&lt;=48,"37-48 Months",
IF(TelcoData2[[#This Row],[tenure]]&lt;=60,"49-60 Months",
"61-72 Months")))))</f>
        <v>0-12 Months</v>
      </c>
    </row>
    <row r="449" spans="1:24"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s="5">
        <v>1270.25</v>
      </c>
      <c r="U449" t="s">
        <v>24</v>
      </c>
      <c r="V449" s="5">
        <f>IFERROR(VALUE(TRIM(TelcoData2[[#This Row],[TotalCharges]])),"")</f>
        <v>1270.25</v>
      </c>
      <c r="W449">
        <f>IF(TelcoData2[[#This Row],[Churn]]="Yes",1,0)</f>
        <v>0</v>
      </c>
      <c r="X449" t="str">
        <f>IF(TelcoData2[[#This Row],[tenure]]&lt;=12,"0-12 Months",
IF(TelcoData2[[#This Row],[tenure]]&lt;=24,"13-24 Months",
IF(TelcoData2[[#This Row],[tenure]]&lt;=36,"25-36 Months",
IF(TelcoData2[[#This Row],[tenure]]&lt;=48,"37-48 Months",
IF(TelcoData2[[#This Row],[tenure]]&lt;=60,"49-60 Months",
"61-72 Months")))))</f>
        <v>49-60 Months</v>
      </c>
    </row>
    <row r="450" spans="1:24"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s="5">
        <v>759.55</v>
      </c>
      <c r="U450" t="s">
        <v>24</v>
      </c>
      <c r="V450" s="5">
        <f>IFERROR(VALUE(TRIM(TelcoData2[[#This Row],[TotalCharges]])),"")</f>
        <v>759.55</v>
      </c>
      <c r="W450">
        <f>IF(TelcoData2[[#This Row],[Churn]]="Yes",1,0)</f>
        <v>0</v>
      </c>
      <c r="X450" t="str">
        <f>IF(TelcoData2[[#This Row],[tenure]]&lt;=12,"0-12 Months",
IF(TelcoData2[[#This Row],[tenure]]&lt;=24,"13-24 Months",
IF(TelcoData2[[#This Row],[tenure]]&lt;=36,"25-36 Months",
IF(TelcoData2[[#This Row],[tenure]]&lt;=48,"37-48 Months",
IF(TelcoData2[[#This Row],[tenure]]&lt;=60,"49-60 Months",
"61-72 Months")))))</f>
        <v>0-12 Months</v>
      </c>
    </row>
    <row r="451" spans="1:24"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s="5">
        <v>7611.55</v>
      </c>
      <c r="U451" t="s">
        <v>24</v>
      </c>
      <c r="V451" s="5">
        <f>IFERROR(VALUE(TRIM(TelcoData2[[#This Row],[TotalCharges]])),"")</f>
        <v>7611.55</v>
      </c>
      <c r="W451">
        <f>IF(TelcoData2[[#This Row],[Churn]]="Yes",1,0)</f>
        <v>0</v>
      </c>
      <c r="X451" t="str">
        <f>IF(TelcoData2[[#This Row],[tenure]]&lt;=12,"0-12 Months",
IF(TelcoData2[[#This Row],[tenure]]&lt;=24,"13-24 Months",
IF(TelcoData2[[#This Row],[tenure]]&lt;=36,"25-36 Months",
IF(TelcoData2[[#This Row],[tenure]]&lt;=48,"37-48 Months",
IF(TelcoData2[[#This Row],[tenure]]&lt;=60,"49-60 Months",
"61-72 Months")))))</f>
        <v>61-72 Months</v>
      </c>
    </row>
    <row r="452" spans="1:24"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s="5">
        <v>1642.75</v>
      </c>
      <c r="U452" t="s">
        <v>24</v>
      </c>
      <c r="V452" s="5">
        <f>IFERROR(VALUE(TRIM(TelcoData2[[#This Row],[TotalCharges]])),"")</f>
        <v>1642.75</v>
      </c>
      <c r="W452">
        <f>IF(TelcoData2[[#This Row],[Churn]]="Yes",1,0)</f>
        <v>0</v>
      </c>
      <c r="X452" t="str">
        <f>IF(TelcoData2[[#This Row],[tenure]]&lt;=12,"0-12 Months",
IF(TelcoData2[[#This Row],[tenure]]&lt;=24,"13-24 Months",
IF(TelcoData2[[#This Row],[tenure]]&lt;=36,"25-36 Months",
IF(TelcoData2[[#This Row],[tenure]]&lt;=48,"37-48 Months",
IF(TelcoData2[[#This Row],[tenure]]&lt;=60,"49-60 Months",
"61-72 Months")))))</f>
        <v>61-72 Months</v>
      </c>
    </row>
    <row r="453" spans="1:24"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s="5">
        <v>1545.4</v>
      </c>
      <c r="U453" t="s">
        <v>24</v>
      </c>
      <c r="V453" s="5">
        <f>IFERROR(VALUE(TRIM(TelcoData2[[#This Row],[TotalCharges]])),"")</f>
        <v>1545.4</v>
      </c>
      <c r="W453">
        <f>IF(TelcoData2[[#This Row],[Churn]]="Yes",1,0)</f>
        <v>0</v>
      </c>
      <c r="X453" t="str">
        <f>IF(TelcoData2[[#This Row],[tenure]]&lt;=12,"0-12 Months",
IF(TelcoData2[[#This Row],[tenure]]&lt;=24,"13-24 Months",
IF(TelcoData2[[#This Row],[tenure]]&lt;=36,"25-36 Months",
IF(TelcoData2[[#This Row],[tenure]]&lt;=48,"37-48 Months",
IF(TelcoData2[[#This Row],[tenure]]&lt;=60,"49-60 Months",
"61-72 Months")))))</f>
        <v>13-24 Months</v>
      </c>
    </row>
    <row r="454" spans="1:24"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s="5">
        <v>3582.4</v>
      </c>
      <c r="U454" t="s">
        <v>24</v>
      </c>
      <c r="V454" s="5">
        <f>IFERROR(VALUE(TRIM(TelcoData2[[#This Row],[TotalCharges]])),"")</f>
        <v>3582.4</v>
      </c>
      <c r="W454">
        <f>IF(TelcoData2[[#This Row],[Churn]]="Yes",1,0)</f>
        <v>0</v>
      </c>
      <c r="X454" t="str">
        <f>IF(TelcoData2[[#This Row],[tenure]]&lt;=12,"0-12 Months",
IF(TelcoData2[[#This Row],[tenure]]&lt;=24,"13-24 Months",
IF(TelcoData2[[#This Row],[tenure]]&lt;=36,"25-36 Months",
IF(TelcoData2[[#This Row],[tenure]]&lt;=48,"37-48 Months",
IF(TelcoData2[[#This Row],[tenure]]&lt;=60,"49-60 Months",
"61-72 Months")))))</f>
        <v>49-60 Months</v>
      </c>
    </row>
    <row r="455" spans="1:24"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s="5">
        <v>2227.1</v>
      </c>
      <c r="U455" t="s">
        <v>23</v>
      </c>
      <c r="V455" s="5">
        <f>IFERROR(VALUE(TRIM(TelcoData2[[#This Row],[TotalCharges]])),"")</f>
        <v>2227.1</v>
      </c>
      <c r="W455">
        <f>IF(TelcoData2[[#This Row],[Churn]]="Yes",1,0)</f>
        <v>1</v>
      </c>
      <c r="X455" t="str">
        <f>IF(TelcoData2[[#This Row],[tenure]]&lt;=12,"0-12 Months",
IF(TelcoData2[[#This Row],[tenure]]&lt;=24,"13-24 Months",
IF(TelcoData2[[#This Row],[tenure]]&lt;=36,"25-36 Months",
IF(TelcoData2[[#This Row],[tenure]]&lt;=48,"37-48 Months",
IF(TelcoData2[[#This Row],[tenure]]&lt;=60,"49-60 Months",
"61-72 Months")))))</f>
        <v>25-36 Months</v>
      </c>
    </row>
    <row r="456" spans="1:24"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s="5">
        <v>1417.9</v>
      </c>
      <c r="U456" t="s">
        <v>24</v>
      </c>
      <c r="V456" s="5">
        <f>IFERROR(VALUE(TRIM(TelcoData2[[#This Row],[TotalCharges]])),"")</f>
        <v>1417.9</v>
      </c>
      <c r="W456">
        <f>IF(TelcoData2[[#This Row],[Churn]]="Yes",1,0)</f>
        <v>0</v>
      </c>
      <c r="X456" t="str">
        <f>IF(TelcoData2[[#This Row],[tenure]]&lt;=12,"0-12 Months",
IF(TelcoData2[[#This Row],[tenure]]&lt;=24,"13-24 Months",
IF(TelcoData2[[#This Row],[tenure]]&lt;=36,"25-36 Months",
IF(TelcoData2[[#This Row],[tenure]]&lt;=48,"37-48 Months",
IF(TelcoData2[[#This Row],[tenure]]&lt;=60,"49-60 Months",
"61-72 Months")))))</f>
        <v>61-72 Months</v>
      </c>
    </row>
    <row r="457" spans="1:24"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s="5">
        <v>2494.65</v>
      </c>
      <c r="U457" t="s">
        <v>24</v>
      </c>
      <c r="V457" s="5">
        <f>IFERROR(VALUE(TRIM(TelcoData2[[#This Row],[TotalCharges]])),"")</f>
        <v>2494.65</v>
      </c>
      <c r="W457">
        <f>IF(TelcoData2[[#This Row],[Churn]]="Yes",1,0)</f>
        <v>0</v>
      </c>
      <c r="X457" t="str">
        <f>IF(TelcoData2[[#This Row],[tenure]]&lt;=12,"0-12 Months",
IF(TelcoData2[[#This Row],[tenure]]&lt;=24,"13-24 Months",
IF(TelcoData2[[#This Row],[tenure]]&lt;=36,"25-36 Months",
IF(TelcoData2[[#This Row],[tenure]]&lt;=48,"37-48 Months",
IF(TelcoData2[[#This Row],[tenure]]&lt;=60,"49-60 Months",
"61-72 Months")))))</f>
        <v>13-24 Months</v>
      </c>
    </row>
    <row r="458" spans="1:24"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s="5">
        <v>2768.35</v>
      </c>
      <c r="U458" t="s">
        <v>24</v>
      </c>
      <c r="V458" s="5">
        <f>IFERROR(VALUE(TRIM(TelcoData2[[#This Row],[TotalCharges]])),"")</f>
        <v>2768.35</v>
      </c>
      <c r="W458">
        <f>IF(TelcoData2[[#This Row],[Churn]]="Yes",1,0)</f>
        <v>0</v>
      </c>
      <c r="X458" t="str">
        <f>IF(TelcoData2[[#This Row],[tenure]]&lt;=12,"0-12 Months",
IF(TelcoData2[[#This Row],[tenure]]&lt;=24,"13-24 Months",
IF(TelcoData2[[#This Row],[tenure]]&lt;=36,"25-36 Months",
IF(TelcoData2[[#This Row],[tenure]]&lt;=48,"37-48 Months",
IF(TelcoData2[[#This Row],[tenure]]&lt;=60,"49-60 Months",
"61-72 Months")))))</f>
        <v>25-36 Months</v>
      </c>
    </row>
    <row r="459" spans="1:24"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s="5">
        <v>2369.3000000000002</v>
      </c>
      <c r="U459" t="s">
        <v>24</v>
      </c>
      <c r="V459" s="5">
        <f>IFERROR(VALUE(TRIM(TelcoData2[[#This Row],[TotalCharges]])),"")</f>
        <v>2369.3000000000002</v>
      </c>
      <c r="W459">
        <f>IF(TelcoData2[[#This Row],[Churn]]="Yes",1,0)</f>
        <v>0</v>
      </c>
      <c r="X459" t="str">
        <f>IF(TelcoData2[[#This Row],[tenure]]&lt;=12,"0-12 Months",
IF(TelcoData2[[#This Row],[tenure]]&lt;=24,"13-24 Months",
IF(TelcoData2[[#This Row],[tenure]]&lt;=36,"25-36 Months",
IF(TelcoData2[[#This Row],[tenure]]&lt;=48,"37-48 Months",
IF(TelcoData2[[#This Row],[tenure]]&lt;=60,"49-60 Months",
"61-72 Months")))))</f>
        <v>25-36 Months</v>
      </c>
    </row>
    <row r="460" spans="1:24"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s="5">
        <v>38</v>
      </c>
      <c r="U460" t="s">
        <v>24</v>
      </c>
      <c r="V460" s="5">
        <f>IFERROR(VALUE(TRIM(TelcoData2[[#This Row],[TotalCharges]])),"")</f>
        <v>38</v>
      </c>
      <c r="W460">
        <f>IF(TelcoData2[[#This Row],[Churn]]="Yes",1,0)</f>
        <v>0</v>
      </c>
      <c r="X460" t="str">
        <f>IF(TelcoData2[[#This Row],[tenure]]&lt;=12,"0-12 Months",
IF(TelcoData2[[#This Row],[tenure]]&lt;=24,"13-24 Months",
IF(TelcoData2[[#This Row],[tenure]]&lt;=36,"25-36 Months",
IF(TelcoData2[[#This Row],[tenure]]&lt;=48,"37-48 Months",
IF(TelcoData2[[#This Row],[tenure]]&lt;=60,"49-60 Months",
"61-72 Months")))))</f>
        <v>0-12 Months</v>
      </c>
    </row>
    <row r="461" spans="1:24"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s="5">
        <v>75.099999999999994</v>
      </c>
      <c r="U461" t="s">
        <v>24</v>
      </c>
      <c r="V461" s="5">
        <f>IFERROR(VALUE(TRIM(TelcoData2[[#This Row],[TotalCharges]])),"")</f>
        <v>75.099999999999994</v>
      </c>
      <c r="W461">
        <f>IF(TelcoData2[[#This Row],[Churn]]="Yes",1,0)</f>
        <v>0</v>
      </c>
      <c r="X461" t="str">
        <f>IF(TelcoData2[[#This Row],[tenure]]&lt;=12,"0-12 Months",
IF(TelcoData2[[#This Row],[tenure]]&lt;=24,"13-24 Months",
IF(TelcoData2[[#This Row],[tenure]]&lt;=36,"25-36 Months",
IF(TelcoData2[[#This Row],[tenure]]&lt;=48,"37-48 Months",
IF(TelcoData2[[#This Row],[tenure]]&lt;=60,"49-60 Months",
"61-72 Months")))))</f>
        <v>0-12 Months</v>
      </c>
    </row>
    <row r="462" spans="1:24"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s="5">
        <v>100.9</v>
      </c>
      <c r="U462" t="s">
        <v>24</v>
      </c>
      <c r="V462" s="5">
        <f>IFERROR(VALUE(TRIM(TelcoData2[[#This Row],[TotalCharges]])),"")</f>
        <v>100.9</v>
      </c>
      <c r="W462">
        <f>IF(TelcoData2[[#This Row],[Churn]]="Yes",1,0)</f>
        <v>0</v>
      </c>
      <c r="X462" t="str">
        <f>IF(TelcoData2[[#This Row],[tenure]]&lt;=12,"0-12 Months",
IF(TelcoData2[[#This Row],[tenure]]&lt;=24,"13-24 Months",
IF(TelcoData2[[#This Row],[tenure]]&lt;=36,"25-36 Months",
IF(TelcoData2[[#This Row],[tenure]]&lt;=48,"37-48 Months",
IF(TelcoData2[[#This Row],[tenure]]&lt;=60,"49-60 Months",
"61-72 Months")))))</f>
        <v>0-12 Months</v>
      </c>
    </row>
    <row r="463" spans="1:24"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s="5">
        <v>1614.05</v>
      </c>
      <c r="U463" t="s">
        <v>24</v>
      </c>
      <c r="V463" s="5">
        <f>IFERROR(VALUE(TRIM(TelcoData2[[#This Row],[TotalCharges]])),"")</f>
        <v>1614.05</v>
      </c>
      <c r="W463">
        <f>IF(TelcoData2[[#This Row],[Churn]]="Yes",1,0)</f>
        <v>0</v>
      </c>
      <c r="X463" t="str">
        <f>IF(TelcoData2[[#This Row],[tenure]]&lt;=12,"0-12 Months",
IF(TelcoData2[[#This Row],[tenure]]&lt;=24,"13-24 Months",
IF(TelcoData2[[#This Row],[tenure]]&lt;=36,"25-36 Months",
IF(TelcoData2[[#This Row],[tenure]]&lt;=48,"37-48 Months",
IF(TelcoData2[[#This Row],[tenure]]&lt;=60,"49-60 Months",
"61-72 Months")))))</f>
        <v>13-24 Months</v>
      </c>
    </row>
    <row r="464" spans="1:24"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s="5">
        <v>385.9</v>
      </c>
      <c r="U464" t="s">
        <v>23</v>
      </c>
      <c r="V464" s="5">
        <f>IFERROR(VALUE(TRIM(TelcoData2[[#This Row],[TotalCharges]])),"")</f>
        <v>385.9</v>
      </c>
      <c r="W464">
        <f>IF(TelcoData2[[#This Row],[Churn]]="Yes",1,0)</f>
        <v>1</v>
      </c>
      <c r="X464" t="str">
        <f>IF(TelcoData2[[#This Row],[tenure]]&lt;=12,"0-12 Months",
IF(TelcoData2[[#This Row],[tenure]]&lt;=24,"13-24 Months",
IF(TelcoData2[[#This Row],[tenure]]&lt;=36,"25-36 Months",
IF(TelcoData2[[#This Row],[tenure]]&lt;=48,"37-48 Months",
IF(TelcoData2[[#This Row],[tenure]]&lt;=60,"49-60 Months",
"61-72 Months")))))</f>
        <v>0-12 Months</v>
      </c>
    </row>
    <row r="465" spans="1:24"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s="5">
        <v>673.25</v>
      </c>
      <c r="U465" t="s">
        <v>23</v>
      </c>
      <c r="V465" s="5">
        <f>IFERROR(VALUE(TRIM(TelcoData2[[#This Row],[TotalCharges]])),"")</f>
        <v>673.25</v>
      </c>
      <c r="W465">
        <f>IF(TelcoData2[[#This Row],[Churn]]="Yes",1,0)</f>
        <v>1</v>
      </c>
      <c r="X465" t="str">
        <f>IF(TelcoData2[[#This Row],[tenure]]&lt;=12,"0-12 Months",
IF(TelcoData2[[#This Row],[tenure]]&lt;=24,"13-24 Months",
IF(TelcoData2[[#This Row],[tenure]]&lt;=36,"25-36 Months",
IF(TelcoData2[[#This Row],[tenure]]&lt;=48,"37-48 Months",
IF(TelcoData2[[#This Row],[tenure]]&lt;=60,"49-60 Months",
"61-72 Months")))))</f>
        <v>0-12 Months</v>
      </c>
    </row>
    <row r="466" spans="1:24"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s="5">
        <v>8404.9</v>
      </c>
      <c r="U466" t="s">
        <v>24</v>
      </c>
      <c r="V466" s="5">
        <f>IFERROR(VALUE(TRIM(TelcoData2[[#This Row],[TotalCharges]])),"")</f>
        <v>8404.9</v>
      </c>
      <c r="W466">
        <f>IF(TelcoData2[[#This Row],[Churn]]="Yes",1,0)</f>
        <v>0</v>
      </c>
      <c r="X466" t="str">
        <f>IF(TelcoData2[[#This Row],[tenure]]&lt;=12,"0-12 Months",
IF(TelcoData2[[#This Row],[tenure]]&lt;=24,"13-24 Months",
IF(TelcoData2[[#This Row],[tenure]]&lt;=36,"25-36 Months",
IF(TelcoData2[[#This Row],[tenure]]&lt;=48,"37-48 Months",
IF(TelcoData2[[#This Row],[tenure]]&lt;=60,"49-60 Months",
"61-72 Months")))))</f>
        <v>61-72 Months</v>
      </c>
    </row>
    <row r="467" spans="1:24"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s="5">
        <v>2799.75</v>
      </c>
      <c r="U467" t="s">
        <v>24</v>
      </c>
      <c r="V467" s="5">
        <f>IFERROR(VALUE(TRIM(TelcoData2[[#This Row],[TotalCharges]])),"")</f>
        <v>2799.75</v>
      </c>
      <c r="W467">
        <f>IF(TelcoData2[[#This Row],[Churn]]="Yes",1,0)</f>
        <v>0</v>
      </c>
      <c r="X467" t="str">
        <f>IF(TelcoData2[[#This Row],[tenure]]&lt;=12,"0-12 Months",
IF(TelcoData2[[#This Row],[tenure]]&lt;=24,"13-24 Months",
IF(TelcoData2[[#This Row],[tenure]]&lt;=36,"25-36 Months",
IF(TelcoData2[[#This Row],[tenure]]&lt;=48,"37-48 Months",
IF(TelcoData2[[#This Row],[tenure]]&lt;=60,"49-60 Months",
"61-72 Months")))))</f>
        <v>61-72 Months</v>
      </c>
    </row>
    <row r="468" spans="1:24"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s="5">
        <v>6538.45</v>
      </c>
      <c r="U468" t="s">
        <v>24</v>
      </c>
      <c r="V468" s="5">
        <f>IFERROR(VALUE(TRIM(TelcoData2[[#This Row],[TotalCharges]])),"")</f>
        <v>6538.45</v>
      </c>
      <c r="W468">
        <f>IF(TelcoData2[[#This Row],[Churn]]="Yes",1,0)</f>
        <v>0</v>
      </c>
      <c r="X468" t="str">
        <f>IF(TelcoData2[[#This Row],[tenure]]&lt;=12,"0-12 Months",
IF(TelcoData2[[#This Row],[tenure]]&lt;=24,"13-24 Months",
IF(TelcoData2[[#This Row],[tenure]]&lt;=36,"25-36 Months",
IF(TelcoData2[[#This Row],[tenure]]&lt;=48,"37-48 Months",
IF(TelcoData2[[#This Row],[tenure]]&lt;=60,"49-60 Months",
"61-72 Months")))))</f>
        <v>61-72 Months</v>
      </c>
    </row>
    <row r="469" spans="1:24"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s="5">
        <v>6588.95</v>
      </c>
      <c r="U469" t="s">
        <v>24</v>
      </c>
      <c r="V469" s="5">
        <f>IFERROR(VALUE(TRIM(TelcoData2[[#This Row],[TotalCharges]])),"")</f>
        <v>6588.95</v>
      </c>
      <c r="W469">
        <f>IF(TelcoData2[[#This Row],[Churn]]="Yes",1,0)</f>
        <v>0</v>
      </c>
      <c r="X469" t="str">
        <f>IF(TelcoData2[[#This Row],[tenure]]&lt;=12,"0-12 Months",
IF(TelcoData2[[#This Row],[tenure]]&lt;=24,"13-24 Months",
IF(TelcoData2[[#This Row],[tenure]]&lt;=36,"25-36 Months",
IF(TelcoData2[[#This Row],[tenure]]&lt;=48,"37-48 Months",
IF(TelcoData2[[#This Row],[tenure]]&lt;=60,"49-60 Months",
"61-72 Months")))))</f>
        <v>61-72 Months</v>
      </c>
    </row>
    <row r="470" spans="1:24"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s="5">
        <v>868.1</v>
      </c>
      <c r="U470" t="s">
        <v>24</v>
      </c>
      <c r="V470" s="5">
        <f>IFERROR(VALUE(TRIM(TelcoData2[[#This Row],[TotalCharges]])),"")</f>
        <v>868.1</v>
      </c>
      <c r="W470">
        <f>IF(TelcoData2[[#This Row],[Churn]]="Yes",1,0)</f>
        <v>0</v>
      </c>
      <c r="X470" t="str">
        <f>IF(TelcoData2[[#This Row],[tenure]]&lt;=12,"0-12 Months",
IF(TelcoData2[[#This Row],[tenure]]&lt;=24,"13-24 Months",
IF(TelcoData2[[#This Row],[tenure]]&lt;=36,"25-36 Months",
IF(TelcoData2[[#This Row],[tenure]]&lt;=48,"37-48 Months",
IF(TelcoData2[[#This Row],[tenure]]&lt;=60,"49-60 Months",
"61-72 Months")))))</f>
        <v>37-48 Months</v>
      </c>
    </row>
    <row r="471" spans="1:24"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s="5">
        <v>734.35</v>
      </c>
      <c r="U471" t="s">
        <v>23</v>
      </c>
      <c r="V471" s="5">
        <f>IFERROR(VALUE(TRIM(TelcoData2[[#This Row],[TotalCharges]])),"")</f>
        <v>734.35</v>
      </c>
      <c r="W471">
        <f>IF(TelcoData2[[#This Row],[Churn]]="Yes",1,0)</f>
        <v>1</v>
      </c>
      <c r="X471" t="str">
        <f>IF(TelcoData2[[#This Row],[tenure]]&lt;=12,"0-12 Months",
IF(TelcoData2[[#This Row],[tenure]]&lt;=24,"13-24 Months",
IF(TelcoData2[[#This Row],[tenure]]&lt;=36,"25-36 Months",
IF(TelcoData2[[#This Row],[tenure]]&lt;=48,"37-48 Months",
IF(TelcoData2[[#This Row],[tenure]]&lt;=60,"49-60 Months",
"61-72 Months")))))</f>
        <v>13-24 Months</v>
      </c>
    </row>
    <row r="472" spans="1:24"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s="5">
        <v>330.6</v>
      </c>
      <c r="U472" t="s">
        <v>24</v>
      </c>
      <c r="V472" s="5">
        <f>IFERROR(VALUE(TRIM(TelcoData2[[#This Row],[TotalCharges]])),"")</f>
        <v>330.6</v>
      </c>
      <c r="W472">
        <f>IF(TelcoData2[[#This Row],[Churn]]="Yes",1,0)</f>
        <v>0</v>
      </c>
      <c r="X472" t="str">
        <f>IF(TelcoData2[[#This Row],[tenure]]&lt;=12,"0-12 Months",
IF(TelcoData2[[#This Row],[tenure]]&lt;=24,"13-24 Months",
IF(TelcoData2[[#This Row],[tenure]]&lt;=36,"25-36 Months",
IF(TelcoData2[[#This Row],[tenure]]&lt;=48,"37-48 Months",
IF(TelcoData2[[#This Row],[tenure]]&lt;=60,"49-60 Months",
"61-72 Months")))))</f>
        <v>13-24 Months</v>
      </c>
    </row>
    <row r="473" spans="1:24"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s="5">
        <v>55</v>
      </c>
      <c r="U473" t="s">
        <v>23</v>
      </c>
      <c r="V473" s="5">
        <f>IFERROR(VALUE(TRIM(TelcoData2[[#This Row],[TotalCharges]])),"")</f>
        <v>55</v>
      </c>
      <c r="W473">
        <f>IF(TelcoData2[[#This Row],[Churn]]="Yes",1,0)</f>
        <v>1</v>
      </c>
      <c r="X473" t="str">
        <f>IF(TelcoData2[[#This Row],[tenure]]&lt;=12,"0-12 Months",
IF(TelcoData2[[#This Row],[tenure]]&lt;=24,"13-24 Months",
IF(TelcoData2[[#This Row],[tenure]]&lt;=36,"25-36 Months",
IF(TelcoData2[[#This Row],[tenure]]&lt;=48,"37-48 Months",
IF(TelcoData2[[#This Row],[tenure]]&lt;=60,"49-60 Months",
"61-72 Months")))))</f>
        <v>0-12 Months</v>
      </c>
    </row>
    <row r="474" spans="1:24"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s="5">
        <v>564.4</v>
      </c>
      <c r="U474" t="s">
        <v>24</v>
      </c>
      <c r="V474" s="5">
        <f>IFERROR(VALUE(TRIM(TelcoData2[[#This Row],[TotalCharges]])),"")</f>
        <v>564.4</v>
      </c>
      <c r="W474">
        <f>IF(TelcoData2[[#This Row],[Churn]]="Yes",1,0)</f>
        <v>0</v>
      </c>
      <c r="X474" t="str">
        <f>IF(TelcoData2[[#This Row],[tenure]]&lt;=12,"0-12 Months",
IF(TelcoData2[[#This Row],[tenure]]&lt;=24,"13-24 Months",
IF(TelcoData2[[#This Row],[tenure]]&lt;=36,"25-36 Months",
IF(TelcoData2[[#This Row],[tenure]]&lt;=48,"37-48 Months",
IF(TelcoData2[[#This Row],[tenure]]&lt;=60,"49-60 Months",
"61-72 Months")))))</f>
        <v>0-12 Months</v>
      </c>
    </row>
    <row r="475" spans="1:24"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s="5">
        <v>1315.35</v>
      </c>
      <c r="U475" t="s">
        <v>24</v>
      </c>
      <c r="V475" s="5">
        <f>IFERROR(VALUE(TRIM(TelcoData2[[#This Row],[TotalCharges]])),"")</f>
        <v>1315.35</v>
      </c>
      <c r="W475">
        <f>IF(TelcoData2[[#This Row],[Churn]]="Yes",1,0)</f>
        <v>0</v>
      </c>
      <c r="X475" t="str">
        <f>IF(TelcoData2[[#This Row],[tenure]]&lt;=12,"0-12 Months",
IF(TelcoData2[[#This Row],[tenure]]&lt;=24,"13-24 Months",
IF(TelcoData2[[#This Row],[tenure]]&lt;=36,"25-36 Months",
IF(TelcoData2[[#This Row],[tenure]]&lt;=48,"37-48 Months",
IF(TelcoData2[[#This Row],[tenure]]&lt;=60,"49-60 Months",
"61-72 Months")))))</f>
        <v>13-24 Months</v>
      </c>
    </row>
    <row r="476" spans="1:24"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s="5">
        <v>74.7</v>
      </c>
      <c r="U476" t="s">
        <v>23</v>
      </c>
      <c r="V476" s="5">
        <f>IFERROR(VALUE(TRIM(TelcoData2[[#This Row],[TotalCharges]])),"")</f>
        <v>74.7</v>
      </c>
      <c r="W476">
        <f>IF(TelcoData2[[#This Row],[Churn]]="Yes",1,0)</f>
        <v>1</v>
      </c>
      <c r="X476" t="str">
        <f>IF(TelcoData2[[#This Row],[tenure]]&lt;=12,"0-12 Months",
IF(TelcoData2[[#This Row],[tenure]]&lt;=24,"13-24 Months",
IF(TelcoData2[[#This Row],[tenure]]&lt;=36,"25-36 Months",
IF(TelcoData2[[#This Row],[tenure]]&lt;=48,"37-48 Months",
IF(TelcoData2[[#This Row],[tenure]]&lt;=60,"49-60 Months",
"61-72 Months")))))</f>
        <v>0-12 Months</v>
      </c>
    </row>
    <row r="477" spans="1:24"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s="5">
        <v>1861.5</v>
      </c>
      <c r="U477" t="s">
        <v>23</v>
      </c>
      <c r="V477" s="5">
        <f>IFERROR(VALUE(TRIM(TelcoData2[[#This Row],[TotalCharges]])),"")</f>
        <v>1861.5</v>
      </c>
      <c r="W477">
        <f>IF(TelcoData2[[#This Row],[Churn]]="Yes",1,0)</f>
        <v>1</v>
      </c>
      <c r="X477" t="str">
        <f>IF(TelcoData2[[#This Row],[tenure]]&lt;=12,"0-12 Months",
IF(TelcoData2[[#This Row],[tenure]]&lt;=24,"13-24 Months",
IF(TelcoData2[[#This Row],[tenure]]&lt;=36,"25-36 Months",
IF(TelcoData2[[#This Row],[tenure]]&lt;=48,"37-48 Months",
IF(TelcoData2[[#This Row],[tenure]]&lt;=60,"49-60 Months",
"61-72 Months")))))</f>
        <v>13-24 Months</v>
      </c>
    </row>
    <row r="478" spans="1:24"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s="5">
        <v>2747.2</v>
      </c>
      <c r="U478" t="s">
        <v>24</v>
      </c>
      <c r="V478" s="5">
        <f>IFERROR(VALUE(TRIM(TelcoData2[[#This Row],[TotalCharges]])),"")</f>
        <v>2747.2</v>
      </c>
      <c r="W478">
        <f>IF(TelcoData2[[#This Row],[Churn]]="Yes",1,0)</f>
        <v>0</v>
      </c>
      <c r="X478" t="str">
        <f>IF(TelcoData2[[#This Row],[tenure]]&lt;=12,"0-12 Months",
IF(TelcoData2[[#This Row],[tenure]]&lt;=24,"13-24 Months",
IF(TelcoData2[[#This Row],[tenure]]&lt;=36,"25-36 Months",
IF(TelcoData2[[#This Row],[tenure]]&lt;=48,"37-48 Months",
IF(TelcoData2[[#This Row],[tenure]]&lt;=60,"49-60 Months",
"61-72 Months")))))</f>
        <v>25-36 Months</v>
      </c>
    </row>
    <row r="479" spans="1:24"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s="5">
        <v>554.04999999999995</v>
      </c>
      <c r="U479" t="s">
        <v>24</v>
      </c>
      <c r="V479" s="5">
        <f>IFERROR(VALUE(TRIM(TelcoData2[[#This Row],[TotalCharges]])),"")</f>
        <v>554.04999999999995</v>
      </c>
      <c r="W479">
        <f>IF(TelcoData2[[#This Row],[Churn]]="Yes",1,0)</f>
        <v>0</v>
      </c>
      <c r="X479" t="str">
        <f>IF(TelcoData2[[#This Row],[tenure]]&lt;=12,"0-12 Months",
IF(TelcoData2[[#This Row],[tenure]]&lt;=24,"13-24 Months",
IF(TelcoData2[[#This Row],[tenure]]&lt;=36,"25-36 Months",
IF(TelcoData2[[#This Row],[tenure]]&lt;=48,"37-48 Months",
IF(TelcoData2[[#This Row],[tenure]]&lt;=60,"49-60 Months",
"61-72 Months")))))</f>
        <v>0-12 Months</v>
      </c>
    </row>
    <row r="480" spans="1:24"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s="5">
        <v>453.4</v>
      </c>
      <c r="U480" t="s">
        <v>23</v>
      </c>
      <c r="V480" s="5">
        <f>IFERROR(VALUE(TRIM(TelcoData2[[#This Row],[TotalCharges]])),"")</f>
        <v>453.4</v>
      </c>
      <c r="W480">
        <f>IF(TelcoData2[[#This Row],[Churn]]="Yes",1,0)</f>
        <v>1</v>
      </c>
      <c r="X480" t="str">
        <f>IF(TelcoData2[[#This Row],[tenure]]&lt;=12,"0-12 Months",
IF(TelcoData2[[#This Row],[tenure]]&lt;=24,"13-24 Months",
IF(TelcoData2[[#This Row],[tenure]]&lt;=36,"25-36 Months",
IF(TelcoData2[[#This Row],[tenure]]&lt;=48,"37-48 Months",
IF(TelcoData2[[#This Row],[tenure]]&lt;=60,"49-60 Months",
"61-72 Months")))))</f>
        <v>0-12 Months</v>
      </c>
    </row>
    <row r="481" spans="1:24"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s="5">
        <v>994.8</v>
      </c>
      <c r="U481" t="s">
        <v>23</v>
      </c>
      <c r="V481" s="5">
        <f>IFERROR(VALUE(TRIM(TelcoData2[[#This Row],[TotalCharges]])),"")</f>
        <v>994.8</v>
      </c>
      <c r="W481">
        <f>IF(TelcoData2[[#This Row],[Churn]]="Yes",1,0)</f>
        <v>1</v>
      </c>
      <c r="X481" t="str">
        <f>IF(TelcoData2[[#This Row],[tenure]]&lt;=12,"0-12 Months",
IF(TelcoData2[[#This Row],[tenure]]&lt;=24,"13-24 Months",
IF(TelcoData2[[#This Row],[tenure]]&lt;=36,"25-36 Months",
IF(TelcoData2[[#This Row],[tenure]]&lt;=48,"37-48 Months",
IF(TelcoData2[[#This Row],[tenure]]&lt;=60,"49-60 Months",
"61-72 Months")))))</f>
        <v>13-24 Months</v>
      </c>
    </row>
    <row r="482" spans="1:24"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s="5">
        <v>225.75</v>
      </c>
      <c r="U482" t="s">
        <v>24</v>
      </c>
      <c r="V482" s="5">
        <f>IFERROR(VALUE(TRIM(TelcoData2[[#This Row],[TotalCharges]])),"")</f>
        <v>225.75</v>
      </c>
      <c r="W482">
        <f>IF(TelcoData2[[#This Row],[Churn]]="Yes",1,0)</f>
        <v>0</v>
      </c>
      <c r="X482" t="str">
        <f>IF(TelcoData2[[#This Row],[tenure]]&lt;=12,"0-12 Months",
IF(TelcoData2[[#This Row],[tenure]]&lt;=24,"13-24 Months",
IF(TelcoData2[[#This Row],[tenure]]&lt;=36,"25-36 Months",
IF(TelcoData2[[#This Row],[tenure]]&lt;=48,"37-48 Months",
IF(TelcoData2[[#This Row],[tenure]]&lt;=60,"49-60 Months",
"61-72 Months")))))</f>
        <v>0-12 Months</v>
      </c>
    </row>
    <row r="483" spans="1:24"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s="5">
        <v>2145</v>
      </c>
      <c r="U483" t="s">
        <v>23</v>
      </c>
      <c r="V483" s="5">
        <f>IFERROR(VALUE(TRIM(TelcoData2[[#This Row],[TotalCharges]])),"")</f>
        <v>2145</v>
      </c>
      <c r="W483">
        <f>IF(TelcoData2[[#This Row],[Churn]]="Yes",1,0)</f>
        <v>1</v>
      </c>
      <c r="X483" t="str">
        <f>IF(TelcoData2[[#This Row],[tenure]]&lt;=12,"0-12 Months",
IF(TelcoData2[[#This Row],[tenure]]&lt;=24,"13-24 Months",
IF(TelcoData2[[#This Row],[tenure]]&lt;=36,"25-36 Months",
IF(TelcoData2[[#This Row],[tenure]]&lt;=48,"37-48 Months",
IF(TelcoData2[[#This Row],[tenure]]&lt;=60,"49-60 Months",
"61-72 Months")))))</f>
        <v>37-48 Months</v>
      </c>
    </row>
    <row r="484" spans="1:24"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s="5">
        <v>1671.6</v>
      </c>
      <c r="U484" t="s">
        <v>24</v>
      </c>
      <c r="V484" s="5">
        <f>IFERROR(VALUE(TRIM(TelcoData2[[#This Row],[TotalCharges]])),"")</f>
        <v>1671.6</v>
      </c>
      <c r="W484">
        <f>IF(TelcoData2[[#This Row],[Churn]]="Yes",1,0)</f>
        <v>0</v>
      </c>
      <c r="X484" t="str">
        <f>IF(TelcoData2[[#This Row],[tenure]]&lt;=12,"0-12 Months",
IF(TelcoData2[[#This Row],[tenure]]&lt;=24,"13-24 Months",
IF(TelcoData2[[#This Row],[tenure]]&lt;=36,"25-36 Months",
IF(TelcoData2[[#This Row],[tenure]]&lt;=48,"37-48 Months",
IF(TelcoData2[[#This Row],[tenure]]&lt;=60,"49-60 Months",
"61-72 Months")))))</f>
        <v>13-24 Months</v>
      </c>
    </row>
    <row r="485" spans="1:24"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s="5">
        <v>8003.8</v>
      </c>
      <c r="U485" t="s">
        <v>24</v>
      </c>
      <c r="V485" s="5">
        <f>IFERROR(VALUE(TRIM(TelcoData2[[#This Row],[TotalCharges]])),"")</f>
        <v>8003.8</v>
      </c>
      <c r="W485">
        <f>IF(TelcoData2[[#This Row],[Churn]]="Yes",1,0)</f>
        <v>0</v>
      </c>
      <c r="X485" t="str">
        <f>IF(TelcoData2[[#This Row],[tenure]]&lt;=12,"0-12 Months",
IF(TelcoData2[[#This Row],[tenure]]&lt;=24,"13-24 Months",
IF(TelcoData2[[#This Row],[tenure]]&lt;=36,"25-36 Months",
IF(TelcoData2[[#This Row],[tenure]]&lt;=48,"37-48 Months",
IF(TelcoData2[[#This Row],[tenure]]&lt;=60,"49-60 Months",
"61-72 Months")))))</f>
        <v>61-72 Months</v>
      </c>
    </row>
    <row r="486" spans="1:24"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s="5">
        <v>680.05</v>
      </c>
      <c r="U486" t="s">
        <v>23</v>
      </c>
      <c r="V486" s="5">
        <f>IFERROR(VALUE(TRIM(TelcoData2[[#This Row],[TotalCharges]])),"")</f>
        <v>680.05</v>
      </c>
      <c r="W486">
        <f>IF(TelcoData2[[#This Row],[Churn]]="Yes",1,0)</f>
        <v>1</v>
      </c>
      <c r="X486" t="str">
        <f>IF(TelcoData2[[#This Row],[tenure]]&lt;=12,"0-12 Months",
IF(TelcoData2[[#This Row],[tenure]]&lt;=24,"13-24 Months",
IF(TelcoData2[[#This Row],[tenure]]&lt;=36,"25-36 Months",
IF(TelcoData2[[#This Row],[tenure]]&lt;=48,"37-48 Months",
IF(TelcoData2[[#This Row],[tenure]]&lt;=60,"49-60 Months",
"61-72 Months")))))</f>
        <v>0-12 Months</v>
      </c>
    </row>
    <row r="487" spans="1:24"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s="5">
        <v>6130.85</v>
      </c>
      <c r="U487" t="s">
        <v>24</v>
      </c>
      <c r="V487" s="5">
        <f>IFERROR(VALUE(TRIM(TelcoData2[[#This Row],[TotalCharges]])),"")</f>
        <v>6130.85</v>
      </c>
      <c r="W487">
        <f>IF(TelcoData2[[#This Row],[Churn]]="Yes",1,0)</f>
        <v>0</v>
      </c>
      <c r="X487" t="str">
        <f>IF(TelcoData2[[#This Row],[tenure]]&lt;=12,"0-12 Months",
IF(TelcoData2[[#This Row],[tenure]]&lt;=24,"13-24 Months",
IF(TelcoData2[[#This Row],[tenure]]&lt;=36,"25-36 Months",
IF(TelcoData2[[#This Row],[tenure]]&lt;=48,"37-48 Months",
IF(TelcoData2[[#This Row],[tenure]]&lt;=60,"49-60 Months",
"61-72 Months")))))</f>
        <v>61-72 Months</v>
      </c>
    </row>
    <row r="488" spans="1:24"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s="5">
        <v>1415</v>
      </c>
      <c r="U488" t="s">
        <v>24</v>
      </c>
      <c r="V488" s="5">
        <f>IFERROR(VALUE(TRIM(TelcoData2[[#This Row],[TotalCharges]])),"")</f>
        <v>1415</v>
      </c>
      <c r="W488">
        <f>IF(TelcoData2[[#This Row],[Churn]]="Yes",1,0)</f>
        <v>0</v>
      </c>
      <c r="X488" t="str">
        <f>IF(TelcoData2[[#This Row],[tenure]]&lt;=12,"0-12 Months",
IF(TelcoData2[[#This Row],[tenure]]&lt;=24,"13-24 Months",
IF(TelcoData2[[#This Row],[tenure]]&lt;=36,"25-36 Months",
IF(TelcoData2[[#This Row],[tenure]]&lt;=48,"37-48 Months",
IF(TelcoData2[[#This Row],[tenure]]&lt;=60,"49-60 Months",
"61-72 Months")))))</f>
        <v>13-24 Months</v>
      </c>
    </row>
    <row r="489" spans="1:24"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s="5">
        <v>6201.95</v>
      </c>
      <c r="U489" t="s">
        <v>24</v>
      </c>
      <c r="V489" s="5">
        <f>IFERROR(VALUE(TRIM(TelcoData2[[#This Row],[TotalCharges]])),"")</f>
        <v>6201.95</v>
      </c>
      <c r="W489">
        <f>IF(TelcoData2[[#This Row],[Churn]]="Yes",1,0)</f>
        <v>0</v>
      </c>
      <c r="X489" t="str">
        <f>IF(TelcoData2[[#This Row],[tenure]]&lt;=12,"0-12 Months",
IF(TelcoData2[[#This Row],[tenure]]&lt;=24,"13-24 Months",
IF(TelcoData2[[#This Row],[tenure]]&lt;=36,"25-36 Months",
IF(TelcoData2[[#This Row],[tenure]]&lt;=48,"37-48 Months",
IF(TelcoData2[[#This Row],[tenure]]&lt;=60,"49-60 Months",
"61-72 Months")))))</f>
        <v>61-72 Months</v>
      </c>
    </row>
    <row r="490" spans="1:24"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s="5" t="s">
        <v>525</v>
      </c>
      <c r="U490" t="s">
        <v>24</v>
      </c>
      <c r="V490" s="5" t="str">
        <f>IFERROR(VALUE(TRIM(TelcoData2[[#This Row],[TotalCharges]])),"")</f>
        <v/>
      </c>
      <c r="W490">
        <f>IF(TelcoData2[[#This Row],[Churn]]="Yes",1,0)</f>
        <v>0</v>
      </c>
      <c r="X490" t="str">
        <f>IF(TelcoData2[[#This Row],[tenure]]&lt;=12,"0-12 Months",
IF(TelcoData2[[#This Row],[tenure]]&lt;=24,"13-24 Months",
IF(TelcoData2[[#This Row],[tenure]]&lt;=36,"25-36 Months",
IF(TelcoData2[[#This Row],[tenure]]&lt;=48,"37-48 Months",
IF(TelcoData2[[#This Row],[tenure]]&lt;=60,"49-60 Months",
"61-72 Months")))))</f>
        <v>0-12 Months</v>
      </c>
    </row>
    <row r="491" spans="1:24" x14ac:dyDescent="0.3">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s="5">
        <v>74.349999999999994</v>
      </c>
      <c r="U491" t="s">
        <v>23</v>
      </c>
      <c r="V491" s="5">
        <f>IFERROR(VALUE(TRIM(TelcoData2[[#This Row],[TotalCharges]])),"")</f>
        <v>74.349999999999994</v>
      </c>
      <c r="W491">
        <f>IF(TelcoData2[[#This Row],[Churn]]="Yes",1,0)</f>
        <v>1</v>
      </c>
      <c r="X491" t="str">
        <f>IF(TelcoData2[[#This Row],[tenure]]&lt;=12,"0-12 Months",
IF(TelcoData2[[#This Row],[tenure]]&lt;=24,"13-24 Months",
IF(TelcoData2[[#This Row],[tenure]]&lt;=36,"25-36 Months",
IF(TelcoData2[[#This Row],[tenure]]&lt;=48,"37-48 Months",
IF(TelcoData2[[#This Row],[tenure]]&lt;=60,"49-60 Months",
"61-72 Months")))))</f>
        <v>0-12 Months</v>
      </c>
    </row>
    <row r="492" spans="1:24" x14ac:dyDescent="0.3">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s="5">
        <v>6597.25</v>
      </c>
      <c r="U492" t="s">
        <v>24</v>
      </c>
      <c r="V492" s="5">
        <f>IFERROR(VALUE(TRIM(TelcoData2[[#This Row],[TotalCharges]])),"")</f>
        <v>6597.25</v>
      </c>
      <c r="W492">
        <f>IF(TelcoData2[[#This Row],[Churn]]="Yes",1,0)</f>
        <v>0</v>
      </c>
      <c r="X492" t="str">
        <f>IF(TelcoData2[[#This Row],[tenure]]&lt;=12,"0-12 Months",
IF(TelcoData2[[#This Row],[tenure]]&lt;=24,"13-24 Months",
IF(TelcoData2[[#This Row],[tenure]]&lt;=36,"25-36 Months",
IF(TelcoData2[[#This Row],[tenure]]&lt;=48,"37-48 Months",
IF(TelcoData2[[#This Row],[tenure]]&lt;=60,"49-60 Months",
"61-72 Months")))))</f>
        <v>61-72 Months</v>
      </c>
    </row>
    <row r="493" spans="1:24" x14ac:dyDescent="0.3">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s="5">
        <v>114.15</v>
      </c>
      <c r="U493" t="s">
        <v>24</v>
      </c>
      <c r="V493" s="5">
        <f>IFERROR(VALUE(TRIM(TelcoData2[[#This Row],[TotalCharges]])),"")</f>
        <v>114.15</v>
      </c>
      <c r="W493">
        <f>IF(TelcoData2[[#This Row],[Churn]]="Yes",1,0)</f>
        <v>0</v>
      </c>
      <c r="X493" t="str">
        <f>IF(TelcoData2[[#This Row],[tenure]]&lt;=12,"0-12 Months",
IF(TelcoData2[[#This Row],[tenure]]&lt;=24,"13-24 Months",
IF(TelcoData2[[#This Row],[tenure]]&lt;=36,"25-36 Months",
IF(TelcoData2[[#This Row],[tenure]]&lt;=48,"37-48 Months",
IF(TelcoData2[[#This Row],[tenure]]&lt;=60,"49-60 Months",
"61-72 Months")))))</f>
        <v>0-12 Months</v>
      </c>
    </row>
    <row r="494" spans="1:24" x14ac:dyDescent="0.3">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s="5">
        <v>139.4</v>
      </c>
      <c r="U494" t="s">
        <v>23</v>
      </c>
      <c r="V494" s="5">
        <f>IFERROR(VALUE(TRIM(TelcoData2[[#This Row],[TotalCharges]])),"")</f>
        <v>139.4</v>
      </c>
      <c r="W494">
        <f>IF(TelcoData2[[#This Row],[Churn]]="Yes",1,0)</f>
        <v>1</v>
      </c>
      <c r="X494" t="str">
        <f>IF(TelcoData2[[#This Row],[tenure]]&lt;=12,"0-12 Months",
IF(TelcoData2[[#This Row],[tenure]]&lt;=24,"13-24 Months",
IF(TelcoData2[[#This Row],[tenure]]&lt;=36,"25-36 Months",
IF(TelcoData2[[#This Row],[tenure]]&lt;=48,"37-48 Months",
IF(TelcoData2[[#This Row],[tenure]]&lt;=60,"49-60 Months",
"61-72 Months")))))</f>
        <v>0-12 Months</v>
      </c>
    </row>
    <row r="495" spans="1:24" x14ac:dyDescent="0.3">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s="5">
        <v>3902.6</v>
      </c>
      <c r="U495" t="s">
        <v>24</v>
      </c>
      <c r="V495" s="5">
        <f>IFERROR(VALUE(TRIM(TelcoData2[[#This Row],[TotalCharges]])),"")</f>
        <v>3902.6</v>
      </c>
      <c r="W495">
        <f>IF(TelcoData2[[#This Row],[Churn]]="Yes",1,0)</f>
        <v>0</v>
      </c>
      <c r="X495" t="str">
        <f>IF(TelcoData2[[#This Row],[tenure]]&lt;=12,"0-12 Months",
IF(TelcoData2[[#This Row],[tenure]]&lt;=24,"13-24 Months",
IF(TelcoData2[[#This Row],[tenure]]&lt;=36,"25-36 Months",
IF(TelcoData2[[#This Row],[tenure]]&lt;=48,"37-48 Months",
IF(TelcoData2[[#This Row],[tenure]]&lt;=60,"49-60 Months",
"61-72 Months")))))</f>
        <v>61-72 Months</v>
      </c>
    </row>
    <row r="496" spans="1:24" x14ac:dyDescent="0.3">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s="5">
        <v>20.399999999999999</v>
      </c>
      <c r="U496" t="s">
        <v>24</v>
      </c>
      <c r="V496" s="5">
        <f>IFERROR(VALUE(TRIM(TelcoData2[[#This Row],[TotalCharges]])),"")</f>
        <v>20.399999999999999</v>
      </c>
      <c r="W496">
        <f>IF(TelcoData2[[#This Row],[Churn]]="Yes",1,0)</f>
        <v>0</v>
      </c>
      <c r="X496" t="str">
        <f>IF(TelcoData2[[#This Row],[tenure]]&lt;=12,"0-12 Months",
IF(TelcoData2[[#This Row],[tenure]]&lt;=24,"13-24 Months",
IF(TelcoData2[[#This Row],[tenure]]&lt;=36,"25-36 Months",
IF(TelcoData2[[#This Row],[tenure]]&lt;=48,"37-48 Months",
IF(TelcoData2[[#This Row],[tenure]]&lt;=60,"49-60 Months",
"61-72 Months")))))</f>
        <v>0-12 Months</v>
      </c>
    </row>
    <row r="497" spans="1:24" x14ac:dyDescent="0.3">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s="5">
        <v>903.6</v>
      </c>
      <c r="U497" t="s">
        <v>23</v>
      </c>
      <c r="V497" s="5">
        <f>IFERROR(VALUE(TRIM(TelcoData2[[#This Row],[TotalCharges]])),"")</f>
        <v>903.6</v>
      </c>
      <c r="W497">
        <f>IF(TelcoData2[[#This Row],[Churn]]="Yes",1,0)</f>
        <v>1</v>
      </c>
      <c r="X497" t="str">
        <f>IF(TelcoData2[[#This Row],[tenure]]&lt;=12,"0-12 Months",
IF(TelcoData2[[#This Row],[tenure]]&lt;=24,"13-24 Months",
IF(TelcoData2[[#This Row],[tenure]]&lt;=36,"25-36 Months",
IF(TelcoData2[[#This Row],[tenure]]&lt;=48,"37-48 Months",
IF(TelcoData2[[#This Row],[tenure]]&lt;=60,"49-60 Months",
"61-72 Months")))))</f>
        <v>13-24 Months</v>
      </c>
    </row>
    <row r="498" spans="1:24" x14ac:dyDescent="0.3">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s="5">
        <v>1785.65</v>
      </c>
      <c r="U498" t="s">
        <v>24</v>
      </c>
      <c r="V498" s="5">
        <f>IFERROR(VALUE(TRIM(TelcoData2[[#This Row],[TotalCharges]])),"")</f>
        <v>1785.65</v>
      </c>
      <c r="W498">
        <f>IF(TelcoData2[[#This Row],[Churn]]="Yes",1,0)</f>
        <v>0</v>
      </c>
      <c r="X498" t="str">
        <f>IF(TelcoData2[[#This Row],[tenure]]&lt;=12,"0-12 Months",
IF(TelcoData2[[#This Row],[tenure]]&lt;=24,"13-24 Months",
IF(TelcoData2[[#This Row],[tenure]]&lt;=36,"25-36 Months",
IF(TelcoData2[[#This Row],[tenure]]&lt;=48,"37-48 Months",
IF(TelcoData2[[#This Row],[tenure]]&lt;=60,"49-60 Months",
"61-72 Months")))))</f>
        <v>25-36 Months</v>
      </c>
    </row>
    <row r="499" spans="1:24" x14ac:dyDescent="0.3">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s="5">
        <v>1397.65</v>
      </c>
      <c r="U499" t="s">
        <v>24</v>
      </c>
      <c r="V499" s="5">
        <f>IFERROR(VALUE(TRIM(TelcoData2[[#This Row],[TotalCharges]])),"")</f>
        <v>1397.65</v>
      </c>
      <c r="W499">
        <f>IF(TelcoData2[[#This Row],[Churn]]="Yes",1,0)</f>
        <v>0</v>
      </c>
      <c r="X499" t="str">
        <f>IF(TelcoData2[[#This Row],[tenure]]&lt;=12,"0-12 Months",
IF(TelcoData2[[#This Row],[tenure]]&lt;=24,"13-24 Months",
IF(TelcoData2[[#This Row],[tenure]]&lt;=36,"25-36 Months",
IF(TelcoData2[[#This Row],[tenure]]&lt;=48,"37-48 Months",
IF(TelcoData2[[#This Row],[tenure]]&lt;=60,"49-60 Months",
"61-72 Months")))))</f>
        <v>61-72 Months</v>
      </c>
    </row>
    <row r="500" spans="1:24" x14ac:dyDescent="0.3">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s="5">
        <v>131.05000000000001</v>
      </c>
      <c r="U500" t="s">
        <v>23</v>
      </c>
      <c r="V500" s="5">
        <f>IFERROR(VALUE(TRIM(TelcoData2[[#This Row],[TotalCharges]])),"")</f>
        <v>131.05000000000001</v>
      </c>
      <c r="W500">
        <f>IF(TelcoData2[[#This Row],[Churn]]="Yes",1,0)</f>
        <v>1</v>
      </c>
      <c r="X500" t="str">
        <f>IF(TelcoData2[[#This Row],[tenure]]&lt;=12,"0-12 Months",
IF(TelcoData2[[#This Row],[tenure]]&lt;=24,"13-24 Months",
IF(TelcoData2[[#This Row],[tenure]]&lt;=36,"25-36 Months",
IF(TelcoData2[[#This Row],[tenure]]&lt;=48,"37-48 Months",
IF(TelcoData2[[#This Row],[tenure]]&lt;=60,"49-60 Months",
"61-72 Months")))))</f>
        <v>0-12 Months</v>
      </c>
    </row>
    <row r="501" spans="1:24" x14ac:dyDescent="0.3">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s="5">
        <v>1238.45</v>
      </c>
      <c r="U501" t="s">
        <v>23</v>
      </c>
      <c r="V501" s="5">
        <f>IFERROR(VALUE(TRIM(TelcoData2[[#This Row],[TotalCharges]])),"")</f>
        <v>1238.45</v>
      </c>
      <c r="W501">
        <f>IF(TelcoData2[[#This Row],[Churn]]="Yes",1,0)</f>
        <v>1</v>
      </c>
      <c r="X501" t="str">
        <f>IF(TelcoData2[[#This Row],[tenure]]&lt;=12,"0-12 Months",
IF(TelcoData2[[#This Row],[tenure]]&lt;=24,"13-24 Months",
IF(TelcoData2[[#This Row],[tenure]]&lt;=36,"25-36 Months",
IF(TelcoData2[[#This Row],[tenure]]&lt;=48,"37-48 Months",
IF(TelcoData2[[#This Row],[tenure]]&lt;=60,"49-60 Months",
"61-72 Months")))))</f>
        <v>0-12 Months</v>
      </c>
    </row>
    <row r="502" spans="1:24" x14ac:dyDescent="0.3">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s="5">
        <v>3899.05</v>
      </c>
      <c r="U502" t="s">
        <v>24</v>
      </c>
      <c r="V502" s="5">
        <f>IFERROR(VALUE(TRIM(TelcoData2[[#This Row],[TotalCharges]])),"")</f>
        <v>3899.05</v>
      </c>
      <c r="W502">
        <f>IF(TelcoData2[[#This Row],[Churn]]="Yes",1,0)</f>
        <v>0</v>
      </c>
      <c r="X502" t="str">
        <f>IF(TelcoData2[[#This Row],[tenure]]&lt;=12,"0-12 Months",
IF(TelcoData2[[#This Row],[tenure]]&lt;=24,"13-24 Months",
IF(TelcoData2[[#This Row],[tenure]]&lt;=36,"25-36 Months",
IF(TelcoData2[[#This Row],[tenure]]&lt;=48,"37-48 Months",
IF(TelcoData2[[#This Row],[tenure]]&lt;=60,"49-60 Months",
"61-72 Months")))))</f>
        <v>25-36 Months</v>
      </c>
    </row>
    <row r="503" spans="1:24" x14ac:dyDescent="0.3">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s="5">
        <v>5676</v>
      </c>
      <c r="U503" t="s">
        <v>24</v>
      </c>
      <c r="V503" s="5">
        <f>IFERROR(VALUE(TRIM(TelcoData2[[#This Row],[TotalCharges]])),"")</f>
        <v>5676</v>
      </c>
      <c r="W503">
        <f>IF(TelcoData2[[#This Row],[Churn]]="Yes",1,0)</f>
        <v>0</v>
      </c>
      <c r="X503" t="str">
        <f>IF(TelcoData2[[#This Row],[tenure]]&lt;=12,"0-12 Months",
IF(TelcoData2[[#This Row],[tenure]]&lt;=24,"13-24 Months",
IF(TelcoData2[[#This Row],[tenure]]&lt;=36,"25-36 Months",
IF(TelcoData2[[#This Row],[tenure]]&lt;=48,"37-48 Months",
IF(TelcoData2[[#This Row],[tenure]]&lt;=60,"49-60 Months",
"61-72 Months")))))</f>
        <v>61-72 Months</v>
      </c>
    </row>
    <row r="504" spans="1:24" x14ac:dyDescent="0.3">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s="5">
        <v>4543.1499999999996</v>
      </c>
      <c r="U504" t="s">
        <v>24</v>
      </c>
      <c r="V504" s="5">
        <f>IFERROR(VALUE(TRIM(TelcoData2[[#This Row],[TotalCharges]])),"")</f>
        <v>4543.1499999999996</v>
      </c>
      <c r="W504">
        <f>IF(TelcoData2[[#This Row],[Churn]]="Yes",1,0)</f>
        <v>0</v>
      </c>
      <c r="X504" t="str">
        <f>IF(TelcoData2[[#This Row],[tenure]]&lt;=12,"0-12 Months",
IF(TelcoData2[[#This Row],[tenure]]&lt;=24,"13-24 Months",
IF(TelcoData2[[#This Row],[tenure]]&lt;=36,"25-36 Months",
IF(TelcoData2[[#This Row],[tenure]]&lt;=48,"37-48 Months",
IF(TelcoData2[[#This Row],[tenure]]&lt;=60,"49-60 Months",
"61-72 Months")))))</f>
        <v>61-72 Months</v>
      </c>
    </row>
    <row r="505" spans="1:24" x14ac:dyDescent="0.3">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s="5">
        <v>4326.8</v>
      </c>
      <c r="U505" t="s">
        <v>24</v>
      </c>
      <c r="V505" s="5">
        <f>IFERROR(VALUE(TRIM(TelcoData2[[#This Row],[TotalCharges]])),"")</f>
        <v>4326.8</v>
      </c>
      <c r="W505">
        <f>IF(TelcoData2[[#This Row],[Churn]]="Yes",1,0)</f>
        <v>0</v>
      </c>
      <c r="X505" t="str">
        <f>IF(TelcoData2[[#This Row],[tenure]]&lt;=12,"0-12 Months",
IF(TelcoData2[[#This Row],[tenure]]&lt;=24,"13-24 Months",
IF(TelcoData2[[#This Row],[tenure]]&lt;=36,"25-36 Months",
IF(TelcoData2[[#This Row],[tenure]]&lt;=48,"37-48 Months",
IF(TelcoData2[[#This Row],[tenure]]&lt;=60,"49-60 Months",
"61-72 Months")))))</f>
        <v>49-60 Months</v>
      </c>
    </row>
    <row r="506" spans="1:24" x14ac:dyDescent="0.3">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s="5">
        <v>5502.55</v>
      </c>
      <c r="U506" t="s">
        <v>24</v>
      </c>
      <c r="V506" s="5">
        <f>IFERROR(VALUE(TRIM(TelcoData2[[#This Row],[TotalCharges]])),"")</f>
        <v>5502.55</v>
      </c>
      <c r="W506">
        <f>IF(TelcoData2[[#This Row],[Churn]]="Yes",1,0)</f>
        <v>0</v>
      </c>
      <c r="X506" t="str">
        <f>IF(TelcoData2[[#This Row],[tenure]]&lt;=12,"0-12 Months",
IF(TelcoData2[[#This Row],[tenure]]&lt;=24,"13-24 Months",
IF(TelcoData2[[#This Row],[tenure]]&lt;=36,"25-36 Months",
IF(TelcoData2[[#This Row],[tenure]]&lt;=48,"37-48 Months",
IF(TelcoData2[[#This Row],[tenure]]&lt;=60,"49-60 Months",
"61-72 Months")))))</f>
        <v>61-72 Months</v>
      </c>
    </row>
    <row r="507" spans="1:24" x14ac:dyDescent="0.3">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s="5">
        <v>1782.4</v>
      </c>
      <c r="U507" t="s">
        <v>23</v>
      </c>
      <c r="V507" s="5">
        <f>IFERROR(VALUE(TRIM(TelcoData2[[#This Row],[TotalCharges]])),"")</f>
        <v>1782.4</v>
      </c>
      <c r="W507">
        <f>IF(TelcoData2[[#This Row],[Churn]]="Yes",1,0)</f>
        <v>1</v>
      </c>
      <c r="X507" t="str">
        <f>IF(TelcoData2[[#This Row],[tenure]]&lt;=12,"0-12 Months",
IF(TelcoData2[[#This Row],[tenure]]&lt;=24,"13-24 Months",
IF(TelcoData2[[#This Row],[tenure]]&lt;=36,"25-36 Months",
IF(TelcoData2[[#This Row],[tenure]]&lt;=48,"37-48 Months",
IF(TelcoData2[[#This Row],[tenure]]&lt;=60,"49-60 Months",
"61-72 Months")))))</f>
        <v>13-24 Months</v>
      </c>
    </row>
    <row r="508" spans="1:24" x14ac:dyDescent="0.3">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s="5">
        <v>851.8</v>
      </c>
      <c r="U508" t="s">
        <v>24</v>
      </c>
      <c r="V508" s="5">
        <f>IFERROR(VALUE(TRIM(TelcoData2[[#This Row],[TotalCharges]])),"")</f>
        <v>851.8</v>
      </c>
      <c r="W508">
        <f>IF(TelcoData2[[#This Row],[Churn]]="Yes",1,0)</f>
        <v>0</v>
      </c>
      <c r="X508" t="str">
        <f>IF(TelcoData2[[#This Row],[tenure]]&lt;=12,"0-12 Months",
IF(TelcoData2[[#This Row],[tenure]]&lt;=24,"13-24 Months",
IF(TelcoData2[[#This Row],[tenure]]&lt;=36,"25-36 Months",
IF(TelcoData2[[#This Row],[tenure]]&lt;=48,"37-48 Months",
IF(TelcoData2[[#This Row],[tenure]]&lt;=60,"49-60 Months",
"61-72 Months")))))</f>
        <v>0-12 Months</v>
      </c>
    </row>
    <row r="509" spans="1:24" x14ac:dyDescent="0.3">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s="5">
        <v>167.5</v>
      </c>
      <c r="U509" t="s">
        <v>23</v>
      </c>
      <c r="V509" s="5">
        <f>IFERROR(VALUE(TRIM(TelcoData2[[#This Row],[TotalCharges]])),"")</f>
        <v>167.5</v>
      </c>
      <c r="W509">
        <f>IF(TelcoData2[[#This Row],[Churn]]="Yes",1,0)</f>
        <v>1</v>
      </c>
      <c r="X509" t="str">
        <f>IF(TelcoData2[[#This Row],[tenure]]&lt;=12,"0-12 Months",
IF(TelcoData2[[#This Row],[tenure]]&lt;=24,"13-24 Months",
IF(TelcoData2[[#This Row],[tenure]]&lt;=36,"25-36 Months",
IF(TelcoData2[[#This Row],[tenure]]&lt;=48,"37-48 Months",
IF(TelcoData2[[#This Row],[tenure]]&lt;=60,"49-60 Months",
"61-72 Months")))))</f>
        <v>0-12 Months</v>
      </c>
    </row>
    <row r="510" spans="1:24" x14ac:dyDescent="0.3">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s="5">
        <v>502.85</v>
      </c>
      <c r="U510" t="s">
        <v>23</v>
      </c>
      <c r="V510" s="5">
        <f>IFERROR(VALUE(TRIM(TelcoData2[[#This Row],[TotalCharges]])),"")</f>
        <v>502.85</v>
      </c>
      <c r="W510">
        <f>IF(TelcoData2[[#This Row],[Churn]]="Yes",1,0)</f>
        <v>1</v>
      </c>
      <c r="X510" t="str">
        <f>IF(TelcoData2[[#This Row],[tenure]]&lt;=12,"0-12 Months",
IF(TelcoData2[[#This Row],[tenure]]&lt;=24,"13-24 Months",
IF(TelcoData2[[#This Row],[tenure]]&lt;=36,"25-36 Months",
IF(TelcoData2[[#This Row],[tenure]]&lt;=48,"37-48 Months",
IF(TelcoData2[[#This Row],[tenure]]&lt;=60,"49-60 Months",
"61-72 Months")))))</f>
        <v>0-12 Months</v>
      </c>
    </row>
    <row r="511" spans="1:24" x14ac:dyDescent="0.3">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s="5">
        <v>19.850000000000001</v>
      </c>
      <c r="U511" t="s">
        <v>24</v>
      </c>
      <c r="V511" s="5">
        <f>IFERROR(VALUE(TRIM(TelcoData2[[#This Row],[TotalCharges]])),"")</f>
        <v>19.850000000000001</v>
      </c>
      <c r="W511">
        <f>IF(TelcoData2[[#This Row],[Churn]]="Yes",1,0)</f>
        <v>0</v>
      </c>
      <c r="X511" t="str">
        <f>IF(TelcoData2[[#This Row],[tenure]]&lt;=12,"0-12 Months",
IF(TelcoData2[[#This Row],[tenure]]&lt;=24,"13-24 Months",
IF(TelcoData2[[#This Row],[tenure]]&lt;=36,"25-36 Months",
IF(TelcoData2[[#This Row],[tenure]]&lt;=48,"37-48 Months",
IF(TelcoData2[[#This Row],[tenure]]&lt;=60,"49-60 Months",
"61-72 Months")))))</f>
        <v>0-12 Months</v>
      </c>
    </row>
    <row r="512" spans="1:24" x14ac:dyDescent="0.3">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s="5">
        <v>1818.3</v>
      </c>
      <c r="U512" t="s">
        <v>24</v>
      </c>
      <c r="V512" s="5">
        <f>IFERROR(VALUE(TRIM(TelcoData2[[#This Row],[TotalCharges]])),"")</f>
        <v>1818.3</v>
      </c>
      <c r="W512">
        <f>IF(TelcoData2[[#This Row],[Churn]]="Yes",1,0)</f>
        <v>0</v>
      </c>
      <c r="X512" t="str">
        <f>IF(TelcoData2[[#This Row],[tenure]]&lt;=12,"0-12 Months",
IF(TelcoData2[[#This Row],[tenure]]&lt;=24,"13-24 Months",
IF(TelcoData2[[#This Row],[tenure]]&lt;=36,"25-36 Months",
IF(TelcoData2[[#This Row],[tenure]]&lt;=48,"37-48 Months",
IF(TelcoData2[[#This Row],[tenure]]&lt;=60,"49-60 Months",
"61-72 Months")))))</f>
        <v>13-24 Months</v>
      </c>
    </row>
    <row r="513" spans="1:24" x14ac:dyDescent="0.3">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s="5">
        <v>6300.15</v>
      </c>
      <c r="U513" t="s">
        <v>24</v>
      </c>
      <c r="V513" s="5">
        <f>IFERROR(VALUE(TRIM(TelcoData2[[#This Row],[TotalCharges]])),"")</f>
        <v>6300.15</v>
      </c>
      <c r="W513">
        <f>IF(TelcoData2[[#This Row],[Churn]]="Yes",1,0)</f>
        <v>0</v>
      </c>
      <c r="X513" t="str">
        <f>IF(TelcoData2[[#This Row],[tenure]]&lt;=12,"0-12 Months",
IF(TelcoData2[[#This Row],[tenure]]&lt;=24,"13-24 Months",
IF(TelcoData2[[#This Row],[tenure]]&lt;=36,"25-36 Months",
IF(TelcoData2[[#This Row],[tenure]]&lt;=48,"37-48 Months",
IF(TelcoData2[[#This Row],[tenure]]&lt;=60,"49-60 Months",
"61-72 Months")))))</f>
        <v>61-72 Months</v>
      </c>
    </row>
    <row r="514" spans="1:24" x14ac:dyDescent="0.3">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s="5">
        <v>334.8</v>
      </c>
      <c r="U514" t="s">
        <v>23</v>
      </c>
      <c r="V514" s="5">
        <f>IFERROR(VALUE(TRIM(TelcoData2[[#This Row],[TotalCharges]])),"")</f>
        <v>334.8</v>
      </c>
      <c r="W514">
        <f>IF(TelcoData2[[#This Row],[Churn]]="Yes",1,0)</f>
        <v>1</v>
      </c>
      <c r="X514" t="str">
        <f>IF(TelcoData2[[#This Row],[tenure]]&lt;=12,"0-12 Months",
IF(TelcoData2[[#This Row],[tenure]]&lt;=24,"13-24 Months",
IF(TelcoData2[[#This Row],[tenure]]&lt;=36,"25-36 Months",
IF(TelcoData2[[#This Row],[tenure]]&lt;=48,"37-48 Months",
IF(TelcoData2[[#This Row],[tenure]]&lt;=60,"49-60 Months",
"61-72 Months")))))</f>
        <v>0-12 Months</v>
      </c>
    </row>
    <row r="515" spans="1:24" x14ac:dyDescent="0.3">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s="5">
        <v>5916.95</v>
      </c>
      <c r="U515" t="s">
        <v>24</v>
      </c>
      <c r="V515" s="5">
        <f>IFERROR(VALUE(TRIM(TelcoData2[[#This Row],[TotalCharges]])),"")</f>
        <v>5916.95</v>
      </c>
      <c r="W515">
        <f>IF(TelcoData2[[#This Row],[Churn]]="Yes",1,0)</f>
        <v>0</v>
      </c>
      <c r="X515" t="str">
        <f>IF(TelcoData2[[#This Row],[tenure]]&lt;=12,"0-12 Months",
IF(TelcoData2[[#This Row],[tenure]]&lt;=24,"13-24 Months",
IF(TelcoData2[[#This Row],[tenure]]&lt;=36,"25-36 Months",
IF(TelcoData2[[#This Row],[tenure]]&lt;=48,"37-48 Months",
IF(TelcoData2[[#This Row],[tenure]]&lt;=60,"49-60 Months",
"61-72 Months")))))</f>
        <v>49-60 Months</v>
      </c>
    </row>
    <row r="516" spans="1:24" x14ac:dyDescent="0.3">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s="5">
        <v>2852.4</v>
      </c>
      <c r="U516" t="s">
        <v>24</v>
      </c>
      <c r="V516" s="5">
        <f>IFERROR(VALUE(TRIM(TelcoData2[[#This Row],[TotalCharges]])),"")</f>
        <v>2852.4</v>
      </c>
      <c r="W516">
        <f>IF(TelcoData2[[#This Row],[Churn]]="Yes",1,0)</f>
        <v>0</v>
      </c>
      <c r="X516" t="str">
        <f>IF(TelcoData2[[#This Row],[tenure]]&lt;=12,"0-12 Months",
IF(TelcoData2[[#This Row],[tenure]]&lt;=24,"13-24 Months",
IF(TelcoData2[[#This Row],[tenure]]&lt;=36,"25-36 Months",
IF(TelcoData2[[#This Row],[tenure]]&lt;=48,"37-48 Months",
IF(TelcoData2[[#This Row],[tenure]]&lt;=60,"49-60 Months",
"61-72 Months")))))</f>
        <v>25-36 Months</v>
      </c>
    </row>
    <row r="517" spans="1:24" x14ac:dyDescent="0.3">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s="5">
        <v>4131.95</v>
      </c>
      <c r="U517" t="s">
        <v>23</v>
      </c>
      <c r="V517" s="5">
        <f>IFERROR(VALUE(TRIM(TelcoData2[[#This Row],[TotalCharges]])),"")</f>
        <v>4131.95</v>
      </c>
      <c r="W517">
        <f>IF(TelcoData2[[#This Row],[Churn]]="Yes",1,0)</f>
        <v>1</v>
      </c>
      <c r="X517" t="str">
        <f>IF(TelcoData2[[#This Row],[tenure]]&lt;=12,"0-12 Months",
IF(TelcoData2[[#This Row],[tenure]]&lt;=24,"13-24 Months",
IF(TelcoData2[[#This Row],[tenure]]&lt;=36,"25-36 Months",
IF(TelcoData2[[#This Row],[tenure]]&lt;=48,"37-48 Months",
IF(TelcoData2[[#This Row],[tenure]]&lt;=60,"49-60 Months",
"61-72 Months")))))</f>
        <v>37-48 Months</v>
      </c>
    </row>
    <row r="518" spans="1:24" x14ac:dyDescent="0.3">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s="5">
        <v>1546.3</v>
      </c>
      <c r="U518" t="s">
        <v>24</v>
      </c>
      <c r="V518" s="5">
        <f>IFERROR(VALUE(TRIM(TelcoData2[[#This Row],[TotalCharges]])),"")</f>
        <v>1546.3</v>
      </c>
      <c r="W518">
        <f>IF(TelcoData2[[#This Row],[Churn]]="Yes",1,0)</f>
        <v>0</v>
      </c>
      <c r="X518" t="str">
        <f>IF(TelcoData2[[#This Row],[tenure]]&lt;=12,"0-12 Months",
IF(TelcoData2[[#This Row],[tenure]]&lt;=24,"13-24 Months",
IF(TelcoData2[[#This Row],[tenure]]&lt;=36,"25-36 Months",
IF(TelcoData2[[#This Row],[tenure]]&lt;=48,"37-48 Months",
IF(TelcoData2[[#This Row],[tenure]]&lt;=60,"49-60 Months",
"61-72 Months")))))</f>
        <v>25-36 Months</v>
      </c>
    </row>
    <row r="519" spans="1:24" x14ac:dyDescent="0.3">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s="5">
        <v>302.60000000000002</v>
      </c>
      <c r="U519" t="s">
        <v>24</v>
      </c>
      <c r="V519" s="5">
        <f>IFERROR(VALUE(TRIM(TelcoData2[[#This Row],[TotalCharges]])),"")</f>
        <v>302.60000000000002</v>
      </c>
      <c r="W519">
        <f>IF(TelcoData2[[#This Row],[Churn]]="Yes",1,0)</f>
        <v>0</v>
      </c>
      <c r="X519" t="str">
        <f>IF(TelcoData2[[#This Row],[tenure]]&lt;=12,"0-12 Months",
IF(TelcoData2[[#This Row],[tenure]]&lt;=24,"13-24 Months",
IF(TelcoData2[[#This Row],[tenure]]&lt;=36,"25-36 Months",
IF(TelcoData2[[#This Row],[tenure]]&lt;=48,"37-48 Months",
IF(TelcoData2[[#This Row],[tenure]]&lt;=60,"49-60 Months",
"61-72 Months")))))</f>
        <v>0-12 Months</v>
      </c>
    </row>
    <row r="520" spans="1:24" x14ac:dyDescent="0.3">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s="5">
        <v>1929.35</v>
      </c>
      <c r="U520" t="s">
        <v>23</v>
      </c>
      <c r="V520" s="5">
        <f>IFERROR(VALUE(TRIM(TelcoData2[[#This Row],[TotalCharges]])),"")</f>
        <v>1929.35</v>
      </c>
      <c r="W520">
        <f>IF(TelcoData2[[#This Row],[Churn]]="Yes",1,0)</f>
        <v>1</v>
      </c>
      <c r="X520" t="str">
        <f>IF(TelcoData2[[#This Row],[tenure]]&lt;=12,"0-12 Months",
IF(TelcoData2[[#This Row],[tenure]]&lt;=24,"13-24 Months",
IF(TelcoData2[[#This Row],[tenure]]&lt;=36,"25-36 Months",
IF(TelcoData2[[#This Row],[tenure]]&lt;=48,"37-48 Months",
IF(TelcoData2[[#This Row],[tenure]]&lt;=60,"49-60 Months",
"61-72 Months")))))</f>
        <v>25-36 Months</v>
      </c>
    </row>
    <row r="521" spans="1:24" x14ac:dyDescent="0.3">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s="5">
        <v>265.45</v>
      </c>
      <c r="U521" t="s">
        <v>24</v>
      </c>
      <c r="V521" s="5">
        <f>IFERROR(VALUE(TRIM(TelcoData2[[#This Row],[TotalCharges]])),"")</f>
        <v>265.45</v>
      </c>
      <c r="W521">
        <f>IF(TelcoData2[[#This Row],[Churn]]="Yes",1,0)</f>
        <v>0</v>
      </c>
      <c r="X521" t="str">
        <f>IF(TelcoData2[[#This Row],[tenure]]&lt;=12,"0-12 Months",
IF(TelcoData2[[#This Row],[tenure]]&lt;=24,"13-24 Months",
IF(TelcoData2[[#This Row],[tenure]]&lt;=36,"25-36 Months",
IF(TelcoData2[[#This Row],[tenure]]&lt;=48,"37-48 Months",
IF(TelcoData2[[#This Row],[tenure]]&lt;=60,"49-60 Months",
"61-72 Months")))))</f>
        <v>0-12 Months</v>
      </c>
    </row>
    <row r="522" spans="1:24" x14ac:dyDescent="0.3">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s="5">
        <v>6989.45</v>
      </c>
      <c r="U522" t="s">
        <v>24</v>
      </c>
      <c r="V522" s="5">
        <f>IFERROR(VALUE(TRIM(TelcoData2[[#This Row],[TotalCharges]])),"")</f>
        <v>6989.45</v>
      </c>
      <c r="W522">
        <f>IF(TelcoData2[[#This Row],[Churn]]="Yes",1,0)</f>
        <v>0</v>
      </c>
      <c r="X522" t="str">
        <f>IF(TelcoData2[[#This Row],[tenure]]&lt;=12,"0-12 Months",
IF(TelcoData2[[#This Row],[tenure]]&lt;=24,"13-24 Months",
IF(TelcoData2[[#This Row],[tenure]]&lt;=36,"25-36 Months",
IF(TelcoData2[[#This Row],[tenure]]&lt;=48,"37-48 Months",
IF(TelcoData2[[#This Row],[tenure]]&lt;=60,"49-60 Months",
"61-72 Months")))))</f>
        <v>61-72 Months</v>
      </c>
    </row>
    <row r="523" spans="1:24" x14ac:dyDescent="0.3">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s="5">
        <v>1442</v>
      </c>
      <c r="U523" t="s">
        <v>24</v>
      </c>
      <c r="V523" s="5">
        <f>IFERROR(VALUE(TRIM(TelcoData2[[#This Row],[TotalCharges]])),"")</f>
        <v>1442</v>
      </c>
      <c r="W523">
        <f>IF(TelcoData2[[#This Row],[Churn]]="Yes",1,0)</f>
        <v>0</v>
      </c>
      <c r="X523" t="str">
        <f>IF(TelcoData2[[#This Row],[tenure]]&lt;=12,"0-12 Months",
IF(TelcoData2[[#This Row],[tenure]]&lt;=24,"13-24 Months",
IF(TelcoData2[[#This Row],[tenure]]&lt;=36,"25-36 Months",
IF(TelcoData2[[#This Row],[tenure]]&lt;=48,"37-48 Months",
IF(TelcoData2[[#This Row],[tenure]]&lt;=60,"49-60 Months",
"61-72 Months")))))</f>
        <v>25-36 Months</v>
      </c>
    </row>
    <row r="524" spans="1:24" x14ac:dyDescent="0.3">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s="5">
        <v>4713.3999999999996</v>
      </c>
      <c r="U524" t="s">
        <v>24</v>
      </c>
      <c r="V524" s="5">
        <f>IFERROR(VALUE(TRIM(TelcoData2[[#This Row],[TotalCharges]])),"")</f>
        <v>4713.3999999999996</v>
      </c>
      <c r="W524">
        <f>IF(TelcoData2[[#This Row],[Churn]]="Yes",1,0)</f>
        <v>0</v>
      </c>
      <c r="X524" t="str">
        <f>IF(TelcoData2[[#This Row],[tenure]]&lt;=12,"0-12 Months",
IF(TelcoData2[[#This Row],[tenure]]&lt;=24,"13-24 Months",
IF(TelcoData2[[#This Row],[tenure]]&lt;=36,"25-36 Months",
IF(TelcoData2[[#This Row],[tenure]]&lt;=48,"37-48 Months",
IF(TelcoData2[[#This Row],[tenure]]&lt;=60,"49-60 Months",
"61-72 Months")))))</f>
        <v>49-60 Months</v>
      </c>
    </row>
    <row r="525" spans="1:24" x14ac:dyDescent="0.3">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s="5">
        <v>1758.6</v>
      </c>
      <c r="U525" t="s">
        <v>23</v>
      </c>
      <c r="V525" s="5">
        <f>IFERROR(VALUE(TRIM(TelcoData2[[#This Row],[TotalCharges]])),"")</f>
        <v>1758.6</v>
      </c>
      <c r="W525">
        <f>IF(TelcoData2[[#This Row],[Churn]]="Yes",1,0)</f>
        <v>1</v>
      </c>
      <c r="X525" t="str">
        <f>IF(TelcoData2[[#This Row],[tenure]]&lt;=12,"0-12 Months",
IF(TelcoData2[[#This Row],[tenure]]&lt;=24,"13-24 Months",
IF(TelcoData2[[#This Row],[tenure]]&lt;=36,"25-36 Months",
IF(TelcoData2[[#This Row],[tenure]]&lt;=48,"37-48 Months",
IF(TelcoData2[[#This Row],[tenure]]&lt;=60,"49-60 Months",
"61-72 Months")))))</f>
        <v>13-24 Months</v>
      </c>
    </row>
    <row r="526" spans="1:24" x14ac:dyDescent="0.3">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s="5">
        <v>3480</v>
      </c>
      <c r="U526" t="s">
        <v>23</v>
      </c>
      <c r="V526" s="5">
        <f>IFERROR(VALUE(TRIM(TelcoData2[[#This Row],[TotalCharges]])),"")</f>
        <v>3480</v>
      </c>
      <c r="W526">
        <f>IF(TelcoData2[[#This Row],[Churn]]="Yes",1,0)</f>
        <v>1</v>
      </c>
      <c r="X526" t="str">
        <f>IF(TelcoData2[[#This Row],[tenure]]&lt;=12,"0-12 Months",
IF(TelcoData2[[#This Row],[tenure]]&lt;=24,"13-24 Months",
IF(TelcoData2[[#This Row],[tenure]]&lt;=36,"25-36 Months",
IF(TelcoData2[[#This Row],[tenure]]&lt;=48,"37-48 Months",
IF(TelcoData2[[#This Row],[tenure]]&lt;=60,"49-60 Months",
"61-72 Months")))))</f>
        <v>25-36 Months</v>
      </c>
    </row>
    <row r="527" spans="1:24" x14ac:dyDescent="0.3">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s="5">
        <v>4738.3</v>
      </c>
      <c r="U527" t="s">
        <v>24</v>
      </c>
      <c r="V527" s="5">
        <f>IFERROR(VALUE(TRIM(TelcoData2[[#This Row],[TotalCharges]])),"")</f>
        <v>4738.3</v>
      </c>
      <c r="W527">
        <f>IF(TelcoData2[[#This Row],[Churn]]="Yes",1,0)</f>
        <v>0</v>
      </c>
      <c r="X527" t="str">
        <f>IF(TelcoData2[[#This Row],[tenure]]&lt;=12,"0-12 Months",
IF(TelcoData2[[#This Row],[tenure]]&lt;=24,"13-24 Months",
IF(TelcoData2[[#This Row],[tenure]]&lt;=36,"25-36 Months",
IF(TelcoData2[[#This Row],[tenure]]&lt;=48,"37-48 Months",
IF(TelcoData2[[#This Row],[tenure]]&lt;=60,"49-60 Months",
"61-72 Months")))))</f>
        <v>49-60 Months</v>
      </c>
    </row>
    <row r="528" spans="1:24" x14ac:dyDescent="0.3">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s="5">
        <v>8399.15</v>
      </c>
      <c r="U528" t="s">
        <v>24</v>
      </c>
      <c r="V528" s="5">
        <f>IFERROR(VALUE(TRIM(TelcoData2[[#This Row],[TotalCharges]])),"")</f>
        <v>8399.15</v>
      </c>
      <c r="W528">
        <f>IF(TelcoData2[[#This Row],[Churn]]="Yes",1,0)</f>
        <v>0</v>
      </c>
      <c r="X528" t="str">
        <f>IF(TelcoData2[[#This Row],[tenure]]&lt;=12,"0-12 Months",
IF(TelcoData2[[#This Row],[tenure]]&lt;=24,"13-24 Months",
IF(TelcoData2[[#This Row],[tenure]]&lt;=36,"25-36 Months",
IF(TelcoData2[[#This Row],[tenure]]&lt;=48,"37-48 Months",
IF(TelcoData2[[#This Row],[tenure]]&lt;=60,"49-60 Months",
"61-72 Months")))))</f>
        <v>61-72 Months</v>
      </c>
    </row>
    <row r="529" spans="1:24" x14ac:dyDescent="0.3">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s="5">
        <v>5430.35</v>
      </c>
      <c r="U529" t="s">
        <v>24</v>
      </c>
      <c r="V529" s="5">
        <f>IFERROR(VALUE(TRIM(TelcoData2[[#This Row],[TotalCharges]])),"")</f>
        <v>5430.35</v>
      </c>
      <c r="W529">
        <f>IF(TelcoData2[[#This Row],[Churn]]="Yes",1,0)</f>
        <v>0</v>
      </c>
      <c r="X529" t="str">
        <f>IF(TelcoData2[[#This Row],[tenure]]&lt;=12,"0-12 Months",
IF(TelcoData2[[#This Row],[tenure]]&lt;=24,"13-24 Months",
IF(TelcoData2[[#This Row],[tenure]]&lt;=36,"25-36 Months",
IF(TelcoData2[[#This Row],[tenure]]&lt;=48,"37-48 Months",
IF(TelcoData2[[#This Row],[tenure]]&lt;=60,"49-60 Months",
"61-72 Months")))))</f>
        <v>49-60 Months</v>
      </c>
    </row>
    <row r="530" spans="1:24" x14ac:dyDescent="0.3">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s="5">
        <v>686.95</v>
      </c>
      <c r="U530" t="s">
        <v>24</v>
      </c>
      <c r="V530" s="5">
        <f>IFERROR(VALUE(TRIM(TelcoData2[[#This Row],[TotalCharges]])),"")</f>
        <v>686.95</v>
      </c>
      <c r="W530">
        <f>IF(TelcoData2[[#This Row],[Churn]]="Yes",1,0)</f>
        <v>0</v>
      </c>
      <c r="X530" t="str">
        <f>IF(TelcoData2[[#This Row],[tenure]]&lt;=12,"0-12 Months",
IF(TelcoData2[[#This Row],[tenure]]&lt;=24,"13-24 Months",
IF(TelcoData2[[#This Row],[tenure]]&lt;=36,"25-36 Months",
IF(TelcoData2[[#This Row],[tenure]]&lt;=48,"37-48 Months",
IF(TelcoData2[[#This Row],[tenure]]&lt;=60,"49-60 Months",
"61-72 Months")))))</f>
        <v>25-36 Months</v>
      </c>
    </row>
    <row r="531" spans="1:24" x14ac:dyDescent="0.3">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s="5">
        <v>5706.3</v>
      </c>
      <c r="U531" t="s">
        <v>24</v>
      </c>
      <c r="V531" s="5">
        <f>IFERROR(VALUE(TRIM(TelcoData2[[#This Row],[TotalCharges]])),"")</f>
        <v>5706.3</v>
      </c>
      <c r="W531">
        <f>IF(TelcoData2[[#This Row],[Churn]]="Yes",1,0)</f>
        <v>0</v>
      </c>
      <c r="X531" t="str">
        <f>IF(TelcoData2[[#This Row],[tenure]]&lt;=12,"0-12 Months",
IF(TelcoData2[[#This Row],[tenure]]&lt;=24,"13-24 Months",
IF(TelcoData2[[#This Row],[tenure]]&lt;=36,"25-36 Months",
IF(TelcoData2[[#This Row],[tenure]]&lt;=48,"37-48 Months",
IF(TelcoData2[[#This Row],[tenure]]&lt;=60,"49-60 Months",
"61-72 Months")))))</f>
        <v>49-60 Months</v>
      </c>
    </row>
    <row r="532" spans="1:24" x14ac:dyDescent="0.3">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s="5">
        <v>490.65</v>
      </c>
      <c r="U532" t="s">
        <v>24</v>
      </c>
      <c r="V532" s="5">
        <f>IFERROR(VALUE(TRIM(TelcoData2[[#This Row],[TotalCharges]])),"")</f>
        <v>490.65</v>
      </c>
      <c r="W532">
        <f>IF(TelcoData2[[#This Row],[Churn]]="Yes",1,0)</f>
        <v>0</v>
      </c>
      <c r="X532" t="str">
        <f>IF(TelcoData2[[#This Row],[tenure]]&lt;=12,"0-12 Months",
IF(TelcoData2[[#This Row],[tenure]]&lt;=24,"13-24 Months",
IF(TelcoData2[[#This Row],[tenure]]&lt;=36,"25-36 Months",
IF(TelcoData2[[#This Row],[tenure]]&lt;=48,"37-48 Months",
IF(TelcoData2[[#This Row],[tenure]]&lt;=60,"49-60 Months",
"61-72 Months")))))</f>
        <v>13-24 Months</v>
      </c>
    </row>
    <row r="533" spans="1:24" x14ac:dyDescent="0.3">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s="5">
        <v>1360.25</v>
      </c>
      <c r="U533" t="s">
        <v>24</v>
      </c>
      <c r="V533" s="5">
        <f>IFERROR(VALUE(TRIM(TelcoData2[[#This Row],[TotalCharges]])),"")</f>
        <v>1360.25</v>
      </c>
      <c r="W533">
        <f>IF(TelcoData2[[#This Row],[Churn]]="Yes",1,0)</f>
        <v>0</v>
      </c>
      <c r="X533" t="str">
        <f>IF(TelcoData2[[#This Row],[tenure]]&lt;=12,"0-12 Months",
IF(TelcoData2[[#This Row],[tenure]]&lt;=24,"13-24 Months",
IF(TelcoData2[[#This Row],[tenure]]&lt;=36,"25-36 Months",
IF(TelcoData2[[#This Row],[tenure]]&lt;=48,"37-48 Months",
IF(TelcoData2[[#This Row],[tenure]]&lt;=60,"49-60 Months",
"61-72 Months")))))</f>
        <v>61-72 Months</v>
      </c>
    </row>
    <row r="534" spans="1:24" x14ac:dyDescent="0.3">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s="5">
        <v>174.45</v>
      </c>
      <c r="U534" t="s">
        <v>24</v>
      </c>
      <c r="V534" s="5">
        <f>IFERROR(VALUE(TRIM(TelcoData2[[#This Row],[TotalCharges]])),"")</f>
        <v>174.45</v>
      </c>
      <c r="W534">
        <f>IF(TelcoData2[[#This Row],[Churn]]="Yes",1,0)</f>
        <v>0</v>
      </c>
      <c r="X534" t="str">
        <f>IF(TelcoData2[[#This Row],[tenure]]&lt;=12,"0-12 Months",
IF(TelcoData2[[#This Row],[tenure]]&lt;=24,"13-24 Months",
IF(TelcoData2[[#This Row],[tenure]]&lt;=36,"25-36 Months",
IF(TelcoData2[[#This Row],[tenure]]&lt;=48,"37-48 Months",
IF(TelcoData2[[#This Row],[tenure]]&lt;=60,"49-60 Months",
"61-72 Months")))))</f>
        <v>0-12 Months</v>
      </c>
    </row>
    <row r="535" spans="1:24" x14ac:dyDescent="0.3">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s="5">
        <v>7379.8</v>
      </c>
      <c r="U535" t="s">
        <v>24</v>
      </c>
      <c r="V535" s="5">
        <f>IFERROR(VALUE(TRIM(TelcoData2[[#This Row],[TotalCharges]])),"")</f>
        <v>7379.8</v>
      </c>
      <c r="W535">
        <f>IF(TelcoData2[[#This Row],[Churn]]="Yes",1,0)</f>
        <v>0</v>
      </c>
      <c r="X535" t="str">
        <f>IF(TelcoData2[[#This Row],[tenure]]&lt;=12,"0-12 Months",
IF(TelcoData2[[#This Row],[tenure]]&lt;=24,"13-24 Months",
IF(TelcoData2[[#This Row],[tenure]]&lt;=36,"25-36 Months",
IF(TelcoData2[[#This Row],[tenure]]&lt;=48,"37-48 Months",
IF(TelcoData2[[#This Row],[tenure]]&lt;=60,"49-60 Months",
"61-72 Months")))))</f>
        <v>61-72 Months</v>
      </c>
    </row>
    <row r="536" spans="1:24" x14ac:dyDescent="0.3">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s="5">
        <v>85</v>
      </c>
      <c r="U536" t="s">
        <v>23</v>
      </c>
      <c r="V536" s="5">
        <f>IFERROR(VALUE(TRIM(TelcoData2[[#This Row],[TotalCharges]])),"")</f>
        <v>85</v>
      </c>
      <c r="W536">
        <f>IF(TelcoData2[[#This Row],[Churn]]="Yes",1,0)</f>
        <v>1</v>
      </c>
      <c r="X536" t="str">
        <f>IF(TelcoData2[[#This Row],[tenure]]&lt;=12,"0-12 Months",
IF(TelcoData2[[#This Row],[tenure]]&lt;=24,"13-24 Months",
IF(TelcoData2[[#This Row],[tenure]]&lt;=36,"25-36 Months",
IF(TelcoData2[[#This Row],[tenure]]&lt;=48,"37-48 Months",
IF(TelcoData2[[#This Row],[tenure]]&lt;=60,"49-60 Months",
"61-72 Months")))))</f>
        <v>0-12 Months</v>
      </c>
    </row>
    <row r="537" spans="1:24" x14ac:dyDescent="0.3">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s="5">
        <v>1021.75</v>
      </c>
      <c r="U537" t="s">
        <v>24</v>
      </c>
      <c r="V537" s="5">
        <f>IFERROR(VALUE(TRIM(TelcoData2[[#This Row],[TotalCharges]])),"")</f>
        <v>1021.75</v>
      </c>
      <c r="W537">
        <f>IF(TelcoData2[[#This Row],[Churn]]="Yes",1,0)</f>
        <v>0</v>
      </c>
      <c r="X537" t="str">
        <f>IF(TelcoData2[[#This Row],[tenure]]&lt;=12,"0-12 Months",
IF(TelcoData2[[#This Row],[tenure]]&lt;=24,"13-24 Months",
IF(TelcoData2[[#This Row],[tenure]]&lt;=36,"25-36 Months",
IF(TelcoData2[[#This Row],[tenure]]&lt;=48,"37-48 Months",
IF(TelcoData2[[#This Row],[tenure]]&lt;=60,"49-60 Months",
"61-72 Months")))))</f>
        <v>0-12 Months</v>
      </c>
    </row>
    <row r="538" spans="1:24" x14ac:dyDescent="0.3">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s="5">
        <v>5029.05</v>
      </c>
      <c r="U538" t="s">
        <v>24</v>
      </c>
      <c r="V538" s="5">
        <f>IFERROR(VALUE(TRIM(TelcoData2[[#This Row],[TotalCharges]])),"")</f>
        <v>5029.05</v>
      </c>
      <c r="W538">
        <f>IF(TelcoData2[[#This Row],[Churn]]="Yes",1,0)</f>
        <v>0</v>
      </c>
      <c r="X538" t="str">
        <f>IF(TelcoData2[[#This Row],[tenure]]&lt;=12,"0-12 Months",
IF(TelcoData2[[#This Row],[tenure]]&lt;=24,"13-24 Months",
IF(TelcoData2[[#This Row],[tenure]]&lt;=36,"25-36 Months",
IF(TelcoData2[[#This Row],[tenure]]&lt;=48,"37-48 Months",
IF(TelcoData2[[#This Row],[tenure]]&lt;=60,"49-60 Months",
"61-72 Months")))))</f>
        <v>61-72 Months</v>
      </c>
    </row>
    <row r="539" spans="1:24" x14ac:dyDescent="0.3">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s="5">
        <v>1955.4</v>
      </c>
      <c r="U539" t="s">
        <v>24</v>
      </c>
      <c r="V539" s="5">
        <f>IFERROR(VALUE(TRIM(TelcoData2[[#This Row],[TotalCharges]])),"")</f>
        <v>1955.4</v>
      </c>
      <c r="W539">
        <f>IF(TelcoData2[[#This Row],[Churn]]="Yes",1,0)</f>
        <v>0</v>
      </c>
      <c r="X539" t="str">
        <f>IF(TelcoData2[[#This Row],[tenure]]&lt;=12,"0-12 Months",
IF(TelcoData2[[#This Row],[tenure]]&lt;=24,"13-24 Months",
IF(TelcoData2[[#This Row],[tenure]]&lt;=36,"25-36 Months",
IF(TelcoData2[[#This Row],[tenure]]&lt;=48,"37-48 Months",
IF(TelcoData2[[#This Row],[tenure]]&lt;=60,"49-60 Months",
"61-72 Months")))))</f>
        <v>25-36 Months</v>
      </c>
    </row>
    <row r="540" spans="1:24" x14ac:dyDescent="0.3">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s="5">
        <v>6744.2</v>
      </c>
      <c r="U540" t="s">
        <v>24</v>
      </c>
      <c r="V540" s="5">
        <f>IFERROR(VALUE(TRIM(TelcoData2[[#This Row],[TotalCharges]])),"")</f>
        <v>6744.2</v>
      </c>
      <c r="W540">
        <f>IF(TelcoData2[[#This Row],[Churn]]="Yes",1,0)</f>
        <v>0</v>
      </c>
      <c r="X540" t="str">
        <f>IF(TelcoData2[[#This Row],[tenure]]&lt;=12,"0-12 Months",
IF(TelcoData2[[#This Row],[tenure]]&lt;=24,"13-24 Months",
IF(TelcoData2[[#This Row],[tenure]]&lt;=36,"25-36 Months",
IF(TelcoData2[[#This Row],[tenure]]&lt;=48,"37-48 Months",
IF(TelcoData2[[#This Row],[tenure]]&lt;=60,"49-60 Months",
"61-72 Months")))))</f>
        <v>61-72 Months</v>
      </c>
    </row>
    <row r="541" spans="1:24" x14ac:dyDescent="0.3">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s="5">
        <v>4946.7</v>
      </c>
      <c r="U541" t="s">
        <v>24</v>
      </c>
      <c r="V541" s="5">
        <f>IFERROR(VALUE(TRIM(TelcoData2[[#This Row],[TotalCharges]])),"")</f>
        <v>4946.7</v>
      </c>
      <c r="W541">
        <f>IF(TelcoData2[[#This Row],[Churn]]="Yes",1,0)</f>
        <v>0</v>
      </c>
      <c r="X541" t="str">
        <f>IF(TelcoData2[[#This Row],[tenure]]&lt;=12,"0-12 Months",
IF(TelcoData2[[#This Row],[tenure]]&lt;=24,"13-24 Months",
IF(TelcoData2[[#This Row],[tenure]]&lt;=36,"25-36 Months",
IF(TelcoData2[[#This Row],[tenure]]&lt;=48,"37-48 Months",
IF(TelcoData2[[#This Row],[tenure]]&lt;=60,"49-60 Months",
"61-72 Months")))))</f>
        <v>49-60 Months</v>
      </c>
    </row>
    <row r="542" spans="1:24" x14ac:dyDescent="0.3">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s="5">
        <v>8248.5</v>
      </c>
      <c r="U542" t="s">
        <v>24</v>
      </c>
      <c r="V542" s="5">
        <f>IFERROR(VALUE(TRIM(TelcoData2[[#This Row],[TotalCharges]])),"")</f>
        <v>8248.5</v>
      </c>
      <c r="W542">
        <f>IF(TelcoData2[[#This Row],[Churn]]="Yes",1,0)</f>
        <v>0</v>
      </c>
      <c r="X542" t="str">
        <f>IF(TelcoData2[[#This Row],[tenure]]&lt;=12,"0-12 Months",
IF(TelcoData2[[#This Row],[tenure]]&lt;=24,"13-24 Months",
IF(TelcoData2[[#This Row],[tenure]]&lt;=36,"25-36 Months",
IF(TelcoData2[[#This Row],[tenure]]&lt;=48,"37-48 Months",
IF(TelcoData2[[#This Row],[tenure]]&lt;=60,"49-60 Months",
"61-72 Months")))))</f>
        <v>61-72 Months</v>
      </c>
    </row>
    <row r="543" spans="1:24" x14ac:dyDescent="0.3">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s="5">
        <v>601.6</v>
      </c>
      <c r="U543" t="s">
        <v>24</v>
      </c>
      <c r="V543" s="5">
        <f>IFERROR(VALUE(TRIM(TelcoData2[[#This Row],[TotalCharges]])),"")</f>
        <v>601.6</v>
      </c>
      <c r="W543">
        <f>IF(TelcoData2[[#This Row],[Churn]]="Yes",1,0)</f>
        <v>0</v>
      </c>
      <c r="X543" t="str">
        <f>IF(TelcoData2[[#This Row],[tenure]]&lt;=12,"0-12 Months",
IF(TelcoData2[[#This Row],[tenure]]&lt;=24,"13-24 Months",
IF(TelcoData2[[#This Row],[tenure]]&lt;=36,"25-36 Months",
IF(TelcoData2[[#This Row],[tenure]]&lt;=48,"37-48 Months",
IF(TelcoData2[[#This Row],[tenure]]&lt;=60,"49-60 Months",
"61-72 Months")))))</f>
        <v>0-12 Months</v>
      </c>
    </row>
    <row r="544" spans="1:24" x14ac:dyDescent="0.3">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s="5">
        <v>19.55</v>
      </c>
      <c r="U544" t="s">
        <v>24</v>
      </c>
      <c r="V544" s="5">
        <f>IFERROR(VALUE(TRIM(TelcoData2[[#This Row],[TotalCharges]])),"")</f>
        <v>19.55</v>
      </c>
      <c r="W544">
        <f>IF(TelcoData2[[#This Row],[Churn]]="Yes",1,0)</f>
        <v>0</v>
      </c>
      <c r="X544" t="str">
        <f>IF(TelcoData2[[#This Row],[tenure]]&lt;=12,"0-12 Months",
IF(TelcoData2[[#This Row],[tenure]]&lt;=24,"13-24 Months",
IF(TelcoData2[[#This Row],[tenure]]&lt;=36,"25-36 Months",
IF(TelcoData2[[#This Row],[tenure]]&lt;=48,"37-48 Months",
IF(TelcoData2[[#This Row],[tenure]]&lt;=60,"49-60 Months",
"61-72 Months")))))</f>
        <v>0-12 Months</v>
      </c>
    </row>
    <row r="545" spans="1:24" x14ac:dyDescent="0.3">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s="5">
        <v>834.1</v>
      </c>
      <c r="U545" t="s">
        <v>23</v>
      </c>
      <c r="V545" s="5">
        <f>IFERROR(VALUE(TRIM(TelcoData2[[#This Row],[TotalCharges]])),"")</f>
        <v>834.1</v>
      </c>
      <c r="W545">
        <f>IF(TelcoData2[[#This Row],[Churn]]="Yes",1,0)</f>
        <v>1</v>
      </c>
      <c r="X545" t="str">
        <f>IF(TelcoData2[[#This Row],[tenure]]&lt;=12,"0-12 Months",
IF(TelcoData2[[#This Row],[tenure]]&lt;=24,"13-24 Months",
IF(TelcoData2[[#This Row],[tenure]]&lt;=36,"25-36 Months",
IF(TelcoData2[[#This Row],[tenure]]&lt;=48,"37-48 Months",
IF(TelcoData2[[#This Row],[tenure]]&lt;=60,"49-60 Months",
"61-72 Months")))))</f>
        <v>0-12 Months</v>
      </c>
    </row>
    <row r="546" spans="1:24" x14ac:dyDescent="0.3">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s="5">
        <v>597</v>
      </c>
      <c r="U546" t="s">
        <v>23</v>
      </c>
      <c r="V546" s="5">
        <f>IFERROR(VALUE(TRIM(TelcoData2[[#This Row],[TotalCharges]])),"")</f>
        <v>597</v>
      </c>
      <c r="W546">
        <f>IF(TelcoData2[[#This Row],[Churn]]="Yes",1,0)</f>
        <v>1</v>
      </c>
      <c r="X546" t="str">
        <f>IF(TelcoData2[[#This Row],[tenure]]&lt;=12,"0-12 Months",
IF(TelcoData2[[#This Row],[tenure]]&lt;=24,"13-24 Months",
IF(TelcoData2[[#This Row],[tenure]]&lt;=36,"25-36 Months",
IF(TelcoData2[[#This Row],[tenure]]&lt;=48,"37-48 Months",
IF(TelcoData2[[#This Row],[tenure]]&lt;=60,"49-60 Months",
"61-72 Months")))))</f>
        <v>13-24 Months</v>
      </c>
    </row>
    <row r="547" spans="1:24" x14ac:dyDescent="0.3">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s="5">
        <v>2647.2</v>
      </c>
      <c r="U547" t="s">
        <v>24</v>
      </c>
      <c r="V547" s="5">
        <f>IFERROR(VALUE(TRIM(TelcoData2[[#This Row],[TotalCharges]])),"")</f>
        <v>2647.2</v>
      </c>
      <c r="W547">
        <f>IF(TelcoData2[[#This Row],[Churn]]="Yes",1,0)</f>
        <v>0</v>
      </c>
      <c r="X547" t="str">
        <f>IF(TelcoData2[[#This Row],[tenure]]&lt;=12,"0-12 Months",
IF(TelcoData2[[#This Row],[tenure]]&lt;=24,"13-24 Months",
IF(TelcoData2[[#This Row],[tenure]]&lt;=36,"25-36 Months",
IF(TelcoData2[[#This Row],[tenure]]&lt;=48,"37-48 Months",
IF(TelcoData2[[#This Row],[tenure]]&lt;=60,"49-60 Months",
"61-72 Months")))))</f>
        <v>25-36 Months</v>
      </c>
    </row>
    <row r="548" spans="1:24" x14ac:dyDescent="0.3">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s="5">
        <v>3266</v>
      </c>
      <c r="U548" t="s">
        <v>23</v>
      </c>
      <c r="V548" s="5">
        <f>IFERROR(VALUE(TRIM(TelcoData2[[#This Row],[TotalCharges]])),"")</f>
        <v>3266</v>
      </c>
      <c r="W548">
        <f>IF(TelcoData2[[#This Row],[Churn]]="Yes",1,0)</f>
        <v>1</v>
      </c>
      <c r="X548" t="str">
        <f>IF(TelcoData2[[#This Row],[tenure]]&lt;=12,"0-12 Months",
IF(TelcoData2[[#This Row],[tenure]]&lt;=24,"13-24 Months",
IF(TelcoData2[[#This Row],[tenure]]&lt;=36,"25-36 Months",
IF(TelcoData2[[#This Row],[tenure]]&lt;=48,"37-48 Months",
IF(TelcoData2[[#This Row],[tenure]]&lt;=60,"49-60 Months",
"61-72 Months")))))</f>
        <v>37-48 Months</v>
      </c>
    </row>
    <row r="549" spans="1:24" x14ac:dyDescent="0.3">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s="5">
        <v>6744.25</v>
      </c>
      <c r="U549" t="s">
        <v>24</v>
      </c>
      <c r="V549" s="5">
        <f>IFERROR(VALUE(TRIM(TelcoData2[[#This Row],[TotalCharges]])),"")</f>
        <v>6744.25</v>
      </c>
      <c r="W549">
        <f>IF(TelcoData2[[#This Row],[Churn]]="Yes",1,0)</f>
        <v>0</v>
      </c>
      <c r="X549" t="str">
        <f>IF(TelcoData2[[#This Row],[tenure]]&lt;=12,"0-12 Months",
IF(TelcoData2[[#This Row],[tenure]]&lt;=24,"13-24 Months",
IF(TelcoData2[[#This Row],[tenure]]&lt;=36,"25-36 Months",
IF(TelcoData2[[#This Row],[tenure]]&lt;=48,"37-48 Months",
IF(TelcoData2[[#This Row],[tenure]]&lt;=60,"49-60 Months",
"61-72 Months")))))</f>
        <v>61-72 Months</v>
      </c>
    </row>
    <row r="550" spans="1:24" x14ac:dyDescent="0.3">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s="5">
        <v>5265.5</v>
      </c>
      <c r="U550" t="s">
        <v>24</v>
      </c>
      <c r="V550" s="5">
        <f>IFERROR(VALUE(TRIM(TelcoData2[[#This Row],[TotalCharges]])),"")</f>
        <v>5265.5</v>
      </c>
      <c r="W550">
        <f>IF(TelcoData2[[#This Row],[Churn]]="Yes",1,0)</f>
        <v>0</v>
      </c>
      <c r="X550" t="str">
        <f>IF(TelcoData2[[#This Row],[tenure]]&lt;=12,"0-12 Months",
IF(TelcoData2[[#This Row],[tenure]]&lt;=24,"13-24 Months",
IF(TelcoData2[[#This Row],[tenure]]&lt;=36,"25-36 Months",
IF(TelcoData2[[#This Row],[tenure]]&lt;=48,"37-48 Months",
IF(TelcoData2[[#This Row],[tenure]]&lt;=60,"49-60 Months",
"61-72 Months")))))</f>
        <v>49-60 Months</v>
      </c>
    </row>
    <row r="551" spans="1:24" x14ac:dyDescent="0.3">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s="5">
        <v>311.60000000000002</v>
      </c>
      <c r="U551" t="s">
        <v>24</v>
      </c>
      <c r="V551" s="5">
        <f>IFERROR(VALUE(TRIM(TelcoData2[[#This Row],[TotalCharges]])),"")</f>
        <v>311.60000000000002</v>
      </c>
      <c r="W551">
        <f>IF(TelcoData2[[#This Row],[Churn]]="Yes",1,0)</f>
        <v>0</v>
      </c>
      <c r="X551" t="str">
        <f>IF(TelcoData2[[#This Row],[tenure]]&lt;=12,"0-12 Months",
IF(TelcoData2[[#This Row],[tenure]]&lt;=24,"13-24 Months",
IF(TelcoData2[[#This Row],[tenure]]&lt;=36,"25-36 Months",
IF(TelcoData2[[#This Row],[tenure]]&lt;=48,"37-48 Months",
IF(TelcoData2[[#This Row],[tenure]]&lt;=60,"49-60 Months",
"61-72 Months")))))</f>
        <v>13-24 Months</v>
      </c>
    </row>
    <row r="552" spans="1:24" x14ac:dyDescent="0.3">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s="5">
        <v>7966.9</v>
      </c>
      <c r="U552" t="s">
        <v>24</v>
      </c>
      <c r="V552" s="5">
        <f>IFERROR(VALUE(TRIM(TelcoData2[[#This Row],[TotalCharges]])),"")</f>
        <v>7966.9</v>
      </c>
      <c r="W552">
        <f>IF(TelcoData2[[#This Row],[Churn]]="Yes",1,0)</f>
        <v>0</v>
      </c>
      <c r="X552" t="str">
        <f>IF(TelcoData2[[#This Row],[tenure]]&lt;=12,"0-12 Months",
IF(TelcoData2[[#This Row],[tenure]]&lt;=24,"13-24 Months",
IF(TelcoData2[[#This Row],[tenure]]&lt;=36,"25-36 Months",
IF(TelcoData2[[#This Row],[tenure]]&lt;=48,"37-48 Months",
IF(TelcoData2[[#This Row],[tenure]]&lt;=60,"49-60 Months",
"61-72 Months")))))</f>
        <v>61-72 Months</v>
      </c>
    </row>
    <row r="553" spans="1:24" x14ac:dyDescent="0.3">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s="5">
        <v>8220.4</v>
      </c>
      <c r="U553" t="s">
        <v>24</v>
      </c>
      <c r="V553" s="5">
        <f>IFERROR(VALUE(TRIM(TelcoData2[[#This Row],[TotalCharges]])),"")</f>
        <v>8220.4</v>
      </c>
      <c r="W553">
        <f>IF(TelcoData2[[#This Row],[Churn]]="Yes",1,0)</f>
        <v>0</v>
      </c>
      <c r="X553" t="str">
        <f>IF(TelcoData2[[#This Row],[tenure]]&lt;=12,"0-12 Months",
IF(TelcoData2[[#This Row],[tenure]]&lt;=24,"13-24 Months",
IF(TelcoData2[[#This Row],[tenure]]&lt;=36,"25-36 Months",
IF(TelcoData2[[#This Row],[tenure]]&lt;=48,"37-48 Months",
IF(TelcoData2[[#This Row],[tenure]]&lt;=60,"49-60 Months",
"61-72 Months")))))</f>
        <v>61-72 Months</v>
      </c>
    </row>
    <row r="554" spans="1:24" x14ac:dyDescent="0.3">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s="5">
        <v>1153.25</v>
      </c>
      <c r="U554" t="s">
        <v>24</v>
      </c>
      <c r="V554" s="5">
        <f>IFERROR(VALUE(TRIM(TelcoData2[[#This Row],[TotalCharges]])),"")</f>
        <v>1153.25</v>
      </c>
      <c r="W554">
        <f>IF(TelcoData2[[#This Row],[Churn]]="Yes",1,0)</f>
        <v>0</v>
      </c>
      <c r="X554" t="str">
        <f>IF(TelcoData2[[#This Row],[tenure]]&lt;=12,"0-12 Months",
IF(TelcoData2[[#This Row],[tenure]]&lt;=24,"13-24 Months",
IF(TelcoData2[[#This Row],[tenure]]&lt;=36,"25-36 Months",
IF(TelcoData2[[#This Row],[tenure]]&lt;=48,"37-48 Months",
IF(TelcoData2[[#This Row],[tenure]]&lt;=60,"49-60 Months",
"61-72 Months")))))</f>
        <v>49-60 Months</v>
      </c>
    </row>
    <row r="555" spans="1:24" x14ac:dyDescent="0.3">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s="5">
        <v>514.75</v>
      </c>
      <c r="U555" t="s">
        <v>24</v>
      </c>
      <c r="V555" s="5">
        <f>IFERROR(VALUE(TRIM(TelcoData2[[#This Row],[TotalCharges]])),"")</f>
        <v>514.75</v>
      </c>
      <c r="W555">
        <f>IF(TelcoData2[[#This Row],[Churn]]="Yes",1,0)</f>
        <v>0</v>
      </c>
      <c r="X555" t="str">
        <f>IF(TelcoData2[[#This Row],[tenure]]&lt;=12,"0-12 Months",
IF(TelcoData2[[#This Row],[tenure]]&lt;=24,"13-24 Months",
IF(TelcoData2[[#This Row],[tenure]]&lt;=36,"25-36 Months",
IF(TelcoData2[[#This Row],[tenure]]&lt;=48,"37-48 Months",
IF(TelcoData2[[#This Row],[tenure]]&lt;=60,"49-60 Months",
"61-72 Months")))))</f>
        <v>13-24 Months</v>
      </c>
    </row>
    <row r="556" spans="1:24" x14ac:dyDescent="0.3">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s="5">
        <v>2596.15</v>
      </c>
      <c r="U556" t="s">
        <v>23</v>
      </c>
      <c r="V556" s="5">
        <f>IFERROR(VALUE(TRIM(TelcoData2[[#This Row],[TotalCharges]])),"")</f>
        <v>2596.15</v>
      </c>
      <c r="W556">
        <f>IF(TelcoData2[[#This Row],[Churn]]="Yes",1,0)</f>
        <v>1</v>
      </c>
      <c r="X556" t="str">
        <f>IF(TelcoData2[[#This Row],[tenure]]&lt;=12,"0-12 Months",
IF(TelcoData2[[#This Row],[tenure]]&lt;=24,"13-24 Months",
IF(TelcoData2[[#This Row],[tenure]]&lt;=36,"25-36 Months",
IF(TelcoData2[[#This Row],[tenure]]&lt;=48,"37-48 Months",
IF(TelcoData2[[#This Row],[tenure]]&lt;=60,"49-60 Months",
"61-72 Months")))))</f>
        <v>25-36 Months</v>
      </c>
    </row>
    <row r="557" spans="1:24" x14ac:dyDescent="0.3">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s="5">
        <v>3808</v>
      </c>
      <c r="U557" t="s">
        <v>24</v>
      </c>
      <c r="V557" s="5">
        <f>IFERROR(VALUE(TRIM(TelcoData2[[#This Row],[TotalCharges]])),"")</f>
        <v>3808</v>
      </c>
      <c r="W557">
        <f>IF(TelcoData2[[#This Row],[Churn]]="Yes",1,0)</f>
        <v>0</v>
      </c>
      <c r="X557" t="str">
        <f>IF(TelcoData2[[#This Row],[tenure]]&lt;=12,"0-12 Months",
IF(TelcoData2[[#This Row],[tenure]]&lt;=24,"13-24 Months",
IF(TelcoData2[[#This Row],[tenure]]&lt;=36,"25-36 Months",
IF(TelcoData2[[#This Row],[tenure]]&lt;=48,"37-48 Months",
IF(TelcoData2[[#This Row],[tenure]]&lt;=60,"49-60 Months",
"61-72 Months")))))</f>
        <v>49-60 Months</v>
      </c>
    </row>
    <row r="558" spans="1:24" x14ac:dyDescent="0.3">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s="5">
        <v>19.899999999999999</v>
      </c>
      <c r="U558" t="s">
        <v>24</v>
      </c>
      <c r="V558" s="5">
        <f>IFERROR(VALUE(TRIM(TelcoData2[[#This Row],[TotalCharges]])),"")</f>
        <v>19.899999999999999</v>
      </c>
      <c r="W558">
        <f>IF(TelcoData2[[#This Row],[Churn]]="Yes",1,0)</f>
        <v>0</v>
      </c>
      <c r="X558" t="str">
        <f>IF(TelcoData2[[#This Row],[tenure]]&lt;=12,"0-12 Months",
IF(TelcoData2[[#This Row],[tenure]]&lt;=24,"13-24 Months",
IF(TelcoData2[[#This Row],[tenure]]&lt;=36,"25-36 Months",
IF(TelcoData2[[#This Row],[tenure]]&lt;=48,"37-48 Months",
IF(TelcoData2[[#This Row],[tenure]]&lt;=60,"49-60 Months",
"61-72 Months")))))</f>
        <v>0-12 Months</v>
      </c>
    </row>
    <row r="559" spans="1:24" x14ac:dyDescent="0.3">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s="5">
        <v>2708.2</v>
      </c>
      <c r="U559" t="s">
        <v>24</v>
      </c>
      <c r="V559" s="5">
        <f>IFERROR(VALUE(TRIM(TelcoData2[[#This Row],[TotalCharges]])),"")</f>
        <v>2708.2</v>
      </c>
      <c r="W559">
        <f>IF(TelcoData2[[#This Row],[Churn]]="Yes",1,0)</f>
        <v>0</v>
      </c>
      <c r="X559" t="str">
        <f>IF(TelcoData2[[#This Row],[tenure]]&lt;=12,"0-12 Months",
IF(TelcoData2[[#This Row],[tenure]]&lt;=24,"13-24 Months",
IF(TelcoData2[[#This Row],[tenure]]&lt;=36,"25-36 Months",
IF(TelcoData2[[#This Row],[tenure]]&lt;=48,"37-48 Months",
IF(TelcoData2[[#This Row],[tenure]]&lt;=60,"49-60 Months",
"61-72 Months")))))</f>
        <v>37-48 Months</v>
      </c>
    </row>
    <row r="560" spans="1:24" x14ac:dyDescent="0.3">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s="5">
        <v>760.05</v>
      </c>
      <c r="U560" t="s">
        <v>24</v>
      </c>
      <c r="V560" s="5">
        <f>IFERROR(VALUE(TRIM(TelcoData2[[#This Row],[TotalCharges]])),"")</f>
        <v>760.05</v>
      </c>
      <c r="W560">
        <f>IF(TelcoData2[[#This Row],[Churn]]="Yes",1,0)</f>
        <v>0</v>
      </c>
      <c r="X560" t="str">
        <f>IF(TelcoData2[[#This Row],[tenure]]&lt;=12,"0-12 Months",
IF(TelcoData2[[#This Row],[tenure]]&lt;=24,"13-24 Months",
IF(TelcoData2[[#This Row],[tenure]]&lt;=36,"25-36 Months",
IF(TelcoData2[[#This Row],[tenure]]&lt;=48,"37-48 Months",
IF(TelcoData2[[#This Row],[tenure]]&lt;=60,"49-60 Months",
"61-72 Months")))))</f>
        <v>0-12 Months</v>
      </c>
    </row>
    <row r="561" spans="1:24" x14ac:dyDescent="0.3">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s="5">
        <v>49.3</v>
      </c>
      <c r="U561" t="s">
        <v>24</v>
      </c>
      <c r="V561" s="5">
        <f>IFERROR(VALUE(TRIM(TelcoData2[[#This Row],[TotalCharges]])),"")</f>
        <v>49.3</v>
      </c>
      <c r="W561">
        <f>IF(TelcoData2[[#This Row],[Churn]]="Yes",1,0)</f>
        <v>0</v>
      </c>
      <c r="X561" t="str">
        <f>IF(TelcoData2[[#This Row],[tenure]]&lt;=12,"0-12 Months",
IF(TelcoData2[[#This Row],[tenure]]&lt;=24,"13-24 Months",
IF(TelcoData2[[#This Row],[tenure]]&lt;=36,"25-36 Months",
IF(TelcoData2[[#This Row],[tenure]]&lt;=48,"37-48 Months",
IF(TelcoData2[[#This Row],[tenure]]&lt;=60,"49-60 Months",
"61-72 Months")))))</f>
        <v>0-12 Months</v>
      </c>
    </row>
    <row r="562" spans="1:24" x14ac:dyDescent="0.3">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s="5">
        <v>6033.3</v>
      </c>
      <c r="U562" t="s">
        <v>24</v>
      </c>
      <c r="V562" s="5">
        <f>IFERROR(VALUE(TRIM(TelcoData2[[#This Row],[TotalCharges]])),"")</f>
        <v>6033.3</v>
      </c>
      <c r="W562">
        <f>IF(TelcoData2[[#This Row],[Churn]]="Yes",1,0)</f>
        <v>0</v>
      </c>
      <c r="X562" t="str">
        <f>IF(TelcoData2[[#This Row],[tenure]]&lt;=12,"0-12 Months",
IF(TelcoData2[[#This Row],[tenure]]&lt;=24,"13-24 Months",
IF(TelcoData2[[#This Row],[tenure]]&lt;=36,"25-36 Months",
IF(TelcoData2[[#This Row],[tenure]]&lt;=48,"37-48 Months",
IF(TelcoData2[[#This Row],[tenure]]&lt;=60,"49-60 Months",
"61-72 Months")))))</f>
        <v>49-60 Months</v>
      </c>
    </row>
    <row r="563" spans="1:24" x14ac:dyDescent="0.3">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s="5">
        <v>89.05</v>
      </c>
      <c r="U563" t="s">
        <v>24</v>
      </c>
      <c r="V563" s="5">
        <f>IFERROR(VALUE(TRIM(TelcoData2[[#This Row],[TotalCharges]])),"")</f>
        <v>89.05</v>
      </c>
      <c r="W563">
        <f>IF(TelcoData2[[#This Row],[Churn]]="Yes",1,0)</f>
        <v>0</v>
      </c>
      <c r="X563" t="str">
        <f>IF(TelcoData2[[#This Row],[tenure]]&lt;=12,"0-12 Months",
IF(TelcoData2[[#This Row],[tenure]]&lt;=24,"13-24 Months",
IF(TelcoData2[[#This Row],[tenure]]&lt;=36,"25-36 Months",
IF(TelcoData2[[#This Row],[tenure]]&lt;=48,"37-48 Months",
IF(TelcoData2[[#This Row],[tenure]]&lt;=60,"49-60 Months",
"61-72 Months")))))</f>
        <v>0-12 Months</v>
      </c>
    </row>
    <row r="564" spans="1:24" x14ac:dyDescent="0.3">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s="5">
        <v>516.15</v>
      </c>
      <c r="U564" t="s">
        <v>24</v>
      </c>
      <c r="V564" s="5">
        <f>IFERROR(VALUE(TRIM(TelcoData2[[#This Row],[TotalCharges]])),"")</f>
        <v>516.15</v>
      </c>
      <c r="W564">
        <f>IF(TelcoData2[[#This Row],[Churn]]="Yes",1,0)</f>
        <v>0</v>
      </c>
      <c r="X564" t="str">
        <f>IF(TelcoData2[[#This Row],[tenure]]&lt;=12,"0-12 Months",
IF(TelcoData2[[#This Row],[tenure]]&lt;=24,"13-24 Months",
IF(TelcoData2[[#This Row],[tenure]]&lt;=36,"25-36 Months",
IF(TelcoData2[[#This Row],[tenure]]&lt;=48,"37-48 Months",
IF(TelcoData2[[#This Row],[tenure]]&lt;=60,"49-60 Months",
"61-72 Months")))))</f>
        <v>0-12 Months</v>
      </c>
    </row>
    <row r="565" spans="1:24" x14ac:dyDescent="0.3">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s="5">
        <v>5861.75</v>
      </c>
      <c r="U565" t="s">
        <v>24</v>
      </c>
      <c r="V565" s="5">
        <f>IFERROR(VALUE(TRIM(TelcoData2[[#This Row],[TotalCharges]])),"")</f>
        <v>5861.75</v>
      </c>
      <c r="W565">
        <f>IF(TelcoData2[[#This Row],[Churn]]="Yes",1,0)</f>
        <v>0</v>
      </c>
      <c r="X565" t="str">
        <f>IF(TelcoData2[[#This Row],[tenure]]&lt;=12,"0-12 Months",
IF(TelcoData2[[#This Row],[tenure]]&lt;=24,"13-24 Months",
IF(TelcoData2[[#This Row],[tenure]]&lt;=36,"25-36 Months",
IF(TelcoData2[[#This Row],[tenure]]&lt;=48,"37-48 Months",
IF(TelcoData2[[#This Row],[tenure]]&lt;=60,"49-60 Months",
"61-72 Months")))))</f>
        <v>49-60 Months</v>
      </c>
    </row>
    <row r="566" spans="1:24" x14ac:dyDescent="0.3">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s="5">
        <v>445.95</v>
      </c>
      <c r="U566" t="s">
        <v>24</v>
      </c>
      <c r="V566" s="5">
        <f>IFERROR(VALUE(TRIM(TelcoData2[[#This Row],[TotalCharges]])),"")</f>
        <v>445.95</v>
      </c>
      <c r="W566">
        <f>IF(TelcoData2[[#This Row],[Churn]]="Yes",1,0)</f>
        <v>0</v>
      </c>
      <c r="X566" t="str">
        <f>IF(TelcoData2[[#This Row],[tenure]]&lt;=12,"0-12 Months",
IF(TelcoData2[[#This Row],[tenure]]&lt;=24,"13-24 Months",
IF(TelcoData2[[#This Row],[tenure]]&lt;=36,"25-36 Months",
IF(TelcoData2[[#This Row],[tenure]]&lt;=48,"37-48 Months",
IF(TelcoData2[[#This Row],[tenure]]&lt;=60,"49-60 Months",
"61-72 Months")))))</f>
        <v>0-12 Months</v>
      </c>
    </row>
    <row r="567" spans="1:24" x14ac:dyDescent="0.3">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s="5">
        <v>4973.3999999999996</v>
      </c>
      <c r="U567" t="s">
        <v>24</v>
      </c>
      <c r="V567" s="5">
        <f>IFERROR(VALUE(TRIM(TelcoData2[[#This Row],[TotalCharges]])),"")</f>
        <v>4973.3999999999996</v>
      </c>
      <c r="W567">
        <f>IF(TelcoData2[[#This Row],[Churn]]="Yes",1,0)</f>
        <v>0</v>
      </c>
      <c r="X567" t="str">
        <f>IF(TelcoData2[[#This Row],[tenure]]&lt;=12,"0-12 Months",
IF(TelcoData2[[#This Row],[tenure]]&lt;=24,"13-24 Months",
IF(TelcoData2[[#This Row],[tenure]]&lt;=36,"25-36 Months",
IF(TelcoData2[[#This Row],[tenure]]&lt;=48,"37-48 Months",
IF(TelcoData2[[#This Row],[tenure]]&lt;=60,"49-60 Months",
"61-72 Months")))))</f>
        <v>61-72 Months</v>
      </c>
    </row>
    <row r="568" spans="1:24" x14ac:dyDescent="0.3">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s="5">
        <v>1667.25</v>
      </c>
      <c r="U568" t="s">
        <v>24</v>
      </c>
      <c r="V568" s="5">
        <f>IFERROR(VALUE(TRIM(TelcoData2[[#This Row],[TotalCharges]])),"")</f>
        <v>1667.25</v>
      </c>
      <c r="W568">
        <f>IF(TelcoData2[[#This Row],[Churn]]="Yes",1,0)</f>
        <v>0</v>
      </c>
      <c r="X568" t="str">
        <f>IF(TelcoData2[[#This Row],[tenure]]&lt;=12,"0-12 Months",
IF(TelcoData2[[#This Row],[tenure]]&lt;=24,"13-24 Months",
IF(TelcoData2[[#This Row],[tenure]]&lt;=36,"25-36 Months",
IF(TelcoData2[[#This Row],[tenure]]&lt;=48,"37-48 Months",
IF(TelcoData2[[#This Row],[tenure]]&lt;=60,"49-60 Months",
"61-72 Months")))))</f>
        <v>13-24 Months</v>
      </c>
    </row>
    <row r="569" spans="1:24" x14ac:dyDescent="0.3">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s="5">
        <v>5357.75</v>
      </c>
      <c r="U569" t="s">
        <v>24</v>
      </c>
      <c r="V569" s="5">
        <f>IFERROR(VALUE(TRIM(TelcoData2[[#This Row],[TotalCharges]])),"")</f>
        <v>5357.75</v>
      </c>
      <c r="W569">
        <f>IF(TelcoData2[[#This Row],[Churn]]="Yes",1,0)</f>
        <v>0</v>
      </c>
      <c r="X569" t="str">
        <f>IF(TelcoData2[[#This Row],[tenure]]&lt;=12,"0-12 Months",
IF(TelcoData2[[#This Row],[tenure]]&lt;=24,"13-24 Months",
IF(TelcoData2[[#This Row],[tenure]]&lt;=36,"25-36 Months",
IF(TelcoData2[[#This Row],[tenure]]&lt;=48,"37-48 Months",
IF(TelcoData2[[#This Row],[tenure]]&lt;=60,"49-60 Months",
"61-72 Months")))))</f>
        <v>61-72 Months</v>
      </c>
    </row>
    <row r="570" spans="1:24" x14ac:dyDescent="0.3">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s="5">
        <v>3527.6</v>
      </c>
      <c r="U570" t="s">
        <v>23</v>
      </c>
      <c r="V570" s="5">
        <f>IFERROR(VALUE(TRIM(TelcoData2[[#This Row],[TotalCharges]])),"")</f>
        <v>3527.6</v>
      </c>
      <c r="W570">
        <f>IF(TelcoData2[[#This Row],[Churn]]="Yes",1,0)</f>
        <v>1</v>
      </c>
      <c r="X570" t="str">
        <f>IF(TelcoData2[[#This Row],[tenure]]&lt;=12,"0-12 Months",
IF(TelcoData2[[#This Row],[tenure]]&lt;=24,"13-24 Months",
IF(TelcoData2[[#This Row],[tenure]]&lt;=36,"25-36 Months",
IF(TelcoData2[[#This Row],[tenure]]&lt;=48,"37-48 Months",
IF(TelcoData2[[#This Row],[tenure]]&lt;=60,"49-60 Months",
"61-72 Months")))))</f>
        <v>25-36 Months</v>
      </c>
    </row>
    <row r="571" spans="1:24" x14ac:dyDescent="0.3">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s="5">
        <v>422.6</v>
      </c>
      <c r="U571" t="s">
        <v>24</v>
      </c>
      <c r="V571" s="5">
        <f>IFERROR(VALUE(TRIM(TelcoData2[[#This Row],[TotalCharges]])),"")</f>
        <v>422.6</v>
      </c>
      <c r="W571">
        <f>IF(TelcoData2[[#This Row],[Churn]]="Yes",1,0)</f>
        <v>0</v>
      </c>
      <c r="X571" t="str">
        <f>IF(TelcoData2[[#This Row],[tenure]]&lt;=12,"0-12 Months",
IF(TelcoData2[[#This Row],[tenure]]&lt;=24,"13-24 Months",
IF(TelcoData2[[#This Row],[tenure]]&lt;=36,"25-36 Months",
IF(TelcoData2[[#This Row],[tenure]]&lt;=48,"37-48 Months",
IF(TelcoData2[[#This Row],[tenure]]&lt;=60,"49-60 Months",
"61-72 Months")))))</f>
        <v>0-12 Months</v>
      </c>
    </row>
    <row r="572" spans="1:24" x14ac:dyDescent="0.3">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s="5">
        <v>1103.25</v>
      </c>
      <c r="U572" t="s">
        <v>24</v>
      </c>
      <c r="V572" s="5">
        <f>IFERROR(VALUE(TRIM(TelcoData2[[#This Row],[TotalCharges]])),"")</f>
        <v>1103.25</v>
      </c>
      <c r="W572">
        <f>IF(TelcoData2[[#This Row],[Churn]]="Yes",1,0)</f>
        <v>0</v>
      </c>
      <c r="X572" t="str">
        <f>IF(TelcoData2[[#This Row],[tenure]]&lt;=12,"0-12 Months",
IF(TelcoData2[[#This Row],[tenure]]&lt;=24,"13-24 Months",
IF(TelcoData2[[#This Row],[tenure]]&lt;=36,"25-36 Months",
IF(TelcoData2[[#This Row],[tenure]]&lt;=48,"37-48 Months",
IF(TelcoData2[[#This Row],[tenure]]&lt;=60,"49-60 Months",
"61-72 Months")))))</f>
        <v>49-60 Months</v>
      </c>
    </row>
    <row r="573" spans="1:24" x14ac:dyDescent="0.3">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s="5">
        <v>2754</v>
      </c>
      <c r="U573" t="s">
        <v>24</v>
      </c>
      <c r="V573" s="5">
        <f>IFERROR(VALUE(TRIM(TelcoData2[[#This Row],[TotalCharges]])),"")</f>
        <v>2754</v>
      </c>
      <c r="W573">
        <f>IF(TelcoData2[[#This Row],[Churn]]="Yes",1,0)</f>
        <v>0</v>
      </c>
      <c r="X573" t="str">
        <f>IF(TelcoData2[[#This Row],[tenure]]&lt;=12,"0-12 Months",
IF(TelcoData2[[#This Row],[tenure]]&lt;=24,"13-24 Months",
IF(TelcoData2[[#This Row],[tenure]]&lt;=36,"25-36 Months",
IF(TelcoData2[[#This Row],[tenure]]&lt;=48,"37-48 Months",
IF(TelcoData2[[#This Row],[tenure]]&lt;=60,"49-60 Months",
"61-72 Months")))))</f>
        <v>37-48 Months</v>
      </c>
    </row>
    <row r="574" spans="1:24" x14ac:dyDescent="0.3">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s="5">
        <v>697.25</v>
      </c>
      <c r="U574" t="s">
        <v>24</v>
      </c>
      <c r="V574" s="5">
        <f>IFERROR(VALUE(TRIM(TelcoData2[[#This Row],[TotalCharges]])),"")</f>
        <v>697.25</v>
      </c>
      <c r="W574">
        <f>IF(TelcoData2[[#This Row],[Churn]]="Yes",1,0)</f>
        <v>0</v>
      </c>
      <c r="X574" t="str">
        <f>IF(TelcoData2[[#This Row],[tenure]]&lt;=12,"0-12 Months",
IF(TelcoData2[[#This Row],[tenure]]&lt;=24,"13-24 Months",
IF(TelcoData2[[#This Row],[tenure]]&lt;=36,"25-36 Months",
IF(TelcoData2[[#This Row],[tenure]]&lt;=48,"37-48 Months",
IF(TelcoData2[[#This Row],[tenure]]&lt;=60,"49-60 Months",
"61-72 Months")))))</f>
        <v>0-12 Months</v>
      </c>
    </row>
    <row r="575" spans="1:24" x14ac:dyDescent="0.3">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s="5">
        <v>5614.45</v>
      </c>
      <c r="U575" t="s">
        <v>23</v>
      </c>
      <c r="V575" s="5">
        <f>IFERROR(VALUE(TRIM(TelcoData2[[#This Row],[TotalCharges]])),"")</f>
        <v>5614.45</v>
      </c>
      <c r="W575">
        <f>IF(TelcoData2[[#This Row],[Churn]]="Yes",1,0)</f>
        <v>1</v>
      </c>
      <c r="X575" t="str">
        <f>IF(TelcoData2[[#This Row],[tenure]]&lt;=12,"0-12 Months",
IF(TelcoData2[[#This Row],[tenure]]&lt;=24,"13-24 Months",
IF(TelcoData2[[#This Row],[tenure]]&lt;=36,"25-36 Months",
IF(TelcoData2[[#This Row],[tenure]]&lt;=48,"37-48 Months",
IF(TelcoData2[[#This Row],[tenure]]&lt;=60,"49-60 Months",
"61-72 Months")))))</f>
        <v>49-60 Months</v>
      </c>
    </row>
    <row r="576" spans="1:24" x14ac:dyDescent="0.3">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s="5">
        <v>3204.4</v>
      </c>
      <c r="U576" t="s">
        <v>24</v>
      </c>
      <c r="V576" s="5">
        <f>IFERROR(VALUE(TRIM(TelcoData2[[#This Row],[TotalCharges]])),"")</f>
        <v>3204.4</v>
      </c>
      <c r="W576">
        <f>IF(TelcoData2[[#This Row],[Churn]]="Yes",1,0)</f>
        <v>0</v>
      </c>
      <c r="X576" t="str">
        <f>IF(TelcoData2[[#This Row],[tenure]]&lt;=12,"0-12 Months",
IF(TelcoData2[[#This Row],[tenure]]&lt;=24,"13-24 Months",
IF(TelcoData2[[#This Row],[tenure]]&lt;=36,"25-36 Months",
IF(TelcoData2[[#This Row],[tenure]]&lt;=48,"37-48 Months",
IF(TelcoData2[[#This Row],[tenure]]&lt;=60,"49-60 Months",
"61-72 Months")))))</f>
        <v>25-36 Months</v>
      </c>
    </row>
    <row r="577" spans="1:24" x14ac:dyDescent="0.3">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s="5">
        <v>4747.6499999999996</v>
      </c>
      <c r="U577" t="s">
        <v>24</v>
      </c>
      <c r="V577" s="5">
        <f>IFERROR(VALUE(TRIM(TelcoData2[[#This Row],[TotalCharges]])),"")</f>
        <v>4747.6499999999996</v>
      </c>
      <c r="W577">
        <f>IF(TelcoData2[[#This Row],[Churn]]="Yes",1,0)</f>
        <v>0</v>
      </c>
      <c r="X577" t="str">
        <f>IF(TelcoData2[[#This Row],[tenure]]&lt;=12,"0-12 Months",
IF(TelcoData2[[#This Row],[tenure]]&lt;=24,"13-24 Months",
IF(TelcoData2[[#This Row],[tenure]]&lt;=36,"25-36 Months",
IF(TelcoData2[[#This Row],[tenure]]&lt;=48,"37-48 Months",
IF(TelcoData2[[#This Row],[tenure]]&lt;=60,"49-60 Months",
"61-72 Months")))))</f>
        <v>61-72 Months</v>
      </c>
    </row>
    <row r="578" spans="1:24" x14ac:dyDescent="0.3">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s="5">
        <v>3082.1</v>
      </c>
      <c r="U578" t="s">
        <v>24</v>
      </c>
      <c r="V578" s="5">
        <f>IFERROR(VALUE(TRIM(TelcoData2[[#This Row],[TotalCharges]])),"")</f>
        <v>3082.1</v>
      </c>
      <c r="W578">
        <f>IF(TelcoData2[[#This Row],[Churn]]="Yes",1,0)</f>
        <v>0</v>
      </c>
      <c r="X578" t="str">
        <f>IF(TelcoData2[[#This Row],[tenure]]&lt;=12,"0-12 Months",
IF(TelcoData2[[#This Row],[tenure]]&lt;=24,"13-24 Months",
IF(TelcoData2[[#This Row],[tenure]]&lt;=36,"25-36 Months",
IF(TelcoData2[[#This Row],[tenure]]&lt;=48,"37-48 Months",
IF(TelcoData2[[#This Row],[tenure]]&lt;=60,"49-60 Months",
"61-72 Months")))))</f>
        <v>25-36 Months</v>
      </c>
    </row>
    <row r="579" spans="1:24" x14ac:dyDescent="0.3">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s="5">
        <v>597.9</v>
      </c>
      <c r="U579" t="s">
        <v>24</v>
      </c>
      <c r="V579" s="5">
        <f>IFERROR(VALUE(TRIM(TelcoData2[[#This Row],[TotalCharges]])),"")</f>
        <v>597.9</v>
      </c>
      <c r="W579">
        <f>IF(TelcoData2[[#This Row],[Churn]]="Yes",1,0)</f>
        <v>0</v>
      </c>
      <c r="X579" t="str">
        <f>IF(TelcoData2[[#This Row],[tenure]]&lt;=12,"0-12 Months",
IF(TelcoData2[[#This Row],[tenure]]&lt;=24,"13-24 Months",
IF(TelcoData2[[#This Row],[tenure]]&lt;=36,"25-36 Months",
IF(TelcoData2[[#This Row],[tenure]]&lt;=48,"37-48 Months",
IF(TelcoData2[[#This Row],[tenure]]&lt;=60,"49-60 Months",
"61-72 Months")))))</f>
        <v>0-12 Months</v>
      </c>
    </row>
    <row r="580" spans="1:24" x14ac:dyDescent="0.3">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s="5">
        <v>3365.4</v>
      </c>
      <c r="U580" t="s">
        <v>24</v>
      </c>
      <c r="V580" s="5">
        <f>IFERROR(VALUE(TRIM(TelcoData2[[#This Row],[TotalCharges]])),"")</f>
        <v>3365.4</v>
      </c>
      <c r="W580">
        <f>IF(TelcoData2[[#This Row],[Churn]]="Yes",1,0)</f>
        <v>0</v>
      </c>
      <c r="X580" t="str">
        <f>IF(TelcoData2[[#This Row],[tenure]]&lt;=12,"0-12 Months",
IF(TelcoData2[[#This Row],[tenure]]&lt;=24,"13-24 Months",
IF(TelcoData2[[#This Row],[tenure]]&lt;=36,"25-36 Months",
IF(TelcoData2[[#This Row],[tenure]]&lt;=48,"37-48 Months",
IF(TelcoData2[[#This Row],[tenure]]&lt;=60,"49-60 Months",
"61-72 Months")))))</f>
        <v>25-36 Months</v>
      </c>
    </row>
    <row r="581" spans="1:24" x14ac:dyDescent="0.3">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s="5">
        <v>38.799999999999997</v>
      </c>
      <c r="U581" t="s">
        <v>24</v>
      </c>
      <c r="V581" s="5">
        <f>IFERROR(VALUE(TRIM(TelcoData2[[#This Row],[TotalCharges]])),"")</f>
        <v>38.799999999999997</v>
      </c>
      <c r="W581">
        <f>IF(TelcoData2[[#This Row],[Churn]]="Yes",1,0)</f>
        <v>0</v>
      </c>
      <c r="X581" t="str">
        <f>IF(TelcoData2[[#This Row],[tenure]]&lt;=12,"0-12 Months",
IF(TelcoData2[[#This Row],[tenure]]&lt;=24,"13-24 Months",
IF(TelcoData2[[#This Row],[tenure]]&lt;=36,"25-36 Months",
IF(TelcoData2[[#This Row],[tenure]]&lt;=48,"37-48 Months",
IF(TelcoData2[[#This Row],[tenure]]&lt;=60,"49-60 Months",
"61-72 Months")))))</f>
        <v>0-12 Months</v>
      </c>
    </row>
    <row r="582" spans="1:24" x14ac:dyDescent="0.3">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s="5">
        <v>233.55</v>
      </c>
      <c r="U582" t="s">
        <v>23</v>
      </c>
      <c r="V582" s="5">
        <f>IFERROR(VALUE(TRIM(TelcoData2[[#This Row],[TotalCharges]])),"")</f>
        <v>233.55</v>
      </c>
      <c r="W582">
        <f>IF(TelcoData2[[#This Row],[Churn]]="Yes",1,0)</f>
        <v>1</v>
      </c>
      <c r="X582" t="str">
        <f>IF(TelcoData2[[#This Row],[tenure]]&lt;=12,"0-12 Months",
IF(TelcoData2[[#This Row],[tenure]]&lt;=24,"13-24 Months",
IF(TelcoData2[[#This Row],[tenure]]&lt;=36,"25-36 Months",
IF(TelcoData2[[#This Row],[tenure]]&lt;=48,"37-48 Months",
IF(TelcoData2[[#This Row],[tenure]]&lt;=60,"49-60 Months",
"61-72 Months")))))</f>
        <v>0-12 Months</v>
      </c>
    </row>
    <row r="583" spans="1:24" x14ac:dyDescent="0.3">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s="5">
        <v>75.3</v>
      </c>
      <c r="U583" t="s">
        <v>23</v>
      </c>
      <c r="V583" s="5">
        <f>IFERROR(VALUE(TRIM(TelcoData2[[#This Row],[TotalCharges]])),"")</f>
        <v>75.3</v>
      </c>
      <c r="W583">
        <f>IF(TelcoData2[[#This Row],[Churn]]="Yes",1,0)</f>
        <v>1</v>
      </c>
      <c r="X583" t="str">
        <f>IF(TelcoData2[[#This Row],[tenure]]&lt;=12,"0-12 Months",
IF(TelcoData2[[#This Row],[tenure]]&lt;=24,"13-24 Months",
IF(TelcoData2[[#This Row],[tenure]]&lt;=36,"25-36 Months",
IF(TelcoData2[[#This Row],[tenure]]&lt;=48,"37-48 Months",
IF(TelcoData2[[#This Row],[tenure]]&lt;=60,"49-60 Months",
"61-72 Months")))))</f>
        <v>0-12 Months</v>
      </c>
    </row>
    <row r="584" spans="1:24" x14ac:dyDescent="0.3">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s="5">
        <v>346.2</v>
      </c>
      <c r="U584" t="s">
        <v>23</v>
      </c>
      <c r="V584" s="5">
        <f>IFERROR(VALUE(TRIM(TelcoData2[[#This Row],[TotalCharges]])),"")</f>
        <v>346.2</v>
      </c>
      <c r="W584">
        <f>IF(TelcoData2[[#This Row],[Churn]]="Yes",1,0)</f>
        <v>1</v>
      </c>
      <c r="X584" t="str">
        <f>IF(TelcoData2[[#This Row],[tenure]]&lt;=12,"0-12 Months",
IF(TelcoData2[[#This Row],[tenure]]&lt;=24,"13-24 Months",
IF(TelcoData2[[#This Row],[tenure]]&lt;=36,"25-36 Months",
IF(TelcoData2[[#This Row],[tenure]]&lt;=48,"37-48 Months",
IF(TelcoData2[[#This Row],[tenure]]&lt;=60,"49-60 Months",
"61-72 Months")))))</f>
        <v>0-12 Months</v>
      </c>
    </row>
    <row r="585" spans="1:24" x14ac:dyDescent="0.3">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s="5">
        <v>19</v>
      </c>
      <c r="U585" t="s">
        <v>24</v>
      </c>
      <c r="V585" s="5">
        <f>IFERROR(VALUE(TRIM(TelcoData2[[#This Row],[TotalCharges]])),"")</f>
        <v>19</v>
      </c>
      <c r="W585">
        <f>IF(TelcoData2[[#This Row],[Churn]]="Yes",1,0)</f>
        <v>0</v>
      </c>
      <c r="X585" t="str">
        <f>IF(TelcoData2[[#This Row],[tenure]]&lt;=12,"0-12 Months",
IF(TelcoData2[[#This Row],[tenure]]&lt;=24,"13-24 Months",
IF(TelcoData2[[#This Row],[tenure]]&lt;=36,"25-36 Months",
IF(TelcoData2[[#This Row],[tenure]]&lt;=48,"37-48 Months",
IF(TelcoData2[[#This Row],[tenure]]&lt;=60,"49-60 Months",
"61-72 Months")))))</f>
        <v>0-12 Months</v>
      </c>
    </row>
    <row r="586" spans="1:24" x14ac:dyDescent="0.3">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s="5">
        <v>61.7</v>
      </c>
      <c r="U586" t="s">
        <v>24</v>
      </c>
      <c r="V586" s="5">
        <f>IFERROR(VALUE(TRIM(TelcoData2[[#This Row],[TotalCharges]])),"")</f>
        <v>61.7</v>
      </c>
      <c r="W586">
        <f>IF(TelcoData2[[#This Row],[Churn]]="Yes",1,0)</f>
        <v>0</v>
      </c>
      <c r="X586" t="str">
        <f>IF(TelcoData2[[#This Row],[tenure]]&lt;=12,"0-12 Months",
IF(TelcoData2[[#This Row],[tenure]]&lt;=24,"13-24 Months",
IF(TelcoData2[[#This Row],[tenure]]&lt;=36,"25-36 Months",
IF(TelcoData2[[#This Row],[tenure]]&lt;=48,"37-48 Months",
IF(TelcoData2[[#This Row],[tenure]]&lt;=60,"49-60 Months",
"61-72 Months")))))</f>
        <v>0-12 Months</v>
      </c>
    </row>
    <row r="587" spans="1:24" x14ac:dyDescent="0.3">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s="5">
        <v>85.7</v>
      </c>
      <c r="U587" t="s">
        <v>23</v>
      </c>
      <c r="V587" s="5">
        <f>IFERROR(VALUE(TRIM(TelcoData2[[#This Row],[TotalCharges]])),"")</f>
        <v>85.7</v>
      </c>
      <c r="W587">
        <f>IF(TelcoData2[[#This Row],[Churn]]="Yes",1,0)</f>
        <v>1</v>
      </c>
      <c r="X587" t="str">
        <f>IF(TelcoData2[[#This Row],[tenure]]&lt;=12,"0-12 Months",
IF(TelcoData2[[#This Row],[tenure]]&lt;=24,"13-24 Months",
IF(TelcoData2[[#This Row],[tenure]]&lt;=36,"25-36 Months",
IF(TelcoData2[[#This Row],[tenure]]&lt;=48,"37-48 Months",
IF(TelcoData2[[#This Row],[tenure]]&lt;=60,"49-60 Months",
"61-72 Months")))))</f>
        <v>0-12 Months</v>
      </c>
    </row>
    <row r="588" spans="1:24" x14ac:dyDescent="0.3">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s="5">
        <v>3342.45</v>
      </c>
      <c r="U588" t="s">
        <v>24</v>
      </c>
      <c r="V588" s="5">
        <f>IFERROR(VALUE(TRIM(TelcoData2[[#This Row],[TotalCharges]])),"")</f>
        <v>3342.45</v>
      </c>
      <c r="W588">
        <f>IF(TelcoData2[[#This Row],[Churn]]="Yes",1,0)</f>
        <v>0</v>
      </c>
      <c r="X588" t="str">
        <f>IF(TelcoData2[[#This Row],[tenure]]&lt;=12,"0-12 Months",
IF(TelcoData2[[#This Row],[tenure]]&lt;=24,"13-24 Months",
IF(TelcoData2[[#This Row],[tenure]]&lt;=36,"25-36 Months",
IF(TelcoData2[[#This Row],[tenure]]&lt;=48,"37-48 Months",
IF(TelcoData2[[#This Row],[tenure]]&lt;=60,"49-60 Months",
"61-72 Months")))))</f>
        <v>49-60 Months</v>
      </c>
    </row>
    <row r="589" spans="1:24" x14ac:dyDescent="0.3">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s="5">
        <v>85.1</v>
      </c>
      <c r="U589" t="s">
        <v>24</v>
      </c>
      <c r="V589" s="5">
        <f>IFERROR(VALUE(TRIM(TelcoData2[[#This Row],[TotalCharges]])),"")</f>
        <v>85.1</v>
      </c>
      <c r="W589">
        <f>IF(TelcoData2[[#This Row],[Churn]]="Yes",1,0)</f>
        <v>0</v>
      </c>
      <c r="X589" t="str">
        <f>IF(TelcoData2[[#This Row],[tenure]]&lt;=12,"0-12 Months",
IF(TelcoData2[[#This Row],[tenure]]&lt;=24,"13-24 Months",
IF(TelcoData2[[#This Row],[tenure]]&lt;=36,"25-36 Months",
IF(TelcoData2[[#This Row],[tenure]]&lt;=48,"37-48 Months",
IF(TelcoData2[[#This Row],[tenure]]&lt;=60,"49-60 Months",
"61-72 Months")))))</f>
        <v>0-12 Months</v>
      </c>
    </row>
    <row r="590" spans="1:24" x14ac:dyDescent="0.3">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s="5">
        <v>7422.1</v>
      </c>
      <c r="U590" t="s">
        <v>24</v>
      </c>
      <c r="V590" s="5">
        <f>IFERROR(VALUE(TRIM(TelcoData2[[#This Row],[TotalCharges]])),"")</f>
        <v>7422.1</v>
      </c>
      <c r="W590">
        <f>IF(TelcoData2[[#This Row],[Churn]]="Yes",1,0)</f>
        <v>0</v>
      </c>
      <c r="X590" t="str">
        <f>IF(TelcoData2[[#This Row],[tenure]]&lt;=12,"0-12 Months",
IF(TelcoData2[[#This Row],[tenure]]&lt;=24,"13-24 Months",
IF(TelcoData2[[#This Row],[tenure]]&lt;=36,"25-36 Months",
IF(TelcoData2[[#This Row],[tenure]]&lt;=48,"37-48 Months",
IF(TelcoData2[[#This Row],[tenure]]&lt;=60,"49-60 Months",
"61-72 Months")))))</f>
        <v>61-72 Months</v>
      </c>
    </row>
    <row r="591" spans="1:24" x14ac:dyDescent="0.3">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s="5">
        <v>6668.05</v>
      </c>
      <c r="U591" t="s">
        <v>24</v>
      </c>
      <c r="V591" s="5">
        <f>IFERROR(VALUE(TRIM(TelcoData2[[#This Row],[TotalCharges]])),"")</f>
        <v>6668.05</v>
      </c>
      <c r="W591">
        <f>IF(TelcoData2[[#This Row],[Churn]]="Yes",1,0)</f>
        <v>0</v>
      </c>
      <c r="X591" t="str">
        <f>IF(TelcoData2[[#This Row],[tenure]]&lt;=12,"0-12 Months",
IF(TelcoData2[[#This Row],[tenure]]&lt;=24,"13-24 Months",
IF(TelcoData2[[#This Row],[tenure]]&lt;=36,"25-36 Months",
IF(TelcoData2[[#This Row],[tenure]]&lt;=48,"37-48 Months",
IF(TelcoData2[[#This Row],[tenure]]&lt;=60,"49-60 Months",
"61-72 Months")))))</f>
        <v>61-72 Months</v>
      </c>
    </row>
    <row r="592" spans="1:24" x14ac:dyDescent="0.3">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s="5">
        <v>8071.05</v>
      </c>
      <c r="U592" t="s">
        <v>24</v>
      </c>
      <c r="V592" s="5">
        <f>IFERROR(VALUE(TRIM(TelcoData2[[#This Row],[TotalCharges]])),"")</f>
        <v>8071.05</v>
      </c>
      <c r="W592">
        <f>IF(TelcoData2[[#This Row],[Churn]]="Yes",1,0)</f>
        <v>0</v>
      </c>
      <c r="X592" t="str">
        <f>IF(TelcoData2[[#This Row],[tenure]]&lt;=12,"0-12 Months",
IF(TelcoData2[[#This Row],[tenure]]&lt;=24,"13-24 Months",
IF(TelcoData2[[#This Row],[tenure]]&lt;=36,"25-36 Months",
IF(TelcoData2[[#This Row],[tenure]]&lt;=48,"37-48 Months",
IF(TelcoData2[[#This Row],[tenure]]&lt;=60,"49-60 Months",
"61-72 Months")))))</f>
        <v>61-72 Months</v>
      </c>
    </row>
    <row r="593" spans="1:24" x14ac:dyDescent="0.3">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s="5">
        <v>1174.8</v>
      </c>
      <c r="U593" t="s">
        <v>24</v>
      </c>
      <c r="V593" s="5">
        <f>IFERROR(VALUE(TRIM(TelcoData2[[#This Row],[TotalCharges]])),"")</f>
        <v>1174.8</v>
      </c>
      <c r="W593">
        <f>IF(TelcoData2[[#This Row],[Churn]]="Yes",1,0)</f>
        <v>0</v>
      </c>
      <c r="X593" t="str">
        <f>IF(TelcoData2[[#This Row],[tenure]]&lt;=12,"0-12 Months",
IF(TelcoData2[[#This Row],[tenure]]&lt;=24,"13-24 Months",
IF(TelcoData2[[#This Row],[tenure]]&lt;=36,"25-36 Months",
IF(TelcoData2[[#This Row],[tenure]]&lt;=48,"37-48 Months",
IF(TelcoData2[[#This Row],[tenure]]&lt;=60,"49-60 Months",
"61-72 Months")))))</f>
        <v>37-48 Months</v>
      </c>
    </row>
    <row r="594" spans="1:24" x14ac:dyDescent="0.3">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s="5">
        <v>5435</v>
      </c>
      <c r="U594" t="s">
        <v>24</v>
      </c>
      <c r="V594" s="5">
        <f>IFERROR(VALUE(TRIM(TelcoData2[[#This Row],[TotalCharges]])),"")</f>
        <v>5435</v>
      </c>
      <c r="W594">
        <f>IF(TelcoData2[[#This Row],[Churn]]="Yes",1,0)</f>
        <v>0</v>
      </c>
      <c r="X594" t="str">
        <f>IF(TelcoData2[[#This Row],[tenure]]&lt;=12,"0-12 Months",
IF(TelcoData2[[#This Row],[tenure]]&lt;=24,"13-24 Months",
IF(TelcoData2[[#This Row],[tenure]]&lt;=36,"25-36 Months",
IF(TelcoData2[[#This Row],[tenure]]&lt;=48,"37-48 Months",
IF(TelcoData2[[#This Row],[tenure]]&lt;=60,"49-60 Months",
"61-72 Months")))))</f>
        <v>61-72 Months</v>
      </c>
    </row>
    <row r="595" spans="1:24" x14ac:dyDescent="0.3">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s="5">
        <v>2438.6</v>
      </c>
      <c r="U595" t="s">
        <v>24</v>
      </c>
      <c r="V595" s="5">
        <f>IFERROR(VALUE(TRIM(TelcoData2[[#This Row],[TotalCharges]])),"")</f>
        <v>2438.6</v>
      </c>
      <c r="W595">
        <f>IF(TelcoData2[[#This Row],[Churn]]="Yes",1,0)</f>
        <v>0</v>
      </c>
      <c r="X595" t="str">
        <f>IF(TelcoData2[[#This Row],[tenure]]&lt;=12,"0-12 Months",
IF(TelcoData2[[#This Row],[tenure]]&lt;=24,"13-24 Months",
IF(TelcoData2[[#This Row],[tenure]]&lt;=36,"25-36 Months",
IF(TelcoData2[[#This Row],[tenure]]&lt;=48,"37-48 Months",
IF(TelcoData2[[#This Row],[tenure]]&lt;=60,"49-60 Months",
"61-72 Months")))))</f>
        <v>25-36 Months</v>
      </c>
    </row>
    <row r="596" spans="1:24" x14ac:dyDescent="0.3">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s="5">
        <v>45.6</v>
      </c>
      <c r="U596" t="s">
        <v>24</v>
      </c>
      <c r="V596" s="5">
        <f>IFERROR(VALUE(TRIM(TelcoData2[[#This Row],[TotalCharges]])),"")</f>
        <v>45.6</v>
      </c>
      <c r="W596">
        <f>IF(TelcoData2[[#This Row],[Churn]]="Yes",1,0)</f>
        <v>0</v>
      </c>
      <c r="X596" t="str">
        <f>IF(TelcoData2[[#This Row],[tenure]]&lt;=12,"0-12 Months",
IF(TelcoData2[[#This Row],[tenure]]&lt;=24,"13-24 Months",
IF(TelcoData2[[#This Row],[tenure]]&lt;=36,"25-36 Months",
IF(TelcoData2[[#This Row],[tenure]]&lt;=48,"37-48 Months",
IF(TelcoData2[[#This Row],[tenure]]&lt;=60,"49-60 Months",
"61-72 Months")))))</f>
        <v>0-12 Months</v>
      </c>
    </row>
    <row r="597" spans="1:24" x14ac:dyDescent="0.3">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s="5">
        <v>713.75</v>
      </c>
      <c r="U597" t="s">
        <v>23</v>
      </c>
      <c r="V597" s="5">
        <f>IFERROR(VALUE(TRIM(TelcoData2[[#This Row],[TotalCharges]])),"")</f>
        <v>713.75</v>
      </c>
      <c r="W597">
        <f>IF(TelcoData2[[#This Row],[Churn]]="Yes",1,0)</f>
        <v>1</v>
      </c>
      <c r="X597" t="str">
        <f>IF(TelcoData2[[#This Row],[tenure]]&lt;=12,"0-12 Months",
IF(TelcoData2[[#This Row],[tenure]]&lt;=24,"13-24 Months",
IF(TelcoData2[[#This Row],[tenure]]&lt;=36,"25-36 Months",
IF(TelcoData2[[#This Row],[tenure]]&lt;=48,"37-48 Months",
IF(TelcoData2[[#This Row],[tenure]]&lt;=60,"49-60 Months",
"61-72 Months")))))</f>
        <v>0-12 Months</v>
      </c>
    </row>
    <row r="598" spans="1:24" x14ac:dyDescent="0.3">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s="5">
        <v>916.15</v>
      </c>
      <c r="U598" t="s">
        <v>24</v>
      </c>
      <c r="V598" s="5">
        <f>IFERROR(VALUE(TRIM(TelcoData2[[#This Row],[TotalCharges]])),"")</f>
        <v>916.15</v>
      </c>
      <c r="W598">
        <f>IF(TelcoData2[[#This Row],[Churn]]="Yes",1,0)</f>
        <v>0</v>
      </c>
      <c r="X598" t="str">
        <f>IF(TelcoData2[[#This Row],[tenure]]&lt;=12,"0-12 Months",
IF(TelcoData2[[#This Row],[tenure]]&lt;=24,"13-24 Months",
IF(TelcoData2[[#This Row],[tenure]]&lt;=36,"25-36 Months",
IF(TelcoData2[[#This Row],[tenure]]&lt;=48,"37-48 Months",
IF(TelcoData2[[#This Row],[tenure]]&lt;=60,"49-60 Months",
"61-72 Months")))))</f>
        <v>13-24 Months</v>
      </c>
    </row>
    <row r="599" spans="1:24" x14ac:dyDescent="0.3">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s="5">
        <v>237.2</v>
      </c>
      <c r="U599" t="s">
        <v>24</v>
      </c>
      <c r="V599" s="5">
        <f>IFERROR(VALUE(TRIM(TelcoData2[[#This Row],[TotalCharges]])),"")</f>
        <v>237.2</v>
      </c>
      <c r="W599">
        <f>IF(TelcoData2[[#This Row],[Churn]]="Yes",1,0)</f>
        <v>0</v>
      </c>
      <c r="X599" t="str">
        <f>IF(TelcoData2[[#This Row],[tenure]]&lt;=12,"0-12 Months",
IF(TelcoData2[[#This Row],[tenure]]&lt;=24,"13-24 Months",
IF(TelcoData2[[#This Row],[tenure]]&lt;=36,"25-36 Months",
IF(TelcoData2[[#This Row],[tenure]]&lt;=48,"37-48 Months",
IF(TelcoData2[[#This Row],[tenure]]&lt;=60,"49-60 Months",
"61-72 Months")))))</f>
        <v>0-12 Months</v>
      </c>
    </row>
    <row r="600" spans="1:24" x14ac:dyDescent="0.3">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s="5">
        <v>4614.55</v>
      </c>
      <c r="U600" t="s">
        <v>24</v>
      </c>
      <c r="V600" s="5">
        <f>IFERROR(VALUE(TRIM(TelcoData2[[#This Row],[TotalCharges]])),"")</f>
        <v>4614.55</v>
      </c>
      <c r="W600">
        <f>IF(TelcoData2[[#This Row],[Churn]]="Yes",1,0)</f>
        <v>0</v>
      </c>
      <c r="X600" t="str">
        <f>IF(TelcoData2[[#This Row],[tenure]]&lt;=12,"0-12 Months",
IF(TelcoData2[[#This Row],[tenure]]&lt;=24,"13-24 Months",
IF(TelcoData2[[#This Row],[tenure]]&lt;=36,"25-36 Months",
IF(TelcoData2[[#This Row],[tenure]]&lt;=48,"37-48 Months",
IF(TelcoData2[[#This Row],[tenure]]&lt;=60,"49-60 Months",
"61-72 Months")))))</f>
        <v>49-60 Months</v>
      </c>
    </row>
    <row r="601" spans="1:24" x14ac:dyDescent="0.3">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s="5">
        <v>1414.45</v>
      </c>
      <c r="U601" t="s">
        <v>24</v>
      </c>
      <c r="V601" s="5">
        <f>IFERROR(VALUE(TRIM(TelcoData2[[#This Row],[TotalCharges]])),"")</f>
        <v>1414.45</v>
      </c>
      <c r="W601">
        <f>IF(TelcoData2[[#This Row],[Churn]]="Yes",1,0)</f>
        <v>0</v>
      </c>
      <c r="X601" t="str">
        <f>IF(TelcoData2[[#This Row],[tenure]]&lt;=12,"0-12 Months",
IF(TelcoData2[[#This Row],[tenure]]&lt;=24,"13-24 Months",
IF(TelcoData2[[#This Row],[tenure]]&lt;=36,"25-36 Months",
IF(TelcoData2[[#This Row],[tenure]]&lt;=48,"37-48 Months",
IF(TelcoData2[[#This Row],[tenure]]&lt;=60,"49-60 Months",
"61-72 Months")))))</f>
        <v>61-72 Months</v>
      </c>
    </row>
    <row r="602" spans="1:24" x14ac:dyDescent="0.3">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s="5">
        <v>1170.5</v>
      </c>
      <c r="U602" t="s">
        <v>24</v>
      </c>
      <c r="V602" s="5">
        <f>IFERROR(VALUE(TRIM(TelcoData2[[#This Row],[TotalCharges]])),"")</f>
        <v>1170.5</v>
      </c>
      <c r="W602">
        <f>IF(TelcoData2[[#This Row],[Churn]]="Yes",1,0)</f>
        <v>0</v>
      </c>
      <c r="X602" t="str">
        <f>IF(TelcoData2[[#This Row],[tenure]]&lt;=12,"0-12 Months",
IF(TelcoData2[[#This Row],[tenure]]&lt;=24,"13-24 Months",
IF(TelcoData2[[#This Row],[tenure]]&lt;=36,"25-36 Months",
IF(TelcoData2[[#This Row],[tenure]]&lt;=48,"37-48 Months",
IF(TelcoData2[[#This Row],[tenure]]&lt;=60,"49-60 Months",
"61-72 Months")))))</f>
        <v>13-24 Months</v>
      </c>
    </row>
    <row r="603" spans="1:24" x14ac:dyDescent="0.3">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s="5">
        <v>47.7</v>
      </c>
      <c r="U603" t="s">
        <v>24</v>
      </c>
      <c r="V603" s="5">
        <f>IFERROR(VALUE(TRIM(TelcoData2[[#This Row],[TotalCharges]])),"")</f>
        <v>47.7</v>
      </c>
      <c r="W603">
        <f>IF(TelcoData2[[#This Row],[Churn]]="Yes",1,0)</f>
        <v>0</v>
      </c>
      <c r="X603" t="str">
        <f>IF(TelcoData2[[#This Row],[tenure]]&lt;=12,"0-12 Months",
IF(TelcoData2[[#This Row],[tenure]]&lt;=24,"13-24 Months",
IF(TelcoData2[[#This Row],[tenure]]&lt;=36,"25-36 Months",
IF(TelcoData2[[#This Row],[tenure]]&lt;=48,"37-48 Months",
IF(TelcoData2[[#This Row],[tenure]]&lt;=60,"49-60 Months",
"61-72 Months")))))</f>
        <v>0-12 Months</v>
      </c>
    </row>
    <row r="604" spans="1:24" x14ac:dyDescent="0.3">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s="5">
        <v>4859.25</v>
      </c>
      <c r="U604" t="s">
        <v>24</v>
      </c>
      <c r="V604" s="5">
        <f>IFERROR(VALUE(TRIM(TelcoData2[[#This Row],[TotalCharges]])),"")</f>
        <v>4859.25</v>
      </c>
      <c r="W604">
        <f>IF(TelcoData2[[#This Row],[Churn]]="Yes",1,0)</f>
        <v>0</v>
      </c>
      <c r="X604" t="str">
        <f>IF(TelcoData2[[#This Row],[tenure]]&lt;=12,"0-12 Months",
IF(TelcoData2[[#This Row],[tenure]]&lt;=24,"13-24 Months",
IF(TelcoData2[[#This Row],[tenure]]&lt;=36,"25-36 Months",
IF(TelcoData2[[#This Row],[tenure]]&lt;=48,"37-48 Months",
IF(TelcoData2[[#This Row],[tenure]]&lt;=60,"49-60 Months",
"61-72 Months")))))</f>
        <v>61-72 Months</v>
      </c>
    </row>
    <row r="605" spans="1:24" x14ac:dyDescent="0.3">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s="5">
        <v>4903.2</v>
      </c>
      <c r="U605" t="s">
        <v>24</v>
      </c>
      <c r="V605" s="5">
        <f>IFERROR(VALUE(TRIM(TelcoData2[[#This Row],[TotalCharges]])),"")</f>
        <v>4903.2</v>
      </c>
      <c r="W605">
        <f>IF(TelcoData2[[#This Row],[Churn]]="Yes",1,0)</f>
        <v>0</v>
      </c>
      <c r="X605" t="str">
        <f>IF(TelcoData2[[#This Row],[tenure]]&lt;=12,"0-12 Months",
IF(TelcoData2[[#This Row],[tenure]]&lt;=24,"13-24 Months",
IF(TelcoData2[[#This Row],[tenure]]&lt;=36,"25-36 Months",
IF(TelcoData2[[#This Row],[tenure]]&lt;=48,"37-48 Months",
IF(TelcoData2[[#This Row],[tenure]]&lt;=60,"49-60 Months",
"61-72 Months")))))</f>
        <v>37-48 Months</v>
      </c>
    </row>
    <row r="606" spans="1:24" x14ac:dyDescent="0.3">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s="5">
        <v>3608</v>
      </c>
      <c r="U606" t="s">
        <v>24</v>
      </c>
      <c r="V606" s="5">
        <f>IFERROR(VALUE(TRIM(TelcoData2[[#This Row],[TotalCharges]])),"")</f>
        <v>3608</v>
      </c>
      <c r="W606">
        <f>IF(TelcoData2[[#This Row],[Churn]]="Yes",1,0)</f>
        <v>0</v>
      </c>
      <c r="X606" t="str">
        <f>IF(TelcoData2[[#This Row],[tenure]]&lt;=12,"0-12 Months",
IF(TelcoData2[[#This Row],[tenure]]&lt;=24,"13-24 Months",
IF(TelcoData2[[#This Row],[tenure]]&lt;=36,"25-36 Months",
IF(TelcoData2[[#This Row],[tenure]]&lt;=48,"37-48 Months",
IF(TelcoData2[[#This Row],[tenure]]&lt;=60,"49-60 Months",
"61-72 Months")))))</f>
        <v>25-36 Months</v>
      </c>
    </row>
    <row r="607" spans="1:24" x14ac:dyDescent="0.3">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s="5">
        <v>6094.25</v>
      </c>
      <c r="U607" t="s">
        <v>24</v>
      </c>
      <c r="V607" s="5">
        <f>IFERROR(VALUE(TRIM(TelcoData2[[#This Row],[TotalCharges]])),"")</f>
        <v>6094.25</v>
      </c>
      <c r="W607">
        <f>IF(TelcoData2[[#This Row],[Churn]]="Yes",1,0)</f>
        <v>0</v>
      </c>
      <c r="X607" t="str">
        <f>IF(TelcoData2[[#This Row],[tenure]]&lt;=12,"0-12 Months",
IF(TelcoData2[[#This Row],[tenure]]&lt;=24,"13-24 Months",
IF(TelcoData2[[#This Row],[tenure]]&lt;=36,"25-36 Months",
IF(TelcoData2[[#This Row],[tenure]]&lt;=48,"37-48 Months",
IF(TelcoData2[[#This Row],[tenure]]&lt;=60,"49-60 Months",
"61-72 Months")))))</f>
        <v>61-72 Months</v>
      </c>
    </row>
    <row r="608" spans="1:24" x14ac:dyDescent="0.3">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s="5">
        <v>3084.9</v>
      </c>
      <c r="U608" t="s">
        <v>24</v>
      </c>
      <c r="V608" s="5">
        <f>IFERROR(VALUE(TRIM(TelcoData2[[#This Row],[TotalCharges]])),"")</f>
        <v>3084.9</v>
      </c>
      <c r="W608">
        <f>IF(TelcoData2[[#This Row],[Churn]]="Yes",1,0)</f>
        <v>0</v>
      </c>
      <c r="X608" t="str">
        <f>IF(TelcoData2[[#This Row],[tenure]]&lt;=12,"0-12 Months",
IF(TelcoData2[[#This Row],[tenure]]&lt;=24,"13-24 Months",
IF(TelcoData2[[#This Row],[tenure]]&lt;=36,"25-36 Months",
IF(TelcoData2[[#This Row],[tenure]]&lt;=48,"37-48 Months",
IF(TelcoData2[[#This Row],[tenure]]&lt;=60,"49-60 Months",
"61-72 Months")))))</f>
        <v>37-48 Months</v>
      </c>
    </row>
    <row r="609" spans="1:24" x14ac:dyDescent="0.3">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s="5">
        <v>2356.75</v>
      </c>
      <c r="U609" t="s">
        <v>24</v>
      </c>
      <c r="V609" s="5">
        <f>IFERROR(VALUE(TRIM(TelcoData2[[#This Row],[TotalCharges]])),"")</f>
        <v>2356.75</v>
      </c>
      <c r="W609">
        <f>IF(TelcoData2[[#This Row],[Churn]]="Yes",1,0)</f>
        <v>0</v>
      </c>
      <c r="X609" t="str">
        <f>IF(TelcoData2[[#This Row],[tenure]]&lt;=12,"0-12 Months",
IF(TelcoData2[[#This Row],[tenure]]&lt;=24,"13-24 Months",
IF(TelcoData2[[#This Row],[tenure]]&lt;=36,"25-36 Months",
IF(TelcoData2[[#This Row],[tenure]]&lt;=48,"37-48 Months",
IF(TelcoData2[[#This Row],[tenure]]&lt;=60,"49-60 Months",
"61-72 Months")))))</f>
        <v>49-60 Months</v>
      </c>
    </row>
    <row r="610" spans="1:24" x14ac:dyDescent="0.3">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s="5">
        <v>8306.0499999999993</v>
      </c>
      <c r="U610" t="s">
        <v>24</v>
      </c>
      <c r="V610" s="5">
        <f>IFERROR(VALUE(TRIM(TelcoData2[[#This Row],[TotalCharges]])),"")</f>
        <v>8306.0499999999993</v>
      </c>
      <c r="W610">
        <f>IF(TelcoData2[[#This Row],[Churn]]="Yes",1,0)</f>
        <v>0</v>
      </c>
      <c r="X610" t="str">
        <f>IF(TelcoData2[[#This Row],[tenure]]&lt;=12,"0-12 Months",
IF(TelcoData2[[#This Row],[tenure]]&lt;=24,"13-24 Months",
IF(TelcoData2[[#This Row],[tenure]]&lt;=36,"25-36 Months",
IF(TelcoData2[[#This Row],[tenure]]&lt;=48,"37-48 Months",
IF(TelcoData2[[#This Row],[tenure]]&lt;=60,"49-60 Months",
"61-72 Months")))))</f>
        <v>61-72 Months</v>
      </c>
    </row>
    <row r="611" spans="1:24" x14ac:dyDescent="0.3">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s="5">
        <v>6786.4</v>
      </c>
      <c r="U611" t="s">
        <v>23</v>
      </c>
      <c r="V611" s="5">
        <f>IFERROR(VALUE(TRIM(TelcoData2[[#This Row],[TotalCharges]])),"")</f>
        <v>6786.4</v>
      </c>
      <c r="W611">
        <f>IF(TelcoData2[[#This Row],[Churn]]="Yes",1,0)</f>
        <v>1</v>
      </c>
      <c r="X611" t="str">
        <f>IF(TelcoData2[[#This Row],[tenure]]&lt;=12,"0-12 Months",
IF(TelcoData2[[#This Row],[tenure]]&lt;=24,"13-24 Months",
IF(TelcoData2[[#This Row],[tenure]]&lt;=36,"25-36 Months",
IF(TelcoData2[[#This Row],[tenure]]&lt;=48,"37-48 Months",
IF(TelcoData2[[#This Row],[tenure]]&lt;=60,"49-60 Months",
"61-72 Months")))))</f>
        <v>61-72 Months</v>
      </c>
    </row>
    <row r="612" spans="1:24" x14ac:dyDescent="0.3">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s="5">
        <v>248.95</v>
      </c>
      <c r="U612" t="s">
        <v>23</v>
      </c>
      <c r="V612" s="5">
        <f>IFERROR(VALUE(TRIM(TelcoData2[[#This Row],[TotalCharges]])),"")</f>
        <v>248.95</v>
      </c>
      <c r="W612">
        <f>IF(TelcoData2[[#This Row],[Churn]]="Yes",1,0)</f>
        <v>1</v>
      </c>
      <c r="X612" t="str">
        <f>IF(TelcoData2[[#This Row],[tenure]]&lt;=12,"0-12 Months",
IF(TelcoData2[[#This Row],[tenure]]&lt;=24,"13-24 Months",
IF(TelcoData2[[#This Row],[tenure]]&lt;=36,"25-36 Months",
IF(TelcoData2[[#This Row],[tenure]]&lt;=48,"37-48 Months",
IF(TelcoData2[[#This Row],[tenure]]&lt;=60,"49-60 Months",
"61-72 Months")))))</f>
        <v>0-12 Months</v>
      </c>
    </row>
    <row r="613" spans="1:24" x14ac:dyDescent="0.3">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s="5">
        <v>663.05</v>
      </c>
      <c r="U613" t="s">
        <v>23</v>
      </c>
      <c r="V613" s="5">
        <f>IFERROR(VALUE(TRIM(TelcoData2[[#This Row],[TotalCharges]])),"")</f>
        <v>663.05</v>
      </c>
      <c r="W613">
        <f>IF(TelcoData2[[#This Row],[Churn]]="Yes",1,0)</f>
        <v>1</v>
      </c>
      <c r="X613" t="str">
        <f>IF(TelcoData2[[#This Row],[tenure]]&lt;=12,"0-12 Months",
IF(TelcoData2[[#This Row],[tenure]]&lt;=24,"13-24 Months",
IF(TelcoData2[[#This Row],[tenure]]&lt;=36,"25-36 Months",
IF(TelcoData2[[#This Row],[tenure]]&lt;=48,"37-48 Months",
IF(TelcoData2[[#This Row],[tenure]]&lt;=60,"49-60 Months",
"61-72 Months")))))</f>
        <v>0-12 Months</v>
      </c>
    </row>
    <row r="614" spans="1:24" x14ac:dyDescent="0.3">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s="5">
        <v>1357.1</v>
      </c>
      <c r="U614" t="s">
        <v>24</v>
      </c>
      <c r="V614" s="5">
        <f>IFERROR(VALUE(TRIM(TelcoData2[[#This Row],[TotalCharges]])),"")</f>
        <v>1357.1</v>
      </c>
      <c r="W614">
        <f>IF(TelcoData2[[#This Row],[Churn]]="Yes",1,0)</f>
        <v>0</v>
      </c>
      <c r="X614" t="str">
        <f>IF(TelcoData2[[#This Row],[tenure]]&lt;=12,"0-12 Months",
IF(TelcoData2[[#This Row],[tenure]]&lt;=24,"13-24 Months",
IF(TelcoData2[[#This Row],[tenure]]&lt;=36,"25-36 Months",
IF(TelcoData2[[#This Row],[tenure]]&lt;=48,"37-48 Months",
IF(TelcoData2[[#This Row],[tenure]]&lt;=60,"49-60 Months",
"61-72 Months")))))</f>
        <v>61-72 Months</v>
      </c>
    </row>
    <row r="615" spans="1:24" x14ac:dyDescent="0.3">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s="5">
        <v>4860.3500000000004</v>
      </c>
      <c r="U615" t="s">
        <v>24</v>
      </c>
      <c r="V615" s="5">
        <f>IFERROR(VALUE(TRIM(TelcoData2[[#This Row],[TotalCharges]])),"")</f>
        <v>4860.3500000000004</v>
      </c>
      <c r="W615">
        <f>IF(TelcoData2[[#This Row],[Churn]]="Yes",1,0)</f>
        <v>0</v>
      </c>
      <c r="X615" t="str">
        <f>IF(TelcoData2[[#This Row],[tenure]]&lt;=12,"0-12 Months",
IF(TelcoData2[[#This Row],[tenure]]&lt;=24,"13-24 Months",
IF(TelcoData2[[#This Row],[tenure]]&lt;=36,"25-36 Months",
IF(TelcoData2[[#This Row],[tenure]]&lt;=48,"37-48 Months",
IF(TelcoData2[[#This Row],[tenure]]&lt;=60,"49-60 Months",
"61-72 Months")))))</f>
        <v>37-48 Months</v>
      </c>
    </row>
    <row r="616" spans="1:24" x14ac:dyDescent="0.3">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s="5">
        <v>3418.2</v>
      </c>
      <c r="U616" t="s">
        <v>24</v>
      </c>
      <c r="V616" s="5">
        <f>IFERROR(VALUE(TRIM(TelcoData2[[#This Row],[TotalCharges]])),"")</f>
        <v>3418.2</v>
      </c>
      <c r="W616">
        <f>IF(TelcoData2[[#This Row],[Churn]]="Yes",1,0)</f>
        <v>0</v>
      </c>
      <c r="X616" t="str">
        <f>IF(TelcoData2[[#This Row],[tenure]]&lt;=12,"0-12 Months",
IF(TelcoData2[[#This Row],[tenure]]&lt;=24,"13-24 Months",
IF(TelcoData2[[#This Row],[tenure]]&lt;=36,"25-36 Months",
IF(TelcoData2[[#This Row],[tenure]]&lt;=48,"37-48 Months",
IF(TelcoData2[[#This Row],[tenure]]&lt;=60,"49-60 Months",
"61-72 Months")))))</f>
        <v>49-60 Months</v>
      </c>
    </row>
    <row r="617" spans="1:24" x14ac:dyDescent="0.3">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s="5">
        <v>631.4</v>
      </c>
      <c r="U617" t="s">
        <v>24</v>
      </c>
      <c r="V617" s="5">
        <f>IFERROR(VALUE(TRIM(TelcoData2[[#This Row],[TotalCharges]])),"")</f>
        <v>631.4</v>
      </c>
      <c r="W617">
        <f>IF(TelcoData2[[#This Row],[Churn]]="Yes",1,0)</f>
        <v>0</v>
      </c>
      <c r="X617" t="str">
        <f>IF(TelcoData2[[#This Row],[tenure]]&lt;=12,"0-12 Months",
IF(TelcoData2[[#This Row],[tenure]]&lt;=24,"13-24 Months",
IF(TelcoData2[[#This Row],[tenure]]&lt;=36,"25-36 Months",
IF(TelcoData2[[#This Row],[tenure]]&lt;=48,"37-48 Months",
IF(TelcoData2[[#This Row],[tenure]]&lt;=60,"49-60 Months",
"61-72 Months")))))</f>
        <v>13-24 Months</v>
      </c>
    </row>
    <row r="618" spans="1:24" x14ac:dyDescent="0.3">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s="5">
        <v>186.3</v>
      </c>
      <c r="U618" t="s">
        <v>24</v>
      </c>
      <c r="V618" s="5">
        <f>IFERROR(VALUE(TRIM(TelcoData2[[#This Row],[TotalCharges]])),"")</f>
        <v>186.3</v>
      </c>
      <c r="W618">
        <f>IF(TelcoData2[[#This Row],[Churn]]="Yes",1,0)</f>
        <v>0</v>
      </c>
      <c r="X618" t="str">
        <f>IF(TelcoData2[[#This Row],[tenure]]&lt;=12,"0-12 Months",
IF(TelcoData2[[#This Row],[tenure]]&lt;=24,"13-24 Months",
IF(TelcoData2[[#This Row],[tenure]]&lt;=36,"25-36 Months",
IF(TelcoData2[[#This Row],[tenure]]&lt;=48,"37-48 Months",
IF(TelcoData2[[#This Row],[tenure]]&lt;=60,"49-60 Months",
"61-72 Months")))))</f>
        <v>0-12 Months</v>
      </c>
    </row>
    <row r="619" spans="1:24" x14ac:dyDescent="0.3">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s="5">
        <v>6976.75</v>
      </c>
      <c r="U619" t="s">
        <v>24</v>
      </c>
      <c r="V619" s="5">
        <f>IFERROR(VALUE(TRIM(TelcoData2[[#This Row],[TotalCharges]])),"")</f>
        <v>6976.75</v>
      </c>
      <c r="W619">
        <f>IF(TelcoData2[[#This Row],[Churn]]="Yes",1,0)</f>
        <v>0</v>
      </c>
      <c r="X619" t="str">
        <f>IF(TelcoData2[[#This Row],[tenure]]&lt;=12,"0-12 Months",
IF(TelcoData2[[#This Row],[tenure]]&lt;=24,"13-24 Months",
IF(TelcoData2[[#This Row],[tenure]]&lt;=36,"25-36 Months",
IF(TelcoData2[[#This Row],[tenure]]&lt;=48,"37-48 Months",
IF(TelcoData2[[#This Row],[tenure]]&lt;=60,"49-60 Months",
"61-72 Months")))))</f>
        <v>61-72 Months</v>
      </c>
    </row>
    <row r="620" spans="1:24" x14ac:dyDescent="0.3">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s="5">
        <v>4884.8500000000004</v>
      </c>
      <c r="U620" t="s">
        <v>24</v>
      </c>
      <c r="V620" s="5">
        <f>IFERROR(VALUE(TRIM(TelcoData2[[#This Row],[TotalCharges]])),"")</f>
        <v>4884.8500000000004</v>
      </c>
      <c r="W620">
        <f>IF(TelcoData2[[#This Row],[Churn]]="Yes",1,0)</f>
        <v>0</v>
      </c>
      <c r="X620" t="str">
        <f>IF(TelcoData2[[#This Row],[tenure]]&lt;=12,"0-12 Months",
IF(TelcoData2[[#This Row],[tenure]]&lt;=24,"13-24 Months",
IF(TelcoData2[[#This Row],[tenure]]&lt;=36,"25-36 Months",
IF(TelcoData2[[#This Row],[tenure]]&lt;=48,"37-48 Months",
IF(TelcoData2[[#This Row],[tenure]]&lt;=60,"49-60 Months",
"61-72 Months")))))</f>
        <v>49-60 Months</v>
      </c>
    </row>
    <row r="621" spans="1:24" x14ac:dyDescent="0.3">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s="5">
        <v>522.95000000000005</v>
      </c>
      <c r="U621" t="s">
        <v>24</v>
      </c>
      <c r="V621" s="5">
        <f>IFERROR(VALUE(TRIM(TelcoData2[[#This Row],[TotalCharges]])),"")</f>
        <v>522.95000000000005</v>
      </c>
      <c r="W621">
        <f>IF(TelcoData2[[#This Row],[Churn]]="Yes",1,0)</f>
        <v>0</v>
      </c>
      <c r="X621" t="str">
        <f>IF(TelcoData2[[#This Row],[tenure]]&lt;=12,"0-12 Months",
IF(TelcoData2[[#This Row],[tenure]]&lt;=24,"13-24 Months",
IF(TelcoData2[[#This Row],[tenure]]&lt;=36,"25-36 Months",
IF(TelcoData2[[#This Row],[tenure]]&lt;=48,"37-48 Months",
IF(TelcoData2[[#This Row],[tenure]]&lt;=60,"49-60 Months",
"61-72 Months")))))</f>
        <v>0-12 Months</v>
      </c>
    </row>
    <row r="622" spans="1:24" x14ac:dyDescent="0.3">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s="5">
        <v>362.6</v>
      </c>
      <c r="U622" t="s">
        <v>24</v>
      </c>
      <c r="V622" s="5">
        <f>IFERROR(VALUE(TRIM(TelcoData2[[#This Row],[TotalCharges]])),"")</f>
        <v>362.6</v>
      </c>
      <c r="W622">
        <f>IF(TelcoData2[[#This Row],[Churn]]="Yes",1,0)</f>
        <v>0</v>
      </c>
      <c r="X622" t="str">
        <f>IF(TelcoData2[[#This Row],[tenure]]&lt;=12,"0-12 Months",
IF(TelcoData2[[#This Row],[tenure]]&lt;=24,"13-24 Months",
IF(TelcoData2[[#This Row],[tenure]]&lt;=36,"25-36 Months",
IF(TelcoData2[[#This Row],[tenure]]&lt;=48,"37-48 Months",
IF(TelcoData2[[#This Row],[tenure]]&lt;=60,"49-60 Months",
"61-72 Months")))))</f>
        <v>0-12 Months</v>
      </c>
    </row>
    <row r="623" spans="1:24" x14ac:dyDescent="0.3">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s="5">
        <v>5755.8</v>
      </c>
      <c r="U623" t="s">
        <v>24</v>
      </c>
      <c r="V623" s="5">
        <f>IFERROR(VALUE(TRIM(TelcoData2[[#This Row],[TotalCharges]])),"")</f>
        <v>5755.8</v>
      </c>
      <c r="W623">
        <f>IF(TelcoData2[[#This Row],[Churn]]="Yes",1,0)</f>
        <v>0</v>
      </c>
      <c r="X623" t="str">
        <f>IF(TelcoData2[[#This Row],[tenure]]&lt;=12,"0-12 Months",
IF(TelcoData2[[#This Row],[tenure]]&lt;=24,"13-24 Months",
IF(TelcoData2[[#This Row],[tenure]]&lt;=36,"25-36 Months",
IF(TelcoData2[[#This Row],[tenure]]&lt;=48,"37-48 Months",
IF(TelcoData2[[#This Row],[tenure]]&lt;=60,"49-60 Months",
"61-72 Months")))))</f>
        <v>61-72 Months</v>
      </c>
    </row>
    <row r="624" spans="1:24" x14ac:dyDescent="0.3">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s="5">
        <v>3355.65</v>
      </c>
      <c r="U624" t="s">
        <v>24</v>
      </c>
      <c r="V624" s="5">
        <f>IFERROR(VALUE(TRIM(TelcoData2[[#This Row],[TotalCharges]])),"")</f>
        <v>3355.65</v>
      </c>
      <c r="W624">
        <f>IF(TelcoData2[[#This Row],[Churn]]="Yes",1,0)</f>
        <v>0</v>
      </c>
      <c r="X624" t="str">
        <f>IF(TelcoData2[[#This Row],[tenure]]&lt;=12,"0-12 Months",
IF(TelcoData2[[#This Row],[tenure]]&lt;=24,"13-24 Months",
IF(TelcoData2[[#This Row],[tenure]]&lt;=36,"25-36 Months",
IF(TelcoData2[[#This Row],[tenure]]&lt;=48,"37-48 Months",
IF(TelcoData2[[#This Row],[tenure]]&lt;=60,"49-60 Months",
"61-72 Months")))))</f>
        <v>37-48 Months</v>
      </c>
    </row>
    <row r="625" spans="1:24" x14ac:dyDescent="0.3">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s="5">
        <v>406.95</v>
      </c>
      <c r="U625" t="s">
        <v>24</v>
      </c>
      <c r="V625" s="5">
        <f>IFERROR(VALUE(TRIM(TelcoData2[[#This Row],[TotalCharges]])),"")</f>
        <v>406.95</v>
      </c>
      <c r="W625">
        <f>IF(TelcoData2[[#This Row],[Churn]]="Yes",1,0)</f>
        <v>0</v>
      </c>
      <c r="X625" t="str">
        <f>IF(TelcoData2[[#This Row],[tenure]]&lt;=12,"0-12 Months",
IF(TelcoData2[[#This Row],[tenure]]&lt;=24,"13-24 Months",
IF(TelcoData2[[#This Row],[tenure]]&lt;=36,"25-36 Months",
IF(TelcoData2[[#This Row],[tenure]]&lt;=48,"37-48 Months",
IF(TelcoData2[[#This Row],[tenure]]&lt;=60,"49-60 Months",
"61-72 Months")))))</f>
        <v>13-24 Months</v>
      </c>
    </row>
    <row r="626" spans="1:24" x14ac:dyDescent="0.3">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s="5">
        <v>137.6</v>
      </c>
      <c r="U626" t="s">
        <v>23</v>
      </c>
      <c r="V626" s="5">
        <f>IFERROR(VALUE(TRIM(TelcoData2[[#This Row],[TotalCharges]])),"")</f>
        <v>137.6</v>
      </c>
      <c r="W626">
        <f>IF(TelcoData2[[#This Row],[Churn]]="Yes",1,0)</f>
        <v>1</v>
      </c>
      <c r="X626" t="str">
        <f>IF(TelcoData2[[#This Row],[tenure]]&lt;=12,"0-12 Months",
IF(TelcoData2[[#This Row],[tenure]]&lt;=24,"13-24 Months",
IF(TelcoData2[[#This Row],[tenure]]&lt;=36,"25-36 Months",
IF(TelcoData2[[#This Row],[tenure]]&lt;=48,"37-48 Months",
IF(TelcoData2[[#This Row],[tenure]]&lt;=60,"49-60 Months",
"61-72 Months")))))</f>
        <v>0-12 Months</v>
      </c>
    </row>
    <row r="627" spans="1:24" x14ac:dyDescent="0.3">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s="5">
        <v>2395.6999999999998</v>
      </c>
      <c r="U627" t="s">
        <v>24</v>
      </c>
      <c r="V627" s="5">
        <f>IFERROR(VALUE(TRIM(TelcoData2[[#This Row],[TotalCharges]])),"")</f>
        <v>2395.6999999999998</v>
      </c>
      <c r="W627">
        <f>IF(TelcoData2[[#This Row],[Churn]]="Yes",1,0)</f>
        <v>0</v>
      </c>
      <c r="X627" t="str">
        <f>IF(TelcoData2[[#This Row],[tenure]]&lt;=12,"0-12 Months",
IF(TelcoData2[[#This Row],[tenure]]&lt;=24,"13-24 Months",
IF(TelcoData2[[#This Row],[tenure]]&lt;=36,"25-36 Months",
IF(TelcoData2[[#This Row],[tenure]]&lt;=48,"37-48 Months",
IF(TelcoData2[[#This Row],[tenure]]&lt;=60,"49-60 Months",
"61-72 Months")))))</f>
        <v>25-36 Months</v>
      </c>
    </row>
    <row r="628" spans="1:24" x14ac:dyDescent="0.3">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s="5">
        <v>1968.1</v>
      </c>
      <c r="U628" t="s">
        <v>24</v>
      </c>
      <c r="V628" s="5">
        <f>IFERROR(VALUE(TRIM(TelcoData2[[#This Row],[TotalCharges]])),"")</f>
        <v>1968.1</v>
      </c>
      <c r="W628">
        <f>IF(TelcoData2[[#This Row],[Churn]]="Yes",1,0)</f>
        <v>0</v>
      </c>
      <c r="X628" t="str">
        <f>IF(TelcoData2[[#This Row],[tenure]]&lt;=12,"0-12 Months",
IF(TelcoData2[[#This Row],[tenure]]&lt;=24,"13-24 Months",
IF(TelcoData2[[#This Row],[tenure]]&lt;=36,"25-36 Months",
IF(TelcoData2[[#This Row],[tenure]]&lt;=48,"37-48 Months",
IF(TelcoData2[[#This Row],[tenure]]&lt;=60,"49-60 Months",
"61-72 Months")))))</f>
        <v>13-24 Months</v>
      </c>
    </row>
    <row r="629" spans="1:24" x14ac:dyDescent="0.3">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s="5">
        <v>6819.45</v>
      </c>
      <c r="U629" t="s">
        <v>24</v>
      </c>
      <c r="V629" s="5">
        <f>IFERROR(VALUE(TRIM(TelcoData2[[#This Row],[TotalCharges]])),"")</f>
        <v>6819.45</v>
      </c>
      <c r="W629">
        <f>IF(TelcoData2[[#This Row],[Churn]]="Yes",1,0)</f>
        <v>0</v>
      </c>
      <c r="X629" t="str">
        <f>IF(TelcoData2[[#This Row],[tenure]]&lt;=12,"0-12 Months",
IF(TelcoData2[[#This Row],[tenure]]&lt;=24,"13-24 Months",
IF(TelcoData2[[#This Row],[tenure]]&lt;=36,"25-36 Months",
IF(TelcoData2[[#This Row],[tenure]]&lt;=48,"37-48 Months",
IF(TelcoData2[[#This Row],[tenure]]&lt;=60,"49-60 Months",
"61-72 Months")))))</f>
        <v>61-72 Months</v>
      </c>
    </row>
    <row r="630" spans="1:24" x14ac:dyDescent="0.3">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s="5">
        <v>7943.45</v>
      </c>
      <c r="U630" t="s">
        <v>24</v>
      </c>
      <c r="V630" s="5">
        <f>IFERROR(VALUE(TRIM(TelcoData2[[#This Row],[TotalCharges]])),"")</f>
        <v>7943.45</v>
      </c>
      <c r="W630">
        <f>IF(TelcoData2[[#This Row],[Churn]]="Yes",1,0)</f>
        <v>0</v>
      </c>
      <c r="X630" t="str">
        <f>IF(TelcoData2[[#This Row],[tenure]]&lt;=12,"0-12 Months",
IF(TelcoData2[[#This Row],[tenure]]&lt;=24,"13-24 Months",
IF(TelcoData2[[#This Row],[tenure]]&lt;=36,"25-36 Months",
IF(TelcoData2[[#This Row],[tenure]]&lt;=48,"37-48 Months",
IF(TelcoData2[[#This Row],[tenure]]&lt;=60,"49-60 Months",
"61-72 Months")))))</f>
        <v>61-72 Months</v>
      </c>
    </row>
    <row r="631" spans="1:24" x14ac:dyDescent="0.3">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s="5">
        <v>4547.25</v>
      </c>
      <c r="U631" t="s">
        <v>23</v>
      </c>
      <c r="V631" s="5">
        <f>IFERROR(VALUE(TRIM(TelcoData2[[#This Row],[TotalCharges]])),"")</f>
        <v>4547.25</v>
      </c>
      <c r="W631">
        <f>IF(TelcoData2[[#This Row],[Churn]]="Yes",1,0)</f>
        <v>1</v>
      </c>
      <c r="X631" t="str">
        <f>IF(TelcoData2[[#This Row],[tenure]]&lt;=12,"0-12 Months",
IF(TelcoData2[[#This Row],[tenure]]&lt;=24,"13-24 Months",
IF(TelcoData2[[#This Row],[tenure]]&lt;=36,"25-36 Months",
IF(TelcoData2[[#This Row],[tenure]]&lt;=48,"37-48 Months",
IF(TelcoData2[[#This Row],[tenure]]&lt;=60,"49-60 Months",
"61-72 Months")))))</f>
        <v>49-60 Months</v>
      </c>
    </row>
    <row r="632" spans="1:24" x14ac:dyDescent="0.3">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s="5">
        <v>4687.8999999999996</v>
      </c>
      <c r="U632" t="s">
        <v>23</v>
      </c>
      <c r="V632" s="5">
        <f>IFERROR(VALUE(TRIM(TelcoData2[[#This Row],[TotalCharges]])),"")</f>
        <v>4687.8999999999996</v>
      </c>
      <c r="W632">
        <f>IF(TelcoData2[[#This Row],[Churn]]="Yes",1,0)</f>
        <v>1</v>
      </c>
      <c r="X632" t="str">
        <f>IF(TelcoData2[[#This Row],[tenure]]&lt;=12,"0-12 Months",
IF(TelcoData2[[#This Row],[tenure]]&lt;=24,"13-24 Months",
IF(TelcoData2[[#This Row],[tenure]]&lt;=36,"25-36 Months",
IF(TelcoData2[[#This Row],[tenure]]&lt;=48,"37-48 Months",
IF(TelcoData2[[#This Row],[tenure]]&lt;=60,"49-60 Months",
"61-72 Months")))))</f>
        <v>37-48 Months</v>
      </c>
    </row>
    <row r="633" spans="1:24" x14ac:dyDescent="0.3">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s="5">
        <v>2473.9499999999998</v>
      </c>
      <c r="U633" t="s">
        <v>24</v>
      </c>
      <c r="V633" s="5">
        <f>IFERROR(VALUE(TRIM(TelcoData2[[#This Row],[TotalCharges]])),"")</f>
        <v>2473.9499999999998</v>
      </c>
      <c r="W633">
        <f>IF(TelcoData2[[#This Row],[Churn]]="Yes",1,0)</f>
        <v>0</v>
      </c>
      <c r="X633" t="str">
        <f>IF(TelcoData2[[#This Row],[tenure]]&lt;=12,"0-12 Months",
IF(TelcoData2[[#This Row],[tenure]]&lt;=24,"13-24 Months",
IF(TelcoData2[[#This Row],[tenure]]&lt;=36,"25-36 Months",
IF(TelcoData2[[#This Row],[tenure]]&lt;=48,"37-48 Months",
IF(TelcoData2[[#This Row],[tenure]]&lt;=60,"49-60 Months",
"61-72 Months")))))</f>
        <v>37-48 Months</v>
      </c>
    </row>
    <row r="634" spans="1:24" x14ac:dyDescent="0.3">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s="5">
        <v>6562.9</v>
      </c>
      <c r="U634" t="s">
        <v>24</v>
      </c>
      <c r="V634" s="5">
        <f>IFERROR(VALUE(TRIM(TelcoData2[[#This Row],[TotalCharges]])),"")</f>
        <v>6562.9</v>
      </c>
      <c r="W634">
        <f>IF(TelcoData2[[#This Row],[Churn]]="Yes",1,0)</f>
        <v>0</v>
      </c>
      <c r="X634" t="str">
        <f>IF(TelcoData2[[#This Row],[tenure]]&lt;=12,"0-12 Months",
IF(TelcoData2[[#This Row],[tenure]]&lt;=24,"13-24 Months",
IF(TelcoData2[[#This Row],[tenure]]&lt;=36,"25-36 Months",
IF(TelcoData2[[#This Row],[tenure]]&lt;=48,"37-48 Months",
IF(TelcoData2[[#This Row],[tenure]]&lt;=60,"49-60 Months",
"61-72 Months")))))</f>
        <v>61-72 Months</v>
      </c>
    </row>
    <row r="635" spans="1:24" x14ac:dyDescent="0.3">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s="5">
        <v>176.3</v>
      </c>
      <c r="U635" t="s">
        <v>24</v>
      </c>
      <c r="V635" s="5">
        <f>IFERROR(VALUE(TRIM(TelcoData2[[#This Row],[TotalCharges]])),"")</f>
        <v>176.3</v>
      </c>
      <c r="W635">
        <f>IF(TelcoData2[[#This Row],[Churn]]="Yes",1,0)</f>
        <v>0</v>
      </c>
      <c r="X635" t="str">
        <f>IF(TelcoData2[[#This Row],[tenure]]&lt;=12,"0-12 Months",
IF(TelcoData2[[#This Row],[tenure]]&lt;=24,"13-24 Months",
IF(TelcoData2[[#This Row],[tenure]]&lt;=36,"25-36 Months",
IF(TelcoData2[[#This Row],[tenure]]&lt;=48,"37-48 Months",
IF(TelcoData2[[#This Row],[tenure]]&lt;=60,"49-60 Months",
"61-72 Months")))))</f>
        <v>0-12 Months</v>
      </c>
    </row>
    <row r="636" spans="1:24" x14ac:dyDescent="0.3">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s="5">
        <v>2236.1999999999998</v>
      </c>
      <c r="U636" t="s">
        <v>24</v>
      </c>
      <c r="V636" s="5">
        <f>IFERROR(VALUE(TRIM(TelcoData2[[#This Row],[TotalCharges]])),"")</f>
        <v>2236.1999999999998</v>
      </c>
      <c r="W636">
        <f>IF(TelcoData2[[#This Row],[Churn]]="Yes",1,0)</f>
        <v>0</v>
      </c>
      <c r="X636" t="str">
        <f>IF(TelcoData2[[#This Row],[tenure]]&lt;=12,"0-12 Months",
IF(TelcoData2[[#This Row],[tenure]]&lt;=24,"13-24 Months",
IF(TelcoData2[[#This Row],[tenure]]&lt;=36,"25-36 Months",
IF(TelcoData2[[#This Row],[tenure]]&lt;=48,"37-48 Months",
IF(TelcoData2[[#This Row],[tenure]]&lt;=60,"49-60 Months",
"61-72 Months")))))</f>
        <v>37-48 Months</v>
      </c>
    </row>
    <row r="637" spans="1:24" x14ac:dyDescent="0.3">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s="5">
        <v>6985.65</v>
      </c>
      <c r="U637" t="s">
        <v>23</v>
      </c>
      <c r="V637" s="5">
        <f>IFERROR(VALUE(TRIM(TelcoData2[[#This Row],[TotalCharges]])),"")</f>
        <v>6985.65</v>
      </c>
      <c r="W637">
        <f>IF(TelcoData2[[#This Row],[Churn]]="Yes",1,0)</f>
        <v>1</v>
      </c>
      <c r="X637" t="str">
        <f>IF(TelcoData2[[#This Row],[tenure]]&lt;=12,"0-12 Months",
IF(TelcoData2[[#This Row],[tenure]]&lt;=24,"13-24 Months",
IF(TelcoData2[[#This Row],[tenure]]&lt;=36,"25-36 Months",
IF(TelcoData2[[#This Row],[tenure]]&lt;=48,"37-48 Months",
IF(TelcoData2[[#This Row],[tenure]]&lt;=60,"49-60 Months",
"61-72 Months")))))</f>
        <v>61-72 Months</v>
      </c>
    </row>
    <row r="638" spans="1:24" x14ac:dyDescent="0.3">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s="5">
        <v>3109.9</v>
      </c>
      <c r="U638" t="s">
        <v>24</v>
      </c>
      <c r="V638" s="5">
        <f>IFERROR(VALUE(TRIM(TelcoData2[[#This Row],[TotalCharges]])),"")</f>
        <v>3109.9</v>
      </c>
      <c r="W638">
        <f>IF(TelcoData2[[#This Row],[Churn]]="Yes",1,0)</f>
        <v>0</v>
      </c>
      <c r="X638" t="str">
        <f>IF(TelcoData2[[#This Row],[tenure]]&lt;=12,"0-12 Months",
IF(TelcoData2[[#This Row],[tenure]]&lt;=24,"13-24 Months",
IF(TelcoData2[[#This Row],[tenure]]&lt;=36,"25-36 Months",
IF(TelcoData2[[#This Row],[tenure]]&lt;=48,"37-48 Months",
IF(TelcoData2[[#This Row],[tenure]]&lt;=60,"49-60 Months",
"61-72 Months")))))</f>
        <v>25-36 Months</v>
      </c>
    </row>
    <row r="639" spans="1:24" x14ac:dyDescent="0.3">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s="5">
        <v>4911.3500000000004</v>
      </c>
      <c r="U639" t="s">
        <v>24</v>
      </c>
      <c r="V639" s="5">
        <f>IFERROR(VALUE(TRIM(TelcoData2[[#This Row],[TotalCharges]])),"")</f>
        <v>4911.3500000000004</v>
      </c>
      <c r="W639">
        <f>IF(TelcoData2[[#This Row],[Churn]]="Yes",1,0)</f>
        <v>0</v>
      </c>
      <c r="X639" t="str">
        <f>IF(TelcoData2[[#This Row],[tenure]]&lt;=12,"0-12 Months",
IF(TelcoData2[[#This Row],[tenure]]&lt;=24,"13-24 Months",
IF(TelcoData2[[#This Row],[tenure]]&lt;=36,"25-36 Months",
IF(TelcoData2[[#This Row],[tenure]]&lt;=48,"37-48 Months",
IF(TelcoData2[[#This Row],[tenure]]&lt;=60,"49-60 Months",
"61-72 Months")))))</f>
        <v>61-72 Months</v>
      </c>
    </row>
    <row r="640" spans="1:24" x14ac:dyDescent="0.3">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s="5">
        <v>5794.65</v>
      </c>
      <c r="U640" t="s">
        <v>23</v>
      </c>
      <c r="V640" s="5">
        <f>IFERROR(VALUE(TRIM(TelcoData2[[#This Row],[TotalCharges]])),"")</f>
        <v>5794.65</v>
      </c>
      <c r="W640">
        <f>IF(TelcoData2[[#This Row],[Churn]]="Yes",1,0)</f>
        <v>1</v>
      </c>
      <c r="X640" t="str">
        <f>IF(TelcoData2[[#This Row],[tenure]]&lt;=12,"0-12 Months",
IF(TelcoData2[[#This Row],[tenure]]&lt;=24,"13-24 Months",
IF(TelcoData2[[#This Row],[tenure]]&lt;=36,"25-36 Months",
IF(TelcoData2[[#This Row],[tenure]]&lt;=48,"37-48 Months",
IF(TelcoData2[[#This Row],[tenure]]&lt;=60,"49-60 Months",
"61-72 Months")))))</f>
        <v>49-60 Months</v>
      </c>
    </row>
    <row r="641" spans="1:24" x14ac:dyDescent="0.3">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s="5">
        <v>855.3</v>
      </c>
      <c r="U641" t="s">
        <v>23</v>
      </c>
      <c r="V641" s="5">
        <f>IFERROR(VALUE(TRIM(TelcoData2[[#This Row],[TotalCharges]])),"")</f>
        <v>855.3</v>
      </c>
      <c r="W641">
        <f>IF(TelcoData2[[#This Row],[Churn]]="Yes",1,0)</f>
        <v>1</v>
      </c>
      <c r="X641" t="str">
        <f>IF(TelcoData2[[#This Row],[tenure]]&lt;=12,"0-12 Months",
IF(TelcoData2[[#This Row],[tenure]]&lt;=24,"13-24 Months",
IF(TelcoData2[[#This Row],[tenure]]&lt;=36,"25-36 Months",
IF(TelcoData2[[#This Row],[tenure]]&lt;=48,"37-48 Months",
IF(TelcoData2[[#This Row],[tenure]]&lt;=60,"49-60 Months",
"61-72 Months")))))</f>
        <v>0-12 Months</v>
      </c>
    </row>
    <row r="642" spans="1:24" x14ac:dyDescent="0.3">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s="5">
        <v>1620.2</v>
      </c>
      <c r="U642" t="s">
        <v>24</v>
      </c>
      <c r="V642" s="5">
        <f>IFERROR(VALUE(TRIM(TelcoData2[[#This Row],[TotalCharges]])),"")</f>
        <v>1620.2</v>
      </c>
      <c r="W642">
        <f>IF(TelcoData2[[#This Row],[Churn]]="Yes",1,0)</f>
        <v>0</v>
      </c>
      <c r="X642" t="str">
        <f>IF(TelcoData2[[#This Row],[tenure]]&lt;=12,"0-12 Months",
IF(TelcoData2[[#This Row],[tenure]]&lt;=24,"13-24 Months",
IF(TelcoData2[[#This Row],[tenure]]&lt;=36,"25-36 Months",
IF(TelcoData2[[#This Row],[tenure]]&lt;=48,"37-48 Months",
IF(TelcoData2[[#This Row],[tenure]]&lt;=60,"49-60 Months",
"61-72 Months")))))</f>
        <v>61-72 Months</v>
      </c>
    </row>
    <row r="643" spans="1:24" x14ac:dyDescent="0.3">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s="5">
        <v>2499.3000000000002</v>
      </c>
      <c r="U643" t="s">
        <v>23</v>
      </c>
      <c r="V643" s="5">
        <f>IFERROR(VALUE(TRIM(TelcoData2[[#This Row],[TotalCharges]])),"")</f>
        <v>2499.3000000000002</v>
      </c>
      <c r="W643">
        <f>IF(TelcoData2[[#This Row],[Churn]]="Yes",1,0)</f>
        <v>1</v>
      </c>
      <c r="X643" t="str">
        <f>IF(TelcoData2[[#This Row],[tenure]]&lt;=12,"0-12 Months",
IF(TelcoData2[[#This Row],[tenure]]&lt;=24,"13-24 Months",
IF(TelcoData2[[#This Row],[tenure]]&lt;=36,"25-36 Months",
IF(TelcoData2[[#This Row],[tenure]]&lt;=48,"37-48 Months",
IF(TelcoData2[[#This Row],[tenure]]&lt;=60,"49-60 Months",
"61-72 Months")))))</f>
        <v>37-48 Months</v>
      </c>
    </row>
    <row r="644" spans="1:24" x14ac:dyDescent="0.3">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s="5">
        <v>89.55</v>
      </c>
      <c r="U644" t="s">
        <v>23</v>
      </c>
      <c r="V644" s="5">
        <f>IFERROR(VALUE(TRIM(TelcoData2[[#This Row],[TotalCharges]])),"")</f>
        <v>89.55</v>
      </c>
      <c r="W644">
        <f>IF(TelcoData2[[#This Row],[Churn]]="Yes",1,0)</f>
        <v>1</v>
      </c>
      <c r="X644" t="str">
        <f>IF(TelcoData2[[#This Row],[tenure]]&lt;=12,"0-12 Months",
IF(TelcoData2[[#This Row],[tenure]]&lt;=24,"13-24 Months",
IF(TelcoData2[[#This Row],[tenure]]&lt;=36,"25-36 Months",
IF(TelcoData2[[#This Row],[tenure]]&lt;=48,"37-48 Months",
IF(TelcoData2[[#This Row],[tenure]]&lt;=60,"49-60 Months",
"61-72 Months")))))</f>
        <v>0-12 Months</v>
      </c>
    </row>
    <row r="645" spans="1:24" x14ac:dyDescent="0.3">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s="5">
        <v>4287.2</v>
      </c>
      <c r="U645" t="s">
        <v>24</v>
      </c>
      <c r="V645" s="5">
        <f>IFERROR(VALUE(TRIM(TelcoData2[[#This Row],[TotalCharges]])),"")</f>
        <v>4287.2</v>
      </c>
      <c r="W645">
        <f>IF(TelcoData2[[#This Row],[Churn]]="Yes",1,0)</f>
        <v>0</v>
      </c>
      <c r="X645" t="str">
        <f>IF(TelcoData2[[#This Row],[tenure]]&lt;=12,"0-12 Months",
IF(TelcoData2[[#This Row],[tenure]]&lt;=24,"13-24 Months",
IF(TelcoData2[[#This Row],[tenure]]&lt;=36,"25-36 Months",
IF(TelcoData2[[#This Row],[tenure]]&lt;=48,"37-48 Months",
IF(TelcoData2[[#This Row],[tenure]]&lt;=60,"49-60 Months",
"61-72 Months")))))</f>
        <v>49-60 Months</v>
      </c>
    </row>
    <row r="646" spans="1:24" x14ac:dyDescent="0.3">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s="5">
        <v>394.85</v>
      </c>
      <c r="U646" t="s">
        <v>24</v>
      </c>
      <c r="V646" s="5">
        <f>IFERROR(VALUE(TRIM(TelcoData2[[#This Row],[TotalCharges]])),"")</f>
        <v>394.85</v>
      </c>
      <c r="W646">
        <f>IF(TelcoData2[[#This Row],[Churn]]="Yes",1,0)</f>
        <v>0</v>
      </c>
      <c r="X646" t="str">
        <f>IF(TelcoData2[[#This Row],[tenure]]&lt;=12,"0-12 Months",
IF(TelcoData2[[#This Row],[tenure]]&lt;=24,"13-24 Months",
IF(TelcoData2[[#This Row],[tenure]]&lt;=36,"25-36 Months",
IF(TelcoData2[[#This Row],[tenure]]&lt;=48,"37-48 Months",
IF(TelcoData2[[#This Row],[tenure]]&lt;=60,"49-60 Months",
"61-72 Months")))))</f>
        <v>13-24 Months</v>
      </c>
    </row>
    <row r="647" spans="1:24" x14ac:dyDescent="0.3">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s="5">
        <v>1899.65</v>
      </c>
      <c r="U647" t="s">
        <v>23</v>
      </c>
      <c r="V647" s="5">
        <f>IFERROR(VALUE(TRIM(TelcoData2[[#This Row],[TotalCharges]])),"")</f>
        <v>1899.65</v>
      </c>
      <c r="W647">
        <f>IF(TelcoData2[[#This Row],[Churn]]="Yes",1,0)</f>
        <v>1</v>
      </c>
      <c r="X647" t="str">
        <f>IF(TelcoData2[[#This Row],[tenure]]&lt;=12,"0-12 Months",
IF(TelcoData2[[#This Row],[tenure]]&lt;=24,"13-24 Months",
IF(TelcoData2[[#This Row],[tenure]]&lt;=36,"25-36 Months",
IF(TelcoData2[[#This Row],[tenure]]&lt;=48,"37-48 Months",
IF(TelcoData2[[#This Row],[tenure]]&lt;=60,"49-60 Months",
"61-72 Months")))))</f>
        <v>13-24 Months</v>
      </c>
    </row>
    <row r="648" spans="1:24" x14ac:dyDescent="0.3">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s="5">
        <v>45.7</v>
      </c>
      <c r="U648" t="s">
        <v>23</v>
      </c>
      <c r="V648" s="5">
        <f>IFERROR(VALUE(TRIM(TelcoData2[[#This Row],[TotalCharges]])),"")</f>
        <v>45.7</v>
      </c>
      <c r="W648">
        <f>IF(TelcoData2[[#This Row],[Churn]]="Yes",1,0)</f>
        <v>1</v>
      </c>
      <c r="X648" t="str">
        <f>IF(TelcoData2[[#This Row],[tenure]]&lt;=12,"0-12 Months",
IF(TelcoData2[[#This Row],[tenure]]&lt;=24,"13-24 Months",
IF(TelcoData2[[#This Row],[tenure]]&lt;=36,"25-36 Months",
IF(TelcoData2[[#This Row],[tenure]]&lt;=48,"37-48 Months",
IF(TelcoData2[[#This Row],[tenure]]&lt;=60,"49-60 Months",
"61-72 Months")))))</f>
        <v>0-12 Months</v>
      </c>
    </row>
    <row r="649" spans="1:24" x14ac:dyDescent="0.3">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s="5">
        <v>3442.15</v>
      </c>
      <c r="U649" t="s">
        <v>24</v>
      </c>
      <c r="V649" s="5">
        <f>IFERROR(VALUE(TRIM(TelcoData2[[#This Row],[TotalCharges]])),"")</f>
        <v>3442.15</v>
      </c>
      <c r="W649">
        <f>IF(TelcoData2[[#This Row],[Churn]]="Yes",1,0)</f>
        <v>0</v>
      </c>
      <c r="X649" t="str">
        <f>IF(TelcoData2[[#This Row],[tenure]]&lt;=12,"0-12 Months",
IF(TelcoData2[[#This Row],[tenure]]&lt;=24,"13-24 Months",
IF(TelcoData2[[#This Row],[tenure]]&lt;=36,"25-36 Months",
IF(TelcoData2[[#This Row],[tenure]]&lt;=48,"37-48 Months",
IF(TelcoData2[[#This Row],[tenure]]&lt;=60,"49-60 Months",
"61-72 Months")))))</f>
        <v>49-60 Months</v>
      </c>
    </row>
    <row r="650" spans="1:24" x14ac:dyDescent="0.3">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s="5">
        <v>161.5</v>
      </c>
      <c r="U650" t="s">
        <v>23</v>
      </c>
      <c r="V650" s="5">
        <f>IFERROR(VALUE(TRIM(TelcoData2[[#This Row],[TotalCharges]])),"")</f>
        <v>161.5</v>
      </c>
      <c r="W650">
        <f>IF(TelcoData2[[#This Row],[Churn]]="Yes",1,0)</f>
        <v>1</v>
      </c>
      <c r="X650" t="str">
        <f>IF(TelcoData2[[#This Row],[tenure]]&lt;=12,"0-12 Months",
IF(TelcoData2[[#This Row],[tenure]]&lt;=24,"13-24 Months",
IF(TelcoData2[[#This Row],[tenure]]&lt;=36,"25-36 Months",
IF(TelcoData2[[#This Row],[tenure]]&lt;=48,"37-48 Months",
IF(TelcoData2[[#This Row],[tenure]]&lt;=60,"49-60 Months",
"61-72 Months")))))</f>
        <v>0-12 Months</v>
      </c>
    </row>
    <row r="651" spans="1:24" x14ac:dyDescent="0.3">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s="5">
        <v>1732.6</v>
      </c>
      <c r="U651" t="s">
        <v>24</v>
      </c>
      <c r="V651" s="5">
        <f>IFERROR(VALUE(TRIM(TelcoData2[[#This Row],[TotalCharges]])),"")</f>
        <v>1732.6</v>
      </c>
      <c r="W651">
        <f>IF(TelcoData2[[#This Row],[Churn]]="Yes",1,0)</f>
        <v>0</v>
      </c>
      <c r="X651" t="str">
        <f>IF(TelcoData2[[#This Row],[tenure]]&lt;=12,"0-12 Months",
IF(TelcoData2[[#This Row],[tenure]]&lt;=24,"13-24 Months",
IF(TelcoData2[[#This Row],[tenure]]&lt;=36,"25-36 Months",
IF(TelcoData2[[#This Row],[tenure]]&lt;=48,"37-48 Months",
IF(TelcoData2[[#This Row],[tenure]]&lt;=60,"49-60 Months",
"61-72 Months")))))</f>
        <v>13-24 Months</v>
      </c>
    </row>
    <row r="652" spans="1:24" x14ac:dyDescent="0.3">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s="5">
        <v>222.3</v>
      </c>
      <c r="U652" t="s">
        <v>23</v>
      </c>
      <c r="V652" s="5">
        <f>IFERROR(VALUE(TRIM(TelcoData2[[#This Row],[TotalCharges]])),"")</f>
        <v>222.3</v>
      </c>
      <c r="W652">
        <f>IF(TelcoData2[[#This Row],[Churn]]="Yes",1,0)</f>
        <v>1</v>
      </c>
      <c r="X652" t="str">
        <f>IF(TelcoData2[[#This Row],[tenure]]&lt;=12,"0-12 Months",
IF(TelcoData2[[#This Row],[tenure]]&lt;=24,"13-24 Months",
IF(TelcoData2[[#This Row],[tenure]]&lt;=36,"25-36 Months",
IF(TelcoData2[[#This Row],[tenure]]&lt;=48,"37-48 Months",
IF(TelcoData2[[#This Row],[tenure]]&lt;=60,"49-60 Months",
"61-72 Months")))))</f>
        <v>0-12 Months</v>
      </c>
    </row>
    <row r="653" spans="1:24" x14ac:dyDescent="0.3">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s="5">
        <v>74.599999999999994</v>
      </c>
      <c r="U653" t="s">
        <v>23</v>
      </c>
      <c r="V653" s="5">
        <f>IFERROR(VALUE(TRIM(TelcoData2[[#This Row],[TotalCharges]])),"")</f>
        <v>74.599999999999994</v>
      </c>
      <c r="W653">
        <f>IF(TelcoData2[[#This Row],[Churn]]="Yes",1,0)</f>
        <v>1</v>
      </c>
      <c r="X653" t="str">
        <f>IF(TelcoData2[[#This Row],[tenure]]&lt;=12,"0-12 Months",
IF(TelcoData2[[#This Row],[tenure]]&lt;=24,"13-24 Months",
IF(TelcoData2[[#This Row],[tenure]]&lt;=36,"25-36 Months",
IF(TelcoData2[[#This Row],[tenure]]&lt;=48,"37-48 Months",
IF(TelcoData2[[#This Row],[tenure]]&lt;=60,"49-60 Months",
"61-72 Months")))))</f>
        <v>0-12 Months</v>
      </c>
    </row>
    <row r="654" spans="1:24" x14ac:dyDescent="0.3">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s="5">
        <v>655.29999999999995</v>
      </c>
      <c r="U654" t="s">
        <v>24</v>
      </c>
      <c r="V654" s="5">
        <f>IFERROR(VALUE(TRIM(TelcoData2[[#This Row],[TotalCharges]])),"")</f>
        <v>655.29999999999995</v>
      </c>
      <c r="W654">
        <f>IF(TelcoData2[[#This Row],[Churn]]="Yes",1,0)</f>
        <v>0</v>
      </c>
      <c r="X654" t="str">
        <f>IF(TelcoData2[[#This Row],[tenure]]&lt;=12,"0-12 Months",
IF(TelcoData2[[#This Row],[tenure]]&lt;=24,"13-24 Months",
IF(TelcoData2[[#This Row],[tenure]]&lt;=36,"25-36 Months",
IF(TelcoData2[[#This Row],[tenure]]&lt;=48,"37-48 Months",
IF(TelcoData2[[#This Row],[tenure]]&lt;=60,"49-60 Months",
"61-72 Months")))))</f>
        <v>25-36 Months</v>
      </c>
    </row>
    <row r="655" spans="1:24" x14ac:dyDescent="0.3">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s="5">
        <v>475.25</v>
      </c>
      <c r="U655" t="s">
        <v>24</v>
      </c>
      <c r="V655" s="5">
        <f>IFERROR(VALUE(TRIM(TelcoData2[[#This Row],[TotalCharges]])),"")</f>
        <v>475.25</v>
      </c>
      <c r="W655">
        <f>IF(TelcoData2[[#This Row],[Churn]]="Yes",1,0)</f>
        <v>0</v>
      </c>
      <c r="X655" t="str">
        <f>IF(TelcoData2[[#This Row],[tenure]]&lt;=12,"0-12 Months",
IF(TelcoData2[[#This Row],[tenure]]&lt;=24,"13-24 Months",
IF(TelcoData2[[#This Row],[tenure]]&lt;=36,"25-36 Months",
IF(TelcoData2[[#This Row],[tenure]]&lt;=48,"37-48 Months",
IF(TelcoData2[[#This Row],[tenure]]&lt;=60,"49-60 Months",
"61-72 Months")))))</f>
        <v>13-24 Months</v>
      </c>
    </row>
    <row r="656" spans="1:24" x14ac:dyDescent="0.3">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s="5">
        <v>164.3</v>
      </c>
      <c r="U656" t="s">
        <v>23</v>
      </c>
      <c r="V656" s="5">
        <f>IFERROR(VALUE(TRIM(TelcoData2[[#This Row],[TotalCharges]])),"")</f>
        <v>164.3</v>
      </c>
      <c r="W656">
        <f>IF(TelcoData2[[#This Row],[Churn]]="Yes",1,0)</f>
        <v>1</v>
      </c>
      <c r="X656" t="str">
        <f>IF(TelcoData2[[#This Row],[tenure]]&lt;=12,"0-12 Months",
IF(TelcoData2[[#This Row],[tenure]]&lt;=24,"13-24 Months",
IF(TelcoData2[[#This Row],[tenure]]&lt;=36,"25-36 Months",
IF(TelcoData2[[#This Row],[tenure]]&lt;=48,"37-48 Months",
IF(TelcoData2[[#This Row],[tenure]]&lt;=60,"49-60 Months",
"61-72 Months")))))</f>
        <v>0-12 Months</v>
      </c>
    </row>
    <row r="657" spans="1:24" x14ac:dyDescent="0.3">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s="5">
        <v>865.1</v>
      </c>
      <c r="U657" t="s">
        <v>24</v>
      </c>
      <c r="V657" s="5">
        <f>IFERROR(VALUE(TRIM(TelcoData2[[#This Row],[TotalCharges]])),"")</f>
        <v>865.1</v>
      </c>
      <c r="W657">
        <f>IF(TelcoData2[[#This Row],[Churn]]="Yes",1,0)</f>
        <v>0</v>
      </c>
      <c r="X657" t="str">
        <f>IF(TelcoData2[[#This Row],[tenure]]&lt;=12,"0-12 Months",
IF(TelcoData2[[#This Row],[tenure]]&lt;=24,"13-24 Months",
IF(TelcoData2[[#This Row],[tenure]]&lt;=36,"25-36 Months",
IF(TelcoData2[[#This Row],[tenure]]&lt;=48,"37-48 Months",
IF(TelcoData2[[#This Row],[tenure]]&lt;=60,"49-60 Months",
"61-72 Months")))))</f>
        <v>0-12 Months</v>
      </c>
    </row>
    <row r="658" spans="1:24" x14ac:dyDescent="0.3">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s="5">
        <v>6132.7</v>
      </c>
      <c r="U658" t="s">
        <v>24</v>
      </c>
      <c r="V658" s="5">
        <f>IFERROR(VALUE(TRIM(TelcoData2[[#This Row],[TotalCharges]])),"")</f>
        <v>6132.7</v>
      </c>
      <c r="W658">
        <f>IF(TelcoData2[[#This Row],[Churn]]="Yes",1,0)</f>
        <v>0</v>
      </c>
      <c r="X658" t="str">
        <f>IF(TelcoData2[[#This Row],[tenure]]&lt;=12,"0-12 Months",
IF(TelcoData2[[#This Row],[tenure]]&lt;=24,"13-24 Months",
IF(TelcoData2[[#This Row],[tenure]]&lt;=36,"25-36 Months",
IF(TelcoData2[[#This Row],[tenure]]&lt;=48,"37-48 Months",
IF(TelcoData2[[#This Row],[tenure]]&lt;=60,"49-60 Months",
"61-72 Months")))))</f>
        <v>61-72 Months</v>
      </c>
    </row>
    <row r="659" spans="1:24" x14ac:dyDescent="0.3">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s="5">
        <v>3597.5</v>
      </c>
      <c r="U659" t="s">
        <v>24</v>
      </c>
      <c r="V659" s="5">
        <f>IFERROR(VALUE(TRIM(TelcoData2[[#This Row],[TotalCharges]])),"")</f>
        <v>3597.5</v>
      </c>
      <c r="W659">
        <f>IF(TelcoData2[[#This Row],[Churn]]="Yes",1,0)</f>
        <v>0</v>
      </c>
      <c r="X659" t="str">
        <f>IF(TelcoData2[[#This Row],[tenure]]&lt;=12,"0-12 Months",
IF(TelcoData2[[#This Row],[tenure]]&lt;=24,"13-24 Months",
IF(TelcoData2[[#This Row],[tenure]]&lt;=36,"25-36 Months",
IF(TelcoData2[[#This Row],[tenure]]&lt;=48,"37-48 Months",
IF(TelcoData2[[#This Row],[tenure]]&lt;=60,"49-60 Months",
"61-72 Months")))))</f>
        <v>37-48 Months</v>
      </c>
    </row>
    <row r="660" spans="1:24" x14ac:dyDescent="0.3">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s="5">
        <v>35.9</v>
      </c>
      <c r="U660" t="s">
        <v>23</v>
      </c>
      <c r="V660" s="5">
        <f>IFERROR(VALUE(TRIM(TelcoData2[[#This Row],[TotalCharges]])),"")</f>
        <v>35.9</v>
      </c>
      <c r="W660">
        <f>IF(TelcoData2[[#This Row],[Churn]]="Yes",1,0)</f>
        <v>1</v>
      </c>
      <c r="X660" t="str">
        <f>IF(TelcoData2[[#This Row],[tenure]]&lt;=12,"0-12 Months",
IF(TelcoData2[[#This Row],[tenure]]&lt;=24,"13-24 Months",
IF(TelcoData2[[#This Row],[tenure]]&lt;=36,"25-36 Months",
IF(TelcoData2[[#This Row],[tenure]]&lt;=48,"37-48 Months",
IF(TelcoData2[[#This Row],[tenure]]&lt;=60,"49-60 Months",
"61-72 Months")))))</f>
        <v>0-12 Months</v>
      </c>
    </row>
    <row r="661" spans="1:24" x14ac:dyDescent="0.3">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s="5">
        <v>697.65</v>
      </c>
      <c r="U661" t="s">
        <v>24</v>
      </c>
      <c r="V661" s="5">
        <f>IFERROR(VALUE(TRIM(TelcoData2[[#This Row],[TotalCharges]])),"")</f>
        <v>697.65</v>
      </c>
      <c r="W661">
        <f>IF(TelcoData2[[#This Row],[Churn]]="Yes",1,0)</f>
        <v>0</v>
      </c>
      <c r="X661" t="str">
        <f>IF(TelcoData2[[#This Row],[tenure]]&lt;=12,"0-12 Months",
IF(TelcoData2[[#This Row],[tenure]]&lt;=24,"13-24 Months",
IF(TelcoData2[[#This Row],[tenure]]&lt;=36,"25-36 Months",
IF(TelcoData2[[#This Row],[tenure]]&lt;=48,"37-48 Months",
IF(TelcoData2[[#This Row],[tenure]]&lt;=60,"49-60 Months",
"61-72 Months")))))</f>
        <v>37-48 Months</v>
      </c>
    </row>
    <row r="662" spans="1:24" x14ac:dyDescent="0.3">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s="5">
        <v>96.05</v>
      </c>
      <c r="U662" t="s">
        <v>23</v>
      </c>
      <c r="V662" s="5">
        <f>IFERROR(VALUE(TRIM(TelcoData2[[#This Row],[TotalCharges]])),"")</f>
        <v>96.05</v>
      </c>
      <c r="W662">
        <f>IF(TelcoData2[[#This Row],[Churn]]="Yes",1,0)</f>
        <v>1</v>
      </c>
      <c r="X662" t="str">
        <f>IF(TelcoData2[[#This Row],[tenure]]&lt;=12,"0-12 Months",
IF(TelcoData2[[#This Row],[tenure]]&lt;=24,"13-24 Months",
IF(TelcoData2[[#This Row],[tenure]]&lt;=36,"25-36 Months",
IF(TelcoData2[[#This Row],[tenure]]&lt;=48,"37-48 Months",
IF(TelcoData2[[#This Row],[tenure]]&lt;=60,"49-60 Months",
"61-72 Months")))))</f>
        <v>0-12 Months</v>
      </c>
    </row>
    <row r="663" spans="1:24" x14ac:dyDescent="0.3">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s="5">
        <v>428.7</v>
      </c>
      <c r="U663" t="s">
        <v>24</v>
      </c>
      <c r="V663" s="5">
        <f>IFERROR(VALUE(TRIM(TelcoData2[[#This Row],[TotalCharges]])),"")</f>
        <v>428.7</v>
      </c>
      <c r="W663">
        <f>IF(TelcoData2[[#This Row],[Churn]]="Yes",1,0)</f>
        <v>0</v>
      </c>
      <c r="X663" t="str">
        <f>IF(TelcoData2[[#This Row],[tenure]]&lt;=12,"0-12 Months",
IF(TelcoData2[[#This Row],[tenure]]&lt;=24,"13-24 Months",
IF(TelcoData2[[#This Row],[tenure]]&lt;=36,"25-36 Months",
IF(TelcoData2[[#This Row],[tenure]]&lt;=48,"37-48 Months",
IF(TelcoData2[[#This Row],[tenure]]&lt;=60,"49-60 Months",
"61-72 Months")))))</f>
        <v>0-12 Months</v>
      </c>
    </row>
    <row r="664" spans="1:24" x14ac:dyDescent="0.3">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s="5">
        <v>20.05</v>
      </c>
      <c r="U664" t="s">
        <v>24</v>
      </c>
      <c r="V664" s="5">
        <f>IFERROR(VALUE(TRIM(TelcoData2[[#This Row],[TotalCharges]])),"")</f>
        <v>20.05</v>
      </c>
      <c r="W664">
        <f>IF(TelcoData2[[#This Row],[Churn]]="Yes",1,0)</f>
        <v>0</v>
      </c>
      <c r="X664" t="str">
        <f>IF(TelcoData2[[#This Row],[tenure]]&lt;=12,"0-12 Months",
IF(TelcoData2[[#This Row],[tenure]]&lt;=24,"13-24 Months",
IF(TelcoData2[[#This Row],[tenure]]&lt;=36,"25-36 Months",
IF(TelcoData2[[#This Row],[tenure]]&lt;=48,"37-48 Months",
IF(TelcoData2[[#This Row],[tenure]]&lt;=60,"49-60 Months",
"61-72 Months")))))</f>
        <v>0-12 Months</v>
      </c>
    </row>
    <row r="665" spans="1:24" x14ac:dyDescent="0.3">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s="5">
        <v>4459.1499999999996</v>
      </c>
      <c r="U665" t="s">
        <v>24</v>
      </c>
      <c r="V665" s="5">
        <f>IFERROR(VALUE(TRIM(TelcoData2[[#This Row],[TotalCharges]])),"")</f>
        <v>4459.1499999999996</v>
      </c>
      <c r="W665">
        <f>IF(TelcoData2[[#This Row],[Churn]]="Yes",1,0)</f>
        <v>0</v>
      </c>
      <c r="X665" t="str">
        <f>IF(TelcoData2[[#This Row],[tenure]]&lt;=12,"0-12 Months",
IF(TelcoData2[[#This Row],[tenure]]&lt;=24,"13-24 Months",
IF(TelcoData2[[#This Row],[tenure]]&lt;=36,"25-36 Months",
IF(TelcoData2[[#This Row],[tenure]]&lt;=48,"37-48 Months",
IF(TelcoData2[[#This Row],[tenure]]&lt;=60,"49-60 Months",
"61-72 Months")))))</f>
        <v>61-72 Months</v>
      </c>
    </row>
    <row r="666" spans="1:24" x14ac:dyDescent="0.3">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s="5">
        <v>1167.5999999999999</v>
      </c>
      <c r="U666" t="s">
        <v>24</v>
      </c>
      <c r="V666" s="5">
        <f>IFERROR(VALUE(TRIM(TelcoData2[[#This Row],[TotalCharges]])),"")</f>
        <v>1167.5999999999999</v>
      </c>
      <c r="W666">
        <f>IF(TelcoData2[[#This Row],[Churn]]="Yes",1,0)</f>
        <v>0</v>
      </c>
      <c r="X666" t="str">
        <f>IF(TelcoData2[[#This Row],[tenure]]&lt;=12,"0-12 Months",
IF(TelcoData2[[#This Row],[tenure]]&lt;=24,"13-24 Months",
IF(TelcoData2[[#This Row],[tenure]]&lt;=36,"25-36 Months",
IF(TelcoData2[[#This Row],[tenure]]&lt;=48,"37-48 Months",
IF(TelcoData2[[#This Row],[tenure]]&lt;=60,"49-60 Months",
"61-72 Months")))))</f>
        <v>49-60 Months</v>
      </c>
    </row>
    <row r="667" spans="1:24" x14ac:dyDescent="0.3">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s="5">
        <v>238.1</v>
      </c>
      <c r="U667" t="s">
        <v>24</v>
      </c>
      <c r="V667" s="5">
        <f>IFERROR(VALUE(TRIM(TelcoData2[[#This Row],[TotalCharges]])),"")</f>
        <v>238.1</v>
      </c>
      <c r="W667">
        <f>IF(TelcoData2[[#This Row],[Churn]]="Yes",1,0)</f>
        <v>0</v>
      </c>
      <c r="X667" t="str">
        <f>IF(TelcoData2[[#This Row],[tenure]]&lt;=12,"0-12 Months",
IF(TelcoData2[[#This Row],[tenure]]&lt;=24,"13-24 Months",
IF(TelcoData2[[#This Row],[tenure]]&lt;=36,"25-36 Months",
IF(TelcoData2[[#This Row],[tenure]]&lt;=48,"37-48 Months",
IF(TelcoData2[[#This Row],[tenure]]&lt;=60,"49-60 Months",
"61-72 Months")))))</f>
        <v>0-12 Months</v>
      </c>
    </row>
    <row r="668" spans="1:24" x14ac:dyDescent="0.3">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s="5">
        <v>145.15</v>
      </c>
      <c r="U668" t="s">
        <v>23</v>
      </c>
      <c r="V668" s="5">
        <f>IFERROR(VALUE(TRIM(TelcoData2[[#This Row],[TotalCharges]])),"")</f>
        <v>145.15</v>
      </c>
      <c r="W668">
        <f>IF(TelcoData2[[#This Row],[Churn]]="Yes",1,0)</f>
        <v>1</v>
      </c>
      <c r="X668" t="str">
        <f>IF(TelcoData2[[#This Row],[tenure]]&lt;=12,"0-12 Months",
IF(TelcoData2[[#This Row],[tenure]]&lt;=24,"13-24 Months",
IF(TelcoData2[[#This Row],[tenure]]&lt;=36,"25-36 Months",
IF(TelcoData2[[#This Row],[tenure]]&lt;=48,"37-48 Months",
IF(TelcoData2[[#This Row],[tenure]]&lt;=60,"49-60 Months",
"61-72 Months")))))</f>
        <v>0-12 Months</v>
      </c>
    </row>
    <row r="669" spans="1:24" x14ac:dyDescent="0.3">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s="5">
        <v>1453.1</v>
      </c>
      <c r="U669" t="s">
        <v>24</v>
      </c>
      <c r="V669" s="5">
        <f>IFERROR(VALUE(TRIM(TelcoData2[[#This Row],[TotalCharges]])),"")</f>
        <v>1453.1</v>
      </c>
      <c r="W669">
        <f>IF(TelcoData2[[#This Row],[Churn]]="Yes",1,0)</f>
        <v>0</v>
      </c>
      <c r="X669" t="str">
        <f>IF(TelcoData2[[#This Row],[tenure]]&lt;=12,"0-12 Months",
IF(TelcoData2[[#This Row],[tenure]]&lt;=24,"13-24 Months",
IF(TelcoData2[[#This Row],[tenure]]&lt;=36,"25-36 Months",
IF(TelcoData2[[#This Row],[tenure]]&lt;=48,"37-48 Months",
IF(TelcoData2[[#This Row],[tenure]]&lt;=60,"49-60 Months",
"61-72 Months")))))</f>
        <v>49-60 Months</v>
      </c>
    </row>
    <row r="670" spans="1:24" x14ac:dyDescent="0.3">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s="5">
        <v>191.05</v>
      </c>
      <c r="U670" t="s">
        <v>23</v>
      </c>
      <c r="V670" s="5">
        <f>IFERROR(VALUE(TRIM(TelcoData2[[#This Row],[TotalCharges]])),"")</f>
        <v>191.05</v>
      </c>
      <c r="W670">
        <f>IF(TelcoData2[[#This Row],[Churn]]="Yes",1,0)</f>
        <v>1</v>
      </c>
      <c r="X670" t="str">
        <f>IF(TelcoData2[[#This Row],[tenure]]&lt;=12,"0-12 Months",
IF(TelcoData2[[#This Row],[tenure]]&lt;=24,"13-24 Months",
IF(TelcoData2[[#This Row],[tenure]]&lt;=36,"25-36 Months",
IF(TelcoData2[[#This Row],[tenure]]&lt;=48,"37-48 Months",
IF(TelcoData2[[#This Row],[tenure]]&lt;=60,"49-60 Months",
"61-72 Months")))))</f>
        <v>0-12 Months</v>
      </c>
    </row>
    <row r="671" spans="1:24" x14ac:dyDescent="0.3">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s="5">
        <v>4039.3</v>
      </c>
      <c r="U671" t="s">
        <v>24</v>
      </c>
      <c r="V671" s="5">
        <f>IFERROR(VALUE(TRIM(TelcoData2[[#This Row],[TotalCharges]])),"")</f>
        <v>4039.3</v>
      </c>
      <c r="W671">
        <f>IF(TelcoData2[[#This Row],[Churn]]="Yes",1,0)</f>
        <v>0</v>
      </c>
      <c r="X671" t="str">
        <f>IF(TelcoData2[[#This Row],[tenure]]&lt;=12,"0-12 Months",
IF(TelcoData2[[#This Row],[tenure]]&lt;=24,"13-24 Months",
IF(TelcoData2[[#This Row],[tenure]]&lt;=36,"25-36 Months",
IF(TelcoData2[[#This Row],[tenure]]&lt;=48,"37-48 Months",
IF(TelcoData2[[#This Row],[tenure]]&lt;=60,"49-60 Months",
"61-72 Months")))))</f>
        <v>61-72 Months</v>
      </c>
    </row>
    <row r="672" spans="1:24" x14ac:dyDescent="0.3">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s="5">
        <v>1039.45</v>
      </c>
      <c r="U672" t="s">
        <v>24</v>
      </c>
      <c r="V672" s="5">
        <f>IFERROR(VALUE(TRIM(TelcoData2[[#This Row],[TotalCharges]])),"")</f>
        <v>1039.45</v>
      </c>
      <c r="W672">
        <f>IF(TelcoData2[[#This Row],[Churn]]="Yes",1,0)</f>
        <v>0</v>
      </c>
      <c r="X672" t="str">
        <f>IF(TelcoData2[[#This Row],[tenure]]&lt;=12,"0-12 Months",
IF(TelcoData2[[#This Row],[tenure]]&lt;=24,"13-24 Months",
IF(TelcoData2[[#This Row],[tenure]]&lt;=36,"25-36 Months",
IF(TelcoData2[[#This Row],[tenure]]&lt;=48,"37-48 Months",
IF(TelcoData2[[#This Row],[tenure]]&lt;=60,"49-60 Months",
"61-72 Months")))))</f>
        <v>49-60 Months</v>
      </c>
    </row>
    <row r="673" spans="1:24" x14ac:dyDescent="0.3">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s="5">
        <v>1336.1</v>
      </c>
      <c r="U673" t="s">
        <v>24</v>
      </c>
      <c r="V673" s="5">
        <f>IFERROR(VALUE(TRIM(TelcoData2[[#This Row],[TotalCharges]])),"")</f>
        <v>1336.1</v>
      </c>
      <c r="W673">
        <f>IF(TelcoData2[[#This Row],[Churn]]="Yes",1,0)</f>
        <v>0</v>
      </c>
      <c r="X673" t="str">
        <f>IF(TelcoData2[[#This Row],[tenure]]&lt;=12,"0-12 Months",
IF(TelcoData2[[#This Row],[tenure]]&lt;=24,"13-24 Months",
IF(TelcoData2[[#This Row],[tenure]]&lt;=36,"25-36 Months",
IF(TelcoData2[[#This Row],[tenure]]&lt;=48,"37-48 Months",
IF(TelcoData2[[#This Row],[tenure]]&lt;=60,"49-60 Months",
"61-72 Months")))))</f>
        <v>49-60 Months</v>
      </c>
    </row>
    <row r="674" spans="1:24" x14ac:dyDescent="0.3">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s="5">
        <v>75.05</v>
      </c>
      <c r="U674" t="s">
        <v>23</v>
      </c>
      <c r="V674" s="5">
        <f>IFERROR(VALUE(TRIM(TelcoData2[[#This Row],[TotalCharges]])),"")</f>
        <v>75.05</v>
      </c>
      <c r="W674">
        <f>IF(TelcoData2[[#This Row],[Churn]]="Yes",1,0)</f>
        <v>1</v>
      </c>
      <c r="X674" t="str">
        <f>IF(TelcoData2[[#This Row],[tenure]]&lt;=12,"0-12 Months",
IF(TelcoData2[[#This Row],[tenure]]&lt;=24,"13-24 Months",
IF(TelcoData2[[#This Row],[tenure]]&lt;=36,"25-36 Months",
IF(TelcoData2[[#This Row],[tenure]]&lt;=48,"37-48 Months",
IF(TelcoData2[[#This Row],[tenure]]&lt;=60,"49-60 Months",
"61-72 Months")))))</f>
        <v>0-12 Months</v>
      </c>
    </row>
    <row r="675" spans="1:24" x14ac:dyDescent="0.3">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s="5">
        <v>493.4</v>
      </c>
      <c r="U675" t="s">
        <v>24</v>
      </c>
      <c r="V675" s="5">
        <f>IFERROR(VALUE(TRIM(TelcoData2[[#This Row],[TotalCharges]])),"")</f>
        <v>493.4</v>
      </c>
      <c r="W675">
        <f>IF(TelcoData2[[#This Row],[Churn]]="Yes",1,0)</f>
        <v>0</v>
      </c>
      <c r="X675" t="str">
        <f>IF(TelcoData2[[#This Row],[tenure]]&lt;=12,"0-12 Months",
IF(TelcoData2[[#This Row],[tenure]]&lt;=24,"13-24 Months",
IF(TelcoData2[[#This Row],[tenure]]&lt;=36,"25-36 Months",
IF(TelcoData2[[#This Row],[tenure]]&lt;=48,"37-48 Months",
IF(TelcoData2[[#This Row],[tenure]]&lt;=60,"49-60 Months",
"61-72 Months")))))</f>
        <v>13-24 Months</v>
      </c>
    </row>
    <row r="676" spans="1:24" x14ac:dyDescent="0.3">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s="5">
        <v>2550.9</v>
      </c>
      <c r="U676" t="s">
        <v>23</v>
      </c>
      <c r="V676" s="5">
        <f>IFERROR(VALUE(TRIM(TelcoData2[[#This Row],[TotalCharges]])),"")</f>
        <v>2550.9</v>
      </c>
      <c r="W676">
        <f>IF(TelcoData2[[#This Row],[Churn]]="Yes",1,0)</f>
        <v>1</v>
      </c>
      <c r="X676" t="str">
        <f>IF(TelcoData2[[#This Row],[tenure]]&lt;=12,"0-12 Months",
IF(TelcoData2[[#This Row],[tenure]]&lt;=24,"13-24 Months",
IF(TelcoData2[[#This Row],[tenure]]&lt;=36,"25-36 Months",
IF(TelcoData2[[#This Row],[tenure]]&lt;=48,"37-48 Months",
IF(TelcoData2[[#This Row],[tenure]]&lt;=60,"49-60 Months",
"61-72 Months")))))</f>
        <v>49-60 Months</v>
      </c>
    </row>
    <row r="677" spans="1:24" x14ac:dyDescent="0.3">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s="5">
        <v>7246.15</v>
      </c>
      <c r="U677" t="s">
        <v>24</v>
      </c>
      <c r="V677" s="5">
        <f>IFERROR(VALUE(TRIM(TelcoData2[[#This Row],[TotalCharges]])),"")</f>
        <v>7246.15</v>
      </c>
      <c r="W677">
        <f>IF(TelcoData2[[#This Row],[Churn]]="Yes",1,0)</f>
        <v>0</v>
      </c>
      <c r="X677" t="str">
        <f>IF(TelcoData2[[#This Row],[tenure]]&lt;=12,"0-12 Months",
IF(TelcoData2[[#This Row],[tenure]]&lt;=24,"13-24 Months",
IF(TelcoData2[[#This Row],[tenure]]&lt;=36,"25-36 Months",
IF(TelcoData2[[#This Row],[tenure]]&lt;=48,"37-48 Months",
IF(TelcoData2[[#This Row],[tenure]]&lt;=60,"49-60 Months",
"61-72 Months")))))</f>
        <v>61-72 Months</v>
      </c>
    </row>
    <row r="678" spans="1:24" x14ac:dyDescent="0.3">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s="5">
        <v>1203.95</v>
      </c>
      <c r="U678" t="s">
        <v>24</v>
      </c>
      <c r="V678" s="5">
        <f>IFERROR(VALUE(TRIM(TelcoData2[[#This Row],[TotalCharges]])),"")</f>
        <v>1203.95</v>
      </c>
      <c r="W678">
        <f>IF(TelcoData2[[#This Row],[Churn]]="Yes",1,0)</f>
        <v>0</v>
      </c>
      <c r="X678" t="str">
        <f>IF(TelcoData2[[#This Row],[tenure]]&lt;=12,"0-12 Months",
IF(TelcoData2[[#This Row],[tenure]]&lt;=24,"13-24 Months",
IF(TelcoData2[[#This Row],[tenure]]&lt;=36,"25-36 Months",
IF(TelcoData2[[#This Row],[tenure]]&lt;=48,"37-48 Months",
IF(TelcoData2[[#This Row],[tenure]]&lt;=60,"49-60 Months",
"61-72 Months")))))</f>
        <v>37-48 Months</v>
      </c>
    </row>
    <row r="679" spans="1:24" x14ac:dyDescent="0.3">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s="5">
        <v>62.25</v>
      </c>
      <c r="U679" t="s">
        <v>23</v>
      </c>
      <c r="V679" s="5">
        <f>IFERROR(VALUE(TRIM(TelcoData2[[#This Row],[TotalCharges]])),"")</f>
        <v>62.25</v>
      </c>
      <c r="W679">
        <f>IF(TelcoData2[[#This Row],[Churn]]="Yes",1,0)</f>
        <v>1</v>
      </c>
      <c r="X679" t="str">
        <f>IF(TelcoData2[[#This Row],[tenure]]&lt;=12,"0-12 Months",
IF(TelcoData2[[#This Row],[tenure]]&lt;=24,"13-24 Months",
IF(TelcoData2[[#This Row],[tenure]]&lt;=36,"25-36 Months",
IF(TelcoData2[[#This Row],[tenure]]&lt;=48,"37-48 Months",
IF(TelcoData2[[#This Row],[tenure]]&lt;=60,"49-60 Months",
"61-72 Months")))))</f>
        <v>0-12 Months</v>
      </c>
    </row>
    <row r="680" spans="1:24" x14ac:dyDescent="0.3">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s="5">
        <v>313.60000000000002</v>
      </c>
      <c r="U680" t="s">
        <v>24</v>
      </c>
      <c r="V680" s="5">
        <f>IFERROR(VALUE(TRIM(TelcoData2[[#This Row],[TotalCharges]])),"")</f>
        <v>313.60000000000002</v>
      </c>
      <c r="W680">
        <f>IF(TelcoData2[[#This Row],[Churn]]="Yes",1,0)</f>
        <v>0</v>
      </c>
      <c r="X680" t="str">
        <f>IF(TelcoData2[[#This Row],[tenure]]&lt;=12,"0-12 Months",
IF(TelcoData2[[#This Row],[tenure]]&lt;=24,"13-24 Months",
IF(TelcoData2[[#This Row],[tenure]]&lt;=36,"25-36 Months",
IF(TelcoData2[[#This Row],[tenure]]&lt;=48,"37-48 Months",
IF(TelcoData2[[#This Row],[tenure]]&lt;=60,"49-60 Months",
"61-72 Months")))))</f>
        <v>0-12 Months</v>
      </c>
    </row>
    <row r="681" spans="1:24" x14ac:dyDescent="0.3">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s="5">
        <v>3775.85</v>
      </c>
      <c r="U681" t="s">
        <v>24</v>
      </c>
      <c r="V681" s="5">
        <f>IFERROR(VALUE(TRIM(TelcoData2[[#This Row],[TotalCharges]])),"")</f>
        <v>3775.85</v>
      </c>
      <c r="W681">
        <f>IF(TelcoData2[[#This Row],[Churn]]="Yes",1,0)</f>
        <v>0</v>
      </c>
      <c r="X681" t="str">
        <f>IF(TelcoData2[[#This Row],[tenure]]&lt;=12,"0-12 Months",
IF(TelcoData2[[#This Row],[tenure]]&lt;=24,"13-24 Months",
IF(TelcoData2[[#This Row],[tenure]]&lt;=36,"25-36 Months",
IF(TelcoData2[[#This Row],[tenure]]&lt;=48,"37-48 Months",
IF(TelcoData2[[#This Row],[tenure]]&lt;=60,"49-60 Months",
"61-72 Months")))))</f>
        <v>37-48 Months</v>
      </c>
    </row>
    <row r="682" spans="1:24" x14ac:dyDescent="0.3">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s="5">
        <v>80</v>
      </c>
      <c r="U682" t="s">
        <v>23</v>
      </c>
      <c r="V682" s="5">
        <f>IFERROR(VALUE(TRIM(TelcoData2[[#This Row],[TotalCharges]])),"")</f>
        <v>80</v>
      </c>
      <c r="W682">
        <f>IF(TelcoData2[[#This Row],[Churn]]="Yes",1,0)</f>
        <v>1</v>
      </c>
      <c r="X682" t="str">
        <f>IF(TelcoData2[[#This Row],[tenure]]&lt;=12,"0-12 Months",
IF(TelcoData2[[#This Row],[tenure]]&lt;=24,"13-24 Months",
IF(TelcoData2[[#This Row],[tenure]]&lt;=36,"25-36 Months",
IF(TelcoData2[[#This Row],[tenure]]&lt;=48,"37-48 Months",
IF(TelcoData2[[#This Row],[tenure]]&lt;=60,"49-60 Months",
"61-72 Months")))))</f>
        <v>0-12 Months</v>
      </c>
    </row>
    <row r="683" spans="1:24" x14ac:dyDescent="0.3">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s="5">
        <v>4616.05</v>
      </c>
      <c r="U683" t="s">
        <v>24</v>
      </c>
      <c r="V683" s="5">
        <f>IFERROR(VALUE(TRIM(TelcoData2[[#This Row],[TotalCharges]])),"")</f>
        <v>4616.05</v>
      </c>
      <c r="W683">
        <f>IF(TelcoData2[[#This Row],[Churn]]="Yes",1,0)</f>
        <v>0</v>
      </c>
      <c r="X683" t="str">
        <f>IF(TelcoData2[[#This Row],[tenure]]&lt;=12,"0-12 Months",
IF(TelcoData2[[#This Row],[tenure]]&lt;=24,"13-24 Months",
IF(TelcoData2[[#This Row],[tenure]]&lt;=36,"25-36 Months",
IF(TelcoData2[[#This Row],[tenure]]&lt;=48,"37-48 Months",
IF(TelcoData2[[#This Row],[tenure]]&lt;=60,"49-60 Months",
"61-72 Months")))))</f>
        <v>61-72 Months</v>
      </c>
    </row>
    <row r="684" spans="1:24" x14ac:dyDescent="0.3">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s="5">
        <v>195.65</v>
      </c>
      <c r="U684" t="s">
        <v>24</v>
      </c>
      <c r="V684" s="5">
        <f>IFERROR(VALUE(TRIM(TelcoData2[[#This Row],[TotalCharges]])),"")</f>
        <v>195.65</v>
      </c>
      <c r="W684">
        <f>IF(TelcoData2[[#This Row],[Churn]]="Yes",1,0)</f>
        <v>0</v>
      </c>
      <c r="X684" t="str">
        <f>IF(TelcoData2[[#This Row],[tenure]]&lt;=12,"0-12 Months",
IF(TelcoData2[[#This Row],[tenure]]&lt;=24,"13-24 Months",
IF(TelcoData2[[#This Row],[tenure]]&lt;=36,"25-36 Months",
IF(TelcoData2[[#This Row],[tenure]]&lt;=48,"37-48 Months",
IF(TelcoData2[[#This Row],[tenure]]&lt;=60,"49-60 Months",
"61-72 Months")))))</f>
        <v>0-12 Months</v>
      </c>
    </row>
    <row r="685" spans="1:24" x14ac:dyDescent="0.3">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s="5">
        <v>4188.3999999999996</v>
      </c>
      <c r="U685" t="s">
        <v>24</v>
      </c>
      <c r="V685" s="5">
        <f>IFERROR(VALUE(TRIM(TelcoData2[[#This Row],[TotalCharges]])),"")</f>
        <v>4188.3999999999996</v>
      </c>
      <c r="W685">
        <f>IF(TelcoData2[[#This Row],[Churn]]="Yes",1,0)</f>
        <v>0</v>
      </c>
      <c r="X685" t="str">
        <f>IF(TelcoData2[[#This Row],[tenure]]&lt;=12,"0-12 Months",
IF(TelcoData2[[#This Row],[tenure]]&lt;=24,"13-24 Months",
IF(TelcoData2[[#This Row],[tenure]]&lt;=36,"25-36 Months",
IF(TelcoData2[[#This Row],[tenure]]&lt;=48,"37-48 Months",
IF(TelcoData2[[#This Row],[tenure]]&lt;=60,"49-60 Months",
"61-72 Months")))))</f>
        <v>37-48 Months</v>
      </c>
    </row>
    <row r="686" spans="1:24" x14ac:dyDescent="0.3">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s="5">
        <v>71.099999999999994</v>
      </c>
      <c r="U686" t="s">
        <v>24</v>
      </c>
      <c r="V686" s="5">
        <f>IFERROR(VALUE(TRIM(TelcoData2[[#This Row],[TotalCharges]])),"")</f>
        <v>71.099999999999994</v>
      </c>
      <c r="W686">
        <f>IF(TelcoData2[[#This Row],[Churn]]="Yes",1,0)</f>
        <v>0</v>
      </c>
      <c r="X686" t="str">
        <f>IF(TelcoData2[[#This Row],[tenure]]&lt;=12,"0-12 Months",
IF(TelcoData2[[#This Row],[tenure]]&lt;=24,"13-24 Months",
IF(TelcoData2[[#This Row],[tenure]]&lt;=36,"25-36 Months",
IF(TelcoData2[[#This Row],[tenure]]&lt;=48,"37-48 Months",
IF(TelcoData2[[#This Row],[tenure]]&lt;=60,"49-60 Months",
"61-72 Months")))))</f>
        <v>0-12 Months</v>
      </c>
    </row>
    <row r="687" spans="1:24" x14ac:dyDescent="0.3">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s="5">
        <v>49.9</v>
      </c>
      <c r="U687" t="s">
        <v>24</v>
      </c>
      <c r="V687" s="5">
        <f>IFERROR(VALUE(TRIM(TelcoData2[[#This Row],[TotalCharges]])),"")</f>
        <v>49.9</v>
      </c>
      <c r="W687">
        <f>IF(TelcoData2[[#This Row],[Churn]]="Yes",1,0)</f>
        <v>0</v>
      </c>
      <c r="X687" t="str">
        <f>IF(TelcoData2[[#This Row],[tenure]]&lt;=12,"0-12 Months",
IF(TelcoData2[[#This Row],[tenure]]&lt;=24,"13-24 Months",
IF(TelcoData2[[#This Row],[tenure]]&lt;=36,"25-36 Months",
IF(TelcoData2[[#This Row],[tenure]]&lt;=48,"37-48 Months",
IF(TelcoData2[[#This Row],[tenure]]&lt;=60,"49-60 Months",
"61-72 Months")))))</f>
        <v>0-12 Months</v>
      </c>
    </row>
    <row r="688" spans="1:24" x14ac:dyDescent="0.3">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s="5">
        <v>1266.4000000000001</v>
      </c>
      <c r="U688" t="s">
        <v>24</v>
      </c>
      <c r="V688" s="5">
        <f>IFERROR(VALUE(TRIM(TelcoData2[[#This Row],[TotalCharges]])),"")</f>
        <v>1266.4000000000001</v>
      </c>
      <c r="W688">
        <f>IF(TelcoData2[[#This Row],[Churn]]="Yes",1,0)</f>
        <v>0</v>
      </c>
      <c r="X688" t="str">
        <f>IF(TelcoData2[[#This Row],[tenure]]&lt;=12,"0-12 Months",
IF(TelcoData2[[#This Row],[tenure]]&lt;=24,"13-24 Months",
IF(TelcoData2[[#This Row],[tenure]]&lt;=36,"25-36 Months",
IF(TelcoData2[[#This Row],[tenure]]&lt;=48,"37-48 Months",
IF(TelcoData2[[#This Row],[tenure]]&lt;=60,"49-60 Months",
"61-72 Months")))))</f>
        <v>49-60 Months</v>
      </c>
    </row>
    <row r="689" spans="1:24" x14ac:dyDescent="0.3">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s="5">
        <v>91.1</v>
      </c>
      <c r="U689" t="s">
        <v>23</v>
      </c>
      <c r="V689" s="5">
        <f>IFERROR(VALUE(TRIM(TelcoData2[[#This Row],[TotalCharges]])),"")</f>
        <v>91.1</v>
      </c>
      <c r="W689">
        <f>IF(TelcoData2[[#This Row],[Churn]]="Yes",1,0)</f>
        <v>1</v>
      </c>
      <c r="X689" t="str">
        <f>IF(TelcoData2[[#This Row],[tenure]]&lt;=12,"0-12 Months",
IF(TelcoData2[[#This Row],[tenure]]&lt;=24,"13-24 Months",
IF(TelcoData2[[#This Row],[tenure]]&lt;=36,"25-36 Months",
IF(TelcoData2[[#This Row],[tenure]]&lt;=48,"37-48 Months",
IF(TelcoData2[[#This Row],[tenure]]&lt;=60,"49-60 Months",
"61-72 Months")))))</f>
        <v>0-12 Months</v>
      </c>
    </row>
    <row r="690" spans="1:24" x14ac:dyDescent="0.3">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s="5">
        <v>1623.4</v>
      </c>
      <c r="U690" t="s">
        <v>24</v>
      </c>
      <c r="V690" s="5">
        <f>IFERROR(VALUE(TRIM(TelcoData2[[#This Row],[TotalCharges]])),"")</f>
        <v>1623.4</v>
      </c>
      <c r="W690">
        <f>IF(TelcoData2[[#This Row],[Churn]]="Yes",1,0)</f>
        <v>0</v>
      </c>
      <c r="X690" t="str">
        <f>IF(TelcoData2[[#This Row],[tenure]]&lt;=12,"0-12 Months",
IF(TelcoData2[[#This Row],[tenure]]&lt;=24,"13-24 Months",
IF(TelcoData2[[#This Row],[tenure]]&lt;=36,"25-36 Months",
IF(TelcoData2[[#This Row],[tenure]]&lt;=48,"37-48 Months",
IF(TelcoData2[[#This Row],[tenure]]&lt;=60,"49-60 Months",
"61-72 Months")))))</f>
        <v>49-60 Months</v>
      </c>
    </row>
    <row r="691" spans="1:24" x14ac:dyDescent="0.3">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s="5">
        <v>4149.45</v>
      </c>
      <c r="U691" t="s">
        <v>24</v>
      </c>
      <c r="V691" s="5">
        <f>IFERROR(VALUE(TRIM(TelcoData2[[#This Row],[TotalCharges]])),"")</f>
        <v>4149.45</v>
      </c>
      <c r="W691">
        <f>IF(TelcoData2[[#This Row],[Churn]]="Yes",1,0)</f>
        <v>0</v>
      </c>
      <c r="X691" t="str">
        <f>IF(TelcoData2[[#This Row],[tenure]]&lt;=12,"0-12 Months",
IF(TelcoData2[[#This Row],[tenure]]&lt;=24,"13-24 Months",
IF(TelcoData2[[#This Row],[tenure]]&lt;=36,"25-36 Months",
IF(TelcoData2[[#This Row],[tenure]]&lt;=48,"37-48 Months",
IF(TelcoData2[[#This Row],[tenure]]&lt;=60,"49-60 Months",
"61-72 Months")))))</f>
        <v>49-60 Months</v>
      </c>
    </row>
    <row r="692" spans="1:24" x14ac:dyDescent="0.3">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s="5">
        <v>20.45</v>
      </c>
      <c r="U692" t="s">
        <v>24</v>
      </c>
      <c r="V692" s="5">
        <f>IFERROR(VALUE(TRIM(TelcoData2[[#This Row],[TotalCharges]])),"")</f>
        <v>20.45</v>
      </c>
      <c r="W692">
        <f>IF(TelcoData2[[#This Row],[Churn]]="Yes",1,0)</f>
        <v>0</v>
      </c>
      <c r="X692" t="str">
        <f>IF(TelcoData2[[#This Row],[tenure]]&lt;=12,"0-12 Months",
IF(TelcoData2[[#This Row],[tenure]]&lt;=24,"13-24 Months",
IF(TelcoData2[[#This Row],[tenure]]&lt;=36,"25-36 Months",
IF(TelcoData2[[#This Row],[tenure]]&lt;=48,"37-48 Months",
IF(TelcoData2[[#This Row],[tenure]]&lt;=60,"49-60 Months",
"61-72 Months")))))</f>
        <v>0-12 Months</v>
      </c>
    </row>
    <row r="693" spans="1:24" x14ac:dyDescent="0.3">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s="5">
        <v>2344.5</v>
      </c>
      <c r="U693" t="s">
        <v>24</v>
      </c>
      <c r="V693" s="5">
        <f>IFERROR(VALUE(TRIM(TelcoData2[[#This Row],[TotalCharges]])),"")</f>
        <v>2344.5</v>
      </c>
      <c r="W693">
        <f>IF(TelcoData2[[#This Row],[Churn]]="Yes",1,0)</f>
        <v>0</v>
      </c>
      <c r="X693" t="str">
        <f>IF(TelcoData2[[#This Row],[tenure]]&lt;=12,"0-12 Months",
IF(TelcoData2[[#This Row],[tenure]]&lt;=24,"13-24 Months",
IF(TelcoData2[[#This Row],[tenure]]&lt;=36,"25-36 Months",
IF(TelcoData2[[#This Row],[tenure]]&lt;=48,"37-48 Months",
IF(TelcoData2[[#This Row],[tenure]]&lt;=60,"49-60 Months",
"61-72 Months")))))</f>
        <v>25-36 Months</v>
      </c>
    </row>
    <row r="694" spans="1:24" x14ac:dyDescent="0.3">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s="5">
        <v>1013.05</v>
      </c>
      <c r="U694" t="s">
        <v>24</v>
      </c>
      <c r="V694" s="5">
        <f>IFERROR(VALUE(TRIM(TelcoData2[[#This Row],[TotalCharges]])),"")</f>
        <v>1013.05</v>
      </c>
      <c r="W694">
        <f>IF(TelcoData2[[#This Row],[Churn]]="Yes",1,0)</f>
        <v>0</v>
      </c>
      <c r="X694" t="str">
        <f>IF(TelcoData2[[#This Row],[tenure]]&lt;=12,"0-12 Months",
IF(TelcoData2[[#This Row],[tenure]]&lt;=24,"13-24 Months",
IF(TelcoData2[[#This Row],[tenure]]&lt;=36,"25-36 Months",
IF(TelcoData2[[#This Row],[tenure]]&lt;=48,"37-48 Months",
IF(TelcoData2[[#This Row],[tenure]]&lt;=60,"49-60 Months",
"61-72 Months")))))</f>
        <v>37-48 Months</v>
      </c>
    </row>
    <row r="695" spans="1:24" x14ac:dyDescent="0.3">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s="5">
        <v>270.7</v>
      </c>
      <c r="U695" t="s">
        <v>23</v>
      </c>
      <c r="V695" s="5">
        <f>IFERROR(VALUE(TRIM(TelcoData2[[#This Row],[TotalCharges]])),"")</f>
        <v>270.7</v>
      </c>
      <c r="W695">
        <f>IF(TelcoData2[[#This Row],[Churn]]="Yes",1,0)</f>
        <v>1</v>
      </c>
      <c r="X695" t="str">
        <f>IF(TelcoData2[[#This Row],[tenure]]&lt;=12,"0-12 Months",
IF(TelcoData2[[#This Row],[tenure]]&lt;=24,"13-24 Months",
IF(TelcoData2[[#This Row],[tenure]]&lt;=36,"25-36 Months",
IF(TelcoData2[[#This Row],[tenure]]&lt;=48,"37-48 Months",
IF(TelcoData2[[#This Row],[tenure]]&lt;=60,"49-60 Months",
"61-72 Months")))))</f>
        <v>0-12 Months</v>
      </c>
    </row>
    <row r="696" spans="1:24" x14ac:dyDescent="0.3">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s="5">
        <v>417</v>
      </c>
      <c r="U696" t="s">
        <v>24</v>
      </c>
      <c r="V696" s="5">
        <f>IFERROR(VALUE(TRIM(TelcoData2[[#This Row],[TotalCharges]])),"")</f>
        <v>417</v>
      </c>
      <c r="W696">
        <f>IF(TelcoData2[[#This Row],[Churn]]="Yes",1,0)</f>
        <v>0</v>
      </c>
      <c r="X696" t="str">
        <f>IF(TelcoData2[[#This Row],[tenure]]&lt;=12,"0-12 Months",
IF(TelcoData2[[#This Row],[tenure]]&lt;=24,"13-24 Months",
IF(TelcoData2[[#This Row],[tenure]]&lt;=36,"25-36 Months",
IF(TelcoData2[[#This Row],[tenure]]&lt;=48,"37-48 Months",
IF(TelcoData2[[#This Row],[tenure]]&lt;=60,"49-60 Months",
"61-72 Months")))))</f>
        <v>13-24 Months</v>
      </c>
    </row>
    <row r="697" spans="1:24" x14ac:dyDescent="0.3">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s="5">
        <v>20.65</v>
      </c>
      <c r="U697" t="s">
        <v>24</v>
      </c>
      <c r="V697" s="5">
        <f>IFERROR(VALUE(TRIM(TelcoData2[[#This Row],[TotalCharges]])),"")</f>
        <v>20.65</v>
      </c>
      <c r="W697">
        <f>IF(TelcoData2[[#This Row],[Churn]]="Yes",1,0)</f>
        <v>0</v>
      </c>
      <c r="X697" t="str">
        <f>IF(TelcoData2[[#This Row],[tenure]]&lt;=12,"0-12 Months",
IF(TelcoData2[[#This Row],[tenure]]&lt;=24,"13-24 Months",
IF(TelcoData2[[#This Row],[tenure]]&lt;=36,"25-36 Months",
IF(TelcoData2[[#This Row],[tenure]]&lt;=48,"37-48 Months",
IF(TelcoData2[[#This Row],[tenure]]&lt;=60,"49-60 Months",
"61-72 Months")))))</f>
        <v>0-12 Months</v>
      </c>
    </row>
    <row r="698" spans="1:24" x14ac:dyDescent="0.3">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s="5">
        <v>6316.2</v>
      </c>
      <c r="U698" t="s">
        <v>24</v>
      </c>
      <c r="V698" s="5">
        <f>IFERROR(VALUE(TRIM(TelcoData2[[#This Row],[TotalCharges]])),"")</f>
        <v>6316.2</v>
      </c>
      <c r="W698">
        <f>IF(TelcoData2[[#This Row],[Churn]]="Yes",1,0)</f>
        <v>0</v>
      </c>
      <c r="X698" t="str">
        <f>IF(TelcoData2[[#This Row],[tenure]]&lt;=12,"0-12 Months",
IF(TelcoData2[[#This Row],[tenure]]&lt;=24,"13-24 Months",
IF(TelcoData2[[#This Row],[tenure]]&lt;=36,"25-36 Months",
IF(TelcoData2[[#This Row],[tenure]]&lt;=48,"37-48 Months",
IF(TelcoData2[[#This Row],[tenure]]&lt;=60,"49-60 Months",
"61-72 Months")))))</f>
        <v>61-72 Months</v>
      </c>
    </row>
    <row r="699" spans="1:24" x14ac:dyDescent="0.3">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s="5">
        <v>168.15</v>
      </c>
      <c r="U699" t="s">
        <v>23</v>
      </c>
      <c r="V699" s="5">
        <f>IFERROR(VALUE(TRIM(TelcoData2[[#This Row],[TotalCharges]])),"")</f>
        <v>168.15</v>
      </c>
      <c r="W699">
        <f>IF(TelcoData2[[#This Row],[Churn]]="Yes",1,0)</f>
        <v>1</v>
      </c>
      <c r="X699" t="str">
        <f>IF(TelcoData2[[#This Row],[tenure]]&lt;=12,"0-12 Months",
IF(TelcoData2[[#This Row],[tenure]]&lt;=24,"13-24 Months",
IF(TelcoData2[[#This Row],[tenure]]&lt;=36,"25-36 Months",
IF(TelcoData2[[#This Row],[tenure]]&lt;=48,"37-48 Months",
IF(TelcoData2[[#This Row],[tenure]]&lt;=60,"49-60 Months",
"61-72 Months")))))</f>
        <v>0-12 Months</v>
      </c>
    </row>
    <row r="700" spans="1:24" x14ac:dyDescent="0.3">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s="5">
        <v>4018.05</v>
      </c>
      <c r="U700" t="s">
        <v>24</v>
      </c>
      <c r="V700" s="5">
        <f>IFERROR(VALUE(TRIM(TelcoData2[[#This Row],[TotalCharges]])),"")</f>
        <v>4018.05</v>
      </c>
      <c r="W700">
        <f>IF(TelcoData2[[#This Row],[Churn]]="Yes",1,0)</f>
        <v>0</v>
      </c>
      <c r="X700" t="str">
        <f>IF(TelcoData2[[#This Row],[tenure]]&lt;=12,"0-12 Months",
IF(TelcoData2[[#This Row],[tenure]]&lt;=24,"13-24 Months",
IF(TelcoData2[[#This Row],[tenure]]&lt;=36,"25-36 Months",
IF(TelcoData2[[#This Row],[tenure]]&lt;=48,"37-48 Months",
IF(TelcoData2[[#This Row],[tenure]]&lt;=60,"49-60 Months",
"61-72 Months")))))</f>
        <v>37-48 Months</v>
      </c>
    </row>
    <row r="701" spans="1:24" x14ac:dyDescent="0.3">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s="5">
        <v>4811.6000000000004</v>
      </c>
      <c r="U701" t="s">
        <v>24</v>
      </c>
      <c r="V701" s="5">
        <f>IFERROR(VALUE(TRIM(TelcoData2[[#This Row],[TotalCharges]])),"")</f>
        <v>4811.6000000000004</v>
      </c>
      <c r="W701">
        <f>IF(TelcoData2[[#This Row],[Churn]]="Yes",1,0)</f>
        <v>0</v>
      </c>
      <c r="X701" t="str">
        <f>IF(TelcoData2[[#This Row],[tenure]]&lt;=12,"0-12 Months",
IF(TelcoData2[[#This Row],[tenure]]&lt;=24,"13-24 Months",
IF(TelcoData2[[#This Row],[tenure]]&lt;=36,"25-36 Months",
IF(TelcoData2[[#This Row],[tenure]]&lt;=48,"37-48 Months",
IF(TelcoData2[[#This Row],[tenure]]&lt;=60,"49-60 Months",
"61-72 Months")))))</f>
        <v>61-72 Months</v>
      </c>
    </row>
    <row r="702" spans="1:24" x14ac:dyDescent="0.3">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s="5">
        <v>4189.7</v>
      </c>
      <c r="U702" t="s">
        <v>24</v>
      </c>
      <c r="V702" s="5">
        <f>IFERROR(VALUE(TRIM(TelcoData2[[#This Row],[TotalCharges]])),"")</f>
        <v>4189.7</v>
      </c>
      <c r="W702">
        <f>IF(TelcoData2[[#This Row],[Churn]]="Yes",1,0)</f>
        <v>0</v>
      </c>
      <c r="X702" t="str">
        <f>IF(TelcoData2[[#This Row],[tenure]]&lt;=12,"0-12 Months",
IF(TelcoData2[[#This Row],[tenure]]&lt;=24,"13-24 Months",
IF(TelcoData2[[#This Row],[tenure]]&lt;=36,"25-36 Months",
IF(TelcoData2[[#This Row],[tenure]]&lt;=48,"37-48 Months",
IF(TelcoData2[[#This Row],[tenure]]&lt;=60,"49-60 Months",
"61-72 Months")))))</f>
        <v>61-72 Months</v>
      </c>
    </row>
    <row r="703" spans="1:24" x14ac:dyDescent="0.3">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s="5">
        <v>2848.45</v>
      </c>
      <c r="U703" t="s">
        <v>24</v>
      </c>
      <c r="V703" s="5">
        <f>IFERROR(VALUE(TRIM(TelcoData2[[#This Row],[TotalCharges]])),"")</f>
        <v>2848.45</v>
      </c>
      <c r="W703">
        <f>IF(TelcoData2[[#This Row],[Churn]]="Yes",1,0)</f>
        <v>0</v>
      </c>
      <c r="X703" t="str">
        <f>IF(TelcoData2[[#This Row],[tenure]]&lt;=12,"0-12 Months",
IF(TelcoData2[[#This Row],[tenure]]&lt;=24,"13-24 Months",
IF(TelcoData2[[#This Row],[tenure]]&lt;=36,"25-36 Months",
IF(TelcoData2[[#This Row],[tenure]]&lt;=48,"37-48 Months",
IF(TelcoData2[[#This Row],[tenure]]&lt;=60,"49-60 Months",
"61-72 Months")))))</f>
        <v>25-36 Months</v>
      </c>
    </row>
    <row r="704" spans="1:24" x14ac:dyDescent="0.3">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s="5">
        <v>2516.1999999999998</v>
      </c>
      <c r="U704" t="s">
        <v>24</v>
      </c>
      <c r="V704" s="5">
        <f>IFERROR(VALUE(TRIM(TelcoData2[[#This Row],[TotalCharges]])),"")</f>
        <v>2516.1999999999998</v>
      </c>
      <c r="W704">
        <f>IF(TelcoData2[[#This Row],[Churn]]="Yes",1,0)</f>
        <v>0</v>
      </c>
      <c r="X704" t="str">
        <f>IF(TelcoData2[[#This Row],[tenure]]&lt;=12,"0-12 Months",
IF(TelcoData2[[#This Row],[tenure]]&lt;=24,"13-24 Months",
IF(TelcoData2[[#This Row],[tenure]]&lt;=36,"25-36 Months",
IF(TelcoData2[[#This Row],[tenure]]&lt;=48,"37-48 Months",
IF(TelcoData2[[#This Row],[tenure]]&lt;=60,"49-60 Months",
"61-72 Months")))))</f>
        <v>25-36 Months</v>
      </c>
    </row>
    <row r="705" spans="1:24" x14ac:dyDescent="0.3">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s="5">
        <v>33.6</v>
      </c>
      <c r="U705" t="s">
        <v>24</v>
      </c>
      <c r="V705" s="5">
        <f>IFERROR(VALUE(TRIM(TelcoData2[[#This Row],[TotalCharges]])),"")</f>
        <v>33.6</v>
      </c>
      <c r="W705">
        <f>IF(TelcoData2[[#This Row],[Churn]]="Yes",1,0)</f>
        <v>0</v>
      </c>
      <c r="X705" t="str">
        <f>IF(TelcoData2[[#This Row],[tenure]]&lt;=12,"0-12 Months",
IF(TelcoData2[[#This Row],[tenure]]&lt;=24,"13-24 Months",
IF(TelcoData2[[#This Row],[tenure]]&lt;=36,"25-36 Months",
IF(TelcoData2[[#This Row],[tenure]]&lt;=48,"37-48 Months",
IF(TelcoData2[[#This Row],[tenure]]&lt;=60,"49-60 Months",
"61-72 Months")))))</f>
        <v>0-12 Months</v>
      </c>
    </row>
    <row r="706" spans="1:24" x14ac:dyDescent="0.3">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s="5">
        <v>208.45</v>
      </c>
      <c r="U706" t="s">
        <v>24</v>
      </c>
      <c r="V706" s="5">
        <f>IFERROR(VALUE(TRIM(TelcoData2[[#This Row],[TotalCharges]])),"")</f>
        <v>208.45</v>
      </c>
      <c r="W706">
        <f>IF(TelcoData2[[#This Row],[Churn]]="Yes",1,0)</f>
        <v>0</v>
      </c>
      <c r="X706" t="str">
        <f>IF(TelcoData2[[#This Row],[tenure]]&lt;=12,"0-12 Months",
IF(TelcoData2[[#This Row],[tenure]]&lt;=24,"13-24 Months",
IF(TelcoData2[[#This Row],[tenure]]&lt;=36,"25-36 Months",
IF(TelcoData2[[#This Row],[tenure]]&lt;=48,"37-48 Months",
IF(TelcoData2[[#This Row],[tenure]]&lt;=60,"49-60 Months",
"61-72 Months")))))</f>
        <v>0-12 Months</v>
      </c>
    </row>
    <row r="707" spans="1:24" x14ac:dyDescent="0.3">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s="5">
        <v>2015.35</v>
      </c>
      <c r="U707" t="s">
        <v>23</v>
      </c>
      <c r="V707" s="5">
        <f>IFERROR(VALUE(TRIM(TelcoData2[[#This Row],[TotalCharges]])),"")</f>
        <v>2015.35</v>
      </c>
      <c r="W707">
        <f>IF(TelcoData2[[#This Row],[Churn]]="Yes",1,0)</f>
        <v>1</v>
      </c>
      <c r="X707" t="str">
        <f>IF(TelcoData2[[#This Row],[tenure]]&lt;=12,"0-12 Months",
IF(TelcoData2[[#This Row],[tenure]]&lt;=24,"13-24 Months",
IF(TelcoData2[[#This Row],[tenure]]&lt;=36,"25-36 Months",
IF(TelcoData2[[#This Row],[tenure]]&lt;=48,"37-48 Months",
IF(TelcoData2[[#This Row],[tenure]]&lt;=60,"49-60 Months",
"61-72 Months")))))</f>
        <v>25-36 Months</v>
      </c>
    </row>
    <row r="708" spans="1:24" x14ac:dyDescent="0.3">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s="5">
        <v>3739.8</v>
      </c>
      <c r="U708" t="s">
        <v>24</v>
      </c>
      <c r="V708" s="5">
        <f>IFERROR(VALUE(TRIM(TelcoData2[[#This Row],[TotalCharges]])),"")</f>
        <v>3739.8</v>
      </c>
      <c r="W708">
        <f>IF(TelcoData2[[#This Row],[Churn]]="Yes",1,0)</f>
        <v>0</v>
      </c>
      <c r="X708" t="str">
        <f>IF(TelcoData2[[#This Row],[tenure]]&lt;=12,"0-12 Months",
IF(TelcoData2[[#This Row],[tenure]]&lt;=24,"13-24 Months",
IF(TelcoData2[[#This Row],[tenure]]&lt;=36,"25-36 Months",
IF(TelcoData2[[#This Row],[tenure]]&lt;=48,"37-48 Months",
IF(TelcoData2[[#This Row],[tenure]]&lt;=60,"49-60 Months",
"61-72 Months")))))</f>
        <v>61-72 Months</v>
      </c>
    </row>
    <row r="709" spans="1:24" x14ac:dyDescent="0.3">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s="5">
        <v>2964</v>
      </c>
      <c r="U709" t="s">
        <v>24</v>
      </c>
      <c r="V709" s="5">
        <f>IFERROR(VALUE(TRIM(TelcoData2[[#This Row],[TotalCharges]])),"")</f>
        <v>2964</v>
      </c>
      <c r="W709">
        <f>IF(TelcoData2[[#This Row],[Churn]]="Yes",1,0)</f>
        <v>0</v>
      </c>
      <c r="X709" t="str">
        <f>IF(TelcoData2[[#This Row],[tenure]]&lt;=12,"0-12 Months",
IF(TelcoData2[[#This Row],[tenure]]&lt;=24,"13-24 Months",
IF(TelcoData2[[#This Row],[tenure]]&lt;=36,"25-36 Months",
IF(TelcoData2[[#This Row],[tenure]]&lt;=48,"37-48 Months",
IF(TelcoData2[[#This Row],[tenure]]&lt;=60,"49-60 Months",
"61-72 Months")))))</f>
        <v>25-36 Months</v>
      </c>
    </row>
    <row r="710" spans="1:24" x14ac:dyDescent="0.3">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s="5">
        <v>2263.4</v>
      </c>
      <c r="U710" t="s">
        <v>24</v>
      </c>
      <c r="V710" s="5">
        <f>IFERROR(VALUE(TRIM(TelcoData2[[#This Row],[TotalCharges]])),"")</f>
        <v>2263.4</v>
      </c>
      <c r="W710">
        <f>IF(TelcoData2[[#This Row],[Churn]]="Yes",1,0)</f>
        <v>0</v>
      </c>
      <c r="X710" t="str">
        <f>IF(TelcoData2[[#This Row],[tenure]]&lt;=12,"0-12 Months",
IF(TelcoData2[[#This Row],[tenure]]&lt;=24,"13-24 Months",
IF(TelcoData2[[#This Row],[tenure]]&lt;=36,"25-36 Months",
IF(TelcoData2[[#This Row],[tenure]]&lt;=48,"37-48 Months",
IF(TelcoData2[[#This Row],[tenure]]&lt;=60,"49-60 Months",
"61-72 Months")))))</f>
        <v>25-36 Months</v>
      </c>
    </row>
    <row r="711" spans="1:24" x14ac:dyDescent="0.3">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s="5">
        <v>2211.8000000000002</v>
      </c>
      <c r="U711" t="s">
        <v>24</v>
      </c>
      <c r="V711" s="5">
        <f>IFERROR(VALUE(TRIM(TelcoData2[[#This Row],[TotalCharges]])),"")</f>
        <v>2211.8000000000002</v>
      </c>
      <c r="W711">
        <f>IF(TelcoData2[[#This Row],[Churn]]="Yes",1,0)</f>
        <v>0</v>
      </c>
      <c r="X711" t="str">
        <f>IF(TelcoData2[[#This Row],[tenure]]&lt;=12,"0-12 Months",
IF(TelcoData2[[#This Row],[tenure]]&lt;=24,"13-24 Months",
IF(TelcoData2[[#This Row],[tenure]]&lt;=36,"25-36 Months",
IF(TelcoData2[[#This Row],[tenure]]&lt;=48,"37-48 Months",
IF(TelcoData2[[#This Row],[tenure]]&lt;=60,"49-60 Months",
"61-72 Months")))))</f>
        <v>25-36 Months</v>
      </c>
    </row>
    <row r="712" spans="1:24" x14ac:dyDescent="0.3">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s="5">
        <v>19.55</v>
      </c>
      <c r="U712" t="s">
        <v>23</v>
      </c>
      <c r="V712" s="5">
        <f>IFERROR(VALUE(TRIM(TelcoData2[[#This Row],[TotalCharges]])),"")</f>
        <v>19.55</v>
      </c>
      <c r="W712">
        <f>IF(TelcoData2[[#This Row],[Churn]]="Yes",1,0)</f>
        <v>1</v>
      </c>
      <c r="X712" t="str">
        <f>IF(TelcoData2[[#This Row],[tenure]]&lt;=12,"0-12 Months",
IF(TelcoData2[[#This Row],[tenure]]&lt;=24,"13-24 Months",
IF(TelcoData2[[#This Row],[tenure]]&lt;=36,"25-36 Months",
IF(TelcoData2[[#This Row],[tenure]]&lt;=48,"37-48 Months",
IF(TelcoData2[[#This Row],[tenure]]&lt;=60,"49-60 Months",
"61-72 Months")))))</f>
        <v>0-12 Months</v>
      </c>
    </row>
    <row r="713" spans="1:24" x14ac:dyDescent="0.3">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s="5">
        <v>1683.7</v>
      </c>
      <c r="U713" t="s">
        <v>24</v>
      </c>
      <c r="V713" s="5">
        <f>IFERROR(VALUE(TRIM(TelcoData2[[#This Row],[TotalCharges]])),"")</f>
        <v>1683.7</v>
      </c>
      <c r="W713">
        <f>IF(TelcoData2[[#This Row],[Churn]]="Yes",1,0)</f>
        <v>0</v>
      </c>
      <c r="X713" t="str">
        <f>IF(TelcoData2[[#This Row],[tenure]]&lt;=12,"0-12 Months",
IF(TelcoData2[[#This Row],[tenure]]&lt;=24,"13-24 Months",
IF(TelcoData2[[#This Row],[tenure]]&lt;=36,"25-36 Months",
IF(TelcoData2[[#This Row],[tenure]]&lt;=48,"37-48 Months",
IF(TelcoData2[[#This Row],[tenure]]&lt;=60,"49-60 Months",
"61-72 Months")))))</f>
        <v>13-24 Months</v>
      </c>
    </row>
    <row r="714" spans="1:24" x14ac:dyDescent="0.3">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s="5">
        <v>1519</v>
      </c>
      <c r="U714" t="s">
        <v>24</v>
      </c>
      <c r="V714" s="5">
        <f>IFERROR(VALUE(TRIM(TelcoData2[[#This Row],[TotalCharges]])),"")</f>
        <v>1519</v>
      </c>
      <c r="W714">
        <f>IF(TelcoData2[[#This Row],[Churn]]="Yes",1,0)</f>
        <v>0</v>
      </c>
      <c r="X714" t="str">
        <f>IF(TelcoData2[[#This Row],[tenure]]&lt;=12,"0-12 Months",
IF(TelcoData2[[#This Row],[tenure]]&lt;=24,"13-24 Months",
IF(TelcoData2[[#This Row],[tenure]]&lt;=36,"25-36 Months",
IF(TelcoData2[[#This Row],[tenure]]&lt;=48,"37-48 Months",
IF(TelcoData2[[#This Row],[tenure]]&lt;=60,"49-60 Months",
"61-72 Months")))))</f>
        <v>49-60 Months</v>
      </c>
    </row>
    <row r="715" spans="1:24" x14ac:dyDescent="0.3">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s="5">
        <v>1164.05</v>
      </c>
      <c r="U715" t="s">
        <v>24</v>
      </c>
      <c r="V715" s="5">
        <f>IFERROR(VALUE(TRIM(TelcoData2[[#This Row],[TotalCharges]])),"")</f>
        <v>1164.05</v>
      </c>
      <c r="W715">
        <f>IF(TelcoData2[[#This Row],[Churn]]="Yes",1,0)</f>
        <v>0</v>
      </c>
      <c r="X715" t="str">
        <f>IF(TelcoData2[[#This Row],[tenure]]&lt;=12,"0-12 Months",
IF(TelcoData2[[#This Row],[tenure]]&lt;=24,"13-24 Months",
IF(TelcoData2[[#This Row],[tenure]]&lt;=36,"25-36 Months",
IF(TelcoData2[[#This Row],[tenure]]&lt;=48,"37-48 Months",
IF(TelcoData2[[#This Row],[tenure]]&lt;=60,"49-60 Months",
"61-72 Months")))))</f>
        <v>13-24 Months</v>
      </c>
    </row>
    <row r="716" spans="1:24" x14ac:dyDescent="0.3">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s="5">
        <v>1710.9</v>
      </c>
      <c r="U716" t="s">
        <v>24</v>
      </c>
      <c r="V716" s="5">
        <f>IFERROR(VALUE(TRIM(TelcoData2[[#This Row],[TotalCharges]])),"")</f>
        <v>1710.9</v>
      </c>
      <c r="W716">
        <f>IF(TelcoData2[[#This Row],[Churn]]="Yes",1,0)</f>
        <v>0</v>
      </c>
      <c r="X716" t="str">
        <f>IF(TelcoData2[[#This Row],[tenure]]&lt;=12,"0-12 Months",
IF(TelcoData2[[#This Row],[tenure]]&lt;=24,"13-24 Months",
IF(TelcoData2[[#This Row],[tenure]]&lt;=36,"25-36 Months",
IF(TelcoData2[[#This Row],[tenure]]&lt;=48,"37-48 Months",
IF(TelcoData2[[#This Row],[tenure]]&lt;=60,"49-60 Months",
"61-72 Months")))))</f>
        <v>61-72 Months</v>
      </c>
    </row>
    <row r="717" spans="1:24" x14ac:dyDescent="0.3">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s="5">
        <v>4245.55</v>
      </c>
      <c r="U717" t="s">
        <v>24</v>
      </c>
      <c r="V717" s="5">
        <f>IFERROR(VALUE(TRIM(TelcoData2[[#This Row],[TotalCharges]])),"")</f>
        <v>4245.55</v>
      </c>
      <c r="W717">
        <f>IF(TelcoData2[[#This Row],[Churn]]="Yes",1,0)</f>
        <v>0</v>
      </c>
      <c r="X717" t="str">
        <f>IF(TelcoData2[[#This Row],[tenure]]&lt;=12,"0-12 Months",
IF(TelcoData2[[#This Row],[tenure]]&lt;=24,"13-24 Months",
IF(TelcoData2[[#This Row],[tenure]]&lt;=36,"25-36 Months",
IF(TelcoData2[[#This Row],[tenure]]&lt;=48,"37-48 Months",
IF(TelcoData2[[#This Row],[tenure]]&lt;=60,"49-60 Months",
"61-72 Months")))))</f>
        <v>37-48 Months</v>
      </c>
    </row>
    <row r="718" spans="1:24" x14ac:dyDescent="0.3">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s="5">
        <v>4145.8999999999996</v>
      </c>
      <c r="U718" t="s">
        <v>24</v>
      </c>
      <c r="V718" s="5">
        <f>IFERROR(VALUE(TRIM(TelcoData2[[#This Row],[TotalCharges]])),"")</f>
        <v>4145.8999999999996</v>
      </c>
      <c r="W718">
        <f>IF(TelcoData2[[#This Row],[Churn]]="Yes",1,0)</f>
        <v>0</v>
      </c>
      <c r="X718" t="str">
        <f>IF(TelcoData2[[#This Row],[tenure]]&lt;=12,"0-12 Months",
IF(TelcoData2[[#This Row],[tenure]]&lt;=24,"13-24 Months",
IF(TelcoData2[[#This Row],[tenure]]&lt;=36,"25-36 Months",
IF(TelcoData2[[#This Row],[tenure]]&lt;=48,"37-48 Months",
IF(TelcoData2[[#This Row],[tenure]]&lt;=60,"49-60 Months",
"61-72 Months")))))</f>
        <v>61-72 Months</v>
      </c>
    </row>
    <row r="719" spans="1:24" x14ac:dyDescent="0.3">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s="5">
        <v>2664.3</v>
      </c>
      <c r="U719" t="s">
        <v>24</v>
      </c>
      <c r="V719" s="5">
        <f>IFERROR(VALUE(TRIM(TelcoData2[[#This Row],[TotalCharges]])),"")</f>
        <v>2664.3</v>
      </c>
      <c r="W719">
        <f>IF(TelcoData2[[#This Row],[Churn]]="Yes",1,0)</f>
        <v>0</v>
      </c>
      <c r="X719" t="str">
        <f>IF(TelcoData2[[#This Row],[tenure]]&lt;=12,"0-12 Months",
IF(TelcoData2[[#This Row],[tenure]]&lt;=24,"13-24 Months",
IF(TelcoData2[[#This Row],[tenure]]&lt;=36,"25-36 Months",
IF(TelcoData2[[#This Row],[tenure]]&lt;=48,"37-48 Months",
IF(TelcoData2[[#This Row],[tenure]]&lt;=60,"49-60 Months",
"61-72 Months")))))</f>
        <v>25-36 Months</v>
      </c>
    </row>
    <row r="720" spans="1:24" x14ac:dyDescent="0.3">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s="5">
        <v>1277.5</v>
      </c>
      <c r="U720" t="s">
        <v>24</v>
      </c>
      <c r="V720" s="5">
        <f>IFERROR(VALUE(TRIM(TelcoData2[[#This Row],[TotalCharges]])),"")</f>
        <v>1277.5</v>
      </c>
      <c r="W720">
        <f>IF(TelcoData2[[#This Row],[Churn]]="Yes",1,0)</f>
        <v>0</v>
      </c>
      <c r="X720" t="str">
        <f>IF(TelcoData2[[#This Row],[tenure]]&lt;=12,"0-12 Months",
IF(TelcoData2[[#This Row],[tenure]]&lt;=24,"13-24 Months",
IF(TelcoData2[[#This Row],[tenure]]&lt;=36,"25-36 Months",
IF(TelcoData2[[#This Row],[tenure]]&lt;=48,"37-48 Months",
IF(TelcoData2[[#This Row],[tenure]]&lt;=60,"49-60 Months",
"61-72 Months")))))</f>
        <v>25-36 Months</v>
      </c>
    </row>
    <row r="721" spans="1:24" x14ac:dyDescent="0.3">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s="5">
        <v>5589.3</v>
      </c>
      <c r="U721" t="s">
        <v>24</v>
      </c>
      <c r="V721" s="5">
        <f>IFERROR(VALUE(TRIM(TelcoData2[[#This Row],[TotalCharges]])),"")</f>
        <v>5589.3</v>
      </c>
      <c r="W721">
        <f>IF(TelcoData2[[#This Row],[Churn]]="Yes",1,0)</f>
        <v>0</v>
      </c>
      <c r="X721" t="str">
        <f>IF(TelcoData2[[#This Row],[tenure]]&lt;=12,"0-12 Months",
IF(TelcoData2[[#This Row],[tenure]]&lt;=24,"13-24 Months",
IF(TelcoData2[[#This Row],[tenure]]&lt;=36,"25-36 Months",
IF(TelcoData2[[#This Row],[tenure]]&lt;=48,"37-48 Months",
IF(TelcoData2[[#This Row],[tenure]]&lt;=60,"49-60 Months",
"61-72 Months")))))</f>
        <v>61-72 Months</v>
      </c>
    </row>
    <row r="722" spans="1:24" x14ac:dyDescent="0.3">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s="5">
        <v>34.75</v>
      </c>
      <c r="U722" t="s">
        <v>24</v>
      </c>
      <c r="V722" s="5">
        <f>IFERROR(VALUE(TRIM(TelcoData2[[#This Row],[TotalCharges]])),"")</f>
        <v>34.75</v>
      </c>
      <c r="W722">
        <f>IF(TelcoData2[[#This Row],[Churn]]="Yes",1,0)</f>
        <v>0</v>
      </c>
      <c r="X722" t="str">
        <f>IF(TelcoData2[[#This Row],[tenure]]&lt;=12,"0-12 Months",
IF(TelcoData2[[#This Row],[tenure]]&lt;=24,"13-24 Months",
IF(TelcoData2[[#This Row],[tenure]]&lt;=36,"25-36 Months",
IF(TelcoData2[[#This Row],[tenure]]&lt;=48,"37-48 Months",
IF(TelcoData2[[#This Row],[tenure]]&lt;=60,"49-60 Months",
"61-72 Months")))))</f>
        <v>0-12 Months</v>
      </c>
    </row>
    <row r="723" spans="1:24" x14ac:dyDescent="0.3">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s="5">
        <v>1305.95</v>
      </c>
      <c r="U723" t="s">
        <v>24</v>
      </c>
      <c r="V723" s="5">
        <f>IFERROR(VALUE(TRIM(TelcoData2[[#This Row],[TotalCharges]])),"")</f>
        <v>1305.95</v>
      </c>
      <c r="W723">
        <f>IF(TelcoData2[[#This Row],[Churn]]="Yes",1,0)</f>
        <v>0</v>
      </c>
      <c r="X723" t="str">
        <f>IF(TelcoData2[[#This Row],[tenure]]&lt;=12,"0-12 Months",
IF(TelcoData2[[#This Row],[tenure]]&lt;=24,"13-24 Months",
IF(TelcoData2[[#This Row],[tenure]]&lt;=36,"25-36 Months",
IF(TelcoData2[[#This Row],[tenure]]&lt;=48,"37-48 Months",
IF(TelcoData2[[#This Row],[tenure]]&lt;=60,"49-60 Months",
"61-72 Months")))))</f>
        <v>61-72 Months</v>
      </c>
    </row>
    <row r="724" spans="1:24" x14ac:dyDescent="0.3">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s="5">
        <v>381.3</v>
      </c>
      <c r="U724" t="s">
        <v>23</v>
      </c>
      <c r="V724" s="5">
        <f>IFERROR(VALUE(TRIM(TelcoData2[[#This Row],[TotalCharges]])),"")</f>
        <v>381.3</v>
      </c>
      <c r="W724">
        <f>IF(TelcoData2[[#This Row],[Churn]]="Yes",1,0)</f>
        <v>1</v>
      </c>
      <c r="X724" t="str">
        <f>IF(TelcoData2[[#This Row],[tenure]]&lt;=12,"0-12 Months",
IF(TelcoData2[[#This Row],[tenure]]&lt;=24,"13-24 Months",
IF(TelcoData2[[#This Row],[tenure]]&lt;=36,"25-36 Months",
IF(TelcoData2[[#This Row],[tenure]]&lt;=48,"37-48 Months",
IF(TelcoData2[[#This Row],[tenure]]&lt;=60,"49-60 Months",
"61-72 Months")))))</f>
        <v>0-12 Months</v>
      </c>
    </row>
    <row r="725" spans="1:24" x14ac:dyDescent="0.3">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s="5">
        <v>141.5</v>
      </c>
      <c r="U725" t="s">
        <v>23</v>
      </c>
      <c r="V725" s="5">
        <f>IFERROR(VALUE(TRIM(TelcoData2[[#This Row],[TotalCharges]])),"")</f>
        <v>141.5</v>
      </c>
      <c r="W725">
        <f>IF(TelcoData2[[#This Row],[Churn]]="Yes",1,0)</f>
        <v>1</v>
      </c>
      <c r="X725" t="str">
        <f>IF(TelcoData2[[#This Row],[tenure]]&lt;=12,"0-12 Months",
IF(TelcoData2[[#This Row],[tenure]]&lt;=24,"13-24 Months",
IF(TelcoData2[[#This Row],[tenure]]&lt;=36,"25-36 Months",
IF(TelcoData2[[#This Row],[tenure]]&lt;=48,"37-48 Months",
IF(TelcoData2[[#This Row],[tenure]]&lt;=60,"49-60 Months",
"61-72 Months")))))</f>
        <v>0-12 Months</v>
      </c>
    </row>
    <row r="726" spans="1:24" x14ac:dyDescent="0.3">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s="5">
        <v>3105.55</v>
      </c>
      <c r="U726" t="s">
        <v>23</v>
      </c>
      <c r="V726" s="5">
        <f>IFERROR(VALUE(TRIM(TelcoData2[[#This Row],[TotalCharges]])),"")</f>
        <v>3105.55</v>
      </c>
      <c r="W726">
        <f>IF(TelcoData2[[#This Row],[Churn]]="Yes",1,0)</f>
        <v>1</v>
      </c>
      <c r="X726" t="str">
        <f>IF(TelcoData2[[#This Row],[tenure]]&lt;=12,"0-12 Months",
IF(TelcoData2[[#This Row],[tenure]]&lt;=24,"13-24 Months",
IF(TelcoData2[[#This Row],[tenure]]&lt;=36,"25-36 Months",
IF(TelcoData2[[#This Row],[tenure]]&lt;=48,"37-48 Months",
IF(TelcoData2[[#This Row],[tenure]]&lt;=60,"49-60 Months",
"61-72 Months")))))</f>
        <v>25-36 Months</v>
      </c>
    </row>
    <row r="727" spans="1:24" x14ac:dyDescent="0.3">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s="5">
        <v>204.55</v>
      </c>
      <c r="U727" t="s">
        <v>24</v>
      </c>
      <c r="V727" s="5">
        <f>IFERROR(VALUE(TRIM(TelcoData2[[#This Row],[TotalCharges]])),"")</f>
        <v>204.55</v>
      </c>
      <c r="W727">
        <f>IF(TelcoData2[[#This Row],[Churn]]="Yes",1,0)</f>
        <v>0</v>
      </c>
      <c r="X727" t="str">
        <f>IF(TelcoData2[[#This Row],[tenure]]&lt;=12,"0-12 Months",
IF(TelcoData2[[#This Row],[tenure]]&lt;=24,"13-24 Months",
IF(TelcoData2[[#This Row],[tenure]]&lt;=36,"25-36 Months",
IF(TelcoData2[[#This Row],[tenure]]&lt;=48,"37-48 Months",
IF(TelcoData2[[#This Row],[tenure]]&lt;=60,"49-60 Months",
"61-72 Months")))))</f>
        <v>0-12 Months</v>
      </c>
    </row>
    <row r="728" spans="1:24" x14ac:dyDescent="0.3">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s="5">
        <v>605.9</v>
      </c>
      <c r="U728" t="s">
        <v>24</v>
      </c>
      <c r="V728" s="5">
        <f>IFERROR(VALUE(TRIM(TelcoData2[[#This Row],[TotalCharges]])),"")</f>
        <v>605.9</v>
      </c>
      <c r="W728">
        <f>IF(TelcoData2[[#This Row],[Churn]]="Yes",1,0)</f>
        <v>0</v>
      </c>
      <c r="X728" t="str">
        <f>IF(TelcoData2[[#This Row],[tenure]]&lt;=12,"0-12 Months",
IF(TelcoData2[[#This Row],[tenure]]&lt;=24,"13-24 Months",
IF(TelcoData2[[#This Row],[tenure]]&lt;=36,"25-36 Months",
IF(TelcoData2[[#This Row],[tenure]]&lt;=48,"37-48 Months",
IF(TelcoData2[[#This Row],[tenure]]&lt;=60,"49-60 Months",
"61-72 Months")))))</f>
        <v>13-24 Months</v>
      </c>
    </row>
    <row r="729" spans="1:24" x14ac:dyDescent="0.3">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s="5">
        <v>356.1</v>
      </c>
      <c r="U729" t="s">
        <v>24</v>
      </c>
      <c r="V729" s="5">
        <f>IFERROR(VALUE(TRIM(TelcoData2[[#This Row],[TotalCharges]])),"")</f>
        <v>356.1</v>
      </c>
      <c r="W729">
        <f>IF(TelcoData2[[#This Row],[Churn]]="Yes",1,0)</f>
        <v>0</v>
      </c>
      <c r="X729" t="str">
        <f>IF(TelcoData2[[#This Row],[tenure]]&lt;=12,"0-12 Months",
IF(TelcoData2[[#This Row],[tenure]]&lt;=24,"13-24 Months",
IF(TelcoData2[[#This Row],[tenure]]&lt;=36,"25-36 Months",
IF(TelcoData2[[#This Row],[tenure]]&lt;=48,"37-48 Months",
IF(TelcoData2[[#This Row],[tenure]]&lt;=60,"49-60 Months",
"61-72 Months")))))</f>
        <v>0-12 Months</v>
      </c>
    </row>
    <row r="730" spans="1:24" x14ac:dyDescent="0.3">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s="5">
        <v>2758.15</v>
      </c>
      <c r="U730" t="s">
        <v>23</v>
      </c>
      <c r="V730" s="5">
        <f>IFERROR(VALUE(TRIM(TelcoData2[[#This Row],[TotalCharges]])),"")</f>
        <v>2758.15</v>
      </c>
      <c r="W730">
        <f>IF(TelcoData2[[#This Row],[Churn]]="Yes",1,0)</f>
        <v>1</v>
      </c>
      <c r="X730" t="str">
        <f>IF(TelcoData2[[#This Row],[tenure]]&lt;=12,"0-12 Months",
IF(TelcoData2[[#This Row],[tenure]]&lt;=24,"13-24 Months",
IF(TelcoData2[[#This Row],[tenure]]&lt;=36,"25-36 Months",
IF(TelcoData2[[#This Row],[tenure]]&lt;=48,"37-48 Months",
IF(TelcoData2[[#This Row],[tenure]]&lt;=60,"49-60 Months",
"61-72 Months")))))</f>
        <v>25-36 Months</v>
      </c>
    </row>
    <row r="731" spans="1:24" x14ac:dyDescent="0.3">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s="5">
        <v>4805.6499999999996</v>
      </c>
      <c r="U731" t="s">
        <v>24</v>
      </c>
      <c r="V731" s="5">
        <f>IFERROR(VALUE(TRIM(TelcoData2[[#This Row],[TotalCharges]])),"")</f>
        <v>4805.6499999999996</v>
      </c>
      <c r="W731">
        <f>IF(TelcoData2[[#This Row],[Churn]]="Yes",1,0)</f>
        <v>0</v>
      </c>
      <c r="X731" t="str">
        <f>IF(TelcoData2[[#This Row],[tenure]]&lt;=12,"0-12 Months",
IF(TelcoData2[[#This Row],[tenure]]&lt;=24,"13-24 Months",
IF(TelcoData2[[#This Row],[tenure]]&lt;=36,"25-36 Months",
IF(TelcoData2[[#This Row],[tenure]]&lt;=48,"37-48 Months",
IF(TelcoData2[[#This Row],[tenure]]&lt;=60,"49-60 Months",
"61-72 Months")))))</f>
        <v>61-72 Months</v>
      </c>
    </row>
    <row r="732" spans="1:24" x14ac:dyDescent="0.3">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s="5">
        <v>3941.7</v>
      </c>
      <c r="U732" t="s">
        <v>23</v>
      </c>
      <c r="V732" s="5">
        <f>IFERROR(VALUE(TRIM(TelcoData2[[#This Row],[TotalCharges]])),"")</f>
        <v>3941.7</v>
      </c>
      <c r="W732">
        <f>IF(TelcoData2[[#This Row],[Churn]]="Yes",1,0)</f>
        <v>1</v>
      </c>
      <c r="X732" t="str">
        <f>IF(TelcoData2[[#This Row],[tenure]]&lt;=12,"0-12 Months",
IF(TelcoData2[[#This Row],[tenure]]&lt;=24,"13-24 Months",
IF(TelcoData2[[#This Row],[tenure]]&lt;=36,"25-36 Months",
IF(TelcoData2[[#This Row],[tenure]]&lt;=48,"37-48 Months",
IF(TelcoData2[[#This Row],[tenure]]&lt;=60,"49-60 Months",
"61-72 Months")))))</f>
        <v>37-48 Months</v>
      </c>
    </row>
    <row r="733" spans="1:24" x14ac:dyDescent="0.3">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s="5">
        <v>92.75</v>
      </c>
      <c r="U733" t="s">
        <v>24</v>
      </c>
      <c r="V733" s="5">
        <f>IFERROR(VALUE(TRIM(TelcoData2[[#This Row],[TotalCharges]])),"")</f>
        <v>92.75</v>
      </c>
      <c r="W733">
        <f>IF(TelcoData2[[#This Row],[Churn]]="Yes",1,0)</f>
        <v>0</v>
      </c>
      <c r="X733" t="str">
        <f>IF(TelcoData2[[#This Row],[tenure]]&lt;=12,"0-12 Months",
IF(TelcoData2[[#This Row],[tenure]]&lt;=24,"13-24 Months",
IF(TelcoData2[[#This Row],[tenure]]&lt;=36,"25-36 Months",
IF(TelcoData2[[#This Row],[tenure]]&lt;=48,"37-48 Months",
IF(TelcoData2[[#This Row],[tenure]]&lt;=60,"49-60 Months",
"61-72 Months")))))</f>
        <v>0-12 Months</v>
      </c>
    </row>
    <row r="734" spans="1:24" x14ac:dyDescent="0.3">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s="5">
        <v>1901.05</v>
      </c>
      <c r="U734" t="s">
        <v>24</v>
      </c>
      <c r="V734" s="5">
        <f>IFERROR(VALUE(TRIM(TelcoData2[[#This Row],[TotalCharges]])),"")</f>
        <v>1901.05</v>
      </c>
      <c r="W734">
        <f>IF(TelcoData2[[#This Row],[Churn]]="Yes",1,0)</f>
        <v>0</v>
      </c>
      <c r="X734" t="str">
        <f>IF(TelcoData2[[#This Row],[tenure]]&lt;=12,"0-12 Months",
IF(TelcoData2[[#This Row],[tenure]]&lt;=24,"13-24 Months",
IF(TelcoData2[[#This Row],[tenure]]&lt;=36,"25-36 Months",
IF(TelcoData2[[#This Row],[tenure]]&lt;=48,"37-48 Months",
IF(TelcoData2[[#This Row],[tenure]]&lt;=60,"49-60 Months",
"61-72 Months")))))</f>
        <v>25-36 Months</v>
      </c>
    </row>
    <row r="735" spans="1:24" x14ac:dyDescent="0.3">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s="5">
        <v>5730.7</v>
      </c>
      <c r="U735" t="s">
        <v>24</v>
      </c>
      <c r="V735" s="5">
        <f>IFERROR(VALUE(TRIM(TelcoData2[[#This Row],[TotalCharges]])),"")</f>
        <v>5730.7</v>
      </c>
      <c r="W735">
        <f>IF(TelcoData2[[#This Row],[Churn]]="Yes",1,0)</f>
        <v>0</v>
      </c>
      <c r="X735" t="str">
        <f>IF(TelcoData2[[#This Row],[tenure]]&lt;=12,"0-12 Months",
IF(TelcoData2[[#This Row],[tenure]]&lt;=24,"13-24 Months",
IF(TelcoData2[[#This Row],[tenure]]&lt;=36,"25-36 Months",
IF(TelcoData2[[#This Row],[tenure]]&lt;=48,"37-48 Months",
IF(TelcoData2[[#This Row],[tenure]]&lt;=60,"49-60 Months",
"61-72 Months")))))</f>
        <v>61-72 Months</v>
      </c>
    </row>
    <row r="736" spans="1:24" x14ac:dyDescent="0.3">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s="5">
        <v>2423.4</v>
      </c>
      <c r="U736" t="s">
        <v>24</v>
      </c>
      <c r="V736" s="5">
        <f>IFERROR(VALUE(TRIM(TelcoData2[[#This Row],[TotalCharges]])),"")</f>
        <v>2423.4</v>
      </c>
      <c r="W736">
        <f>IF(TelcoData2[[#This Row],[Churn]]="Yes",1,0)</f>
        <v>0</v>
      </c>
      <c r="X736" t="str">
        <f>IF(TelcoData2[[#This Row],[tenure]]&lt;=12,"0-12 Months",
IF(TelcoData2[[#This Row],[tenure]]&lt;=24,"13-24 Months",
IF(TelcoData2[[#This Row],[tenure]]&lt;=36,"25-36 Months",
IF(TelcoData2[[#This Row],[tenure]]&lt;=48,"37-48 Months",
IF(TelcoData2[[#This Row],[tenure]]&lt;=60,"49-60 Months",
"61-72 Months")))))</f>
        <v>25-36 Months</v>
      </c>
    </row>
    <row r="737" spans="1:24" x14ac:dyDescent="0.3">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s="5">
        <v>1653.45</v>
      </c>
      <c r="U737" t="s">
        <v>24</v>
      </c>
      <c r="V737" s="5">
        <f>IFERROR(VALUE(TRIM(TelcoData2[[#This Row],[TotalCharges]])),"")</f>
        <v>1653.45</v>
      </c>
      <c r="W737">
        <f>IF(TelcoData2[[#This Row],[Churn]]="Yes",1,0)</f>
        <v>0</v>
      </c>
      <c r="X737" t="str">
        <f>IF(TelcoData2[[#This Row],[tenure]]&lt;=12,"0-12 Months",
IF(TelcoData2[[#This Row],[tenure]]&lt;=24,"13-24 Months",
IF(TelcoData2[[#This Row],[tenure]]&lt;=36,"25-36 Months",
IF(TelcoData2[[#This Row],[tenure]]&lt;=48,"37-48 Months",
IF(TelcoData2[[#This Row],[tenure]]&lt;=60,"49-60 Months",
"61-72 Months")))))</f>
        <v>25-36 Months</v>
      </c>
    </row>
    <row r="738" spans="1:24" x14ac:dyDescent="0.3">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s="5">
        <v>3327.05</v>
      </c>
      <c r="U738" t="s">
        <v>24</v>
      </c>
      <c r="V738" s="5">
        <f>IFERROR(VALUE(TRIM(TelcoData2[[#This Row],[TotalCharges]])),"")</f>
        <v>3327.05</v>
      </c>
      <c r="W738">
        <f>IF(TelcoData2[[#This Row],[Churn]]="Yes",1,0)</f>
        <v>0</v>
      </c>
      <c r="X738" t="str">
        <f>IF(TelcoData2[[#This Row],[tenure]]&lt;=12,"0-12 Months",
IF(TelcoData2[[#This Row],[tenure]]&lt;=24,"13-24 Months",
IF(TelcoData2[[#This Row],[tenure]]&lt;=36,"25-36 Months",
IF(TelcoData2[[#This Row],[tenure]]&lt;=48,"37-48 Months",
IF(TelcoData2[[#This Row],[tenure]]&lt;=60,"49-60 Months",
"61-72 Months")))))</f>
        <v>25-36 Months</v>
      </c>
    </row>
    <row r="739" spans="1:24" x14ac:dyDescent="0.3">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s="5">
        <v>7085.5</v>
      </c>
      <c r="U739" t="s">
        <v>24</v>
      </c>
      <c r="V739" s="5">
        <f>IFERROR(VALUE(TRIM(TelcoData2[[#This Row],[TotalCharges]])),"")</f>
        <v>7085.5</v>
      </c>
      <c r="W739">
        <f>IF(TelcoData2[[#This Row],[Churn]]="Yes",1,0)</f>
        <v>0</v>
      </c>
      <c r="X739" t="str">
        <f>IF(TelcoData2[[#This Row],[tenure]]&lt;=12,"0-12 Months",
IF(TelcoData2[[#This Row],[tenure]]&lt;=24,"13-24 Months",
IF(TelcoData2[[#This Row],[tenure]]&lt;=36,"25-36 Months",
IF(TelcoData2[[#This Row],[tenure]]&lt;=48,"37-48 Months",
IF(TelcoData2[[#This Row],[tenure]]&lt;=60,"49-60 Months",
"61-72 Months")))))</f>
        <v>61-72 Months</v>
      </c>
    </row>
    <row r="740" spans="1:24" x14ac:dyDescent="0.3">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s="5">
        <v>3344.1</v>
      </c>
      <c r="U740" t="s">
        <v>24</v>
      </c>
      <c r="V740" s="5">
        <f>IFERROR(VALUE(TRIM(TelcoData2[[#This Row],[TotalCharges]])),"")</f>
        <v>3344.1</v>
      </c>
      <c r="W740">
        <f>IF(TelcoData2[[#This Row],[Churn]]="Yes",1,0)</f>
        <v>0</v>
      </c>
      <c r="X740" t="str">
        <f>IF(TelcoData2[[#This Row],[tenure]]&lt;=12,"0-12 Months",
IF(TelcoData2[[#This Row],[tenure]]&lt;=24,"13-24 Months",
IF(TelcoData2[[#This Row],[tenure]]&lt;=36,"25-36 Months",
IF(TelcoData2[[#This Row],[tenure]]&lt;=48,"37-48 Months",
IF(TelcoData2[[#This Row],[tenure]]&lt;=60,"49-60 Months",
"61-72 Months")))))</f>
        <v>37-48 Months</v>
      </c>
    </row>
    <row r="741" spans="1:24" x14ac:dyDescent="0.3">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s="5">
        <v>6697.35</v>
      </c>
      <c r="U741" t="s">
        <v>24</v>
      </c>
      <c r="V741" s="5">
        <f>IFERROR(VALUE(TRIM(TelcoData2[[#This Row],[TotalCharges]])),"")</f>
        <v>6697.35</v>
      </c>
      <c r="W741">
        <f>IF(TelcoData2[[#This Row],[Churn]]="Yes",1,0)</f>
        <v>0</v>
      </c>
      <c r="X741" t="str">
        <f>IF(TelcoData2[[#This Row],[tenure]]&lt;=12,"0-12 Months",
IF(TelcoData2[[#This Row],[tenure]]&lt;=24,"13-24 Months",
IF(TelcoData2[[#This Row],[tenure]]&lt;=36,"25-36 Months",
IF(TelcoData2[[#This Row],[tenure]]&lt;=48,"37-48 Months",
IF(TelcoData2[[#This Row],[tenure]]&lt;=60,"49-60 Months",
"61-72 Months")))))</f>
        <v>61-72 Months</v>
      </c>
    </row>
    <row r="742" spans="1:24" x14ac:dyDescent="0.3">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s="5">
        <v>2879.9</v>
      </c>
      <c r="U742" t="s">
        <v>24</v>
      </c>
      <c r="V742" s="5">
        <f>IFERROR(VALUE(TRIM(TelcoData2[[#This Row],[TotalCharges]])),"")</f>
        <v>2879.9</v>
      </c>
      <c r="W742">
        <f>IF(TelcoData2[[#This Row],[Churn]]="Yes",1,0)</f>
        <v>0</v>
      </c>
      <c r="X742" t="str">
        <f>IF(TelcoData2[[#This Row],[tenure]]&lt;=12,"0-12 Months",
IF(TelcoData2[[#This Row],[tenure]]&lt;=24,"13-24 Months",
IF(TelcoData2[[#This Row],[tenure]]&lt;=36,"25-36 Months",
IF(TelcoData2[[#This Row],[tenure]]&lt;=48,"37-48 Months",
IF(TelcoData2[[#This Row],[tenure]]&lt;=60,"49-60 Months",
"61-72 Months")))))</f>
        <v>37-48 Months</v>
      </c>
    </row>
    <row r="743" spans="1:24" x14ac:dyDescent="0.3">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s="5">
        <v>137.1</v>
      </c>
      <c r="U743" t="s">
        <v>24</v>
      </c>
      <c r="V743" s="5">
        <f>IFERROR(VALUE(TRIM(TelcoData2[[#This Row],[TotalCharges]])),"")</f>
        <v>137.1</v>
      </c>
      <c r="W743">
        <f>IF(TelcoData2[[#This Row],[Churn]]="Yes",1,0)</f>
        <v>0</v>
      </c>
      <c r="X743" t="str">
        <f>IF(TelcoData2[[#This Row],[tenure]]&lt;=12,"0-12 Months",
IF(TelcoData2[[#This Row],[tenure]]&lt;=24,"13-24 Months",
IF(TelcoData2[[#This Row],[tenure]]&lt;=36,"25-36 Months",
IF(TelcoData2[[#This Row],[tenure]]&lt;=48,"37-48 Months",
IF(TelcoData2[[#This Row],[tenure]]&lt;=60,"49-60 Months",
"61-72 Months")))))</f>
        <v>0-12 Months</v>
      </c>
    </row>
    <row r="744" spans="1:24" x14ac:dyDescent="0.3">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s="5">
        <v>1008.55</v>
      </c>
      <c r="U744" t="s">
        <v>23</v>
      </c>
      <c r="V744" s="5">
        <f>IFERROR(VALUE(TRIM(TelcoData2[[#This Row],[TotalCharges]])),"")</f>
        <v>1008.55</v>
      </c>
      <c r="W744">
        <f>IF(TelcoData2[[#This Row],[Churn]]="Yes",1,0)</f>
        <v>1</v>
      </c>
      <c r="X744" t="str">
        <f>IF(TelcoData2[[#This Row],[tenure]]&lt;=12,"0-12 Months",
IF(TelcoData2[[#This Row],[tenure]]&lt;=24,"13-24 Months",
IF(TelcoData2[[#This Row],[tenure]]&lt;=36,"25-36 Months",
IF(TelcoData2[[#This Row],[tenure]]&lt;=48,"37-48 Months",
IF(TelcoData2[[#This Row],[tenure]]&lt;=60,"49-60 Months",
"61-72 Months")))))</f>
        <v>0-12 Months</v>
      </c>
    </row>
    <row r="745" spans="1:24" x14ac:dyDescent="0.3">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s="5">
        <v>1551.6</v>
      </c>
      <c r="U745" t="s">
        <v>24</v>
      </c>
      <c r="V745" s="5">
        <f>IFERROR(VALUE(TRIM(TelcoData2[[#This Row],[TotalCharges]])),"")</f>
        <v>1551.6</v>
      </c>
      <c r="W745">
        <f>IF(TelcoData2[[#This Row],[Churn]]="Yes",1,0)</f>
        <v>0</v>
      </c>
      <c r="X745" t="str">
        <f>IF(TelcoData2[[#This Row],[tenure]]&lt;=12,"0-12 Months",
IF(TelcoData2[[#This Row],[tenure]]&lt;=24,"13-24 Months",
IF(TelcoData2[[#This Row],[tenure]]&lt;=36,"25-36 Months",
IF(TelcoData2[[#This Row],[tenure]]&lt;=48,"37-48 Months",
IF(TelcoData2[[#This Row],[tenure]]&lt;=60,"49-60 Months",
"61-72 Months")))))</f>
        <v>61-72 Months</v>
      </c>
    </row>
    <row r="746" spans="1:24" x14ac:dyDescent="0.3">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s="5">
        <v>202.15</v>
      </c>
      <c r="U746" t="s">
        <v>24</v>
      </c>
      <c r="V746" s="5">
        <f>IFERROR(VALUE(TRIM(TelcoData2[[#This Row],[TotalCharges]])),"")</f>
        <v>202.15</v>
      </c>
      <c r="W746">
        <f>IF(TelcoData2[[#This Row],[Churn]]="Yes",1,0)</f>
        <v>0</v>
      </c>
      <c r="X746" t="str">
        <f>IF(TelcoData2[[#This Row],[tenure]]&lt;=12,"0-12 Months",
IF(TelcoData2[[#This Row],[tenure]]&lt;=24,"13-24 Months",
IF(TelcoData2[[#This Row],[tenure]]&lt;=36,"25-36 Months",
IF(TelcoData2[[#This Row],[tenure]]&lt;=48,"37-48 Months",
IF(TelcoData2[[#This Row],[tenure]]&lt;=60,"49-60 Months",
"61-72 Months")))))</f>
        <v>0-12 Months</v>
      </c>
    </row>
    <row r="747" spans="1:24" x14ac:dyDescent="0.3">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s="5">
        <v>7882.25</v>
      </c>
      <c r="U747" t="s">
        <v>24</v>
      </c>
      <c r="V747" s="5">
        <f>IFERROR(VALUE(TRIM(TelcoData2[[#This Row],[TotalCharges]])),"")</f>
        <v>7882.25</v>
      </c>
      <c r="W747">
        <f>IF(TelcoData2[[#This Row],[Churn]]="Yes",1,0)</f>
        <v>0</v>
      </c>
      <c r="X747" t="str">
        <f>IF(TelcoData2[[#This Row],[tenure]]&lt;=12,"0-12 Months",
IF(TelcoData2[[#This Row],[tenure]]&lt;=24,"13-24 Months",
IF(TelcoData2[[#This Row],[tenure]]&lt;=36,"25-36 Months",
IF(TelcoData2[[#This Row],[tenure]]&lt;=48,"37-48 Months",
IF(TelcoData2[[#This Row],[tenure]]&lt;=60,"49-60 Months",
"61-72 Months")))))</f>
        <v>61-72 Months</v>
      </c>
    </row>
    <row r="748" spans="1:24" x14ac:dyDescent="0.3">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s="5">
        <v>8196.4</v>
      </c>
      <c r="U748" t="s">
        <v>24</v>
      </c>
      <c r="V748" s="5">
        <f>IFERROR(VALUE(TRIM(TelcoData2[[#This Row],[TotalCharges]])),"")</f>
        <v>8196.4</v>
      </c>
      <c r="W748">
        <f>IF(TelcoData2[[#This Row],[Churn]]="Yes",1,0)</f>
        <v>0</v>
      </c>
      <c r="X748" t="str">
        <f>IF(TelcoData2[[#This Row],[tenure]]&lt;=12,"0-12 Months",
IF(TelcoData2[[#This Row],[tenure]]&lt;=24,"13-24 Months",
IF(TelcoData2[[#This Row],[tenure]]&lt;=36,"25-36 Months",
IF(TelcoData2[[#This Row],[tenure]]&lt;=48,"37-48 Months",
IF(TelcoData2[[#This Row],[tenure]]&lt;=60,"49-60 Months",
"61-72 Months")))))</f>
        <v>61-72 Months</v>
      </c>
    </row>
    <row r="749" spans="1:24" x14ac:dyDescent="0.3">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s="5">
        <v>202.9</v>
      </c>
      <c r="U749" t="s">
        <v>24</v>
      </c>
      <c r="V749" s="5">
        <f>IFERROR(VALUE(TRIM(TelcoData2[[#This Row],[TotalCharges]])),"")</f>
        <v>202.9</v>
      </c>
      <c r="W749">
        <f>IF(TelcoData2[[#This Row],[Churn]]="Yes",1,0)</f>
        <v>0</v>
      </c>
      <c r="X749" t="str">
        <f>IF(TelcoData2[[#This Row],[tenure]]&lt;=12,"0-12 Months",
IF(TelcoData2[[#This Row],[tenure]]&lt;=24,"13-24 Months",
IF(TelcoData2[[#This Row],[tenure]]&lt;=36,"25-36 Months",
IF(TelcoData2[[#This Row],[tenure]]&lt;=48,"37-48 Months",
IF(TelcoData2[[#This Row],[tenure]]&lt;=60,"49-60 Months",
"61-72 Months")))))</f>
        <v>0-12 Months</v>
      </c>
    </row>
    <row r="750" spans="1:24" x14ac:dyDescent="0.3">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s="5">
        <v>855.1</v>
      </c>
      <c r="U750" t="s">
        <v>24</v>
      </c>
      <c r="V750" s="5">
        <f>IFERROR(VALUE(TRIM(TelcoData2[[#This Row],[TotalCharges]])),"")</f>
        <v>855.1</v>
      </c>
      <c r="W750">
        <f>IF(TelcoData2[[#This Row],[Churn]]="Yes",1,0)</f>
        <v>0</v>
      </c>
      <c r="X750" t="str">
        <f>IF(TelcoData2[[#This Row],[tenure]]&lt;=12,"0-12 Months",
IF(TelcoData2[[#This Row],[tenure]]&lt;=24,"13-24 Months",
IF(TelcoData2[[#This Row],[tenure]]&lt;=36,"25-36 Months",
IF(TelcoData2[[#This Row],[tenure]]&lt;=48,"37-48 Months",
IF(TelcoData2[[#This Row],[tenure]]&lt;=60,"49-60 Months",
"61-72 Months")))))</f>
        <v>37-48 Months</v>
      </c>
    </row>
    <row r="751" spans="1:24" x14ac:dyDescent="0.3">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s="5">
        <v>5817</v>
      </c>
      <c r="U751" t="s">
        <v>24</v>
      </c>
      <c r="V751" s="5">
        <f>IFERROR(VALUE(TRIM(TelcoData2[[#This Row],[TotalCharges]])),"")</f>
        <v>5817</v>
      </c>
      <c r="W751">
        <f>IF(TelcoData2[[#This Row],[Churn]]="Yes",1,0)</f>
        <v>0</v>
      </c>
      <c r="X751" t="str">
        <f>IF(TelcoData2[[#This Row],[tenure]]&lt;=12,"0-12 Months",
IF(TelcoData2[[#This Row],[tenure]]&lt;=24,"13-24 Months",
IF(TelcoData2[[#This Row],[tenure]]&lt;=36,"25-36 Months",
IF(TelcoData2[[#This Row],[tenure]]&lt;=48,"37-48 Months",
IF(TelcoData2[[#This Row],[tenure]]&lt;=60,"49-60 Months",
"61-72 Months")))))</f>
        <v>61-72 Months</v>
      </c>
    </row>
    <row r="752" spans="1:24" x14ac:dyDescent="0.3">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s="5">
        <v>1652.95</v>
      </c>
      <c r="U752" t="s">
        <v>24</v>
      </c>
      <c r="V752" s="5">
        <f>IFERROR(VALUE(TRIM(TelcoData2[[#This Row],[TotalCharges]])),"")</f>
        <v>1652.95</v>
      </c>
      <c r="W752">
        <f>IF(TelcoData2[[#This Row],[Churn]]="Yes",1,0)</f>
        <v>0</v>
      </c>
      <c r="X752" t="str">
        <f>IF(TelcoData2[[#This Row],[tenure]]&lt;=12,"0-12 Months",
IF(TelcoData2[[#This Row],[tenure]]&lt;=24,"13-24 Months",
IF(TelcoData2[[#This Row],[tenure]]&lt;=36,"25-36 Months",
IF(TelcoData2[[#This Row],[tenure]]&lt;=48,"37-48 Months",
IF(TelcoData2[[#This Row],[tenure]]&lt;=60,"49-60 Months",
"61-72 Months")))))</f>
        <v>25-36 Months</v>
      </c>
    </row>
    <row r="753" spans="1:24" x14ac:dyDescent="0.3">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s="5">
        <v>5600.15</v>
      </c>
      <c r="U753" t="s">
        <v>24</v>
      </c>
      <c r="V753" s="5">
        <f>IFERROR(VALUE(TRIM(TelcoData2[[#This Row],[TotalCharges]])),"")</f>
        <v>5600.15</v>
      </c>
      <c r="W753">
        <f>IF(TelcoData2[[#This Row],[Churn]]="Yes",1,0)</f>
        <v>0</v>
      </c>
      <c r="X753" t="str">
        <f>IF(TelcoData2[[#This Row],[tenure]]&lt;=12,"0-12 Months",
IF(TelcoData2[[#This Row],[tenure]]&lt;=24,"13-24 Months",
IF(TelcoData2[[#This Row],[tenure]]&lt;=36,"25-36 Months",
IF(TelcoData2[[#This Row],[tenure]]&lt;=48,"37-48 Months",
IF(TelcoData2[[#This Row],[tenure]]&lt;=60,"49-60 Months",
"61-72 Months")))))</f>
        <v>61-72 Months</v>
      </c>
    </row>
    <row r="754" spans="1:24" x14ac:dyDescent="0.3">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s="5">
        <v>515.75</v>
      </c>
      <c r="U754" t="s">
        <v>24</v>
      </c>
      <c r="V754" s="5">
        <f>IFERROR(VALUE(TRIM(TelcoData2[[#This Row],[TotalCharges]])),"")</f>
        <v>515.75</v>
      </c>
      <c r="W754">
        <f>IF(TelcoData2[[#This Row],[Churn]]="Yes",1,0)</f>
        <v>0</v>
      </c>
      <c r="X754" t="str">
        <f>IF(TelcoData2[[#This Row],[tenure]]&lt;=12,"0-12 Months",
IF(TelcoData2[[#This Row],[tenure]]&lt;=24,"13-24 Months",
IF(TelcoData2[[#This Row],[tenure]]&lt;=36,"25-36 Months",
IF(TelcoData2[[#This Row],[tenure]]&lt;=48,"37-48 Months",
IF(TelcoData2[[#This Row],[tenure]]&lt;=60,"49-60 Months",
"61-72 Months")))))</f>
        <v>0-12 Months</v>
      </c>
    </row>
    <row r="755" spans="1:24" x14ac:dyDescent="0.3">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s="5" t="s">
        <v>525</v>
      </c>
      <c r="U755" t="s">
        <v>24</v>
      </c>
      <c r="V755" s="5" t="str">
        <f>IFERROR(VALUE(TRIM(TelcoData2[[#This Row],[TotalCharges]])),"")</f>
        <v/>
      </c>
      <c r="W755">
        <f>IF(TelcoData2[[#This Row],[Churn]]="Yes",1,0)</f>
        <v>0</v>
      </c>
      <c r="X755" t="str">
        <f>IF(TelcoData2[[#This Row],[tenure]]&lt;=12,"0-12 Months",
IF(TelcoData2[[#This Row],[tenure]]&lt;=24,"13-24 Months",
IF(TelcoData2[[#This Row],[tenure]]&lt;=36,"25-36 Months",
IF(TelcoData2[[#This Row],[tenure]]&lt;=48,"37-48 Months",
IF(TelcoData2[[#This Row],[tenure]]&lt;=60,"49-60 Months",
"61-72 Months")))))</f>
        <v>0-12 Months</v>
      </c>
    </row>
    <row r="756" spans="1:24" x14ac:dyDescent="0.3">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s="5">
        <v>190.5</v>
      </c>
      <c r="U756" t="s">
        <v>24</v>
      </c>
      <c r="V756" s="5">
        <f>IFERROR(VALUE(TRIM(TelcoData2[[#This Row],[TotalCharges]])),"")</f>
        <v>190.5</v>
      </c>
      <c r="W756">
        <f>IF(TelcoData2[[#This Row],[Churn]]="Yes",1,0)</f>
        <v>0</v>
      </c>
      <c r="X756" t="str">
        <f>IF(TelcoData2[[#This Row],[tenure]]&lt;=12,"0-12 Months",
IF(TelcoData2[[#This Row],[tenure]]&lt;=24,"13-24 Months",
IF(TelcoData2[[#This Row],[tenure]]&lt;=36,"25-36 Months",
IF(TelcoData2[[#This Row],[tenure]]&lt;=48,"37-48 Months",
IF(TelcoData2[[#This Row],[tenure]]&lt;=60,"49-60 Months",
"61-72 Months")))))</f>
        <v>0-12 Months</v>
      </c>
    </row>
    <row r="757" spans="1:24" x14ac:dyDescent="0.3">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s="5">
        <v>1842.8</v>
      </c>
      <c r="U757" t="s">
        <v>23</v>
      </c>
      <c r="V757" s="5">
        <f>IFERROR(VALUE(TRIM(TelcoData2[[#This Row],[TotalCharges]])),"")</f>
        <v>1842.8</v>
      </c>
      <c r="W757">
        <f>IF(TelcoData2[[#This Row],[Churn]]="Yes",1,0)</f>
        <v>1</v>
      </c>
      <c r="X757" t="str">
        <f>IF(TelcoData2[[#This Row],[tenure]]&lt;=12,"0-12 Months",
IF(TelcoData2[[#This Row],[tenure]]&lt;=24,"13-24 Months",
IF(TelcoData2[[#This Row],[tenure]]&lt;=36,"25-36 Months",
IF(TelcoData2[[#This Row],[tenure]]&lt;=48,"37-48 Months",
IF(TelcoData2[[#This Row],[tenure]]&lt;=60,"49-60 Months",
"61-72 Months")))))</f>
        <v>13-24 Months</v>
      </c>
    </row>
    <row r="758" spans="1:24" x14ac:dyDescent="0.3">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s="5">
        <v>1253.8</v>
      </c>
      <c r="U758" t="s">
        <v>24</v>
      </c>
      <c r="V758" s="5">
        <f>IFERROR(VALUE(TRIM(TelcoData2[[#This Row],[TotalCharges]])),"")</f>
        <v>1253.8</v>
      </c>
      <c r="W758">
        <f>IF(TelcoData2[[#This Row],[Churn]]="Yes",1,0)</f>
        <v>0</v>
      </c>
      <c r="X758" t="str">
        <f>IF(TelcoData2[[#This Row],[tenure]]&lt;=12,"0-12 Months",
IF(TelcoData2[[#This Row],[tenure]]&lt;=24,"13-24 Months",
IF(TelcoData2[[#This Row],[tenure]]&lt;=36,"25-36 Months",
IF(TelcoData2[[#This Row],[tenure]]&lt;=48,"37-48 Months",
IF(TelcoData2[[#This Row],[tenure]]&lt;=60,"49-60 Months",
"61-72 Months")))))</f>
        <v>61-72 Months</v>
      </c>
    </row>
    <row r="759" spans="1:24" x14ac:dyDescent="0.3">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s="5">
        <v>57.2</v>
      </c>
      <c r="U759" t="s">
        <v>24</v>
      </c>
      <c r="V759" s="5">
        <f>IFERROR(VALUE(TRIM(TelcoData2[[#This Row],[TotalCharges]])),"")</f>
        <v>57.2</v>
      </c>
      <c r="W759">
        <f>IF(TelcoData2[[#This Row],[Churn]]="Yes",1,0)</f>
        <v>0</v>
      </c>
      <c r="X759" t="str">
        <f>IF(TelcoData2[[#This Row],[tenure]]&lt;=12,"0-12 Months",
IF(TelcoData2[[#This Row],[tenure]]&lt;=24,"13-24 Months",
IF(TelcoData2[[#This Row],[tenure]]&lt;=36,"25-36 Months",
IF(TelcoData2[[#This Row],[tenure]]&lt;=48,"37-48 Months",
IF(TelcoData2[[#This Row],[tenure]]&lt;=60,"49-60 Months",
"61-72 Months")))))</f>
        <v>0-12 Months</v>
      </c>
    </row>
    <row r="760" spans="1:24" x14ac:dyDescent="0.3">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s="5">
        <v>1269.55</v>
      </c>
      <c r="U760" t="s">
        <v>23</v>
      </c>
      <c r="V760" s="5">
        <f>IFERROR(VALUE(TRIM(TelcoData2[[#This Row],[TotalCharges]])),"")</f>
        <v>1269.55</v>
      </c>
      <c r="W760">
        <f>IF(TelcoData2[[#This Row],[Churn]]="Yes",1,0)</f>
        <v>1</v>
      </c>
      <c r="X760" t="str">
        <f>IF(TelcoData2[[#This Row],[tenure]]&lt;=12,"0-12 Months",
IF(TelcoData2[[#This Row],[tenure]]&lt;=24,"13-24 Months",
IF(TelcoData2[[#This Row],[tenure]]&lt;=36,"25-36 Months",
IF(TelcoData2[[#This Row],[tenure]]&lt;=48,"37-48 Months",
IF(TelcoData2[[#This Row],[tenure]]&lt;=60,"49-60 Months",
"61-72 Months")))))</f>
        <v>13-24 Months</v>
      </c>
    </row>
    <row r="761" spans="1:24" x14ac:dyDescent="0.3">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s="5">
        <v>6563.4</v>
      </c>
      <c r="U761" t="s">
        <v>24</v>
      </c>
      <c r="V761" s="5">
        <f>IFERROR(VALUE(TRIM(TelcoData2[[#This Row],[TotalCharges]])),"")</f>
        <v>6563.4</v>
      </c>
      <c r="W761">
        <f>IF(TelcoData2[[#This Row],[Churn]]="Yes",1,0)</f>
        <v>0</v>
      </c>
      <c r="X761" t="str">
        <f>IF(TelcoData2[[#This Row],[tenure]]&lt;=12,"0-12 Months",
IF(TelcoData2[[#This Row],[tenure]]&lt;=24,"13-24 Months",
IF(TelcoData2[[#This Row],[tenure]]&lt;=36,"25-36 Months",
IF(TelcoData2[[#This Row],[tenure]]&lt;=48,"37-48 Months",
IF(TelcoData2[[#This Row],[tenure]]&lt;=60,"49-60 Months",
"61-72 Months")))))</f>
        <v>61-72 Months</v>
      </c>
    </row>
    <row r="762" spans="1:24" x14ac:dyDescent="0.3">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s="5">
        <v>20.8</v>
      </c>
      <c r="U762" t="s">
        <v>24</v>
      </c>
      <c r="V762" s="5">
        <f>IFERROR(VALUE(TRIM(TelcoData2[[#This Row],[TotalCharges]])),"")</f>
        <v>20.8</v>
      </c>
      <c r="W762">
        <f>IF(TelcoData2[[#This Row],[Churn]]="Yes",1,0)</f>
        <v>0</v>
      </c>
      <c r="X762" t="str">
        <f>IF(TelcoData2[[#This Row],[tenure]]&lt;=12,"0-12 Months",
IF(TelcoData2[[#This Row],[tenure]]&lt;=24,"13-24 Months",
IF(TelcoData2[[#This Row],[tenure]]&lt;=36,"25-36 Months",
IF(TelcoData2[[#This Row],[tenure]]&lt;=48,"37-48 Months",
IF(TelcoData2[[#This Row],[tenure]]&lt;=60,"49-60 Months",
"61-72 Months")))))</f>
        <v>0-12 Months</v>
      </c>
    </row>
    <row r="763" spans="1:24" x14ac:dyDescent="0.3">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s="5">
        <v>1907.85</v>
      </c>
      <c r="U763" t="s">
        <v>23</v>
      </c>
      <c r="V763" s="5">
        <f>IFERROR(VALUE(TRIM(TelcoData2[[#This Row],[TotalCharges]])),"")</f>
        <v>1907.85</v>
      </c>
      <c r="W763">
        <f>IF(TelcoData2[[#This Row],[Churn]]="Yes",1,0)</f>
        <v>1</v>
      </c>
      <c r="X763" t="str">
        <f>IF(TelcoData2[[#This Row],[tenure]]&lt;=12,"0-12 Months",
IF(TelcoData2[[#This Row],[tenure]]&lt;=24,"13-24 Months",
IF(TelcoData2[[#This Row],[tenure]]&lt;=36,"25-36 Months",
IF(TelcoData2[[#This Row],[tenure]]&lt;=48,"37-48 Months",
IF(TelcoData2[[#This Row],[tenure]]&lt;=60,"49-60 Months",
"61-72 Months")))))</f>
        <v>13-24 Months</v>
      </c>
    </row>
    <row r="764" spans="1:24" x14ac:dyDescent="0.3">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s="5">
        <v>208.85</v>
      </c>
      <c r="U764" t="s">
        <v>23</v>
      </c>
      <c r="V764" s="5">
        <f>IFERROR(VALUE(TRIM(TelcoData2[[#This Row],[TotalCharges]])),"")</f>
        <v>208.85</v>
      </c>
      <c r="W764">
        <f>IF(TelcoData2[[#This Row],[Churn]]="Yes",1,0)</f>
        <v>1</v>
      </c>
      <c r="X764" t="str">
        <f>IF(TelcoData2[[#This Row],[tenure]]&lt;=12,"0-12 Months",
IF(TelcoData2[[#This Row],[tenure]]&lt;=24,"13-24 Months",
IF(TelcoData2[[#This Row],[tenure]]&lt;=36,"25-36 Months",
IF(TelcoData2[[#This Row],[tenure]]&lt;=48,"37-48 Months",
IF(TelcoData2[[#This Row],[tenure]]&lt;=60,"49-60 Months",
"61-72 Months")))))</f>
        <v>0-12 Months</v>
      </c>
    </row>
    <row r="765" spans="1:24" x14ac:dyDescent="0.3">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s="5">
        <v>4758.8</v>
      </c>
      <c r="U765" t="s">
        <v>24</v>
      </c>
      <c r="V765" s="5">
        <f>IFERROR(VALUE(TRIM(TelcoData2[[#This Row],[TotalCharges]])),"")</f>
        <v>4758.8</v>
      </c>
      <c r="W765">
        <f>IF(TelcoData2[[#This Row],[Churn]]="Yes",1,0)</f>
        <v>0</v>
      </c>
      <c r="X765" t="str">
        <f>IF(TelcoData2[[#This Row],[tenure]]&lt;=12,"0-12 Months",
IF(TelcoData2[[#This Row],[tenure]]&lt;=24,"13-24 Months",
IF(TelcoData2[[#This Row],[tenure]]&lt;=36,"25-36 Months",
IF(TelcoData2[[#This Row],[tenure]]&lt;=48,"37-48 Months",
IF(TelcoData2[[#This Row],[tenure]]&lt;=60,"49-60 Months",
"61-72 Months")))))</f>
        <v>61-72 Months</v>
      </c>
    </row>
    <row r="766" spans="1:24" x14ac:dyDescent="0.3">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s="5">
        <v>1292.5999999999999</v>
      </c>
      <c r="U766" t="s">
        <v>24</v>
      </c>
      <c r="V766" s="5">
        <f>IFERROR(VALUE(TRIM(TelcoData2[[#This Row],[TotalCharges]])),"")</f>
        <v>1292.5999999999999</v>
      </c>
      <c r="W766">
        <f>IF(TelcoData2[[#This Row],[Churn]]="Yes",1,0)</f>
        <v>0</v>
      </c>
      <c r="X766" t="str">
        <f>IF(TelcoData2[[#This Row],[tenure]]&lt;=12,"0-12 Months",
IF(TelcoData2[[#This Row],[tenure]]&lt;=24,"13-24 Months",
IF(TelcoData2[[#This Row],[tenure]]&lt;=36,"25-36 Months",
IF(TelcoData2[[#This Row],[tenure]]&lt;=48,"37-48 Months",
IF(TelcoData2[[#This Row],[tenure]]&lt;=60,"49-60 Months",
"61-72 Months")))))</f>
        <v>61-72 Months</v>
      </c>
    </row>
    <row r="767" spans="1:24" x14ac:dyDescent="0.3">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s="5">
        <v>363.15</v>
      </c>
      <c r="U767" t="s">
        <v>24</v>
      </c>
      <c r="V767" s="5">
        <f>IFERROR(VALUE(TRIM(TelcoData2[[#This Row],[TotalCharges]])),"")</f>
        <v>363.15</v>
      </c>
      <c r="W767">
        <f>IF(TelcoData2[[#This Row],[Churn]]="Yes",1,0)</f>
        <v>0</v>
      </c>
      <c r="X767" t="str">
        <f>IF(TelcoData2[[#This Row],[tenure]]&lt;=12,"0-12 Months",
IF(TelcoData2[[#This Row],[tenure]]&lt;=24,"13-24 Months",
IF(TelcoData2[[#This Row],[tenure]]&lt;=36,"25-36 Months",
IF(TelcoData2[[#This Row],[tenure]]&lt;=48,"37-48 Months",
IF(TelcoData2[[#This Row],[tenure]]&lt;=60,"49-60 Months",
"61-72 Months")))))</f>
        <v>0-12 Months</v>
      </c>
    </row>
    <row r="768" spans="1:24" x14ac:dyDescent="0.3">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s="5">
        <v>1600.25</v>
      </c>
      <c r="U768" t="s">
        <v>24</v>
      </c>
      <c r="V768" s="5">
        <f>IFERROR(VALUE(TRIM(TelcoData2[[#This Row],[TotalCharges]])),"")</f>
        <v>1600.25</v>
      </c>
      <c r="W768">
        <f>IF(TelcoData2[[#This Row],[Churn]]="Yes",1,0)</f>
        <v>0</v>
      </c>
      <c r="X768" t="str">
        <f>IF(TelcoData2[[#This Row],[tenure]]&lt;=12,"0-12 Months",
IF(TelcoData2[[#This Row],[tenure]]&lt;=24,"13-24 Months",
IF(TelcoData2[[#This Row],[tenure]]&lt;=36,"25-36 Months",
IF(TelcoData2[[#This Row],[tenure]]&lt;=48,"37-48 Months",
IF(TelcoData2[[#This Row],[tenure]]&lt;=60,"49-60 Months",
"61-72 Months")))))</f>
        <v>13-24 Months</v>
      </c>
    </row>
    <row r="769" spans="1:24" x14ac:dyDescent="0.3">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s="5">
        <v>275.7</v>
      </c>
      <c r="U769" t="s">
        <v>24</v>
      </c>
      <c r="V769" s="5">
        <f>IFERROR(VALUE(TRIM(TelcoData2[[#This Row],[TotalCharges]])),"")</f>
        <v>275.7</v>
      </c>
      <c r="W769">
        <f>IF(TelcoData2[[#This Row],[Churn]]="Yes",1,0)</f>
        <v>0</v>
      </c>
      <c r="X769" t="str">
        <f>IF(TelcoData2[[#This Row],[tenure]]&lt;=12,"0-12 Months",
IF(TelcoData2[[#This Row],[tenure]]&lt;=24,"13-24 Months",
IF(TelcoData2[[#This Row],[tenure]]&lt;=36,"25-36 Months",
IF(TelcoData2[[#This Row],[tenure]]&lt;=48,"37-48 Months",
IF(TelcoData2[[#This Row],[tenure]]&lt;=60,"49-60 Months",
"61-72 Months")))))</f>
        <v>13-24 Months</v>
      </c>
    </row>
    <row r="770" spans="1:24" x14ac:dyDescent="0.3">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s="5">
        <v>3089.1</v>
      </c>
      <c r="U770" t="s">
        <v>24</v>
      </c>
      <c r="V770" s="5">
        <f>IFERROR(VALUE(TRIM(TelcoData2[[#This Row],[TotalCharges]])),"")</f>
        <v>3089.1</v>
      </c>
      <c r="W770">
        <f>IF(TelcoData2[[#This Row],[Churn]]="Yes",1,0)</f>
        <v>0</v>
      </c>
      <c r="X770" t="str">
        <f>IF(TelcoData2[[#This Row],[tenure]]&lt;=12,"0-12 Months",
IF(TelcoData2[[#This Row],[tenure]]&lt;=24,"13-24 Months",
IF(TelcoData2[[#This Row],[tenure]]&lt;=36,"25-36 Months",
IF(TelcoData2[[#This Row],[tenure]]&lt;=48,"37-48 Months",
IF(TelcoData2[[#This Row],[tenure]]&lt;=60,"49-60 Months",
"61-72 Months")))))</f>
        <v>37-48 Months</v>
      </c>
    </row>
    <row r="771" spans="1:24" x14ac:dyDescent="0.3">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s="5">
        <v>1175.5999999999999</v>
      </c>
      <c r="U771" t="s">
        <v>24</v>
      </c>
      <c r="V771" s="5">
        <f>IFERROR(VALUE(TRIM(TelcoData2[[#This Row],[TotalCharges]])),"")</f>
        <v>1175.5999999999999</v>
      </c>
      <c r="W771">
        <f>IF(TelcoData2[[#This Row],[Churn]]="Yes",1,0)</f>
        <v>0</v>
      </c>
      <c r="X771" t="str">
        <f>IF(TelcoData2[[#This Row],[tenure]]&lt;=12,"0-12 Months",
IF(TelcoData2[[#This Row],[tenure]]&lt;=24,"13-24 Months",
IF(TelcoData2[[#This Row],[tenure]]&lt;=36,"25-36 Months",
IF(TelcoData2[[#This Row],[tenure]]&lt;=48,"37-48 Months",
IF(TelcoData2[[#This Row],[tenure]]&lt;=60,"49-60 Months",
"61-72 Months")))))</f>
        <v>13-24 Months</v>
      </c>
    </row>
    <row r="772" spans="1:24" x14ac:dyDescent="0.3">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s="5">
        <v>237.3</v>
      </c>
      <c r="U772" t="s">
        <v>24</v>
      </c>
      <c r="V772" s="5">
        <f>IFERROR(VALUE(TRIM(TelcoData2[[#This Row],[TotalCharges]])),"")</f>
        <v>237.3</v>
      </c>
      <c r="W772">
        <f>IF(TelcoData2[[#This Row],[Churn]]="Yes",1,0)</f>
        <v>0</v>
      </c>
      <c r="X772" t="str">
        <f>IF(TelcoData2[[#This Row],[tenure]]&lt;=12,"0-12 Months",
IF(TelcoData2[[#This Row],[tenure]]&lt;=24,"13-24 Months",
IF(TelcoData2[[#This Row],[tenure]]&lt;=36,"25-36 Months",
IF(TelcoData2[[#This Row],[tenure]]&lt;=48,"37-48 Months",
IF(TelcoData2[[#This Row],[tenure]]&lt;=60,"49-60 Months",
"61-72 Months")))))</f>
        <v>0-12 Months</v>
      </c>
    </row>
    <row r="773" spans="1:24" x14ac:dyDescent="0.3">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s="5">
        <v>1444.65</v>
      </c>
      <c r="U773" t="s">
        <v>23</v>
      </c>
      <c r="V773" s="5">
        <f>IFERROR(VALUE(TRIM(TelcoData2[[#This Row],[TotalCharges]])),"")</f>
        <v>1444.65</v>
      </c>
      <c r="W773">
        <f>IF(TelcoData2[[#This Row],[Churn]]="Yes",1,0)</f>
        <v>1</v>
      </c>
      <c r="X773" t="str">
        <f>IF(TelcoData2[[#This Row],[tenure]]&lt;=12,"0-12 Months",
IF(TelcoData2[[#This Row],[tenure]]&lt;=24,"13-24 Months",
IF(TelcoData2[[#This Row],[tenure]]&lt;=36,"25-36 Months",
IF(TelcoData2[[#This Row],[tenure]]&lt;=48,"37-48 Months",
IF(TelcoData2[[#This Row],[tenure]]&lt;=60,"49-60 Months",
"61-72 Months")))))</f>
        <v>13-24 Months</v>
      </c>
    </row>
    <row r="774" spans="1:24" x14ac:dyDescent="0.3">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s="5">
        <v>19.899999999999999</v>
      </c>
      <c r="U774" t="s">
        <v>23</v>
      </c>
      <c r="V774" s="5">
        <f>IFERROR(VALUE(TRIM(TelcoData2[[#This Row],[TotalCharges]])),"")</f>
        <v>19.899999999999999</v>
      </c>
      <c r="W774">
        <f>IF(TelcoData2[[#This Row],[Churn]]="Yes",1,0)</f>
        <v>1</v>
      </c>
      <c r="X774" t="str">
        <f>IF(TelcoData2[[#This Row],[tenure]]&lt;=12,"0-12 Months",
IF(TelcoData2[[#This Row],[tenure]]&lt;=24,"13-24 Months",
IF(TelcoData2[[#This Row],[tenure]]&lt;=36,"25-36 Months",
IF(TelcoData2[[#This Row],[tenure]]&lt;=48,"37-48 Months",
IF(TelcoData2[[#This Row],[tenure]]&lt;=60,"49-60 Months",
"61-72 Months")))))</f>
        <v>0-12 Months</v>
      </c>
    </row>
    <row r="775" spans="1:24" x14ac:dyDescent="0.3">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s="5">
        <v>454.15</v>
      </c>
      <c r="U775" t="s">
        <v>23</v>
      </c>
      <c r="V775" s="5">
        <f>IFERROR(VALUE(TRIM(TelcoData2[[#This Row],[TotalCharges]])),"")</f>
        <v>454.15</v>
      </c>
      <c r="W775">
        <f>IF(TelcoData2[[#This Row],[Churn]]="Yes",1,0)</f>
        <v>1</v>
      </c>
      <c r="X775" t="str">
        <f>IF(TelcoData2[[#This Row],[tenure]]&lt;=12,"0-12 Months",
IF(TelcoData2[[#This Row],[tenure]]&lt;=24,"13-24 Months",
IF(TelcoData2[[#This Row],[tenure]]&lt;=36,"25-36 Months",
IF(TelcoData2[[#This Row],[tenure]]&lt;=48,"37-48 Months",
IF(TelcoData2[[#This Row],[tenure]]&lt;=60,"49-60 Months",
"61-72 Months")))))</f>
        <v>0-12 Months</v>
      </c>
    </row>
    <row r="776" spans="1:24" x14ac:dyDescent="0.3">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s="5">
        <v>3036.75</v>
      </c>
      <c r="U776" t="s">
        <v>23</v>
      </c>
      <c r="V776" s="5">
        <f>IFERROR(VALUE(TRIM(TelcoData2[[#This Row],[TotalCharges]])),"")</f>
        <v>3036.75</v>
      </c>
      <c r="W776">
        <f>IF(TelcoData2[[#This Row],[Churn]]="Yes",1,0)</f>
        <v>1</v>
      </c>
      <c r="X776" t="str">
        <f>IF(TelcoData2[[#This Row],[tenure]]&lt;=12,"0-12 Months",
IF(TelcoData2[[#This Row],[tenure]]&lt;=24,"13-24 Months",
IF(TelcoData2[[#This Row],[tenure]]&lt;=36,"25-36 Months",
IF(TelcoData2[[#This Row],[tenure]]&lt;=48,"37-48 Months",
IF(TelcoData2[[#This Row],[tenure]]&lt;=60,"49-60 Months",
"61-72 Months")))))</f>
        <v>25-36 Months</v>
      </c>
    </row>
    <row r="777" spans="1:24" x14ac:dyDescent="0.3">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s="5">
        <v>8065.65</v>
      </c>
      <c r="U777" t="s">
        <v>24</v>
      </c>
      <c r="V777" s="5">
        <f>IFERROR(VALUE(TRIM(TelcoData2[[#This Row],[TotalCharges]])),"")</f>
        <v>8065.65</v>
      </c>
      <c r="W777">
        <f>IF(TelcoData2[[#This Row],[Churn]]="Yes",1,0)</f>
        <v>0</v>
      </c>
      <c r="X777" t="str">
        <f>IF(TelcoData2[[#This Row],[tenure]]&lt;=12,"0-12 Months",
IF(TelcoData2[[#This Row],[tenure]]&lt;=24,"13-24 Months",
IF(TelcoData2[[#This Row],[tenure]]&lt;=36,"25-36 Months",
IF(TelcoData2[[#This Row],[tenure]]&lt;=48,"37-48 Months",
IF(TelcoData2[[#This Row],[tenure]]&lt;=60,"49-60 Months",
"61-72 Months")))))</f>
        <v>61-72 Months</v>
      </c>
    </row>
    <row r="778" spans="1:24" x14ac:dyDescent="0.3">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s="5">
        <v>92.5</v>
      </c>
      <c r="U778" t="s">
        <v>24</v>
      </c>
      <c r="V778" s="5">
        <f>IFERROR(VALUE(TRIM(TelcoData2[[#This Row],[TotalCharges]])),"")</f>
        <v>92.5</v>
      </c>
      <c r="W778">
        <f>IF(TelcoData2[[#This Row],[Churn]]="Yes",1,0)</f>
        <v>0</v>
      </c>
      <c r="X778" t="str">
        <f>IF(TelcoData2[[#This Row],[tenure]]&lt;=12,"0-12 Months",
IF(TelcoData2[[#This Row],[tenure]]&lt;=24,"13-24 Months",
IF(TelcoData2[[#This Row],[tenure]]&lt;=36,"25-36 Months",
IF(TelcoData2[[#This Row],[tenure]]&lt;=48,"37-48 Months",
IF(TelcoData2[[#This Row],[tenure]]&lt;=60,"49-60 Months",
"61-72 Months")))))</f>
        <v>0-12 Months</v>
      </c>
    </row>
    <row r="779" spans="1:24" x14ac:dyDescent="0.3">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s="5">
        <v>184.65</v>
      </c>
      <c r="U779" t="s">
        <v>23</v>
      </c>
      <c r="V779" s="5">
        <f>IFERROR(VALUE(TRIM(TelcoData2[[#This Row],[TotalCharges]])),"")</f>
        <v>184.65</v>
      </c>
      <c r="W779">
        <f>IF(TelcoData2[[#This Row],[Churn]]="Yes",1,0)</f>
        <v>1</v>
      </c>
      <c r="X779" t="str">
        <f>IF(TelcoData2[[#This Row],[tenure]]&lt;=12,"0-12 Months",
IF(TelcoData2[[#This Row],[tenure]]&lt;=24,"13-24 Months",
IF(TelcoData2[[#This Row],[tenure]]&lt;=36,"25-36 Months",
IF(TelcoData2[[#This Row],[tenure]]&lt;=48,"37-48 Months",
IF(TelcoData2[[#This Row],[tenure]]&lt;=60,"49-60 Months",
"61-72 Months")))))</f>
        <v>0-12 Months</v>
      </c>
    </row>
    <row r="780" spans="1:24" x14ac:dyDescent="0.3">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s="5">
        <v>6152.3</v>
      </c>
      <c r="U780" t="s">
        <v>24</v>
      </c>
      <c r="V780" s="5">
        <f>IFERROR(VALUE(TRIM(TelcoData2[[#This Row],[TotalCharges]])),"")</f>
        <v>6152.3</v>
      </c>
      <c r="W780">
        <f>IF(TelcoData2[[#This Row],[Churn]]="Yes",1,0)</f>
        <v>0</v>
      </c>
      <c r="X780" t="str">
        <f>IF(TelcoData2[[#This Row],[tenure]]&lt;=12,"0-12 Months",
IF(TelcoData2[[#This Row],[tenure]]&lt;=24,"13-24 Months",
IF(TelcoData2[[#This Row],[tenure]]&lt;=36,"25-36 Months",
IF(TelcoData2[[#This Row],[tenure]]&lt;=48,"37-48 Months",
IF(TelcoData2[[#This Row],[tenure]]&lt;=60,"49-60 Months",
"61-72 Months")))))</f>
        <v>49-60 Months</v>
      </c>
    </row>
    <row r="781" spans="1:24" x14ac:dyDescent="0.3">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s="5">
        <v>89.5</v>
      </c>
      <c r="U781" t="s">
        <v>23</v>
      </c>
      <c r="V781" s="5">
        <f>IFERROR(VALUE(TRIM(TelcoData2[[#This Row],[TotalCharges]])),"")</f>
        <v>89.5</v>
      </c>
      <c r="W781">
        <f>IF(TelcoData2[[#This Row],[Churn]]="Yes",1,0)</f>
        <v>1</v>
      </c>
      <c r="X781" t="str">
        <f>IF(TelcoData2[[#This Row],[tenure]]&lt;=12,"0-12 Months",
IF(TelcoData2[[#This Row],[tenure]]&lt;=24,"13-24 Months",
IF(TelcoData2[[#This Row],[tenure]]&lt;=36,"25-36 Months",
IF(TelcoData2[[#This Row],[tenure]]&lt;=48,"37-48 Months",
IF(TelcoData2[[#This Row],[tenure]]&lt;=60,"49-60 Months",
"61-72 Months")))))</f>
        <v>0-12 Months</v>
      </c>
    </row>
    <row r="782" spans="1:24" x14ac:dyDescent="0.3">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s="5">
        <v>5154.5</v>
      </c>
      <c r="U782" t="s">
        <v>24</v>
      </c>
      <c r="V782" s="5">
        <f>IFERROR(VALUE(TRIM(TelcoData2[[#This Row],[TotalCharges]])),"")</f>
        <v>5154.5</v>
      </c>
      <c r="W782">
        <f>IF(TelcoData2[[#This Row],[Churn]]="Yes",1,0)</f>
        <v>0</v>
      </c>
      <c r="X782" t="str">
        <f>IF(TelcoData2[[#This Row],[tenure]]&lt;=12,"0-12 Months",
IF(TelcoData2[[#This Row],[tenure]]&lt;=24,"13-24 Months",
IF(TelcoData2[[#This Row],[tenure]]&lt;=36,"25-36 Months",
IF(TelcoData2[[#This Row],[tenure]]&lt;=48,"37-48 Months",
IF(TelcoData2[[#This Row],[tenure]]&lt;=60,"49-60 Months",
"61-72 Months")))))</f>
        <v>61-72 Months</v>
      </c>
    </row>
    <row r="783" spans="1:24" x14ac:dyDescent="0.3">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s="5">
        <v>220.45</v>
      </c>
      <c r="U783" t="s">
        <v>24</v>
      </c>
      <c r="V783" s="5">
        <f>IFERROR(VALUE(TRIM(TelcoData2[[#This Row],[TotalCharges]])),"")</f>
        <v>220.45</v>
      </c>
      <c r="W783">
        <f>IF(TelcoData2[[#This Row],[Churn]]="Yes",1,0)</f>
        <v>0</v>
      </c>
      <c r="X783" t="str">
        <f>IF(TelcoData2[[#This Row],[tenure]]&lt;=12,"0-12 Months",
IF(TelcoData2[[#This Row],[tenure]]&lt;=24,"13-24 Months",
IF(TelcoData2[[#This Row],[tenure]]&lt;=36,"25-36 Months",
IF(TelcoData2[[#This Row],[tenure]]&lt;=48,"37-48 Months",
IF(TelcoData2[[#This Row],[tenure]]&lt;=60,"49-60 Months",
"61-72 Months")))))</f>
        <v>0-12 Months</v>
      </c>
    </row>
    <row r="784" spans="1:24" x14ac:dyDescent="0.3">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s="5">
        <v>1510.3</v>
      </c>
      <c r="U784" t="s">
        <v>24</v>
      </c>
      <c r="V784" s="5">
        <f>IFERROR(VALUE(TRIM(TelcoData2[[#This Row],[TotalCharges]])),"")</f>
        <v>1510.3</v>
      </c>
      <c r="W784">
        <f>IF(TelcoData2[[#This Row],[Churn]]="Yes",1,0)</f>
        <v>0</v>
      </c>
      <c r="X784" t="str">
        <f>IF(TelcoData2[[#This Row],[tenure]]&lt;=12,"0-12 Months",
IF(TelcoData2[[#This Row],[tenure]]&lt;=24,"13-24 Months",
IF(TelcoData2[[#This Row],[tenure]]&lt;=36,"25-36 Months",
IF(TelcoData2[[#This Row],[tenure]]&lt;=48,"37-48 Months",
IF(TelcoData2[[#This Row],[tenure]]&lt;=60,"49-60 Months",
"61-72 Months")))))</f>
        <v>25-36 Months</v>
      </c>
    </row>
    <row r="785" spans="1:24" x14ac:dyDescent="0.3">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s="5">
        <v>52.2</v>
      </c>
      <c r="U785" t="s">
        <v>23</v>
      </c>
      <c r="V785" s="5">
        <f>IFERROR(VALUE(TRIM(TelcoData2[[#This Row],[TotalCharges]])),"")</f>
        <v>52.2</v>
      </c>
      <c r="W785">
        <f>IF(TelcoData2[[#This Row],[Churn]]="Yes",1,0)</f>
        <v>1</v>
      </c>
      <c r="X785" t="str">
        <f>IF(TelcoData2[[#This Row],[tenure]]&lt;=12,"0-12 Months",
IF(TelcoData2[[#This Row],[tenure]]&lt;=24,"13-24 Months",
IF(TelcoData2[[#This Row],[tenure]]&lt;=36,"25-36 Months",
IF(TelcoData2[[#This Row],[tenure]]&lt;=48,"37-48 Months",
IF(TelcoData2[[#This Row],[tenure]]&lt;=60,"49-60 Months",
"61-72 Months")))))</f>
        <v>0-12 Months</v>
      </c>
    </row>
    <row r="786" spans="1:24" x14ac:dyDescent="0.3">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s="5">
        <v>2588.9499999999998</v>
      </c>
      <c r="U786" t="s">
        <v>24</v>
      </c>
      <c r="V786" s="5">
        <f>IFERROR(VALUE(TRIM(TelcoData2[[#This Row],[TotalCharges]])),"")</f>
        <v>2588.9499999999998</v>
      </c>
      <c r="W786">
        <f>IF(TelcoData2[[#This Row],[Churn]]="Yes",1,0)</f>
        <v>0</v>
      </c>
      <c r="X786" t="str">
        <f>IF(TelcoData2[[#This Row],[tenure]]&lt;=12,"0-12 Months",
IF(TelcoData2[[#This Row],[tenure]]&lt;=24,"13-24 Months",
IF(TelcoData2[[#This Row],[tenure]]&lt;=36,"25-36 Months",
IF(TelcoData2[[#This Row],[tenure]]&lt;=48,"37-48 Months",
IF(TelcoData2[[#This Row],[tenure]]&lt;=60,"49-60 Months",
"61-72 Months")))))</f>
        <v>61-72 Months</v>
      </c>
    </row>
    <row r="787" spans="1:24" x14ac:dyDescent="0.3">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s="5">
        <v>4874.8</v>
      </c>
      <c r="U787" t="s">
        <v>23</v>
      </c>
      <c r="V787" s="5">
        <f>IFERROR(VALUE(TRIM(TelcoData2[[#This Row],[TotalCharges]])),"")</f>
        <v>4874.8</v>
      </c>
      <c r="W787">
        <f>IF(TelcoData2[[#This Row],[Churn]]="Yes",1,0)</f>
        <v>1</v>
      </c>
      <c r="X787" t="str">
        <f>IF(TelcoData2[[#This Row],[tenure]]&lt;=12,"0-12 Months",
IF(TelcoData2[[#This Row],[tenure]]&lt;=24,"13-24 Months",
IF(TelcoData2[[#This Row],[tenure]]&lt;=36,"25-36 Months",
IF(TelcoData2[[#This Row],[tenure]]&lt;=48,"37-48 Months",
IF(TelcoData2[[#This Row],[tenure]]&lt;=60,"49-60 Months",
"61-72 Months")))))</f>
        <v>37-48 Months</v>
      </c>
    </row>
    <row r="788" spans="1:24" x14ac:dyDescent="0.3">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s="5">
        <v>3983.6</v>
      </c>
      <c r="U788" t="s">
        <v>24</v>
      </c>
      <c r="V788" s="5">
        <f>IFERROR(VALUE(TRIM(TelcoData2[[#This Row],[TotalCharges]])),"")</f>
        <v>3983.6</v>
      </c>
      <c r="W788">
        <f>IF(TelcoData2[[#This Row],[Churn]]="Yes",1,0)</f>
        <v>0</v>
      </c>
      <c r="X788" t="str">
        <f>IF(TelcoData2[[#This Row],[tenure]]&lt;=12,"0-12 Months",
IF(TelcoData2[[#This Row],[tenure]]&lt;=24,"13-24 Months",
IF(TelcoData2[[#This Row],[tenure]]&lt;=36,"25-36 Months",
IF(TelcoData2[[#This Row],[tenure]]&lt;=48,"37-48 Months",
IF(TelcoData2[[#This Row],[tenure]]&lt;=60,"49-60 Months",
"61-72 Months")))))</f>
        <v>61-72 Months</v>
      </c>
    </row>
    <row r="789" spans="1:24" x14ac:dyDescent="0.3">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s="5">
        <v>2003.6</v>
      </c>
      <c r="U789" t="s">
        <v>24</v>
      </c>
      <c r="V789" s="5">
        <f>IFERROR(VALUE(TRIM(TelcoData2[[#This Row],[TotalCharges]])),"")</f>
        <v>2003.6</v>
      </c>
      <c r="W789">
        <f>IF(TelcoData2[[#This Row],[Churn]]="Yes",1,0)</f>
        <v>0</v>
      </c>
      <c r="X789" t="str">
        <f>IF(TelcoData2[[#This Row],[tenure]]&lt;=12,"0-12 Months",
IF(TelcoData2[[#This Row],[tenure]]&lt;=24,"13-24 Months",
IF(TelcoData2[[#This Row],[tenure]]&lt;=36,"25-36 Months",
IF(TelcoData2[[#This Row],[tenure]]&lt;=48,"37-48 Months",
IF(TelcoData2[[#This Row],[tenure]]&lt;=60,"49-60 Months",
"61-72 Months")))))</f>
        <v>25-36 Months</v>
      </c>
    </row>
    <row r="790" spans="1:24" x14ac:dyDescent="0.3">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s="5">
        <v>1832.4</v>
      </c>
      <c r="U790" t="s">
        <v>24</v>
      </c>
      <c r="V790" s="5">
        <f>IFERROR(VALUE(TRIM(TelcoData2[[#This Row],[TotalCharges]])),"")</f>
        <v>1832.4</v>
      </c>
      <c r="W790">
        <f>IF(TelcoData2[[#This Row],[Churn]]="Yes",1,0)</f>
        <v>0</v>
      </c>
      <c r="X790" t="str">
        <f>IF(TelcoData2[[#This Row],[tenure]]&lt;=12,"0-12 Months",
IF(TelcoData2[[#This Row],[tenure]]&lt;=24,"13-24 Months",
IF(TelcoData2[[#This Row],[tenure]]&lt;=36,"25-36 Months",
IF(TelcoData2[[#This Row],[tenure]]&lt;=48,"37-48 Months",
IF(TelcoData2[[#This Row],[tenure]]&lt;=60,"49-60 Months",
"61-72 Months")))))</f>
        <v>13-24 Months</v>
      </c>
    </row>
    <row r="791" spans="1:24" x14ac:dyDescent="0.3">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s="5">
        <v>4908.25</v>
      </c>
      <c r="U791" t="s">
        <v>24</v>
      </c>
      <c r="V791" s="5">
        <f>IFERROR(VALUE(TRIM(TelcoData2[[#This Row],[TotalCharges]])),"")</f>
        <v>4908.25</v>
      </c>
      <c r="W791">
        <f>IF(TelcoData2[[#This Row],[Churn]]="Yes",1,0)</f>
        <v>0</v>
      </c>
      <c r="X791" t="str">
        <f>IF(TelcoData2[[#This Row],[tenure]]&lt;=12,"0-12 Months",
IF(TelcoData2[[#This Row],[tenure]]&lt;=24,"13-24 Months",
IF(TelcoData2[[#This Row],[tenure]]&lt;=36,"25-36 Months",
IF(TelcoData2[[#This Row],[tenure]]&lt;=48,"37-48 Months",
IF(TelcoData2[[#This Row],[tenure]]&lt;=60,"49-60 Months",
"61-72 Months")))))</f>
        <v>61-72 Months</v>
      </c>
    </row>
    <row r="792" spans="1:24" x14ac:dyDescent="0.3">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s="5">
        <v>3590.2</v>
      </c>
      <c r="U792" t="s">
        <v>24</v>
      </c>
      <c r="V792" s="5">
        <f>IFERROR(VALUE(TRIM(TelcoData2[[#This Row],[TotalCharges]])),"")</f>
        <v>3590.2</v>
      </c>
      <c r="W792">
        <f>IF(TelcoData2[[#This Row],[Churn]]="Yes",1,0)</f>
        <v>0</v>
      </c>
      <c r="X792" t="str">
        <f>IF(TelcoData2[[#This Row],[tenure]]&lt;=12,"0-12 Months",
IF(TelcoData2[[#This Row],[tenure]]&lt;=24,"13-24 Months",
IF(TelcoData2[[#This Row],[tenure]]&lt;=36,"25-36 Months",
IF(TelcoData2[[#This Row],[tenure]]&lt;=48,"37-48 Months",
IF(TelcoData2[[#This Row],[tenure]]&lt;=60,"49-60 Months",
"61-72 Months")))))</f>
        <v>49-60 Months</v>
      </c>
    </row>
    <row r="793" spans="1:24" x14ac:dyDescent="0.3">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s="5">
        <v>5023</v>
      </c>
      <c r="U793" t="s">
        <v>24</v>
      </c>
      <c r="V793" s="5">
        <f>IFERROR(VALUE(TRIM(TelcoData2[[#This Row],[TotalCharges]])),"")</f>
        <v>5023</v>
      </c>
      <c r="W793">
        <f>IF(TelcoData2[[#This Row],[Churn]]="Yes",1,0)</f>
        <v>0</v>
      </c>
      <c r="X793" t="str">
        <f>IF(TelcoData2[[#This Row],[tenure]]&lt;=12,"0-12 Months",
IF(TelcoData2[[#This Row],[tenure]]&lt;=24,"13-24 Months",
IF(TelcoData2[[#This Row],[tenure]]&lt;=36,"25-36 Months",
IF(TelcoData2[[#This Row],[tenure]]&lt;=48,"37-48 Months",
IF(TelcoData2[[#This Row],[tenure]]&lt;=60,"49-60 Months",
"61-72 Months")))))</f>
        <v>61-72 Months</v>
      </c>
    </row>
    <row r="794" spans="1:24" x14ac:dyDescent="0.3">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s="5">
        <v>146.6</v>
      </c>
      <c r="U794" t="s">
        <v>24</v>
      </c>
      <c r="V794" s="5">
        <f>IFERROR(VALUE(TRIM(TelcoData2[[#This Row],[TotalCharges]])),"")</f>
        <v>146.6</v>
      </c>
      <c r="W794">
        <f>IF(TelcoData2[[#This Row],[Churn]]="Yes",1,0)</f>
        <v>0</v>
      </c>
      <c r="X794" t="str">
        <f>IF(TelcoData2[[#This Row],[tenure]]&lt;=12,"0-12 Months",
IF(TelcoData2[[#This Row],[tenure]]&lt;=24,"13-24 Months",
IF(TelcoData2[[#This Row],[tenure]]&lt;=36,"25-36 Months",
IF(TelcoData2[[#This Row],[tenure]]&lt;=48,"37-48 Months",
IF(TelcoData2[[#This Row],[tenure]]&lt;=60,"49-60 Months",
"61-72 Months")))))</f>
        <v>0-12 Months</v>
      </c>
    </row>
    <row r="795" spans="1:24" x14ac:dyDescent="0.3">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s="5">
        <v>2339.3000000000002</v>
      </c>
      <c r="U795" t="s">
        <v>24</v>
      </c>
      <c r="V795" s="5">
        <f>IFERROR(VALUE(TRIM(TelcoData2[[#This Row],[TotalCharges]])),"")</f>
        <v>2339.3000000000002</v>
      </c>
      <c r="W795">
        <f>IF(TelcoData2[[#This Row],[Churn]]="Yes",1,0)</f>
        <v>0</v>
      </c>
      <c r="X795" t="str">
        <f>IF(TelcoData2[[#This Row],[tenure]]&lt;=12,"0-12 Months",
IF(TelcoData2[[#This Row],[tenure]]&lt;=24,"13-24 Months",
IF(TelcoData2[[#This Row],[tenure]]&lt;=36,"25-36 Months",
IF(TelcoData2[[#This Row],[tenure]]&lt;=48,"37-48 Months",
IF(TelcoData2[[#This Row],[tenure]]&lt;=60,"49-60 Months",
"61-72 Months")))))</f>
        <v>25-36 Months</v>
      </c>
    </row>
    <row r="796" spans="1:24" x14ac:dyDescent="0.3">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s="5">
        <v>298.7</v>
      </c>
      <c r="U796" t="s">
        <v>24</v>
      </c>
      <c r="V796" s="5">
        <f>IFERROR(VALUE(TRIM(TelcoData2[[#This Row],[TotalCharges]])),"")</f>
        <v>298.7</v>
      </c>
      <c r="W796">
        <f>IF(TelcoData2[[#This Row],[Churn]]="Yes",1,0)</f>
        <v>0</v>
      </c>
      <c r="X796" t="str">
        <f>IF(TelcoData2[[#This Row],[tenure]]&lt;=12,"0-12 Months",
IF(TelcoData2[[#This Row],[tenure]]&lt;=24,"13-24 Months",
IF(TelcoData2[[#This Row],[tenure]]&lt;=36,"25-36 Months",
IF(TelcoData2[[#This Row],[tenure]]&lt;=48,"37-48 Months",
IF(TelcoData2[[#This Row],[tenure]]&lt;=60,"49-60 Months",
"61-72 Months")))))</f>
        <v>0-12 Months</v>
      </c>
    </row>
    <row r="797" spans="1:24" x14ac:dyDescent="0.3">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s="5">
        <v>143.65</v>
      </c>
      <c r="U797" t="s">
        <v>24</v>
      </c>
      <c r="V797" s="5">
        <f>IFERROR(VALUE(TRIM(TelcoData2[[#This Row],[TotalCharges]])),"")</f>
        <v>143.65</v>
      </c>
      <c r="W797">
        <f>IF(TelcoData2[[#This Row],[Churn]]="Yes",1,0)</f>
        <v>0</v>
      </c>
      <c r="X797" t="str">
        <f>IF(TelcoData2[[#This Row],[tenure]]&lt;=12,"0-12 Months",
IF(TelcoData2[[#This Row],[tenure]]&lt;=24,"13-24 Months",
IF(TelcoData2[[#This Row],[tenure]]&lt;=36,"25-36 Months",
IF(TelcoData2[[#This Row],[tenure]]&lt;=48,"37-48 Months",
IF(TelcoData2[[#This Row],[tenure]]&lt;=60,"49-60 Months",
"61-72 Months")))))</f>
        <v>0-12 Months</v>
      </c>
    </row>
    <row r="798" spans="1:24" x14ac:dyDescent="0.3">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s="5">
        <v>2548.65</v>
      </c>
      <c r="U798" t="s">
        <v>24</v>
      </c>
      <c r="V798" s="5">
        <f>IFERROR(VALUE(TRIM(TelcoData2[[#This Row],[TotalCharges]])),"")</f>
        <v>2548.65</v>
      </c>
      <c r="W798">
        <f>IF(TelcoData2[[#This Row],[Churn]]="Yes",1,0)</f>
        <v>0</v>
      </c>
      <c r="X798" t="str">
        <f>IF(TelcoData2[[#This Row],[tenure]]&lt;=12,"0-12 Months",
IF(TelcoData2[[#This Row],[tenure]]&lt;=24,"13-24 Months",
IF(TelcoData2[[#This Row],[tenure]]&lt;=36,"25-36 Months",
IF(TelcoData2[[#This Row],[tenure]]&lt;=48,"37-48 Months",
IF(TelcoData2[[#This Row],[tenure]]&lt;=60,"49-60 Months",
"61-72 Months")))))</f>
        <v>25-36 Months</v>
      </c>
    </row>
    <row r="799" spans="1:24" x14ac:dyDescent="0.3">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s="5">
        <v>507.4</v>
      </c>
      <c r="U799" t="s">
        <v>24</v>
      </c>
      <c r="V799" s="5">
        <f>IFERROR(VALUE(TRIM(TelcoData2[[#This Row],[TotalCharges]])),"")</f>
        <v>507.4</v>
      </c>
      <c r="W799">
        <f>IF(TelcoData2[[#This Row],[Churn]]="Yes",1,0)</f>
        <v>0</v>
      </c>
      <c r="X799" t="str">
        <f>IF(TelcoData2[[#This Row],[tenure]]&lt;=12,"0-12 Months",
IF(TelcoData2[[#This Row],[tenure]]&lt;=24,"13-24 Months",
IF(TelcoData2[[#This Row],[tenure]]&lt;=36,"25-36 Months",
IF(TelcoData2[[#This Row],[tenure]]&lt;=48,"37-48 Months",
IF(TelcoData2[[#This Row],[tenure]]&lt;=60,"49-60 Months",
"61-72 Months")))))</f>
        <v>13-24 Months</v>
      </c>
    </row>
    <row r="800" spans="1:24" x14ac:dyDescent="0.3">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s="5">
        <v>20</v>
      </c>
      <c r="U800" t="s">
        <v>24</v>
      </c>
      <c r="V800" s="5">
        <f>IFERROR(VALUE(TRIM(TelcoData2[[#This Row],[TotalCharges]])),"")</f>
        <v>20</v>
      </c>
      <c r="W800">
        <f>IF(TelcoData2[[#This Row],[Churn]]="Yes",1,0)</f>
        <v>0</v>
      </c>
      <c r="X800" t="str">
        <f>IF(TelcoData2[[#This Row],[tenure]]&lt;=12,"0-12 Months",
IF(TelcoData2[[#This Row],[tenure]]&lt;=24,"13-24 Months",
IF(TelcoData2[[#This Row],[tenure]]&lt;=36,"25-36 Months",
IF(TelcoData2[[#This Row],[tenure]]&lt;=48,"37-48 Months",
IF(TelcoData2[[#This Row],[tenure]]&lt;=60,"49-60 Months",
"61-72 Months")))))</f>
        <v>0-12 Months</v>
      </c>
    </row>
    <row r="801" spans="1:24" x14ac:dyDescent="0.3">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s="5">
        <v>6125.4</v>
      </c>
      <c r="U801" t="s">
        <v>23</v>
      </c>
      <c r="V801" s="5">
        <f>IFERROR(VALUE(TRIM(TelcoData2[[#This Row],[TotalCharges]])),"")</f>
        <v>6125.4</v>
      </c>
      <c r="W801">
        <f>IF(TelcoData2[[#This Row],[Churn]]="Yes",1,0)</f>
        <v>1</v>
      </c>
      <c r="X801" t="str">
        <f>IF(TelcoData2[[#This Row],[tenure]]&lt;=12,"0-12 Months",
IF(TelcoData2[[#This Row],[tenure]]&lt;=24,"13-24 Months",
IF(TelcoData2[[#This Row],[tenure]]&lt;=36,"25-36 Months",
IF(TelcoData2[[#This Row],[tenure]]&lt;=48,"37-48 Months",
IF(TelcoData2[[#This Row],[tenure]]&lt;=60,"49-60 Months",
"61-72 Months")))))</f>
        <v>61-72 Months</v>
      </c>
    </row>
    <row r="802" spans="1:24" x14ac:dyDescent="0.3">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s="5">
        <v>5411.4</v>
      </c>
      <c r="U802" t="s">
        <v>24</v>
      </c>
      <c r="V802" s="5">
        <f>IFERROR(VALUE(TRIM(TelcoData2[[#This Row],[TotalCharges]])),"")</f>
        <v>5411.4</v>
      </c>
      <c r="W802">
        <f>IF(TelcoData2[[#This Row],[Churn]]="Yes",1,0)</f>
        <v>0</v>
      </c>
      <c r="X802" t="str">
        <f>IF(TelcoData2[[#This Row],[tenure]]&lt;=12,"0-12 Months",
IF(TelcoData2[[#This Row],[tenure]]&lt;=24,"13-24 Months",
IF(TelcoData2[[#This Row],[tenure]]&lt;=36,"25-36 Months",
IF(TelcoData2[[#This Row],[tenure]]&lt;=48,"37-48 Months",
IF(TelcoData2[[#This Row],[tenure]]&lt;=60,"49-60 Months",
"61-72 Months")))))</f>
        <v>61-72 Months</v>
      </c>
    </row>
    <row r="803" spans="1:24" x14ac:dyDescent="0.3">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s="5">
        <v>1058.25</v>
      </c>
      <c r="U803" t="s">
        <v>23</v>
      </c>
      <c r="V803" s="5">
        <f>IFERROR(VALUE(TRIM(TelcoData2[[#This Row],[TotalCharges]])),"")</f>
        <v>1058.25</v>
      </c>
      <c r="W803">
        <f>IF(TelcoData2[[#This Row],[Churn]]="Yes",1,0)</f>
        <v>1</v>
      </c>
      <c r="X803" t="str">
        <f>IF(TelcoData2[[#This Row],[tenure]]&lt;=12,"0-12 Months",
IF(TelcoData2[[#This Row],[tenure]]&lt;=24,"13-24 Months",
IF(TelcoData2[[#This Row],[tenure]]&lt;=36,"25-36 Months",
IF(TelcoData2[[#This Row],[tenure]]&lt;=48,"37-48 Months",
IF(TelcoData2[[#This Row],[tenure]]&lt;=60,"49-60 Months",
"61-72 Months")))))</f>
        <v>0-12 Months</v>
      </c>
    </row>
    <row r="804" spans="1:24" x14ac:dyDescent="0.3">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s="5">
        <v>903.8</v>
      </c>
      <c r="U804" t="s">
        <v>24</v>
      </c>
      <c r="V804" s="5">
        <f>IFERROR(VALUE(TRIM(TelcoData2[[#This Row],[TotalCharges]])),"")</f>
        <v>903.8</v>
      </c>
      <c r="W804">
        <f>IF(TelcoData2[[#This Row],[Churn]]="Yes",1,0)</f>
        <v>0</v>
      </c>
      <c r="X804" t="str">
        <f>IF(TelcoData2[[#This Row],[tenure]]&lt;=12,"0-12 Months",
IF(TelcoData2[[#This Row],[tenure]]&lt;=24,"13-24 Months",
IF(TelcoData2[[#This Row],[tenure]]&lt;=36,"25-36 Months",
IF(TelcoData2[[#This Row],[tenure]]&lt;=48,"37-48 Months",
IF(TelcoData2[[#This Row],[tenure]]&lt;=60,"49-60 Months",
"61-72 Months")))))</f>
        <v>37-48 Months</v>
      </c>
    </row>
    <row r="805" spans="1:24" x14ac:dyDescent="0.3">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s="5">
        <v>3009.5</v>
      </c>
      <c r="U805" t="s">
        <v>24</v>
      </c>
      <c r="V805" s="5">
        <f>IFERROR(VALUE(TRIM(TelcoData2[[#This Row],[TotalCharges]])),"")</f>
        <v>3009.5</v>
      </c>
      <c r="W805">
        <f>IF(TelcoData2[[#This Row],[Churn]]="Yes",1,0)</f>
        <v>0</v>
      </c>
      <c r="X805" t="str">
        <f>IF(TelcoData2[[#This Row],[tenure]]&lt;=12,"0-12 Months",
IF(TelcoData2[[#This Row],[tenure]]&lt;=24,"13-24 Months",
IF(TelcoData2[[#This Row],[tenure]]&lt;=36,"25-36 Months",
IF(TelcoData2[[#This Row],[tenure]]&lt;=48,"37-48 Months",
IF(TelcoData2[[#This Row],[tenure]]&lt;=60,"49-60 Months",
"61-72 Months")))))</f>
        <v>37-48 Months</v>
      </c>
    </row>
    <row r="806" spans="1:24" x14ac:dyDescent="0.3">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s="5">
        <v>489.45</v>
      </c>
      <c r="U806" t="s">
        <v>23</v>
      </c>
      <c r="V806" s="5">
        <f>IFERROR(VALUE(TRIM(TelcoData2[[#This Row],[TotalCharges]])),"")</f>
        <v>489.45</v>
      </c>
      <c r="W806">
        <f>IF(TelcoData2[[#This Row],[Churn]]="Yes",1,0)</f>
        <v>1</v>
      </c>
      <c r="X806" t="str">
        <f>IF(TelcoData2[[#This Row],[tenure]]&lt;=12,"0-12 Months",
IF(TelcoData2[[#This Row],[tenure]]&lt;=24,"13-24 Months",
IF(TelcoData2[[#This Row],[tenure]]&lt;=36,"25-36 Months",
IF(TelcoData2[[#This Row],[tenure]]&lt;=48,"37-48 Months",
IF(TelcoData2[[#This Row],[tenure]]&lt;=60,"49-60 Months",
"61-72 Months")))))</f>
        <v>0-12 Months</v>
      </c>
    </row>
    <row r="807" spans="1:24" x14ac:dyDescent="0.3">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s="5">
        <v>5468.45</v>
      </c>
      <c r="U807" t="s">
        <v>24</v>
      </c>
      <c r="V807" s="5">
        <f>IFERROR(VALUE(TRIM(TelcoData2[[#This Row],[TotalCharges]])),"")</f>
        <v>5468.45</v>
      </c>
      <c r="W807">
        <f>IF(TelcoData2[[#This Row],[Churn]]="Yes",1,0)</f>
        <v>0</v>
      </c>
      <c r="X807" t="str">
        <f>IF(TelcoData2[[#This Row],[tenure]]&lt;=12,"0-12 Months",
IF(TelcoData2[[#This Row],[tenure]]&lt;=24,"13-24 Months",
IF(TelcoData2[[#This Row],[tenure]]&lt;=36,"25-36 Months",
IF(TelcoData2[[#This Row],[tenure]]&lt;=48,"37-48 Months",
IF(TelcoData2[[#This Row],[tenure]]&lt;=60,"49-60 Months",
"61-72 Months")))))</f>
        <v>61-72 Months</v>
      </c>
    </row>
    <row r="808" spans="1:24" x14ac:dyDescent="0.3">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s="5">
        <v>1058.0999999999999</v>
      </c>
      <c r="U808" t="s">
        <v>24</v>
      </c>
      <c r="V808" s="5">
        <f>IFERROR(VALUE(TRIM(TelcoData2[[#This Row],[TotalCharges]])),"")</f>
        <v>1058.0999999999999</v>
      </c>
      <c r="W808">
        <f>IF(TelcoData2[[#This Row],[Churn]]="Yes",1,0)</f>
        <v>0</v>
      </c>
      <c r="X808" t="str">
        <f>IF(TelcoData2[[#This Row],[tenure]]&lt;=12,"0-12 Months",
IF(TelcoData2[[#This Row],[tenure]]&lt;=24,"13-24 Months",
IF(TelcoData2[[#This Row],[tenure]]&lt;=36,"25-36 Months",
IF(TelcoData2[[#This Row],[tenure]]&lt;=48,"37-48 Months",
IF(TelcoData2[[#This Row],[tenure]]&lt;=60,"49-60 Months",
"61-72 Months")))))</f>
        <v>13-24 Months</v>
      </c>
    </row>
    <row r="809" spans="1:24" x14ac:dyDescent="0.3">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s="5">
        <v>7616</v>
      </c>
      <c r="U809" t="s">
        <v>24</v>
      </c>
      <c r="V809" s="5">
        <f>IFERROR(VALUE(TRIM(TelcoData2[[#This Row],[TotalCharges]])),"")</f>
        <v>7616</v>
      </c>
      <c r="W809">
        <f>IF(TelcoData2[[#This Row],[Churn]]="Yes",1,0)</f>
        <v>0</v>
      </c>
      <c r="X809" t="str">
        <f>IF(TelcoData2[[#This Row],[tenure]]&lt;=12,"0-12 Months",
IF(TelcoData2[[#This Row],[tenure]]&lt;=24,"13-24 Months",
IF(TelcoData2[[#This Row],[tenure]]&lt;=36,"25-36 Months",
IF(TelcoData2[[#This Row],[tenure]]&lt;=48,"37-48 Months",
IF(TelcoData2[[#This Row],[tenure]]&lt;=60,"49-60 Months",
"61-72 Months")))))</f>
        <v>61-72 Months</v>
      </c>
    </row>
    <row r="810" spans="1:24" x14ac:dyDescent="0.3">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s="5">
        <v>4113.1000000000004</v>
      </c>
      <c r="U810" t="s">
        <v>23</v>
      </c>
      <c r="V810" s="5">
        <f>IFERROR(VALUE(TRIM(TelcoData2[[#This Row],[TotalCharges]])),"")</f>
        <v>4113.1000000000004</v>
      </c>
      <c r="W810">
        <f>IF(TelcoData2[[#This Row],[Churn]]="Yes",1,0)</f>
        <v>1</v>
      </c>
      <c r="X810" t="str">
        <f>IF(TelcoData2[[#This Row],[tenure]]&lt;=12,"0-12 Months",
IF(TelcoData2[[#This Row],[tenure]]&lt;=24,"13-24 Months",
IF(TelcoData2[[#This Row],[tenure]]&lt;=36,"25-36 Months",
IF(TelcoData2[[#This Row],[tenure]]&lt;=48,"37-48 Months",
IF(TelcoData2[[#This Row],[tenure]]&lt;=60,"49-60 Months",
"61-72 Months")))))</f>
        <v>37-48 Months</v>
      </c>
    </row>
    <row r="811" spans="1:24" x14ac:dyDescent="0.3">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s="5">
        <v>69.55</v>
      </c>
      <c r="U811" t="s">
        <v>23</v>
      </c>
      <c r="V811" s="5">
        <f>IFERROR(VALUE(TRIM(TelcoData2[[#This Row],[TotalCharges]])),"")</f>
        <v>69.55</v>
      </c>
      <c r="W811">
        <f>IF(TelcoData2[[#This Row],[Churn]]="Yes",1,0)</f>
        <v>1</v>
      </c>
      <c r="X811" t="str">
        <f>IF(TelcoData2[[#This Row],[tenure]]&lt;=12,"0-12 Months",
IF(TelcoData2[[#This Row],[tenure]]&lt;=24,"13-24 Months",
IF(TelcoData2[[#This Row],[tenure]]&lt;=36,"25-36 Months",
IF(TelcoData2[[#This Row],[tenure]]&lt;=48,"37-48 Months",
IF(TelcoData2[[#This Row],[tenure]]&lt;=60,"49-60 Months",
"61-72 Months")))))</f>
        <v>0-12 Months</v>
      </c>
    </row>
    <row r="812" spans="1:24" x14ac:dyDescent="0.3">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s="5">
        <v>6017.65</v>
      </c>
      <c r="U812" t="s">
        <v>23</v>
      </c>
      <c r="V812" s="5">
        <f>IFERROR(VALUE(TRIM(TelcoData2[[#This Row],[TotalCharges]])),"")</f>
        <v>6017.65</v>
      </c>
      <c r="W812">
        <f>IF(TelcoData2[[#This Row],[Churn]]="Yes",1,0)</f>
        <v>1</v>
      </c>
      <c r="X812" t="str">
        <f>IF(TelcoData2[[#This Row],[tenure]]&lt;=12,"0-12 Months",
IF(TelcoData2[[#This Row],[tenure]]&lt;=24,"13-24 Months",
IF(TelcoData2[[#This Row],[tenure]]&lt;=36,"25-36 Months",
IF(TelcoData2[[#This Row],[tenure]]&lt;=48,"37-48 Months",
IF(TelcoData2[[#This Row],[tenure]]&lt;=60,"49-60 Months",
"61-72 Months")))))</f>
        <v>49-60 Months</v>
      </c>
    </row>
    <row r="813" spans="1:24" x14ac:dyDescent="0.3">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s="5">
        <v>7250.15</v>
      </c>
      <c r="U813" t="s">
        <v>23</v>
      </c>
      <c r="V813" s="5">
        <f>IFERROR(VALUE(TRIM(TelcoData2[[#This Row],[TotalCharges]])),"")</f>
        <v>7250.15</v>
      </c>
      <c r="W813">
        <f>IF(TelcoData2[[#This Row],[Churn]]="Yes",1,0)</f>
        <v>1</v>
      </c>
      <c r="X813" t="str">
        <f>IF(TelcoData2[[#This Row],[tenure]]&lt;=12,"0-12 Months",
IF(TelcoData2[[#This Row],[tenure]]&lt;=24,"13-24 Months",
IF(TelcoData2[[#This Row],[tenure]]&lt;=36,"25-36 Months",
IF(TelcoData2[[#This Row],[tenure]]&lt;=48,"37-48 Months",
IF(TelcoData2[[#This Row],[tenure]]&lt;=60,"49-60 Months",
"61-72 Months")))))</f>
        <v>61-72 Months</v>
      </c>
    </row>
    <row r="814" spans="1:24" x14ac:dyDescent="0.3">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s="5">
        <v>1108.2</v>
      </c>
      <c r="U814" t="s">
        <v>24</v>
      </c>
      <c r="V814" s="5">
        <f>IFERROR(VALUE(TRIM(TelcoData2[[#This Row],[TotalCharges]])),"")</f>
        <v>1108.2</v>
      </c>
      <c r="W814">
        <f>IF(TelcoData2[[#This Row],[Churn]]="Yes",1,0)</f>
        <v>0</v>
      </c>
      <c r="X814" t="str">
        <f>IF(TelcoData2[[#This Row],[tenure]]&lt;=12,"0-12 Months",
IF(TelcoData2[[#This Row],[tenure]]&lt;=24,"13-24 Months",
IF(TelcoData2[[#This Row],[tenure]]&lt;=36,"25-36 Months",
IF(TelcoData2[[#This Row],[tenure]]&lt;=48,"37-48 Months",
IF(TelcoData2[[#This Row],[tenure]]&lt;=60,"49-60 Months",
"61-72 Months")))))</f>
        <v>37-48 Months</v>
      </c>
    </row>
    <row r="815" spans="1:24" x14ac:dyDescent="0.3">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s="5">
        <v>938.65</v>
      </c>
      <c r="U815" t="s">
        <v>24</v>
      </c>
      <c r="V815" s="5">
        <f>IFERROR(VALUE(TRIM(TelcoData2[[#This Row],[TotalCharges]])),"")</f>
        <v>938.65</v>
      </c>
      <c r="W815">
        <f>IF(TelcoData2[[#This Row],[Churn]]="Yes",1,0)</f>
        <v>0</v>
      </c>
      <c r="X815" t="str">
        <f>IF(TelcoData2[[#This Row],[tenure]]&lt;=12,"0-12 Months",
IF(TelcoData2[[#This Row],[tenure]]&lt;=24,"13-24 Months",
IF(TelcoData2[[#This Row],[tenure]]&lt;=36,"25-36 Months",
IF(TelcoData2[[#This Row],[tenure]]&lt;=48,"37-48 Months",
IF(TelcoData2[[#This Row],[tenure]]&lt;=60,"49-60 Months",
"61-72 Months")))))</f>
        <v>25-36 Months</v>
      </c>
    </row>
    <row r="816" spans="1:24" x14ac:dyDescent="0.3">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s="5">
        <v>94.15</v>
      </c>
      <c r="U816" t="s">
        <v>24</v>
      </c>
      <c r="V816" s="5">
        <f>IFERROR(VALUE(TRIM(TelcoData2[[#This Row],[TotalCharges]])),"")</f>
        <v>94.15</v>
      </c>
      <c r="W816">
        <f>IF(TelcoData2[[#This Row],[Churn]]="Yes",1,0)</f>
        <v>0</v>
      </c>
      <c r="X816" t="str">
        <f>IF(TelcoData2[[#This Row],[tenure]]&lt;=12,"0-12 Months",
IF(TelcoData2[[#This Row],[tenure]]&lt;=24,"13-24 Months",
IF(TelcoData2[[#This Row],[tenure]]&lt;=36,"25-36 Months",
IF(TelcoData2[[#This Row],[tenure]]&lt;=48,"37-48 Months",
IF(TelcoData2[[#This Row],[tenure]]&lt;=60,"49-60 Months",
"61-72 Months")))))</f>
        <v>0-12 Months</v>
      </c>
    </row>
    <row r="817" spans="1:24" x14ac:dyDescent="0.3">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s="5">
        <v>2088.0500000000002</v>
      </c>
      <c r="U817" t="s">
        <v>24</v>
      </c>
      <c r="V817" s="5">
        <f>IFERROR(VALUE(TRIM(TelcoData2[[#This Row],[TotalCharges]])),"")</f>
        <v>2088.0500000000002</v>
      </c>
      <c r="W817">
        <f>IF(TelcoData2[[#This Row],[Churn]]="Yes",1,0)</f>
        <v>0</v>
      </c>
      <c r="X817" t="str">
        <f>IF(TelcoData2[[#This Row],[tenure]]&lt;=12,"0-12 Months",
IF(TelcoData2[[#This Row],[tenure]]&lt;=24,"13-24 Months",
IF(TelcoData2[[#This Row],[tenure]]&lt;=36,"25-36 Months",
IF(TelcoData2[[#This Row],[tenure]]&lt;=48,"37-48 Months",
IF(TelcoData2[[#This Row],[tenure]]&lt;=60,"49-60 Months",
"61-72 Months")))))</f>
        <v>25-36 Months</v>
      </c>
    </row>
    <row r="818" spans="1:24" x14ac:dyDescent="0.3">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s="5">
        <v>178.7</v>
      </c>
      <c r="U818" t="s">
        <v>23</v>
      </c>
      <c r="V818" s="5">
        <f>IFERROR(VALUE(TRIM(TelcoData2[[#This Row],[TotalCharges]])),"")</f>
        <v>178.7</v>
      </c>
      <c r="W818">
        <f>IF(TelcoData2[[#This Row],[Churn]]="Yes",1,0)</f>
        <v>1</v>
      </c>
      <c r="X818" t="str">
        <f>IF(TelcoData2[[#This Row],[tenure]]&lt;=12,"0-12 Months",
IF(TelcoData2[[#This Row],[tenure]]&lt;=24,"13-24 Months",
IF(TelcoData2[[#This Row],[tenure]]&lt;=36,"25-36 Months",
IF(TelcoData2[[#This Row],[tenure]]&lt;=48,"37-48 Months",
IF(TelcoData2[[#This Row],[tenure]]&lt;=60,"49-60 Months",
"61-72 Months")))))</f>
        <v>0-12 Months</v>
      </c>
    </row>
    <row r="819" spans="1:24" x14ac:dyDescent="0.3">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s="5">
        <v>5656.75</v>
      </c>
      <c r="U819" t="s">
        <v>24</v>
      </c>
      <c r="V819" s="5">
        <f>IFERROR(VALUE(TRIM(TelcoData2[[#This Row],[TotalCharges]])),"")</f>
        <v>5656.75</v>
      </c>
      <c r="W819">
        <f>IF(TelcoData2[[#This Row],[Churn]]="Yes",1,0)</f>
        <v>0</v>
      </c>
      <c r="X819" t="str">
        <f>IF(TelcoData2[[#This Row],[tenure]]&lt;=12,"0-12 Months",
IF(TelcoData2[[#This Row],[tenure]]&lt;=24,"13-24 Months",
IF(TelcoData2[[#This Row],[tenure]]&lt;=36,"25-36 Months",
IF(TelcoData2[[#This Row],[tenure]]&lt;=48,"37-48 Months",
IF(TelcoData2[[#This Row],[tenure]]&lt;=60,"49-60 Months",
"61-72 Months")))))</f>
        <v>49-60 Months</v>
      </c>
    </row>
    <row r="820" spans="1:24" x14ac:dyDescent="0.3">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s="5">
        <v>2317.1</v>
      </c>
      <c r="U820" t="s">
        <v>23</v>
      </c>
      <c r="V820" s="5">
        <f>IFERROR(VALUE(TRIM(TelcoData2[[#This Row],[TotalCharges]])),"")</f>
        <v>2317.1</v>
      </c>
      <c r="W820">
        <f>IF(TelcoData2[[#This Row],[Churn]]="Yes",1,0)</f>
        <v>1</v>
      </c>
      <c r="X820" t="str">
        <f>IF(TelcoData2[[#This Row],[tenure]]&lt;=12,"0-12 Months",
IF(TelcoData2[[#This Row],[tenure]]&lt;=24,"13-24 Months",
IF(TelcoData2[[#This Row],[tenure]]&lt;=36,"25-36 Months",
IF(TelcoData2[[#This Row],[tenure]]&lt;=48,"37-48 Months",
IF(TelcoData2[[#This Row],[tenure]]&lt;=60,"49-60 Months",
"61-72 Months")))))</f>
        <v>13-24 Months</v>
      </c>
    </row>
    <row r="821" spans="1:24" x14ac:dyDescent="0.3">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s="5">
        <v>5986.45</v>
      </c>
      <c r="U821" t="s">
        <v>24</v>
      </c>
      <c r="V821" s="5">
        <f>IFERROR(VALUE(TRIM(TelcoData2[[#This Row],[TotalCharges]])),"")</f>
        <v>5986.45</v>
      </c>
      <c r="W821">
        <f>IF(TelcoData2[[#This Row],[Churn]]="Yes",1,0)</f>
        <v>0</v>
      </c>
      <c r="X821" t="str">
        <f>IF(TelcoData2[[#This Row],[tenure]]&lt;=12,"0-12 Months",
IF(TelcoData2[[#This Row],[tenure]]&lt;=24,"13-24 Months",
IF(TelcoData2[[#This Row],[tenure]]&lt;=36,"25-36 Months",
IF(TelcoData2[[#This Row],[tenure]]&lt;=48,"37-48 Months",
IF(TelcoData2[[#This Row],[tenure]]&lt;=60,"49-60 Months",
"61-72 Months")))))</f>
        <v>61-72 Months</v>
      </c>
    </row>
    <row r="822" spans="1:24" x14ac:dyDescent="0.3">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s="5">
        <v>6751.35</v>
      </c>
      <c r="U822" t="s">
        <v>24</v>
      </c>
      <c r="V822" s="5">
        <f>IFERROR(VALUE(TRIM(TelcoData2[[#This Row],[TotalCharges]])),"")</f>
        <v>6751.35</v>
      </c>
      <c r="W822">
        <f>IF(TelcoData2[[#This Row],[Churn]]="Yes",1,0)</f>
        <v>0</v>
      </c>
      <c r="X822" t="str">
        <f>IF(TelcoData2[[#This Row],[tenure]]&lt;=12,"0-12 Months",
IF(TelcoData2[[#This Row],[tenure]]&lt;=24,"13-24 Months",
IF(TelcoData2[[#This Row],[tenure]]&lt;=36,"25-36 Months",
IF(TelcoData2[[#This Row],[tenure]]&lt;=48,"37-48 Months",
IF(TelcoData2[[#This Row],[tenure]]&lt;=60,"49-60 Months",
"61-72 Months")))))</f>
        <v>61-72 Months</v>
      </c>
    </row>
    <row r="823" spans="1:24" x14ac:dyDescent="0.3">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s="5">
        <v>3566.6</v>
      </c>
      <c r="U823" t="s">
        <v>24</v>
      </c>
      <c r="V823" s="5">
        <f>IFERROR(VALUE(TRIM(TelcoData2[[#This Row],[TotalCharges]])),"")</f>
        <v>3566.6</v>
      </c>
      <c r="W823">
        <f>IF(TelcoData2[[#This Row],[Churn]]="Yes",1,0)</f>
        <v>0</v>
      </c>
      <c r="X823" t="str">
        <f>IF(TelcoData2[[#This Row],[tenure]]&lt;=12,"0-12 Months",
IF(TelcoData2[[#This Row],[tenure]]&lt;=24,"13-24 Months",
IF(TelcoData2[[#This Row],[tenure]]&lt;=36,"25-36 Months",
IF(TelcoData2[[#This Row],[tenure]]&lt;=48,"37-48 Months",
IF(TelcoData2[[#This Row],[tenure]]&lt;=60,"49-60 Months",
"61-72 Months")))))</f>
        <v>37-48 Months</v>
      </c>
    </row>
    <row r="824" spans="1:24" x14ac:dyDescent="0.3">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s="5">
        <v>4889.3</v>
      </c>
      <c r="U824" t="s">
        <v>24</v>
      </c>
      <c r="V824" s="5">
        <f>IFERROR(VALUE(TRIM(TelcoData2[[#This Row],[TotalCharges]])),"")</f>
        <v>4889.3</v>
      </c>
      <c r="W824">
        <f>IF(TelcoData2[[#This Row],[Churn]]="Yes",1,0)</f>
        <v>0</v>
      </c>
      <c r="X824" t="str">
        <f>IF(TelcoData2[[#This Row],[tenure]]&lt;=12,"0-12 Months",
IF(TelcoData2[[#This Row],[tenure]]&lt;=24,"13-24 Months",
IF(TelcoData2[[#This Row],[tenure]]&lt;=36,"25-36 Months",
IF(TelcoData2[[#This Row],[tenure]]&lt;=48,"37-48 Months",
IF(TelcoData2[[#This Row],[tenure]]&lt;=60,"49-60 Months",
"61-72 Months")))))</f>
        <v>37-48 Months</v>
      </c>
    </row>
    <row r="825" spans="1:24" x14ac:dyDescent="0.3">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s="5">
        <v>318.10000000000002</v>
      </c>
      <c r="U825" t="s">
        <v>24</v>
      </c>
      <c r="V825" s="5">
        <f>IFERROR(VALUE(TRIM(TelcoData2[[#This Row],[TotalCharges]])),"")</f>
        <v>318.10000000000002</v>
      </c>
      <c r="W825">
        <f>IF(TelcoData2[[#This Row],[Churn]]="Yes",1,0)</f>
        <v>0</v>
      </c>
      <c r="X825" t="str">
        <f>IF(TelcoData2[[#This Row],[tenure]]&lt;=12,"0-12 Months",
IF(TelcoData2[[#This Row],[tenure]]&lt;=24,"13-24 Months",
IF(TelcoData2[[#This Row],[tenure]]&lt;=36,"25-36 Months",
IF(TelcoData2[[#This Row],[tenure]]&lt;=48,"37-48 Months",
IF(TelcoData2[[#This Row],[tenure]]&lt;=60,"49-60 Months",
"61-72 Months")))))</f>
        <v>0-12 Months</v>
      </c>
    </row>
    <row r="826" spans="1:24" x14ac:dyDescent="0.3">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s="5">
        <v>1563.95</v>
      </c>
      <c r="U826" t="s">
        <v>24</v>
      </c>
      <c r="V826" s="5">
        <f>IFERROR(VALUE(TRIM(TelcoData2[[#This Row],[TotalCharges]])),"")</f>
        <v>1563.95</v>
      </c>
      <c r="W826">
        <f>IF(TelcoData2[[#This Row],[Churn]]="Yes",1,0)</f>
        <v>0</v>
      </c>
      <c r="X826" t="str">
        <f>IF(TelcoData2[[#This Row],[tenure]]&lt;=12,"0-12 Months",
IF(TelcoData2[[#This Row],[tenure]]&lt;=24,"13-24 Months",
IF(TelcoData2[[#This Row],[tenure]]&lt;=36,"25-36 Months",
IF(TelcoData2[[#This Row],[tenure]]&lt;=48,"37-48 Months",
IF(TelcoData2[[#This Row],[tenure]]&lt;=60,"49-60 Months",
"61-72 Months")))))</f>
        <v>61-72 Months</v>
      </c>
    </row>
    <row r="827" spans="1:24" x14ac:dyDescent="0.3">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s="5">
        <v>1430.25</v>
      </c>
      <c r="U827" t="s">
        <v>23</v>
      </c>
      <c r="V827" s="5">
        <f>IFERROR(VALUE(TRIM(TelcoData2[[#This Row],[TotalCharges]])),"")</f>
        <v>1430.25</v>
      </c>
      <c r="W827">
        <f>IF(TelcoData2[[#This Row],[Churn]]="Yes",1,0)</f>
        <v>1</v>
      </c>
      <c r="X827" t="str">
        <f>IF(TelcoData2[[#This Row],[tenure]]&lt;=12,"0-12 Months",
IF(TelcoData2[[#This Row],[tenure]]&lt;=24,"13-24 Months",
IF(TelcoData2[[#This Row],[tenure]]&lt;=36,"25-36 Months",
IF(TelcoData2[[#This Row],[tenure]]&lt;=48,"37-48 Months",
IF(TelcoData2[[#This Row],[tenure]]&lt;=60,"49-60 Months",
"61-72 Months")))))</f>
        <v>13-24 Months</v>
      </c>
    </row>
    <row r="828" spans="1:24" x14ac:dyDescent="0.3">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s="5">
        <v>644.35</v>
      </c>
      <c r="U828" t="s">
        <v>23</v>
      </c>
      <c r="V828" s="5">
        <f>IFERROR(VALUE(TRIM(TelcoData2[[#This Row],[TotalCharges]])),"")</f>
        <v>644.35</v>
      </c>
      <c r="W828">
        <f>IF(TelcoData2[[#This Row],[Churn]]="Yes",1,0)</f>
        <v>1</v>
      </c>
      <c r="X828" t="str">
        <f>IF(TelcoData2[[#This Row],[tenure]]&lt;=12,"0-12 Months",
IF(TelcoData2[[#This Row],[tenure]]&lt;=24,"13-24 Months",
IF(TelcoData2[[#This Row],[tenure]]&lt;=36,"25-36 Months",
IF(TelcoData2[[#This Row],[tenure]]&lt;=48,"37-48 Months",
IF(TelcoData2[[#This Row],[tenure]]&lt;=60,"49-60 Months",
"61-72 Months")))))</f>
        <v>0-12 Months</v>
      </c>
    </row>
    <row r="829" spans="1:24" x14ac:dyDescent="0.3">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s="5">
        <v>372.45</v>
      </c>
      <c r="U829" t="s">
        <v>24</v>
      </c>
      <c r="V829" s="5">
        <f>IFERROR(VALUE(TRIM(TelcoData2[[#This Row],[TotalCharges]])),"")</f>
        <v>372.45</v>
      </c>
      <c r="W829">
        <f>IF(TelcoData2[[#This Row],[Churn]]="Yes",1,0)</f>
        <v>0</v>
      </c>
      <c r="X829" t="str">
        <f>IF(TelcoData2[[#This Row],[tenure]]&lt;=12,"0-12 Months",
IF(TelcoData2[[#This Row],[tenure]]&lt;=24,"13-24 Months",
IF(TelcoData2[[#This Row],[tenure]]&lt;=36,"25-36 Months",
IF(TelcoData2[[#This Row],[tenure]]&lt;=48,"37-48 Months",
IF(TelcoData2[[#This Row],[tenure]]&lt;=60,"49-60 Months",
"61-72 Months")))))</f>
        <v>13-24 Months</v>
      </c>
    </row>
    <row r="830" spans="1:24" x14ac:dyDescent="0.3">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s="5">
        <v>5453.4</v>
      </c>
      <c r="U830" t="s">
        <v>23</v>
      </c>
      <c r="V830" s="5">
        <f>IFERROR(VALUE(TRIM(TelcoData2[[#This Row],[TotalCharges]])),"")</f>
        <v>5453.4</v>
      </c>
      <c r="W830">
        <f>IF(TelcoData2[[#This Row],[Churn]]="Yes",1,0)</f>
        <v>1</v>
      </c>
      <c r="X830" t="str">
        <f>IF(TelcoData2[[#This Row],[tenure]]&lt;=12,"0-12 Months",
IF(TelcoData2[[#This Row],[tenure]]&lt;=24,"13-24 Months",
IF(TelcoData2[[#This Row],[tenure]]&lt;=36,"25-36 Months",
IF(TelcoData2[[#This Row],[tenure]]&lt;=48,"37-48 Months",
IF(TelcoData2[[#This Row],[tenure]]&lt;=60,"49-60 Months",
"61-72 Months")))))</f>
        <v>49-60 Months</v>
      </c>
    </row>
    <row r="831" spans="1:24" x14ac:dyDescent="0.3">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s="5">
        <v>1442.6</v>
      </c>
      <c r="U831" t="s">
        <v>24</v>
      </c>
      <c r="V831" s="5">
        <f>IFERROR(VALUE(TRIM(TelcoData2[[#This Row],[TotalCharges]])),"")</f>
        <v>1442.6</v>
      </c>
      <c r="W831">
        <f>IF(TelcoData2[[#This Row],[Churn]]="Yes",1,0)</f>
        <v>0</v>
      </c>
      <c r="X831" t="str">
        <f>IF(TelcoData2[[#This Row],[tenure]]&lt;=12,"0-12 Months",
IF(TelcoData2[[#This Row],[tenure]]&lt;=24,"13-24 Months",
IF(TelcoData2[[#This Row],[tenure]]&lt;=36,"25-36 Months",
IF(TelcoData2[[#This Row],[tenure]]&lt;=48,"37-48 Months",
IF(TelcoData2[[#This Row],[tenure]]&lt;=60,"49-60 Months",
"61-72 Months")))))</f>
        <v>25-36 Months</v>
      </c>
    </row>
    <row r="832" spans="1:24" x14ac:dyDescent="0.3">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s="5">
        <v>5610.7</v>
      </c>
      <c r="U832" t="s">
        <v>23</v>
      </c>
      <c r="V832" s="5">
        <f>IFERROR(VALUE(TRIM(TelcoData2[[#This Row],[TotalCharges]])),"")</f>
        <v>5610.7</v>
      </c>
      <c r="W832">
        <f>IF(TelcoData2[[#This Row],[Churn]]="Yes",1,0)</f>
        <v>1</v>
      </c>
      <c r="X832" t="str">
        <f>IF(TelcoData2[[#This Row],[tenure]]&lt;=12,"0-12 Months",
IF(TelcoData2[[#This Row],[tenure]]&lt;=24,"13-24 Months",
IF(TelcoData2[[#This Row],[tenure]]&lt;=36,"25-36 Months",
IF(TelcoData2[[#This Row],[tenure]]&lt;=48,"37-48 Months",
IF(TelcoData2[[#This Row],[tenure]]&lt;=60,"49-60 Months",
"61-72 Months")))))</f>
        <v>49-60 Months</v>
      </c>
    </row>
    <row r="833" spans="1:24" x14ac:dyDescent="0.3">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s="5">
        <v>963.95</v>
      </c>
      <c r="U833" t="s">
        <v>24</v>
      </c>
      <c r="V833" s="5">
        <f>IFERROR(VALUE(TRIM(TelcoData2[[#This Row],[TotalCharges]])),"")</f>
        <v>963.95</v>
      </c>
      <c r="W833">
        <f>IF(TelcoData2[[#This Row],[Churn]]="Yes",1,0)</f>
        <v>0</v>
      </c>
      <c r="X833" t="str">
        <f>IF(TelcoData2[[#This Row],[tenure]]&lt;=12,"0-12 Months",
IF(TelcoData2[[#This Row],[tenure]]&lt;=24,"13-24 Months",
IF(TelcoData2[[#This Row],[tenure]]&lt;=36,"25-36 Months",
IF(TelcoData2[[#This Row],[tenure]]&lt;=48,"37-48 Months",
IF(TelcoData2[[#This Row],[tenure]]&lt;=60,"49-60 Months",
"61-72 Months")))))</f>
        <v>37-48 Months</v>
      </c>
    </row>
    <row r="834" spans="1:24" x14ac:dyDescent="0.3">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s="5">
        <v>5222.3</v>
      </c>
      <c r="U834" t="s">
        <v>24</v>
      </c>
      <c r="V834" s="5">
        <f>IFERROR(VALUE(TRIM(TelcoData2[[#This Row],[TotalCharges]])),"")</f>
        <v>5222.3</v>
      </c>
      <c r="W834">
        <f>IF(TelcoData2[[#This Row],[Churn]]="Yes",1,0)</f>
        <v>0</v>
      </c>
      <c r="X834" t="str">
        <f>IF(TelcoData2[[#This Row],[tenure]]&lt;=12,"0-12 Months",
IF(TelcoData2[[#This Row],[tenure]]&lt;=24,"13-24 Months",
IF(TelcoData2[[#This Row],[tenure]]&lt;=36,"25-36 Months",
IF(TelcoData2[[#This Row],[tenure]]&lt;=48,"37-48 Months",
IF(TelcoData2[[#This Row],[tenure]]&lt;=60,"49-60 Months",
"61-72 Months")))))</f>
        <v>61-72 Months</v>
      </c>
    </row>
    <row r="835" spans="1:24" x14ac:dyDescent="0.3">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s="5">
        <v>3340.55</v>
      </c>
      <c r="U835" t="s">
        <v>24</v>
      </c>
      <c r="V835" s="5">
        <f>IFERROR(VALUE(TRIM(TelcoData2[[#This Row],[TotalCharges]])),"")</f>
        <v>3340.55</v>
      </c>
      <c r="W835">
        <f>IF(TelcoData2[[#This Row],[Churn]]="Yes",1,0)</f>
        <v>0</v>
      </c>
      <c r="X835" t="str">
        <f>IF(TelcoData2[[#This Row],[tenure]]&lt;=12,"0-12 Months",
IF(TelcoData2[[#This Row],[tenure]]&lt;=24,"13-24 Months",
IF(TelcoData2[[#This Row],[tenure]]&lt;=36,"25-36 Months",
IF(TelcoData2[[#This Row],[tenure]]&lt;=48,"37-48 Months",
IF(TelcoData2[[#This Row],[tenure]]&lt;=60,"49-60 Months",
"61-72 Months")))))</f>
        <v>37-48 Months</v>
      </c>
    </row>
    <row r="836" spans="1:24" x14ac:dyDescent="0.3">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s="5">
        <v>292.8</v>
      </c>
      <c r="U836" t="s">
        <v>23</v>
      </c>
      <c r="V836" s="5">
        <f>IFERROR(VALUE(TRIM(TelcoData2[[#This Row],[TotalCharges]])),"")</f>
        <v>292.8</v>
      </c>
      <c r="W836">
        <f>IF(TelcoData2[[#This Row],[Churn]]="Yes",1,0)</f>
        <v>1</v>
      </c>
      <c r="X836" t="str">
        <f>IF(TelcoData2[[#This Row],[tenure]]&lt;=12,"0-12 Months",
IF(TelcoData2[[#This Row],[tenure]]&lt;=24,"13-24 Months",
IF(TelcoData2[[#This Row],[tenure]]&lt;=36,"25-36 Months",
IF(TelcoData2[[#This Row],[tenure]]&lt;=48,"37-48 Months",
IF(TelcoData2[[#This Row],[tenure]]&lt;=60,"49-60 Months",
"61-72 Months")))))</f>
        <v>0-12 Months</v>
      </c>
    </row>
    <row r="837" spans="1:24" x14ac:dyDescent="0.3">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s="5">
        <v>5774.55</v>
      </c>
      <c r="U837" t="s">
        <v>24</v>
      </c>
      <c r="V837" s="5">
        <f>IFERROR(VALUE(TRIM(TelcoData2[[#This Row],[TotalCharges]])),"")</f>
        <v>5774.55</v>
      </c>
      <c r="W837">
        <f>IF(TelcoData2[[#This Row],[Churn]]="Yes",1,0)</f>
        <v>0</v>
      </c>
      <c r="X837" t="str">
        <f>IF(TelcoData2[[#This Row],[tenure]]&lt;=12,"0-12 Months",
IF(TelcoData2[[#This Row],[tenure]]&lt;=24,"13-24 Months",
IF(TelcoData2[[#This Row],[tenure]]&lt;=36,"25-36 Months",
IF(TelcoData2[[#This Row],[tenure]]&lt;=48,"37-48 Months",
IF(TelcoData2[[#This Row],[tenure]]&lt;=60,"49-60 Months",
"61-72 Months")))))</f>
        <v>49-60 Months</v>
      </c>
    </row>
    <row r="838" spans="1:24" x14ac:dyDescent="0.3">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s="5">
        <v>4487.3</v>
      </c>
      <c r="U838" t="s">
        <v>24</v>
      </c>
      <c r="V838" s="5">
        <f>IFERROR(VALUE(TRIM(TelcoData2[[#This Row],[TotalCharges]])),"")</f>
        <v>4487.3</v>
      </c>
      <c r="W838">
        <f>IF(TelcoData2[[#This Row],[Churn]]="Yes",1,0)</f>
        <v>0</v>
      </c>
      <c r="X838" t="str">
        <f>IF(TelcoData2[[#This Row],[tenure]]&lt;=12,"0-12 Months",
IF(TelcoData2[[#This Row],[tenure]]&lt;=24,"13-24 Months",
IF(TelcoData2[[#This Row],[tenure]]&lt;=36,"25-36 Months",
IF(TelcoData2[[#This Row],[tenure]]&lt;=48,"37-48 Months",
IF(TelcoData2[[#This Row],[tenure]]&lt;=60,"49-60 Months",
"61-72 Months")))))</f>
        <v>61-72 Months</v>
      </c>
    </row>
    <row r="839" spans="1:24" x14ac:dyDescent="0.3">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s="5">
        <v>44.4</v>
      </c>
      <c r="U839" t="s">
        <v>23</v>
      </c>
      <c r="V839" s="5">
        <f>IFERROR(VALUE(TRIM(TelcoData2[[#This Row],[TotalCharges]])),"")</f>
        <v>44.4</v>
      </c>
      <c r="W839">
        <f>IF(TelcoData2[[#This Row],[Churn]]="Yes",1,0)</f>
        <v>1</v>
      </c>
      <c r="X839" t="str">
        <f>IF(TelcoData2[[#This Row],[tenure]]&lt;=12,"0-12 Months",
IF(TelcoData2[[#This Row],[tenure]]&lt;=24,"13-24 Months",
IF(TelcoData2[[#This Row],[tenure]]&lt;=36,"25-36 Months",
IF(TelcoData2[[#This Row],[tenure]]&lt;=48,"37-48 Months",
IF(TelcoData2[[#This Row],[tenure]]&lt;=60,"49-60 Months",
"61-72 Months")))))</f>
        <v>0-12 Months</v>
      </c>
    </row>
    <row r="840" spans="1:24" x14ac:dyDescent="0.3">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s="5">
        <v>2854.95</v>
      </c>
      <c r="U840" t="s">
        <v>24</v>
      </c>
      <c r="V840" s="5">
        <f>IFERROR(VALUE(TRIM(TelcoData2[[#This Row],[TotalCharges]])),"")</f>
        <v>2854.95</v>
      </c>
      <c r="W840">
        <f>IF(TelcoData2[[#This Row],[Churn]]="Yes",1,0)</f>
        <v>0</v>
      </c>
      <c r="X840" t="str">
        <f>IF(TelcoData2[[#This Row],[tenure]]&lt;=12,"0-12 Months",
IF(TelcoData2[[#This Row],[tenure]]&lt;=24,"13-24 Months",
IF(TelcoData2[[#This Row],[tenure]]&lt;=36,"25-36 Months",
IF(TelcoData2[[#This Row],[tenure]]&lt;=48,"37-48 Months",
IF(TelcoData2[[#This Row],[tenure]]&lt;=60,"49-60 Months",
"61-72 Months")))))</f>
        <v>25-36 Months</v>
      </c>
    </row>
    <row r="841" spans="1:24" x14ac:dyDescent="0.3">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s="5">
        <v>905.55</v>
      </c>
      <c r="U841" t="s">
        <v>24</v>
      </c>
      <c r="V841" s="5">
        <f>IFERROR(VALUE(TRIM(TelcoData2[[#This Row],[TotalCharges]])),"")</f>
        <v>905.55</v>
      </c>
      <c r="W841">
        <f>IF(TelcoData2[[#This Row],[Churn]]="Yes",1,0)</f>
        <v>0</v>
      </c>
      <c r="X841" t="str">
        <f>IF(TelcoData2[[#This Row],[tenure]]&lt;=12,"0-12 Months",
IF(TelcoData2[[#This Row],[tenure]]&lt;=24,"13-24 Months",
IF(TelcoData2[[#This Row],[tenure]]&lt;=36,"25-36 Months",
IF(TelcoData2[[#This Row],[tenure]]&lt;=48,"37-48 Months",
IF(TelcoData2[[#This Row],[tenure]]&lt;=60,"49-60 Months",
"61-72 Months")))))</f>
        <v>37-48 Months</v>
      </c>
    </row>
    <row r="842" spans="1:24" x14ac:dyDescent="0.3">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s="5">
        <v>5509.3</v>
      </c>
      <c r="U842" t="s">
        <v>23</v>
      </c>
      <c r="V842" s="5">
        <f>IFERROR(VALUE(TRIM(TelcoData2[[#This Row],[TotalCharges]])),"")</f>
        <v>5509.3</v>
      </c>
      <c r="W842">
        <f>IF(TelcoData2[[#This Row],[Churn]]="Yes",1,0)</f>
        <v>1</v>
      </c>
      <c r="X842" t="str">
        <f>IF(TelcoData2[[#This Row],[tenure]]&lt;=12,"0-12 Months",
IF(TelcoData2[[#This Row],[tenure]]&lt;=24,"13-24 Months",
IF(TelcoData2[[#This Row],[tenure]]&lt;=36,"25-36 Months",
IF(TelcoData2[[#This Row],[tenure]]&lt;=48,"37-48 Months",
IF(TelcoData2[[#This Row],[tenure]]&lt;=60,"49-60 Months",
"61-72 Months")))))</f>
        <v>49-60 Months</v>
      </c>
    </row>
    <row r="843" spans="1:24" x14ac:dyDescent="0.3">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s="5">
        <v>7589.8</v>
      </c>
      <c r="U843" t="s">
        <v>24</v>
      </c>
      <c r="V843" s="5">
        <f>IFERROR(VALUE(TRIM(TelcoData2[[#This Row],[TotalCharges]])),"")</f>
        <v>7589.8</v>
      </c>
      <c r="W843">
        <f>IF(TelcoData2[[#This Row],[Churn]]="Yes",1,0)</f>
        <v>0</v>
      </c>
      <c r="X843" t="str">
        <f>IF(TelcoData2[[#This Row],[tenure]]&lt;=12,"0-12 Months",
IF(TelcoData2[[#This Row],[tenure]]&lt;=24,"13-24 Months",
IF(TelcoData2[[#This Row],[tenure]]&lt;=36,"25-36 Months",
IF(TelcoData2[[#This Row],[tenure]]&lt;=48,"37-48 Months",
IF(TelcoData2[[#This Row],[tenure]]&lt;=60,"49-60 Months",
"61-72 Months")))))</f>
        <v>61-72 Months</v>
      </c>
    </row>
    <row r="844" spans="1:24" x14ac:dyDescent="0.3">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s="5">
        <v>229.6</v>
      </c>
      <c r="U844" t="s">
        <v>23</v>
      </c>
      <c r="V844" s="5">
        <f>IFERROR(VALUE(TRIM(TelcoData2[[#This Row],[TotalCharges]])),"")</f>
        <v>229.6</v>
      </c>
      <c r="W844">
        <f>IF(TelcoData2[[#This Row],[Churn]]="Yes",1,0)</f>
        <v>1</v>
      </c>
      <c r="X844" t="str">
        <f>IF(TelcoData2[[#This Row],[tenure]]&lt;=12,"0-12 Months",
IF(TelcoData2[[#This Row],[tenure]]&lt;=24,"13-24 Months",
IF(TelcoData2[[#This Row],[tenure]]&lt;=36,"25-36 Months",
IF(TelcoData2[[#This Row],[tenure]]&lt;=48,"37-48 Months",
IF(TelcoData2[[#This Row],[tenure]]&lt;=60,"49-60 Months",
"61-72 Months")))))</f>
        <v>0-12 Months</v>
      </c>
    </row>
    <row r="845" spans="1:24" x14ac:dyDescent="0.3">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s="5">
        <v>394.1</v>
      </c>
      <c r="U845" t="s">
        <v>24</v>
      </c>
      <c r="V845" s="5">
        <f>IFERROR(VALUE(TRIM(TelcoData2[[#This Row],[TotalCharges]])),"")</f>
        <v>394.1</v>
      </c>
      <c r="W845">
        <f>IF(TelcoData2[[#This Row],[Churn]]="Yes",1,0)</f>
        <v>0</v>
      </c>
      <c r="X845" t="str">
        <f>IF(TelcoData2[[#This Row],[tenure]]&lt;=12,"0-12 Months",
IF(TelcoData2[[#This Row],[tenure]]&lt;=24,"13-24 Months",
IF(TelcoData2[[#This Row],[tenure]]&lt;=36,"25-36 Months",
IF(TelcoData2[[#This Row],[tenure]]&lt;=48,"37-48 Months",
IF(TelcoData2[[#This Row],[tenure]]&lt;=60,"49-60 Months",
"61-72 Months")))))</f>
        <v>13-24 Months</v>
      </c>
    </row>
    <row r="846" spans="1:24" x14ac:dyDescent="0.3">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s="5">
        <v>89.9</v>
      </c>
      <c r="U846" t="s">
        <v>23</v>
      </c>
      <c r="V846" s="5">
        <f>IFERROR(VALUE(TRIM(TelcoData2[[#This Row],[TotalCharges]])),"")</f>
        <v>89.9</v>
      </c>
      <c r="W846">
        <f>IF(TelcoData2[[#This Row],[Churn]]="Yes",1,0)</f>
        <v>1</v>
      </c>
      <c r="X846" t="str">
        <f>IF(TelcoData2[[#This Row],[tenure]]&lt;=12,"0-12 Months",
IF(TelcoData2[[#This Row],[tenure]]&lt;=24,"13-24 Months",
IF(TelcoData2[[#This Row],[tenure]]&lt;=36,"25-36 Months",
IF(TelcoData2[[#This Row],[tenure]]&lt;=48,"37-48 Months",
IF(TelcoData2[[#This Row],[tenure]]&lt;=60,"49-60 Months",
"61-72 Months")))))</f>
        <v>0-12 Months</v>
      </c>
    </row>
    <row r="847" spans="1:24" x14ac:dyDescent="0.3">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s="5">
        <v>295.95</v>
      </c>
      <c r="U847" t="s">
        <v>24</v>
      </c>
      <c r="V847" s="5">
        <f>IFERROR(VALUE(TRIM(TelcoData2[[#This Row],[TotalCharges]])),"")</f>
        <v>295.95</v>
      </c>
      <c r="W847">
        <f>IF(TelcoData2[[#This Row],[Churn]]="Yes",1,0)</f>
        <v>0</v>
      </c>
      <c r="X847" t="str">
        <f>IF(TelcoData2[[#This Row],[tenure]]&lt;=12,"0-12 Months",
IF(TelcoData2[[#This Row],[tenure]]&lt;=24,"13-24 Months",
IF(TelcoData2[[#This Row],[tenure]]&lt;=36,"25-36 Months",
IF(TelcoData2[[#This Row],[tenure]]&lt;=48,"37-48 Months",
IF(TelcoData2[[#This Row],[tenure]]&lt;=60,"49-60 Months",
"61-72 Months")))))</f>
        <v>13-24 Months</v>
      </c>
    </row>
    <row r="848" spans="1:24" x14ac:dyDescent="0.3">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s="5">
        <v>5459.2</v>
      </c>
      <c r="U848" t="s">
        <v>24</v>
      </c>
      <c r="V848" s="5">
        <f>IFERROR(VALUE(TRIM(TelcoData2[[#This Row],[TotalCharges]])),"")</f>
        <v>5459.2</v>
      </c>
      <c r="W848">
        <f>IF(TelcoData2[[#This Row],[Churn]]="Yes",1,0)</f>
        <v>0</v>
      </c>
      <c r="X848" t="str">
        <f>IF(TelcoData2[[#This Row],[tenure]]&lt;=12,"0-12 Months",
IF(TelcoData2[[#This Row],[tenure]]&lt;=24,"13-24 Months",
IF(TelcoData2[[#This Row],[tenure]]&lt;=36,"25-36 Months",
IF(TelcoData2[[#This Row],[tenure]]&lt;=48,"37-48 Months",
IF(TelcoData2[[#This Row],[tenure]]&lt;=60,"49-60 Months",
"61-72 Months")))))</f>
        <v>61-72 Months</v>
      </c>
    </row>
    <row r="849" spans="1:24" x14ac:dyDescent="0.3">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s="5">
        <v>444.75</v>
      </c>
      <c r="U849" t="s">
        <v>24</v>
      </c>
      <c r="V849" s="5">
        <f>IFERROR(VALUE(TRIM(TelcoData2[[#This Row],[TotalCharges]])),"")</f>
        <v>444.75</v>
      </c>
      <c r="W849">
        <f>IF(TelcoData2[[#This Row],[Churn]]="Yes",1,0)</f>
        <v>0</v>
      </c>
      <c r="X849" t="str">
        <f>IF(TelcoData2[[#This Row],[tenure]]&lt;=12,"0-12 Months",
IF(TelcoData2[[#This Row],[tenure]]&lt;=24,"13-24 Months",
IF(TelcoData2[[#This Row],[tenure]]&lt;=36,"25-36 Months",
IF(TelcoData2[[#This Row],[tenure]]&lt;=48,"37-48 Months",
IF(TelcoData2[[#This Row],[tenure]]&lt;=60,"49-60 Months",
"61-72 Months")))))</f>
        <v>0-12 Months</v>
      </c>
    </row>
    <row r="850" spans="1:24" x14ac:dyDescent="0.3">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s="5">
        <v>6782.15</v>
      </c>
      <c r="U850" t="s">
        <v>24</v>
      </c>
      <c r="V850" s="5">
        <f>IFERROR(VALUE(TRIM(TelcoData2[[#This Row],[TotalCharges]])),"")</f>
        <v>6782.15</v>
      </c>
      <c r="W850">
        <f>IF(TelcoData2[[#This Row],[Churn]]="Yes",1,0)</f>
        <v>0</v>
      </c>
      <c r="X850" t="str">
        <f>IF(TelcoData2[[#This Row],[tenure]]&lt;=12,"0-12 Months",
IF(TelcoData2[[#This Row],[tenure]]&lt;=24,"13-24 Months",
IF(TelcoData2[[#This Row],[tenure]]&lt;=36,"25-36 Months",
IF(TelcoData2[[#This Row],[tenure]]&lt;=48,"37-48 Months",
IF(TelcoData2[[#This Row],[tenure]]&lt;=60,"49-60 Months",
"61-72 Months")))))</f>
        <v>61-72 Months</v>
      </c>
    </row>
    <row r="851" spans="1:24" x14ac:dyDescent="0.3">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s="5">
        <v>6510.45</v>
      </c>
      <c r="U851" t="s">
        <v>24</v>
      </c>
      <c r="V851" s="5">
        <f>IFERROR(VALUE(TRIM(TelcoData2[[#This Row],[TotalCharges]])),"")</f>
        <v>6510.45</v>
      </c>
      <c r="W851">
        <f>IF(TelcoData2[[#This Row],[Churn]]="Yes",1,0)</f>
        <v>0</v>
      </c>
      <c r="X851" t="str">
        <f>IF(TelcoData2[[#This Row],[tenure]]&lt;=12,"0-12 Months",
IF(TelcoData2[[#This Row],[tenure]]&lt;=24,"13-24 Months",
IF(TelcoData2[[#This Row],[tenure]]&lt;=36,"25-36 Months",
IF(TelcoData2[[#This Row],[tenure]]&lt;=48,"37-48 Months",
IF(TelcoData2[[#This Row],[tenure]]&lt;=60,"49-60 Months",
"61-72 Months")))))</f>
        <v>61-72 Months</v>
      </c>
    </row>
    <row r="852" spans="1:24" x14ac:dyDescent="0.3">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s="5">
        <v>8476.5</v>
      </c>
      <c r="U852" t="s">
        <v>24</v>
      </c>
      <c r="V852" s="5">
        <f>IFERROR(VALUE(TRIM(TelcoData2[[#This Row],[TotalCharges]])),"")</f>
        <v>8476.5</v>
      </c>
      <c r="W852">
        <f>IF(TelcoData2[[#This Row],[Churn]]="Yes",1,0)</f>
        <v>0</v>
      </c>
      <c r="X852" t="str">
        <f>IF(TelcoData2[[#This Row],[tenure]]&lt;=12,"0-12 Months",
IF(TelcoData2[[#This Row],[tenure]]&lt;=24,"13-24 Months",
IF(TelcoData2[[#This Row],[tenure]]&lt;=36,"25-36 Months",
IF(TelcoData2[[#This Row],[tenure]]&lt;=48,"37-48 Months",
IF(TelcoData2[[#This Row],[tenure]]&lt;=60,"49-60 Months",
"61-72 Months")))))</f>
        <v>61-72 Months</v>
      </c>
    </row>
    <row r="853" spans="1:24" x14ac:dyDescent="0.3">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s="5">
        <v>4461.8500000000004</v>
      </c>
      <c r="U853" t="s">
        <v>24</v>
      </c>
      <c r="V853" s="5">
        <f>IFERROR(VALUE(TRIM(TelcoData2[[#This Row],[TotalCharges]])),"")</f>
        <v>4461.8500000000004</v>
      </c>
      <c r="W853">
        <f>IF(TelcoData2[[#This Row],[Churn]]="Yes",1,0)</f>
        <v>0</v>
      </c>
      <c r="X853" t="str">
        <f>IF(TelcoData2[[#This Row],[tenure]]&lt;=12,"0-12 Months",
IF(TelcoData2[[#This Row],[tenure]]&lt;=24,"13-24 Months",
IF(TelcoData2[[#This Row],[tenure]]&lt;=36,"25-36 Months",
IF(TelcoData2[[#This Row],[tenure]]&lt;=48,"37-48 Months",
IF(TelcoData2[[#This Row],[tenure]]&lt;=60,"49-60 Months",
"61-72 Months")))))</f>
        <v>49-60 Months</v>
      </c>
    </row>
    <row r="854" spans="1:24" x14ac:dyDescent="0.3">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s="5">
        <v>62</v>
      </c>
      <c r="U854" t="s">
        <v>24</v>
      </c>
      <c r="V854" s="5">
        <f>IFERROR(VALUE(TRIM(TelcoData2[[#This Row],[TotalCharges]])),"")</f>
        <v>62</v>
      </c>
      <c r="W854">
        <f>IF(TelcoData2[[#This Row],[Churn]]="Yes",1,0)</f>
        <v>0</v>
      </c>
      <c r="X854" t="str">
        <f>IF(TelcoData2[[#This Row],[tenure]]&lt;=12,"0-12 Months",
IF(TelcoData2[[#This Row],[tenure]]&lt;=24,"13-24 Months",
IF(TelcoData2[[#This Row],[tenure]]&lt;=36,"25-36 Months",
IF(TelcoData2[[#This Row],[tenure]]&lt;=48,"37-48 Months",
IF(TelcoData2[[#This Row],[tenure]]&lt;=60,"49-60 Months",
"61-72 Months")))))</f>
        <v>0-12 Months</v>
      </c>
    </row>
    <row r="855" spans="1:24" x14ac:dyDescent="0.3">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s="5">
        <v>352.65</v>
      </c>
      <c r="U855" t="s">
        <v>24</v>
      </c>
      <c r="V855" s="5">
        <f>IFERROR(VALUE(TRIM(TelcoData2[[#This Row],[TotalCharges]])),"")</f>
        <v>352.65</v>
      </c>
      <c r="W855">
        <f>IF(TelcoData2[[#This Row],[Churn]]="Yes",1,0)</f>
        <v>0</v>
      </c>
      <c r="X855" t="str">
        <f>IF(TelcoData2[[#This Row],[tenure]]&lt;=12,"0-12 Months",
IF(TelcoData2[[#This Row],[tenure]]&lt;=24,"13-24 Months",
IF(TelcoData2[[#This Row],[tenure]]&lt;=36,"25-36 Months",
IF(TelcoData2[[#This Row],[tenure]]&lt;=48,"37-48 Months",
IF(TelcoData2[[#This Row],[tenure]]&lt;=60,"49-60 Months",
"61-72 Months")))))</f>
        <v>0-12 Months</v>
      </c>
    </row>
    <row r="856" spans="1:24" x14ac:dyDescent="0.3">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s="5">
        <v>1424.9</v>
      </c>
      <c r="U856" t="s">
        <v>24</v>
      </c>
      <c r="V856" s="5">
        <f>IFERROR(VALUE(TRIM(TelcoData2[[#This Row],[TotalCharges]])),"")</f>
        <v>1424.9</v>
      </c>
      <c r="W856">
        <f>IF(TelcoData2[[#This Row],[Churn]]="Yes",1,0)</f>
        <v>0</v>
      </c>
      <c r="X856" t="str">
        <f>IF(TelcoData2[[#This Row],[tenure]]&lt;=12,"0-12 Months",
IF(TelcoData2[[#This Row],[tenure]]&lt;=24,"13-24 Months",
IF(TelcoData2[[#This Row],[tenure]]&lt;=36,"25-36 Months",
IF(TelcoData2[[#This Row],[tenure]]&lt;=48,"37-48 Months",
IF(TelcoData2[[#This Row],[tenure]]&lt;=60,"49-60 Months",
"61-72 Months")))))</f>
        <v>61-72 Months</v>
      </c>
    </row>
    <row r="857" spans="1:24" x14ac:dyDescent="0.3">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s="5">
        <v>6413.65</v>
      </c>
      <c r="U857" t="s">
        <v>23</v>
      </c>
      <c r="V857" s="5">
        <f>IFERROR(VALUE(TRIM(TelcoData2[[#This Row],[TotalCharges]])),"")</f>
        <v>6413.65</v>
      </c>
      <c r="W857">
        <f>IF(TelcoData2[[#This Row],[Churn]]="Yes",1,0)</f>
        <v>1</v>
      </c>
      <c r="X857" t="str">
        <f>IF(TelcoData2[[#This Row],[tenure]]&lt;=12,"0-12 Months",
IF(TelcoData2[[#This Row],[tenure]]&lt;=24,"13-24 Months",
IF(TelcoData2[[#This Row],[tenure]]&lt;=36,"25-36 Months",
IF(TelcoData2[[#This Row],[tenure]]&lt;=48,"37-48 Months",
IF(TelcoData2[[#This Row],[tenure]]&lt;=60,"49-60 Months",
"61-72 Months")))))</f>
        <v>61-72 Months</v>
      </c>
    </row>
    <row r="858" spans="1:24" x14ac:dyDescent="0.3">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s="5">
        <v>6309.65</v>
      </c>
      <c r="U858" t="s">
        <v>24</v>
      </c>
      <c r="V858" s="5">
        <f>IFERROR(VALUE(TRIM(TelcoData2[[#This Row],[TotalCharges]])),"")</f>
        <v>6309.65</v>
      </c>
      <c r="W858">
        <f>IF(TelcoData2[[#This Row],[Churn]]="Yes",1,0)</f>
        <v>0</v>
      </c>
      <c r="X858" t="str">
        <f>IF(TelcoData2[[#This Row],[tenure]]&lt;=12,"0-12 Months",
IF(TelcoData2[[#This Row],[tenure]]&lt;=24,"13-24 Months",
IF(TelcoData2[[#This Row],[tenure]]&lt;=36,"25-36 Months",
IF(TelcoData2[[#This Row],[tenure]]&lt;=48,"37-48 Months",
IF(TelcoData2[[#This Row],[tenure]]&lt;=60,"49-60 Months",
"61-72 Months")))))</f>
        <v>61-72 Months</v>
      </c>
    </row>
    <row r="859" spans="1:24" x14ac:dyDescent="0.3">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s="5">
        <v>50.8</v>
      </c>
      <c r="U859" t="s">
        <v>23</v>
      </c>
      <c r="V859" s="5">
        <f>IFERROR(VALUE(TRIM(TelcoData2[[#This Row],[TotalCharges]])),"")</f>
        <v>50.8</v>
      </c>
      <c r="W859">
        <f>IF(TelcoData2[[#This Row],[Churn]]="Yes",1,0)</f>
        <v>1</v>
      </c>
      <c r="X859" t="str">
        <f>IF(TelcoData2[[#This Row],[tenure]]&lt;=12,"0-12 Months",
IF(TelcoData2[[#This Row],[tenure]]&lt;=24,"13-24 Months",
IF(TelcoData2[[#This Row],[tenure]]&lt;=36,"25-36 Months",
IF(TelcoData2[[#This Row],[tenure]]&lt;=48,"37-48 Months",
IF(TelcoData2[[#This Row],[tenure]]&lt;=60,"49-60 Months",
"61-72 Months")))))</f>
        <v>0-12 Months</v>
      </c>
    </row>
    <row r="860" spans="1:24" x14ac:dyDescent="0.3">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s="5">
        <v>5898.6</v>
      </c>
      <c r="U860" t="s">
        <v>24</v>
      </c>
      <c r="V860" s="5">
        <f>IFERROR(VALUE(TRIM(TelcoData2[[#This Row],[TotalCharges]])),"")</f>
        <v>5898.6</v>
      </c>
      <c r="W860">
        <f>IF(TelcoData2[[#This Row],[Churn]]="Yes",1,0)</f>
        <v>0</v>
      </c>
      <c r="X860" t="str">
        <f>IF(TelcoData2[[#This Row],[tenure]]&lt;=12,"0-12 Months",
IF(TelcoData2[[#This Row],[tenure]]&lt;=24,"13-24 Months",
IF(TelcoData2[[#This Row],[tenure]]&lt;=36,"25-36 Months",
IF(TelcoData2[[#This Row],[tenure]]&lt;=48,"37-48 Months",
IF(TelcoData2[[#This Row],[tenure]]&lt;=60,"49-60 Months",
"61-72 Months")))))</f>
        <v>61-72 Months</v>
      </c>
    </row>
    <row r="861" spans="1:24" x14ac:dyDescent="0.3">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s="5">
        <v>4719.75</v>
      </c>
      <c r="U861" t="s">
        <v>24</v>
      </c>
      <c r="V861" s="5">
        <f>IFERROR(VALUE(TRIM(TelcoData2[[#This Row],[TotalCharges]])),"")</f>
        <v>4719.75</v>
      </c>
      <c r="W861">
        <f>IF(TelcoData2[[#This Row],[Churn]]="Yes",1,0)</f>
        <v>0</v>
      </c>
      <c r="X861" t="str">
        <f>IF(TelcoData2[[#This Row],[tenure]]&lt;=12,"0-12 Months",
IF(TelcoData2[[#This Row],[tenure]]&lt;=24,"13-24 Months",
IF(TelcoData2[[#This Row],[tenure]]&lt;=36,"25-36 Months",
IF(TelcoData2[[#This Row],[tenure]]&lt;=48,"37-48 Months",
IF(TelcoData2[[#This Row],[tenure]]&lt;=60,"49-60 Months",
"61-72 Months")))))</f>
        <v>61-72 Months</v>
      </c>
    </row>
    <row r="862" spans="1:24" x14ac:dyDescent="0.3">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s="5">
        <v>457.3</v>
      </c>
      <c r="U862" t="s">
        <v>24</v>
      </c>
      <c r="V862" s="5">
        <f>IFERROR(VALUE(TRIM(TelcoData2[[#This Row],[TotalCharges]])),"")</f>
        <v>457.3</v>
      </c>
      <c r="W862">
        <f>IF(TelcoData2[[#This Row],[Churn]]="Yes",1,0)</f>
        <v>0</v>
      </c>
      <c r="X862" t="str">
        <f>IF(TelcoData2[[#This Row],[tenure]]&lt;=12,"0-12 Months",
IF(TelcoData2[[#This Row],[tenure]]&lt;=24,"13-24 Months",
IF(TelcoData2[[#This Row],[tenure]]&lt;=36,"25-36 Months",
IF(TelcoData2[[#This Row],[tenure]]&lt;=48,"37-48 Months",
IF(TelcoData2[[#This Row],[tenure]]&lt;=60,"49-60 Months",
"61-72 Months")))))</f>
        <v>25-36 Months</v>
      </c>
    </row>
    <row r="863" spans="1:24" x14ac:dyDescent="0.3">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s="5">
        <v>5822.3</v>
      </c>
      <c r="U863" t="s">
        <v>24</v>
      </c>
      <c r="V863" s="5">
        <f>IFERROR(VALUE(TRIM(TelcoData2[[#This Row],[TotalCharges]])),"")</f>
        <v>5822.3</v>
      </c>
      <c r="W863">
        <f>IF(TelcoData2[[#This Row],[Churn]]="Yes",1,0)</f>
        <v>0</v>
      </c>
      <c r="X863" t="str">
        <f>IF(TelcoData2[[#This Row],[tenure]]&lt;=12,"0-12 Months",
IF(TelcoData2[[#This Row],[tenure]]&lt;=24,"13-24 Months",
IF(TelcoData2[[#This Row],[tenure]]&lt;=36,"25-36 Months",
IF(TelcoData2[[#This Row],[tenure]]&lt;=48,"37-48 Months",
IF(TelcoData2[[#This Row],[tenure]]&lt;=60,"49-60 Months",
"61-72 Months")))))</f>
        <v>61-72 Months</v>
      </c>
    </row>
    <row r="864" spans="1:24" x14ac:dyDescent="0.3">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s="5">
        <v>1463.5</v>
      </c>
      <c r="U864" t="s">
        <v>23</v>
      </c>
      <c r="V864" s="5">
        <f>IFERROR(VALUE(TRIM(TelcoData2[[#This Row],[TotalCharges]])),"")</f>
        <v>1463.5</v>
      </c>
      <c r="W864">
        <f>IF(TelcoData2[[#This Row],[Churn]]="Yes",1,0)</f>
        <v>1</v>
      </c>
      <c r="X864" t="str">
        <f>IF(TelcoData2[[#This Row],[tenure]]&lt;=12,"0-12 Months",
IF(TelcoData2[[#This Row],[tenure]]&lt;=24,"13-24 Months",
IF(TelcoData2[[#This Row],[tenure]]&lt;=36,"25-36 Months",
IF(TelcoData2[[#This Row],[tenure]]&lt;=48,"37-48 Months",
IF(TelcoData2[[#This Row],[tenure]]&lt;=60,"49-60 Months",
"61-72 Months")))))</f>
        <v>13-24 Months</v>
      </c>
    </row>
    <row r="865" spans="1:24" x14ac:dyDescent="0.3">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s="5">
        <v>307.39999999999998</v>
      </c>
      <c r="U865" t="s">
        <v>23</v>
      </c>
      <c r="V865" s="5">
        <f>IFERROR(VALUE(TRIM(TelcoData2[[#This Row],[TotalCharges]])),"")</f>
        <v>307.39999999999998</v>
      </c>
      <c r="W865">
        <f>IF(TelcoData2[[#This Row],[Churn]]="Yes",1,0)</f>
        <v>1</v>
      </c>
      <c r="X865" t="str">
        <f>IF(TelcoData2[[#This Row],[tenure]]&lt;=12,"0-12 Months",
IF(TelcoData2[[#This Row],[tenure]]&lt;=24,"13-24 Months",
IF(TelcoData2[[#This Row],[tenure]]&lt;=36,"25-36 Months",
IF(TelcoData2[[#This Row],[tenure]]&lt;=48,"37-48 Months",
IF(TelcoData2[[#This Row],[tenure]]&lt;=60,"49-60 Months",
"61-72 Months")))))</f>
        <v>0-12 Months</v>
      </c>
    </row>
    <row r="866" spans="1:24" x14ac:dyDescent="0.3">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s="5">
        <v>2104.5500000000002</v>
      </c>
      <c r="U866" t="s">
        <v>23</v>
      </c>
      <c r="V866" s="5">
        <f>IFERROR(VALUE(TRIM(TelcoData2[[#This Row],[TotalCharges]])),"")</f>
        <v>2104.5500000000002</v>
      </c>
      <c r="W866">
        <f>IF(TelcoData2[[#This Row],[Churn]]="Yes",1,0)</f>
        <v>1</v>
      </c>
      <c r="X866" t="str">
        <f>IF(TelcoData2[[#This Row],[tenure]]&lt;=12,"0-12 Months",
IF(TelcoData2[[#This Row],[tenure]]&lt;=24,"13-24 Months",
IF(TelcoData2[[#This Row],[tenure]]&lt;=36,"25-36 Months",
IF(TelcoData2[[#This Row],[tenure]]&lt;=48,"37-48 Months",
IF(TelcoData2[[#This Row],[tenure]]&lt;=60,"49-60 Months",
"61-72 Months")))))</f>
        <v>13-24 Months</v>
      </c>
    </row>
    <row r="867" spans="1:24" x14ac:dyDescent="0.3">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s="5">
        <v>319.14999999999998</v>
      </c>
      <c r="U867" t="s">
        <v>23</v>
      </c>
      <c r="V867" s="5">
        <f>IFERROR(VALUE(TRIM(TelcoData2[[#This Row],[TotalCharges]])),"")</f>
        <v>319.14999999999998</v>
      </c>
      <c r="W867">
        <f>IF(TelcoData2[[#This Row],[Churn]]="Yes",1,0)</f>
        <v>1</v>
      </c>
      <c r="X867" t="str">
        <f>IF(TelcoData2[[#This Row],[tenure]]&lt;=12,"0-12 Months",
IF(TelcoData2[[#This Row],[tenure]]&lt;=24,"13-24 Months",
IF(TelcoData2[[#This Row],[tenure]]&lt;=36,"25-36 Months",
IF(TelcoData2[[#This Row],[tenure]]&lt;=48,"37-48 Months",
IF(TelcoData2[[#This Row],[tenure]]&lt;=60,"49-60 Months",
"61-72 Months")))))</f>
        <v>0-12 Months</v>
      </c>
    </row>
    <row r="868" spans="1:24" x14ac:dyDescent="0.3">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s="5">
        <v>2337.4499999999998</v>
      </c>
      <c r="U868" t="s">
        <v>24</v>
      </c>
      <c r="V868" s="5">
        <f>IFERROR(VALUE(TRIM(TelcoData2[[#This Row],[TotalCharges]])),"")</f>
        <v>2337.4499999999998</v>
      </c>
      <c r="W868">
        <f>IF(TelcoData2[[#This Row],[Churn]]="Yes",1,0)</f>
        <v>0</v>
      </c>
      <c r="X868" t="str">
        <f>IF(TelcoData2[[#This Row],[tenure]]&lt;=12,"0-12 Months",
IF(TelcoData2[[#This Row],[tenure]]&lt;=24,"13-24 Months",
IF(TelcoData2[[#This Row],[tenure]]&lt;=36,"25-36 Months",
IF(TelcoData2[[#This Row],[tenure]]&lt;=48,"37-48 Months",
IF(TelcoData2[[#This Row],[tenure]]&lt;=60,"49-60 Months",
"61-72 Months")))))</f>
        <v>61-72 Months</v>
      </c>
    </row>
    <row r="869" spans="1:24" x14ac:dyDescent="0.3">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s="5">
        <v>104.3</v>
      </c>
      <c r="U869" t="s">
        <v>24</v>
      </c>
      <c r="V869" s="5">
        <f>IFERROR(VALUE(TRIM(TelcoData2[[#This Row],[TotalCharges]])),"")</f>
        <v>104.3</v>
      </c>
      <c r="W869">
        <f>IF(TelcoData2[[#This Row],[Churn]]="Yes",1,0)</f>
        <v>0</v>
      </c>
      <c r="X869" t="str">
        <f>IF(TelcoData2[[#This Row],[tenure]]&lt;=12,"0-12 Months",
IF(TelcoData2[[#This Row],[tenure]]&lt;=24,"13-24 Months",
IF(TelcoData2[[#This Row],[tenure]]&lt;=36,"25-36 Months",
IF(TelcoData2[[#This Row],[tenure]]&lt;=48,"37-48 Months",
IF(TelcoData2[[#This Row],[tenure]]&lt;=60,"49-60 Months",
"61-72 Months")))))</f>
        <v>0-12 Months</v>
      </c>
    </row>
    <row r="870" spans="1:24" x14ac:dyDescent="0.3">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s="5">
        <v>5084.6499999999996</v>
      </c>
      <c r="U870" t="s">
        <v>23</v>
      </c>
      <c r="V870" s="5">
        <f>IFERROR(VALUE(TRIM(TelcoData2[[#This Row],[TotalCharges]])),"")</f>
        <v>5084.6499999999996</v>
      </c>
      <c r="W870">
        <f>IF(TelcoData2[[#This Row],[Churn]]="Yes",1,0)</f>
        <v>1</v>
      </c>
      <c r="X870" t="str">
        <f>IF(TelcoData2[[#This Row],[tenure]]&lt;=12,"0-12 Months",
IF(TelcoData2[[#This Row],[tenure]]&lt;=24,"13-24 Months",
IF(TelcoData2[[#This Row],[tenure]]&lt;=36,"25-36 Months",
IF(TelcoData2[[#This Row],[tenure]]&lt;=48,"37-48 Months",
IF(TelcoData2[[#This Row],[tenure]]&lt;=60,"49-60 Months",
"61-72 Months")))))</f>
        <v>49-60 Months</v>
      </c>
    </row>
    <row r="871" spans="1:24" x14ac:dyDescent="0.3">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s="5">
        <v>121.25</v>
      </c>
      <c r="U871" t="s">
        <v>24</v>
      </c>
      <c r="V871" s="5">
        <f>IFERROR(VALUE(TRIM(TelcoData2[[#This Row],[TotalCharges]])),"")</f>
        <v>121.25</v>
      </c>
      <c r="W871">
        <f>IF(TelcoData2[[#This Row],[Churn]]="Yes",1,0)</f>
        <v>0</v>
      </c>
      <c r="X871" t="str">
        <f>IF(TelcoData2[[#This Row],[tenure]]&lt;=12,"0-12 Months",
IF(TelcoData2[[#This Row],[tenure]]&lt;=24,"13-24 Months",
IF(TelcoData2[[#This Row],[tenure]]&lt;=36,"25-36 Months",
IF(TelcoData2[[#This Row],[tenure]]&lt;=48,"37-48 Months",
IF(TelcoData2[[#This Row],[tenure]]&lt;=60,"49-60 Months",
"61-72 Months")))))</f>
        <v>0-12 Months</v>
      </c>
    </row>
    <row r="872" spans="1:24" x14ac:dyDescent="0.3">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s="5">
        <v>7015.9</v>
      </c>
      <c r="U872" t="s">
        <v>24</v>
      </c>
      <c r="V872" s="5">
        <f>IFERROR(VALUE(TRIM(TelcoData2[[#This Row],[TotalCharges]])),"")</f>
        <v>7015.9</v>
      </c>
      <c r="W872">
        <f>IF(TelcoData2[[#This Row],[Churn]]="Yes",1,0)</f>
        <v>0</v>
      </c>
      <c r="X872" t="str">
        <f>IF(TelcoData2[[#This Row],[tenure]]&lt;=12,"0-12 Months",
IF(TelcoData2[[#This Row],[tenure]]&lt;=24,"13-24 Months",
IF(TelcoData2[[#This Row],[tenure]]&lt;=36,"25-36 Months",
IF(TelcoData2[[#This Row],[tenure]]&lt;=48,"37-48 Months",
IF(TelcoData2[[#This Row],[tenure]]&lt;=60,"49-60 Months",
"61-72 Months")))))</f>
        <v>61-72 Months</v>
      </c>
    </row>
    <row r="873" spans="1:24" x14ac:dyDescent="0.3">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s="5">
        <v>5598</v>
      </c>
      <c r="U873" t="s">
        <v>24</v>
      </c>
      <c r="V873" s="5">
        <f>IFERROR(VALUE(TRIM(TelcoData2[[#This Row],[TotalCharges]])),"")</f>
        <v>5598</v>
      </c>
      <c r="W873">
        <f>IF(TelcoData2[[#This Row],[Churn]]="Yes",1,0)</f>
        <v>0</v>
      </c>
      <c r="X873" t="str">
        <f>IF(TelcoData2[[#This Row],[tenure]]&lt;=12,"0-12 Months",
IF(TelcoData2[[#This Row],[tenure]]&lt;=24,"13-24 Months",
IF(TelcoData2[[#This Row],[tenure]]&lt;=36,"25-36 Months",
IF(TelcoData2[[#This Row],[tenure]]&lt;=48,"37-48 Months",
IF(TelcoData2[[#This Row],[tenure]]&lt;=60,"49-60 Months",
"61-72 Months")))))</f>
        <v>49-60 Months</v>
      </c>
    </row>
    <row r="874" spans="1:24" x14ac:dyDescent="0.3">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s="5">
        <v>1269.0999999999999</v>
      </c>
      <c r="U874" t="s">
        <v>24</v>
      </c>
      <c r="V874" s="5">
        <f>IFERROR(VALUE(TRIM(TelcoData2[[#This Row],[TotalCharges]])),"")</f>
        <v>1269.0999999999999</v>
      </c>
      <c r="W874">
        <f>IF(TelcoData2[[#This Row],[Churn]]="Yes",1,0)</f>
        <v>0</v>
      </c>
      <c r="X874" t="str">
        <f>IF(TelcoData2[[#This Row],[tenure]]&lt;=12,"0-12 Months",
IF(TelcoData2[[#This Row],[tenure]]&lt;=24,"13-24 Months",
IF(TelcoData2[[#This Row],[tenure]]&lt;=36,"25-36 Months",
IF(TelcoData2[[#This Row],[tenure]]&lt;=48,"37-48 Months",
IF(TelcoData2[[#This Row],[tenure]]&lt;=60,"49-60 Months",
"61-72 Months")))))</f>
        <v>61-72 Months</v>
      </c>
    </row>
    <row r="875" spans="1:24" x14ac:dyDescent="0.3">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s="5">
        <v>3027.4</v>
      </c>
      <c r="U875" t="s">
        <v>23</v>
      </c>
      <c r="V875" s="5">
        <f>IFERROR(VALUE(TRIM(TelcoData2[[#This Row],[TotalCharges]])),"")</f>
        <v>3027.4</v>
      </c>
      <c r="W875">
        <f>IF(TelcoData2[[#This Row],[Churn]]="Yes",1,0)</f>
        <v>1</v>
      </c>
      <c r="X875" t="str">
        <f>IF(TelcoData2[[#This Row],[tenure]]&lt;=12,"0-12 Months",
IF(TelcoData2[[#This Row],[tenure]]&lt;=24,"13-24 Months",
IF(TelcoData2[[#This Row],[tenure]]&lt;=36,"25-36 Months",
IF(TelcoData2[[#This Row],[tenure]]&lt;=48,"37-48 Months",
IF(TelcoData2[[#This Row],[tenure]]&lt;=60,"49-60 Months",
"61-72 Months")))))</f>
        <v>49-60 Months</v>
      </c>
    </row>
    <row r="876" spans="1:24" x14ac:dyDescent="0.3">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s="5">
        <v>4634.3500000000004</v>
      </c>
      <c r="U876" t="s">
        <v>24</v>
      </c>
      <c r="V876" s="5">
        <f>IFERROR(VALUE(TRIM(TelcoData2[[#This Row],[TotalCharges]])),"")</f>
        <v>4634.3500000000004</v>
      </c>
      <c r="W876">
        <f>IF(TelcoData2[[#This Row],[Churn]]="Yes",1,0)</f>
        <v>0</v>
      </c>
      <c r="X876" t="str">
        <f>IF(TelcoData2[[#This Row],[tenure]]&lt;=12,"0-12 Months",
IF(TelcoData2[[#This Row],[tenure]]&lt;=24,"13-24 Months",
IF(TelcoData2[[#This Row],[tenure]]&lt;=36,"25-36 Months",
IF(TelcoData2[[#This Row],[tenure]]&lt;=48,"37-48 Months",
IF(TelcoData2[[#This Row],[tenure]]&lt;=60,"49-60 Months",
"61-72 Months")))))</f>
        <v>37-48 Months</v>
      </c>
    </row>
    <row r="877" spans="1:24" x14ac:dyDescent="0.3">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s="5">
        <v>113.95</v>
      </c>
      <c r="U877" t="s">
        <v>24</v>
      </c>
      <c r="V877" s="5">
        <f>IFERROR(VALUE(TRIM(TelcoData2[[#This Row],[TotalCharges]])),"")</f>
        <v>113.95</v>
      </c>
      <c r="W877">
        <f>IF(TelcoData2[[#This Row],[Churn]]="Yes",1,0)</f>
        <v>0</v>
      </c>
      <c r="X877" t="str">
        <f>IF(TelcoData2[[#This Row],[tenure]]&lt;=12,"0-12 Months",
IF(TelcoData2[[#This Row],[tenure]]&lt;=24,"13-24 Months",
IF(TelcoData2[[#This Row],[tenure]]&lt;=36,"25-36 Months",
IF(TelcoData2[[#This Row],[tenure]]&lt;=48,"37-48 Months",
IF(TelcoData2[[#This Row],[tenure]]&lt;=60,"49-60 Months",
"61-72 Months")))))</f>
        <v>0-12 Months</v>
      </c>
    </row>
    <row r="878" spans="1:24" x14ac:dyDescent="0.3">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s="5">
        <v>1582.75</v>
      </c>
      <c r="U878" t="s">
        <v>23</v>
      </c>
      <c r="V878" s="5">
        <f>IFERROR(VALUE(TRIM(TelcoData2[[#This Row],[TotalCharges]])),"")</f>
        <v>1582.75</v>
      </c>
      <c r="W878">
        <f>IF(TelcoData2[[#This Row],[Churn]]="Yes",1,0)</f>
        <v>1</v>
      </c>
      <c r="X878" t="str">
        <f>IF(TelcoData2[[#This Row],[tenure]]&lt;=12,"0-12 Months",
IF(TelcoData2[[#This Row],[tenure]]&lt;=24,"13-24 Months",
IF(TelcoData2[[#This Row],[tenure]]&lt;=36,"25-36 Months",
IF(TelcoData2[[#This Row],[tenure]]&lt;=48,"37-48 Months",
IF(TelcoData2[[#This Row],[tenure]]&lt;=60,"49-60 Months",
"61-72 Months")))))</f>
        <v>13-24 Months</v>
      </c>
    </row>
    <row r="879" spans="1:24" x14ac:dyDescent="0.3">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s="5">
        <v>3077</v>
      </c>
      <c r="U879" t="s">
        <v>24</v>
      </c>
      <c r="V879" s="5">
        <f>IFERROR(VALUE(TRIM(TelcoData2[[#This Row],[TotalCharges]])),"")</f>
        <v>3077</v>
      </c>
      <c r="W879">
        <f>IF(TelcoData2[[#This Row],[Churn]]="Yes",1,0)</f>
        <v>0</v>
      </c>
      <c r="X879" t="str">
        <f>IF(TelcoData2[[#This Row],[tenure]]&lt;=12,"0-12 Months",
IF(TelcoData2[[#This Row],[tenure]]&lt;=24,"13-24 Months",
IF(TelcoData2[[#This Row],[tenure]]&lt;=36,"25-36 Months",
IF(TelcoData2[[#This Row],[tenure]]&lt;=48,"37-48 Months",
IF(TelcoData2[[#This Row],[tenure]]&lt;=60,"49-60 Months",
"61-72 Months")))))</f>
        <v>49-60 Months</v>
      </c>
    </row>
    <row r="880" spans="1:24" x14ac:dyDescent="0.3">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s="5">
        <v>4039.5</v>
      </c>
      <c r="U880" t="s">
        <v>24</v>
      </c>
      <c r="V880" s="5">
        <f>IFERROR(VALUE(TRIM(TelcoData2[[#This Row],[TotalCharges]])),"")</f>
        <v>4039.5</v>
      </c>
      <c r="W880">
        <f>IF(TelcoData2[[#This Row],[Churn]]="Yes",1,0)</f>
        <v>0</v>
      </c>
      <c r="X880" t="str">
        <f>IF(TelcoData2[[#This Row],[tenure]]&lt;=12,"0-12 Months",
IF(TelcoData2[[#This Row],[tenure]]&lt;=24,"13-24 Months",
IF(TelcoData2[[#This Row],[tenure]]&lt;=36,"25-36 Months",
IF(TelcoData2[[#This Row],[tenure]]&lt;=48,"37-48 Months",
IF(TelcoData2[[#This Row],[tenure]]&lt;=60,"49-60 Months",
"61-72 Months")))))</f>
        <v>49-60 Months</v>
      </c>
    </row>
    <row r="881" spans="1:24" x14ac:dyDescent="0.3">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s="5">
        <v>1665.2</v>
      </c>
      <c r="U881" t="s">
        <v>24</v>
      </c>
      <c r="V881" s="5">
        <f>IFERROR(VALUE(TRIM(TelcoData2[[#This Row],[TotalCharges]])),"")</f>
        <v>1665.2</v>
      </c>
      <c r="W881">
        <f>IF(TelcoData2[[#This Row],[Churn]]="Yes",1,0)</f>
        <v>0</v>
      </c>
      <c r="X881" t="str">
        <f>IF(TelcoData2[[#This Row],[tenure]]&lt;=12,"0-12 Months",
IF(TelcoData2[[#This Row],[tenure]]&lt;=24,"13-24 Months",
IF(TelcoData2[[#This Row],[tenure]]&lt;=36,"25-36 Months",
IF(TelcoData2[[#This Row],[tenure]]&lt;=48,"37-48 Months",
IF(TelcoData2[[#This Row],[tenure]]&lt;=60,"49-60 Months",
"61-72 Months")))))</f>
        <v>25-36 Months</v>
      </c>
    </row>
    <row r="882" spans="1:24" x14ac:dyDescent="0.3">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s="5">
        <v>1043.3</v>
      </c>
      <c r="U882" t="s">
        <v>23</v>
      </c>
      <c r="V882" s="5">
        <f>IFERROR(VALUE(TRIM(TelcoData2[[#This Row],[TotalCharges]])),"")</f>
        <v>1043.3</v>
      </c>
      <c r="W882">
        <f>IF(TelcoData2[[#This Row],[Churn]]="Yes",1,0)</f>
        <v>1</v>
      </c>
      <c r="X882" t="str">
        <f>IF(TelcoData2[[#This Row],[tenure]]&lt;=12,"0-12 Months",
IF(TelcoData2[[#This Row],[tenure]]&lt;=24,"13-24 Months",
IF(TelcoData2[[#This Row],[tenure]]&lt;=36,"25-36 Months",
IF(TelcoData2[[#This Row],[tenure]]&lt;=48,"37-48 Months",
IF(TelcoData2[[#This Row],[tenure]]&lt;=60,"49-60 Months",
"61-72 Months")))))</f>
        <v>0-12 Months</v>
      </c>
    </row>
    <row r="883" spans="1:24" x14ac:dyDescent="0.3">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s="5">
        <v>504.2</v>
      </c>
      <c r="U883" t="s">
        <v>24</v>
      </c>
      <c r="V883" s="5">
        <f>IFERROR(VALUE(TRIM(TelcoData2[[#This Row],[TotalCharges]])),"")</f>
        <v>504.2</v>
      </c>
      <c r="W883">
        <f>IF(TelcoData2[[#This Row],[Churn]]="Yes",1,0)</f>
        <v>0</v>
      </c>
      <c r="X883" t="str">
        <f>IF(TelcoData2[[#This Row],[tenure]]&lt;=12,"0-12 Months",
IF(TelcoData2[[#This Row],[tenure]]&lt;=24,"13-24 Months",
IF(TelcoData2[[#This Row],[tenure]]&lt;=36,"25-36 Months",
IF(TelcoData2[[#This Row],[tenure]]&lt;=48,"37-48 Months",
IF(TelcoData2[[#This Row],[tenure]]&lt;=60,"49-60 Months",
"61-72 Months")))))</f>
        <v>25-36 Months</v>
      </c>
    </row>
    <row r="884" spans="1:24" x14ac:dyDescent="0.3">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s="5">
        <v>497.55</v>
      </c>
      <c r="U884" t="s">
        <v>23</v>
      </c>
      <c r="V884" s="5">
        <f>IFERROR(VALUE(TRIM(TelcoData2[[#This Row],[TotalCharges]])),"")</f>
        <v>497.55</v>
      </c>
      <c r="W884">
        <f>IF(TelcoData2[[#This Row],[Churn]]="Yes",1,0)</f>
        <v>1</v>
      </c>
      <c r="X884" t="str">
        <f>IF(TelcoData2[[#This Row],[tenure]]&lt;=12,"0-12 Months",
IF(TelcoData2[[#This Row],[tenure]]&lt;=24,"13-24 Months",
IF(TelcoData2[[#This Row],[tenure]]&lt;=36,"25-36 Months",
IF(TelcoData2[[#This Row],[tenure]]&lt;=48,"37-48 Months",
IF(TelcoData2[[#This Row],[tenure]]&lt;=60,"49-60 Months",
"61-72 Months")))))</f>
        <v>0-12 Months</v>
      </c>
    </row>
    <row r="885" spans="1:24" x14ac:dyDescent="0.3">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s="5">
        <v>7511.65</v>
      </c>
      <c r="U885" t="s">
        <v>24</v>
      </c>
      <c r="V885" s="5">
        <f>IFERROR(VALUE(TRIM(TelcoData2[[#This Row],[TotalCharges]])),"")</f>
        <v>7511.65</v>
      </c>
      <c r="W885">
        <f>IF(TelcoData2[[#This Row],[Churn]]="Yes",1,0)</f>
        <v>0</v>
      </c>
      <c r="X885" t="str">
        <f>IF(TelcoData2[[#This Row],[tenure]]&lt;=12,"0-12 Months",
IF(TelcoData2[[#This Row],[tenure]]&lt;=24,"13-24 Months",
IF(TelcoData2[[#This Row],[tenure]]&lt;=36,"25-36 Months",
IF(TelcoData2[[#This Row],[tenure]]&lt;=48,"37-48 Months",
IF(TelcoData2[[#This Row],[tenure]]&lt;=60,"49-60 Months",
"61-72 Months")))))</f>
        <v>61-72 Months</v>
      </c>
    </row>
    <row r="886" spans="1:24" x14ac:dyDescent="0.3">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s="5">
        <v>1782</v>
      </c>
      <c r="U886" t="s">
        <v>24</v>
      </c>
      <c r="V886" s="5">
        <f>IFERROR(VALUE(TRIM(TelcoData2[[#This Row],[TotalCharges]])),"")</f>
        <v>1782</v>
      </c>
      <c r="W886">
        <f>IF(TelcoData2[[#This Row],[Churn]]="Yes",1,0)</f>
        <v>0</v>
      </c>
      <c r="X886" t="str">
        <f>IF(TelcoData2[[#This Row],[tenure]]&lt;=12,"0-12 Months",
IF(TelcoData2[[#This Row],[tenure]]&lt;=24,"13-24 Months",
IF(TelcoData2[[#This Row],[tenure]]&lt;=36,"25-36 Months",
IF(TelcoData2[[#This Row],[tenure]]&lt;=48,"37-48 Months",
IF(TelcoData2[[#This Row],[tenure]]&lt;=60,"49-60 Months",
"61-72 Months")))))</f>
        <v>49-60 Months</v>
      </c>
    </row>
    <row r="887" spans="1:24" x14ac:dyDescent="0.3">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s="5">
        <v>20.05</v>
      </c>
      <c r="U887" t="s">
        <v>24</v>
      </c>
      <c r="V887" s="5">
        <f>IFERROR(VALUE(TRIM(TelcoData2[[#This Row],[TotalCharges]])),"")</f>
        <v>20.05</v>
      </c>
      <c r="W887">
        <f>IF(TelcoData2[[#This Row],[Churn]]="Yes",1,0)</f>
        <v>0</v>
      </c>
      <c r="X887" t="str">
        <f>IF(TelcoData2[[#This Row],[tenure]]&lt;=12,"0-12 Months",
IF(TelcoData2[[#This Row],[tenure]]&lt;=24,"13-24 Months",
IF(TelcoData2[[#This Row],[tenure]]&lt;=36,"25-36 Months",
IF(TelcoData2[[#This Row],[tenure]]&lt;=48,"37-48 Months",
IF(TelcoData2[[#This Row],[tenure]]&lt;=60,"49-60 Months",
"61-72 Months")))))</f>
        <v>0-12 Months</v>
      </c>
    </row>
    <row r="888" spans="1:24" x14ac:dyDescent="0.3">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s="5">
        <v>609.65</v>
      </c>
      <c r="U888" t="s">
        <v>24</v>
      </c>
      <c r="V888" s="5">
        <f>IFERROR(VALUE(TRIM(TelcoData2[[#This Row],[TotalCharges]])),"")</f>
        <v>609.65</v>
      </c>
      <c r="W888">
        <f>IF(TelcoData2[[#This Row],[Churn]]="Yes",1,0)</f>
        <v>0</v>
      </c>
      <c r="X888" t="str">
        <f>IF(TelcoData2[[#This Row],[tenure]]&lt;=12,"0-12 Months",
IF(TelcoData2[[#This Row],[tenure]]&lt;=24,"13-24 Months",
IF(TelcoData2[[#This Row],[tenure]]&lt;=36,"25-36 Months",
IF(TelcoData2[[#This Row],[tenure]]&lt;=48,"37-48 Months",
IF(TelcoData2[[#This Row],[tenure]]&lt;=60,"49-60 Months",
"61-72 Months")))))</f>
        <v>0-12 Months</v>
      </c>
    </row>
    <row r="889" spans="1:24" x14ac:dyDescent="0.3">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s="5">
        <v>2857.6</v>
      </c>
      <c r="U889" t="s">
        <v>24</v>
      </c>
      <c r="V889" s="5">
        <f>IFERROR(VALUE(TRIM(TelcoData2[[#This Row],[TotalCharges]])),"")</f>
        <v>2857.6</v>
      </c>
      <c r="W889">
        <f>IF(TelcoData2[[#This Row],[Churn]]="Yes",1,0)</f>
        <v>0</v>
      </c>
      <c r="X889" t="str">
        <f>IF(TelcoData2[[#This Row],[tenure]]&lt;=12,"0-12 Months",
IF(TelcoData2[[#This Row],[tenure]]&lt;=24,"13-24 Months",
IF(TelcoData2[[#This Row],[tenure]]&lt;=36,"25-36 Months",
IF(TelcoData2[[#This Row],[tenure]]&lt;=48,"37-48 Months",
IF(TelcoData2[[#This Row],[tenure]]&lt;=60,"49-60 Months",
"61-72 Months")))))</f>
        <v>25-36 Months</v>
      </c>
    </row>
    <row r="890" spans="1:24" x14ac:dyDescent="0.3">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s="5">
        <v>3247.55</v>
      </c>
      <c r="U890" t="s">
        <v>24</v>
      </c>
      <c r="V890" s="5">
        <f>IFERROR(VALUE(TRIM(TelcoData2[[#This Row],[TotalCharges]])),"")</f>
        <v>3247.55</v>
      </c>
      <c r="W890">
        <f>IF(TelcoData2[[#This Row],[Churn]]="Yes",1,0)</f>
        <v>0</v>
      </c>
      <c r="X890" t="str">
        <f>IF(TelcoData2[[#This Row],[tenure]]&lt;=12,"0-12 Months",
IF(TelcoData2[[#This Row],[tenure]]&lt;=24,"13-24 Months",
IF(TelcoData2[[#This Row],[tenure]]&lt;=36,"25-36 Months",
IF(TelcoData2[[#This Row],[tenure]]&lt;=48,"37-48 Months",
IF(TelcoData2[[#This Row],[tenure]]&lt;=60,"49-60 Months",
"61-72 Months")))))</f>
        <v>37-48 Months</v>
      </c>
    </row>
    <row r="891" spans="1:24" x14ac:dyDescent="0.3">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s="5">
        <v>6215.35</v>
      </c>
      <c r="U891" t="s">
        <v>23</v>
      </c>
      <c r="V891" s="5">
        <f>IFERROR(VALUE(TRIM(TelcoData2[[#This Row],[TotalCharges]])),"")</f>
        <v>6215.35</v>
      </c>
      <c r="W891">
        <f>IF(TelcoData2[[#This Row],[Churn]]="Yes",1,0)</f>
        <v>1</v>
      </c>
      <c r="X891" t="str">
        <f>IF(TelcoData2[[#This Row],[tenure]]&lt;=12,"0-12 Months",
IF(TelcoData2[[#This Row],[tenure]]&lt;=24,"13-24 Months",
IF(TelcoData2[[#This Row],[tenure]]&lt;=36,"25-36 Months",
IF(TelcoData2[[#This Row],[tenure]]&lt;=48,"37-48 Months",
IF(TelcoData2[[#This Row],[tenure]]&lt;=60,"49-60 Months",
"61-72 Months")))))</f>
        <v>61-72 Months</v>
      </c>
    </row>
    <row r="892" spans="1:24" x14ac:dyDescent="0.3">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s="5">
        <v>2823</v>
      </c>
      <c r="U892" t="s">
        <v>24</v>
      </c>
      <c r="V892" s="5">
        <f>IFERROR(VALUE(TRIM(TelcoData2[[#This Row],[TotalCharges]])),"")</f>
        <v>2823</v>
      </c>
      <c r="W892">
        <f>IF(TelcoData2[[#This Row],[Churn]]="Yes",1,0)</f>
        <v>0</v>
      </c>
      <c r="X892" t="str">
        <f>IF(TelcoData2[[#This Row],[tenure]]&lt;=12,"0-12 Months",
IF(TelcoData2[[#This Row],[tenure]]&lt;=24,"13-24 Months",
IF(TelcoData2[[#This Row],[tenure]]&lt;=36,"25-36 Months",
IF(TelcoData2[[#This Row],[tenure]]&lt;=48,"37-48 Months",
IF(TelcoData2[[#This Row],[tenure]]&lt;=60,"49-60 Months",
"61-72 Months")))))</f>
        <v>25-36 Months</v>
      </c>
    </row>
    <row r="893" spans="1:24" x14ac:dyDescent="0.3">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s="5">
        <v>5017.8999999999996</v>
      </c>
      <c r="U893" t="s">
        <v>23</v>
      </c>
      <c r="V893" s="5">
        <f>IFERROR(VALUE(TRIM(TelcoData2[[#This Row],[TotalCharges]])),"")</f>
        <v>5017.8999999999996</v>
      </c>
      <c r="W893">
        <f>IF(TelcoData2[[#This Row],[Churn]]="Yes",1,0)</f>
        <v>1</v>
      </c>
      <c r="X893" t="str">
        <f>IF(TelcoData2[[#This Row],[tenure]]&lt;=12,"0-12 Months",
IF(TelcoData2[[#This Row],[tenure]]&lt;=24,"13-24 Months",
IF(TelcoData2[[#This Row],[tenure]]&lt;=36,"25-36 Months",
IF(TelcoData2[[#This Row],[tenure]]&lt;=48,"37-48 Months",
IF(TelcoData2[[#This Row],[tenure]]&lt;=60,"49-60 Months",
"61-72 Months")))))</f>
        <v>49-60 Months</v>
      </c>
    </row>
    <row r="894" spans="1:24" x14ac:dyDescent="0.3">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s="5">
        <v>2619.25</v>
      </c>
      <c r="U894" t="s">
        <v>24</v>
      </c>
      <c r="V894" s="5">
        <f>IFERROR(VALUE(TRIM(TelcoData2[[#This Row],[TotalCharges]])),"")</f>
        <v>2619.25</v>
      </c>
      <c r="W894">
        <f>IF(TelcoData2[[#This Row],[Churn]]="Yes",1,0)</f>
        <v>0</v>
      </c>
      <c r="X894" t="str">
        <f>IF(TelcoData2[[#This Row],[tenure]]&lt;=12,"0-12 Months",
IF(TelcoData2[[#This Row],[tenure]]&lt;=24,"13-24 Months",
IF(TelcoData2[[#This Row],[tenure]]&lt;=36,"25-36 Months",
IF(TelcoData2[[#This Row],[tenure]]&lt;=48,"37-48 Months",
IF(TelcoData2[[#This Row],[tenure]]&lt;=60,"49-60 Months",
"61-72 Months")))))</f>
        <v>25-36 Months</v>
      </c>
    </row>
    <row r="895" spans="1:24" x14ac:dyDescent="0.3">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s="5">
        <v>24.6</v>
      </c>
      <c r="U895" t="s">
        <v>23</v>
      </c>
      <c r="V895" s="5">
        <f>IFERROR(VALUE(TRIM(TelcoData2[[#This Row],[TotalCharges]])),"")</f>
        <v>24.6</v>
      </c>
      <c r="W895">
        <f>IF(TelcoData2[[#This Row],[Churn]]="Yes",1,0)</f>
        <v>1</v>
      </c>
      <c r="X895" t="str">
        <f>IF(TelcoData2[[#This Row],[tenure]]&lt;=12,"0-12 Months",
IF(TelcoData2[[#This Row],[tenure]]&lt;=24,"13-24 Months",
IF(TelcoData2[[#This Row],[tenure]]&lt;=36,"25-36 Months",
IF(TelcoData2[[#This Row],[tenure]]&lt;=48,"37-48 Months",
IF(TelcoData2[[#This Row],[tenure]]&lt;=60,"49-60 Months",
"61-72 Months")))))</f>
        <v>0-12 Months</v>
      </c>
    </row>
    <row r="896" spans="1:24" x14ac:dyDescent="0.3">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s="5">
        <v>4965.1000000000004</v>
      </c>
      <c r="U896" t="s">
        <v>24</v>
      </c>
      <c r="V896" s="5">
        <f>IFERROR(VALUE(TRIM(TelcoData2[[#This Row],[TotalCharges]])),"")</f>
        <v>4965.1000000000004</v>
      </c>
      <c r="W896">
        <f>IF(TelcoData2[[#This Row],[Churn]]="Yes",1,0)</f>
        <v>0</v>
      </c>
      <c r="X896" t="str">
        <f>IF(TelcoData2[[#This Row],[tenure]]&lt;=12,"0-12 Months",
IF(TelcoData2[[#This Row],[tenure]]&lt;=24,"13-24 Months",
IF(TelcoData2[[#This Row],[tenure]]&lt;=36,"25-36 Months",
IF(TelcoData2[[#This Row],[tenure]]&lt;=48,"37-48 Months",
IF(TelcoData2[[#This Row],[tenure]]&lt;=60,"49-60 Months",
"61-72 Months")))))</f>
        <v>61-72 Months</v>
      </c>
    </row>
    <row r="897" spans="1:24" x14ac:dyDescent="0.3">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s="5">
        <v>2679.7</v>
      </c>
      <c r="U897" t="s">
        <v>24</v>
      </c>
      <c r="V897" s="5">
        <f>IFERROR(VALUE(TRIM(TelcoData2[[#This Row],[TotalCharges]])),"")</f>
        <v>2679.7</v>
      </c>
      <c r="W897">
        <f>IF(TelcoData2[[#This Row],[Churn]]="Yes",1,0)</f>
        <v>0</v>
      </c>
      <c r="X897" t="str">
        <f>IF(TelcoData2[[#This Row],[tenure]]&lt;=12,"0-12 Months",
IF(TelcoData2[[#This Row],[tenure]]&lt;=24,"13-24 Months",
IF(TelcoData2[[#This Row],[tenure]]&lt;=36,"25-36 Months",
IF(TelcoData2[[#This Row],[tenure]]&lt;=48,"37-48 Months",
IF(TelcoData2[[#This Row],[tenure]]&lt;=60,"49-60 Months",
"61-72 Months")))))</f>
        <v>25-36 Months</v>
      </c>
    </row>
    <row r="898" spans="1:24" x14ac:dyDescent="0.3">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s="5">
        <v>8310.5499999999993</v>
      </c>
      <c r="U898" t="s">
        <v>24</v>
      </c>
      <c r="V898" s="5">
        <f>IFERROR(VALUE(TRIM(TelcoData2[[#This Row],[TotalCharges]])),"")</f>
        <v>8310.5499999999993</v>
      </c>
      <c r="W898">
        <f>IF(TelcoData2[[#This Row],[Churn]]="Yes",1,0)</f>
        <v>0</v>
      </c>
      <c r="X898" t="str">
        <f>IF(TelcoData2[[#This Row],[tenure]]&lt;=12,"0-12 Months",
IF(TelcoData2[[#This Row],[tenure]]&lt;=24,"13-24 Months",
IF(TelcoData2[[#This Row],[tenure]]&lt;=36,"25-36 Months",
IF(TelcoData2[[#This Row],[tenure]]&lt;=48,"37-48 Months",
IF(TelcoData2[[#This Row],[tenure]]&lt;=60,"49-60 Months",
"61-72 Months")))))</f>
        <v>61-72 Months</v>
      </c>
    </row>
    <row r="899" spans="1:24" x14ac:dyDescent="0.3">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s="5">
        <v>5682.25</v>
      </c>
      <c r="U899" t="s">
        <v>24</v>
      </c>
      <c r="V899" s="5">
        <f>IFERROR(VALUE(TRIM(TelcoData2[[#This Row],[TotalCharges]])),"")</f>
        <v>5682.25</v>
      </c>
      <c r="W899">
        <f>IF(TelcoData2[[#This Row],[Churn]]="Yes",1,0)</f>
        <v>0</v>
      </c>
      <c r="X899" t="str">
        <f>IF(TelcoData2[[#This Row],[tenure]]&lt;=12,"0-12 Months",
IF(TelcoData2[[#This Row],[tenure]]&lt;=24,"13-24 Months",
IF(TelcoData2[[#This Row],[tenure]]&lt;=36,"25-36 Months",
IF(TelcoData2[[#This Row],[tenure]]&lt;=48,"37-48 Months",
IF(TelcoData2[[#This Row],[tenure]]&lt;=60,"49-60 Months",
"61-72 Months")))))</f>
        <v>49-60 Months</v>
      </c>
    </row>
    <row r="900" spans="1:24" x14ac:dyDescent="0.3">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s="5">
        <v>1120.95</v>
      </c>
      <c r="U900" t="s">
        <v>23</v>
      </c>
      <c r="V900" s="5">
        <f>IFERROR(VALUE(TRIM(TelcoData2[[#This Row],[TotalCharges]])),"")</f>
        <v>1120.95</v>
      </c>
      <c r="W900">
        <f>IF(TelcoData2[[#This Row],[Churn]]="Yes",1,0)</f>
        <v>1</v>
      </c>
      <c r="X900" t="str">
        <f>IF(TelcoData2[[#This Row],[tenure]]&lt;=12,"0-12 Months",
IF(TelcoData2[[#This Row],[tenure]]&lt;=24,"13-24 Months",
IF(TelcoData2[[#This Row],[tenure]]&lt;=36,"25-36 Months",
IF(TelcoData2[[#This Row],[tenure]]&lt;=48,"37-48 Months",
IF(TelcoData2[[#This Row],[tenure]]&lt;=60,"49-60 Months",
"61-72 Months")))))</f>
        <v>0-12 Months</v>
      </c>
    </row>
    <row r="901" spans="1:24" x14ac:dyDescent="0.3">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s="5">
        <v>4914.8999999999996</v>
      </c>
      <c r="U901" t="s">
        <v>24</v>
      </c>
      <c r="V901" s="5">
        <f>IFERROR(VALUE(TRIM(TelcoData2[[#This Row],[TotalCharges]])),"")</f>
        <v>4914.8999999999996</v>
      </c>
      <c r="W901">
        <f>IF(TelcoData2[[#This Row],[Churn]]="Yes",1,0)</f>
        <v>0</v>
      </c>
      <c r="X901" t="str">
        <f>IF(TelcoData2[[#This Row],[tenure]]&lt;=12,"0-12 Months",
IF(TelcoData2[[#This Row],[tenure]]&lt;=24,"13-24 Months",
IF(TelcoData2[[#This Row],[tenure]]&lt;=36,"25-36 Months",
IF(TelcoData2[[#This Row],[tenure]]&lt;=48,"37-48 Months",
IF(TelcoData2[[#This Row],[tenure]]&lt;=60,"49-60 Months",
"61-72 Months")))))</f>
        <v>49-60 Months</v>
      </c>
    </row>
    <row r="902" spans="1:24" x14ac:dyDescent="0.3">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s="5">
        <v>27.55</v>
      </c>
      <c r="U902" t="s">
        <v>24</v>
      </c>
      <c r="V902" s="5">
        <f>IFERROR(VALUE(TRIM(TelcoData2[[#This Row],[TotalCharges]])),"")</f>
        <v>27.55</v>
      </c>
      <c r="W902">
        <f>IF(TelcoData2[[#This Row],[Churn]]="Yes",1,0)</f>
        <v>0</v>
      </c>
      <c r="X902" t="str">
        <f>IF(TelcoData2[[#This Row],[tenure]]&lt;=12,"0-12 Months",
IF(TelcoData2[[#This Row],[tenure]]&lt;=24,"13-24 Months",
IF(TelcoData2[[#This Row],[tenure]]&lt;=36,"25-36 Months",
IF(TelcoData2[[#This Row],[tenure]]&lt;=48,"37-48 Months",
IF(TelcoData2[[#This Row],[tenure]]&lt;=60,"49-60 Months",
"61-72 Months")))))</f>
        <v>0-12 Months</v>
      </c>
    </row>
    <row r="903" spans="1:24" x14ac:dyDescent="0.3">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s="5">
        <v>923.5</v>
      </c>
      <c r="U903" t="s">
        <v>23</v>
      </c>
      <c r="V903" s="5">
        <f>IFERROR(VALUE(TRIM(TelcoData2[[#This Row],[TotalCharges]])),"")</f>
        <v>923.5</v>
      </c>
      <c r="W903">
        <f>IF(TelcoData2[[#This Row],[Churn]]="Yes",1,0)</f>
        <v>1</v>
      </c>
      <c r="X903" t="str">
        <f>IF(TelcoData2[[#This Row],[tenure]]&lt;=12,"0-12 Months",
IF(TelcoData2[[#This Row],[tenure]]&lt;=24,"13-24 Months",
IF(TelcoData2[[#This Row],[tenure]]&lt;=36,"25-36 Months",
IF(TelcoData2[[#This Row],[tenure]]&lt;=48,"37-48 Months",
IF(TelcoData2[[#This Row],[tenure]]&lt;=60,"49-60 Months",
"61-72 Months")))))</f>
        <v>0-12 Months</v>
      </c>
    </row>
    <row r="904" spans="1:24" x14ac:dyDescent="0.3">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s="5">
        <v>1625.65</v>
      </c>
      <c r="U904" t="s">
        <v>23</v>
      </c>
      <c r="V904" s="5">
        <f>IFERROR(VALUE(TRIM(TelcoData2[[#This Row],[TotalCharges]])),"")</f>
        <v>1625.65</v>
      </c>
      <c r="W904">
        <f>IF(TelcoData2[[#This Row],[Churn]]="Yes",1,0)</f>
        <v>1</v>
      </c>
      <c r="X904" t="str">
        <f>IF(TelcoData2[[#This Row],[tenure]]&lt;=12,"0-12 Months",
IF(TelcoData2[[#This Row],[tenure]]&lt;=24,"13-24 Months",
IF(TelcoData2[[#This Row],[tenure]]&lt;=36,"25-36 Months",
IF(TelcoData2[[#This Row],[tenure]]&lt;=48,"37-48 Months",
IF(TelcoData2[[#This Row],[tenure]]&lt;=60,"49-60 Months",
"61-72 Months")))))</f>
        <v>13-24 Months</v>
      </c>
    </row>
    <row r="905" spans="1:24" x14ac:dyDescent="0.3">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s="5">
        <v>6068.65</v>
      </c>
      <c r="U905" t="s">
        <v>24</v>
      </c>
      <c r="V905" s="5">
        <f>IFERROR(VALUE(TRIM(TelcoData2[[#This Row],[TotalCharges]])),"")</f>
        <v>6068.65</v>
      </c>
      <c r="W905">
        <f>IF(TelcoData2[[#This Row],[Churn]]="Yes",1,0)</f>
        <v>0</v>
      </c>
      <c r="X905" t="str">
        <f>IF(TelcoData2[[#This Row],[tenure]]&lt;=12,"0-12 Months",
IF(TelcoData2[[#This Row],[tenure]]&lt;=24,"13-24 Months",
IF(TelcoData2[[#This Row],[tenure]]&lt;=36,"25-36 Months",
IF(TelcoData2[[#This Row],[tenure]]&lt;=48,"37-48 Months",
IF(TelcoData2[[#This Row],[tenure]]&lt;=60,"49-60 Months",
"61-72 Months")))))</f>
        <v>49-60 Months</v>
      </c>
    </row>
    <row r="906" spans="1:24" x14ac:dyDescent="0.3">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s="5">
        <v>5398.6</v>
      </c>
      <c r="U906" t="s">
        <v>24</v>
      </c>
      <c r="V906" s="5">
        <f>IFERROR(VALUE(TRIM(TelcoData2[[#This Row],[TotalCharges]])),"")</f>
        <v>5398.6</v>
      </c>
      <c r="W906">
        <f>IF(TelcoData2[[#This Row],[Churn]]="Yes",1,0)</f>
        <v>0</v>
      </c>
      <c r="X906" t="str">
        <f>IF(TelcoData2[[#This Row],[tenure]]&lt;=12,"0-12 Months",
IF(TelcoData2[[#This Row],[tenure]]&lt;=24,"13-24 Months",
IF(TelcoData2[[#This Row],[tenure]]&lt;=36,"25-36 Months",
IF(TelcoData2[[#This Row],[tenure]]&lt;=48,"37-48 Months",
IF(TelcoData2[[#This Row],[tenure]]&lt;=60,"49-60 Months",
"61-72 Months")))))</f>
        <v>61-72 Months</v>
      </c>
    </row>
    <row r="907" spans="1:24" x14ac:dyDescent="0.3">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s="5">
        <v>918.6</v>
      </c>
      <c r="U907" t="s">
        <v>23</v>
      </c>
      <c r="V907" s="5">
        <f>IFERROR(VALUE(TRIM(TelcoData2[[#This Row],[TotalCharges]])),"")</f>
        <v>918.6</v>
      </c>
      <c r="W907">
        <f>IF(TelcoData2[[#This Row],[Churn]]="Yes",1,0)</f>
        <v>1</v>
      </c>
      <c r="X907" t="str">
        <f>IF(TelcoData2[[#This Row],[tenure]]&lt;=12,"0-12 Months",
IF(TelcoData2[[#This Row],[tenure]]&lt;=24,"13-24 Months",
IF(TelcoData2[[#This Row],[tenure]]&lt;=36,"25-36 Months",
IF(TelcoData2[[#This Row],[tenure]]&lt;=48,"37-48 Months",
IF(TelcoData2[[#This Row],[tenure]]&lt;=60,"49-60 Months",
"61-72 Months")))))</f>
        <v>0-12 Months</v>
      </c>
    </row>
    <row r="908" spans="1:24" x14ac:dyDescent="0.3">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s="5">
        <v>234.85</v>
      </c>
      <c r="U908" t="s">
        <v>24</v>
      </c>
      <c r="V908" s="5">
        <f>IFERROR(VALUE(TRIM(TelcoData2[[#This Row],[TotalCharges]])),"")</f>
        <v>234.85</v>
      </c>
      <c r="W908">
        <f>IF(TelcoData2[[#This Row],[Churn]]="Yes",1,0)</f>
        <v>0</v>
      </c>
      <c r="X908" t="str">
        <f>IF(TelcoData2[[#This Row],[tenure]]&lt;=12,"0-12 Months",
IF(TelcoData2[[#This Row],[tenure]]&lt;=24,"13-24 Months",
IF(TelcoData2[[#This Row],[tenure]]&lt;=36,"25-36 Months",
IF(TelcoData2[[#This Row],[tenure]]&lt;=48,"37-48 Months",
IF(TelcoData2[[#This Row],[tenure]]&lt;=60,"49-60 Months",
"61-72 Months")))))</f>
        <v>0-12 Months</v>
      </c>
    </row>
    <row r="909" spans="1:24" x14ac:dyDescent="0.3">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s="5">
        <v>1231.8499999999999</v>
      </c>
      <c r="U909" t="s">
        <v>24</v>
      </c>
      <c r="V909" s="5">
        <f>IFERROR(VALUE(TRIM(TelcoData2[[#This Row],[TotalCharges]])),"")</f>
        <v>1231.8499999999999</v>
      </c>
      <c r="W909">
        <f>IF(TelcoData2[[#This Row],[Churn]]="Yes",1,0)</f>
        <v>0</v>
      </c>
      <c r="X909" t="str">
        <f>IF(TelcoData2[[#This Row],[tenure]]&lt;=12,"0-12 Months",
IF(TelcoData2[[#This Row],[tenure]]&lt;=24,"13-24 Months",
IF(TelcoData2[[#This Row],[tenure]]&lt;=36,"25-36 Months",
IF(TelcoData2[[#This Row],[tenure]]&lt;=48,"37-48 Months",
IF(TelcoData2[[#This Row],[tenure]]&lt;=60,"49-60 Months",
"61-72 Months")))))</f>
        <v>13-24 Months</v>
      </c>
    </row>
    <row r="910" spans="1:24" x14ac:dyDescent="0.3">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s="5">
        <v>170.9</v>
      </c>
      <c r="U910" t="s">
        <v>24</v>
      </c>
      <c r="V910" s="5">
        <f>IFERROR(VALUE(TRIM(TelcoData2[[#This Row],[TotalCharges]])),"")</f>
        <v>170.9</v>
      </c>
      <c r="W910">
        <f>IF(TelcoData2[[#This Row],[Churn]]="Yes",1,0)</f>
        <v>0</v>
      </c>
      <c r="X910" t="str">
        <f>IF(TelcoData2[[#This Row],[tenure]]&lt;=12,"0-12 Months",
IF(TelcoData2[[#This Row],[tenure]]&lt;=24,"13-24 Months",
IF(TelcoData2[[#This Row],[tenure]]&lt;=36,"25-36 Months",
IF(TelcoData2[[#This Row],[tenure]]&lt;=48,"37-48 Months",
IF(TelcoData2[[#This Row],[tenure]]&lt;=60,"49-60 Months",
"61-72 Months")))))</f>
        <v>0-12 Months</v>
      </c>
    </row>
    <row r="911" spans="1:24" x14ac:dyDescent="0.3">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s="5">
        <v>7984.15</v>
      </c>
      <c r="U911" t="s">
        <v>24</v>
      </c>
      <c r="V911" s="5">
        <f>IFERROR(VALUE(TRIM(TelcoData2[[#This Row],[TotalCharges]])),"")</f>
        <v>7984.15</v>
      </c>
      <c r="W911">
        <f>IF(TelcoData2[[#This Row],[Churn]]="Yes",1,0)</f>
        <v>0</v>
      </c>
      <c r="X911" t="str">
        <f>IF(TelcoData2[[#This Row],[tenure]]&lt;=12,"0-12 Months",
IF(TelcoData2[[#This Row],[tenure]]&lt;=24,"13-24 Months",
IF(TelcoData2[[#This Row],[tenure]]&lt;=36,"25-36 Months",
IF(TelcoData2[[#This Row],[tenure]]&lt;=48,"37-48 Months",
IF(TelcoData2[[#This Row],[tenure]]&lt;=60,"49-60 Months",
"61-72 Months")))))</f>
        <v>61-72 Months</v>
      </c>
    </row>
    <row r="912" spans="1:24" x14ac:dyDescent="0.3">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s="5">
        <v>688.65</v>
      </c>
      <c r="U912" t="s">
        <v>23</v>
      </c>
      <c r="V912" s="5">
        <f>IFERROR(VALUE(TRIM(TelcoData2[[#This Row],[TotalCharges]])),"")</f>
        <v>688.65</v>
      </c>
      <c r="W912">
        <f>IF(TelcoData2[[#This Row],[Churn]]="Yes",1,0)</f>
        <v>1</v>
      </c>
      <c r="X912" t="str">
        <f>IF(TelcoData2[[#This Row],[tenure]]&lt;=12,"0-12 Months",
IF(TelcoData2[[#This Row],[tenure]]&lt;=24,"13-24 Months",
IF(TelcoData2[[#This Row],[tenure]]&lt;=36,"25-36 Months",
IF(TelcoData2[[#This Row],[tenure]]&lt;=48,"37-48 Months",
IF(TelcoData2[[#This Row],[tenure]]&lt;=60,"49-60 Months",
"61-72 Months")))))</f>
        <v>0-12 Months</v>
      </c>
    </row>
    <row r="913" spans="1:24" x14ac:dyDescent="0.3">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s="5">
        <v>1288.3</v>
      </c>
      <c r="U913" t="s">
        <v>24</v>
      </c>
      <c r="V913" s="5">
        <f>IFERROR(VALUE(TRIM(TelcoData2[[#This Row],[TotalCharges]])),"")</f>
        <v>1288.3</v>
      </c>
      <c r="W913">
        <f>IF(TelcoData2[[#This Row],[Churn]]="Yes",1,0)</f>
        <v>0</v>
      </c>
      <c r="X913" t="str">
        <f>IF(TelcoData2[[#This Row],[tenure]]&lt;=12,"0-12 Months",
IF(TelcoData2[[#This Row],[tenure]]&lt;=24,"13-24 Months",
IF(TelcoData2[[#This Row],[tenure]]&lt;=36,"25-36 Months",
IF(TelcoData2[[#This Row],[tenure]]&lt;=48,"37-48 Months",
IF(TelcoData2[[#This Row],[tenure]]&lt;=60,"49-60 Months",
"61-72 Months")))))</f>
        <v>13-24 Months</v>
      </c>
    </row>
    <row r="914" spans="1:24" x14ac:dyDescent="0.3">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s="5">
        <v>7848.5</v>
      </c>
      <c r="U914" t="s">
        <v>24</v>
      </c>
      <c r="V914" s="5">
        <f>IFERROR(VALUE(TRIM(TelcoData2[[#This Row],[TotalCharges]])),"")</f>
        <v>7848.5</v>
      </c>
      <c r="W914">
        <f>IF(TelcoData2[[#This Row],[Churn]]="Yes",1,0)</f>
        <v>0</v>
      </c>
      <c r="X914" t="str">
        <f>IF(TelcoData2[[#This Row],[tenure]]&lt;=12,"0-12 Months",
IF(TelcoData2[[#This Row],[tenure]]&lt;=24,"13-24 Months",
IF(TelcoData2[[#This Row],[tenure]]&lt;=36,"25-36 Months",
IF(TelcoData2[[#This Row],[tenure]]&lt;=48,"37-48 Months",
IF(TelcoData2[[#This Row],[tenure]]&lt;=60,"49-60 Months",
"61-72 Months")))))</f>
        <v>61-72 Months</v>
      </c>
    </row>
    <row r="915" spans="1:24" x14ac:dyDescent="0.3">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s="5">
        <v>267</v>
      </c>
      <c r="U915" t="s">
        <v>24</v>
      </c>
      <c r="V915" s="5">
        <f>IFERROR(VALUE(TRIM(TelcoData2[[#This Row],[TotalCharges]])),"")</f>
        <v>267</v>
      </c>
      <c r="W915">
        <f>IF(TelcoData2[[#This Row],[Churn]]="Yes",1,0)</f>
        <v>0</v>
      </c>
      <c r="X915" t="str">
        <f>IF(TelcoData2[[#This Row],[tenure]]&lt;=12,"0-12 Months",
IF(TelcoData2[[#This Row],[tenure]]&lt;=24,"13-24 Months",
IF(TelcoData2[[#This Row],[tenure]]&lt;=36,"25-36 Months",
IF(TelcoData2[[#This Row],[tenure]]&lt;=48,"37-48 Months",
IF(TelcoData2[[#This Row],[tenure]]&lt;=60,"49-60 Months",
"61-72 Months")))))</f>
        <v>0-12 Months</v>
      </c>
    </row>
    <row r="916" spans="1:24" x14ac:dyDescent="0.3">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s="5">
        <v>1798.9</v>
      </c>
      <c r="U916" t="s">
        <v>24</v>
      </c>
      <c r="V916" s="5">
        <f>IFERROR(VALUE(TRIM(TelcoData2[[#This Row],[TotalCharges]])),"")</f>
        <v>1798.9</v>
      </c>
      <c r="W916">
        <f>IF(TelcoData2[[#This Row],[Churn]]="Yes",1,0)</f>
        <v>0</v>
      </c>
      <c r="X916" t="str">
        <f>IF(TelcoData2[[#This Row],[tenure]]&lt;=12,"0-12 Months",
IF(TelcoData2[[#This Row],[tenure]]&lt;=24,"13-24 Months",
IF(TelcoData2[[#This Row],[tenure]]&lt;=36,"25-36 Months",
IF(TelcoData2[[#This Row],[tenure]]&lt;=48,"37-48 Months",
IF(TelcoData2[[#This Row],[tenure]]&lt;=60,"49-60 Months",
"61-72 Months")))))</f>
        <v>61-72 Months</v>
      </c>
    </row>
    <row r="917" spans="1:24" x14ac:dyDescent="0.3">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s="5">
        <v>73.55</v>
      </c>
      <c r="U917" t="s">
        <v>23</v>
      </c>
      <c r="V917" s="5">
        <f>IFERROR(VALUE(TRIM(TelcoData2[[#This Row],[TotalCharges]])),"")</f>
        <v>73.55</v>
      </c>
      <c r="W917">
        <f>IF(TelcoData2[[#This Row],[Churn]]="Yes",1,0)</f>
        <v>1</v>
      </c>
      <c r="X917" t="str">
        <f>IF(TelcoData2[[#This Row],[tenure]]&lt;=12,"0-12 Months",
IF(TelcoData2[[#This Row],[tenure]]&lt;=24,"13-24 Months",
IF(TelcoData2[[#This Row],[tenure]]&lt;=36,"25-36 Months",
IF(TelcoData2[[#This Row],[tenure]]&lt;=48,"37-48 Months",
IF(TelcoData2[[#This Row],[tenure]]&lt;=60,"49-60 Months",
"61-72 Months")))))</f>
        <v>0-12 Months</v>
      </c>
    </row>
    <row r="918" spans="1:24" x14ac:dyDescent="0.3">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s="5">
        <v>1643.55</v>
      </c>
      <c r="U918" t="s">
        <v>24</v>
      </c>
      <c r="V918" s="5">
        <f>IFERROR(VALUE(TRIM(TelcoData2[[#This Row],[TotalCharges]])),"")</f>
        <v>1643.55</v>
      </c>
      <c r="W918">
        <f>IF(TelcoData2[[#This Row],[Churn]]="Yes",1,0)</f>
        <v>0</v>
      </c>
      <c r="X918" t="str">
        <f>IF(TelcoData2[[#This Row],[tenure]]&lt;=12,"0-12 Months",
IF(TelcoData2[[#This Row],[tenure]]&lt;=24,"13-24 Months",
IF(TelcoData2[[#This Row],[tenure]]&lt;=36,"25-36 Months",
IF(TelcoData2[[#This Row],[tenure]]&lt;=48,"37-48 Months",
IF(TelcoData2[[#This Row],[tenure]]&lt;=60,"49-60 Months",
"61-72 Months")))))</f>
        <v>13-24 Months</v>
      </c>
    </row>
    <row r="919" spans="1:24" x14ac:dyDescent="0.3">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s="5">
        <v>4807.45</v>
      </c>
      <c r="U919" t="s">
        <v>24</v>
      </c>
      <c r="V919" s="5">
        <f>IFERROR(VALUE(TRIM(TelcoData2[[#This Row],[TotalCharges]])),"")</f>
        <v>4807.45</v>
      </c>
      <c r="W919">
        <f>IF(TelcoData2[[#This Row],[Churn]]="Yes",1,0)</f>
        <v>0</v>
      </c>
      <c r="X919" t="str">
        <f>IF(TelcoData2[[#This Row],[tenure]]&lt;=12,"0-12 Months",
IF(TelcoData2[[#This Row],[tenure]]&lt;=24,"13-24 Months",
IF(TelcoData2[[#This Row],[tenure]]&lt;=36,"25-36 Months",
IF(TelcoData2[[#This Row],[tenure]]&lt;=48,"37-48 Months",
IF(TelcoData2[[#This Row],[tenure]]&lt;=60,"49-60 Months",
"61-72 Months")))))</f>
        <v>61-72 Months</v>
      </c>
    </row>
    <row r="920" spans="1:24" x14ac:dyDescent="0.3">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s="5">
        <v>2193</v>
      </c>
      <c r="U920" t="s">
        <v>24</v>
      </c>
      <c r="V920" s="5">
        <f>IFERROR(VALUE(TRIM(TelcoData2[[#This Row],[TotalCharges]])),"")</f>
        <v>2193</v>
      </c>
      <c r="W920">
        <f>IF(TelcoData2[[#This Row],[Churn]]="Yes",1,0)</f>
        <v>0</v>
      </c>
      <c r="X920" t="str">
        <f>IF(TelcoData2[[#This Row],[tenure]]&lt;=12,"0-12 Months",
IF(TelcoData2[[#This Row],[tenure]]&lt;=24,"13-24 Months",
IF(TelcoData2[[#This Row],[tenure]]&lt;=36,"25-36 Months",
IF(TelcoData2[[#This Row],[tenure]]&lt;=48,"37-48 Months",
IF(TelcoData2[[#This Row],[tenure]]&lt;=60,"49-60 Months",
"61-72 Months")))))</f>
        <v>25-36 Months</v>
      </c>
    </row>
    <row r="921" spans="1:24" x14ac:dyDescent="0.3">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s="5">
        <v>2239.4</v>
      </c>
      <c r="U921" t="s">
        <v>24</v>
      </c>
      <c r="V921" s="5">
        <f>IFERROR(VALUE(TRIM(TelcoData2[[#This Row],[TotalCharges]])),"")</f>
        <v>2239.4</v>
      </c>
      <c r="W921">
        <f>IF(TelcoData2[[#This Row],[Churn]]="Yes",1,0)</f>
        <v>0</v>
      </c>
      <c r="X921" t="str">
        <f>IF(TelcoData2[[#This Row],[tenure]]&lt;=12,"0-12 Months",
IF(TelcoData2[[#This Row],[tenure]]&lt;=24,"13-24 Months",
IF(TelcoData2[[#This Row],[tenure]]&lt;=36,"25-36 Months",
IF(TelcoData2[[#This Row],[tenure]]&lt;=48,"37-48 Months",
IF(TelcoData2[[#This Row],[tenure]]&lt;=60,"49-60 Months",
"61-72 Months")))))</f>
        <v>13-24 Months</v>
      </c>
    </row>
    <row r="922" spans="1:24" x14ac:dyDescent="0.3">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s="5">
        <v>1505.9</v>
      </c>
      <c r="U922" t="s">
        <v>24</v>
      </c>
      <c r="V922" s="5">
        <f>IFERROR(VALUE(TRIM(TelcoData2[[#This Row],[TotalCharges]])),"")</f>
        <v>1505.9</v>
      </c>
      <c r="W922">
        <f>IF(TelcoData2[[#This Row],[Churn]]="Yes",1,0)</f>
        <v>0</v>
      </c>
      <c r="X922" t="str">
        <f>IF(TelcoData2[[#This Row],[tenure]]&lt;=12,"0-12 Months",
IF(TelcoData2[[#This Row],[tenure]]&lt;=24,"13-24 Months",
IF(TelcoData2[[#This Row],[tenure]]&lt;=36,"25-36 Months",
IF(TelcoData2[[#This Row],[tenure]]&lt;=48,"37-48 Months",
IF(TelcoData2[[#This Row],[tenure]]&lt;=60,"49-60 Months",
"61-72 Months")))))</f>
        <v>49-60 Months</v>
      </c>
    </row>
    <row r="923" spans="1:24" x14ac:dyDescent="0.3">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s="5">
        <v>255.35</v>
      </c>
      <c r="U923" t="s">
        <v>24</v>
      </c>
      <c r="V923" s="5">
        <f>IFERROR(VALUE(TRIM(TelcoData2[[#This Row],[TotalCharges]])),"")</f>
        <v>255.35</v>
      </c>
      <c r="W923">
        <f>IF(TelcoData2[[#This Row],[Churn]]="Yes",1,0)</f>
        <v>0</v>
      </c>
      <c r="X923" t="str">
        <f>IF(TelcoData2[[#This Row],[tenure]]&lt;=12,"0-12 Months",
IF(TelcoData2[[#This Row],[tenure]]&lt;=24,"13-24 Months",
IF(TelcoData2[[#This Row],[tenure]]&lt;=36,"25-36 Months",
IF(TelcoData2[[#This Row],[tenure]]&lt;=48,"37-48 Months",
IF(TelcoData2[[#This Row],[tenure]]&lt;=60,"49-60 Months",
"61-72 Months")))))</f>
        <v>0-12 Months</v>
      </c>
    </row>
    <row r="924" spans="1:24" x14ac:dyDescent="0.3">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s="5">
        <v>1189.4000000000001</v>
      </c>
      <c r="U924" t="s">
        <v>24</v>
      </c>
      <c r="V924" s="5">
        <f>IFERROR(VALUE(TRIM(TelcoData2[[#This Row],[TotalCharges]])),"")</f>
        <v>1189.4000000000001</v>
      </c>
      <c r="W924">
        <f>IF(TelcoData2[[#This Row],[Churn]]="Yes",1,0)</f>
        <v>0</v>
      </c>
      <c r="X924" t="str">
        <f>IF(TelcoData2[[#This Row],[tenure]]&lt;=12,"0-12 Months",
IF(TelcoData2[[#This Row],[tenure]]&lt;=24,"13-24 Months",
IF(TelcoData2[[#This Row],[tenure]]&lt;=36,"25-36 Months",
IF(TelcoData2[[#This Row],[tenure]]&lt;=48,"37-48 Months",
IF(TelcoData2[[#This Row],[tenure]]&lt;=60,"49-60 Months",
"61-72 Months")))))</f>
        <v>13-24 Months</v>
      </c>
    </row>
    <row r="925" spans="1:24" x14ac:dyDescent="0.3">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s="5">
        <v>4786.1499999999996</v>
      </c>
      <c r="U925" t="s">
        <v>24</v>
      </c>
      <c r="V925" s="5">
        <f>IFERROR(VALUE(TRIM(TelcoData2[[#This Row],[TotalCharges]])),"")</f>
        <v>4786.1499999999996</v>
      </c>
      <c r="W925">
        <f>IF(TelcoData2[[#This Row],[Churn]]="Yes",1,0)</f>
        <v>0</v>
      </c>
      <c r="X925" t="str">
        <f>IF(TelcoData2[[#This Row],[tenure]]&lt;=12,"0-12 Months",
IF(TelcoData2[[#This Row],[tenure]]&lt;=24,"13-24 Months",
IF(TelcoData2[[#This Row],[tenure]]&lt;=36,"25-36 Months",
IF(TelcoData2[[#This Row],[tenure]]&lt;=48,"37-48 Months",
IF(TelcoData2[[#This Row],[tenure]]&lt;=60,"49-60 Months",
"61-72 Months")))))</f>
        <v>61-72 Months</v>
      </c>
    </row>
    <row r="926" spans="1:24" x14ac:dyDescent="0.3">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s="5">
        <v>1820.9</v>
      </c>
      <c r="U926" t="s">
        <v>24</v>
      </c>
      <c r="V926" s="5">
        <f>IFERROR(VALUE(TRIM(TelcoData2[[#This Row],[TotalCharges]])),"")</f>
        <v>1820.9</v>
      </c>
      <c r="W926">
        <f>IF(TelcoData2[[#This Row],[Churn]]="Yes",1,0)</f>
        <v>0</v>
      </c>
      <c r="X926" t="str">
        <f>IF(TelcoData2[[#This Row],[tenure]]&lt;=12,"0-12 Months",
IF(TelcoData2[[#This Row],[tenure]]&lt;=24,"13-24 Months",
IF(TelcoData2[[#This Row],[tenure]]&lt;=36,"25-36 Months",
IF(TelcoData2[[#This Row],[tenure]]&lt;=48,"37-48 Months",
IF(TelcoData2[[#This Row],[tenure]]&lt;=60,"49-60 Months",
"61-72 Months")))))</f>
        <v>13-24 Months</v>
      </c>
    </row>
    <row r="927" spans="1:24" x14ac:dyDescent="0.3">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s="5">
        <v>2404.15</v>
      </c>
      <c r="U927" t="s">
        <v>24</v>
      </c>
      <c r="V927" s="5">
        <f>IFERROR(VALUE(TRIM(TelcoData2[[#This Row],[TotalCharges]])),"")</f>
        <v>2404.15</v>
      </c>
      <c r="W927">
        <f>IF(TelcoData2[[#This Row],[Churn]]="Yes",1,0)</f>
        <v>0</v>
      </c>
      <c r="X927" t="str">
        <f>IF(TelcoData2[[#This Row],[tenure]]&lt;=12,"0-12 Months",
IF(TelcoData2[[#This Row],[tenure]]&lt;=24,"13-24 Months",
IF(TelcoData2[[#This Row],[tenure]]&lt;=36,"25-36 Months",
IF(TelcoData2[[#This Row],[tenure]]&lt;=48,"37-48 Months",
IF(TelcoData2[[#This Row],[tenure]]&lt;=60,"49-60 Months",
"61-72 Months")))))</f>
        <v>25-36 Months</v>
      </c>
    </row>
    <row r="928" spans="1:24" x14ac:dyDescent="0.3">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s="5">
        <v>205.05</v>
      </c>
      <c r="U928" t="s">
        <v>23</v>
      </c>
      <c r="V928" s="5">
        <f>IFERROR(VALUE(TRIM(TelcoData2[[#This Row],[TotalCharges]])),"")</f>
        <v>205.05</v>
      </c>
      <c r="W928">
        <f>IF(TelcoData2[[#This Row],[Churn]]="Yes",1,0)</f>
        <v>1</v>
      </c>
      <c r="X928" t="str">
        <f>IF(TelcoData2[[#This Row],[tenure]]&lt;=12,"0-12 Months",
IF(TelcoData2[[#This Row],[tenure]]&lt;=24,"13-24 Months",
IF(TelcoData2[[#This Row],[tenure]]&lt;=36,"25-36 Months",
IF(TelcoData2[[#This Row],[tenure]]&lt;=48,"37-48 Months",
IF(TelcoData2[[#This Row],[tenure]]&lt;=60,"49-60 Months",
"61-72 Months")))))</f>
        <v>0-12 Months</v>
      </c>
    </row>
    <row r="929" spans="1:24" x14ac:dyDescent="0.3">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s="5">
        <v>952.3</v>
      </c>
      <c r="U929" t="s">
        <v>23</v>
      </c>
      <c r="V929" s="5">
        <f>IFERROR(VALUE(TRIM(TelcoData2[[#This Row],[TotalCharges]])),"")</f>
        <v>952.3</v>
      </c>
      <c r="W929">
        <f>IF(TelcoData2[[#This Row],[Churn]]="Yes",1,0)</f>
        <v>1</v>
      </c>
      <c r="X929" t="str">
        <f>IF(TelcoData2[[#This Row],[tenure]]&lt;=12,"0-12 Months",
IF(TelcoData2[[#This Row],[tenure]]&lt;=24,"13-24 Months",
IF(TelcoData2[[#This Row],[tenure]]&lt;=36,"25-36 Months",
IF(TelcoData2[[#This Row],[tenure]]&lt;=48,"37-48 Months",
IF(TelcoData2[[#This Row],[tenure]]&lt;=60,"49-60 Months",
"61-72 Months")))))</f>
        <v>13-24 Months</v>
      </c>
    </row>
    <row r="930" spans="1:24" x14ac:dyDescent="0.3">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s="5">
        <v>7039.45</v>
      </c>
      <c r="U930" t="s">
        <v>24</v>
      </c>
      <c r="V930" s="5">
        <f>IFERROR(VALUE(TRIM(TelcoData2[[#This Row],[TotalCharges]])),"")</f>
        <v>7039.45</v>
      </c>
      <c r="W930">
        <f>IF(TelcoData2[[#This Row],[Churn]]="Yes",1,0)</f>
        <v>0</v>
      </c>
      <c r="X930" t="str">
        <f>IF(TelcoData2[[#This Row],[tenure]]&lt;=12,"0-12 Months",
IF(TelcoData2[[#This Row],[tenure]]&lt;=24,"13-24 Months",
IF(TelcoData2[[#This Row],[tenure]]&lt;=36,"25-36 Months",
IF(TelcoData2[[#This Row],[tenure]]&lt;=48,"37-48 Months",
IF(TelcoData2[[#This Row],[tenure]]&lt;=60,"49-60 Months",
"61-72 Months")))))</f>
        <v>61-72 Months</v>
      </c>
    </row>
    <row r="931" spans="1:24" x14ac:dyDescent="0.3">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s="5">
        <v>2538.0500000000002</v>
      </c>
      <c r="U931" t="s">
        <v>24</v>
      </c>
      <c r="V931" s="5">
        <f>IFERROR(VALUE(TRIM(TelcoData2[[#This Row],[TotalCharges]])),"")</f>
        <v>2538.0500000000002</v>
      </c>
      <c r="W931">
        <f>IF(TelcoData2[[#This Row],[Churn]]="Yes",1,0)</f>
        <v>0</v>
      </c>
      <c r="X931" t="str">
        <f>IF(TelcoData2[[#This Row],[tenure]]&lt;=12,"0-12 Months",
IF(TelcoData2[[#This Row],[tenure]]&lt;=24,"13-24 Months",
IF(TelcoData2[[#This Row],[tenure]]&lt;=36,"25-36 Months",
IF(TelcoData2[[#This Row],[tenure]]&lt;=48,"37-48 Months",
IF(TelcoData2[[#This Row],[tenure]]&lt;=60,"49-60 Months",
"61-72 Months")))))</f>
        <v>25-36 Months</v>
      </c>
    </row>
    <row r="932" spans="1:24" x14ac:dyDescent="0.3">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s="5">
        <v>1212.8499999999999</v>
      </c>
      <c r="U932" t="s">
        <v>24</v>
      </c>
      <c r="V932" s="5">
        <f>IFERROR(VALUE(TRIM(TelcoData2[[#This Row],[TotalCharges]])),"")</f>
        <v>1212.8499999999999</v>
      </c>
      <c r="W932">
        <f>IF(TelcoData2[[#This Row],[Churn]]="Yes",1,0)</f>
        <v>0</v>
      </c>
      <c r="X932" t="str">
        <f>IF(TelcoData2[[#This Row],[tenure]]&lt;=12,"0-12 Months",
IF(TelcoData2[[#This Row],[tenure]]&lt;=24,"13-24 Months",
IF(TelcoData2[[#This Row],[tenure]]&lt;=36,"25-36 Months",
IF(TelcoData2[[#This Row],[tenure]]&lt;=48,"37-48 Months",
IF(TelcoData2[[#This Row],[tenure]]&lt;=60,"49-60 Months",
"61-72 Months")))))</f>
        <v>13-24 Months</v>
      </c>
    </row>
    <row r="933" spans="1:24" x14ac:dyDescent="0.3">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s="5">
        <v>2651.1</v>
      </c>
      <c r="U933" t="s">
        <v>24</v>
      </c>
      <c r="V933" s="5">
        <f>IFERROR(VALUE(TRIM(TelcoData2[[#This Row],[TotalCharges]])),"")</f>
        <v>2651.1</v>
      </c>
      <c r="W933">
        <f>IF(TelcoData2[[#This Row],[Churn]]="Yes",1,0)</f>
        <v>0</v>
      </c>
      <c r="X933" t="str">
        <f>IF(TelcoData2[[#This Row],[tenure]]&lt;=12,"0-12 Months",
IF(TelcoData2[[#This Row],[tenure]]&lt;=24,"13-24 Months",
IF(TelcoData2[[#This Row],[tenure]]&lt;=36,"25-36 Months",
IF(TelcoData2[[#This Row],[tenure]]&lt;=48,"37-48 Months",
IF(TelcoData2[[#This Row],[tenure]]&lt;=60,"49-60 Months",
"61-72 Months")))))</f>
        <v>25-36 Months</v>
      </c>
    </row>
    <row r="934" spans="1:24" x14ac:dyDescent="0.3">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s="5">
        <v>1304.8</v>
      </c>
      <c r="U934" t="s">
        <v>24</v>
      </c>
      <c r="V934" s="5">
        <f>IFERROR(VALUE(TRIM(TelcoData2[[#This Row],[TotalCharges]])),"")</f>
        <v>1304.8</v>
      </c>
      <c r="W934">
        <f>IF(TelcoData2[[#This Row],[Churn]]="Yes",1,0)</f>
        <v>0</v>
      </c>
      <c r="X934" t="str">
        <f>IF(TelcoData2[[#This Row],[tenure]]&lt;=12,"0-12 Months",
IF(TelcoData2[[#This Row],[tenure]]&lt;=24,"13-24 Months",
IF(TelcoData2[[#This Row],[tenure]]&lt;=36,"25-36 Months",
IF(TelcoData2[[#This Row],[tenure]]&lt;=48,"37-48 Months",
IF(TelcoData2[[#This Row],[tenure]]&lt;=60,"49-60 Months",
"61-72 Months")))))</f>
        <v>61-72 Months</v>
      </c>
    </row>
    <row r="935" spans="1:24" x14ac:dyDescent="0.3">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s="5">
        <v>360.1</v>
      </c>
      <c r="U935" t="s">
        <v>23</v>
      </c>
      <c r="V935" s="5">
        <f>IFERROR(VALUE(TRIM(TelcoData2[[#This Row],[TotalCharges]])),"")</f>
        <v>360.1</v>
      </c>
      <c r="W935">
        <f>IF(TelcoData2[[#This Row],[Churn]]="Yes",1,0)</f>
        <v>1</v>
      </c>
      <c r="X935" t="str">
        <f>IF(TelcoData2[[#This Row],[tenure]]&lt;=12,"0-12 Months",
IF(TelcoData2[[#This Row],[tenure]]&lt;=24,"13-24 Months",
IF(TelcoData2[[#This Row],[tenure]]&lt;=36,"25-36 Months",
IF(TelcoData2[[#This Row],[tenure]]&lt;=48,"37-48 Months",
IF(TelcoData2[[#This Row],[tenure]]&lt;=60,"49-60 Months",
"61-72 Months")))))</f>
        <v>0-12 Months</v>
      </c>
    </row>
    <row r="936" spans="1:24" x14ac:dyDescent="0.3">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s="5">
        <v>435.45</v>
      </c>
      <c r="U936" t="s">
        <v>24</v>
      </c>
      <c r="V936" s="5">
        <f>IFERROR(VALUE(TRIM(TelcoData2[[#This Row],[TotalCharges]])),"")</f>
        <v>435.45</v>
      </c>
      <c r="W936">
        <f>IF(TelcoData2[[#This Row],[Churn]]="Yes",1,0)</f>
        <v>0</v>
      </c>
      <c r="X936" t="str">
        <f>IF(TelcoData2[[#This Row],[tenure]]&lt;=12,"0-12 Months",
IF(TelcoData2[[#This Row],[tenure]]&lt;=24,"13-24 Months",
IF(TelcoData2[[#This Row],[tenure]]&lt;=36,"25-36 Months",
IF(TelcoData2[[#This Row],[tenure]]&lt;=48,"37-48 Months",
IF(TelcoData2[[#This Row],[tenure]]&lt;=60,"49-60 Months",
"61-72 Months")))))</f>
        <v>0-12 Months</v>
      </c>
    </row>
    <row r="937" spans="1:24" x14ac:dyDescent="0.3">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s="5">
        <v>308.05</v>
      </c>
      <c r="U937" t="s">
        <v>24</v>
      </c>
      <c r="V937" s="5">
        <f>IFERROR(VALUE(TRIM(TelcoData2[[#This Row],[TotalCharges]])),"")</f>
        <v>308.05</v>
      </c>
      <c r="W937">
        <f>IF(TelcoData2[[#This Row],[Churn]]="Yes",1,0)</f>
        <v>0</v>
      </c>
      <c r="X937" t="str">
        <f>IF(TelcoData2[[#This Row],[tenure]]&lt;=12,"0-12 Months",
IF(TelcoData2[[#This Row],[tenure]]&lt;=24,"13-24 Months",
IF(TelcoData2[[#This Row],[tenure]]&lt;=36,"25-36 Months",
IF(TelcoData2[[#This Row],[tenure]]&lt;=48,"37-48 Months",
IF(TelcoData2[[#This Row],[tenure]]&lt;=60,"49-60 Months",
"61-72 Months")))))</f>
        <v>0-12 Months</v>
      </c>
    </row>
    <row r="938" spans="1:24" x14ac:dyDescent="0.3">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s="5" t="s">
        <v>525</v>
      </c>
      <c r="U938" t="s">
        <v>24</v>
      </c>
      <c r="V938" s="5" t="str">
        <f>IFERROR(VALUE(TRIM(TelcoData2[[#This Row],[TotalCharges]])),"")</f>
        <v/>
      </c>
      <c r="W938">
        <f>IF(TelcoData2[[#This Row],[Churn]]="Yes",1,0)</f>
        <v>0</v>
      </c>
      <c r="X938" t="str">
        <f>IF(TelcoData2[[#This Row],[tenure]]&lt;=12,"0-12 Months",
IF(TelcoData2[[#This Row],[tenure]]&lt;=24,"13-24 Months",
IF(TelcoData2[[#This Row],[tenure]]&lt;=36,"25-36 Months",
IF(TelcoData2[[#This Row],[tenure]]&lt;=48,"37-48 Months",
IF(TelcoData2[[#This Row],[tenure]]&lt;=60,"49-60 Months",
"61-72 Months")))))</f>
        <v>0-12 Months</v>
      </c>
    </row>
    <row r="939" spans="1:24" x14ac:dyDescent="0.3">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s="5">
        <v>434.5</v>
      </c>
      <c r="U939" t="s">
        <v>23</v>
      </c>
      <c r="V939" s="5">
        <f>IFERROR(VALUE(TRIM(TelcoData2[[#This Row],[TotalCharges]])),"")</f>
        <v>434.5</v>
      </c>
      <c r="W939">
        <f>IF(TelcoData2[[#This Row],[Churn]]="Yes",1,0)</f>
        <v>1</v>
      </c>
      <c r="X939" t="str">
        <f>IF(TelcoData2[[#This Row],[tenure]]&lt;=12,"0-12 Months",
IF(TelcoData2[[#This Row],[tenure]]&lt;=24,"13-24 Months",
IF(TelcoData2[[#This Row],[tenure]]&lt;=36,"25-36 Months",
IF(TelcoData2[[#This Row],[tenure]]&lt;=48,"37-48 Months",
IF(TelcoData2[[#This Row],[tenure]]&lt;=60,"49-60 Months",
"61-72 Months")))))</f>
        <v>0-12 Months</v>
      </c>
    </row>
    <row r="940" spans="1:24" x14ac:dyDescent="0.3">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s="5">
        <v>7118.9</v>
      </c>
      <c r="U940" t="s">
        <v>24</v>
      </c>
      <c r="V940" s="5">
        <f>IFERROR(VALUE(TRIM(TelcoData2[[#This Row],[TotalCharges]])),"")</f>
        <v>7118.9</v>
      </c>
      <c r="W940">
        <f>IF(TelcoData2[[#This Row],[Churn]]="Yes",1,0)</f>
        <v>0</v>
      </c>
      <c r="X940" t="str">
        <f>IF(TelcoData2[[#This Row],[tenure]]&lt;=12,"0-12 Months",
IF(TelcoData2[[#This Row],[tenure]]&lt;=24,"13-24 Months",
IF(TelcoData2[[#This Row],[tenure]]&lt;=36,"25-36 Months",
IF(TelcoData2[[#This Row],[tenure]]&lt;=48,"37-48 Months",
IF(TelcoData2[[#This Row],[tenure]]&lt;=60,"49-60 Months",
"61-72 Months")))))</f>
        <v>61-72 Months</v>
      </c>
    </row>
    <row r="941" spans="1:24" x14ac:dyDescent="0.3">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s="5">
        <v>320.45</v>
      </c>
      <c r="U941" t="s">
        <v>24</v>
      </c>
      <c r="V941" s="5">
        <f>IFERROR(VALUE(TRIM(TelcoData2[[#This Row],[TotalCharges]])),"")</f>
        <v>320.45</v>
      </c>
      <c r="W941">
        <f>IF(TelcoData2[[#This Row],[Churn]]="Yes",1,0)</f>
        <v>0</v>
      </c>
      <c r="X941" t="str">
        <f>IF(TelcoData2[[#This Row],[tenure]]&lt;=12,"0-12 Months",
IF(TelcoData2[[#This Row],[tenure]]&lt;=24,"13-24 Months",
IF(TelcoData2[[#This Row],[tenure]]&lt;=36,"25-36 Months",
IF(TelcoData2[[#This Row],[tenure]]&lt;=48,"37-48 Months",
IF(TelcoData2[[#This Row],[tenure]]&lt;=60,"49-60 Months",
"61-72 Months")))))</f>
        <v>13-24 Months</v>
      </c>
    </row>
    <row r="942" spans="1:24" x14ac:dyDescent="0.3">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s="5">
        <v>531.54999999999995</v>
      </c>
      <c r="U942" t="s">
        <v>24</v>
      </c>
      <c r="V942" s="5">
        <f>IFERROR(VALUE(TRIM(TelcoData2[[#This Row],[TotalCharges]])),"")</f>
        <v>531.54999999999995</v>
      </c>
      <c r="W942">
        <f>IF(TelcoData2[[#This Row],[Churn]]="Yes",1,0)</f>
        <v>0</v>
      </c>
      <c r="X942" t="str">
        <f>IF(TelcoData2[[#This Row],[tenure]]&lt;=12,"0-12 Months",
IF(TelcoData2[[#This Row],[tenure]]&lt;=24,"13-24 Months",
IF(TelcoData2[[#This Row],[tenure]]&lt;=36,"25-36 Months",
IF(TelcoData2[[#This Row],[tenure]]&lt;=48,"37-48 Months",
IF(TelcoData2[[#This Row],[tenure]]&lt;=60,"49-60 Months",
"61-72 Months")))))</f>
        <v>13-24 Months</v>
      </c>
    </row>
    <row r="943" spans="1:24" x14ac:dyDescent="0.3">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s="5">
        <v>382.2</v>
      </c>
      <c r="U943" t="s">
        <v>24</v>
      </c>
      <c r="V943" s="5">
        <f>IFERROR(VALUE(TRIM(TelcoData2[[#This Row],[TotalCharges]])),"")</f>
        <v>382.2</v>
      </c>
      <c r="W943">
        <f>IF(TelcoData2[[#This Row],[Churn]]="Yes",1,0)</f>
        <v>0</v>
      </c>
      <c r="X943" t="str">
        <f>IF(TelcoData2[[#This Row],[tenure]]&lt;=12,"0-12 Months",
IF(TelcoData2[[#This Row],[tenure]]&lt;=24,"13-24 Months",
IF(TelcoData2[[#This Row],[tenure]]&lt;=36,"25-36 Months",
IF(TelcoData2[[#This Row],[tenure]]&lt;=48,"37-48 Months",
IF(TelcoData2[[#This Row],[tenure]]&lt;=60,"49-60 Months",
"61-72 Months")))))</f>
        <v>13-24 Months</v>
      </c>
    </row>
    <row r="944" spans="1:24" x14ac:dyDescent="0.3">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s="5">
        <v>2001</v>
      </c>
      <c r="U944" t="s">
        <v>24</v>
      </c>
      <c r="V944" s="5">
        <f>IFERROR(VALUE(TRIM(TelcoData2[[#This Row],[TotalCharges]])),"")</f>
        <v>2001</v>
      </c>
      <c r="W944">
        <f>IF(TelcoData2[[#This Row],[Churn]]="Yes",1,0)</f>
        <v>0</v>
      </c>
      <c r="X944" t="str">
        <f>IF(TelcoData2[[#This Row],[tenure]]&lt;=12,"0-12 Months",
IF(TelcoData2[[#This Row],[tenure]]&lt;=24,"13-24 Months",
IF(TelcoData2[[#This Row],[tenure]]&lt;=36,"25-36 Months",
IF(TelcoData2[[#This Row],[tenure]]&lt;=48,"37-48 Months",
IF(TelcoData2[[#This Row],[tenure]]&lt;=60,"49-60 Months",
"61-72 Months")))))</f>
        <v>13-24 Months</v>
      </c>
    </row>
    <row r="945" spans="1:24" x14ac:dyDescent="0.3">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s="5">
        <v>4919.7</v>
      </c>
      <c r="U945" t="s">
        <v>24</v>
      </c>
      <c r="V945" s="5">
        <f>IFERROR(VALUE(TRIM(TelcoData2[[#This Row],[TotalCharges]])),"")</f>
        <v>4919.7</v>
      </c>
      <c r="W945">
        <f>IF(TelcoData2[[#This Row],[Churn]]="Yes",1,0)</f>
        <v>0</v>
      </c>
      <c r="X945" t="str">
        <f>IF(TelcoData2[[#This Row],[tenure]]&lt;=12,"0-12 Months",
IF(TelcoData2[[#This Row],[tenure]]&lt;=24,"13-24 Months",
IF(TelcoData2[[#This Row],[tenure]]&lt;=36,"25-36 Months",
IF(TelcoData2[[#This Row],[tenure]]&lt;=48,"37-48 Months",
IF(TelcoData2[[#This Row],[tenure]]&lt;=60,"49-60 Months",
"61-72 Months")))))</f>
        <v>61-72 Months</v>
      </c>
    </row>
    <row r="946" spans="1:24" x14ac:dyDescent="0.3">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s="5">
        <v>5645.8</v>
      </c>
      <c r="U946" t="s">
        <v>24</v>
      </c>
      <c r="V946" s="5">
        <f>IFERROR(VALUE(TRIM(TelcoData2[[#This Row],[TotalCharges]])),"")</f>
        <v>5645.8</v>
      </c>
      <c r="W946">
        <f>IF(TelcoData2[[#This Row],[Churn]]="Yes",1,0)</f>
        <v>0</v>
      </c>
      <c r="X946" t="str">
        <f>IF(TelcoData2[[#This Row],[tenure]]&lt;=12,"0-12 Months",
IF(TelcoData2[[#This Row],[tenure]]&lt;=24,"13-24 Months",
IF(TelcoData2[[#This Row],[tenure]]&lt;=36,"25-36 Months",
IF(TelcoData2[[#This Row],[tenure]]&lt;=48,"37-48 Months",
IF(TelcoData2[[#This Row],[tenure]]&lt;=60,"49-60 Months",
"61-72 Months")))))</f>
        <v>49-60 Months</v>
      </c>
    </row>
    <row r="947" spans="1:24" x14ac:dyDescent="0.3">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s="5">
        <v>215.8</v>
      </c>
      <c r="U947" t="s">
        <v>23</v>
      </c>
      <c r="V947" s="5">
        <f>IFERROR(VALUE(TRIM(TelcoData2[[#This Row],[TotalCharges]])),"")</f>
        <v>215.8</v>
      </c>
      <c r="W947">
        <f>IF(TelcoData2[[#This Row],[Churn]]="Yes",1,0)</f>
        <v>1</v>
      </c>
      <c r="X947" t="str">
        <f>IF(TelcoData2[[#This Row],[tenure]]&lt;=12,"0-12 Months",
IF(TelcoData2[[#This Row],[tenure]]&lt;=24,"13-24 Months",
IF(TelcoData2[[#This Row],[tenure]]&lt;=36,"25-36 Months",
IF(TelcoData2[[#This Row],[tenure]]&lt;=48,"37-48 Months",
IF(TelcoData2[[#This Row],[tenure]]&lt;=60,"49-60 Months",
"61-72 Months")))))</f>
        <v>0-12 Months</v>
      </c>
    </row>
    <row r="948" spans="1:24" x14ac:dyDescent="0.3">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s="5">
        <v>77.599999999999994</v>
      </c>
      <c r="U948" t="s">
        <v>24</v>
      </c>
      <c r="V948" s="5">
        <f>IFERROR(VALUE(TRIM(TelcoData2[[#This Row],[TotalCharges]])),"")</f>
        <v>77.599999999999994</v>
      </c>
      <c r="W948">
        <f>IF(TelcoData2[[#This Row],[Churn]]="Yes",1,0)</f>
        <v>0</v>
      </c>
      <c r="X948" t="str">
        <f>IF(TelcoData2[[#This Row],[tenure]]&lt;=12,"0-12 Months",
IF(TelcoData2[[#This Row],[tenure]]&lt;=24,"13-24 Months",
IF(TelcoData2[[#This Row],[tenure]]&lt;=36,"25-36 Months",
IF(TelcoData2[[#This Row],[tenure]]&lt;=48,"37-48 Months",
IF(TelcoData2[[#This Row],[tenure]]&lt;=60,"49-60 Months",
"61-72 Months")))))</f>
        <v>0-12 Months</v>
      </c>
    </row>
    <row r="949" spans="1:24" x14ac:dyDescent="0.3">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s="5">
        <v>2896.55</v>
      </c>
      <c r="U949" t="s">
        <v>24</v>
      </c>
      <c r="V949" s="5">
        <f>IFERROR(VALUE(TRIM(TelcoData2[[#This Row],[TotalCharges]])),"")</f>
        <v>2896.55</v>
      </c>
      <c r="W949">
        <f>IF(TelcoData2[[#This Row],[Churn]]="Yes",1,0)</f>
        <v>0</v>
      </c>
      <c r="X949" t="str">
        <f>IF(TelcoData2[[#This Row],[tenure]]&lt;=12,"0-12 Months",
IF(TelcoData2[[#This Row],[tenure]]&lt;=24,"13-24 Months",
IF(TelcoData2[[#This Row],[tenure]]&lt;=36,"25-36 Months",
IF(TelcoData2[[#This Row],[tenure]]&lt;=48,"37-48 Months",
IF(TelcoData2[[#This Row],[tenure]]&lt;=60,"49-60 Months",
"61-72 Months")))))</f>
        <v>25-36 Months</v>
      </c>
    </row>
    <row r="950" spans="1:24" x14ac:dyDescent="0.3">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s="5">
        <v>3395.8</v>
      </c>
      <c r="U950" t="s">
        <v>23</v>
      </c>
      <c r="V950" s="5">
        <f>IFERROR(VALUE(TRIM(TelcoData2[[#This Row],[TotalCharges]])),"")</f>
        <v>3395.8</v>
      </c>
      <c r="W950">
        <f>IF(TelcoData2[[#This Row],[Churn]]="Yes",1,0)</f>
        <v>1</v>
      </c>
      <c r="X950" t="str">
        <f>IF(TelcoData2[[#This Row],[tenure]]&lt;=12,"0-12 Months",
IF(TelcoData2[[#This Row],[tenure]]&lt;=24,"13-24 Months",
IF(TelcoData2[[#This Row],[tenure]]&lt;=36,"25-36 Months",
IF(TelcoData2[[#This Row],[tenure]]&lt;=48,"37-48 Months",
IF(TelcoData2[[#This Row],[tenure]]&lt;=60,"49-60 Months",
"61-72 Months")))))</f>
        <v>25-36 Months</v>
      </c>
    </row>
    <row r="951" spans="1:24" x14ac:dyDescent="0.3">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s="5">
        <v>759.35</v>
      </c>
      <c r="U951" t="s">
        <v>24</v>
      </c>
      <c r="V951" s="5">
        <f>IFERROR(VALUE(TRIM(TelcoData2[[#This Row],[TotalCharges]])),"")</f>
        <v>759.35</v>
      </c>
      <c r="W951">
        <f>IF(TelcoData2[[#This Row],[Churn]]="Yes",1,0)</f>
        <v>0</v>
      </c>
      <c r="X951" t="str">
        <f>IF(TelcoData2[[#This Row],[tenure]]&lt;=12,"0-12 Months",
IF(TelcoData2[[#This Row],[tenure]]&lt;=24,"13-24 Months",
IF(TelcoData2[[#This Row],[tenure]]&lt;=36,"25-36 Months",
IF(TelcoData2[[#This Row],[tenure]]&lt;=48,"37-48 Months",
IF(TelcoData2[[#This Row],[tenure]]&lt;=60,"49-60 Months",
"61-72 Months")))))</f>
        <v>25-36 Months</v>
      </c>
    </row>
    <row r="952" spans="1:24" x14ac:dyDescent="0.3">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s="5">
        <v>85.15</v>
      </c>
      <c r="U952" t="s">
        <v>23</v>
      </c>
      <c r="V952" s="5">
        <f>IFERROR(VALUE(TRIM(TelcoData2[[#This Row],[TotalCharges]])),"")</f>
        <v>85.15</v>
      </c>
      <c r="W952">
        <f>IF(TelcoData2[[#This Row],[Churn]]="Yes",1,0)</f>
        <v>1</v>
      </c>
      <c r="X952" t="str">
        <f>IF(TelcoData2[[#This Row],[tenure]]&lt;=12,"0-12 Months",
IF(TelcoData2[[#This Row],[tenure]]&lt;=24,"13-24 Months",
IF(TelcoData2[[#This Row],[tenure]]&lt;=36,"25-36 Months",
IF(TelcoData2[[#This Row],[tenure]]&lt;=48,"37-48 Months",
IF(TelcoData2[[#This Row],[tenure]]&lt;=60,"49-60 Months",
"61-72 Months")))))</f>
        <v>0-12 Months</v>
      </c>
    </row>
    <row r="953" spans="1:24" x14ac:dyDescent="0.3">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s="5">
        <v>535.54999999999995</v>
      </c>
      <c r="U953" t="s">
        <v>24</v>
      </c>
      <c r="V953" s="5">
        <f>IFERROR(VALUE(TRIM(TelcoData2[[#This Row],[TotalCharges]])),"")</f>
        <v>535.54999999999995</v>
      </c>
      <c r="W953">
        <f>IF(TelcoData2[[#This Row],[Churn]]="Yes",1,0)</f>
        <v>0</v>
      </c>
      <c r="X953" t="str">
        <f>IF(TelcoData2[[#This Row],[tenure]]&lt;=12,"0-12 Months",
IF(TelcoData2[[#This Row],[tenure]]&lt;=24,"13-24 Months",
IF(TelcoData2[[#This Row],[tenure]]&lt;=36,"25-36 Months",
IF(TelcoData2[[#This Row],[tenure]]&lt;=48,"37-48 Months",
IF(TelcoData2[[#This Row],[tenure]]&lt;=60,"49-60 Months",
"61-72 Months")))))</f>
        <v>0-12 Months</v>
      </c>
    </row>
    <row r="954" spans="1:24" x14ac:dyDescent="0.3">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s="5">
        <v>1253.1500000000001</v>
      </c>
      <c r="U954" t="s">
        <v>24</v>
      </c>
      <c r="V954" s="5">
        <f>IFERROR(VALUE(TRIM(TelcoData2[[#This Row],[TotalCharges]])),"")</f>
        <v>1253.1500000000001</v>
      </c>
      <c r="W954">
        <f>IF(TelcoData2[[#This Row],[Churn]]="Yes",1,0)</f>
        <v>0</v>
      </c>
      <c r="X954" t="str">
        <f>IF(TelcoData2[[#This Row],[tenure]]&lt;=12,"0-12 Months",
IF(TelcoData2[[#This Row],[tenure]]&lt;=24,"13-24 Months",
IF(TelcoData2[[#This Row],[tenure]]&lt;=36,"25-36 Months",
IF(TelcoData2[[#This Row],[tenure]]&lt;=48,"37-48 Months",
IF(TelcoData2[[#This Row],[tenure]]&lt;=60,"49-60 Months",
"61-72 Months")))))</f>
        <v>13-24 Months</v>
      </c>
    </row>
    <row r="955" spans="1:24" x14ac:dyDescent="0.3">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s="5">
        <v>955.15</v>
      </c>
      <c r="U955" t="s">
        <v>24</v>
      </c>
      <c r="V955" s="5">
        <f>IFERROR(VALUE(TRIM(TelcoData2[[#This Row],[TotalCharges]])),"")</f>
        <v>955.15</v>
      </c>
      <c r="W955">
        <f>IF(TelcoData2[[#This Row],[Churn]]="Yes",1,0)</f>
        <v>0</v>
      </c>
      <c r="X955" t="str">
        <f>IF(TelcoData2[[#This Row],[tenure]]&lt;=12,"0-12 Months",
IF(TelcoData2[[#This Row],[tenure]]&lt;=24,"13-24 Months",
IF(TelcoData2[[#This Row],[tenure]]&lt;=36,"25-36 Months",
IF(TelcoData2[[#This Row],[tenure]]&lt;=48,"37-48 Months",
IF(TelcoData2[[#This Row],[tenure]]&lt;=60,"49-60 Months",
"61-72 Months")))))</f>
        <v>13-24 Months</v>
      </c>
    </row>
    <row r="956" spans="1:24" x14ac:dyDescent="0.3">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s="5">
        <v>2162.6</v>
      </c>
      <c r="U956" t="s">
        <v>24</v>
      </c>
      <c r="V956" s="5">
        <f>IFERROR(VALUE(TRIM(TelcoData2[[#This Row],[TotalCharges]])),"")</f>
        <v>2162.6</v>
      </c>
      <c r="W956">
        <f>IF(TelcoData2[[#This Row],[Churn]]="Yes",1,0)</f>
        <v>0</v>
      </c>
      <c r="X956" t="str">
        <f>IF(TelcoData2[[#This Row],[tenure]]&lt;=12,"0-12 Months",
IF(TelcoData2[[#This Row],[tenure]]&lt;=24,"13-24 Months",
IF(TelcoData2[[#This Row],[tenure]]&lt;=36,"25-36 Months",
IF(TelcoData2[[#This Row],[tenure]]&lt;=48,"37-48 Months",
IF(TelcoData2[[#This Row],[tenure]]&lt;=60,"49-60 Months",
"61-72 Months")))))</f>
        <v>13-24 Months</v>
      </c>
    </row>
    <row r="957" spans="1:24" x14ac:dyDescent="0.3">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s="5">
        <v>44.7</v>
      </c>
      <c r="U957" t="s">
        <v>23</v>
      </c>
      <c r="V957" s="5">
        <f>IFERROR(VALUE(TRIM(TelcoData2[[#This Row],[TotalCharges]])),"")</f>
        <v>44.7</v>
      </c>
      <c r="W957">
        <f>IF(TelcoData2[[#This Row],[Churn]]="Yes",1,0)</f>
        <v>1</v>
      </c>
      <c r="X957" t="str">
        <f>IF(TelcoData2[[#This Row],[tenure]]&lt;=12,"0-12 Months",
IF(TelcoData2[[#This Row],[tenure]]&lt;=24,"13-24 Months",
IF(TelcoData2[[#This Row],[tenure]]&lt;=36,"25-36 Months",
IF(TelcoData2[[#This Row],[tenure]]&lt;=48,"37-48 Months",
IF(TelcoData2[[#This Row],[tenure]]&lt;=60,"49-60 Months",
"61-72 Months")))))</f>
        <v>0-12 Months</v>
      </c>
    </row>
    <row r="958" spans="1:24" x14ac:dyDescent="0.3">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s="5">
        <v>1813.35</v>
      </c>
      <c r="U958" t="s">
        <v>24</v>
      </c>
      <c r="V958" s="5">
        <f>IFERROR(VALUE(TRIM(TelcoData2[[#This Row],[TotalCharges]])),"")</f>
        <v>1813.35</v>
      </c>
      <c r="W958">
        <f>IF(TelcoData2[[#This Row],[Churn]]="Yes",1,0)</f>
        <v>0</v>
      </c>
      <c r="X958" t="str">
        <f>IF(TelcoData2[[#This Row],[tenure]]&lt;=12,"0-12 Months",
IF(TelcoData2[[#This Row],[tenure]]&lt;=24,"13-24 Months",
IF(TelcoData2[[#This Row],[tenure]]&lt;=36,"25-36 Months",
IF(TelcoData2[[#This Row],[tenure]]&lt;=48,"37-48 Months",
IF(TelcoData2[[#This Row],[tenure]]&lt;=60,"49-60 Months",
"61-72 Months")))))</f>
        <v>61-72 Months</v>
      </c>
    </row>
    <row r="959" spans="1:24" x14ac:dyDescent="0.3">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s="5">
        <v>245.15</v>
      </c>
      <c r="U959" t="s">
        <v>24</v>
      </c>
      <c r="V959" s="5">
        <f>IFERROR(VALUE(TRIM(TelcoData2[[#This Row],[TotalCharges]])),"")</f>
        <v>245.15</v>
      </c>
      <c r="W959">
        <f>IF(TelcoData2[[#This Row],[Churn]]="Yes",1,0)</f>
        <v>0</v>
      </c>
      <c r="X959" t="str">
        <f>IF(TelcoData2[[#This Row],[tenure]]&lt;=12,"0-12 Months",
IF(TelcoData2[[#This Row],[tenure]]&lt;=24,"13-24 Months",
IF(TelcoData2[[#This Row],[tenure]]&lt;=36,"25-36 Months",
IF(TelcoData2[[#This Row],[tenure]]&lt;=48,"37-48 Months",
IF(TelcoData2[[#This Row],[tenure]]&lt;=60,"49-60 Months",
"61-72 Months")))))</f>
        <v>0-12 Months</v>
      </c>
    </row>
    <row r="960" spans="1:24" x14ac:dyDescent="0.3">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s="5">
        <v>2028.8</v>
      </c>
      <c r="U960" t="s">
        <v>24</v>
      </c>
      <c r="V960" s="5">
        <f>IFERROR(VALUE(TRIM(TelcoData2[[#This Row],[TotalCharges]])),"")</f>
        <v>2028.8</v>
      </c>
      <c r="W960">
        <f>IF(TelcoData2[[#This Row],[Churn]]="Yes",1,0)</f>
        <v>0</v>
      </c>
      <c r="X960" t="str">
        <f>IF(TelcoData2[[#This Row],[tenure]]&lt;=12,"0-12 Months",
IF(TelcoData2[[#This Row],[tenure]]&lt;=24,"13-24 Months",
IF(TelcoData2[[#This Row],[tenure]]&lt;=36,"25-36 Months",
IF(TelcoData2[[#This Row],[tenure]]&lt;=48,"37-48 Months",
IF(TelcoData2[[#This Row],[tenure]]&lt;=60,"49-60 Months",
"61-72 Months")))))</f>
        <v>25-36 Months</v>
      </c>
    </row>
    <row r="961" spans="1:24" x14ac:dyDescent="0.3">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s="5">
        <v>2723.75</v>
      </c>
      <c r="U961" t="s">
        <v>24</v>
      </c>
      <c r="V961" s="5">
        <f>IFERROR(VALUE(TRIM(TelcoData2[[#This Row],[TotalCharges]])),"")</f>
        <v>2723.75</v>
      </c>
      <c r="W961">
        <f>IF(TelcoData2[[#This Row],[Churn]]="Yes",1,0)</f>
        <v>0</v>
      </c>
      <c r="X961" t="str">
        <f>IF(TelcoData2[[#This Row],[tenure]]&lt;=12,"0-12 Months",
IF(TelcoData2[[#This Row],[tenure]]&lt;=24,"13-24 Months",
IF(TelcoData2[[#This Row],[tenure]]&lt;=36,"25-36 Months",
IF(TelcoData2[[#This Row],[tenure]]&lt;=48,"37-48 Months",
IF(TelcoData2[[#This Row],[tenure]]&lt;=60,"49-60 Months",
"61-72 Months")))))</f>
        <v>25-36 Months</v>
      </c>
    </row>
    <row r="962" spans="1:24" x14ac:dyDescent="0.3">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s="5">
        <v>220.45</v>
      </c>
      <c r="U962" t="s">
        <v>24</v>
      </c>
      <c r="V962" s="5">
        <f>IFERROR(VALUE(TRIM(TelcoData2[[#This Row],[TotalCharges]])),"")</f>
        <v>220.45</v>
      </c>
      <c r="W962">
        <f>IF(TelcoData2[[#This Row],[Churn]]="Yes",1,0)</f>
        <v>0</v>
      </c>
      <c r="X962" t="str">
        <f>IF(TelcoData2[[#This Row],[tenure]]&lt;=12,"0-12 Months",
IF(TelcoData2[[#This Row],[tenure]]&lt;=24,"13-24 Months",
IF(TelcoData2[[#This Row],[tenure]]&lt;=36,"25-36 Months",
IF(TelcoData2[[#This Row],[tenure]]&lt;=48,"37-48 Months",
IF(TelcoData2[[#This Row],[tenure]]&lt;=60,"49-60 Months",
"61-72 Months")))))</f>
        <v>0-12 Months</v>
      </c>
    </row>
    <row r="963" spans="1:24" x14ac:dyDescent="0.3">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s="5">
        <v>365.8</v>
      </c>
      <c r="U963" t="s">
        <v>24</v>
      </c>
      <c r="V963" s="5">
        <f>IFERROR(VALUE(TRIM(TelcoData2[[#This Row],[TotalCharges]])),"")</f>
        <v>365.8</v>
      </c>
      <c r="W963">
        <f>IF(TelcoData2[[#This Row],[Churn]]="Yes",1,0)</f>
        <v>0</v>
      </c>
      <c r="X963" t="str">
        <f>IF(TelcoData2[[#This Row],[tenure]]&lt;=12,"0-12 Months",
IF(TelcoData2[[#This Row],[tenure]]&lt;=24,"13-24 Months",
IF(TelcoData2[[#This Row],[tenure]]&lt;=36,"25-36 Months",
IF(TelcoData2[[#This Row],[tenure]]&lt;=48,"37-48 Months",
IF(TelcoData2[[#This Row],[tenure]]&lt;=60,"49-60 Months",
"61-72 Months")))))</f>
        <v>13-24 Months</v>
      </c>
    </row>
    <row r="964" spans="1:24" x14ac:dyDescent="0.3">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s="5">
        <v>551.95000000000005</v>
      </c>
      <c r="U964" t="s">
        <v>24</v>
      </c>
      <c r="V964" s="5">
        <f>IFERROR(VALUE(TRIM(TelcoData2[[#This Row],[TotalCharges]])),"")</f>
        <v>551.95000000000005</v>
      </c>
      <c r="W964">
        <f>IF(TelcoData2[[#This Row],[Churn]]="Yes",1,0)</f>
        <v>0</v>
      </c>
      <c r="X964" t="str">
        <f>IF(TelcoData2[[#This Row],[tenure]]&lt;=12,"0-12 Months",
IF(TelcoData2[[#This Row],[tenure]]&lt;=24,"13-24 Months",
IF(TelcoData2[[#This Row],[tenure]]&lt;=36,"25-36 Months",
IF(TelcoData2[[#This Row],[tenure]]&lt;=48,"37-48 Months",
IF(TelcoData2[[#This Row],[tenure]]&lt;=60,"49-60 Months",
"61-72 Months")))))</f>
        <v>0-12 Months</v>
      </c>
    </row>
    <row r="965" spans="1:24" x14ac:dyDescent="0.3">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s="5">
        <v>4054.2</v>
      </c>
      <c r="U965" t="s">
        <v>24</v>
      </c>
      <c r="V965" s="5">
        <f>IFERROR(VALUE(TRIM(TelcoData2[[#This Row],[TotalCharges]])),"")</f>
        <v>4054.2</v>
      </c>
      <c r="W965">
        <f>IF(TelcoData2[[#This Row],[Churn]]="Yes",1,0)</f>
        <v>0</v>
      </c>
      <c r="X965" t="str">
        <f>IF(TelcoData2[[#This Row],[tenure]]&lt;=12,"0-12 Months",
IF(TelcoData2[[#This Row],[tenure]]&lt;=24,"13-24 Months",
IF(TelcoData2[[#This Row],[tenure]]&lt;=36,"25-36 Months",
IF(TelcoData2[[#This Row],[tenure]]&lt;=48,"37-48 Months",
IF(TelcoData2[[#This Row],[tenure]]&lt;=60,"49-60 Months",
"61-72 Months")))))</f>
        <v>49-60 Months</v>
      </c>
    </row>
    <row r="966" spans="1:24" x14ac:dyDescent="0.3">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s="5">
        <v>45.7</v>
      </c>
      <c r="U966" t="s">
        <v>23</v>
      </c>
      <c r="V966" s="5">
        <f>IFERROR(VALUE(TRIM(TelcoData2[[#This Row],[TotalCharges]])),"")</f>
        <v>45.7</v>
      </c>
      <c r="W966">
        <f>IF(TelcoData2[[#This Row],[Churn]]="Yes",1,0)</f>
        <v>1</v>
      </c>
      <c r="X966" t="str">
        <f>IF(TelcoData2[[#This Row],[tenure]]&lt;=12,"0-12 Months",
IF(TelcoData2[[#This Row],[tenure]]&lt;=24,"13-24 Months",
IF(TelcoData2[[#This Row],[tenure]]&lt;=36,"25-36 Months",
IF(TelcoData2[[#This Row],[tenure]]&lt;=48,"37-48 Months",
IF(TelcoData2[[#This Row],[tenure]]&lt;=60,"49-60 Months",
"61-72 Months")))))</f>
        <v>0-12 Months</v>
      </c>
    </row>
    <row r="967" spans="1:24" x14ac:dyDescent="0.3">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s="5">
        <v>832.35</v>
      </c>
      <c r="U967" t="s">
        <v>23</v>
      </c>
      <c r="V967" s="5">
        <f>IFERROR(VALUE(TRIM(TelcoData2[[#This Row],[TotalCharges]])),"")</f>
        <v>832.35</v>
      </c>
      <c r="W967">
        <f>IF(TelcoData2[[#This Row],[Churn]]="Yes",1,0)</f>
        <v>1</v>
      </c>
      <c r="X967" t="str">
        <f>IF(TelcoData2[[#This Row],[tenure]]&lt;=12,"0-12 Months",
IF(TelcoData2[[#This Row],[tenure]]&lt;=24,"13-24 Months",
IF(TelcoData2[[#This Row],[tenure]]&lt;=36,"25-36 Months",
IF(TelcoData2[[#This Row],[tenure]]&lt;=48,"37-48 Months",
IF(TelcoData2[[#This Row],[tenure]]&lt;=60,"49-60 Months",
"61-72 Months")))))</f>
        <v>0-12 Months</v>
      </c>
    </row>
    <row r="968" spans="1:24" x14ac:dyDescent="0.3">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s="5">
        <v>112.3</v>
      </c>
      <c r="U968" t="s">
        <v>23</v>
      </c>
      <c r="V968" s="5">
        <f>IFERROR(VALUE(TRIM(TelcoData2[[#This Row],[TotalCharges]])),"")</f>
        <v>112.3</v>
      </c>
      <c r="W968">
        <f>IF(TelcoData2[[#This Row],[Churn]]="Yes",1,0)</f>
        <v>1</v>
      </c>
      <c r="X968" t="str">
        <f>IF(TelcoData2[[#This Row],[tenure]]&lt;=12,"0-12 Months",
IF(TelcoData2[[#This Row],[tenure]]&lt;=24,"13-24 Months",
IF(TelcoData2[[#This Row],[tenure]]&lt;=36,"25-36 Months",
IF(TelcoData2[[#This Row],[tenure]]&lt;=48,"37-48 Months",
IF(TelcoData2[[#This Row],[tenure]]&lt;=60,"49-60 Months",
"61-72 Months")))))</f>
        <v>0-12 Months</v>
      </c>
    </row>
    <row r="969" spans="1:24" x14ac:dyDescent="0.3">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s="5">
        <v>60.65</v>
      </c>
      <c r="U969" t="s">
        <v>24</v>
      </c>
      <c r="V969" s="5">
        <f>IFERROR(VALUE(TRIM(TelcoData2[[#This Row],[TotalCharges]])),"")</f>
        <v>60.65</v>
      </c>
      <c r="W969">
        <f>IF(TelcoData2[[#This Row],[Churn]]="Yes",1,0)</f>
        <v>0</v>
      </c>
      <c r="X969" t="str">
        <f>IF(TelcoData2[[#This Row],[tenure]]&lt;=12,"0-12 Months",
IF(TelcoData2[[#This Row],[tenure]]&lt;=24,"13-24 Months",
IF(TelcoData2[[#This Row],[tenure]]&lt;=36,"25-36 Months",
IF(TelcoData2[[#This Row],[tenure]]&lt;=48,"37-48 Months",
IF(TelcoData2[[#This Row],[tenure]]&lt;=60,"49-60 Months",
"61-72 Months")))))</f>
        <v>0-12 Months</v>
      </c>
    </row>
    <row r="970" spans="1:24" x14ac:dyDescent="0.3">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s="5">
        <v>5550.1</v>
      </c>
      <c r="U970" t="s">
        <v>24</v>
      </c>
      <c r="V970" s="5">
        <f>IFERROR(VALUE(TRIM(TelcoData2[[#This Row],[TotalCharges]])),"")</f>
        <v>5550.1</v>
      </c>
      <c r="W970">
        <f>IF(TelcoData2[[#This Row],[Churn]]="Yes",1,0)</f>
        <v>0</v>
      </c>
      <c r="X970" t="str">
        <f>IF(TelcoData2[[#This Row],[tenure]]&lt;=12,"0-12 Months",
IF(TelcoData2[[#This Row],[tenure]]&lt;=24,"13-24 Months",
IF(TelcoData2[[#This Row],[tenure]]&lt;=36,"25-36 Months",
IF(TelcoData2[[#This Row],[tenure]]&lt;=48,"37-48 Months",
IF(TelcoData2[[#This Row],[tenure]]&lt;=60,"49-60 Months",
"61-72 Months")))))</f>
        <v>61-72 Months</v>
      </c>
    </row>
    <row r="971" spans="1:24" x14ac:dyDescent="0.3">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s="5">
        <v>174.8</v>
      </c>
      <c r="U971" t="s">
        <v>23</v>
      </c>
      <c r="V971" s="5">
        <f>IFERROR(VALUE(TRIM(TelcoData2[[#This Row],[TotalCharges]])),"")</f>
        <v>174.8</v>
      </c>
      <c r="W971">
        <f>IF(TelcoData2[[#This Row],[Churn]]="Yes",1,0)</f>
        <v>1</v>
      </c>
      <c r="X971" t="str">
        <f>IF(TelcoData2[[#This Row],[tenure]]&lt;=12,"0-12 Months",
IF(TelcoData2[[#This Row],[tenure]]&lt;=24,"13-24 Months",
IF(TelcoData2[[#This Row],[tenure]]&lt;=36,"25-36 Months",
IF(TelcoData2[[#This Row],[tenure]]&lt;=48,"37-48 Months",
IF(TelcoData2[[#This Row],[tenure]]&lt;=60,"49-60 Months",
"61-72 Months")))))</f>
        <v>0-12 Months</v>
      </c>
    </row>
    <row r="972" spans="1:24" x14ac:dyDescent="0.3">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s="5">
        <v>90.55</v>
      </c>
      <c r="U972" t="s">
        <v>23</v>
      </c>
      <c r="V972" s="5">
        <f>IFERROR(VALUE(TRIM(TelcoData2[[#This Row],[TotalCharges]])),"")</f>
        <v>90.55</v>
      </c>
      <c r="W972">
        <f>IF(TelcoData2[[#This Row],[Churn]]="Yes",1,0)</f>
        <v>1</v>
      </c>
      <c r="X972" t="str">
        <f>IF(TelcoData2[[#This Row],[tenure]]&lt;=12,"0-12 Months",
IF(TelcoData2[[#This Row],[tenure]]&lt;=24,"13-24 Months",
IF(TelcoData2[[#This Row],[tenure]]&lt;=36,"25-36 Months",
IF(TelcoData2[[#This Row],[tenure]]&lt;=48,"37-48 Months",
IF(TelcoData2[[#This Row],[tenure]]&lt;=60,"49-60 Months",
"61-72 Months")))))</f>
        <v>0-12 Months</v>
      </c>
    </row>
    <row r="973" spans="1:24" x14ac:dyDescent="0.3">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s="5">
        <v>4733.1000000000004</v>
      </c>
      <c r="U973" t="s">
        <v>24</v>
      </c>
      <c r="V973" s="5">
        <f>IFERROR(VALUE(TRIM(TelcoData2[[#This Row],[TotalCharges]])),"")</f>
        <v>4733.1000000000004</v>
      </c>
      <c r="W973">
        <f>IF(TelcoData2[[#This Row],[Churn]]="Yes",1,0)</f>
        <v>0</v>
      </c>
      <c r="X973" t="str">
        <f>IF(TelcoData2[[#This Row],[tenure]]&lt;=12,"0-12 Months",
IF(TelcoData2[[#This Row],[tenure]]&lt;=24,"13-24 Months",
IF(TelcoData2[[#This Row],[tenure]]&lt;=36,"25-36 Months",
IF(TelcoData2[[#This Row],[tenure]]&lt;=48,"37-48 Months",
IF(TelcoData2[[#This Row],[tenure]]&lt;=60,"49-60 Months",
"61-72 Months")))))</f>
        <v>49-60 Months</v>
      </c>
    </row>
    <row r="974" spans="1:24" x14ac:dyDescent="0.3">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s="5">
        <v>4048.95</v>
      </c>
      <c r="U974" t="s">
        <v>24</v>
      </c>
      <c r="V974" s="5">
        <f>IFERROR(VALUE(TRIM(TelcoData2[[#This Row],[TotalCharges]])),"")</f>
        <v>4048.95</v>
      </c>
      <c r="W974">
        <f>IF(TelcoData2[[#This Row],[Churn]]="Yes",1,0)</f>
        <v>0</v>
      </c>
      <c r="X974" t="str">
        <f>IF(TelcoData2[[#This Row],[tenure]]&lt;=12,"0-12 Months",
IF(TelcoData2[[#This Row],[tenure]]&lt;=24,"13-24 Months",
IF(TelcoData2[[#This Row],[tenure]]&lt;=36,"25-36 Months",
IF(TelcoData2[[#This Row],[tenure]]&lt;=48,"37-48 Months",
IF(TelcoData2[[#This Row],[tenure]]&lt;=60,"49-60 Months",
"61-72 Months")))))</f>
        <v>49-60 Months</v>
      </c>
    </row>
    <row r="975" spans="1:24" x14ac:dyDescent="0.3">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s="5">
        <v>1359.7</v>
      </c>
      <c r="U975" t="s">
        <v>23</v>
      </c>
      <c r="V975" s="5">
        <f>IFERROR(VALUE(TRIM(TelcoData2[[#This Row],[TotalCharges]])),"")</f>
        <v>1359.7</v>
      </c>
      <c r="W975">
        <f>IF(TelcoData2[[#This Row],[Churn]]="Yes",1,0)</f>
        <v>1</v>
      </c>
      <c r="X975" t="str">
        <f>IF(TelcoData2[[#This Row],[tenure]]&lt;=12,"0-12 Months",
IF(TelcoData2[[#This Row],[tenure]]&lt;=24,"13-24 Months",
IF(TelcoData2[[#This Row],[tenure]]&lt;=36,"25-36 Months",
IF(TelcoData2[[#This Row],[tenure]]&lt;=48,"37-48 Months",
IF(TelcoData2[[#This Row],[tenure]]&lt;=60,"49-60 Months",
"61-72 Months")))))</f>
        <v>37-48 Months</v>
      </c>
    </row>
    <row r="976" spans="1:24" x14ac:dyDescent="0.3">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s="5">
        <v>4542.3500000000004</v>
      </c>
      <c r="U976" t="s">
        <v>24</v>
      </c>
      <c r="V976" s="5">
        <f>IFERROR(VALUE(TRIM(TelcoData2[[#This Row],[TotalCharges]])),"")</f>
        <v>4542.3500000000004</v>
      </c>
      <c r="W976">
        <f>IF(TelcoData2[[#This Row],[Churn]]="Yes",1,0)</f>
        <v>0</v>
      </c>
      <c r="X976" t="str">
        <f>IF(TelcoData2[[#This Row],[tenure]]&lt;=12,"0-12 Months",
IF(TelcoData2[[#This Row],[tenure]]&lt;=24,"13-24 Months",
IF(TelcoData2[[#This Row],[tenure]]&lt;=36,"25-36 Months",
IF(TelcoData2[[#This Row],[tenure]]&lt;=48,"37-48 Months",
IF(TelcoData2[[#This Row],[tenure]]&lt;=60,"49-60 Months",
"61-72 Months")))))</f>
        <v>49-60 Months</v>
      </c>
    </row>
    <row r="977" spans="1:24" x14ac:dyDescent="0.3">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s="5">
        <v>7532.15</v>
      </c>
      <c r="U977" t="s">
        <v>23</v>
      </c>
      <c r="V977" s="5">
        <f>IFERROR(VALUE(TRIM(TelcoData2[[#This Row],[TotalCharges]])),"")</f>
        <v>7532.15</v>
      </c>
      <c r="W977">
        <f>IF(TelcoData2[[#This Row],[Churn]]="Yes",1,0)</f>
        <v>1</v>
      </c>
      <c r="X977" t="str">
        <f>IF(TelcoData2[[#This Row],[tenure]]&lt;=12,"0-12 Months",
IF(TelcoData2[[#This Row],[tenure]]&lt;=24,"13-24 Months",
IF(TelcoData2[[#This Row],[tenure]]&lt;=36,"25-36 Months",
IF(TelcoData2[[#This Row],[tenure]]&lt;=48,"37-48 Months",
IF(TelcoData2[[#This Row],[tenure]]&lt;=60,"49-60 Months",
"61-72 Months")))))</f>
        <v>61-72 Months</v>
      </c>
    </row>
    <row r="978" spans="1:24" x14ac:dyDescent="0.3">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s="5">
        <v>69.900000000000006</v>
      </c>
      <c r="U978" t="s">
        <v>23</v>
      </c>
      <c r="V978" s="5">
        <f>IFERROR(VALUE(TRIM(TelcoData2[[#This Row],[TotalCharges]])),"")</f>
        <v>69.900000000000006</v>
      </c>
      <c r="W978">
        <f>IF(TelcoData2[[#This Row],[Churn]]="Yes",1,0)</f>
        <v>1</v>
      </c>
      <c r="X978" t="str">
        <f>IF(TelcoData2[[#This Row],[tenure]]&lt;=12,"0-12 Months",
IF(TelcoData2[[#This Row],[tenure]]&lt;=24,"13-24 Months",
IF(TelcoData2[[#This Row],[tenure]]&lt;=36,"25-36 Months",
IF(TelcoData2[[#This Row],[tenure]]&lt;=48,"37-48 Months",
IF(TelcoData2[[#This Row],[tenure]]&lt;=60,"49-60 Months",
"61-72 Months")))))</f>
        <v>0-12 Months</v>
      </c>
    </row>
    <row r="979" spans="1:24" x14ac:dyDescent="0.3">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s="5">
        <v>888.65</v>
      </c>
      <c r="U979" t="s">
        <v>24</v>
      </c>
      <c r="V979" s="5">
        <f>IFERROR(VALUE(TRIM(TelcoData2[[#This Row],[TotalCharges]])),"")</f>
        <v>888.65</v>
      </c>
      <c r="W979">
        <f>IF(TelcoData2[[#This Row],[Churn]]="Yes",1,0)</f>
        <v>0</v>
      </c>
      <c r="X979" t="str">
        <f>IF(TelcoData2[[#This Row],[tenure]]&lt;=12,"0-12 Months",
IF(TelcoData2[[#This Row],[tenure]]&lt;=24,"13-24 Months",
IF(TelcoData2[[#This Row],[tenure]]&lt;=36,"25-36 Months",
IF(TelcoData2[[#This Row],[tenure]]&lt;=48,"37-48 Months",
IF(TelcoData2[[#This Row],[tenure]]&lt;=60,"49-60 Months",
"61-72 Months")))))</f>
        <v>0-12 Months</v>
      </c>
    </row>
    <row r="980" spans="1:24" x14ac:dyDescent="0.3">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s="5">
        <v>6383.35</v>
      </c>
      <c r="U980" t="s">
        <v>23</v>
      </c>
      <c r="V980" s="5">
        <f>IFERROR(VALUE(TRIM(TelcoData2[[#This Row],[TotalCharges]])),"")</f>
        <v>6383.35</v>
      </c>
      <c r="W980">
        <f>IF(TelcoData2[[#This Row],[Churn]]="Yes",1,0)</f>
        <v>1</v>
      </c>
      <c r="X980" t="str">
        <f>IF(TelcoData2[[#This Row],[tenure]]&lt;=12,"0-12 Months",
IF(TelcoData2[[#This Row],[tenure]]&lt;=24,"13-24 Months",
IF(TelcoData2[[#This Row],[tenure]]&lt;=36,"25-36 Months",
IF(TelcoData2[[#This Row],[tenure]]&lt;=48,"37-48 Months",
IF(TelcoData2[[#This Row],[tenure]]&lt;=60,"49-60 Months",
"61-72 Months")))))</f>
        <v>61-72 Months</v>
      </c>
    </row>
    <row r="981" spans="1:24" x14ac:dyDescent="0.3">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s="5">
        <v>1916</v>
      </c>
      <c r="U981" t="s">
        <v>24</v>
      </c>
      <c r="V981" s="5">
        <f>IFERROR(VALUE(TRIM(TelcoData2[[#This Row],[TotalCharges]])),"")</f>
        <v>1916</v>
      </c>
      <c r="W981">
        <f>IF(TelcoData2[[#This Row],[Churn]]="Yes",1,0)</f>
        <v>0</v>
      </c>
      <c r="X981" t="str">
        <f>IF(TelcoData2[[#This Row],[tenure]]&lt;=12,"0-12 Months",
IF(TelcoData2[[#This Row],[tenure]]&lt;=24,"13-24 Months",
IF(TelcoData2[[#This Row],[tenure]]&lt;=36,"25-36 Months",
IF(TelcoData2[[#This Row],[tenure]]&lt;=48,"37-48 Months",
IF(TelcoData2[[#This Row],[tenure]]&lt;=60,"49-60 Months",
"61-72 Months")))))</f>
        <v>25-36 Months</v>
      </c>
    </row>
    <row r="982" spans="1:24" x14ac:dyDescent="0.3">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s="5">
        <v>413</v>
      </c>
      <c r="U982" t="s">
        <v>24</v>
      </c>
      <c r="V982" s="5">
        <f>IFERROR(VALUE(TRIM(TelcoData2[[#This Row],[TotalCharges]])),"")</f>
        <v>413</v>
      </c>
      <c r="W982">
        <f>IF(TelcoData2[[#This Row],[Churn]]="Yes",1,0)</f>
        <v>0</v>
      </c>
      <c r="X982" t="str">
        <f>IF(TelcoData2[[#This Row],[tenure]]&lt;=12,"0-12 Months",
IF(TelcoData2[[#This Row],[tenure]]&lt;=24,"13-24 Months",
IF(TelcoData2[[#This Row],[tenure]]&lt;=36,"25-36 Months",
IF(TelcoData2[[#This Row],[tenure]]&lt;=48,"37-48 Months",
IF(TelcoData2[[#This Row],[tenure]]&lt;=60,"49-60 Months",
"61-72 Months")))))</f>
        <v>13-24 Months</v>
      </c>
    </row>
    <row r="983" spans="1:24" x14ac:dyDescent="0.3">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s="5">
        <v>808.95</v>
      </c>
      <c r="U983" t="s">
        <v>24</v>
      </c>
      <c r="V983" s="5">
        <f>IFERROR(VALUE(TRIM(TelcoData2[[#This Row],[TotalCharges]])),"")</f>
        <v>808.95</v>
      </c>
      <c r="W983">
        <f>IF(TelcoData2[[#This Row],[Churn]]="Yes",1,0)</f>
        <v>0</v>
      </c>
      <c r="X983" t="str">
        <f>IF(TelcoData2[[#This Row],[tenure]]&lt;=12,"0-12 Months",
IF(TelcoData2[[#This Row],[tenure]]&lt;=24,"13-24 Months",
IF(TelcoData2[[#This Row],[tenure]]&lt;=36,"25-36 Months",
IF(TelcoData2[[#This Row],[tenure]]&lt;=48,"37-48 Months",
IF(TelcoData2[[#This Row],[tenure]]&lt;=60,"49-60 Months",
"61-72 Months")))))</f>
        <v>37-48 Months</v>
      </c>
    </row>
    <row r="984" spans="1:24" x14ac:dyDescent="0.3">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s="5">
        <v>1886.4</v>
      </c>
      <c r="U984" t="s">
        <v>24</v>
      </c>
      <c r="V984" s="5">
        <f>IFERROR(VALUE(TRIM(TelcoData2[[#This Row],[TotalCharges]])),"")</f>
        <v>1886.4</v>
      </c>
      <c r="W984">
        <f>IF(TelcoData2[[#This Row],[Churn]]="Yes",1,0)</f>
        <v>0</v>
      </c>
      <c r="X984" t="str">
        <f>IF(TelcoData2[[#This Row],[tenure]]&lt;=12,"0-12 Months",
IF(TelcoData2[[#This Row],[tenure]]&lt;=24,"13-24 Months",
IF(TelcoData2[[#This Row],[tenure]]&lt;=36,"25-36 Months",
IF(TelcoData2[[#This Row],[tenure]]&lt;=48,"37-48 Months",
IF(TelcoData2[[#This Row],[tenure]]&lt;=60,"49-60 Months",
"61-72 Months")))))</f>
        <v>37-48 Months</v>
      </c>
    </row>
    <row r="985" spans="1:24" x14ac:dyDescent="0.3">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s="5">
        <v>86.6</v>
      </c>
      <c r="U985" t="s">
        <v>23</v>
      </c>
      <c r="V985" s="5">
        <f>IFERROR(VALUE(TRIM(TelcoData2[[#This Row],[TotalCharges]])),"")</f>
        <v>86.6</v>
      </c>
      <c r="W985">
        <f>IF(TelcoData2[[#This Row],[Churn]]="Yes",1,0)</f>
        <v>1</v>
      </c>
      <c r="X985" t="str">
        <f>IF(TelcoData2[[#This Row],[tenure]]&lt;=12,"0-12 Months",
IF(TelcoData2[[#This Row],[tenure]]&lt;=24,"13-24 Months",
IF(TelcoData2[[#This Row],[tenure]]&lt;=36,"25-36 Months",
IF(TelcoData2[[#This Row],[tenure]]&lt;=48,"37-48 Months",
IF(TelcoData2[[#This Row],[tenure]]&lt;=60,"49-60 Months",
"61-72 Months")))))</f>
        <v>0-12 Months</v>
      </c>
    </row>
    <row r="986" spans="1:24" x14ac:dyDescent="0.3">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s="5">
        <v>1679.25</v>
      </c>
      <c r="U986" t="s">
        <v>24</v>
      </c>
      <c r="V986" s="5">
        <f>IFERROR(VALUE(TRIM(TelcoData2[[#This Row],[TotalCharges]])),"")</f>
        <v>1679.25</v>
      </c>
      <c r="W986">
        <f>IF(TelcoData2[[#This Row],[Churn]]="Yes",1,0)</f>
        <v>0</v>
      </c>
      <c r="X986" t="str">
        <f>IF(TelcoData2[[#This Row],[tenure]]&lt;=12,"0-12 Months",
IF(TelcoData2[[#This Row],[tenure]]&lt;=24,"13-24 Months",
IF(TelcoData2[[#This Row],[tenure]]&lt;=36,"25-36 Months",
IF(TelcoData2[[#This Row],[tenure]]&lt;=48,"37-48 Months",
IF(TelcoData2[[#This Row],[tenure]]&lt;=60,"49-60 Months",
"61-72 Months")))))</f>
        <v>61-72 Months</v>
      </c>
    </row>
    <row r="987" spans="1:24" x14ac:dyDescent="0.3">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s="5">
        <v>2656.5</v>
      </c>
      <c r="U987" t="s">
        <v>23</v>
      </c>
      <c r="V987" s="5">
        <f>IFERROR(VALUE(TRIM(TelcoData2[[#This Row],[TotalCharges]])),"")</f>
        <v>2656.5</v>
      </c>
      <c r="W987">
        <f>IF(TelcoData2[[#This Row],[Churn]]="Yes",1,0)</f>
        <v>1</v>
      </c>
      <c r="X987" t="str">
        <f>IF(TelcoData2[[#This Row],[tenure]]&lt;=12,"0-12 Months",
IF(TelcoData2[[#This Row],[tenure]]&lt;=24,"13-24 Months",
IF(TelcoData2[[#This Row],[tenure]]&lt;=36,"25-36 Months",
IF(TelcoData2[[#This Row],[tenure]]&lt;=48,"37-48 Months",
IF(TelcoData2[[#This Row],[tenure]]&lt;=60,"49-60 Months",
"61-72 Months")))))</f>
        <v>25-36 Months</v>
      </c>
    </row>
    <row r="988" spans="1:24" x14ac:dyDescent="0.3">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s="5">
        <v>540.95000000000005</v>
      </c>
      <c r="U988" t="s">
        <v>24</v>
      </c>
      <c r="V988" s="5">
        <f>IFERROR(VALUE(TRIM(TelcoData2[[#This Row],[TotalCharges]])),"")</f>
        <v>540.95000000000005</v>
      </c>
      <c r="W988">
        <f>IF(TelcoData2[[#This Row],[Churn]]="Yes",1,0)</f>
        <v>0</v>
      </c>
      <c r="X988" t="str">
        <f>IF(TelcoData2[[#This Row],[tenure]]&lt;=12,"0-12 Months",
IF(TelcoData2[[#This Row],[tenure]]&lt;=24,"13-24 Months",
IF(TelcoData2[[#This Row],[tenure]]&lt;=36,"25-36 Months",
IF(TelcoData2[[#This Row],[tenure]]&lt;=48,"37-48 Months",
IF(TelcoData2[[#This Row],[tenure]]&lt;=60,"49-60 Months",
"61-72 Months")))))</f>
        <v>0-12 Months</v>
      </c>
    </row>
    <row r="989" spans="1:24" x14ac:dyDescent="0.3">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s="5">
        <v>19.75</v>
      </c>
      <c r="U989" t="s">
        <v>24</v>
      </c>
      <c r="V989" s="5">
        <f>IFERROR(VALUE(TRIM(TelcoData2[[#This Row],[TotalCharges]])),"")</f>
        <v>19.75</v>
      </c>
      <c r="W989">
        <f>IF(TelcoData2[[#This Row],[Churn]]="Yes",1,0)</f>
        <v>0</v>
      </c>
      <c r="X989" t="str">
        <f>IF(TelcoData2[[#This Row],[tenure]]&lt;=12,"0-12 Months",
IF(TelcoData2[[#This Row],[tenure]]&lt;=24,"13-24 Months",
IF(TelcoData2[[#This Row],[tenure]]&lt;=36,"25-36 Months",
IF(TelcoData2[[#This Row],[tenure]]&lt;=48,"37-48 Months",
IF(TelcoData2[[#This Row],[tenure]]&lt;=60,"49-60 Months",
"61-72 Months")))))</f>
        <v>0-12 Months</v>
      </c>
    </row>
    <row r="990" spans="1:24" x14ac:dyDescent="0.3">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s="5">
        <v>537.35</v>
      </c>
      <c r="U990" t="s">
        <v>24</v>
      </c>
      <c r="V990" s="5">
        <f>IFERROR(VALUE(TRIM(TelcoData2[[#This Row],[TotalCharges]])),"")</f>
        <v>537.35</v>
      </c>
      <c r="W990">
        <f>IF(TelcoData2[[#This Row],[Churn]]="Yes",1,0)</f>
        <v>0</v>
      </c>
      <c r="X990" t="str">
        <f>IF(TelcoData2[[#This Row],[tenure]]&lt;=12,"0-12 Months",
IF(TelcoData2[[#This Row],[tenure]]&lt;=24,"13-24 Months",
IF(TelcoData2[[#This Row],[tenure]]&lt;=36,"25-36 Months",
IF(TelcoData2[[#This Row],[tenure]]&lt;=48,"37-48 Months",
IF(TelcoData2[[#This Row],[tenure]]&lt;=60,"49-60 Months",
"61-72 Months")))))</f>
        <v>25-36 Months</v>
      </c>
    </row>
    <row r="991" spans="1:24" x14ac:dyDescent="0.3">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s="5">
        <v>678.8</v>
      </c>
      <c r="U991" t="s">
        <v>24</v>
      </c>
      <c r="V991" s="5">
        <f>IFERROR(VALUE(TRIM(TelcoData2[[#This Row],[TotalCharges]])),"")</f>
        <v>678.8</v>
      </c>
      <c r="W991">
        <f>IF(TelcoData2[[#This Row],[Churn]]="Yes",1,0)</f>
        <v>0</v>
      </c>
      <c r="X991" t="str">
        <f>IF(TelcoData2[[#This Row],[tenure]]&lt;=12,"0-12 Months",
IF(TelcoData2[[#This Row],[tenure]]&lt;=24,"13-24 Months",
IF(TelcoData2[[#This Row],[tenure]]&lt;=36,"25-36 Months",
IF(TelcoData2[[#This Row],[tenure]]&lt;=48,"37-48 Months",
IF(TelcoData2[[#This Row],[tenure]]&lt;=60,"49-60 Months",
"61-72 Months")))))</f>
        <v>25-36 Months</v>
      </c>
    </row>
    <row r="992" spans="1:24" x14ac:dyDescent="0.3">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s="5">
        <v>4513.6499999999996</v>
      </c>
      <c r="U992" t="s">
        <v>24</v>
      </c>
      <c r="V992" s="5">
        <f>IFERROR(VALUE(TRIM(TelcoData2[[#This Row],[TotalCharges]])),"")</f>
        <v>4513.6499999999996</v>
      </c>
      <c r="W992">
        <f>IF(TelcoData2[[#This Row],[Churn]]="Yes",1,0)</f>
        <v>0</v>
      </c>
      <c r="X992" t="str">
        <f>IF(TelcoData2[[#This Row],[tenure]]&lt;=12,"0-12 Months",
IF(TelcoData2[[#This Row],[tenure]]&lt;=24,"13-24 Months",
IF(TelcoData2[[#This Row],[tenure]]&lt;=36,"25-36 Months",
IF(TelcoData2[[#This Row],[tenure]]&lt;=48,"37-48 Months",
IF(TelcoData2[[#This Row],[tenure]]&lt;=60,"49-60 Months",
"61-72 Months")))))</f>
        <v>49-60 Months</v>
      </c>
    </row>
    <row r="993" spans="1:24" x14ac:dyDescent="0.3">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s="5">
        <v>1423.85</v>
      </c>
      <c r="U993" t="s">
        <v>24</v>
      </c>
      <c r="V993" s="5">
        <f>IFERROR(VALUE(TRIM(TelcoData2[[#This Row],[TotalCharges]])),"")</f>
        <v>1423.85</v>
      </c>
      <c r="W993">
        <f>IF(TelcoData2[[#This Row],[Churn]]="Yes",1,0)</f>
        <v>0</v>
      </c>
      <c r="X993" t="str">
        <f>IF(TelcoData2[[#This Row],[tenure]]&lt;=12,"0-12 Months",
IF(TelcoData2[[#This Row],[tenure]]&lt;=24,"13-24 Months",
IF(TelcoData2[[#This Row],[tenure]]&lt;=36,"25-36 Months",
IF(TelcoData2[[#This Row],[tenure]]&lt;=48,"37-48 Months",
IF(TelcoData2[[#This Row],[tenure]]&lt;=60,"49-60 Months",
"61-72 Months")))))</f>
        <v>49-60 Months</v>
      </c>
    </row>
    <row r="994" spans="1:24" x14ac:dyDescent="0.3">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s="5">
        <v>555.4</v>
      </c>
      <c r="U994" t="s">
        <v>24</v>
      </c>
      <c r="V994" s="5">
        <f>IFERROR(VALUE(TRIM(TelcoData2[[#This Row],[TotalCharges]])),"")</f>
        <v>555.4</v>
      </c>
      <c r="W994">
        <f>IF(TelcoData2[[#This Row],[Churn]]="Yes",1,0)</f>
        <v>0</v>
      </c>
      <c r="X994" t="str">
        <f>IF(TelcoData2[[#This Row],[tenure]]&lt;=12,"0-12 Months",
IF(TelcoData2[[#This Row],[tenure]]&lt;=24,"13-24 Months",
IF(TelcoData2[[#This Row],[tenure]]&lt;=36,"25-36 Months",
IF(TelcoData2[[#This Row],[tenure]]&lt;=48,"37-48 Months",
IF(TelcoData2[[#This Row],[tenure]]&lt;=60,"49-60 Months",
"61-72 Months")))))</f>
        <v>13-24 Months</v>
      </c>
    </row>
    <row r="995" spans="1:24" x14ac:dyDescent="0.3">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s="5">
        <v>225.55</v>
      </c>
      <c r="U995" t="s">
        <v>24</v>
      </c>
      <c r="V995" s="5">
        <f>IFERROR(VALUE(TRIM(TelcoData2[[#This Row],[TotalCharges]])),"")</f>
        <v>225.55</v>
      </c>
      <c r="W995">
        <f>IF(TelcoData2[[#This Row],[Churn]]="Yes",1,0)</f>
        <v>0</v>
      </c>
      <c r="X995" t="str">
        <f>IF(TelcoData2[[#This Row],[tenure]]&lt;=12,"0-12 Months",
IF(TelcoData2[[#This Row],[tenure]]&lt;=24,"13-24 Months",
IF(TelcoData2[[#This Row],[tenure]]&lt;=36,"25-36 Months",
IF(TelcoData2[[#This Row],[tenure]]&lt;=48,"37-48 Months",
IF(TelcoData2[[#This Row],[tenure]]&lt;=60,"49-60 Months",
"61-72 Months")))))</f>
        <v>0-12 Months</v>
      </c>
    </row>
    <row r="996" spans="1:24" x14ac:dyDescent="0.3">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s="5">
        <v>268.45</v>
      </c>
      <c r="U996" t="s">
        <v>24</v>
      </c>
      <c r="V996" s="5">
        <f>IFERROR(VALUE(TRIM(TelcoData2[[#This Row],[TotalCharges]])),"")</f>
        <v>268.45</v>
      </c>
      <c r="W996">
        <f>IF(TelcoData2[[#This Row],[Churn]]="Yes",1,0)</f>
        <v>0</v>
      </c>
      <c r="X996" t="str">
        <f>IF(TelcoData2[[#This Row],[tenure]]&lt;=12,"0-12 Months",
IF(TelcoData2[[#This Row],[tenure]]&lt;=24,"13-24 Months",
IF(TelcoData2[[#This Row],[tenure]]&lt;=36,"25-36 Months",
IF(TelcoData2[[#This Row],[tenure]]&lt;=48,"37-48 Months",
IF(TelcoData2[[#This Row],[tenure]]&lt;=60,"49-60 Months",
"61-72 Months")))))</f>
        <v>13-24 Months</v>
      </c>
    </row>
    <row r="997" spans="1:24" x14ac:dyDescent="0.3">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s="5">
        <v>2917.5</v>
      </c>
      <c r="U997" t="s">
        <v>23</v>
      </c>
      <c r="V997" s="5">
        <f>IFERROR(VALUE(TRIM(TelcoData2[[#This Row],[TotalCharges]])),"")</f>
        <v>2917.5</v>
      </c>
      <c r="W997">
        <f>IF(TelcoData2[[#This Row],[Churn]]="Yes",1,0)</f>
        <v>1</v>
      </c>
      <c r="X997" t="str">
        <f>IF(TelcoData2[[#This Row],[tenure]]&lt;=12,"0-12 Months",
IF(TelcoData2[[#This Row],[tenure]]&lt;=24,"13-24 Months",
IF(TelcoData2[[#This Row],[tenure]]&lt;=36,"25-36 Months",
IF(TelcoData2[[#This Row],[tenure]]&lt;=48,"37-48 Months",
IF(TelcoData2[[#This Row],[tenure]]&lt;=60,"49-60 Months",
"61-72 Months")))))</f>
        <v>25-36 Months</v>
      </c>
    </row>
    <row r="998" spans="1:24" x14ac:dyDescent="0.3">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s="5">
        <v>2416.1</v>
      </c>
      <c r="U998" t="s">
        <v>23</v>
      </c>
      <c r="V998" s="5">
        <f>IFERROR(VALUE(TRIM(TelcoData2[[#This Row],[TotalCharges]])),"")</f>
        <v>2416.1</v>
      </c>
      <c r="W998">
        <f>IF(TelcoData2[[#This Row],[Churn]]="Yes",1,0)</f>
        <v>1</v>
      </c>
      <c r="X998" t="str">
        <f>IF(TelcoData2[[#This Row],[tenure]]&lt;=12,"0-12 Months",
IF(TelcoData2[[#This Row],[tenure]]&lt;=24,"13-24 Months",
IF(TelcoData2[[#This Row],[tenure]]&lt;=36,"25-36 Months",
IF(TelcoData2[[#This Row],[tenure]]&lt;=48,"37-48 Months",
IF(TelcoData2[[#This Row],[tenure]]&lt;=60,"49-60 Months",
"61-72 Months")))))</f>
        <v>25-36 Months</v>
      </c>
    </row>
    <row r="999" spans="1:24" x14ac:dyDescent="0.3">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s="5">
        <v>424.45</v>
      </c>
      <c r="U999" t="s">
        <v>23</v>
      </c>
      <c r="V999" s="5">
        <f>IFERROR(VALUE(TRIM(TelcoData2[[#This Row],[TotalCharges]])),"")</f>
        <v>424.45</v>
      </c>
      <c r="W999">
        <f>IF(TelcoData2[[#This Row],[Churn]]="Yes",1,0)</f>
        <v>1</v>
      </c>
      <c r="X999" t="str">
        <f>IF(TelcoData2[[#This Row],[tenure]]&lt;=12,"0-12 Months",
IF(TelcoData2[[#This Row],[tenure]]&lt;=24,"13-24 Months",
IF(TelcoData2[[#This Row],[tenure]]&lt;=36,"25-36 Months",
IF(TelcoData2[[#This Row],[tenure]]&lt;=48,"37-48 Months",
IF(TelcoData2[[#This Row],[tenure]]&lt;=60,"49-60 Months",
"61-72 Months")))))</f>
        <v>0-12 Months</v>
      </c>
    </row>
    <row r="1000" spans="1:24" x14ac:dyDescent="0.3">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s="5">
        <v>1492.1</v>
      </c>
      <c r="U1000" t="s">
        <v>24</v>
      </c>
      <c r="V1000" s="5">
        <f>IFERROR(VALUE(TRIM(TelcoData2[[#This Row],[TotalCharges]])),"")</f>
        <v>1492.1</v>
      </c>
      <c r="W1000">
        <f>IF(TelcoData2[[#This Row],[Churn]]="Yes",1,0)</f>
        <v>0</v>
      </c>
      <c r="X1000" t="str">
        <f>IF(TelcoData2[[#This Row],[tenure]]&lt;=12,"0-12 Months",
IF(TelcoData2[[#This Row],[tenure]]&lt;=24,"13-24 Months",
IF(TelcoData2[[#This Row],[tenure]]&lt;=36,"25-36 Months",
IF(TelcoData2[[#This Row],[tenure]]&lt;=48,"37-48 Months",
IF(TelcoData2[[#This Row],[tenure]]&lt;=60,"49-60 Months",
"61-72 Months")))))</f>
        <v>61-72 Months</v>
      </c>
    </row>
    <row r="1001" spans="1:24" x14ac:dyDescent="0.3">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s="5">
        <v>132.4</v>
      </c>
      <c r="U1001" t="s">
        <v>24</v>
      </c>
      <c r="V1001" s="5">
        <f>IFERROR(VALUE(TRIM(TelcoData2[[#This Row],[TotalCharges]])),"")</f>
        <v>132.4</v>
      </c>
      <c r="W1001">
        <f>IF(TelcoData2[[#This Row],[Churn]]="Yes",1,0)</f>
        <v>0</v>
      </c>
      <c r="X1001" t="str">
        <f>IF(TelcoData2[[#This Row],[tenure]]&lt;=12,"0-12 Months",
IF(TelcoData2[[#This Row],[tenure]]&lt;=24,"13-24 Months",
IF(TelcoData2[[#This Row],[tenure]]&lt;=36,"25-36 Months",
IF(TelcoData2[[#This Row],[tenure]]&lt;=48,"37-48 Months",
IF(TelcoData2[[#This Row],[tenure]]&lt;=60,"49-60 Months",
"61-72 Months")))))</f>
        <v>0-12 Months</v>
      </c>
    </row>
    <row r="1002" spans="1:24" x14ac:dyDescent="0.3">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s="5">
        <v>660.9</v>
      </c>
      <c r="U1002" t="s">
        <v>23</v>
      </c>
      <c r="V1002" s="5">
        <f>IFERROR(VALUE(TRIM(TelcoData2[[#This Row],[TotalCharges]])),"")</f>
        <v>660.9</v>
      </c>
      <c r="W1002">
        <f>IF(TelcoData2[[#This Row],[Churn]]="Yes",1,0)</f>
        <v>1</v>
      </c>
      <c r="X1002" t="str">
        <f>IF(TelcoData2[[#This Row],[tenure]]&lt;=12,"0-12 Months",
IF(TelcoData2[[#This Row],[tenure]]&lt;=24,"13-24 Months",
IF(TelcoData2[[#This Row],[tenure]]&lt;=36,"25-36 Months",
IF(TelcoData2[[#This Row],[tenure]]&lt;=48,"37-48 Months",
IF(TelcoData2[[#This Row],[tenure]]&lt;=60,"49-60 Months",
"61-72 Months")))))</f>
        <v>0-12 Months</v>
      </c>
    </row>
    <row r="1003" spans="1:24" x14ac:dyDescent="0.3">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s="5">
        <v>1893.95</v>
      </c>
      <c r="U1003" t="s">
        <v>23</v>
      </c>
      <c r="V1003" s="5">
        <f>IFERROR(VALUE(TRIM(TelcoData2[[#This Row],[TotalCharges]])),"")</f>
        <v>1893.95</v>
      </c>
      <c r="W1003">
        <f>IF(TelcoData2[[#This Row],[Churn]]="Yes",1,0)</f>
        <v>1</v>
      </c>
      <c r="X1003" t="str">
        <f>IF(TelcoData2[[#This Row],[tenure]]&lt;=12,"0-12 Months",
IF(TelcoData2[[#This Row],[tenure]]&lt;=24,"13-24 Months",
IF(TelcoData2[[#This Row],[tenure]]&lt;=36,"25-36 Months",
IF(TelcoData2[[#This Row],[tenure]]&lt;=48,"37-48 Months",
IF(TelcoData2[[#This Row],[tenure]]&lt;=60,"49-60 Months",
"61-72 Months")))))</f>
        <v>25-36 Months</v>
      </c>
    </row>
    <row r="1004" spans="1:24" x14ac:dyDescent="0.3">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s="5">
        <v>284.89999999999998</v>
      </c>
      <c r="U1004" t="s">
        <v>24</v>
      </c>
      <c r="V1004" s="5">
        <f>IFERROR(VALUE(TRIM(TelcoData2[[#This Row],[TotalCharges]])),"")</f>
        <v>284.89999999999998</v>
      </c>
      <c r="W1004">
        <f>IF(TelcoData2[[#This Row],[Churn]]="Yes",1,0)</f>
        <v>0</v>
      </c>
      <c r="X1004" t="str">
        <f>IF(TelcoData2[[#This Row],[tenure]]&lt;=12,"0-12 Months",
IF(TelcoData2[[#This Row],[tenure]]&lt;=24,"13-24 Months",
IF(TelcoData2[[#This Row],[tenure]]&lt;=36,"25-36 Months",
IF(TelcoData2[[#This Row],[tenure]]&lt;=48,"37-48 Months",
IF(TelcoData2[[#This Row],[tenure]]&lt;=60,"49-60 Months",
"61-72 Months")))))</f>
        <v>0-12 Months</v>
      </c>
    </row>
    <row r="1005" spans="1:24" x14ac:dyDescent="0.3">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s="5">
        <v>784.25</v>
      </c>
      <c r="U1005" t="s">
        <v>24</v>
      </c>
      <c r="V1005" s="5">
        <f>IFERROR(VALUE(TRIM(TelcoData2[[#This Row],[TotalCharges]])),"")</f>
        <v>784.25</v>
      </c>
      <c r="W1005">
        <f>IF(TelcoData2[[#This Row],[Churn]]="Yes",1,0)</f>
        <v>0</v>
      </c>
      <c r="X1005" t="str">
        <f>IF(TelcoData2[[#This Row],[tenure]]&lt;=12,"0-12 Months",
IF(TelcoData2[[#This Row],[tenure]]&lt;=24,"13-24 Months",
IF(TelcoData2[[#This Row],[tenure]]&lt;=36,"25-36 Months",
IF(TelcoData2[[#This Row],[tenure]]&lt;=48,"37-48 Months",
IF(TelcoData2[[#This Row],[tenure]]&lt;=60,"49-60 Months",
"61-72 Months")))))</f>
        <v>37-48 Months</v>
      </c>
    </row>
    <row r="1006" spans="1:24" x14ac:dyDescent="0.3">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s="5">
        <v>417.7</v>
      </c>
      <c r="U1006" t="s">
        <v>24</v>
      </c>
      <c r="V1006" s="5">
        <f>IFERROR(VALUE(TRIM(TelcoData2[[#This Row],[TotalCharges]])),"")</f>
        <v>417.7</v>
      </c>
      <c r="W1006">
        <f>IF(TelcoData2[[#This Row],[Churn]]="Yes",1,0)</f>
        <v>0</v>
      </c>
      <c r="X1006" t="str">
        <f>IF(TelcoData2[[#This Row],[tenure]]&lt;=12,"0-12 Months",
IF(TelcoData2[[#This Row],[tenure]]&lt;=24,"13-24 Months",
IF(TelcoData2[[#This Row],[tenure]]&lt;=36,"25-36 Months",
IF(TelcoData2[[#This Row],[tenure]]&lt;=48,"37-48 Months",
IF(TelcoData2[[#This Row],[tenure]]&lt;=60,"49-60 Months",
"61-72 Months")))))</f>
        <v>13-24 Months</v>
      </c>
    </row>
    <row r="1007" spans="1:24" x14ac:dyDescent="0.3">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s="5">
        <v>5016.25</v>
      </c>
      <c r="U1007" t="s">
        <v>24</v>
      </c>
      <c r="V1007" s="5">
        <f>IFERROR(VALUE(TRIM(TelcoData2[[#This Row],[TotalCharges]])),"")</f>
        <v>5016.25</v>
      </c>
      <c r="W1007">
        <f>IF(TelcoData2[[#This Row],[Churn]]="Yes",1,0)</f>
        <v>0</v>
      </c>
      <c r="X1007" t="str">
        <f>IF(TelcoData2[[#This Row],[tenure]]&lt;=12,"0-12 Months",
IF(TelcoData2[[#This Row],[tenure]]&lt;=24,"13-24 Months",
IF(TelcoData2[[#This Row],[tenure]]&lt;=36,"25-36 Months",
IF(TelcoData2[[#This Row],[tenure]]&lt;=48,"37-48 Months",
IF(TelcoData2[[#This Row],[tenure]]&lt;=60,"49-60 Months",
"61-72 Months")))))</f>
        <v>49-60 Months</v>
      </c>
    </row>
    <row r="1008" spans="1:24" x14ac:dyDescent="0.3">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s="5">
        <v>1612.75</v>
      </c>
      <c r="U1008" t="s">
        <v>23</v>
      </c>
      <c r="V1008" s="5">
        <f>IFERROR(VALUE(TRIM(TelcoData2[[#This Row],[TotalCharges]])),"")</f>
        <v>1612.75</v>
      </c>
      <c r="W1008">
        <f>IF(TelcoData2[[#This Row],[Churn]]="Yes",1,0)</f>
        <v>1</v>
      </c>
      <c r="X1008" t="str">
        <f>IF(TelcoData2[[#This Row],[tenure]]&lt;=12,"0-12 Months",
IF(TelcoData2[[#This Row],[tenure]]&lt;=24,"13-24 Months",
IF(TelcoData2[[#This Row],[tenure]]&lt;=36,"25-36 Months",
IF(TelcoData2[[#This Row],[tenure]]&lt;=48,"37-48 Months",
IF(TelcoData2[[#This Row],[tenure]]&lt;=60,"49-60 Months",
"61-72 Months")))))</f>
        <v>13-24 Months</v>
      </c>
    </row>
    <row r="1009" spans="1:24" x14ac:dyDescent="0.3">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s="5">
        <v>119.75</v>
      </c>
      <c r="U1009" t="s">
        <v>23</v>
      </c>
      <c r="V1009" s="5">
        <f>IFERROR(VALUE(TRIM(TelcoData2[[#This Row],[TotalCharges]])),"")</f>
        <v>119.75</v>
      </c>
      <c r="W1009">
        <f>IF(TelcoData2[[#This Row],[Churn]]="Yes",1,0)</f>
        <v>1</v>
      </c>
      <c r="X1009" t="str">
        <f>IF(TelcoData2[[#This Row],[tenure]]&lt;=12,"0-12 Months",
IF(TelcoData2[[#This Row],[tenure]]&lt;=24,"13-24 Months",
IF(TelcoData2[[#This Row],[tenure]]&lt;=36,"25-36 Months",
IF(TelcoData2[[#This Row],[tenure]]&lt;=48,"37-48 Months",
IF(TelcoData2[[#This Row],[tenure]]&lt;=60,"49-60 Months",
"61-72 Months")))))</f>
        <v>0-12 Months</v>
      </c>
    </row>
    <row r="1010" spans="1:24" x14ac:dyDescent="0.3">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s="5">
        <v>3204.65</v>
      </c>
      <c r="U1010" t="s">
        <v>23</v>
      </c>
      <c r="V1010" s="5">
        <f>IFERROR(VALUE(TRIM(TelcoData2[[#This Row],[TotalCharges]])),"")</f>
        <v>3204.65</v>
      </c>
      <c r="W1010">
        <f>IF(TelcoData2[[#This Row],[Churn]]="Yes",1,0)</f>
        <v>1</v>
      </c>
      <c r="X1010" t="str">
        <f>IF(TelcoData2[[#This Row],[tenure]]&lt;=12,"0-12 Months",
IF(TelcoData2[[#This Row],[tenure]]&lt;=24,"13-24 Months",
IF(TelcoData2[[#This Row],[tenure]]&lt;=36,"25-36 Months",
IF(TelcoData2[[#This Row],[tenure]]&lt;=48,"37-48 Months",
IF(TelcoData2[[#This Row],[tenure]]&lt;=60,"49-60 Months",
"61-72 Months")))))</f>
        <v>25-36 Months</v>
      </c>
    </row>
    <row r="1011" spans="1:24" x14ac:dyDescent="0.3">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s="5">
        <v>485.2</v>
      </c>
      <c r="U1011" t="s">
        <v>24</v>
      </c>
      <c r="V1011" s="5">
        <f>IFERROR(VALUE(TRIM(TelcoData2[[#This Row],[TotalCharges]])),"")</f>
        <v>485.2</v>
      </c>
      <c r="W1011">
        <f>IF(TelcoData2[[#This Row],[Churn]]="Yes",1,0)</f>
        <v>0</v>
      </c>
      <c r="X1011" t="str">
        <f>IF(TelcoData2[[#This Row],[tenure]]&lt;=12,"0-12 Months",
IF(TelcoData2[[#This Row],[tenure]]&lt;=24,"13-24 Months",
IF(TelcoData2[[#This Row],[tenure]]&lt;=36,"25-36 Months",
IF(TelcoData2[[#This Row],[tenure]]&lt;=48,"37-48 Months",
IF(TelcoData2[[#This Row],[tenure]]&lt;=60,"49-60 Months",
"61-72 Months")))))</f>
        <v>13-24 Months</v>
      </c>
    </row>
    <row r="1012" spans="1:24" x14ac:dyDescent="0.3">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s="5">
        <v>160.85</v>
      </c>
      <c r="U1012" t="s">
        <v>24</v>
      </c>
      <c r="V1012" s="5">
        <f>IFERROR(VALUE(TRIM(TelcoData2[[#This Row],[TotalCharges]])),"")</f>
        <v>160.85</v>
      </c>
      <c r="W1012">
        <f>IF(TelcoData2[[#This Row],[Churn]]="Yes",1,0)</f>
        <v>0</v>
      </c>
      <c r="X1012" t="str">
        <f>IF(TelcoData2[[#This Row],[tenure]]&lt;=12,"0-12 Months",
IF(TelcoData2[[#This Row],[tenure]]&lt;=24,"13-24 Months",
IF(TelcoData2[[#This Row],[tenure]]&lt;=36,"25-36 Months",
IF(TelcoData2[[#This Row],[tenure]]&lt;=48,"37-48 Months",
IF(TelcoData2[[#This Row],[tenure]]&lt;=60,"49-60 Months",
"61-72 Months")))))</f>
        <v>0-12 Months</v>
      </c>
    </row>
    <row r="1013" spans="1:24" x14ac:dyDescent="0.3">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s="5">
        <v>4145.25</v>
      </c>
      <c r="U1013" t="s">
        <v>24</v>
      </c>
      <c r="V1013" s="5">
        <f>IFERROR(VALUE(TRIM(TelcoData2[[#This Row],[TotalCharges]])),"")</f>
        <v>4145.25</v>
      </c>
      <c r="W1013">
        <f>IF(TelcoData2[[#This Row],[Churn]]="Yes",1,0)</f>
        <v>0</v>
      </c>
      <c r="X1013" t="str">
        <f>IF(TelcoData2[[#This Row],[tenure]]&lt;=12,"0-12 Months",
IF(TelcoData2[[#This Row],[tenure]]&lt;=24,"13-24 Months",
IF(TelcoData2[[#This Row],[tenure]]&lt;=36,"25-36 Months",
IF(TelcoData2[[#This Row],[tenure]]&lt;=48,"37-48 Months",
IF(TelcoData2[[#This Row],[tenure]]&lt;=60,"49-60 Months",
"61-72 Months")))))</f>
        <v>61-72 Months</v>
      </c>
    </row>
    <row r="1014" spans="1:24" x14ac:dyDescent="0.3">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s="5">
        <v>827.45</v>
      </c>
      <c r="U1014" t="s">
        <v>24</v>
      </c>
      <c r="V1014" s="5">
        <f>IFERROR(VALUE(TRIM(TelcoData2[[#This Row],[TotalCharges]])),"")</f>
        <v>827.45</v>
      </c>
      <c r="W1014">
        <f>IF(TelcoData2[[#This Row],[Churn]]="Yes",1,0)</f>
        <v>0</v>
      </c>
      <c r="X1014" t="str">
        <f>IF(TelcoData2[[#This Row],[tenure]]&lt;=12,"0-12 Months",
IF(TelcoData2[[#This Row],[tenure]]&lt;=24,"13-24 Months",
IF(TelcoData2[[#This Row],[tenure]]&lt;=36,"25-36 Months",
IF(TelcoData2[[#This Row],[tenure]]&lt;=48,"37-48 Months",
IF(TelcoData2[[#This Row],[tenure]]&lt;=60,"49-60 Months",
"61-72 Months")))))</f>
        <v>0-12 Months</v>
      </c>
    </row>
    <row r="1015" spans="1:24" x14ac:dyDescent="0.3">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s="5">
        <v>49.5</v>
      </c>
      <c r="U1015" t="s">
        <v>24</v>
      </c>
      <c r="V1015" s="5">
        <f>IFERROR(VALUE(TRIM(TelcoData2[[#This Row],[TotalCharges]])),"")</f>
        <v>49.5</v>
      </c>
      <c r="W1015">
        <f>IF(TelcoData2[[#This Row],[Churn]]="Yes",1,0)</f>
        <v>0</v>
      </c>
      <c r="X1015" t="str">
        <f>IF(TelcoData2[[#This Row],[tenure]]&lt;=12,"0-12 Months",
IF(TelcoData2[[#This Row],[tenure]]&lt;=24,"13-24 Months",
IF(TelcoData2[[#This Row],[tenure]]&lt;=36,"25-36 Months",
IF(TelcoData2[[#This Row],[tenure]]&lt;=48,"37-48 Months",
IF(TelcoData2[[#This Row],[tenure]]&lt;=60,"49-60 Months",
"61-72 Months")))))</f>
        <v>0-12 Months</v>
      </c>
    </row>
    <row r="1016" spans="1:24" x14ac:dyDescent="0.3">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s="5">
        <v>990.85</v>
      </c>
      <c r="U1016" t="s">
        <v>23</v>
      </c>
      <c r="V1016" s="5">
        <f>IFERROR(VALUE(TRIM(TelcoData2[[#This Row],[TotalCharges]])),"")</f>
        <v>990.85</v>
      </c>
      <c r="W1016">
        <f>IF(TelcoData2[[#This Row],[Churn]]="Yes",1,0)</f>
        <v>1</v>
      </c>
      <c r="X1016" t="str">
        <f>IF(TelcoData2[[#This Row],[tenure]]&lt;=12,"0-12 Months",
IF(TelcoData2[[#This Row],[tenure]]&lt;=24,"13-24 Months",
IF(TelcoData2[[#This Row],[tenure]]&lt;=36,"25-36 Months",
IF(TelcoData2[[#This Row],[tenure]]&lt;=48,"37-48 Months",
IF(TelcoData2[[#This Row],[tenure]]&lt;=60,"49-60 Months",
"61-72 Months")))))</f>
        <v>13-24 Months</v>
      </c>
    </row>
    <row r="1017" spans="1:24" x14ac:dyDescent="0.3">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s="5">
        <v>696.35</v>
      </c>
      <c r="U1017" t="s">
        <v>23</v>
      </c>
      <c r="V1017" s="5">
        <f>IFERROR(VALUE(TRIM(TelcoData2[[#This Row],[TotalCharges]])),"")</f>
        <v>696.35</v>
      </c>
      <c r="W1017">
        <f>IF(TelcoData2[[#This Row],[Churn]]="Yes",1,0)</f>
        <v>1</v>
      </c>
      <c r="X1017" t="str">
        <f>IF(TelcoData2[[#This Row],[tenure]]&lt;=12,"0-12 Months",
IF(TelcoData2[[#This Row],[tenure]]&lt;=24,"13-24 Months",
IF(TelcoData2[[#This Row],[tenure]]&lt;=36,"25-36 Months",
IF(TelcoData2[[#This Row],[tenure]]&lt;=48,"37-48 Months",
IF(TelcoData2[[#This Row],[tenure]]&lt;=60,"49-60 Months",
"61-72 Months")))))</f>
        <v>0-12 Months</v>
      </c>
    </row>
    <row r="1018" spans="1:24" x14ac:dyDescent="0.3">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s="5">
        <v>5585.4</v>
      </c>
      <c r="U1018" t="s">
        <v>24</v>
      </c>
      <c r="V1018" s="5">
        <f>IFERROR(VALUE(TRIM(TelcoData2[[#This Row],[TotalCharges]])),"")</f>
        <v>5585.4</v>
      </c>
      <c r="W1018">
        <f>IF(TelcoData2[[#This Row],[Churn]]="Yes",1,0)</f>
        <v>0</v>
      </c>
      <c r="X1018" t="str">
        <f>IF(TelcoData2[[#This Row],[tenure]]&lt;=12,"0-12 Months",
IF(TelcoData2[[#This Row],[tenure]]&lt;=24,"13-24 Months",
IF(TelcoData2[[#This Row],[tenure]]&lt;=36,"25-36 Months",
IF(TelcoData2[[#This Row],[tenure]]&lt;=48,"37-48 Months",
IF(TelcoData2[[#This Row],[tenure]]&lt;=60,"49-60 Months",
"61-72 Months")))))</f>
        <v>61-72 Months</v>
      </c>
    </row>
    <row r="1019" spans="1:24" x14ac:dyDescent="0.3">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s="5">
        <v>1601.2</v>
      </c>
      <c r="U1019" t="s">
        <v>24</v>
      </c>
      <c r="V1019" s="5">
        <f>IFERROR(VALUE(TRIM(TelcoData2[[#This Row],[TotalCharges]])),"")</f>
        <v>1601.2</v>
      </c>
      <c r="W1019">
        <f>IF(TelcoData2[[#This Row],[Churn]]="Yes",1,0)</f>
        <v>0</v>
      </c>
      <c r="X1019" t="str">
        <f>IF(TelcoData2[[#This Row],[tenure]]&lt;=12,"0-12 Months",
IF(TelcoData2[[#This Row],[tenure]]&lt;=24,"13-24 Months",
IF(TelcoData2[[#This Row],[tenure]]&lt;=36,"25-36 Months",
IF(TelcoData2[[#This Row],[tenure]]&lt;=48,"37-48 Months",
IF(TelcoData2[[#This Row],[tenure]]&lt;=60,"49-60 Months",
"61-72 Months")))))</f>
        <v>61-72 Months</v>
      </c>
    </row>
    <row r="1020" spans="1:24" x14ac:dyDescent="0.3">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s="5">
        <v>162.44999999999999</v>
      </c>
      <c r="U1020" t="s">
        <v>24</v>
      </c>
      <c r="V1020" s="5">
        <f>IFERROR(VALUE(TRIM(TelcoData2[[#This Row],[TotalCharges]])),"")</f>
        <v>162.44999999999999</v>
      </c>
      <c r="W1020">
        <f>IF(TelcoData2[[#This Row],[Churn]]="Yes",1,0)</f>
        <v>0</v>
      </c>
      <c r="X1020" t="str">
        <f>IF(TelcoData2[[#This Row],[tenure]]&lt;=12,"0-12 Months",
IF(TelcoData2[[#This Row],[tenure]]&lt;=24,"13-24 Months",
IF(TelcoData2[[#This Row],[tenure]]&lt;=36,"25-36 Months",
IF(TelcoData2[[#This Row],[tenure]]&lt;=48,"37-48 Months",
IF(TelcoData2[[#This Row],[tenure]]&lt;=60,"49-60 Months",
"61-72 Months")))))</f>
        <v>0-12 Months</v>
      </c>
    </row>
    <row r="1021" spans="1:24" x14ac:dyDescent="0.3">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s="5">
        <v>470.2</v>
      </c>
      <c r="U1021" t="s">
        <v>24</v>
      </c>
      <c r="V1021" s="5">
        <f>IFERROR(VALUE(TRIM(TelcoData2[[#This Row],[TotalCharges]])),"")</f>
        <v>470.2</v>
      </c>
      <c r="W1021">
        <f>IF(TelcoData2[[#This Row],[Churn]]="Yes",1,0)</f>
        <v>0</v>
      </c>
      <c r="X1021" t="str">
        <f>IF(TelcoData2[[#This Row],[tenure]]&lt;=12,"0-12 Months",
IF(TelcoData2[[#This Row],[tenure]]&lt;=24,"13-24 Months",
IF(TelcoData2[[#This Row],[tenure]]&lt;=36,"25-36 Months",
IF(TelcoData2[[#This Row],[tenure]]&lt;=48,"37-48 Months",
IF(TelcoData2[[#This Row],[tenure]]&lt;=60,"49-60 Months",
"61-72 Months")))))</f>
        <v>13-24 Months</v>
      </c>
    </row>
    <row r="1022" spans="1:24" x14ac:dyDescent="0.3">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s="5">
        <v>2066</v>
      </c>
      <c r="U1022" t="s">
        <v>24</v>
      </c>
      <c r="V1022" s="5">
        <f>IFERROR(VALUE(TRIM(TelcoData2[[#This Row],[TotalCharges]])),"")</f>
        <v>2066</v>
      </c>
      <c r="W1022">
        <f>IF(TelcoData2[[#This Row],[Churn]]="Yes",1,0)</f>
        <v>0</v>
      </c>
      <c r="X1022" t="str">
        <f>IF(TelcoData2[[#This Row],[tenure]]&lt;=12,"0-12 Months",
IF(TelcoData2[[#This Row],[tenure]]&lt;=24,"13-24 Months",
IF(TelcoData2[[#This Row],[tenure]]&lt;=36,"25-36 Months",
IF(TelcoData2[[#This Row],[tenure]]&lt;=48,"37-48 Months",
IF(TelcoData2[[#This Row],[tenure]]&lt;=60,"49-60 Months",
"61-72 Months")))))</f>
        <v>37-48 Months</v>
      </c>
    </row>
    <row r="1023" spans="1:24" x14ac:dyDescent="0.3">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s="5">
        <v>1426.45</v>
      </c>
      <c r="U1023" t="s">
        <v>24</v>
      </c>
      <c r="V1023" s="5">
        <f>IFERROR(VALUE(TRIM(TelcoData2[[#This Row],[TotalCharges]])),"")</f>
        <v>1426.45</v>
      </c>
      <c r="W1023">
        <f>IF(TelcoData2[[#This Row],[Churn]]="Yes",1,0)</f>
        <v>0</v>
      </c>
      <c r="X1023" t="str">
        <f>IF(TelcoData2[[#This Row],[tenure]]&lt;=12,"0-12 Months",
IF(TelcoData2[[#This Row],[tenure]]&lt;=24,"13-24 Months",
IF(TelcoData2[[#This Row],[tenure]]&lt;=36,"25-36 Months",
IF(TelcoData2[[#This Row],[tenure]]&lt;=48,"37-48 Months",
IF(TelcoData2[[#This Row],[tenure]]&lt;=60,"49-60 Months",
"61-72 Months")))))</f>
        <v>25-36 Months</v>
      </c>
    </row>
    <row r="1024" spans="1:24" x14ac:dyDescent="0.3">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s="5">
        <v>392.5</v>
      </c>
      <c r="U1024" t="s">
        <v>24</v>
      </c>
      <c r="V1024" s="5">
        <f>IFERROR(VALUE(TRIM(TelcoData2[[#This Row],[TotalCharges]])),"")</f>
        <v>392.5</v>
      </c>
      <c r="W1024">
        <f>IF(TelcoData2[[#This Row],[Churn]]="Yes",1,0)</f>
        <v>0</v>
      </c>
      <c r="X1024" t="str">
        <f>IF(TelcoData2[[#This Row],[tenure]]&lt;=12,"0-12 Months",
IF(TelcoData2[[#This Row],[tenure]]&lt;=24,"13-24 Months",
IF(TelcoData2[[#This Row],[tenure]]&lt;=36,"25-36 Months",
IF(TelcoData2[[#This Row],[tenure]]&lt;=48,"37-48 Months",
IF(TelcoData2[[#This Row],[tenure]]&lt;=60,"49-60 Months",
"61-72 Months")))))</f>
        <v>0-12 Months</v>
      </c>
    </row>
    <row r="1025" spans="1:24" x14ac:dyDescent="0.3">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s="5">
        <v>3861.45</v>
      </c>
      <c r="U1025" t="s">
        <v>24</v>
      </c>
      <c r="V1025" s="5">
        <f>IFERROR(VALUE(TRIM(TelcoData2[[#This Row],[TotalCharges]])),"")</f>
        <v>3861.45</v>
      </c>
      <c r="W1025">
        <f>IF(TelcoData2[[#This Row],[Churn]]="Yes",1,0)</f>
        <v>0</v>
      </c>
      <c r="X1025" t="str">
        <f>IF(TelcoData2[[#This Row],[tenure]]&lt;=12,"0-12 Months",
IF(TelcoData2[[#This Row],[tenure]]&lt;=24,"13-24 Months",
IF(TelcoData2[[#This Row],[tenure]]&lt;=36,"25-36 Months",
IF(TelcoData2[[#This Row],[tenure]]&lt;=48,"37-48 Months",
IF(TelcoData2[[#This Row],[tenure]]&lt;=60,"49-60 Months",
"61-72 Months")))))</f>
        <v>37-48 Months</v>
      </c>
    </row>
    <row r="1026" spans="1:24" x14ac:dyDescent="0.3">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s="5">
        <v>2552.9</v>
      </c>
      <c r="U1026" t="s">
        <v>24</v>
      </c>
      <c r="V1026" s="5">
        <f>IFERROR(VALUE(TRIM(TelcoData2[[#This Row],[TotalCharges]])),"")</f>
        <v>2552.9</v>
      </c>
      <c r="W1026">
        <f>IF(TelcoData2[[#This Row],[Churn]]="Yes",1,0)</f>
        <v>0</v>
      </c>
      <c r="X1026" t="str">
        <f>IF(TelcoData2[[#This Row],[tenure]]&lt;=12,"0-12 Months",
IF(TelcoData2[[#This Row],[tenure]]&lt;=24,"13-24 Months",
IF(TelcoData2[[#This Row],[tenure]]&lt;=36,"25-36 Months",
IF(TelcoData2[[#This Row],[tenure]]&lt;=48,"37-48 Months",
IF(TelcoData2[[#This Row],[tenure]]&lt;=60,"49-60 Months",
"61-72 Months")))))</f>
        <v>37-48 Months</v>
      </c>
    </row>
    <row r="1027" spans="1:24" x14ac:dyDescent="0.3">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s="5">
        <v>6668.35</v>
      </c>
      <c r="U1027" t="s">
        <v>24</v>
      </c>
      <c r="V1027" s="5">
        <f>IFERROR(VALUE(TRIM(TelcoData2[[#This Row],[TotalCharges]])),"")</f>
        <v>6668.35</v>
      </c>
      <c r="W1027">
        <f>IF(TelcoData2[[#This Row],[Churn]]="Yes",1,0)</f>
        <v>0</v>
      </c>
      <c r="X1027" t="str">
        <f>IF(TelcoData2[[#This Row],[tenure]]&lt;=12,"0-12 Months",
IF(TelcoData2[[#This Row],[tenure]]&lt;=24,"13-24 Months",
IF(TelcoData2[[#This Row],[tenure]]&lt;=36,"25-36 Months",
IF(TelcoData2[[#This Row],[tenure]]&lt;=48,"37-48 Months",
IF(TelcoData2[[#This Row],[tenure]]&lt;=60,"49-60 Months",
"61-72 Months")))))</f>
        <v>49-60 Months</v>
      </c>
    </row>
    <row r="1028" spans="1:24" x14ac:dyDescent="0.3">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s="5">
        <v>819.4</v>
      </c>
      <c r="U1028" t="s">
        <v>23</v>
      </c>
      <c r="V1028" s="5">
        <f>IFERROR(VALUE(TRIM(TelcoData2[[#This Row],[TotalCharges]])),"")</f>
        <v>819.4</v>
      </c>
      <c r="W1028">
        <f>IF(TelcoData2[[#This Row],[Churn]]="Yes",1,0)</f>
        <v>1</v>
      </c>
      <c r="X1028" t="str">
        <f>IF(TelcoData2[[#This Row],[tenure]]&lt;=12,"0-12 Months",
IF(TelcoData2[[#This Row],[tenure]]&lt;=24,"13-24 Months",
IF(TelcoData2[[#This Row],[tenure]]&lt;=36,"25-36 Months",
IF(TelcoData2[[#This Row],[tenure]]&lt;=48,"37-48 Months",
IF(TelcoData2[[#This Row],[tenure]]&lt;=60,"49-60 Months",
"61-72 Months")))))</f>
        <v>0-12 Months</v>
      </c>
    </row>
    <row r="1029" spans="1:24" x14ac:dyDescent="0.3">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s="5">
        <v>4615.25</v>
      </c>
      <c r="U1029" t="s">
        <v>24</v>
      </c>
      <c r="V1029" s="5">
        <f>IFERROR(VALUE(TRIM(TelcoData2[[#This Row],[TotalCharges]])),"")</f>
        <v>4615.25</v>
      </c>
      <c r="W1029">
        <f>IF(TelcoData2[[#This Row],[Churn]]="Yes",1,0)</f>
        <v>0</v>
      </c>
      <c r="X1029" t="str">
        <f>IF(TelcoData2[[#This Row],[tenure]]&lt;=12,"0-12 Months",
IF(TelcoData2[[#This Row],[tenure]]&lt;=24,"13-24 Months",
IF(TelcoData2[[#This Row],[tenure]]&lt;=36,"25-36 Months",
IF(TelcoData2[[#This Row],[tenure]]&lt;=48,"37-48 Months",
IF(TelcoData2[[#This Row],[tenure]]&lt;=60,"49-60 Months",
"61-72 Months")))))</f>
        <v>37-48 Months</v>
      </c>
    </row>
    <row r="1030" spans="1:24" x14ac:dyDescent="0.3">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s="5">
        <v>2070.6</v>
      </c>
      <c r="U1030" t="s">
        <v>23</v>
      </c>
      <c r="V1030" s="5">
        <f>IFERROR(VALUE(TRIM(TelcoData2[[#This Row],[TotalCharges]])),"")</f>
        <v>2070.6</v>
      </c>
      <c r="W1030">
        <f>IF(TelcoData2[[#This Row],[Churn]]="Yes",1,0)</f>
        <v>1</v>
      </c>
      <c r="X1030" t="str">
        <f>IF(TelcoData2[[#This Row],[tenure]]&lt;=12,"0-12 Months",
IF(TelcoData2[[#This Row],[tenure]]&lt;=24,"13-24 Months",
IF(TelcoData2[[#This Row],[tenure]]&lt;=36,"25-36 Months",
IF(TelcoData2[[#This Row],[tenure]]&lt;=48,"37-48 Months",
IF(TelcoData2[[#This Row],[tenure]]&lt;=60,"49-60 Months",
"61-72 Months")))))</f>
        <v>25-36 Months</v>
      </c>
    </row>
    <row r="1031" spans="1:24" x14ac:dyDescent="0.3">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s="5">
        <v>273.75</v>
      </c>
      <c r="U1031" t="s">
        <v>23</v>
      </c>
      <c r="V1031" s="5">
        <f>IFERROR(VALUE(TRIM(TelcoData2[[#This Row],[TotalCharges]])),"")</f>
        <v>273.75</v>
      </c>
      <c r="W1031">
        <f>IF(TelcoData2[[#This Row],[Churn]]="Yes",1,0)</f>
        <v>1</v>
      </c>
      <c r="X1031" t="str">
        <f>IF(TelcoData2[[#This Row],[tenure]]&lt;=12,"0-12 Months",
IF(TelcoData2[[#This Row],[tenure]]&lt;=24,"13-24 Months",
IF(TelcoData2[[#This Row],[tenure]]&lt;=36,"25-36 Months",
IF(TelcoData2[[#This Row],[tenure]]&lt;=48,"37-48 Months",
IF(TelcoData2[[#This Row],[tenure]]&lt;=60,"49-60 Months",
"61-72 Months")))))</f>
        <v>0-12 Months</v>
      </c>
    </row>
    <row r="1032" spans="1:24" x14ac:dyDescent="0.3">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s="5">
        <v>3557.7</v>
      </c>
      <c r="U1032" t="s">
        <v>24</v>
      </c>
      <c r="V1032" s="5">
        <f>IFERROR(VALUE(TRIM(TelcoData2[[#This Row],[TotalCharges]])),"")</f>
        <v>3557.7</v>
      </c>
      <c r="W1032">
        <f>IF(TelcoData2[[#This Row],[Churn]]="Yes",1,0)</f>
        <v>0</v>
      </c>
      <c r="X1032" t="str">
        <f>IF(TelcoData2[[#This Row],[tenure]]&lt;=12,"0-12 Months",
IF(TelcoData2[[#This Row],[tenure]]&lt;=24,"13-24 Months",
IF(TelcoData2[[#This Row],[tenure]]&lt;=36,"25-36 Months",
IF(TelcoData2[[#This Row],[tenure]]&lt;=48,"37-48 Months",
IF(TelcoData2[[#This Row],[tenure]]&lt;=60,"49-60 Months",
"61-72 Months")))))</f>
        <v>49-60 Months</v>
      </c>
    </row>
    <row r="1033" spans="1:24" x14ac:dyDescent="0.3">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s="5">
        <v>1957.1</v>
      </c>
      <c r="U1033" t="s">
        <v>24</v>
      </c>
      <c r="V1033" s="5">
        <f>IFERROR(VALUE(TRIM(TelcoData2[[#This Row],[TotalCharges]])),"")</f>
        <v>1957.1</v>
      </c>
      <c r="W1033">
        <f>IF(TelcoData2[[#This Row],[Churn]]="Yes",1,0)</f>
        <v>0</v>
      </c>
      <c r="X1033" t="str">
        <f>IF(TelcoData2[[#This Row],[tenure]]&lt;=12,"0-12 Months",
IF(TelcoData2[[#This Row],[tenure]]&lt;=24,"13-24 Months",
IF(TelcoData2[[#This Row],[tenure]]&lt;=36,"25-36 Months",
IF(TelcoData2[[#This Row],[tenure]]&lt;=48,"37-48 Months",
IF(TelcoData2[[#This Row],[tenure]]&lt;=60,"49-60 Months",
"61-72 Months")))))</f>
        <v>25-36 Months</v>
      </c>
    </row>
    <row r="1034" spans="1:24" x14ac:dyDescent="0.3">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s="5">
        <v>729.95</v>
      </c>
      <c r="U1034" t="s">
        <v>23</v>
      </c>
      <c r="V1034" s="5">
        <f>IFERROR(VALUE(TRIM(TelcoData2[[#This Row],[TotalCharges]])),"")</f>
        <v>729.95</v>
      </c>
      <c r="W1034">
        <f>IF(TelcoData2[[#This Row],[Churn]]="Yes",1,0)</f>
        <v>1</v>
      </c>
      <c r="X1034" t="str">
        <f>IF(TelcoData2[[#This Row],[tenure]]&lt;=12,"0-12 Months",
IF(TelcoData2[[#This Row],[tenure]]&lt;=24,"13-24 Months",
IF(TelcoData2[[#This Row],[tenure]]&lt;=36,"25-36 Months",
IF(TelcoData2[[#This Row],[tenure]]&lt;=48,"37-48 Months",
IF(TelcoData2[[#This Row],[tenure]]&lt;=60,"49-60 Months",
"61-72 Months")))))</f>
        <v>0-12 Months</v>
      </c>
    </row>
    <row r="1035" spans="1:24" x14ac:dyDescent="0.3">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s="5">
        <v>1416.75</v>
      </c>
      <c r="U1035" t="s">
        <v>24</v>
      </c>
      <c r="V1035" s="5">
        <f>IFERROR(VALUE(TRIM(TelcoData2[[#This Row],[TotalCharges]])),"")</f>
        <v>1416.75</v>
      </c>
      <c r="W1035">
        <f>IF(TelcoData2[[#This Row],[Churn]]="Yes",1,0)</f>
        <v>0</v>
      </c>
      <c r="X1035" t="str">
        <f>IF(TelcoData2[[#This Row],[tenure]]&lt;=12,"0-12 Months",
IF(TelcoData2[[#This Row],[tenure]]&lt;=24,"13-24 Months",
IF(TelcoData2[[#This Row],[tenure]]&lt;=36,"25-36 Months",
IF(TelcoData2[[#This Row],[tenure]]&lt;=48,"37-48 Months",
IF(TelcoData2[[#This Row],[tenure]]&lt;=60,"49-60 Months",
"61-72 Months")))))</f>
        <v>61-72 Months</v>
      </c>
    </row>
    <row r="1036" spans="1:24" x14ac:dyDescent="0.3">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s="5">
        <v>5924.4</v>
      </c>
      <c r="U1036" t="s">
        <v>24</v>
      </c>
      <c r="V1036" s="5">
        <f>IFERROR(VALUE(TRIM(TelcoData2[[#This Row],[TotalCharges]])),"")</f>
        <v>5924.4</v>
      </c>
      <c r="W1036">
        <f>IF(TelcoData2[[#This Row],[Churn]]="Yes",1,0)</f>
        <v>0</v>
      </c>
      <c r="X1036" t="str">
        <f>IF(TelcoData2[[#This Row],[tenure]]&lt;=12,"0-12 Months",
IF(TelcoData2[[#This Row],[tenure]]&lt;=24,"13-24 Months",
IF(TelcoData2[[#This Row],[tenure]]&lt;=36,"25-36 Months",
IF(TelcoData2[[#This Row],[tenure]]&lt;=48,"37-48 Months",
IF(TelcoData2[[#This Row],[tenure]]&lt;=60,"49-60 Months",
"61-72 Months")))))</f>
        <v>61-72 Months</v>
      </c>
    </row>
    <row r="1037" spans="1:24" x14ac:dyDescent="0.3">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s="5">
        <v>1697.7</v>
      </c>
      <c r="U1037" t="s">
        <v>24</v>
      </c>
      <c r="V1037" s="5">
        <f>IFERROR(VALUE(TRIM(TelcoData2[[#This Row],[TotalCharges]])),"")</f>
        <v>1697.7</v>
      </c>
      <c r="W1037">
        <f>IF(TelcoData2[[#This Row],[Churn]]="Yes",1,0)</f>
        <v>0</v>
      </c>
      <c r="X1037" t="str">
        <f>IF(TelcoData2[[#This Row],[tenure]]&lt;=12,"0-12 Months",
IF(TelcoData2[[#This Row],[tenure]]&lt;=24,"13-24 Months",
IF(TelcoData2[[#This Row],[tenure]]&lt;=36,"25-36 Months",
IF(TelcoData2[[#This Row],[tenure]]&lt;=48,"37-48 Months",
IF(TelcoData2[[#This Row],[tenure]]&lt;=60,"49-60 Months",
"61-72 Months")))))</f>
        <v>61-72 Months</v>
      </c>
    </row>
    <row r="1038" spans="1:24" x14ac:dyDescent="0.3">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s="5">
        <v>7849.85</v>
      </c>
      <c r="U1038" t="s">
        <v>24</v>
      </c>
      <c r="V1038" s="5">
        <f>IFERROR(VALUE(TRIM(TelcoData2[[#This Row],[TotalCharges]])),"")</f>
        <v>7849.85</v>
      </c>
      <c r="W1038">
        <f>IF(TelcoData2[[#This Row],[Churn]]="Yes",1,0)</f>
        <v>0</v>
      </c>
      <c r="X1038" t="str">
        <f>IF(TelcoData2[[#This Row],[tenure]]&lt;=12,"0-12 Months",
IF(TelcoData2[[#This Row],[tenure]]&lt;=24,"13-24 Months",
IF(TelcoData2[[#This Row],[tenure]]&lt;=36,"25-36 Months",
IF(TelcoData2[[#This Row],[tenure]]&lt;=48,"37-48 Months",
IF(TelcoData2[[#This Row],[tenure]]&lt;=60,"49-60 Months",
"61-72 Months")))))</f>
        <v>61-72 Months</v>
      </c>
    </row>
    <row r="1039" spans="1:24" x14ac:dyDescent="0.3">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s="5">
        <v>649.4</v>
      </c>
      <c r="U1039" t="s">
        <v>24</v>
      </c>
      <c r="V1039" s="5">
        <f>IFERROR(VALUE(TRIM(TelcoData2[[#This Row],[TotalCharges]])),"")</f>
        <v>649.4</v>
      </c>
      <c r="W1039">
        <f>IF(TelcoData2[[#This Row],[Churn]]="Yes",1,0)</f>
        <v>0</v>
      </c>
      <c r="X1039" t="str">
        <f>IF(TelcoData2[[#This Row],[tenure]]&lt;=12,"0-12 Months",
IF(TelcoData2[[#This Row],[tenure]]&lt;=24,"13-24 Months",
IF(TelcoData2[[#This Row],[tenure]]&lt;=36,"25-36 Months",
IF(TelcoData2[[#This Row],[tenure]]&lt;=48,"37-48 Months",
IF(TelcoData2[[#This Row],[tenure]]&lt;=60,"49-60 Months",
"61-72 Months")))))</f>
        <v>13-24 Months</v>
      </c>
    </row>
    <row r="1040" spans="1:24" x14ac:dyDescent="0.3">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s="5">
        <v>4557.5</v>
      </c>
      <c r="U1040" t="s">
        <v>24</v>
      </c>
      <c r="V1040" s="5">
        <f>IFERROR(VALUE(TRIM(TelcoData2[[#This Row],[TotalCharges]])),"")</f>
        <v>4557.5</v>
      </c>
      <c r="W1040">
        <f>IF(TelcoData2[[#This Row],[Churn]]="Yes",1,0)</f>
        <v>0</v>
      </c>
      <c r="X1040" t="str">
        <f>IF(TelcoData2[[#This Row],[tenure]]&lt;=12,"0-12 Months",
IF(TelcoData2[[#This Row],[tenure]]&lt;=24,"13-24 Months",
IF(TelcoData2[[#This Row],[tenure]]&lt;=36,"25-36 Months",
IF(TelcoData2[[#This Row],[tenure]]&lt;=48,"37-48 Months",
IF(TelcoData2[[#This Row],[tenure]]&lt;=60,"49-60 Months",
"61-72 Months")))))</f>
        <v>49-60 Months</v>
      </c>
    </row>
    <row r="1041" spans="1:24" x14ac:dyDescent="0.3">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s="5">
        <v>3013.05</v>
      </c>
      <c r="U1041" t="s">
        <v>23</v>
      </c>
      <c r="V1041" s="5">
        <f>IFERROR(VALUE(TRIM(TelcoData2[[#This Row],[TotalCharges]])),"")</f>
        <v>3013.05</v>
      </c>
      <c r="W1041">
        <f>IF(TelcoData2[[#This Row],[Churn]]="Yes",1,0)</f>
        <v>1</v>
      </c>
      <c r="X1041" t="str">
        <f>IF(TelcoData2[[#This Row],[tenure]]&lt;=12,"0-12 Months",
IF(TelcoData2[[#This Row],[tenure]]&lt;=24,"13-24 Months",
IF(TelcoData2[[#This Row],[tenure]]&lt;=36,"25-36 Months",
IF(TelcoData2[[#This Row],[tenure]]&lt;=48,"37-48 Months",
IF(TelcoData2[[#This Row],[tenure]]&lt;=60,"49-60 Months",
"61-72 Months")))))</f>
        <v>37-48 Months</v>
      </c>
    </row>
    <row r="1042" spans="1:24" x14ac:dyDescent="0.3">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s="5">
        <v>1266.0999999999999</v>
      </c>
      <c r="U1042" t="s">
        <v>23</v>
      </c>
      <c r="V1042" s="5">
        <f>IFERROR(VALUE(TRIM(TelcoData2[[#This Row],[TotalCharges]])),"")</f>
        <v>1266.0999999999999</v>
      </c>
      <c r="W1042">
        <f>IF(TelcoData2[[#This Row],[Churn]]="Yes",1,0)</f>
        <v>1</v>
      </c>
      <c r="X1042" t="str">
        <f>IF(TelcoData2[[#This Row],[tenure]]&lt;=12,"0-12 Months",
IF(TelcoData2[[#This Row],[tenure]]&lt;=24,"13-24 Months",
IF(TelcoData2[[#This Row],[tenure]]&lt;=36,"25-36 Months",
IF(TelcoData2[[#This Row],[tenure]]&lt;=48,"37-48 Months",
IF(TelcoData2[[#This Row],[tenure]]&lt;=60,"49-60 Months",
"61-72 Months")))))</f>
        <v>13-24 Months</v>
      </c>
    </row>
    <row r="1043" spans="1:24" x14ac:dyDescent="0.3">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s="5">
        <v>360.35</v>
      </c>
      <c r="U1043" t="s">
        <v>24</v>
      </c>
      <c r="V1043" s="5">
        <f>IFERROR(VALUE(TRIM(TelcoData2[[#This Row],[TotalCharges]])),"")</f>
        <v>360.35</v>
      </c>
      <c r="W1043">
        <f>IF(TelcoData2[[#This Row],[Churn]]="Yes",1,0)</f>
        <v>0</v>
      </c>
      <c r="X1043" t="str">
        <f>IF(TelcoData2[[#This Row],[tenure]]&lt;=12,"0-12 Months",
IF(TelcoData2[[#This Row],[tenure]]&lt;=24,"13-24 Months",
IF(TelcoData2[[#This Row],[tenure]]&lt;=36,"25-36 Months",
IF(TelcoData2[[#This Row],[tenure]]&lt;=48,"37-48 Months",
IF(TelcoData2[[#This Row],[tenure]]&lt;=60,"49-60 Months",
"61-72 Months")))))</f>
        <v>13-24 Months</v>
      </c>
    </row>
    <row r="1044" spans="1:24" x14ac:dyDescent="0.3">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s="5">
        <v>1046.5</v>
      </c>
      <c r="U1044" t="s">
        <v>24</v>
      </c>
      <c r="V1044" s="5">
        <f>IFERROR(VALUE(TRIM(TelcoData2[[#This Row],[TotalCharges]])),"")</f>
        <v>1046.5</v>
      </c>
      <c r="W1044">
        <f>IF(TelcoData2[[#This Row],[Churn]]="Yes",1,0)</f>
        <v>0</v>
      </c>
      <c r="X1044" t="str">
        <f>IF(TelcoData2[[#This Row],[tenure]]&lt;=12,"0-12 Months",
IF(TelcoData2[[#This Row],[tenure]]&lt;=24,"13-24 Months",
IF(TelcoData2[[#This Row],[tenure]]&lt;=36,"25-36 Months",
IF(TelcoData2[[#This Row],[tenure]]&lt;=48,"37-48 Months",
IF(TelcoData2[[#This Row],[tenure]]&lt;=60,"49-60 Months",
"61-72 Months")))))</f>
        <v>13-24 Months</v>
      </c>
    </row>
    <row r="1045" spans="1:24" x14ac:dyDescent="0.3">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s="5">
        <v>2347.9</v>
      </c>
      <c r="U1045" t="s">
        <v>23</v>
      </c>
      <c r="V1045" s="5">
        <f>IFERROR(VALUE(TRIM(TelcoData2[[#This Row],[TotalCharges]])),"")</f>
        <v>2347.9</v>
      </c>
      <c r="W1045">
        <f>IF(TelcoData2[[#This Row],[Churn]]="Yes",1,0)</f>
        <v>1</v>
      </c>
      <c r="X1045" t="str">
        <f>IF(TelcoData2[[#This Row],[tenure]]&lt;=12,"0-12 Months",
IF(TelcoData2[[#This Row],[tenure]]&lt;=24,"13-24 Months",
IF(TelcoData2[[#This Row],[tenure]]&lt;=36,"25-36 Months",
IF(TelcoData2[[#This Row],[tenure]]&lt;=48,"37-48 Months",
IF(TelcoData2[[#This Row],[tenure]]&lt;=60,"49-60 Months",
"61-72 Months")))))</f>
        <v>25-36 Months</v>
      </c>
    </row>
    <row r="1046" spans="1:24" x14ac:dyDescent="0.3">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s="5">
        <v>447.75</v>
      </c>
      <c r="U1046" t="s">
        <v>24</v>
      </c>
      <c r="V1046" s="5">
        <f>IFERROR(VALUE(TRIM(TelcoData2[[#This Row],[TotalCharges]])),"")</f>
        <v>447.75</v>
      </c>
      <c r="W1046">
        <f>IF(TelcoData2[[#This Row],[Churn]]="Yes",1,0)</f>
        <v>0</v>
      </c>
      <c r="X1046" t="str">
        <f>IF(TelcoData2[[#This Row],[tenure]]&lt;=12,"0-12 Months",
IF(TelcoData2[[#This Row],[tenure]]&lt;=24,"13-24 Months",
IF(TelcoData2[[#This Row],[tenure]]&lt;=36,"25-36 Months",
IF(TelcoData2[[#This Row],[tenure]]&lt;=48,"37-48 Months",
IF(TelcoData2[[#This Row],[tenure]]&lt;=60,"49-60 Months",
"61-72 Months")))))</f>
        <v>0-12 Months</v>
      </c>
    </row>
    <row r="1047" spans="1:24" x14ac:dyDescent="0.3">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s="5">
        <v>4209.95</v>
      </c>
      <c r="U1047" t="s">
        <v>24</v>
      </c>
      <c r="V1047" s="5">
        <f>IFERROR(VALUE(TRIM(TelcoData2[[#This Row],[TotalCharges]])),"")</f>
        <v>4209.95</v>
      </c>
      <c r="W1047">
        <f>IF(TelcoData2[[#This Row],[Churn]]="Yes",1,0)</f>
        <v>0</v>
      </c>
      <c r="X1047" t="str">
        <f>IF(TelcoData2[[#This Row],[tenure]]&lt;=12,"0-12 Months",
IF(TelcoData2[[#This Row],[tenure]]&lt;=24,"13-24 Months",
IF(TelcoData2[[#This Row],[tenure]]&lt;=36,"25-36 Months",
IF(TelcoData2[[#This Row],[tenure]]&lt;=48,"37-48 Months",
IF(TelcoData2[[#This Row],[tenure]]&lt;=60,"49-60 Months",
"61-72 Months")))))</f>
        <v>37-48 Months</v>
      </c>
    </row>
    <row r="1048" spans="1:24" x14ac:dyDescent="0.3">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s="5">
        <v>3877.65</v>
      </c>
      <c r="U1048" t="s">
        <v>24</v>
      </c>
      <c r="V1048" s="5">
        <f>IFERROR(VALUE(TRIM(TelcoData2[[#This Row],[TotalCharges]])),"")</f>
        <v>3877.65</v>
      </c>
      <c r="W1048">
        <f>IF(TelcoData2[[#This Row],[Churn]]="Yes",1,0)</f>
        <v>0</v>
      </c>
      <c r="X1048" t="str">
        <f>IF(TelcoData2[[#This Row],[tenure]]&lt;=12,"0-12 Months",
IF(TelcoData2[[#This Row],[tenure]]&lt;=24,"13-24 Months",
IF(TelcoData2[[#This Row],[tenure]]&lt;=36,"25-36 Months",
IF(TelcoData2[[#This Row],[tenure]]&lt;=48,"37-48 Months",
IF(TelcoData2[[#This Row],[tenure]]&lt;=60,"49-60 Months",
"61-72 Months")))))</f>
        <v>49-60 Months</v>
      </c>
    </row>
    <row r="1049" spans="1:24" x14ac:dyDescent="0.3">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s="5">
        <v>152.30000000000001</v>
      </c>
      <c r="U1049" t="s">
        <v>24</v>
      </c>
      <c r="V1049" s="5">
        <f>IFERROR(VALUE(TRIM(TelcoData2[[#This Row],[TotalCharges]])),"")</f>
        <v>152.30000000000001</v>
      </c>
      <c r="W1049">
        <f>IF(TelcoData2[[#This Row],[Churn]]="Yes",1,0)</f>
        <v>0</v>
      </c>
      <c r="X1049" t="str">
        <f>IF(TelcoData2[[#This Row],[tenure]]&lt;=12,"0-12 Months",
IF(TelcoData2[[#This Row],[tenure]]&lt;=24,"13-24 Months",
IF(TelcoData2[[#This Row],[tenure]]&lt;=36,"25-36 Months",
IF(TelcoData2[[#This Row],[tenure]]&lt;=48,"37-48 Months",
IF(TelcoData2[[#This Row],[tenure]]&lt;=60,"49-60 Months",
"61-72 Months")))))</f>
        <v>0-12 Months</v>
      </c>
    </row>
    <row r="1050" spans="1:24" x14ac:dyDescent="0.3">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s="5">
        <v>572.20000000000005</v>
      </c>
      <c r="U1050" t="s">
        <v>24</v>
      </c>
      <c r="V1050" s="5">
        <f>IFERROR(VALUE(TRIM(TelcoData2[[#This Row],[TotalCharges]])),"")</f>
        <v>572.20000000000005</v>
      </c>
      <c r="W1050">
        <f>IF(TelcoData2[[#This Row],[Churn]]="Yes",1,0)</f>
        <v>0</v>
      </c>
      <c r="X1050" t="str">
        <f>IF(TelcoData2[[#This Row],[tenure]]&lt;=12,"0-12 Months",
IF(TelcoData2[[#This Row],[tenure]]&lt;=24,"13-24 Months",
IF(TelcoData2[[#This Row],[tenure]]&lt;=36,"25-36 Months",
IF(TelcoData2[[#This Row],[tenure]]&lt;=48,"37-48 Months",
IF(TelcoData2[[#This Row],[tenure]]&lt;=60,"49-60 Months",
"61-72 Months")))))</f>
        <v>25-36 Months</v>
      </c>
    </row>
    <row r="1051" spans="1:24" x14ac:dyDescent="0.3">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s="5">
        <v>19.649999999999999</v>
      </c>
      <c r="U1051" t="s">
        <v>23</v>
      </c>
      <c r="V1051" s="5">
        <f>IFERROR(VALUE(TRIM(TelcoData2[[#This Row],[TotalCharges]])),"")</f>
        <v>19.649999999999999</v>
      </c>
      <c r="W1051">
        <f>IF(TelcoData2[[#This Row],[Churn]]="Yes",1,0)</f>
        <v>1</v>
      </c>
      <c r="X1051" t="str">
        <f>IF(TelcoData2[[#This Row],[tenure]]&lt;=12,"0-12 Months",
IF(TelcoData2[[#This Row],[tenure]]&lt;=24,"13-24 Months",
IF(TelcoData2[[#This Row],[tenure]]&lt;=36,"25-36 Months",
IF(TelcoData2[[#This Row],[tenure]]&lt;=48,"37-48 Months",
IF(TelcoData2[[#This Row],[tenure]]&lt;=60,"49-60 Months",
"61-72 Months")))))</f>
        <v>0-12 Months</v>
      </c>
    </row>
    <row r="1052" spans="1:24" x14ac:dyDescent="0.3">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s="5">
        <v>526.95000000000005</v>
      </c>
      <c r="U1052" t="s">
        <v>23</v>
      </c>
      <c r="V1052" s="5">
        <f>IFERROR(VALUE(TRIM(TelcoData2[[#This Row],[TotalCharges]])),"")</f>
        <v>526.95000000000005</v>
      </c>
      <c r="W1052">
        <f>IF(TelcoData2[[#This Row],[Churn]]="Yes",1,0)</f>
        <v>1</v>
      </c>
      <c r="X1052" t="str">
        <f>IF(TelcoData2[[#This Row],[tenure]]&lt;=12,"0-12 Months",
IF(TelcoData2[[#This Row],[tenure]]&lt;=24,"13-24 Months",
IF(TelcoData2[[#This Row],[tenure]]&lt;=36,"25-36 Months",
IF(TelcoData2[[#This Row],[tenure]]&lt;=48,"37-48 Months",
IF(TelcoData2[[#This Row],[tenure]]&lt;=60,"49-60 Months",
"61-72 Months")))))</f>
        <v>0-12 Months</v>
      </c>
    </row>
    <row r="1053" spans="1:24" x14ac:dyDescent="0.3">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s="5">
        <v>552.70000000000005</v>
      </c>
      <c r="U1053" t="s">
        <v>24</v>
      </c>
      <c r="V1053" s="5">
        <f>IFERROR(VALUE(TRIM(TelcoData2[[#This Row],[TotalCharges]])),"")</f>
        <v>552.70000000000005</v>
      </c>
      <c r="W1053">
        <f>IF(TelcoData2[[#This Row],[Churn]]="Yes",1,0)</f>
        <v>0</v>
      </c>
      <c r="X1053" t="str">
        <f>IF(TelcoData2[[#This Row],[tenure]]&lt;=12,"0-12 Months",
IF(TelcoData2[[#This Row],[tenure]]&lt;=24,"13-24 Months",
IF(TelcoData2[[#This Row],[tenure]]&lt;=36,"25-36 Months",
IF(TelcoData2[[#This Row],[tenure]]&lt;=48,"37-48 Months",
IF(TelcoData2[[#This Row],[tenure]]&lt;=60,"49-60 Months",
"61-72 Months")))))</f>
        <v>13-24 Months</v>
      </c>
    </row>
    <row r="1054" spans="1:24" x14ac:dyDescent="0.3">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s="5">
        <v>3208.65</v>
      </c>
      <c r="U1054" t="s">
        <v>24</v>
      </c>
      <c r="V1054" s="5">
        <f>IFERROR(VALUE(TRIM(TelcoData2[[#This Row],[TotalCharges]])),"")</f>
        <v>3208.65</v>
      </c>
      <c r="W1054">
        <f>IF(TelcoData2[[#This Row],[Churn]]="Yes",1,0)</f>
        <v>0</v>
      </c>
      <c r="X1054" t="str">
        <f>IF(TelcoData2[[#This Row],[tenure]]&lt;=12,"0-12 Months",
IF(TelcoData2[[#This Row],[tenure]]&lt;=24,"13-24 Months",
IF(TelcoData2[[#This Row],[tenure]]&lt;=36,"25-36 Months",
IF(TelcoData2[[#This Row],[tenure]]&lt;=48,"37-48 Months",
IF(TelcoData2[[#This Row],[tenure]]&lt;=60,"49-60 Months",
"61-72 Months")))))</f>
        <v>37-48 Months</v>
      </c>
    </row>
    <row r="1055" spans="1:24" x14ac:dyDescent="0.3">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s="5">
        <v>210.75</v>
      </c>
      <c r="U1055" t="s">
        <v>23</v>
      </c>
      <c r="V1055" s="5">
        <f>IFERROR(VALUE(TRIM(TelcoData2[[#This Row],[TotalCharges]])),"")</f>
        <v>210.75</v>
      </c>
      <c r="W1055">
        <f>IF(TelcoData2[[#This Row],[Churn]]="Yes",1,0)</f>
        <v>1</v>
      </c>
      <c r="X1055" t="str">
        <f>IF(TelcoData2[[#This Row],[tenure]]&lt;=12,"0-12 Months",
IF(TelcoData2[[#This Row],[tenure]]&lt;=24,"13-24 Months",
IF(TelcoData2[[#This Row],[tenure]]&lt;=36,"25-36 Months",
IF(TelcoData2[[#This Row],[tenure]]&lt;=48,"37-48 Months",
IF(TelcoData2[[#This Row],[tenure]]&lt;=60,"49-60 Months",
"61-72 Months")))))</f>
        <v>0-12 Months</v>
      </c>
    </row>
    <row r="1056" spans="1:24" x14ac:dyDescent="0.3">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s="5">
        <v>3706.95</v>
      </c>
      <c r="U1056" t="s">
        <v>23</v>
      </c>
      <c r="V1056" s="5">
        <f>IFERROR(VALUE(TRIM(TelcoData2[[#This Row],[TotalCharges]])),"")</f>
        <v>3706.95</v>
      </c>
      <c r="W1056">
        <f>IF(TelcoData2[[#This Row],[Churn]]="Yes",1,0)</f>
        <v>1</v>
      </c>
      <c r="X1056" t="str">
        <f>IF(TelcoData2[[#This Row],[tenure]]&lt;=12,"0-12 Months",
IF(TelcoData2[[#This Row],[tenure]]&lt;=24,"13-24 Months",
IF(TelcoData2[[#This Row],[tenure]]&lt;=36,"25-36 Months",
IF(TelcoData2[[#This Row],[tenure]]&lt;=48,"37-48 Months",
IF(TelcoData2[[#This Row],[tenure]]&lt;=60,"49-60 Months",
"61-72 Months")))))</f>
        <v>37-48 Months</v>
      </c>
    </row>
    <row r="1057" spans="1:24" x14ac:dyDescent="0.3">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s="5">
        <v>620.75</v>
      </c>
      <c r="U1057" t="s">
        <v>24</v>
      </c>
      <c r="V1057" s="5">
        <f>IFERROR(VALUE(TRIM(TelcoData2[[#This Row],[TotalCharges]])),"")</f>
        <v>620.75</v>
      </c>
      <c r="W1057">
        <f>IF(TelcoData2[[#This Row],[Churn]]="Yes",1,0)</f>
        <v>0</v>
      </c>
      <c r="X1057" t="str">
        <f>IF(TelcoData2[[#This Row],[tenure]]&lt;=12,"0-12 Months",
IF(TelcoData2[[#This Row],[tenure]]&lt;=24,"13-24 Months",
IF(TelcoData2[[#This Row],[tenure]]&lt;=36,"25-36 Months",
IF(TelcoData2[[#This Row],[tenure]]&lt;=48,"37-48 Months",
IF(TelcoData2[[#This Row],[tenure]]&lt;=60,"49-60 Months",
"61-72 Months")))))</f>
        <v>25-36 Months</v>
      </c>
    </row>
    <row r="1058" spans="1:24" x14ac:dyDescent="0.3">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s="5">
        <v>412.5</v>
      </c>
      <c r="U1058" t="s">
        <v>23</v>
      </c>
      <c r="V1058" s="5">
        <f>IFERROR(VALUE(TRIM(TelcoData2[[#This Row],[TotalCharges]])),"")</f>
        <v>412.5</v>
      </c>
      <c r="W1058">
        <f>IF(TelcoData2[[#This Row],[Churn]]="Yes",1,0)</f>
        <v>1</v>
      </c>
      <c r="X1058" t="str">
        <f>IF(TelcoData2[[#This Row],[tenure]]&lt;=12,"0-12 Months",
IF(TelcoData2[[#This Row],[tenure]]&lt;=24,"13-24 Months",
IF(TelcoData2[[#This Row],[tenure]]&lt;=36,"25-36 Months",
IF(TelcoData2[[#This Row],[tenure]]&lt;=48,"37-48 Months",
IF(TelcoData2[[#This Row],[tenure]]&lt;=60,"49-60 Months",
"61-72 Months")))))</f>
        <v>0-12 Months</v>
      </c>
    </row>
    <row r="1059" spans="1:24" x14ac:dyDescent="0.3">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s="5">
        <v>832.05</v>
      </c>
      <c r="U1059" t="s">
        <v>23</v>
      </c>
      <c r="V1059" s="5">
        <f>IFERROR(VALUE(TRIM(TelcoData2[[#This Row],[TotalCharges]])),"")</f>
        <v>832.05</v>
      </c>
      <c r="W1059">
        <f>IF(TelcoData2[[#This Row],[Churn]]="Yes",1,0)</f>
        <v>1</v>
      </c>
      <c r="X1059" t="str">
        <f>IF(TelcoData2[[#This Row],[tenure]]&lt;=12,"0-12 Months",
IF(TelcoData2[[#This Row],[tenure]]&lt;=24,"13-24 Months",
IF(TelcoData2[[#This Row],[tenure]]&lt;=36,"25-36 Months",
IF(TelcoData2[[#This Row],[tenure]]&lt;=48,"37-48 Months",
IF(TelcoData2[[#This Row],[tenure]]&lt;=60,"49-60 Months",
"61-72 Months")))))</f>
        <v>0-12 Months</v>
      </c>
    </row>
    <row r="1060" spans="1:24" x14ac:dyDescent="0.3">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s="5">
        <v>185.55</v>
      </c>
      <c r="U1060" t="s">
        <v>23</v>
      </c>
      <c r="V1060" s="5">
        <f>IFERROR(VALUE(TRIM(TelcoData2[[#This Row],[TotalCharges]])),"")</f>
        <v>185.55</v>
      </c>
      <c r="W1060">
        <f>IF(TelcoData2[[#This Row],[Churn]]="Yes",1,0)</f>
        <v>1</v>
      </c>
      <c r="X1060" t="str">
        <f>IF(TelcoData2[[#This Row],[tenure]]&lt;=12,"0-12 Months",
IF(TelcoData2[[#This Row],[tenure]]&lt;=24,"13-24 Months",
IF(TelcoData2[[#This Row],[tenure]]&lt;=36,"25-36 Months",
IF(TelcoData2[[#This Row],[tenure]]&lt;=48,"37-48 Months",
IF(TelcoData2[[#This Row],[tenure]]&lt;=60,"49-60 Months",
"61-72 Months")))))</f>
        <v>0-12 Months</v>
      </c>
    </row>
    <row r="1061" spans="1:24" x14ac:dyDescent="0.3">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s="5">
        <v>1943.2</v>
      </c>
      <c r="U1061" t="s">
        <v>23</v>
      </c>
      <c r="V1061" s="5">
        <f>IFERROR(VALUE(TRIM(TelcoData2[[#This Row],[TotalCharges]])),"")</f>
        <v>1943.2</v>
      </c>
      <c r="W1061">
        <f>IF(TelcoData2[[#This Row],[Churn]]="Yes",1,0)</f>
        <v>1</v>
      </c>
      <c r="X1061" t="str">
        <f>IF(TelcoData2[[#This Row],[tenure]]&lt;=12,"0-12 Months",
IF(TelcoData2[[#This Row],[tenure]]&lt;=24,"13-24 Months",
IF(TelcoData2[[#This Row],[tenure]]&lt;=36,"25-36 Months",
IF(TelcoData2[[#This Row],[tenure]]&lt;=48,"37-48 Months",
IF(TelcoData2[[#This Row],[tenure]]&lt;=60,"49-60 Months",
"61-72 Months")))))</f>
        <v>13-24 Months</v>
      </c>
    </row>
    <row r="1062" spans="1:24" x14ac:dyDescent="0.3">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s="5">
        <v>505.9</v>
      </c>
      <c r="U1062" t="s">
        <v>24</v>
      </c>
      <c r="V1062" s="5">
        <f>IFERROR(VALUE(TRIM(TelcoData2[[#This Row],[TotalCharges]])),"")</f>
        <v>505.9</v>
      </c>
      <c r="W1062">
        <f>IF(TelcoData2[[#This Row],[Churn]]="Yes",1,0)</f>
        <v>0</v>
      </c>
      <c r="X1062" t="str">
        <f>IF(TelcoData2[[#This Row],[tenure]]&lt;=12,"0-12 Months",
IF(TelcoData2[[#This Row],[tenure]]&lt;=24,"13-24 Months",
IF(TelcoData2[[#This Row],[tenure]]&lt;=36,"25-36 Months",
IF(TelcoData2[[#This Row],[tenure]]&lt;=48,"37-48 Months",
IF(TelcoData2[[#This Row],[tenure]]&lt;=60,"49-60 Months",
"61-72 Months")))))</f>
        <v>25-36 Months</v>
      </c>
    </row>
    <row r="1063" spans="1:24" x14ac:dyDescent="0.3">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s="5">
        <v>8046.85</v>
      </c>
      <c r="U1063" t="s">
        <v>24</v>
      </c>
      <c r="V1063" s="5">
        <f>IFERROR(VALUE(TRIM(TelcoData2[[#This Row],[TotalCharges]])),"")</f>
        <v>8046.85</v>
      </c>
      <c r="W1063">
        <f>IF(TelcoData2[[#This Row],[Churn]]="Yes",1,0)</f>
        <v>0</v>
      </c>
      <c r="X1063" t="str">
        <f>IF(TelcoData2[[#This Row],[tenure]]&lt;=12,"0-12 Months",
IF(TelcoData2[[#This Row],[tenure]]&lt;=24,"13-24 Months",
IF(TelcoData2[[#This Row],[tenure]]&lt;=36,"25-36 Months",
IF(TelcoData2[[#This Row],[tenure]]&lt;=48,"37-48 Months",
IF(TelcoData2[[#This Row],[tenure]]&lt;=60,"49-60 Months",
"61-72 Months")))))</f>
        <v>61-72 Months</v>
      </c>
    </row>
    <row r="1064" spans="1:24" x14ac:dyDescent="0.3">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s="5">
        <v>1815.3</v>
      </c>
      <c r="U1064" t="s">
        <v>24</v>
      </c>
      <c r="V1064" s="5">
        <f>IFERROR(VALUE(TRIM(TelcoData2[[#This Row],[TotalCharges]])),"")</f>
        <v>1815.3</v>
      </c>
      <c r="W1064">
        <f>IF(TelcoData2[[#This Row],[Churn]]="Yes",1,0)</f>
        <v>0</v>
      </c>
      <c r="X1064" t="str">
        <f>IF(TelcoData2[[#This Row],[tenure]]&lt;=12,"0-12 Months",
IF(TelcoData2[[#This Row],[tenure]]&lt;=24,"13-24 Months",
IF(TelcoData2[[#This Row],[tenure]]&lt;=36,"25-36 Months",
IF(TelcoData2[[#This Row],[tenure]]&lt;=48,"37-48 Months",
IF(TelcoData2[[#This Row],[tenure]]&lt;=60,"49-60 Months",
"61-72 Months")))))</f>
        <v>25-36 Months</v>
      </c>
    </row>
    <row r="1065" spans="1:24" x14ac:dyDescent="0.3">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s="5">
        <v>612.95000000000005</v>
      </c>
      <c r="U1065" t="s">
        <v>24</v>
      </c>
      <c r="V1065" s="5">
        <f>IFERROR(VALUE(TRIM(TelcoData2[[#This Row],[TotalCharges]])),"")</f>
        <v>612.95000000000005</v>
      </c>
      <c r="W1065">
        <f>IF(TelcoData2[[#This Row],[Churn]]="Yes",1,0)</f>
        <v>0</v>
      </c>
      <c r="X1065" t="str">
        <f>IF(TelcoData2[[#This Row],[tenure]]&lt;=12,"0-12 Months",
IF(TelcoData2[[#This Row],[tenure]]&lt;=24,"13-24 Months",
IF(TelcoData2[[#This Row],[tenure]]&lt;=36,"25-36 Months",
IF(TelcoData2[[#This Row],[tenure]]&lt;=48,"37-48 Months",
IF(TelcoData2[[#This Row],[tenure]]&lt;=60,"49-60 Months",
"61-72 Months")))))</f>
        <v>0-12 Months</v>
      </c>
    </row>
    <row r="1066" spans="1:24" x14ac:dyDescent="0.3">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s="5">
        <v>795.15</v>
      </c>
      <c r="U1066" t="s">
        <v>24</v>
      </c>
      <c r="V1066" s="5">
        <f>IFERROR(VALUE(TRIM(TelcoData2[[#This Row],[TotalCharges]])),"")</f>
        <v>795.15</v>
      </c>
      <c r="W1066">
        <f>IF(TelcoData2[[#This Row],[Churn]]="Yes",1,0)</f>
        <v>0</v>
      </c>
      <c r="X1066" t="str">
        <f>IF(TelcoData2[[#This Row],[tenure]]&lt;=12,"0-12 Months",
IF(TelcoData2[[#This Row],[tenure]]&lt;=24,"13-24 Months",
IF(TelcoData2[[#This Row],[tenure]]&lt;=36,"25-36 Months",
IF(TelcoData2[[#This Row],[tenure]]&lt;=48,"37-48 Months",
IF(TelcoData2[[#This Row],[tenure]]&lt;=60,"49-60 Months",
"61-72 Months")))))</f>
        <v>13-24 Months</v>
      </c>
    </row>
    <row r="1067" spans="1:24" x14ac:dyDescent="0.3">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s="5">
        <v>2169.8000000000002</v>
      </c>
      <c r="U1067" t="s">
        <v>23</v>
      </c>
      <c r="V1067" s="5">
        <f>IFERROR(VALUE(TRIM(TelcoData2[[#This Row],[TotalCharges]])),"")</f>
        <v>2169.8000000000002</v>
      </c>
      <c r="W1067">
        <f>IF(TelcoData2[[#This Row],[Churn]]="Yes",1,0)</f>
        <v>1</v>
      </c>
      <c r="X1067" t="str">
        <f>IF(TelcoData2[[#This Row],[tenure]]&lt;=12,"0-12 Months",
IF(TelcoData2[[#This Row],[tenure]]&lt;=24,"13-24 Months",
IF(TelcoData2[[#This Row],[tenure]]&lt;=36,"25-36 Months",
IF(TelcoData2[[#This Row],[tenure]]&lt;=48,"37-48 Months",
IF(TelcoData2[[#This Row],[tenure]]&lt;=60,"49-60 Months",
"61-72 Months")))))</f>
        <v>13-24 Months</v>
      </c>
    </row>
    <row r="1068" spans="1:24" x14ac:dyDescent="0.3">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s="5">
        <v>973.1</v>
      </c>
      <c r="U1068" t="s">
        <v>24</v>
      </c>
      <c r="V1068" s="5">
        <f>IFERROR(VALUE(TRIM(TelcoData2[[#This Row],[TotalCharges]])),"")</f>
        <v>973.1</v>
      </c>
      <c r="W1068">
        <f>IF(TelcoData2[[#This Row],[Churn]]="Yes",1,0)</f>
        <v>0</v>
      </c>
      <c r="X1068" t="str">
        <f>IF(TelcoData2[[#This Row],[tenure]]&lt;=12,"0-12 Months",
IF(TelcoData2[[#This Row],[tenure]]&lt;=24,"13-24 Months",
IF(TelcoData2[[#This Row],[tenure]]&lt;=36,"25-36 Months",
IF(TelcoData2[[#This Row],[tenure]]&lt;=48,"37-48 Months",
IF(TelcoData2[[#This Row],[tenure]]&lt;=60,"49-60 Months",
"61-72 Months")))))</f>
        <v>37-48 Months</v>
      </c>
    </row>
    <row r="1069" spans="1:24" x14ac:dyDescent="0.3">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s="5">
        <v>2210.1999999999998</v>
      </c>
      <c r="U1069" t="s">
        <v>24</v>
      </c>
      <c r="V1069" s="5">
        <f>IFERROR(VALUE(TRIM(TelcoData2[[#This Row],[TotalCharges]])),"")</f>
        <v>2210.1999999999998</v>
      </c>
      <c r="W1069">
        <f>IF(TelcoData2[[#This Row],[Churn]]="Yes",1,0)</f>
        <v>0</v>
      </c>
      <c r="X1069" t="str">
        <f>IF(TelcoData2[[#This Row],[tenure]]&lt;=12,"0-12 Months",
IF(TelcoData2[[#This Row],[tenure]]&lt;=24,"13-24 Months",
IF(TelcoData2[[#This Row],[tenure]]&lt;=36,"25-36 Months",
IF(TelcoData2[[#This Row],[tenure]]&lt;=48,"37-48 Months",
IF(TelcoData2[[#This Row],[tenure]]&lt;=60,"49-60 Months",
"61-72 Months")))))</f>
        <v>13-24 Months</v>
      </c>
    </row>
    <row r="1070" spans="1:24" x14ac:dyDescent="0.3">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s="5">
        <v>4853.75</v>
      </c>
      <c r="U1070" t="s">
        <v>23</v>
      </c>
      <c r="V1070" s="5">
        <f>IFERROR(VALUE(TRIM(TelcoData2[[#This Row],[TotalCharges]])),"")</f>
        <v>4853.75</v>
      </c>
      <c r="W1070">
        <f>IF(TelcoData2[[#This Row],[Churn]]="Yes",1,0)</f>
        <v>1</v>
      </c>
      <c r="X1070" t="str">
        <f>IF(TelcoData2[[#This Row],[tenure]]&lt;=12,"0-12 Months",
IF(TelcoData2[[#This Row],[tenure]]&lt;=24,"13-24 Months",
IF(TelcoData2[[#This Row],[tenure]]&lt;=36,"25-36 Months",
IF(TelcoData2[[#This Row],[tenure]]&lt;=48,"37-48 Months",
IF(TelcoData2[[#This Row],[tenure]]&lt;=60,"49-60 Months",
"61-72 Months")))))</f>
        <v>49-60 Months</v>
      </c>
    </row>
    <row r="1071" spans="1:24" x14ac:dyDescent="0.3">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s="5">
        <v>1055.9000000000001</v>
      </c>
      <c r="U1071" t="s">
        <v>24</v>
      </c>
      <c r="V1071" s="5">
        <f>IFERROR(VALUE(TRIM(TelcoData2[[#This Row],[TotalCharges]])),"")</f>
        <v>1055.9000000000001</v>
      </c>
      <c r="W1071">
        <f>IF(TelcoData2[[#This Row],[Churn]]="Yes",1,0)</f>
        <v>0</v>
      </c>
      <c r="X1071" t="str">
        <f>IF(TelcoData2[[#This Row],[tenure]]&lt;=12,"0-12 Months",
IF(TelcoData2[[#This Row],[tenure]]&lt;=24,"13-24 Months",
IF(TelcoData2[[#This Row],[tenure]]&lt;=36,"25-36 Months",
IF(TelcoData2[[#This Row],[tenure]]&lt;=48,"37-48 Months",
IF(TelcoData2[[#This Row],[tenure]]&lt;=60,"49-60 Months",
"61-72 Months")))))</f>
        <v>13-24 Months</v>
      </c>
    </row>
    <row r="1072" spans="1:24" x14ac:dyDescent="0.3">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s="5">
        <v>144.55000000000001</v>
      </c>
      <c r="U1072" t="s">
        <v>23</v>
      </c>
      <c r="V1072" s="5">
        <f>IFERROR(VALUE(TRIM(TelcoData2[[#This Row],[TotalCharges]])),"")</f>
        <v>144.55000000000001</v>
      </c>
      <c r="W1072">
        <f>IF(TelcoData2[[#This Row],[Churn]]="Yes",1,0)</f>
        <v>1</v>
      </c>
      <c r="X1072" t="str">
        <f>IF(TelcoData2[[#This Row],[tenure]]&lt;=12,"0-12 Months",
IF(TelcoData2[[#This Row],[tenure]]&lt;=24,"13-24 Months",
IF(TelcoData2[[#This Row],[tenure]]&lt;=36,"25-36 Months",
IF(TelcoData2[[#This Row],[tenure]]&lt;=48,"37-48 Months",
IF(TelcoData2[[#This Row],[tenure]]&lt;=60,"49-60 Months",
"61-72 Months")))))</f>
        <v>0-12 Months</v>
      </c>
    </row>
    <row r="1073" spans="1:24" x14ac:dyDescent="0.3">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s="5">
        <v>91.1</v>
      </c>
      <c r="U1073" t="s">
        <v>23</v>
      </c>
      <c r="V1073" s="5">
        <f>IFERROR(VALUE(TRIM(TelcoData2[[#This Row],[TotalCharges]])),"")</f>
        <v>91.1</v>
      </c>
      <c r="W1073">
        <f>IF(TelcoData2[[#This Row],[Churn]]="Yes",1,0)</f>
        <v>1</v>
      </c>
      <c r="X1073" t="str">
        <f>IF(TelcoData2[[#This Row],[tenure]]&lt;=12,"0-12 Months",
IF(TelcoData2[[#This Row],[tenure]]&lt;=24,"13-24 Months",
IF(TelcoData2[[#This Row],[tenure]]&lt;=36,"25-36 Months",
IF(TelcoData2[[#This Row],[tenure]]&lt;=48,"37-48 Months",
IF(TelcoData2[[#This Row],[tenure]]&lt;=60,"49-60 Months",
"61-72 Months")))))</f>
        <v>0-12 Months</v>
      </c>
    </row>
    <row r="1074" spans="1:24" x14ac:dyDescent="0.3">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s="5">
        <v>1304.8499999999999</v>
      </c>
      <c r="U1074" t="s">
        <v>24</v>
      </c>
      <c r="V1074" s="5">
        <f>IFERROR(VALUE(TRIM(TelcoData2[[#This Row],[TotalCharges]])),"")</f>
        <v>1304.8499999999999</v>
      </c>
      <c r="W1074">
        <f>IF(TelcoData2[[#This Row],[Churn]]="Yes",1,0)</f>
        <v>0</v>
      </c>
      <c r="X1074" t="str">
        <f>IF(TelcoData2[[#This Row],[tenure]]&lt;=12,"0-12 Months",
IF(TelcoData2[[#This Row],[tenure]]&lt;=24,"13-24 Months",
IF(TelcoData2[[#This Row],[tenure]]&lt;=36,"25-36 Months",
IF(TelcoData2[[#This Row],[tenure]]&lt;=48,"37-48 Months",
IF(TelcoData2[[#This Row],[tenure]]&lt;=60,"49-60 Months",
"61-72 Months")))))</f>
        <v>13-24 Months</v>
      </c>
    </row>
    <row r="1075" spans="1:24" x14ac:dyDescent="0.3">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s="5">
        <v>713</v>
      </c>
      <c r="U1075" t="s">
        <v>23</v>
      </c>
      <c r="V1075" s="5">
        <f>IFERROR(VALUE(TRIM(TelcoData2[[#This Row],[TotalCharges]])),"")</f>
        <v>713</v>
      </c>
      <c r="W1075">
        <f>IF(TelcoData2[[#This Row],[Churn]]="Yes",1,0)</f>
        <v>1</v>
      </c>
      <c r="X1075" t="str">
        <f>IF(TelcoData2[[#This Row],[tenure]]&lt;=12,"0-12 Months",
IF(TelcoData2[[#This Row],[tenure]]&lt;=24,"13-24 Months",
IF(TelcoData2[[#This Row],[tenure]]&lt;=36,"25-36 Months",
IF(TelcoData2[[#This Row],[tenure]]&lt;=48,"37-48 Months",
IF(TelcoData2[[#This Row],[tenure]]&lt;=60,"49-60 Months",
"61-72 Months")))))</f>
        <v>0-12 Months</v>
      </c>
    </row>
    <row r="1076" spans="1:24" x14ac:dyDescent="0.3">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s="5">
        <v>21.1</v>
      </c>
      <c r="U1076" t="s">
        <v>24</v>
      </c>
      <c r="V1076" s="5">
        <f>IFERROR(VALUE(TRIM(TelcoData2[[#This Row],[TotalCharges]])),"")</f>
        <v>21.1</v>
      </c>
      <c r="W1076">
        <f>IF(TelcoData2[[#This Row],[Churn]]="Yes",1,0)</f>
        <v>0</v>
      </c>
      <c r="X1076" t="str">
        <f>IF(TelcoData2[[#This Row],[tenure]]&lt;=12,"0-12 Months",
IF(TelcoData2[[#This Row],[tenure]]&lt;=24,"13-24 Months",
IF(TelcoData2[[#This Row],[tenure]]&lt;=36,"25-36 Months",
IF(TelcoData2[[#This Row],[tenure]]&lt;=48,"37-48 Months",
IF(TelcoData2[[#This Row],[tenure]]&lt;=60,"49-60 Months",
"61-72 Months")))))</f>
        <v>0-12 Months</v>
      </c>
    </row>
    <row r="1077" spans="1:24" x14ac:dyDescent="0.3">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s="5">
        <v>5580.8</v>
      </c>
      <c r="U1077" t="s">
        <v>24</v>
      </c>
      <c r="V1077" s="5">
        <f>IFERROR(VALUE(TRIM(TelcoData2[[#This Row],[TotalCharges]])),"")</f>
        <v>5580.8</v>
      </c>
      <c r="W1077">
        <f>IF(TelcoData2[[#This Row],[Churn]]="Yes",1,0)</f>
        <v>0</v>
      </c>
      <c r="X1077" t="str">
        <f>IF(TelcoData2[[#This Row],[tenure]]&lt;=12,"0-12 Months",
IF(TelcoData2[[#This Row],[tenure]]&lt;=24,"13-24 Months",
IF(TelcoData2[[#This Row],[tenure]]&lt;=36,"25-36 Months",
IF(TelcoData2[[#This Row],[tenure]]&lt;=48,"37-48 Months",
IF(TelcoData2[[#This Row],[tenure]]&lt;=60,"49-60 Months",
"61-72 Months")))))</f>
        <v>49-60 Months</v>
      </c>
    </row>
    <row r="1078" spans="1:24" x14ac:dyDescent="0.3">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s="5">
        <v>1497.9</v>
      </c>
      <c r="U1078" t="s">
        <v>24</v>
      </c>
      <c r="V1078" s="5">
        <f>IFERROR(VALUE(TRIM(TelcoData2[[#This Row],[TotalCharges]])),"")</f>
        <v>1497.9</v>
      </c>
      <c r="W1078">
        <f>IF(TelcoData2[[#This Row],[Churn]]="Yes",1,0)</f>
        <v>0</v>
      </c>
      <c r="X1078" t="str">
        <f>IF(TelcoData2[[#This Row],[tenure]]&lt;=12,"0-12 Months",
IF(TelcoData2[[#This Row],[tenure]]&lt;=24,"13-24 Months",
IF(TelcoData2[[#This Row],[tenure]]&lt;=36,"25-36 Months",
IF(TelcoData2[[#This Row],[tenure]]&lt;=48,"37-48 Months",
IF(TelcoData2[[#This Row],[tenure]]&lt;=60,"49-60 Months",
"61-72 Months")))))</f>
        <v>49-60 Months</v>
      </c>
    </row>
    <row r="1079" spans="1:24" x14ac:dyDescent="0.3">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s="5">
        <v>4527.45</v>
      </c>
      <c r="U1079" t="s">
        <v>23</v>
      </c>
      <c r="V1079" s="5">
        <f>IFERROR(VALUE(TRIM(TelcoData2[[#This Row],[TotalCharges]])),"")</f>
        <v>4527.45</v>
      </c>
      <c r="W1079">
        <f>IF(TelcoData2[[#This Row],[Churn]]="Yes",1,0)</f>
        <v>1</v>
      </c>
      <c r="X1079" t="str">
        <f>IF(TelcoData2[[#This Row],[tenure]]&lt;=12,"0-12 Months",
IF(TelcoData2[[#This Row],[tenure]]&lt;=24,"13-24 Months",
IF(TelcoData2[[#This Row],[tenure]]&lt;=36,"25-36 Months",
IF(TelcoData2[[#This Row],[tenure]]&lt;=48,"37-48 Months",
IF(TelcoData2[[#This Row],[tenure]]&lt;=60,"49-60 Months",
"61-72 Months")))))</f>
        <v>37-48 Months</v>
      </c>
    </row>
    <row r="1080" spans="1:24" x14ac:dyDescent="0.3">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s="5">
        <v>4590.3500000000004</v>
      </c>
      <c r="U1080" t="s">
        <v>24</v>
      </c>
      <c r="V1080" s="5">
        <f>IFERROR(VALUE(TRIM(TelcoData2[[#This Row],[TotalCharges]])),"")</f>
        <v>4590.3500000000004</v>
      </c>
      <c r="W1080">
        <f>IF(TelcoData2[[#This Row],[Churn]]="Yes",1,0)</f>
        <v>0</v>
      </c>
      <c r="X1080" t="str">
        <f>IF(TelcoData2[[#This Row],[tenure]]&lt;=12,"0-12 Months",
IF(TelcoData2[[#This Row],[tenure]]&lt;=24,"13-24 Months",
IF(TelcoData2[[#This Row],[tenure]]&lt;=36,"25-36 Months",
IF(TelcoData2[[#This Row],[tenure]]&lt;=48,"37-48 Months",
IF(TelcoData2[[#This Row],[tenure]]&lt;=60,"49-60 Months",
"61-72 Months")))))</f>
        <v>49-60 Months</v>
      </c>
    </row>
    <row r="1081" spans="1:24" x14ac:dyDescent="0.3">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s="5">
        <v>200.2</v>
      </c>
      <c r="U1081" t="s">
        <v>24</v>
      </c>
      <c r="V1081" s="5">
        <f>IFERROR(VALUE(TRIM(TelcoData2[[#This Row],[TotalCharges]])),"")</f>
        <v>200.2</v>
      </c>
      <c r="W1081">
        <f>IF(TelcoData2[[#This Row],[Churn]]="Yes",1,0)</f>
        <v>0</v>
      </c>
      <c r="X1081" t="str">
        <f>IF(TelcoData2[[#This Row],[tenure]]&lt;=12,"0-12 Months",
IF(TelcoData2[[#This Row],[tenure]]&lt;=24,"13-24 Months",
IF(TelcoData2[[#This Row],[tenure]]&lt;=36,"25-36 Months",
IF(TelcoData2[[#This Row],[tenure]]&lt;=48,"37-48 Months",
IF(TelcoData2[[#This Row],[tenure]]&lt;=60,"49-60 Months",
"61-72 Months")))))</f>
        <v>0-12 Months</v>
      </c>
    </row>
    <row r="1082" spans="1:24" x14ac:dyDescent="0.3">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s="5">
        <v>614.45000000000005</v>
      </c>
      <c r="U1082" t="s">
        <v>24</v>
      </c>
      <c r="V1082" s="5">
        <f>IFERROR(VALUE(TRIM(TelcoData2[[#This Row],[TotalCharges]])),"")</f>
        <v>614.45000000000005</v>
      </c>
      <c r="W1082">
        <f>IF(TelcoData2[[#This Row],[Churn]]="Yes",1,0)</f>
        <v>0</v>
      </c>
      <c r="X1082" t="str">
        <f>IF(TelcoData2[[#This Row],[tenure]]&lt;=12,"0-12 Months",
IF(TelcoData2[[#This Row],[tenure]]&lt;=24,"13-24 Months",
IF(TelcoData2[[#This Row],[tenure]]&lt;=36,"25-36 Months",
IF(TelcoData2[[#This Row],[tenure]]&lt;=48,"37-48 Months",
IF(TelcoData2[[#This Row],[tenure]]&lt;=60,"49-60 Months",
"61-72 Months")))))</f>
        <v>25-36 Months</v>
      </c>
    </row>
    <row r="1083" spans="1:24" x14ac:dyDescent="0.3">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s="5">
        <v>4564.8999999999996</v>
      </c>
      <c r="U1083" t="s">
        <v>24</v>
      </c>
      <c r="V1083" s="5">
        <f>IFERROR(VALUE(TRIM(TelcoData2[[#This Row],[TotalCharges]])),"")</f>
        <v>4564.8999999999996</v>
      </c>
      <c r="W1083">
        <f>IF(TelcoData2[[#This Row],[Churn]]="Yes",1,0)</f>
        <v>0</v>
      </c>
      <c r="X1083" t="str">
        <f>IF(TelcoData2[[#This Row],[tenure]]&lt;=12,"0-12 Months",
IF(TelcoData2[[#This Row],[tenure]]&lt;=24,"13-24 Months",
IF(TelcoData2[[#This Row],[tenure]]&lt;=36,"25-36 Months",
IF(TelcoData2[[#This Row],[tenure]]&lt;=48,"37-48 Months",
IF(TelcoData2[[#This Row],[tenure]]&lt;=60,"49-60 Months",
"61-72 Months")))))</f>
        <v>37-48 Months</v>
      </c>
    </row>
    <row r="1084" spans="1:24" x14ac:dyDescent="0.3">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s="5" t="s">
        <v>525</v>
      </c>
      <c r="U1084" t="s">
        <v>24</v>
      </c>
      <c r="V1084" s="5" t="str">
        <f>IFERROR(VALUE(TRIM(TelcoData2[[#This Row],[TotalCharges]])),"")</f>
        <v/>
      </c>
      <c r="W1084">
        <f>IF(TelcoData2[[#This Row],[Churn]]="Yes",1,0)</f>
        <v>0</v>
      </c>
      <c r="X1084" t="str">
        <f>IF(TelcoData2[[#This Row],[tenure]]&lt;=12,"0-12 Months",
IF(TelcoData2[[#This Row],[tenure]]&lt;=24,"13-24 Months",
IF(TelcoData2[[#This Row],[tenure]]&lt;=36,"25-36 Months",
IF(TelcoData2[[#This Row],[tenure]]&lt;=48,"37-48 Months",
IF(TelcoData2[[#This Row],[tenure]]&lt;=60,"49-60 Months",
"61-72 Months")))))</f>
        <v>0-12 Months</v>
      </c>
    </row>
    <row r="1085" spans="1:24" x14ac:dyDescent="0.3">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s="5">
        <v>171.15</v>
      </c>
      <c r="U1085" t="s">
        <v>23</v>
      </c>
      <c r="V1085" s="5">
        <f>IFERROR(VALUE(TRIM(TelcoData2[[#This Row],[TotalCharges]])),"")</f>
        <v>171.15</v>
      </c>
      <c r="W1085">
        <f>IF(TelcoData2[[#This Row],[Churn]]="Yes",1,0)</f>
        <v>1</v>
      </c>
      <c r="X1085" t="str">
        <f>IF(TelcoData2[[#This Row],[tenure]]&lt;=12,"0-12 Months",
IF(TelcoData2[[#This Row],[tenure]]&lt;=24,"13-24 Months",
IF(TelcoData2[[#This Row],[tenure]]&lt;=36,"25-36 Months",
IF(TelcoData2[[#This Row],[tenure]]&lt;=48,"37-48 Months",
IF(TelcoData2[[#This Row],[tenure]]&lt;=60,"49-60 Months",
"61-72 Months")))))</f>
        <v>0-12 Months</v>
      </c>
    </row>
    <row r="1086" spans="1:24" x14ac:dyDescent="0.3">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s="5">
        <v>1012.4</v>
      </c>
      <c r="U1086" t="s">
        <v>24</v>
      </c>
      <c r="V1086" s="5">
        <f>IFERROR(VALUE(TRIM(TelcoData2[[#This Row],[TotalCharges]])),"")</f>
        <v>1012.4</v>
      </c>
      <c r="W1086">
        <f>IF(TelcoData2[[#This Row],[Churn]]="Yes",1,0)</f>
        <v>0</v>
      </c>
      <c r="X1086" t="str">
        <f>IF(TelcoData2[[#This Row],[tenure]]&lt;=12,"0-12 Months",
IF(TelcoData2[[#This Row],[tenure]]&lt;=24,"13-24 Months",
IF(TelcoData2[[#This Row],[tenure]]&lt;=36,"25-36 Months",
IF(TelcoData2[[#This Row],[tenure]]&lt;=48,"37-48 Months",
IF(TelcoData2[[#This Row],[tenure]]&lt;=60,"49-60 Months",
"61-72 Months")))))</f>
        <v>49-60 Months</v>
      </c>
    </row>
    <row r="1087" spans="1:24" x14ac:dyDescent="0.3">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s="5">
        <v>940.35</v>
      </c>
      <c r="U1087" t="s">
        <v>23</v>
      </c>
      <c r="V1087" s="5">
        <f>IFERROR(VALUE(TRIM(TelcoData2[[#This Row],[TotalCharges]])),"")</f>
        <v>940.35</v>
      </c>
      <c r="W1087">
        <f>IF(TelcoData2[[#This Row],[Churn]]="Yes",1,0)</f>
        <v>1</v>
      </c>
      <c r="X1087" t="str">
        <f>IF(TelcoData2[[#This Row],[tenure]]&lt;=12,"0-12 Months",
IF(TelcoData2[[#This Row],[tenure]]&lt;=24,"13-24 Months",
IF(TelcoData2[[#This Row],[tenure]]&lt;=36,"25-36 Months",
IF(TelcoData2[[#This Row],[tenure]]&lt;=48,"37-48 Months",
IF(TelcoData2[[#This Row],[tenure]]&lt;=60,"49-60 Months",
"61-72 Months")))))</f>
        <v>13-24 Months</v>
      </c>
    </row>
    <row r="1088" spans="1:24" x14ac:dyDescent="0.3">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s="5">
        <v>1047.7</v>
      </c>
      <c r="U1088" t="s">
        <v>23</v>
      </c>
      <c r="V1088" s="5">
        <f>IFERROR(VALUE(TRIM(TelcoData2[[#This Row],[TotalCharges]])),"")</f>
        <v>1047.7</v>
      </c>
      <c r="W1088">
        <f>IF(TelcoData2[[#This Row],[Churn]]="Yes",1,0)</f>
        <v>1</v>
      </c>
      <c r="X1088" t="str">
        <f>IF(TelcoData2[[#This Row],[tenure]]&lt;=12,"0-12 Months",
IF(TelcoData2[[#This Row],[tenure]]&lt;=24,"13-24 Months",
IF(TelcoData2[[#This Row],[tenure]]&lt;=36,"25-36 Months",
IF(TelcoData2[[#This Row],[tenure]]&lt;=48,"37-48 Months",
IF(TelcoData2[[#This Row],[tenure]]&lt;=60,"49-60 Months",
"61-72 Months")))))</f>
        <v>0-12 Months</v>
      </c>
    </row>
    <row r="1089" spans="1:24" x14ac:dyDescent="0.3">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s="5">
        <v>2766.4</v>
      </c>
      <c r="U1089" t="s">
        <v>24</v>
      </c>
      <c r="V1089" s="5">
        <f>IFERROR(VALUE(TRIM(TelcoData2[[#This Row],[TotalCharges]])),"")</f>
        <v>2766.4</v>
      </c>
      <c r="W1089">
        <f>IF(TelcoData2[[#This Row],[Churn]]="Yes",1,0)</f>
        <v>0</v>
      </c>
      <c r="X1089" t="str">
        <f>IF(TelcoData2[[#This Row],[tenure]]&lt;=12,"0-12 Months",
IF(TelcoData2[[#This Row],[tenure]]&lt;=24,"13-24 Months",
IF(TelcoData2[[#This Row],[tenure]]&lt;=36,"25-36 Months",
IF(TelcoData2[[#This Row],[tenure]]&lt;=48,"37-48 Months",
IF(TelcoData2[[#This Row],[tenure]]&lt;=60,"49-60 Months",
"61-72 Months")))))</f>
        <v>25-36 Months</v>
      </c>
    </row>
    <row r="1090" spans="1:24" x14ac:dyDescent="0.3">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s="5">
        <v>1622.45</v>
      </c>
      <c r="U1090" t="s">
        <v>23</v>
      </c>
      <c r="V1090" s="5">
        <f>IFERROR(VALUE(TRIM(TelcoData2[[#This Row],[TotalCharges]])),"")</f>
        <v>1622.45</v>
      </c>
      <c r="W1090">
        <f>IF(TelcoData2[[#This Row],[Churn]]="Yes",1,0)</f>
        <v>1</v>
      </c>
      <c r="X1090" t="str">
        <f>IF(TelcoData2[[#This Row],[tenure]]&lt;=12,"0-12 Months",
IF(TelcoData2[[#This Row],[tenure]]&lt;=24,"13-24 Months",
IF(TelcoData2[[#This Row],[tenure]]&lt;=36,"25-36 Months",
IF(TelcoData2[[#This Row],[tenure]]&lt;=48,"37-48 Months",
IF(TelcoData2[[#This Row],[tenure]]&lt;=60,"49-60 Months",
"61-72 Months")))))</f>
        <v>13-24 Months</v>
      </c>
    </row>
    <row r="1091" spans="1:24" x14ac:dyDescent="0.3">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s="5">
        <v>1129.3499999999999</v>
      </c>
      <c r="U1091" t="s">
        <v>24</v>
      </c>
      <c r="V1091" s="5">
        <f>IFERROR(VALUE(TRIM(TelcoData2[[#This Row],[TotalCharges]])),"")</f>
        <v>1129.3499999999999</v>
      </c>
      <c r="W1091">
        <f>IF(TelcoData2[[#This Row],[Churn]]="Yes",1,0)</f>
        <v>0</v>
      </c>
      <c r="X1091" t="str">
        <f>IF(TelcoData2[[#This Row],[tenure]]&lt;=12,"0-12 Months",
IF(TelcoData2[[#This Row],[tenure]]&lt;=24,"13-24 Months",
IF(TelcoData2[[#This Row],[tenure]]&lt;=36,"25-36 Months",
IF(TelcoData2[[#This Row],[tenure]]&lt;=48,"37-48 Months",
IF(TelcoData2[[#This Row],[tenure]]&lt;=60,"49-60 Months",
"61-72 Months")))))</f>
        <v>13-24 Months</v>
      </c>
    </row>
    <row r="1092" spans="1:24" x14ac:dyDescent="0.3">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s="5">
        <v>5680.9</v>
      </c>
      <c r="U1092" t="s">
        <v>24</v>
      </c>
      <c r="V1092" s="5">
        <f>IFERROR(VALUE(TRIM(TelcoData2[[#This Row],[TotalCharges]])),"")</f>
        <v>5680.9</v>
      </c>
      <c r="W1092">
        <f>IF(TelcoData2[[#This Row],[Churn]]="Yes",1,0)</f>
        <v>0</v>
      </c>
      <c r="X1092" t="str">
        <f>IF(TelcoData2[[#This Row],[tenure]]&lt;=12,"0-12 Months",
IF(TelcoData2[[#This Row],[tenure]]&lt;=24,"13-24 Months",
IF(TelcoData2[[#This Row],[tenure]]&lt;=36,"25-36 Months",
IF(TelcoData2[[#This Row],[tenure]]&lt;=48,"37-48 Months",
IF(TelcoData2[[#This Row],[tenure]]&lt;=60,"49-60 Months",
"61-72 Months")))))</f>
        <v>49-60 Months</v>
      </c>
    </row>
    <row r="1093" spans="1:24" x14ac:dyDescent="0.3">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s="5">
        <v>2243.9</v>
      </c>
      <c r="U1093" t="s">
        <v>24</v>
      </c>
      <c r="V1093" s="5">
        <f>IFERROR(VALUE(TRIM(TelcoData2[[#This Row],[TotalCharges]])),"")</f>
        <v>2243.9</v>
      </c>
      <c r="W1093">
        <f>IF(TelcoData2[[#This Row],[Churn]]="Yes",1,0)</f>
        <v>0</v>
      </c>
      <c r="X1093" t="str">
        <f>IF(TelcoData2[[#This Row],[tenure]]&lt;=12,"0-12 Months",
IF(TelcoData2[[#This Row],[tenure]]&lt;=24,"13-24 Months",
IF(TelcoData2[[#This Row],[tenure]]&lt;=36,"25-36 Months",
IF(TelcoData2[[#This Row],[tenure]]&lt;=48,"37-48 Months",
IF(TelcoData2[[#This Row],[tenure]]&lt;=60,"49-60 Months",
"61-72 Months")))))</f>
        <v>25-36 Months</v>
      </c>
    </row>
    <row r="1094" spans="1:24" x14ac:dyDescent="0.3">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s="5">
        <v>4523.25</v>
      </c>
      <c r="U1094" t="s">
        <v>24</v>
      </c>
      <c r="V1094" s="5">
        <f>IFERROR(VALUE(TRIM(TelcoData2[[#This Row],[TotalCharges]])),"")</f>
        <v>4523.25</v>
      </c>
      <c r="W1094">
        <f>IF(TelcoData2[[#This Row],[Churn]]="Yes",1,0)</f>
        <v>0</v>
      </c>
      <c r="X1094" t="str">
        <f>IF(TelcoData2[[#This Row],[tenure]]&lt;=12,"0-12 Months",
IF(TelcoData2[[#This Row],[tenure]]&lt;=24,"13-24 Months",
IF(TelcoData2[[#This Row],[tenure]]&lt;=36,"25-36 Months",
IF(TelcoData2[[#This Row],[tenure]]&lt;=48,"37-48 Months",
IF(TelcoData2[[#This Row],[tenure]]&lt;=60,"49-60 Months",
"61-72 Months")))))</f>
        <v>61-72 Months</v>
      </c>
    </row>
    <row r="1095" spans="1:24" x14ac:dyDescent="0.3">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s="5">
        <v>7159.7</v>
      </c>
      <c r="U1095" t="s">
        <v>24</v>
      </c>
      <c r="V1095" s="5">
        <f>IFERROR(VALUE(TRIM(TelcoData2[[#This Row],[TotalCharges]])),"")</f>
        <v>7159.7</v>
      </c>
      <c r="W1095">
        <f>IF(TelcoData2[[#This Row],[Churn]]="Yes",1,0)</f>
        <v>0</v>
      </c>
      <c r="X1095" t="str">
        <f>IF(TelcoData2[[#This Row],[tenure]]&lt;=12,"0-12 Months",
IF(TelcoData2[[#This Row],[tenure]]&lt;=24,"13-24 Months",
IF(TelcoData2[[#This Row],[tenure]]&lt;=36,"25-36 Months",
IF(TelcoData2[[#This Row],[tenure]]&lt;=48,"37-48 Months",
IF(TelcoData2[[#This Row],[tenure]]&lt;=60,"49-60 Months",
"61-72 Months")))))</f>
        <v>61-72 Months</v>
      </c>
    </row>
    <row r="1096" spans="1:24" x14ac:dyDescent="0.3">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s="5">
        <v>2839.95</v>
      </c>
      <c r="U1096" t="s">
        <v>24</v>
      </c>
      <c r="V1096" s="5">
        <f>IFERROR(VALUE(TRIM(TelcoData2[[#This Row],[TotalCharges]])),"")</f>
        <v>2839.95</v>
      </c>
      <c r="W1096">
        <f>IF(TelcoData2[[#This Row],[Churn]]="Yes",1,0)</f>
        <v>0</v>
      </c>
      <c r="X1096" t="str">
        <f>IF(TelcoData2[[#This Row],[tenure]]&lt;=12,"0-12 Months",
IF(TelcoData2[[#This Row],[tenure]]&lt;=24,"13-24 Months",
IF(TelcoData2[[#This Row],[tenure]]&lt;=36,"25-36 Months",
IF(TelcoData2[[#This Row],[tenure]]&lt;=48,"37-48 Months",
IF(TelcoData2[[#This Row],[tenure]]&lt;=60,"49-60 Months",
"61-72 Months")))))</f>
        <v>37-48 Months</v>
      </c>
    </row>
    <row r="1097" spans="1:24" x14ac:dyDescent="0.3">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s="5">
        <v>80.55</v>
      </c>
      <c r="U1097" t="s">
        <v>24</v>
      </c>
      <c r="V1097" s="5">
        <f>IFERROR(VALUE(TRIM(TelcoData2[[#This Row],[TotalCharges]])),"")</f>
        <v>80.55</v>
      </c>
      <c r="W1097">
        <f>IF(TelcoData2[[#This Row],[Churn]]="Yes",1,0)</f>
        <v>0</v>
      </c>
      <c r="X1097" t="str">
        <f>IF(TelcoData2[[#This Row],[tenure]]&lt;=12,"0-12 Months",
IF(TelcoData2[[#This Row],[tenure]]&lt;=24,"13-24 Months",
IF(TelcoData2[[#This Row],[tenure]]&lt;=36,"25-36 Months",
IF(TelcoData2[[#This Row],[tenure]]&lt;=48,"37-48 Months",
IF(TelcoData2[[#This Row],[tenure]]&lt;=60,"49-60 Months",
"61-72 Months")))))</f>
        <v>0-12 Months</v>
      </c>
    </row>
    <row r="1098" spans="1:24" x14ac:dyDescent="0.3">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s="5">
        <v>580.1</v>
      </c>
      <c r="U1098" t="s">
        <v>24</v>
      </c>
      <c r="V1098" s="5">
        <f>IFERROR(VALUE(TRIM(TelcoData2[[#This Row],[TotalCharges]])),"")</f>
        <v>580.1</v>
      </c>
      <c r="W1098">
        <f>IF(TelcoData2[[#This Row],[Churn]]="Yes",1,0)</f>
        <v>0</v>
      </c>
      <c r="X1098" t="str">
        <f>IF(TelcoData2[[#This Row],[tenure]]&lt;=12,"0-12 Months",
IF(TelcoData2[[#This Row],[tenure]]&lt;=24,"13-24 Months",
IF(TelcoData2[[#This Row],[tenure]]&lt;=36,"25-36 Months",
IF(TelcoData2[[#This Row],[tenure]]&lt;=48,"37-48 Months",
IF(TelcoData2[[#This Row],[tenure]]&lt;=60,"49-60 Months",
"61-72 Months")))))</f>
        <v>0-12 Months</v>
      </c>
    </row>
    <row r="1099" spans="1:24" x14ac:dyDescent="0.3">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s="5">
        <v>2178.6</v>
      </c>
      <c r="U1099" t="s">
        <v>23</v>
      </c>
      <c r="V1099" s="5">
        <f>IFERROR(VALUE(TRIM(TelcoData2[[#This Row],[TotalCharges]])),"")</f>
        <v>2178.6</v>
      </c>
      <c r="W1099">
        <f>IF(TelcoData2[[#This Row],[Churn]]="Yes",1,0)</f>
        <v>1</v>
      </c>
      <c r="X1099" t="str">
        <f>IF(TelcoData2[[#This Row],[tenure]]&lt;=12,"0-12 Months",
IF(TelcoData2[[#This Row],[tenure]]&lt;=24,"13-24 Months",
IF(TelcoData2[[#This Row],[tenure]]&lt;=36,"25-36 Months",
IF(TelcoData2[[#This Row],[tenure]]&lt;=48,"37-48 Months",
IF(TelcoData2[[#This Row],[tenure]]&lt;=60,"49-60 Months",
"61-72 Months")))))</f>
        <v>25-36 Months</v>
      </c>
    </row>
    <row r="1100" spans="1:24" x14ac:dyDescent="0.3">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s="5">
        <v>6038.55</v>
      </c>
      <c r="U1100" t="s">
        <v>24</v>
      </c>
      <c r="V1100" s="5">
        <f>IFERROR(VALUE(TRIM(TelcoData2[[#This Row],[TotalCharges]])),"")</f>
        <v>6038.55</v>
      </c>
      <c r="W1100">
        <f>IF(TelcoData2[[#This Row],[Churn]]="Yes",1,0)</f>
        <v>0</v>
      </c>
      <c r="X1100" t="str">
        <f>IF(TelcoData2[[#This Row],[tenure]]&lt;=12,"0-12 Months",
IF(TelcoData2[[#This Row],[tenure]]&lt;=24,"13-24 Months",
IF(TelcoData2[[#This Row],[tenure]]&lt;=36,"25-36 Months",
IF(TelcoData2[[#This Row],[tenure]]&lt;=48,"37-48 Months",
IF(TelcoData2[[#This Row],[tenure]]&lt;=60,"49-60 Months",
"61-72 Months")))))</f>
        <v>61-72 Months</v>
      </c>
    </row>
    <row r="1101" spans="1:24" x14ac:dyDescent="0.3">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s="5">
        <v>259.39999999999998</v>
      </c>
      <c r="U1101" t="s">
        <v>24</v>
      </c>
      <c r="V1101" s="5">
        <f>IFERROR(VALUE(TRIM(TelcoData2[[#This Row],[TotalCharges]])),"")</f>
        <v>259.39999999999998</v>
      </c>
      <c r="W1101">
        <f>IF(TelcoData2[[#This Row],[Churn]]="Yes",1,0)</f>
        <v>0</v>
      </c>
      <c r="X1101" t="str">
        <f>IF(TelcoData2[[#This Row],[tenure]]&lt;=12,"0-12 Months",
IF(TelcoData2[[#This Row],[tenure]]&lt;=24,"13-24 Months",
IF(TelcoData2[[#This Row],[tenure]]&lt;=36,"25-36 Months",
IF(TelcoData2[[#This Row],[tenure]]&lt;=48,"37-48 Months",
IF(TelcoData2[[#This Row],[tenure]]&lt;=60,"49-60 Months",
"61-72 Months")))))</f>
        <v>0-12 Months</v>
      </c>
    </row>
    <row r="1102" spans="1:24" x14ac:dyDescent="0.3">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s="5">
        <v>324.14999999999998</v>
      </c>
      <c r="U1102" t="s">
        <v>24</v>
      </c>
      <c r="V1102" s="5">
        <f>IFERROR(VALUE(TRIM(TelcoData2[[#This Row],[TotalCharges]])),"")</f>
        <v>324.14999999999998</v>
      </c>
      <c r="W1102">
        <f>IF(TelcoData2[[#This Row],[Churn]]="Yes",1,0)</f>
        <v>0</v>
      </c>
      <c r="X1102" t="str">
        <f>IF(TelcoData2[[#This Row],[tenure]]&lt;=12,"0-12 Months",
IF(TelcoData2[[#This Row],[tenure]]&lt;=24,"13-24 Months",
IF(TelcoData2[[#This Row],[tenure]]&lt;=36,"25-36 Months",
IF(TelcoData2[[#This Row],[tenure]]&lt;=48,"37-48 Months",
IF(TelcoData2[[#This Row],[tenure]]&lt;=60,"49-60 Months",
"61-72 Months")))))</f>
        <v>13-24 Months</v>
      </c>
    </row>
    <row r="1103" spans="1:24" x14ac:dyDescent="0.3">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s="5">
        <v>417.65</v>
      </c>
      <c r="U1103" t="s">
        <v>24</v>
      </c>
      <c r="V1103" s="5">
        <f>IFERROR(VALUE(TRIM(TelcoData2[[#This Row],[TotalCharges]])),"")</f>
        <v>417.65</v>
      </c>
      <c r="W1103">
        <f>IF(TelcoData2[[#This Row],[Churn]]="Yes",1,0)</f>
        <v>0</v>
      </c>
      <c r="X1103" t="str">
        <f>IF(TelcoData2[[#This Row],[tenure]]&lt;=12,"0-12 Months",
IF(TelcoData2[[#This Row],[tenure]]&lt;=24,"13-24 Months",
IF(TelcoData2[[#This Row],[tenure]]&lt;=36,"25-36 Months",
IF(TelcoData2[[#This Row],[tenure]]&lt;=48,"37-48 Months",
IF(TelcoData2[[#This Row],[tenure]]&lt;=60,"49-60 Months",
"61-72 Months")))))</f>
        <v>13-24 Months</v>
      </c>
    </row>
    <row r="1104" spans="1:24" x14ac:dyDescent="0.3">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s="5">
        <v>168.15</v>
      </c>
      <c r="U1104" t="s">
        <v>23</v>
      </c>
      <c r="V1104" s="5">
        <f>IFERROR(VALUE(TRIM(TelcoData2[[#This Row],[TotalCharges]])),"")</f>
        <v>168.15</v>
      </c>
      <c r="W1104">
        <f>IF(TelcoData2[[#This Row],[Churn]]="Yes",1,0)</f>
        <v>1</v>
      </c>
      <c r="X1104" t="str">
        <f>IF(TelcoData2[[#This Row],[tenure]]&lt;=12,"0-12 Months",
IF(TelcoData2[[#This Row],[tenure]]&lt;=24,"13-24 Months",
IF(TelcoData2[[#This Row],[tenure]]&lt;=36,"25-36 Months",
IF(TelcoData2[[#This Row],[tenure]]&lt;=48,"37-48 Months",
IF(TelcoData2[[#This Row],[tenure]]&lt;=60,"49-60 Months",
"61-72 Months")))))</f>
        <v>0-12 Months</v>
      </c>
    </row>
    <row r="1105" spans="1:24" x14ac:dyDescent="0.3">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s="5">
        <v>5637.85</v>
      </c>
      <c r="U1105" t="s">
        <v>24</v>
      </c>
      <c r="V1105" s="5">
        <f>IFERROR(VALUE(TRIM(TelcoData2[[#This Row],[TotalCharges]])),"")</f>
        <v>5637.85</v>
      </c>
      <c r="W1105">
        <f>IF(TelcoData2[[#This Row],[Churn]]="Yes",1,0)</f>
        <v>0</v>
      </c>
      <c r="X1105" t="str">
        <f>IF(TelcoData2[[#This Row],[tenure]]&lt;=12,"0-12 Months",
IF(TelcoData2[[#This Row],[tenure]]&lt;=24,"13-24 Months",
IF(TelcoData2[[#This Row],[tenure]]&lt;=36,"25-36 Months",
IF(TelcoData2[[#This Row],[tenure]]&lt;=48,"37-48 Months",
IF(TelcoData2[[#This Row],[tenure]]&lt;=60,"49-60 Months",
"61-72 Months")))))</f>
        <v>49-60 Months</v>
      </c>
    </row>
    <row r="1106" spans="1:24" x14ac:dyDescent="0.3">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s="5">
        <v>839.4</v>
      </c>
      <c r="U1106" t="s">
        <v>24</v>
      </c>
      <c r="V1106" s="5">
        <f>IFERROR(VALUE(TRIM(TelcoData2[[#This Row],[TotalCharges]])),"")</f>
        <v>839.4</v>
      </c>
      <c r="W1106">
        <f>IF(TelcoData2[[#This Row],[Churn]]="Yes",1,0)</f>
        <v>0</v>
      </c>
      <c r="X1106" t="str">
        <f>IF(TelcoData2[[#This Row],[tenure]]&lt;=12,"0-12 Months",
IF(TelcoData2[[#This Row],[tenure]]&lt;=24,"13-24 Months",
IF(TelcoData2[[#This Row],[tenure]]&lt;=36,"25-36 Months",
IF(TelcoData2[[#This Row],[tenure]]&lt;=48,"37-48 Months",
IF(TelcoData2[[#This Row],[tenure]]&lt;=60,"49-60 Months",
"61-72 Months")))))</f>
        <v>37-48 Months</v>
      </c>
    </row>
    <row r="1107" spans="1:24" x14ac:dyDescent="0.3">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s="5">
        <v>769.1</v>
      </c>
      <c r="U1107" t="s">
        <v>24</v>
      </c>
      <c r="V1107" s="5">
        <f>IFERROR(VALUE(TRIM(TelcoData2[[#This Row],[TotalCharges]])),"")</f>
        <v>769.1</v>
      </c>
      <c r="W1107">
        <f>IF(TelcoData2[[#This Row],[Churn]]="Yes",1,0)</f>
        <v>0</v>
      </c>
      <c r="X1107" t="str">
        <f>IF(TelcoData2[[#This Row],[tenure]]&lt;=12,"0-12 Months",
IF(TelcoData2[[#This Row],[tenure]]&lt;=24,"13-24 Months",
IF(TelcoData2[[#This Row],[tenure]]&lt;=36,"25-36 Months",
IF(TelcoData2[[#This Row],[tenure]]&lt;=48,"37-48 Months",
IF(TelcoData2[[#This Row],[tenure]]&lt;=60,"49-60 Months",
"61-72 Months")))))</f>
        <v>0-12 Months</v>
      </c>
    </row>
    <row r="1108" spans="1:24" x14ac:dyDescent="0.3">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s="5">
        <v>6253</v>
      </c>
      <c r="U1108" t="s">
        <v>24</v>
      </c>
      <c r="V1108" s="5">
        <f>IFERROR(VALUE(TRIM(TelcoData2[[#This Row],[TotalCharges]])),"")</f>
        <v>6253</v>
      </c>
      <c r="W1108">
        <f>IF(TelcoData2[[#This Row],[Churn]]="Yes",1,0)</f>
        <v>0</v>
      </c>
      <c r="X1108" t="str">
        <f>IF(TelcoData2[[#This Row],[tenure]]&lt;=12,"0-12 Months",
IF(TelcoData2[[#This Row],[tenure]]&lt;=24,"13-24 Months",
IF(TelcoData2[[#This Row],[tenure]]&lt;=36,"25-36 Months",
IF(TelcoData2[[#This Row],[tenure]]&lt;=48,"37-48 Months",
IF(TelcoData2[[#This Row],[tenure]]&lt;=60,"49-60 Months",
"61-72 Months")))))</f>
        <v>61-72 Months</v>
      </c>
    </row>
    <row r="1109" spans="1:24" x14ac:dyDescent="0.3">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s="5">
        <v>1641.8</v>
      </c>
      <c r="U1109" t="s">
        <v>24</v>
      </c>
      <c r="V1109" s="5">
        <f>IFERROR(VALUE(TRIM(TelcoData2[[#This Row],[TotalCharges]])),"")</f>
        <v>1641.8</v>
      </c>
      <c r="W1109">
        <f>IF(TelcoData2[[#This Row],[Churn]]="Yes",1,0)</f>
        <v>0</v>
      </c>
      <c r="X1109" t="str">
        <f>IF(TelcoData2[[#This Row],[tenure]]&lt;=12,"0-12 Months",
IF(TelcoData2[[#This Row],[tenure]]&lt;=24,"13-24 Months",
IF(TelcoData2[[#This Row],[tenure]]&lt;=36,"25-36 Months",
IF(TelcoData2[[#This Row],[tenure]]&lt;=48,"37-48 Months",
IF(TelcoData2[[#This Row],[tenure]]&lt;=60,"49-60 Months",
"61-72 Months")))))</f>
        <v>61-72 Months</v>
      </c>
    </row>
    <row r="1110" spans="1:24" x14ac:dyDescent="0.3">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s="5">
        <v>1678.05</v>
      </c>
      <c r="U1110" t="s">
        <v>24</v>
      </c>
      <c r="V1110" s="5">
        <f>IFERROR(VALUE(TRIM(TelcoData2[[#This Row],[TotalCharges]])),"")</f>
        <v>1678.05</v>
      </c>
      <c r="W1110">
        <f>IF(TelcoData2[[#This Row],[Churn]]="Yes",1,0)</f>
        <v>0</v>
      </c>
      <c r="X1110" t="str">
        <f>IF(TelcoData2[[#This Row],[tenure]]&lt;=12,"0-12 Months",
IF(TelcoData2[[#This Row],[tenure]]&lt;=24,"13-24 Months",
IF(TelcoData2[[#This Row],[tenure]]&lt;=36,"25-36 Months",
IF(TelcoData2[[#This Row],[tenure]]&lt;=48,"37-48 Months",
IF(TelcoData2[[#This Row],[tenure]]&lt;=60,"49-60 Months",
"61-72 Months")))))</f>
        <v>61-72 Months</v>
      </c>
    </row>
    <row r="1111" spans="1:24" x14ac:dyDescent="0.3">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s="5">
        <v>2058.5</v>
      </c>
      <c r="U1111" t="s">
        <v>24</v>
      </c>
      <c r="V1111" s="5">
        <f>IFERROR(VALUE(TRIM(TelcoData2[[#This Row],[TotalCharges]])),"")</f>
        <v>2058.5</v>
      </c>
      <c r="W1111">
        <f>IF(TelcoData2[[#This Row],[Churn]]="Yes",1,0)</f>
        <v>0</v>
      </c>
      <c r="X1111" t="str">
        <f>IF(TelcoData2[[#This Row],[tenure]]&lt;=12,"0-12 Months",
IF(TelcoData2[[#This Row],[tenure]]&lt;=24,"13-24 Months",
IF(TelcoData2[[#This Row],[tenure]]&lt;=36,"25-36 Months",
IF(TelcoData2[[#This Row],[tenure]]&lt;=48,"37-48 Months",
IF(TelcoData2[[#This Row],[tenure]]&lt;=60,"49-60 Months",
"61-72 Months")))))</f>
        <v>37-48 Months</v>
      </c>
    </row>
    <row r="1112" spans="1:24" x14ac:dyDescent="0.3">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s="5">
        <v>2424.5</v>
      </c>
      <c r="U1112" t="s">
        <v>24</v>
      </c>
      <c r="V1112" s="5">
        <f>IFERROR(VALUE(TRIM(TelcoData2[[#This Row],[TotalCharges]])),"")</f>
        <v>2424.5</v>
      </c>
      <c r="W1112">
        <f>IF(TelcoData2[[#This Row],[Churn]]="Yes",1,0)</f>
        <v>0</v>
      </c>
      <c r="X1112" t="str">
        <f>IF(TelcoData2[[#This Row],[tenure]]&lt;=12,"0-12 Months",
IF(TelcoData2[[#This Row],[tenure]]&lt;=24,"13-24 Months",
IF(TelcoData2[[#This Row],[tenure]]&lt;=36,"25-36 Months",
IF(TelcoData2[[#This Row],[tenure]]&lt;=48,"37-48 Months",
IF(TelcoData2[[#This Row],[tenure]]&lt;=60,"49-60 Months",
"61-72 Months")))))</f>
        <v>49-60 Months</v>
      </c>
    </row>
    <row r="1113" spans="1:24" x14ac:dyDescent="0.3">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s="5">
        <v>387.2</v>
      </c>
      <c r="U1113" t="s">
        <v>23</v>
      </c>
      <c r="V1113" s="5">
        <f>IFERROR(VALUE(TRIM(TelcoData2[[#This Row],[TotalCharges]])),"")</f>
        <v>387.2</v>
      </c>
      <c r="W1113">
        <f>IF(TelcoData2[[#This Row],[Churn]]="Yes",1,0)</f>
        <v>1</v>
      </c>
      <c r="X1113" t="str">
        <f>IF(TelcoData2[[#This Row],[tenure]]&lt;=12,"0-12 Months",
IF(TelcoData2[[#This Row],[tenure]]&lt;=24,"13-24 Months",
IF(TelcoData2[[#This Row],[tenure]]&lt;=36,"25-36 Months",
IF(TelcoData2[[#This Row],[tenure]]&lt;=48,"37-48 Months",
IF(TelcoData2[[#This Row],[tenure]]&lt;=60,"49-60 Months",
"61-72 Months")))))</f>
        <v>0-12 Months</v>
      </c>
    </row>
    <row r="1114" spans="1:24" x14ac:dyDescent="0.3">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s="5">
        <v>6293.45</v>
      </c>
      <c r="U1114" t="s">
        <v>24</v>
      </c>
      <c r="V1114" s="5">
        <f>IFERROR(VALUE(TRIM(TelcoData2[[#This Row],[TotalCharges]])),"")</f>
        <v>6293.45</v>
      </c>
      <c r="W1114">
        <f>IF(TelcoData2[[#This Row],[Churn]]="Yes",1,0)</f>
        <v>0</v>
      </c>
      <c r="X1114" t="str">
        <f>IF(TelcoData2[[#This Row],[tenure]]&lt;=12,"0-12 Months",
IF(TelcoData2[[#This Row],[tenure]]&lt;=24,"13-24 Months",
IF(TelcoData2[[#This Row],[tenure]]&lt;=36,"25-36 Months",
IF(TelcoData2[[#This Row],[tenure]]&lt;=48,"37-48 Months",
IF(TelcoData2[[#This Row],[tenure]]&lt;=60,"49-60 Months",
"61-72 Months")))))</f>
        <v>61-72 Months</v>
      </c>
    </row>
    <row r="1115" spans="1:24" x14ac:dyDescent="0.3">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s="5">
        <v>2839.65</v>
      </c>
      <c r="U1115" t="s">
        <v>23</v>
      </c>
      <c r="V1115" s="5">
        <f>IFERROR(VALUE(TRIM(TelcoData2[[#This Row],[TotalCharges]])),"")</f>
        <v>2839.65</v>
      </c>
      <c r="W1115">
        <f>IF(TelcoData2[[#This Row],[Churn]]="Yes",1,0)</f>
        <v>1</v>
      </c>
      <c r="X1115" t="str">
        <f>IF(TelcoData2[[#This Row],[tenure]]&lt;=12,"0-12 Months",
IF(TelcoData2[[#This Row],[tenure]]&lt;=24,"13-24 Months",
IF(TelcoData2[[#This Row],[tenure]]&lt;=36,"25-36 Months",
IF(TelcoData2[[#This Row],[tenure]]&lt;=48,"37-48 Months",
IF(TelcoData2[[#This Row],[tenure]]&lt;=60,"49-60 Months",
"61-72 Months")))))</f>
        <v>37-48 Months</v>
      </c>
    </row>
    <row r="1116" spans="1:24" x14ac:dyDescent="0.3">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s="5">
        <v>3145.9</v>
      </c>
      <c r="U1116" t="s">
        <v>24</v>
      </c>
      <c r="V1116" s="5">
        <f>IFERROR(VALUE(TRIM(TelcoData2[[#This Row],[TotalCharges]])),"")</f>
        <v>3145.9</v>
      </c>
      <c r="W1116">
        <f>IF(TelcoData2[[#This Row],[Churn]]="Yes",1,0)</f>
        <v>0</v>
      </c>
      <c r="X1116" t="str">
        <f>IF(TelcoData2[[#This Row],[tenure]]&lt;=12,"0-12 Months",
IF(TelcoData2[[#This Row],[tenure]]&lt;=24,"13-24 Months",
IF(TelcoData2[[#This Row],[tenure]]&lt;=36,"25-36 Months",
IF(TelcoData2[[#This Row],[tenure]]&lt;=48,"37-48 Months",
IF(TelcoData2[[#This Row],[tenure]]&lt;=60,"49-60 Months",
"61-72 Months")))))</f>
        <v>25-36 Months</v>
      </c>
    </row>
    <row r="1117" spans="1:24" x14ac:dyDescent="0.3">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s="5">
        <v>2200.6999999999998</v>
      </c>
      <c r="U1117" t="s">
        <v>24</v>
      </c>
      <c r="V1117" s="5">
        <f>IFERROR(VALUE(TRIM(TelcoData2[[#This Row],[TotalCharges]])),"")</f>
        <v>2200.6999999999998</v>
      </c>
      <c r="W1117">
        <f>IF(TelcoData2[[#This Row],[Churn]]="Yes",1,0)</f>
        <v>0</v>
      </c>
      <c r="X1117" t="str">
        <f>IF(TelcoData2[[#This Row],[tenure]]&lt;=12,"0-12 Months",
IF(TelcoData2[[#This Row],[tenure]]&lt;=24,"13-24 Months",
IF(TelcoData2[[#This Row],[tenure]]&lt;=36,"25-36 Months",
IF(TelcoData2[[#This Row],[tenure]]&lt;=48,"37-48 Months",
IF(TelcoData2[[#This Row],[tenure]]&lt;=60,"49-60 Months",
"61-72 Months")))))</f>
        <v>37-48 Months</v>
      </c>
    </row>
    <row r="1118" spans="1:24" x14ac:dyDescent="0.3">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s="5">
        <v>914.4</v>
      </c>
      <c r="U1118" t="s">
        <v>24</v>
      </c>
      <c r="V1118" s="5">
        <f>IFERROR(VALUE(TRIM(TelcoData2[[#This Row],[TotalCharges]])),"")</f>
        <v>914.4</v>
      </c>
      <c r="W1118">
        <f>IF(TelcoData2[[#This Row],[Churn]]="Yes",1,0)</f>
        <v>0</v>
      </c>
      <c r="X1118" t="str">
        <f>IF(TelcoData2[[#This Row],[tenure]]&lt;=12,"0-12 Months",
IF(TelcoData2[[#This Row],[tenure]]&lt;=24,"13-24 Months",
IF(TelcoData2[[#This Row],[tenure]]&lt;=36,"25-36 Months",
IF(TelcoData2[[#This Row],[tenure]]&lt;=48,"37-48 Months",
IF(TelcoData2[[#This Row],[tenure]]&lt;=60,"49-60 Months",
"61-72 Months")))))</f>
        <v>37-48 Months</v>
      </c>
    </row>
    <row r="1119" spans="1:24" x14ac:dyDescent="0.3">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s="5">
        <v>4577.75</v>
      </c>
      <c r="U1119" t="s">
        <v>24</v>
      </c>
      <c r="V1119" s="5">
        <f>IFERROR(VALUE(TRIM(TelcoData2[[#This Row],[TotalCharges]])),"")</f>
        <v>4577.75</v>
      </c>
      <c r="W1119">
        <f>IF(TelcoData2[[#This Row],[Churn]]="Yes",1,0)</f>
        <v>0</v>
      </c>
      <c r="X1119" t="str">
        <f>IF(TelcoData2[[#This Row],[tenure]]&lt;=12,"0-12 Months",
IF(TelcoData2[[#This Row],[tenure]]&lt;=24,"13-24 Months",
IF(TelcoData2[[#This Row],[tenure]]&lt;=36,"25-36 Months",
IF(TelcoData2[[#This Row],[tenure]]&lt;=48,"37-48 Months",
IF(TelcoData2[[#This Row],[tenure]]&lt;=60,"49-60 Months",
"61-72 Months")))))</f>
        <v>49-60 Months</v>
      </c>
    </row>
    <row r="1120" spans="1:24" x14ac:dyDescent="0.3">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s="5">
        <v>4997.5</v>
      </c>
      <c r="U1120" t="s">
        <v>24</v>
      </c>
      <c r="V1120" s="5">
        <f>IFERROR(VALUE(TRIM(TelcoData2[[#This Row],[TotalCharges]])),"")</f>
        <v>4997.5</v>
      </c>
      <c r="W1120">
        <f>IF(TelcoData2[[#This Row],[Churn]]="Yes",1,0)</f>
        <v>0</v>
      </c>
      <c r="X1120" t="str">
        <f>IF(TelcoData2[[#This Row],[tenure]]&lt;=12,"0-12 Months",
IF(TelcoData2[[#This Row],[tenure]]&lt;=24,"13-24 Months",
IF(TelcoData2[[#This Row],[tenure]]&lt;=36,"25-36 Months",
IF(TelcoData2[[#This Row],[tenure]]&lt;=48,"37-48 Months",
IF(TelcoData2[[#This Row],[tenure]]&lt;=60,"49-60 Months",
"61-72 Months")))))</f>
        <v>37-48 Months</v>
      </c>
    </row>
    <row r="1121" spans="1:24" x14ac:dyDescent="0.3">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s="5">
        <v>4144.8</v>
      </c>
      <c r="U1121" t="s">
        <v>24</v>
      </c>
      <c r="V1121" s="5">
        <f>IFERROR(VALUE(TRIM(TelcoData2[[#This Row],[TotalCharges]])),"")</f>
        <v>4144.8</v>
      </c>
      <c r="W1121">
        <f>IF(TelcoData2[[#This Row],[Churn]]="Yes",1,0)</f>
        <v>0</v>
      </c>
      <c r="X1121" t="str">
        <f>IF(TelcoData2[[#This Row],[tenure]]&lt;=12,"0-12 Months",
IF(TelcoData2[[#This Row],[tenure]]&lt;=24,"13-24 Months",
IF(TelcoData2[[#This Row],[tenure]]&lt;=36,"25-36 Months",
IF(TelcoData2[[#This Row],[tenure]]&lt;=48,"37-48 Months",
IF(TelcoData2[[#This Row],[tenure]]&lt;=60,"49-60 Months",
"61-72 Months")))))</f>
        <v>61-72 Months</v>
      </c>
    </row>
    <row r="1122" spans="1:24" x14ac:dyDescent="0.3">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s="5">
        <v>1493.55</v>
      </c>
      <c r="U1122" t="s">
        <v>24</v>
      </c>
      <c r="V1122" s="5">
        <f>IFERROR(VALUE(TRIM(TelcoData2[[#This Row],[TotalCharges]])),"")</f>
        <v>1493.55</v>
      </c>
      <c r="W1122">
        <f>IF(TelcoData2[[#This Row],[Churn]]="Yes",1,0)</f>
        <v>0</v>
      </c>
      <c r="X1122" t="str">
        <f>IF(TelcoData2[[#This Row],[tenure]]&lt;=12,"0-12 Months",
IF(TelcoData2[[#This Row],[tenure]]&lt;=24,"13-24 Months",
IF(TelcoData2[[#This Row],[tenure]]&lt;=36,"25-36 Months",
IF(TelcoData2[[#This Row],[tenure]]&lt;=48,"37-48 Months",
IF(TelcoData2[[#This Row],[tenure]]&lt;=60,"49-60 Months",
"61-72 Months")))))</f>
        <v>13-24 Months</v>
      </c>
    </row>
    <row r="1123" spans="1:24" x14ac:dyDescent="0.3">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s="5">
        <v>4179.1000000000004</v>
      </c>
      <c r="U1123" t="s">
        <v>24</v>
      </c>
      <c r="V1123" s="5">
        <f>IFERROR(VALUE(TRIM(TelcoData2[[#This Row],[TotalCharges]])),"")</f>
        <v>4179.1000000000004</v>
      </c>
      <c r="W1123">
        <f>IF(TelcoData2[[#This Row],[Churn]]="Yes",1,0)</f>
        <v>0</v>
      </c>
      <c r="X1123" t="str">
        <f>IF(TelcoData2[[#This Row],[tenure]]&lt;=12,"0-12 Months",
IF(TelcoData2[[#This Row],[tenure]]&lt;=24,"13-24 Months",
IF(TelcoData2[[#This Row],[tenure]]&lt;=36,"25-36 Months",
IF(TelcoData2[[#This Row],[tenure]]&lt;=48,"37-48 Months",
IF(TelcoData2[[#This Row],[tenure]]&lt;=60,"49-60 Months",
"61-72 Months")))))</f>
        <v>49-60 Months</v>
      </c>
    </row>
    <row r="1124" spans="1:24" x14ac:dyDescent="0.3">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s="5">
        <v>893.55</v>
      </c>
      <c r="U1124" t="s">
        <v>23</v>
      </c>
      <c r="V1124" s="5">
        <f>IFERROR(VALUE(TRIM(TelcoData2[[#This Row],[TotalCharges]])),"")</f>
        <v>893.55</v>
      </c>
      <c r="W1124">
        <f>IF(TelcoData2[[#This Row],[Churn]]="Yes",1,0)</f>
        <v>1</v>
      </c>
      <c r="X1124" t="str">
        <f>IF(TelcoData2[[#This Row],[tenure]]&lt;=12,"0-12 Months",
IF(TelcoData2[[#This Row],[tenure]]&lt;=24,"13-24 Months",
IF(TelcoData2[[#This Row],[tenure]]&lt;=36,"25-36 Months",
IF(TelcoData2[[#This Row],[tenure]]&lt;=48,"37-48 Months",
IF(TelcoData2[[#This Row],[tenure]]&lt;=60,"49-60 Months",
"61-72 Months")))))</f>
        <v>13-24 Months</v>
      </c>
    </row>
    <row r="1125" spans="1:24" x14ac:dyDescent="0.3">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s="5">
        <v>1611</v>
      </c>
      <c r="U1125" t="s">
        <v>24</v>
      </c>
      <c r="V1125" s="5">
        <f>IFERROR(VALUE(TRIM(TelcoData2[[#This Row],[TotalCharges]])),"")</f>
        <v>1611</v>
      </c>
      <c r="W1125">
        <f>IF(TelcoData2[[#This Row],[Churn]]="Yes",1,0)</f>
        <v>0</v>
      </c>
      <c r="X1125" t="str">
        <f>IF(TelcoData2[[#This Row],[tenure]]&lt;=12,"0-12 Months",
IF(TelcoData2[[#This Row],[tenure]]&lt;=24,"13-24 Months",
IF(TelcoData2[[#This Row],[tenure]]&lt;=36,"25-36 Months",
IF(TelcoData2[[#This Row],[tenure]]&lt;=48,"37-48 Months",
IF(TelcoData2[[#This Row],[tenure]]&lt;=60,"49-60 Months",
"61-72 Months")))))</f>
        <v>25-36 Months</v>
      </c>
    </row>
    <row r="1126" spans="1:24" x14ac:dyDescent="0.3">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s="5">
        <v>593.04999999999995</v>
      </c>
      <c r="U1126" t="s">
        <v>24</v>
      </c>
      <c r="V1126" s="5">
        <f>IFERROR(VALUE(TRIM(TelcoData2[[#This Row],[TotalCharges]])),"")</f>
        <v>593.04999999999995</v>
      </c>
      <c r="W1126">
        <f>IF(TelcoData2[[#This Row],[Churn]]="Yes",1,0)</f>
        <v>0</v>
      </c>
      <c r="X1126" t="str">
        <f>IF(TelcoData2[[#This Row],[tenure]]&lt;=12,"0-12 Months",
IF(TelcoData2[[#This Row],[tenure]]&lt;=24,"13-24 Months",
IF(TelcoData2[[#This Row],[tenure]]&lt;=36,"25-36 Months",
IF(TelcoData2[[#This Row],[tenure]]&lt;=48,"37-48 Months",
IF(TelcoData2[[#This Row],[tenure]]&lt;=60,"49-60 Months",
"61-72 Months")))))</f>
        <v>0-12 Months</v>
      </c>
    </row>
    <row r="1127" spans="1:24" x14ac:dyDescent="0.3">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s="5">
        <v>4284.8</v>
      </c>
      <c r="U1127" t="s">
        <v>23</v>
      </c>
      <c r="V1127" s="5">
        <f>IFERROR(VALUE(TRIM(TelcoData2[[#This Row],[TotalCharges]])),"")</f>
        <v>4284.8</v>
      </c>
      <c r="W1127">
        <f>IF(TelcoData2[[#This Row],[Churn]]="Yes",1,0)</f>
        <v>1</v>
      </c>
      <c r="X1127" t="str">
        <f>IF(TelcoData2[[#This Row],[tenure]]&lt;=12,"0-12 Months",
IF(TelcoData2[[#This Row],[tenure]]&lt;=24,"13-24 Months",
IF(TelcoData2[[#This Row],[tenure]]&lt;=36,"25-36 Months",
IF(TelcoData2[[#This Row],[tenure]]&lt;=48,"37-48 Months",
IF(TelcoData2[[#This Row],[tenure]]&lt;=60,"49-60 Months",
"61-72 Months")))))</f>
        <v>37-48 Months</v>
      </c>
    </row>
    <row r="1128" spans="1:24" x14ac:dyDescent="0.3">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s="5">
        <v>544.54999999999995</v>
      </c>
      <c r="U1128" t="s">
        <v>23</v>
      </c>
      <c r="V1128" s="5">
        <f>IFERROR(VALUE(TRIM(TelcoData2[[#This Row],[TotalCharges]])),"")</f>
        <v>544.54999999999995</v>
      </c>
      <c r="W1128">
        <f>IF(TelcoData2[[#This Row],[Churn]]="Yes",1,0)</f>
        <v>1</v>
      </c>
      <c r="X1128" t="str">
        <f>IF(TelcoData2[[#This Row],[tenure]]&lt;=12,"0-12 Months",
IF(TelcoData2[[#This Row],[tenure]]&lt;=24,"13-24 Months",
IF(TelcoData2[[#This Row],[tenure]]&lt;=36,"25-36 Months",
IF(TelcoData2[[#This Row],[tenure]]&lt;=48,"37-48 Months",
IF(TelcoData2[[#This Row],[tenure]]&lt;=60,"49-60 Months",
"61-72 Months")))))</f>
        <v>0-12 Months</v>
      </c>
    </row>
    <row r="1129" spans="1:24" x14ac:dyDescent="0.3">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s="5">
        <v>1533.8</v>
      </c>
      <c r="U1129" t="s">
        <v>24</v>
      </c>
      <c r="V1129" s="5">
        <f>IFERROR(VALUE(TRIM(TelcoData2[[#This Row],[TotalCharges]])),"")</f>
        <v>1533.8</v>
      </c>
      <c r="W1129">
        <f>IF(TelcoData2[[#This Row],[Churn]]="Yes",1,0)</f>
        <v>0</v>
      </c>
      <c r="X1129" t="str">
        <f>IF(TelcoData2[[#This Row],[tenure]]&lt;=12,"0-12 Months",
IF(TelcoData2[[#This Row],[tenure]]&lt;=24,"13-24 Months",
IF(TelcoData2[[#This Row],[tenure]]&lt;=36,"25-36 Months",
IF(TelcoData2[[#This Row],[tenure]]&lt;=48,"37-48 Months",
IF(TelcoData2[[#This Row],[tenure]]&lt;=60,"49-60 Months",
"61-72 Months")))))</f>
        <v>13-24 Months</v>
      </c>
    </row>
    <row r="1130" spans="1:24" x14ac:dyDescent="0.3">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s="5">
        <v>529.79999999999995</v>
      </c>
      <c r="U1130" t="s">
        <v>24</v>
      </c>
      <c r="V1130" s="5">
        <f>IFERROR(VALUE(TRIM(TelcoData2[[#This Row],[TotalCharges]])),"")</f>
        <v>529.79999999999995</v>
      </c>
      <c r="W1130">
        <f>IF(TelcoData2[[#This Row],[Churn]]="Yes",1,0)</f>
        <v>0</v>
      </c>
      <c r="X1130" t="str">
        <f>IF(TelcoData2[[#This Row],[tenure]]&lt;=12,"0-12 Months",
IF(TelcoData2[[#This Row],[tenure]]&lt;=24,"13-24 Months",
IF(TelcoData2[[#This Row],[tenure]]&lt;=36,"25-36 Months",
IF(TelcoData2[[#This Row],[tenure]]&lt;=48,"37-48 Months",
IF(TelcoData2[[#This Row],[tenure]]&lt;=60,"49-60 Months",
"61-72 Months")))))</f>
        <v>25-36 Months</v>
      </c>
    </row>
    <row r="1131" spans="1:24" x14ac:dyDescent="0.3">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s="5">
        <v>3865.6</v>
      </c>
      <c r="U1131" t="s">
        <v>24</v>
      </c>
      <c r="V1131" s="5">
        <f>IFERROR(VALUE(TRIM(TelcoData2[[#This Row],[TotalCharges]])),"")</f>
        <v>3865.6</v>
      </c>
      <c r="W1131">
        <f>IF(TelcoData2[[#This Row],[Churn]]="Yes",1,0)</f>
        <v>0</v>
      </c>
      <c r="X1131" t="str">
        <f>IF(TelcoData2[[#This Row],[tenure]]&lt;=12,"0-12 Months",
IF(TelcoData2[[#This Row],[tenure]]&lt;=24,"13-24 Months",
IF(TelcoData2[[#This Row],[tenure]]&lt;=36,"25-36 Months",
IF(TelcoData2[[#This Row],[tenure]]&lt;=48,"37-48 Months",
IF(TelcoData2[[#This Row],[tenure]]&lt;=60,"49-60 Months",
"61-72 Months")))))</f>
        <v>37-48 Months</v>
      </c>
    </row>
    <row r="1132" spans="1:24" x14ac:dyDescent="0.3">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s="5">
        <v>515.75</v>
      </c>
      <c r="U1132" t="s">
        <v>24</v>
      </c>
      <c r="V1132" s="5">
        <f>IFERROR(VALUE(TRIM(TelcoData2[[#This Row],[TotalCharges]])),"")</f>
        <v>515.75</v>
      </c>
      <c r="W1132">
        <f>IF(TelcoData2[[#This Row],[Churn]]="Yes",1,0)</f>
        <v>0</v>
      </c>
      <c r="X1132" t="str">
        <f>IF(TelcoData2[[#This Row],[tenure]]&lt;=12,"0-12 Months",
IF(TelcoData2[[#This Row],[tenure]]&lt;=24,"13-24 Months",
IF(TelcoData2[[#This Row],[tenure]]&lt;=36,"25-36 Months",
IF(TelcoData2[[#This Row],[tenure]]&lt;=48,"37-48 Months",
IF(TelcoData2[[#This Row],[tenure]]&lt;=60,"49-60 Months",
"61-72 Months")))))</f>
        <v>25-36 Months</v>
      </c>
    </row>
    <row r="1133" spans="1:24" x14ac:dyDescent="0.3">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s="5">
        <v>941</v>
      </c>
      <c r="U1133" t="s">
        <v>23</v>
      </c>
      <c r="V1133" s="5">
        <f>IFERROR(VALUE(TRIM(TelcoData2[[#This Row],[TotalCharges]])),"")</f>
        <v>941</v>
      </c>
      <c r="W1133">
        <f>IF(TelcoData2[[#This Row],[Churn]]="Yes",1,0)</f>
        <v>1</v>
      </c>
      <c r="X1133" t="str">
        <f>IF(TelcoData2[[#This Row],[tenure]]&lt;=12,"0-12 Months",
IF(TelcoData2[[#This Row],[tenure]]&lt;=24,"13-24 Months",
IF(TelcoData2[[#This Row],[tenure]]&lt;=36,"25-36 Months",
IF(TelcoData2[[#This Row],[tenure]]&lt;=48,"37-48 Months",
IF(TelcoData2[[#This Row],[tenure]]&lt;=60,"49-60 Months",
"61-72 Months")))))</f>
        <v>13-24 Months</v>
      </c>
    </row>
    <row r="1134" spans="1:24" x14ac:dyDescent="0.3">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s="5">
        <v>1133.6500000000001</v>
      </c>
      <c r="U1134" t="s">
        <v>23</v>
      </c>
      <c r="V1134" s="5">
        <f>IFERROR(VALUE(TRIM(TelcoData2[[#This Row],[TotalCharges]])),"")</f>
        <v>1133.6500000000001</v>
      </c>
      <c r="W1134">
        <f>IF(TelcoData2[[#This Row],[Churn]]="Yes",1,0)</f>
        <v>1</v>
      </c>
      <c r="X1134" t="str">
        <f>IF(TelcoData2[[#This Row],[tenure]]&lt;=12,"0-12 Months",
IF(TelcoData2[[#This Row],[tenure]]&lt;=24,"13-24 Months",
IF(TelcoData2[[#This Row],[tenure]]&lt;=36,"25-36 Months",
IF(TelcoData2[[#This Row],[tenure]]&lt;=48,"37-48 Months",
IF(TelcoData2[[#This Row],[tenure]]&lt;=60,"49-60 Months",
"61-72 Months")))))</f>
        <v>0-12 Months</v>
      </c>
    </row>
    <row r="1135" spans="1:24" x14ac:dyDescent="0.3">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s="5">
        <v>48.35</v>
      </c>
      <c r="U1135" t="s">
        <v>24</v>
      </c>
      <c r="V1135" s="5">
        <f>IFERROR(VALUE(TRIM(TelcoData2[[#This Row],[TotalCharges]])),"")</f>
        <v>48.35</v>
      </c>
      <c r="W1135">
        <f>IF(TelcoData2[[#This Row],[Churn]]="Yes",1,0)</f>
        <v>0</v>
      </c>
      <c r="X1135" t="str">
        <f>IF(TelcoData2[[#This Row],[tenure]]&lt;=12,"0-12 Months",
IF(TelcoData2[[#This Row],[tenure]]&lt;=24,"13-24 Months",
IF(TelcoData2[[#This Row],[tenure]]&lt;=36,"25-36 Months",
IF(TelcoData2[[#This Row],[tenure]]&lt;=48,"37-48 Months",
IF(TelcoData2[[#This Row],[tenure]]&lt;=60,"49-60 Months",
"61-72 Months")))))</f>
        <v>0-12 Months</v>
      </c>
    </row>
    <row r="1136" spans="1:24" x14ac:dyDescent="0.3">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s="5">
        <v>2070.0500000000002</v>
      </c>
      <c r="U1136" t="s">
        <v>24</v>
      </c>
      <c r="V1136" s="5">
        <f>IFERROR(VALUE(TRIM(TelcoData2[[#This Row],[TotalCharges]])),"")</f>
        <v>2070.0500000000002</v>
      </c>
      <c r="W1136">
        <f>IF(TelcoData2[[#This Row],[Churn]]="Yes",1,0)</f>
        <v>0</v>
      </c>
      <c r="X1136" t="str">
        <f>IF(TelcoData2[[#This Row],[tenure]]&lt;=12,"0-12 Months",
IF(TelcoData2[[#This Row],[tenure]]&lt;=24,"13-24 Months",
IF(TelcoData2[[#This Row],[tenure]]&lt;=36,"25-36 Months",
IF(TelcoData2[[#This Row],[tenure]]&lt;=48,"37-48 Months",
IF(TelcoData2[[#This Row],[tenure]]&lt;=60,"49-60 Months",
"61-72 Months")))))</f>
        <v>25-36 Months</v>
      </c>
    </row>
    <row r="1137" spans="1:24" x14ac:dyDescent="0.3">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s="5">
        <v>8333.9500000000007</v>
      </c>
      <c r="U1137" t="s">
        <v>24</v>
      </c>
      <c r="V1137" s="5">
        <f>IFERROR(VALUE(TRIM(TelcoData2[[#This Row],[TotalCharges]])),"")</f>
        <v>8333.9500000000007</v>
      </c>
      <c r="W1137">
        <f>IF(TelcoData2[[#This Row],[Churn]]="Yes",1,0)</f>
        <v>0</v>
      </c>
      <c r="X1137" t="str">
        <f>IF(TelcoData2[[#This Row],[tenure]]&lt;=12,"0-12 Months",
IF(TelcoData2[[#This Row],[tenure]]&lt;=24,"13-24 Months",
IF(TelcoData2[[#This Row],[tenure]]&lt;=36,"25-36 Months",
IF(TelcoData2[[#This Row],[tenure]]&lt;=48,"37-48 Months",
IF(TelcoData2[[#This Row],[tenure]]&lt;=60,"49-60 Months",
"61-72 Months")))))</f>
        <v>61-72 Months</v>
      </c>
    </row>
    <row r="1138" spans="1:24" x14ac:dyDescent="0.3">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s="5">
        <v>1209.25</v>
      </c>
      <c r="U1138" t="s">
        <v>24</v>
      </c>
      <c r="V1138" s="5">
        <f>IFERROR(VALUE(TRIM(TelcoData2[[#This Row],[TotalCharges]])),"")</f>
        <v>1209.25</v>
      </c>
      <c r="W1138">
        <f>IF(TelcoData2[[#This Row],[Churn]]="Yes",1,0)</f>
        <v>0</v>
      </c>
      <c r="X1138" t="str">
        <f>IF(TelcoData2[[#This Row],[tenure]]&lt;=12,"0-12 Months",
IF(TelcoData2[[#This Row],[tenure]]&lt;=24,"13-24 Months",
IF(TelcoData2[[#This Row],[tenure]]&lt;=36,"25-36 Months",
IF(TelcoData2[[#This Row],[tenure]]&lt;=48,"37-48 Months",
IF(TelcoData2[[#This Row],[tenure]]&lt;=60,"49-60 Months",
"61-72 Months")))))</f>
        <v>61-72 Months</v>
      </c>
    </row>
    <row r="1139" spans="1:24" x14ac:dyDescent="0.3">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s="5">
        <v>1396.25</v>
      </c>
      <c r="U1139" t="s">
        <v>24</v>
      </c>
      <c r="V1139" s="5">
        <f>IFERROR(VALUE(TRIM(TelcoData2[[#This Row],[TotalCharges]])),"")</f>
        <v>1396.25</v>
      </c>
      <c r="W1139">
        <f>IF(TelcoData2[[#This Row],[Churn]]="Yes",1,0)</f>
        <v>0</v>
      </c>
      <c r="X1139" t="str">
        <f>IF(TelcoData2[[#This Row],[tenure]]&lt;=12,"0-12 Months",
IF(TelcoData2[[#This Row],[tenure]]&lt;=24,"13-24 Months",
IF(TelcoData2[[#This Row],[tenure]]&lt;=36,"25-36 Months",
IF(TelcoData2[[#This Row],[tenure]]&lt;=48,"37-48 Months",
IF(TelcoData2[[#This Row],[tenure]]&lt;=60,"49-60 Months",
"61-72 Months")))))</f>
        <v>61-72 Months</v>
      </c>
    </row>
    <row r="1140" spans="1:24" x14ac:dyDescent="0.3">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s="5">
        <v>723.35</v>
      </c>
      <c r="U1140" t="s">
        <v>24</v>
      </c>
      <c r="V1140" s="5">
        <f>IFERROR(VALUE(TRIM(TelcoData2[[#This Row],[TotalCharges]])),"")</f>
        <v>723.35</v>
      </c>
      <c r="W1140">
        <f>IF(TelcoData2[[#This Row],[Churn]]="Yes",1,0)</f>
        <v>0</v>
      </c>
      <c r="X1140" t="str">
        <f>IF(TelcoData2[[#This Row],[tenure]]&lt;=12,"0-12 Months",
IF(TelcoData2[[#This Row],[tenure]]&lt;=24,"13-24 Months",
IF(TelcoData2[[#This Row],[tenure]]&lt;=36,"25-36 Months",
IF(TelcoData2[[#This Row],[tenure]]&lt;=48,"37-48 Months",
IF(TelcoData2[[#This Row],[tenure]]&lt;=60,"49-60 Months",
"61-72 Months")))))</f>
        <v>0-12 Months</v>
      </c>
    </row>
    <row r="1141" spans="1:24" x14ac:dyDescent="0.3">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s="5">
        <v>228.65</v>
      </c>
      <c r="U1141" t="s">
        <v>24</v>
      </c>
      <c r="V1141" s="5">
        <f>IFERROR(VALUE(TRIM(TelcoData2[[#This Row],[TotalCharges]])),"")</f>
        <v>228.65</v>
      </c>
      <c r="W1141">
        <f>IF(TelcoData2[[#This Row],[Churn]]="Yes",1,0)</f>
        <v>0</v>
      </c>
      <c r="X1141" t="str">
        <f>IF(TelcoData2[[#This Row],[tenure]]&lt;=12,"0-12 Months",
IF(TelcoData2[[#This Row],[tenure]]&lt;=24,"13-24 Months",
IF(TelcoData2[[#This Row],[tenure]]&lt;=36,"25-36 Months",
IF(TelcoData2[[#This Row],[tenure]]&lt;=48,"37-48 Months",
IF(TelcoData2[[#This Row],[tenure]]&lt;=60,"49-60 Months",
"61-72 Months")))))</f>
        <v>13-24 Months</v>
      </c>
    </row>
    <row r="1142" spans="1:24" x14ac:dyDescent="0.3">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s="5">
        <v>1161.75</v>
      </c>
      <c r="U1142" t="s">
        <v>24</v>
      </c>
      <c r="V1142" s="5">
        <f>IFERROR(VALUE(TRIM(TelcoData2[[#This Row],[TotalCharges]])),"")</f>
        <v>1161.75</v>
      </c>
      <c r="W1142">
        <f>IF(TelcoData2[[#This Row],[Churn]]="Yes",1,0)</f>
        <v>0</v>
      </c>
      <c r="X1142" t="str">
        <f>IF(TelcoData2[[#This Row],[tenure]]&lt;=12,"0-12 Months",
IF(TelcoData2[[#This Row],[tenure]]&lt;=24,"13-24 Months",
IF(TelcoData2[[#This Row],[tenure]]&lt;=36,"25-36 Months",
IF(TelcoData2[[#This Row],[tenure]]&lt;=48,"37-48 Months",
IF(TelcoData2[[#This Row],[tenure]]&lt;=60,"49-60 Months",
"61-72 Months")))))</f>
        <v>13-24 Months</v>
      </c>
    </row>
    <row r="1143" spans="1:24" x14ac:dyDescent="0.3">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s="5">
        <v>98.35</v>
      </c>
      <c r="U1143" t="s">
        <v>24</v>
      </c>
      <c r="V1143" s="5">
        <f>IFERROR(VALUE(TRIM(TelcoData2[[#This Row],[TotalCharges]])),"")</f>
        <v>98.35</v>
      </c>
      <c r="W1143">
        <f>IF(TelcoData2[[#This Row],[Churn]]="Yes",1,0)</f>
        <v>0</v>
      </c>
      <c r="X1143" t="str">
        <f>IF(TelcoData2[[#This Row],[tenure]]&lt;=12,"0-12 Months",
IF(TelcoData2[[#This Row],[tenure]]&lt;=24,"13-24 Months",
IF(TelcoData2[[#This Row],[tenure]]&lt;=36,"25-36 Months",
IF(TelcoData2[[#This Row],[tenure]]&lt;=48,"37-48 Months",
IF(TelcoData2[[#This Row],[tenure]]&lt;=60,"49-60 Months",
"61-72 Months")))))</f>
        <v>0-12 Months</v>
      </c>
    </row>
    <row r="1144" spans="1:24" x14ac:dyDescent="0.3">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s="5">
        <v>775.3</v>
      </c>
      <c r="U1144" t="s">
        <v>24</v>
      </c>
      <c r="V1144" s="5">
        <f>IFERROR(VALUE(TRIM(TelcoData2[[#This Row],[TotalCharges]])),"")</f>
        <v>775.3</v>
      </c>
      <c r="W1144">
        <f>IF(TelcoData2[[#This Row],[Churn]]="Yes",1,0)</f>
        <v>0</v>
      </c>
      <c r="X1144" t="str">
        <f>IF(TelcoData2[[#This Row],[tenure]]&lt;=12,"0-12 Months",
IF(TelcoData2[[#This Row],[tenure]]&lt;=24,"13-24 Months",
IF(TelcoData2[[#This Row],[tenure]]&lt;=36,"25-36 Months",
IF(TelcoData2[[#This Row],[tenure]]&lt;=48,"37-48 Months",
IF(TelcoData2[[#This Row],[tenure]]&lt;=60,"49-60 Months",
"61-72 Months")))))</f>
        <v>0-12 Months</v>
      </c>
    </row>
    <row r="1145" spans="1:24" x14ac:dyDescent="0.3">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s="5">
        <v>1074.6500000000001</v>
      </c>
      <c r="U1145" t="s">
        <v>24</v>
      </c>
      <c r="V1145" s="5">
        <f>IFERROR(VALUE(TRIM(TelcoData2[[#This Row],[TotalCharges]])),"")</f>
        <v>1074.6500000000001</v>
      </c>
      <c r="W1145">
        <f>IF(TelcoData2[[#This Row],[Churn]]="Yes",1,0)</f>
        <v>0</v>
      </c>
      <c r="X1145" t="str">
        <f>IF(TelcoData2[[#This Row],[tenure]]&lt;=12,"0-12 Months",
IF(TelcoData2[[#This Row],[tenure]]&lt;=24,"13-24 Months",
IF(TelcoData2[[#This Row],[tenure]]&lt;=36,"25-36 Months",
IF(TelcoData2[[#This Row],[tenure]]&lt;=48,"37-48 Months",
IF(TelcoData2[[#This Row],[tenure]]&lt;=60,"49-60 Months",
"61-72 Months")))))</f>
        <v>13-24 Months</v>
      </c>
    </row>
    <row r="1146" spans="1:24" x14ac:dyDescent="0.3">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s="5">
        <v>35.549999999999997</v>
      </c>
      <c r="U1146" t="s">
        <v>23</v>
      </c>
      <c r="V1146" s="5">
        <f>IFERROR(VALUE(TRIM(TelcoData2[[#This Row],[TotalCharges]])),"")</f>
        <v>35.549999999999997</v>
      </c>
      <c r="W1146">
        <f>IF(TelcoData2[[#This Row],[Churn]]="Yes",1,0)</f>
        <v>1</v>
      </c>
      <c r="X1146" t="str">
        <f>IF(TelcoData2[[#This Row],[tenure]]&lt;=12,"0-12 Months",
IF(TelcoData2[[#This Row],[tenure]]&lt;=24,"13-24 Months",
IF(TelcoData2[[#This Row],[tenure]]&lt;=36,"25-36 Months",
IF(TelcoData2[[#This Row],[tenure]]&lt;=48,"37-48 Months",
IF(TelcoData2[[#This Row],[tenure]]&lt;=60,"49-60 Months",
"61-72 Months")))))</f>
        <v>0-12 Months</v>
      </c>
    </row>
    <row r="1147" spans="1:24" x14ac:dyDescent="0.3">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s="5">
        <v>2324.6999999999998</v>
      </c>
      <c r="U1147" t="s">
        <v>24</v>
      </c>
      <c r="V1147" s="5">
        <f>IFERROR(VALUE(TRIM(TelcoData2[[#This Row],[TotalCharges]])),"")</f>
        <v>2324.6999999999998</v>
      </c>
      <c r="W1147">
        <f>IF(TelcoData2[[#This Row],[Churn]]="Yes",1,0)</f>
        <v>0</v>
      </c>
      <c r="X1147" t="str">
        <f>IF(TelcoData2[[#This Row],[tenure]]&lt;=12,"0-12 Months",
IF(TelcoData2[[#This Row],[tenure]]&lt;=24,"13-24 Months",
IF(TelcoData2[[#This Row],[tenure]]&lt;=36,"25-36 Months",
IF(TelcoData2[[#This Row],[tenure]]&lt;=48,"37-48 Months",
IF(TelcoData2[[#This Row],[tenure]]&lt;=60,"49-60 Months",
"61-72 Months")))))</f>
        <v>25-36 Months</v>
      </c>
    </row>
    <row r="1148" spans="1:24" x14ac:dyDescent="0.3">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s="5">
        <v>1072.5999999999999</v>
      </c>
      <c r="U1148" t="s">
        <v>24</v>
      </c>
      <c r="V1148" s="5">
        <f>IFERROR(VALUE(TRIM(TelcoData2[[#This Row],[TotalCharges]])),"")</f>
        <v>1072.5999999999999</v>
      </c>
      <c r="W1148">
        <f>IF(TelcoData2[[#This Row],[Churn]]="Yes",1,0)</f>
        <v>0</v>
      </c>
      <c r="X1148" t="str">
        <f>IF(TelcoData2[[#This Row],[tenure]]&lt;=12,"0-12 Months",
IF(TelcoData2[[#This Row],[tenure]]&lt;=24,"13-24 Months",
IF(TelcoData2[[#This Row],[tenure]]&lt;=36,"25-36 Months",
IF(TelcoData2[[#This Row],[tenure]]&lt;=48,"37-48 Months",
IF(TelcoData2[[#This Row],[tenure]]&lt;=60,"49-60 Months",
"61-72 Months")))))</f>
        <v>25-36 Months</v>
      </c>
    </row>
    <row r="1149" spans="1:24" x14ac:dyDescent="0.3">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s="5">
        <v>170.5</v>
      </c>
      <c r="U1149" t="s">
        <v>24</v>
      </c>
      <c r="V1149" s="5">
        <f>IFERROR(VALUE(TRIM(TelcoData2[[#This Row],[TotalCharges]])),"")</f>
        <v>170.5</v>
      </c>
      <c r="W1149">
        <f>IF(TelcoData2[[#This Row],[Churn]]="Yes",1,0)</f>
        <v>0</v>
      </c>
      <c r="X1149" t="str">
        <f>IF(TelcoData2[[#This Row],[tenure]]&lt;=12,"0-12 Months",
IF(TelcoData2[[#This Row],[tenure]]&lt;=24,"13-24 Months",
IF(TelcoData2[[#This Row],[tenure]]&lt;=36,"25-36 Months",
IF(TelcoData2[[#This Row],[tenure]]&lt;=48,"37-48 Months",
IF(TelcoData2[[#This Row],[tenure]]&lt;=60,"49-60 Months",
"61-72 Months")))))</f>
        <v>0-12 Months</v>
      </c>
    </row>
    <row r="1150" spans="1:24" x14ac:dyDescent="0.3">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s="5">
        <v>196.9</v>
      </c>
      <c r="U1150" t="s">
        <v>23</v>
      </c>
      <c r="V1150" s="5">
        <f>IFERROR(VALUE(TRIM(TelcoData2[[#This Row],[TotalCharges]])),"")</f>
        <v>196.9</v>
      </c>
      <c r="W1150">
        <f>IF(TelcoData2[[#This Row],[Churn]]="Yes",1,0)</f>
        <v>1</v>
      </c>
      <c r="X1150" t="str">
        <f>IF(TelcoData2[[#This Row],[tenure]]&lt;=12,"0-12 Months",
IF(TelcoData2[[#This Row],[tenure]]&lt;=24,"13-24 Months",
IF(TelcoData2[[#This Row],[tenure]]&lt;=36,"25-36 Months",
IF(TelcoData2[[#This Row],[tenure]]&lt;=48,"37-48 Months",
IF(TelcoData2[[#This Row],[tenure]]&lt;=60,"49-60 Months",
"61-72 Months")))))</f>
        <v>0-12 Months</v>
      </c>
    </row>
    <row r="1151" spans="1:24" x14ac:dyDescent="0.3">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s="5">
        <v>1162.8499999999999</v>
      </c>
      <c r="U1151" t="s">
        <v>23</v>
      </c>
      <c r="V1151" s="5">
        <f>IFERROR(VALUE(TRIM(TelcoData2[[#This Row],[TotalCharges]])),"")</f>
        <v>1162.8499999999999</v>
      </c>
      <c r="W1151">
        <f>IF(TelcoData2[[#This Row],[Churn]]="Yes",1,0)</f>
        <v>1</v>
      </c>
      <c r="X1151" t="str">
        <f>IF(TelcoData2[[#This Row],[tenure]]&lt;=12,"0-12 Months",
IF(TelcoData2[[#This Row],[tenure]]&lt;=24,"13-24 Months",
IF(TelcoData2[[#This Row],[tenure]]&lt;=36,"25-36 Months",
IF(TelcoData2[[#This Row],[tenure]]&lt;=48,"37-48 Months",
IF(TelcoData2[[#This Row],[tenure]]&lt;=60,"49-60 Months",
"61-72 Months")))))</f>
        <v>13-24 Months</v>
      </c>
    </row>
    <row r="1152" spans="1:24" x14ac:dyDescent="0.3">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s="5">
        <v>1677.85</v>
      </c>
      <c r="U1152" t="s">
        <v>24</v>
      </c>
      <c r="V1152" s="5">
        <f>IFERROR(VALUE(TRIM(TelcoData2[[#This Row],[TotalCharges]])),"")</f>
        <v>1677.85</v>
      </c>
      <c r="W1152">
        <f>IF(TelcoData2[[#This Row],[Churn]]="Yes",1,0)</f>
        <v>0</v>
      </c>
      <c r="X1152" t="str">
        <f>IF(TelcoData2[[#This Row],[tenure]]&lt;=12,"0-12 Months",
IF(TelcoData2[[#This Row],[tenure]]&lt;=24,"13-24 Months",
IF(TelcoData2[[#This Row],[tenure]]&lt;=36,"25-36 Months",
IF(TelcoData2[[#This Row],[tenure]]&lt;=48,"37-48 Months",
IF(TelcoData2[[#This Row],[tenure]]&lt;=60,"49-60 Months",
"61-72 Months")))))</f>
        <v>37-48 Months</v>
      </c>
    </row>
    <row r="1153" spans="1:24" x14ac:dyDescent="0.3">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s="5">
        <v>18.850000000000001</v>
      </c>
      <c r="U1153" t="s">
        <v>24</v>
      </c>
      <c r="V1153" s="5">
        <f>IFERROR(VALUE(TRIM(TelcoData2[[#This Row],[TotalCharges]])),"")</f>
        <v>18.850000000000001</v>
      </c>
      <c r="W1153">
        <f>IF(TelcoData2[[#This Row],[Churn]]="Yes",1,0)</f>
        <v>0</v>
      </c>
      <c r="X1153" t="str">
        <f>IF(TelcoData2[[#This Row],[tenure]]&lt;=12,"0-12 Months",
IF(TelcoData2[[#This Row],[tenure]]&lt;=24,"13-24 Months",
IF(TelcoData2[[#This Row],[tenure]]&lt;=36,"25-36 Months",
IF(TelcoData2[[#This Row],[tenure]]&lt;=48,"37-48 Months",
IF(TelcoData2[[#This Row],[tenure]]&lt;=60,"49-60 Months",
"61-72 Months")))))</f>
        <v>0-12 Months</v>
      </c>
    </row>
    <row r="1154" spans="1:24" x14ac:dyDescent="0.3">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s="5">
        <v>370.4</v>
      </c>
      <c r="U1154" t="s">
        <v>24</v>
      </c>
      <c r="V1154" s="5">
        <f>IFERROR(VALUE(TRIM(TelcoData2[[#This Row],[TotalCharges]])),"")</f>
        <v>370.4</v>
      </c>
      <c r="W1154">
        <f>IF(TelcoData2[[#This Row],[Churn]]="Yes",1,0)</f>
        <v>0</v>
      </c>
      <c r="X1154" t="str">
        <f>IF(TelcoData2[[#This Row],[tenure]]&lt;=12,"0-12 Months",
IF(TelcoData2[[#This Row],[tenure]]&lt;=24,"13-24 Months",
IF(TelcoData2[[#This Row],[tenure]]&lt;=36,"25-36 Months",
IF(TelcoData2[[#This Row],[tenure]]&lt;=48,"37-48 Months",
IF(TelcoData2[[#This Row],[tenure]]&lt;=60,"49-60 Months",
"61-72 Months")))))</f>
        <v>0-12 Months</v>
      </c>
    </row>
    <row r="1155" spans="1:24" x14ac:dyDescent="0.3">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s="5">
        <v>3410.6</v>
      </c>
      <c r="U1155" t="s">
        <v>24</v>
      </c>
      <c r="V1155" s="5">
        <f>IFERROR(VALUE(TRIM(TelcoData2[[#This Row],[TotalCharges]])),"")</f>
        <v>3410.6</v>
      </c>
      <c r="W1155">
        <f>IF(TelcoData2[[#This Row],[Churn]]="Yes",1,0)</f>
        <v>0</v>
      </c>
      <c r="X1155" t="str">
        <f>IF(TelcoData2[[#This Row],[tenure]]&lt;=12,"0-12 Months",
IF(TelcoData2[[#This Row],[tenure]]&lt;=24,"13-24 Months",
IF(TelcoData2[[#This Row],[tenure]]&lt;=36,"25-36 Months",
IF(TelcoData2[[#This Row],[tenure]]&lt;=48,"37-48 Months",
IF(TelcoData2[[#This Row],[tenure]]&lt;=60,"49-60 Months",
"61-72 Months")))))</f>
        <v>49-60 Months</v>
      </c>
    </row>
    <row r="1156" spans="1:24" x14ac:dyDescent="0.3">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s="5">
        <v>1138.8</v>
      </c>
      <c r="U1156" t="s">
        <v>24</v>
      </c>
      <c r="V1156" s="5">
        <f>IFERROR(VALUE(TRIM(TelcoData2[[#This Row],[TotalCharges]])),"")</f>
        <v>1138.8</v>
      </c>
      <c r="W1156">
        <f>IF(TelcoData2[[#This Row],[Churn]]="Yes",1,0)</f>
        <v>0</v>
      </c>
      <c r="X1156" t="str">
        <f>IF(TelcoData2[[#This Row],[tenure]]&lt;=12,"0-12 Months",
IF(TelcoData2[[#This Row],[tenure]]&lt;=24,"13-24 Months",
IF(TelcoData2[[#This Row],[tenure]]&lt;=36,"25-36 Months",
IF(TelcoData2[[#This Row],[tenure]]&lt;=48,"37-48 Months",
IF(TelcoData2[[#This Row],[tenure]]&lt;=60,"49-60 Months",
"61-72 Months")))))</f>
        <v>37-48 Months</v>
      </c>
    </row>
    <row r="1157" spans="1:24" x14ac:dyDescent="0.3">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s="5">
        <v>5264.25</v>
      </c>
      <c r="U1157" t="s">
        <v>24</v>
      </c>
      <c r="V1157" s="5">
        <f>IFERROR(VALUE(TRIM(TelcoData2[[#This Row],[TotalCharges]])),"")</f>
        <v>5264.25</v>
      </c>
      <c r="W1157">
        <f>IF(TelcoData2[[#This Row],[Churn]]="Yes",1,0)</f>
        <v>0</v>
      </c>
      <c r="X1157" t="str">
        <f>IF(TelcoData2[[#This Row],[tenure]]&lt;=12,"0-12 Months",
IF(TelcoData2[[#This Row],[tenure]]&lt;=24,"13-24 Months",
IF(TelcoData2[[#This Row],[tenure]]&lt;=36,"25-36 Months",
IF(TelcoData2[[#This Row],[tenure]]&lt;=48,"37-48 Months",
IF(TelcoData2[[#This Row],[tenure]]&lt;=60,"49-60 Months",
"61-72 Months")))))</f>
        <v>61-72 Months</v>
      </c>
    </row>
    <row r="1158" spans="1:24" x14ac:dyDescent="0.3">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s="5">
        <v>1005.7</v>
      </c>
      <c r="U1158" t="s">
        <v>24</v>
      </c>
      <c r="V1158" s="5">
        <f>IFERROR(VALUE(TRIM(TelcoData2[[#This Row],[TotalCharges]])),"")</f>
        <v>1005.7</v>
      </c>
      <c r="W1158">
        <f>IF(TelcoData2[[#This Row],[Churn]]="Yes",1,0)</f>
        <v>0</v>
      </c>
      <c r="X1158" t="str">
        <f>IF(TelcoData2[[#This Row],[tenure]]&lt;=12,"0-12 Months",
IF(TelcoData2[[#This Row],[tenure]]&lt;=24,"13-24 Months",
IF(TelcoData2[[#This Row],[tenure]]&lt;=36,"25-36 Months",
IF(TelcoData2[[#This Row],[tenure]]&lt;=48,"37-48 Months",
IF(TelcoData2[[#This Row],[tenure]]&lt;=60,"49-60 Months",
"61-72 Months")))))</f>
        <v>49-60 Months</v>
      </c>
    </row>
    <row r="1159" spans="1:24" x14ac:dyDescent="0.3">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s="5">
        <v>5936.55</v>
      </c>
      <c r="U1159" t="s">
        <v>24</v>
      </c>
      <c r="V1159" s="5">
        <f>IFERROR(VALUE(TRIM(TelcoData2[[#This Row],[TotalCharges]])),"")</f>
        <v>5936.55</v>
      </c>
      <c r="W1159">
        <f>IF(TelcoData2[[#This Row],[Churn]]="Yes",1,0)</f>
        <v>0</v>
      </c>
      <c r="X1159" t="str">
        <f>IF(TelcoData2[[#This Row],[tenure]]&lt;=12,"0-12 Months",
IF(TelcoData2[[#This Row],[tenure]]&lt;=24,"13-24 Months",
IF(TelcoData2[[#This Row],[tenure]]&lt;=36,"25-36 Months",
IF(TelcoData2[[#This Row],[tenure]]&lt;=48,"37-48 Months",
IF(TelcoData2[[#This Row],[tenure]]&lt;=60,"49-60 Months",
"61-72 Months")))))</f>
        <v>61-72 Months</v>
      </c>
    </row>
    <row r="1160" spans="1:24" x14ac:dyDescent="0.3">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s="5">
        <v>5475.9</v>
      </c>
      <c r="U1160" t="s">
        <v>24</v>
      </c>
      <c r="V1160" s="5">
        <f>IFERROR(VALUE(TRIM(TelcoData2[[#This Row],[TotalCharges]])),"")</f>
        <v>5475.9</v>
      </c>
      <c r="W1160">
        <f>IF(TelcoData2[[#This Row],[Churn]]="Yes",1,0)</f>
        <v>0</v>
      </c>
      <c r="X1160" t="str">
        <f>IF(TelcoData2[[#This Row],[tenure]]&lt;=12,"0-12 Months",
IF(TelcoData2[[#This Row],[tenure]]&lt;=24,"13-24 Months",
IF(TelcoData2[[#This Row],[tenure]]&lt;=36,"25-36 Months",
IF(TelcoData2[[#This Row],[tenure]]&lt;=48,"37-48 Months",
IF(TelcoData2[[#This Row],[tenure]]&lt;=60,"49-60 Months",
"61-72 Months")))))</f>
        <v>49-60 Months</v>
      </c>
    </row>
    <row r="1161" spans="1:24" x14ac:dyDescent="0.3">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s="5">
        <v>224.05</v>
      </c>
      <c r="U1161" t="s">
        <v>23</v>
      </c>
      <c r="V1161" s="5">
        <f>IFERROR(VALUE(TRIM(TelcoData2[[#This Row],[TotalCharges]])),"")</f>
        <v>224.05</v>
      </c>
      <c r="W1161">
        <f>IF(TelcoData2[[#This Row],[Churn]]="Yes",1,0)</f>
        <v>1</v>
      </c>
      <c r="X1161" t="str">
        <f>IF(TelcoData2[[#This Row],[tenure]]&lt;=12,"0-12 Months",
IF(TelcoData2[[#This Row],[tenure]]&lt;=24,"13-24 Months",
IF(TelcoData2[[#This Row],[tenure]]&lt;=36,"25-36 Months",
IF(TelcoData2[[#This Row],[tenure]]&lt;=48,"37-48 Months",
IF(TelcoData2[[#This Row],[tenure]]&lt;=60,"49-60 Months",
"61-72 Months")))))</f>
        <v>0-12 Months</v>
      </c>
    </row>
    <row r="1162" spans="1:24" x14ac:dyDescent="0.3">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s="5">
        <v>2326.0500000000002</v>
      </c>
      <c r="U1162" t="s">
        <v>24</v>
      </c>
      <c r="V1162" s="5">
        <f>IFERROR(VALUE(TRIM(TelcoData2[[#This Row],[TotalCharges]])),"")</f>
        <v>2326.0500000000002</v>
      </c>
      <c r="W1162">
        <f>IF(TelcoData2[[#This Row],[Churn]]="Yes",1,0)</f>
        <v>0</v>
      </c>
      <c r="X1162" t="str">
        <f>IF(TelcoData2[[#This Row],[tenure]]&lt;=12,"0-12 Months",
IF(TelcoData2[[#This Row],[tenure]]&lt;=24,"13-24 Months",
IF(TelcoData2[[#This Row],[tenure]]&lt;=36,"25-36 Months",
IF(TelcoData2[[#This Row],[tenure]]&lt;=48,"37-48 Months",
IF(TelcoData2[[#This Row],[tenure]]&lt;=60,"49-60 Months",
"61-72 Months")))))</f>
        <v>13-24 Months</v>
      </c>
    </row>
    <row r="1163" spans="1:24" x14ac:dyDescent="0.3">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s="5">
        <v>31.35</v>
      </c>
      <c r="U1163" t="s">
        <v>23</v>
      </c>
      <c r="V1163" s="5">
        <f>IFERROR(VALUE(TRIM(TelcoData2[[#This Row],[TotalCharges]])),"")</f>
        <v>31.35</v>
      </c>
      <c r="W1163">
        <f>IF(TelcoData2[[#This Row],[Churn]]="Yes",1,0)</f>
        <v>1</v>
      </c>
      <c r="X1163" t="str">
        <f>IF(TelcoData2[[#This Row],[tenure]]&lt;=12,"0-12 Months",
IF(TelcoData2[[#This Row],[tenure]]&lt;=24,"13-24 Months",
IF(TelcoData2[[#This Row],[tenure]]&lt;=36,"25-36 Months",
IF(TelcoData2[[#This Row],[tenure]]&lt;=48,"37-48 Months",
IF(TelcoData2[[#This Row],[tenure]]&lt;=60,"49-60 Months",
"61-72 Months")))))</f>
        <v>0-12 Months</v>
      </c>
    </row>
    <row r="1164" spans="1:24" x14ac:dyDescent="0.3">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s="5">
        <v>4991.5</v>
      </c>
      <c r="U1164" t="s">
        <v>24</v>
      </c>
      <c r="V1164" s="5">
        <f>IFERROR(VALUE(TRIM(TelcoData2[[#This Row],[TotalCharges]])),"")</f>
        <v>4991.5</v>
      </c>
      <c r="W1164">
        <f>IF(TelcoData2[[#This Row],[Churn]]="Yes",1,0)</f>
        <v>0</v>
      </c>
      <c r="X1164" t="str">
        <f>IF(TelcoData2[[#This Row],[tenure]]&lt;=12,"0-12 Months",
IF(TelcoData2[[#This Row],[tenure]]&lt;=24,"13-24 Months",
IF(TelcoData2[[#This Row],[tenure]]&lt;=36,"25-36 Months",
IF(TelcoData2[[#This Row],[tenure]]&lt;=48,"37-48 Months",
IF(TelcoData2[[#This Row],[tenure]]&lt;=60,"49-60 Months",
"61-72 Months")))))</f>
        <v>61-72 Months</v>
      </c>
    </row>
    <row r="1165" spans="1:24" x14ac:dyDescent="0.3">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s="5">
        <v>1052.4000000000001</v>
      </c>
      <c r="U1165" t="s">
        <v>23</v>
      </c>
      <c r="V1165" s="5">
        <f>IFERROR(VALUE(TRIM(TelcoData2[[#This Row],[TotalCharges]])),"")</f>
        <v>1052.4000000000001</v>
      </c>
      <c r="W1165">
        <f>IF(TelcoData2[[#This Row],[Churn]]="Yes",1,0)</f>
        <v>1</v>
      </c>
      <c r="X1165" t="str">
        <f>IF(TelcoData2[[#This Row],[tenure]]&lt;=12,"0-12 Months",
IF(TelcoData2[[#This Row],[tenure]]&lt;=24,"13-24 Months",
IF(TelcoData2[[#This Row],[tenure]]&lt;=36,"25-36 Months",
IF(TelcoData2[[#This Row],[tenure]]&lt;=48,"37-48 Months",
IF(TelcoData2[[#This Row],[tenure]]&lt;=60,"49-60 Months",
"61-72 Months")))))</f>
        <v>0-12 Months</v>
      </c>
    </row>
    <row r="1166" spans="1:24" x14ac:dyDescent="0.3">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s="5">
        <v>5831.2</v>
      </c>
      <c r="U1166" t="s">
        <v>24</v>
      </c>
      <c r="V1166" s="5">
        <f>IFERROR(VALUE(TRIM(TelcoData2[[#This Row],[TotalCharges]])),"")</f>
        <v>5831.2</v>
      </c>
      <c r="W1166">
        <f>IF(TelcoData2[[#This Row],[Churn]]="Yes",1,0)</f>
        <v>0</v>
      </c>
      <c r="X1166" t="str">
        <f>IF(TelcoData2[[#This Row],[tenure]]&lt;=12,"0-12 Months",
IF(TelcoData2[[#This Row],[tenure]]&lt;=24,"13-24 Months",
IF(TelcoData2[[#This Row],[tenure]]&lt;=36,"25-36 Months",
IF(TelcoData2[[#This Row],[tenure]]&lt;=48,"37-48 Months",
IF(TelcoData2[[#This Row],[tenure]]&lt;=60,"49-60 Months",
"61-72 Months")))))</f>
        <v>61-72 Months</v>
      </c>
    </row>
    <row r="1167" spans="1:24" x14ac:dyDescent="0.3">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s="5">
        <v>510.8</v>
      </c>
      <c r="U1167" t="s">
        <v>24</v>
      </c>
      <c r="V1167" s="5">
        <f>IFERROR(VALUE(TRIM(TelcoData2[[#This Row],[TotalCharges]])),"")</f>
        <v>510.8</v>
      </c>
      <c r="W1167">
        <f>IF(TelcoData2[[#This Row],[Churn]]="Yes",1,0)</f>
        <v>0</v>
      </c>
      <c r="X1167" t="str">
        <f>IF(TelcoData2[[#This Row],[tenure]]&lt;=12,"0-12 Months",
IF(TelcoData2[[#This Row],[tenure]]&lt;=24,"13-24 Months",
IF(TelcoData2[[#This Row],[tenure]]&lt;=36,"25-36 Months",
IF(TelcoData2[[#This Row],[tenure]]&lt;=48,"37-48 Months",
IF(TelcoData2[[#This Row],[tenure]]&lt;=60,"49-60 Months",
"61-72 Months")))))</f>
        <v>25-36 Months</v>
      </c>
    </row>
    <row r="1168" spans="1:24" x14ac:dyDescent="0.3">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s="5">
        <v>283.95</v>
      </c>
      <c r="U1168" t="s">
        <v>24</v>
      </c>
      <c r="V1168" s="5">
        <f>IFERROR(VALUE(TRIM(TelcoData2[[#This Row],[TotalCharges]])),"")</f>
        <v>283.95</v>
      </c>
      <c r="W1168">
        <f>IF(TelcoData2[[#This Row],[Churn]]="Yes",1,0)</f>
        <v>0</v>
      </c>
      <c r="X1168" t="str">
        <f>IF(TelcoData2[[#This Row],[tenure]]&lt;=12,"0-12 Months",
IF(TelcoData2[[#This Row],[tenure]]&lt;=24,"13-24 Months",
IF(TelcoData2[[#This Row],[tenure]]&lt;=36,"25-36 Months",
IF(TelcoData2[[#This Row],[tenure]]&lt;=48,"37-48 Months",
IF(TelcoData2[[#This Row],[tenure]]&lt;=60,"49-60 Months",
"61-72 Months")))))</f>
        <v>0-12 Months</v>
      </c>
    </row>
    <row r="1169" spans="1:24" x14ac:dyDescent="0.3">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s="5">
        <v>1295.4000000000001</v>
      </c>
      <c r="U1169" t="s">
        <v>24</v>
      </c>
      <c r="V1169" s="5">
        <f>IFERROR(VALUE(TRIM(TelcoData2[[#This Row],[TotalCharges]])),"")</f>
        <v>1295.4000000000001</v>
      </c>
      <c r="W1169">
        <f>IF(TelcoData2[[#This Row],[Churn]]="Yes",1,0)</f>
        <v>0</v>
      </c>
      <c r="X1169" t="str">
        <f>IF(TelcoData2[[#This Row],[tenure]]&lt;=12,"0-12 Months",
IF(TelcoData2[[#This Row],[tenure]]&lt;=24,"13-24 Months",
IF(TelcoData2[[#This Row],[tenure]]&lt;=36,"25-36 Months",
IF(TelcoData2[[#This Row],[tenure]]&lt;=48,"37-48 Months",
IF(TelcoData2[[#This Row],[tenure]]&lt;=60,"49-60 Months",
"61-72 Months")))))</f>
        <v>25-36 Months</v>
      </c>
    </row>
    <row r="1170" spans="1:24" x14ac:dyDescent="0.3">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s="5">
        <v>19.649999999999999</v>
      </c>
      <c r="U1170" t="s">
        <v>24</v>
      </c>
      <c r="V1170" s="5">
        <f>IFERROR(VALUE(TRIM(TelcoData2[[#This Row],[TotalCharges]])),"")</f>
        <v>19.649999999999999</v>
      </c>
      <c r="W1170">
        <f>IF(TelcoData2[[#This Row],[Churn]]="Yes",1,0)</f>
        <v>0</v>
      </c>
      <c r="X1170" t="str">
        <f>IF(TelcoData2[[#This Row],[tenure]]&lt;=12,"0-12 Months",
IF(TelcoData2[[#This Row],[tenure]]&lt;=24,"13-24 Months",
IF(TelcoData2[[#This Row],[tenure]]&lt;=36,"25-36 Months",
IF(TelcoData2[[#This Row],[tenure]]&lt;=48,"37-48 Months",
IF(TelcoData2[[#This Row],[tenure]]&lt;=60,"49-60 Months",
"61-72 Months")))))</f>
        <v>0-12 Months</v>
      </c>
    </row>
    <row r="1171" spans="1:24" x14ac:dyDescent="0.3">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s="5">
        <v>3011.65</v>
      </c>
      <c r="U1171" t="s">
        <v>24</v>
      </c>
      <c r="V1171" s="5">
        <f>IFERROR(VALUE(TRIM(TelcoData2[[#This Row],[TotalCharges]])),"")</f>
        <v>3011.65</v>
      </c>
      <c r="W1171">
        <f>IF(TelcoData2[[#This Row],[Churn]]="Yes",1,0)</f>
        <v>0</v>
      </c>
      <c r="X1171" t="str">
        <f>IF(TelcoData2[[#This Row],[tenure]]&lt;=12,"0-12 Months",
IF(TelcoData2[[#This Row],[tenure]]&lt;=24,"13-24 Months",
IF(TelcoData2[[#This Row],[tenure]]&lt;=36,"25-36 Months",
IF(TelcoData2[[#This Row],[tenure]]&lt;=48,"37-48 Months",
IF(TelcoData2[[#This Row],[tenure]]&lt;=60,"49-60 Months",
"61-72 Months")))))</f>
        <v>61-72 Months</v>
      </c>
    </row>
    <row r="1172" spans="1:24" x14ac:dyDescent="0.3">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s="5">
        <v>8093.15</v>
      </c>
      <c r="U1172" t="s">
        <v>24</v>
      </c>
      <c r="V1172" s="5">
        <f>IFERROR(VALUE(TRIM(TelcoData2[[#This Row],[TotalCharges]])),"")</f>
        <v>8093.15</v>
      </c>
      <c r="W1172">
        <f>IF(TelcoData2[[#This Row],[Churn]]="Yes",1,0)</f>
        <v>0</v>
      </c>
      <c r="X1172" t="str">
        <f>IF(TelcoData2[[#This Row],[tenure]]&lt;=12,"0-12 Months",
IF(TelcoData2[[#This Row],[tenure]]&lt;=24,"13-24 Months",
IF(TelcoData2[[#This Row],[tenure]]&lt;=36,"25-36 Months",
IF(TelcoData2[[#This Row],[tenure]]&lt;=48,"37-48 Months",
IF(TelcoData2[[#This Row],[tenure]]&lt;=60,"49-60 Months",
"61-72 Months")))))</f>
        <v>61-72 Months</v>
      </c>
    </row>
    <row r="1173" spans="1:24" x14ac:dyDescent="0.3">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s="5">
        <v>5610.25</v>
      </c>
      <c r="U1173" t="s">
        <v>23</v>
      </c>
      <c r="V1173" s="5">
        <f>IFERROR(VALUE(TRIM(TelcoData2[[#This Row],[TotalCharges]])),"")</f>
        <v>5610.25</v>
      </c>
      <c r="W1173">
        <f>IF(TelcoData2[[#This Row],[Churn]]="Yes",1,0)</f>
        <v>1</v>
      </c>
      <c r="X1173" t="str">
        <f>IF(TelcoData2[[#This Row],[tenure]]&lt;=12,"0-12 Months",
IF(TelcoData2[[#This Row],[tenure]]&lt;=24,"13-24 Months",
IF(TelcoData2[[#This Row],[tenure]]&lt;=36,"25-36 Months",
IF(TelcoData2[[#This Row],[tenure]]&lt;=48,"37-48 Months",
IF(TelcoData2[[#This Row],[tenure]]&lt;=60,"49-60 Months",
"61-72 Months")))))</f>
        <v>49-60 Months</v>
      </c>
    </row>
    <row r="1174" spans="1:24" x14ac:dyDescent="0.3">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s="5">
        <v>3217.65</v>
      </c>
      <c r="U1174" t="s">
        <v>24</v>
      </c>
      <c r="V1174" s="5">
        <f>IFERROR(VALUE(TRIM(TelcoData2[[#This Row],[TotalCharges]])),"")</f>
        <v>3217.65</v>
      </c>
      <c r="W1174">
        <f>IF(TelcoData2[[#This Row],[Churn]]="Yes",1,0)</f>
        <v>0</v>
      </c>
      <c r="X1174" t="str">
        <f>IF(TelcoData2[[#This Row],[tenure]]&lt;=12,"0-12 Months",
IF(TelcoData2[[#This Row],[tenure]]&lt;=24,"13-24 Months",
IF(TelcoData2[[#This Row],[tenure]]&lt;=36,"25-36 Months",
IF(TelcoData2[[#This Row],[tenure]]&lt;=48,"37-48 Months",
IF(TelcoData2[[#This Row],[tenure]]&lt;=60,"49-60 Months",
"61-72 Months")))))</f>
        <v>25-36 Months</v>
      </c>
    </row>
    <row r="1175" spans="1:24" x14ac:dyDescent="0.3">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s="5">
        <v>19.850000000000001</v>
      </c>
      <c r="U1175" t="s">
        <v>23</v>
      </c>
      <c r="V1175" s="5">
        <f>IFERROR(VALUE(TRIM(TelcoData2[[#This Row],[TotalCharges]])),"")</f>
        <v>19.850000000000001</v>
      </c>
      <c r="W1175">
        <f>IF(TelcoData2[[#This Row],[Churn]]="Yes",1,0)</f>
        <v>1</v>
      </c>
      <c r="X1175" t="str">
        <f>IF(TelcoData2[[#This Row],[tenure]]&lt;=12,"0-12 Months",
IF(TelcoData2[[#This Row],[tenure]]&lt;=24,"13-24 Months",
IF(TelcoData2[[#This Row],[tenure]]&lt;=36,"25-36 Months",
IF(TelcoData2[[#This Row],[tenure]]&lt;=48,"37-48 Months",
IF(TelcoData2[[#This Row],[tenure]]&lt;=60,"49-60 Months",
"61-72 Months")))))</f>
        <v>0-12 Months</v>
      </c>
    </row>
    <row r="1176" spans="1:24" x14ac:dyDescent="0.3">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s="5">
        <v>773.2</v>
      </c>
      <c r="U1176" t="s">
        <v>24</v>
      </c>
      <c r="V1176" s="5">
        <f>IFERROR(VALUE(TRIM(TelcoData2[[#This Row],[TotalCharges]])),"")</f>
        <v>773.2</v>
      </c>
      <c r="W1176">
        <f>IF(TelcoData2[[#This Row],[Churn]]="Yes",1,0)</f>
        <v>0</v>
      </c>
      <c r="X1176" t="str">
        <f>IF(TelcoData2[[#This Row],[tenure]]&lt;=12,"0-12 Months",
IF(TelcoData2[[#This Row],[tenure]]&lt;=24,"13-24 Months",
IF(TelcoData2[[#This Row],[tenure]]&lt;=36,"25-36 Months",
IF(TelcoData2[[#This Row],[tenure]]&lt;=48,"37-48 Months",
IF(TelcoData2[[#This Row],[tenure]]&lt;=60,"49-60 Months",
"61-72 Months")))))</f>
        <v>13-24 Months</v>
      </c>
    </row>
    <row r="1177" spans="1:24" x14ac:dyDescent="0.3">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s="5">
        <v>1029.3499999999999</v>
      </c>
      <c r="U1177" t="s">
        <v>24</v>
      </c>
      <c r="V1177" s="5">
        <f>IFERROR(VALUE(TRIM(TelcoData2[[#This Row],[TotalCharges]])),"")</f>
        <v>1029.3499999999999</v>
      </c>
      <c r="W1177">
        <f>IF(TelcoData2[[#This Row],[Churn]]="Yes",1,0)</f>
        <v>0</v>
      </c>
      <c r="X1177" t="str">
        <f>IF(TelcoData2[[#This Row],[tenure]]&lt;=12,"0-12 Months",
IF(TelcoData2[[#This Row],[tenure]]&lt;=24,"13-24 Months",
IF(TelcoData2[[#This Row],[tenure]]&lt;=36,"25-36 Months",
IF(TelcoData2[[#This Row],[tenure]]&lt;=48,"37-48 Months",
IF(TelcoData2[[#This Row],[tenure]]&lt;=60,"49-60 Months",
"61-72 Months")))))</f>
        <v>13-24 Months</v>
      </c>
    </row>
    <row r="1178" spans="1:24" x14ac:dyDescent="0.3">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s="5">
        <v>669.45</v>
      </c>
      <c r="U1178" t="s">
        <v>23</v>
      </c>
      <c r="V1178" s="5">
        <f>IFERROR(VALUE(TRIM(TelcoData2[[#This Row],[TotalCharges]])),"")</f>
        <v>669.45</v>
      </c>
      <c r="W1178">
        <f>IF(TelcoData2[[#This Row],[Churn]]="Yes",1,0)</f>
        <v>1</v>
      </c>
      <c r="X1178" t="str">
        <f>IF(TelcoData2[[#This Row],[tenure]]&lt;=12,"0-12 Months",
IF(TelcoData2[[#This Row],[tenure]]&lt;=24,"13-24 Months",
IF(TelcoData2[[#This Row],[tenure]]&lt;=36,"25-36 Months",
IF(TelcoData2[[#This Row],[tenure]]&lt;=48,"37-48 Months",
IF(TelcoData2[[#This Row],[tenure]]&lt;=60,"49-60 Months",
"61-72 Months")))))</f>
        <v>0-12 Months</v>
      </c>
    </row>
    <row r="1179" spans="1:24" x14ac:dyDescent="0.3">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s="5">
        <v>3593.8</v>
      </c>
      <c r="U1179" t="s">
        <v>24</v>
      </c>
      <c r="V1179" s="5">
        <f>IFERROR(VALUE(TRIM(TelcoData2[[#This Row],[TotalCharges]])),"")</f>
        <v>3593.8</v>
      </c>
      <c r="W1179">
        <f>IF(TelcoData2[[#This Row],[Churn]]="Yes",1,0)</f>
        <v>0</v>
      </c>
      <c r="X1179" t="str">
        <f>IF(TelcoData2[[#This Row],[tenure]]&lt;=12,"0-12 Months",
IF(TelcoData2[[#This Row],[tenure]]&lt;=24,"13-24 Months",
IF(TelcoData2[[#This Row],[tenure]]&lt;=36,"25-36 Months",
IF(TelcoData2[[#This Row],[tenure]]&lt;=48,"37-48 Months",
IF(TelcoData2[[#This Row],[tenure]]&lt;=60,"49-60 Months",
"61-72 Months")))))</f>
        <v>37-48 Months</v>
      </c>
    </row>
    <row r="1180" spans="1:24" x14ac:dyDescent="0.3">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s="5">
        <v>1553.95</v>
      </c>
      <c r="U1180" t="s">
        <v>23</v>
      </c>
      <c r="V1180" s="5">
        <f>IFERROR(VALUE(TRIM(TelcoData2[[#This Row],[TotalCharges]])),"")</f>
        <v>1553.95</v>
      </c>
      <c r="W1180">
        <f>IF(TelcoData2[[#This Row],[Churn]]="Yes",1,0)</f>
        <v>1</v>
      </c>
      <c r="X1180" t="str">
        <f>IF(TelcoData2[[#This Row],[tenure]]&lt;=12,"0-12 Months",
IF(TelcoData2[[#This Row],[tenure]]&lt;=24,"13-24 Months",
IF(TelcoData2[[#This Row],[tenure]]&lt;=36,"25-36 Months",
IF(TelcoData2[[#This Row],[tenure]]&lt;=48,"37-48 Months",
IF(TelcoData2[[#This Row],[tenure]]&lt;=60,"49-60 Months",
"61-72 Months")))))</f>
        <v>13-24 Months</v>
      </c>
    </row>
    <row r="1181" spans="1:24" x14ac:dyDescent="0.3">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s="5">
        <v>3953.15</v>
      </c>
      <c r="U1181" t="s">
        <v>24</v>
      </c>
      <c r="V1181" s="5">
        <f>IFERROR(VALUE(TRIM(TelcoData2[[#This Row],[TotalCharges]])),"")</f>
        <v>3953.15</v>
      </c>
      <c r="W1181">
        <f>IF(TelcoData2[[#This Row],[Churn]]="Yes",1,0)</f>
        <v>0</v>
      </c>
      <c r="X1181" t="str">
        <f>IF(TelcoData2[[#This Row],[tenure]]&lt;=12,"0-12 Months",
IF(TelcoData2[[#This Row],[tenure]]&lt;=24,"13-24 Months",
IF(TelcoData2[[#This Row],[tenure]]&lt;=36,"25-36 Months",
IF(TelcoData2[[#This Row],[tenure]]&lt;=48,"37-48 Months",
IF(TelcoData2[[#This Row],[tenure]]&lt;=60,"49-60 Months",
"61-72 Months")))))</f>
        <v>37-48 Months</v>
      </c>
    </row>
    <row r="1182" spans="1:24" x14ac:dyDescent="0.3">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s="5">
        <v>1971.15</v>
      </c>
      <c r="U1182" t="s">
        <v>24</v>
      </c>
      <c r="V1182" s="5">
        <f>IFERROR(VALUE(TRIM(TelcoData2[[#This Row],[TotalCharges]])),"")</f>
        <v>1971.15</v>
      </c>
      <c r="W1182">
        <f>IF(TelcoData2[[#This Row],[Churn]]="Yes",1,0)</f>
        <v>0</v>
      </c>
      <c r="X1182" t="str">
        <f>IF(TelcoData2[[#This Row],[tenure]]&lt;=12,"0-12 Months",
IF(TelcoData2[[#This Row],[tenure]]&lt;=24,"13-24 Months",
IF(TelcoData2[[#This Row],[tenure]]&lt;=36,"25-36 Months",
IF(TelcoData2[[#This Row],[tenure]]&lt;=48,"37-48 Months",
IF(TelcoData2[[#This Row],[tenure]]&lt;=60,"49-60 Months",
"61-72 Months")))))</f>
        <v>37-48 Months</v>
      </c>
    </row>
    <row r="1183" spans="1:24" x14ac:dyDescent="0.3">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s="5">
        <v>1236.1500000000001</v>
      </c>
      <c r="U1183" t="s">
        <v>23</v>
      </c>
      <c r="V1183" s="5">
        <f>IFERROR(VALUE(TRIM(TelcoData2[[#This Row],[TotalCharges]])),"")</f>
        <v>1236.1500000000001</v>
      </c>
      <c r="W1183">
        <f>IF(TelcoData2[[#This Row],[Churn]]="Yes",1,0)</f>
        <v>1</v>
      </c>
      <c r="X1183" t="str">
        <f>IF(TelcoData2[[#This Row],[tenure]]&lt;=12,"0-12 Months",
IF(TelcoData2[[#This Row],[tenure]]&lt;=24,"13-24 Months",
IF(TelcoData2[[#This Row],[tenure]]&lt;=36,"25-36 Months",
IF(TelcoData2[[#This Row],[tenure]]&lt;=48,"37-48 Months",
IF(TelcoData2[[#This Row],[tenure]]&lt;=60,"49-60 Months",
"61-72 Months")))))</f>
        <v>13-24 Months</v>
      </c>
    </row>
    <row r="1184" spans="1:24" x14ac:dyDescent="0.3">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s="5">
        <v>3196</v>
      </c>
      <c r="U1184" t="s">
        <v>24</v>
      </c>
      <c r="V1184" s="5">
        <f>IFERROR(VALUE(TRIM(TelcoData2[[#This Row],[TotalCharges]])),"")</f>
        <v>3196</v>
      </c>
      <c r="W1184">
        <f>IF(TelcoData2[[#This Row],[Churn]]="Yes",1,0)</f>
        <v>0</v>
      </c>
      <c r="X1184" t="str">
        <f>IF(TelcoData2[[#This Row],[tenure]]&lt;=12,"0-12 Months",
IF(TelcoData2[[#This Row],[tenure]]&lt;=24,"13-24 Months",
IF(TelcoData2[[#This Row],[tenure]]&lt;=36,"25-36 Months",
IF(TelcoData2[[#This Row],[tenure]]&lt;=48,"37-48 Months",
IF(TelcoData2[[#This Row],[tenure]]&lt;=60,"49-60 Months",
"61-72 Months")))))</f>
        <v>49-60 Months</v>
      </c>
    </row>
    <row r="1185" spans="1:24" x14ac:dyDescent="0.3">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s="5">
        <v>4872.2</v>
      </c>
      <c r="U1185" t="s">
        <v>24</v>
      </c>
      <c r="V1185" s="5">
        <f>IFERROR(VALUE(TRIM(TelcoData2[[#This Row],[TotalCharges]])),"")</f>
        <v>4872.2</v>
      </c>
      <c r="W1185">
        <f>IF(TelcoData2[[#This Row],[Churn]]="Yes",1,0)</f>
        <v>0</v>
      </c>
      <c r="X1185" t="str">
        <f>IF(TelcoData2[[#This Row],[tenure]]&lt;=12,"0-12 Months",
IF(TelcoData2[[#This Row],[tenure]]&lt;=24,"13-24 Months",
IF(TelcoData2[[#This Row],[tenure]]&lt;=36,"25-36 Months",
IF(TelcoData2[[#This Row],[tenure]]&lt;=48,"37-48 Months",
IF(TelcoData2[[#This Row],[tenure]]&lt;=60,"49-60 Months",
"61-72 Months")))))</f>
        <v>49-60 Months</v>
      </c>
    </row>
    <row r="1186" spans="1:24" x14ac:dyDescent="0.3">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s="5">
        <v>1500.5</v>
      </c>
      <c r="U1186" t="s">
        <v>24</v>
      </c>
      <c r="V1186" s="5">
        <f>IFERROR(VALUE(TRIM(TelcoData2[[#This Row],[TotalCharges]])),"")</f>
        <v>1500.5</v>
      </c>
      <c r="W1186">
        <f>IF(TelcoData2[[#This Row],[Churn]]="Yes",1,0)</f>
        <v>0</v>
      </c>
      <c r="X1186" t="str">
        <f>IF(TelcoData2[[#This Row],[tenure]]&lt;=12,"0-12 Months",
IF(TelcoData2[[#This Row],[tenure]]&lt;=24,"13-24 Months",
IF(TelcoData2[[#This Row],[tenure]]&lt;=36,"25-36 Months",
IF(TelcoData2[[#This Row],[tenure]]&lt;=48,"37-48 Months",
IF(TelcoData2[[#This Row],[tenure]]&lt;=60,"49-60 Months",
"61-72 Months")))))</f>
        <v>13-24 Months</v>
      </c>
    </row>
    <row r="1187" spans="1:24" x14ac:dyDescent="0.3">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s="5">
        <v>60.15</v>
      </c>
      <c r="U1187" t="s">
        <v>23</v>
      </c>
      <c r="V1187" s="5">
        <f>IFERROR(VALUE(TRIM(TelcoData2[[#This Row],[TotalCharges]])),"")</f>
        <v>60.15</v>
      </c>
      <c r="W1187">
        <f>IF(TelcoData2[[#This Row],[Churn]]="Yes",1,0)</f>
        <v>1</v>
      </c>
      <c r="X1187" t="str">
        <f>IF(TelcoData2[[#This Row],[tenure]]&lt;=12,"0-12 Months",
IF(TelcoData2[[#This Row],[tenure]]&lt;=24,"13-24 Months",
IF(TelcoData2[[#This Row],[tenure]]&lt;=36,"25-36 Months",
IF(TelcoData2[[#This Row],[tenure]]&lt;=48,"37-48 Months",
IF(TelcoData2[[#This Row],[tenure]]&lt;=60,"49-60 Months",
"61-72 Months")))))</f>
        <v>0-12 Months</v>
      </c>
    </row>
    <row r="1188" spans="1:24" x14ac:dyDescent="0.3">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s="5">
        <v>3478.75</v>
      </c>
      <c r="U1188" t="s">
        <v>24</v>
      </c>
      <c r="V1188" s="5">
        <f>IFERROR(VALUE(TRIM(TelcoData2[[#This Row],[TotalCharges]])),"")</f>
        <v>3478.75</v>
      </c>
      <c r="W1188">
        <f>IF(TelcoData2[[#This Row],[Churn]]="Yes",1,0)</f>
        <v>0</v>
      </c>
      <c r="X1188" t="str">
        <f>IF(TelcoData2[[#This Row],[tenure]]&lt;=12,"0-12 Months",
IF(TelcoData2[[#This Row],[tenure]]&lt;=24,"13-24 Months",
IF(TelcoData2[[#This Row],[tenure]]&lt;=36,"25-36 Months",
IF(TelcoData2[[#This Row],[tenure]]&lt;=48,"37-48 Months",
IF(TelcoData2[[#This Row],[tenure]]&lt;=60,"49-60 Months",
"61-72 Months")))))</f>
        <v>49-60 Months</v>
      </c>
    </row>
    <row r="1189" spans="1:24" x14ac:dyDescent="0.3">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s="5">
        <v>7413.55</v>
      </c>
      <c r="U1189" t="s">
        <v>24</v>
      </c>
      <c r="V1189" s="5">
        <f>IFERROR(VALUE(TRIM(TelcoData2[[#This Row],[TotalCharges]])),"")</f>
        <v>7413.55</v>
      </c>
      <c r="W1189">
        <f>IF(TelcoData2[[#This Row],[Churn]]="Yes",1,0)</f>
        <v>0</v>
      </c>
      <c r="X1189" t="str">
        <f>IF(TelcoData2[[#This Row],[tenure]]&lt;=12,"0-12 Months",
IF(TelcoData2[[#This Row],[tenure]]&lt;=24,"13-24 Months",
IF(TelcoData2[[#This Row],[tenure]]&lt;=36,"25-36 Months",
IF(TelcoData2[[#This Row],[tenure]]&lt;=48,"37-48 Months",
IF(TelcoData2[[#This Row],[tenure]]&lt;=60,"49-60 Months",
"61-72 Months")))))</f>
        <v>61-72 Months</v>
      </c>
    </row>
    <row r="1190" spans="1:24" x14ac:dyDescent="0.3">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s="5">
        <v>3532</v>
      </c>
      <c r="U1190" t="s">
        <v>24</v>
      </c>
      <c r="V1190" s="5">
        <f>IFERROR(VALUE(TRIM(TelcoData2[[#This Row],[TotalCharges]])),"")</f>
        <v>3532</v>
      </c>
      <c r="W1190">
        <f>IF(TelcoData2[[#This Row],[Churn]]="Yes",1,0)</f>
        <v>0</v>
      </c>
      <c r="X1190" t="str">
        <f>IF(TelcoData2[[#This Row],[tenure]]&lt;=12,"0-12 Months",
IF(TelcoData2[[#This Row],[tenure]]&lt;=24,"13-24 Months",
IF(TelcoData2[[#This Row],[tenure]]&lt;=36,"25-36 Months",
IF(TelcoData2[[#This Row],[tenure]]&lt;=48,"37-48 Months",
IF(TelcoData2[[#This Row],[tenure]]&lt;=60,"49-60 Months",
"61-72 Months")))))</f>
        <v>25-36 Months</v>
      </c>
    </row>
    <row r="1191" spans="1:24" x14ac:dyDescent="0.3">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s="5">
        <v>256.75</v>
      </c>
      <c r="U1191" t="s">
        <v>24</v>
      </c>
      <c r="V1191" s="5">
        <f>IFERROR(VALUE(TRIM(TelcoData2[[#This Row],[TotalCharges]])),"")</f>
        <v>256.75</v>
      </c>
      <c r="W1191">
        <f>IF(TelcoData2[[#This Row],[Churn]]="Yes",1,0)</f>
        <v>0</v>
      </c>
      <c r="X1191" t="str">
        <f>IF(TelcoData2[[#This Row],[tenure]]&lt;=12,"0-12 Months",
IF(TelcoData2[[#This Row],[tenure]]&lt;=24,"13-24 Months",
IF(TelcoData2[[#This Row],[tenure]]&lt;=36,"25-36 Months",
IF(TelcoData2[[#This Row],[tenure]]&lt;=48,"37-48 Months",
IF(TelcoData2[[#This Row],[tenure]]&lt;=60,"49-60 Months",
"61-72 Months")))))</f>
        <v>0-12 Months</v>
      </c>
    </row>
    <row r="1192" spans="1:24" x14ac:dyDescent="0.3">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s="5">
        <v>3887.25</v>
      </c>
      <c r="U1192" t="s">
        <v>24</v>
      </c>
      <c r="V1192" s="5">
        <f>IFERROR(VALUE(TRIM(TelcoData2[[#This Row],[TotalCharges]])),"")</f>
        <v>3887.25</v>
      </c>
      <c r="W1192">
        <f>IF(TelcoData2[[#This Row],[Churn]]="Yes",1,0)</f>
        <v>0</v>
      </c>
      <c r="X1192" t="str">
        <f>IF(TelcoData2[[#This Row],[tenure]]&lt;=12,"0-12 Months",
IF(TelcoData2[[#This Row],[tenure]]&lt;=24,"13-24 Months",
IF(TelcoData2[[#This Row],[tenure]]&lt;=36,"25-36 Months",
IF(TelcoData2[[#This Row],[tenure]]&lt;=48,"37-48 Months",
IF(TelcoData2[[#This Row],[tenure]]&lt;=60,"49-60 Months",
"61-72 Months")))))</f>
        <v>37-48 Months</v>
      </c>
    </row>
    <row r="1193" spans="1:24" x14ac:dyDescent="0.3">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s="5">
        <v>2490.15</v>
      </c>
      <c r="U1193" t="s">
        <v>24</v>
      </c>
      <c r="V1193" s="5">
        <f>IFERROR(VALUE(TRIM(TelcoData2[[#This Row],[TotalCharges]])),"")</f>
        <v>2490.15</v>
      </c>
      <c r="W1193">
        <f>IF(TelcoData2[[#This Row],[Churn]]="Yes",1,0)</f>
        <v>0</v>
      </c>
      <c r="X1193" t="str">
        <f>IF(TelcoData2[[#This Row],[tenure]]&lt;=12,"0-12 Months",
IF(TelcoData2[[#This Row],[tenure]]&lt;=24,"13-24 Months",
IF(TelcoData2[[#This Row],[tenure]]&lt;=36,"25-36 Months",
IF(TelcoData2[[#This Row],[tenure]]&lt;=48,"37-48 Months",
IF(TelcoData2[[#This Row],[tenure]]&lt;=60,"49-60 Months",
"61-72 Months")))))</f>
        <v>25-36 Months</v>
      </c>
    </row>
    <row r="1194" spans="1:24" x14ac:dyDescent="0.3">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s="5">
        <v>593.45000000000005</v>
      </c>
      <c r="U1194" t="s">
        <v>23</v>
      </c>
      <c r="V1194" s="5">
        <f>IFERROR(VALUE(TRIM(TelcoData2[[#This Row],[TotalCharges]])),"")</f>
        <v>593.45000000000005</v>
      </c>
      <c r="W1194">
        <f>IF(TelcoData2[[#This Row],[Churn]]="Yes",1,0)</f>
        <v>1</v>
      </c>
      <c r="X1194" t="str">
        <f>IF(TelcoData2[[#This Row],[tenure]]&lt;=12,"0-12 Months",
IF(TelcoData2[[#This Row],[tenure]]&lt;=24,"13-24 Months",
IF(TelcoData2[[#This Row],[tenure]]&lt;=36,"25-36 Months",
IF(TelcoData2[[#This Row],[tenure]]&lt;=48,"37-48 Months",
IF(TelcoData2[[#This Row],[tenure]]&lt;=60,"49-60 Months",
"61-72 Months")))))</f>
        <v>0-12 Months</v>
      </c>
    </row>
    <row r="1195" spans="1:24" x14ac:dyDescent="0.3">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s="5">
        <v>3510.3</v>
      </c>
      <c r="U1195" t="s">
        <v>24</v>
      </c>
      <c r="V1195" s="5">
        <f>IFERROR(VALUE(TRIM(TelcoData2[[#This Row],[TotalCharges]])),"")</f>
        <v>3510.3</v>
      </c>
      <c r="W1195">
        <f>IF(TelcoData2[[#This Row],[Churn]]="Yes",1,0)</f>
        <v>0</v>
      </c>
      <c r="X1195" t="str">
        <f>IF(TelcoData2[[#This Row],[tenure]]&lt;=12,"0-12 Months",
IF(TelcoData2[[#This Row],[tenure]]&lt;=24,"13-24 Months",
IF(TelcoData2[[#This Row],[tenure]]&lt;=36,"25-36 Months",
IF(TelcoData2[[#This Row],[tenure]]&lt;=48,"37-48 Months",
IF(TelcoData2[[#This Row],[tenure]]&lt;=60,"49-60 Months",
"61-72 Months")))))</f>
        <v>37-48 Months</v>
      </c>
    </row>
    <row r="1196" spans="1:24" x14ac:dyDescent="0.3">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s="5">
        <v>765.45</v>
      </c>
      <c r="U1196" t="s">
        <v>24</v>
      </c>
      <c r="V1196" s="5">
        <f>IFERROR(VALUE(TRIM(TelcoData2[[#This Row],[TotalCharges]])),"")</f>
        <v>765.45</v>
      </c>
      <c r="W1196">
        <f>IF(TelcoData2[[#This Row],[Churn]]="Yes",1,0)</f>
        <v>0</v>
      </c>
      <c r="X1196" t="str">
        <f>IF(TelcoData2[[#This Row],[tenure]]&lt;=12,"0-12 Months",
IF(TelcoData2[[#This Row],[tenure]]&lt;=24,"13-24 Months",
IF(TelcoData2[[#This Row],[tenure]]&lt;=36,"25-36 Months",
IF(TelcoData2[[#This Row],[tenure]]&lt;=48,"37-48 Months",
IF(TelcoData2[[#This Row],[tenure]]&lt;=60,"49-60 Months",
"61-72 Months")))))</f>
        <v>13-24 Months</v>
      </c>
    </row>
    <row r="1197" spans="1:24" x14ac:dyDescent="0.3">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s="5">
        <v>1259.3499999999999</v>
      </c>
      <c r="U1197" t="s">
        <v>24</v>
      </c>
      <c r="V1197" s="5">
        <f>IFERROR(VALUE(TRIM(TelcoData2[[#This Row],[TotalCharges]])),"")</f>
        <v>1259.3499999999999</v>
      </c>
      <c r="W1197">
        <f>IF(TelcoData2[[#This Row],[Churn]]="Yes",1,0)</f>
        <v>0</v>
      </c>
      <c r="X1197" t="str">
        <f>IF(TelcoData2[[#This Row],[tenure]]&lt;=12,"0-12 Months",
IF(TelcoData2[[#This Row],[tenure]]&lt;=24,"13-24 Months",
IF(TelcoData2[[#This Row],[tenure]]&lt;=36,"25-36 Months",
IF(TelcoData2[[#This Row],[tenure]]&lt;=48,"37-48 Months",
IF(TelcoData2[[#This Row],[tenure]]&lt;=60,"49-60 Months",
"61-72 Months")))))</f>
        <v>13-24 Months</v>
      </c>
    </row>
    <row r="1198" spans="1:24" x14ac:dyDescent="0.3">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s="5">
        <v>5538.35</v>
      </c>
      <c r="U1198" t="s">
        <v>24</v>
      </c>
      <c r="V1198" s="5">
        <f>IFERROR(VALUE(TRIM(TelcoData2[[#This Row],[TotalCharges]])),"")</f>
        <v>5538.35</v>
      </c>
      <c r="W1198">
        <f>IF(TelcoData2[[#This Row],[Churn]]="Yes",1,0)</f>
        <v>0</v>
      </c>
      <c r="X1198" t="str">
        <f>IF(TelcoData2[[#This Row],[tenure]]&lt;=12,"0-12 Months",
IF(TelcoData2[[#This Row],[tenure]]&lt;=24,"13-24 Months",
IF(TelcoData2[[#This Row],[tenure]]&lt;=36,"25-36 Months",
IF(TelcoData2[[#This Row],[tenure]]&lt;=48,"37-48 Months",
IF(TelcoData2[[#This Row],[tenure]]&lt;=60,"49-60 Months",
"61-72 Months")))))</f>
        <v>61-72 Months</v>
      </c>
    </row>
    <row r="1199" spans="1:24" x14ac:dyDescent="0.3">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s="5">
        <v>340.85</v>
      </c>
      <c r="U1199" t="s">
        <v>24</v>
      </c>
      <c r="V1199" s="5">
        <f>IFERROR(VALUE(TRIM(TelcoData2[[#This Row],[TotalCharges]])),"")</f>
        <v>340.85</v>
      </c>
      <c r="W1199">
        <f>IF(TelcoData2[[#This Row],[Churn]]="Yes",1,0)</f>
        <v>0</v>
      </c>
      <c r="X1199" t="str">
        <f>IF(TelcoData2[[#This Row],[tenure]]&lt;=12,"0-12 Months",
IF(TelcoData2[[#This Row],[tenure]]&lt;=24,"13-24 Months",
IF(TelcoData2[[#This Row],[tenure]]&lt;=36,"25-36 Months",
IF(TelcoData2[[#This Row],[tenure]]&lt;=48,"37-48 Months",
IF(TelcoData2[[#This Row],[tenure]]&lt;=60,"49-60 Months",
"61-72 Months")))))</f>
        <v>13-24 Months</v>
      </c>
    </row>
    <row r="1200" spans="1:24" x14ac:dyDescent="0.3">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s="5">
        <v>844.45</v>
      </c>
      <c r="U1200" t="s">
        <v>24</v>
      </c>
      <c r="V1200" s="5">
        <f>IFERROR(VALUE(TRIM(TelcoData2[[#This Row],[TotalCharges]])),"")</f>
        <v>844.45</v>
      </c>
      <c r="W1200">
        <f>IF(TelcoData2[[#This Row],[Churn]]="Yes",1,0)</f>
        <v>0</v>
      </c>
      <c r="X1200" t="str">
        <f>IF(TelcoData2[[#This Row],[tenure]]&lt;=12,"0-12 Months",
IF(TelcoData2[[#This Row],[tenure]]&lt;=24,"13-24 Months",
IF(TelcoData2[[#This Row],[tenure]]&lt;=36,"25-36 Months",
IF(TelcoData2[[#This Row],[tenure]]&lt;=48,"37-48 Months",
IF(TelcoData2[[#This Row],[tenure]]&lt;=60,"49-60 Months",
"61-72 Months")))))</f>
        <v>37-48 Months</v>
      </c>
    </row>
    <row r="1201" spans="1:24" x14ac:dyDescent="0.3">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s="5">
        <v>1348.95</v>
      </c>
      <c r="U1201" t="s">
        <v>24</v>
      </c>
      <c r="V1201" s="5">
        <f>IFERROR(VALUE(TRIM(TelcoData2[[#This Row],[TotalCharges]])),"")</f>
        <v>1348.95</v>
      </c>
      <c r="W1201">
        <f>IF(TelcoData2[[#This Row],[Churn]]="Yes",1,0)</f>
        <v>0</v>
      </c>
      <c r="X1201" t="str">
        <f>IF(TelcoData2[[#This Row],[tenure]]&lt;=12,"0-12 Months",
IF(TelcoData2[[#This Row],[tenure]]&lt;=24,"13-24 Months",
IF(TelcoData2[[#This Row],[tenure]]&lt;=36,"25-36 Months",
IF(TelcoData2[[#This Row],[tenure]]&lt;=48,"37-48 Months",
IF(TelcoData2[[#This Row],[tenure]]&lt;=60,"49-60 Months",
"61-72 Months")))))</f>
        <v>13-24 Months</v>
      </c>
    </row>
    <row r="1202" spans="1:24" x14ac:dyDescent="0.3">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s="5">
        <v>3778</v>
      </c>
      <c r="U1202" t="s">
        <v>24</v>
      </c>
      <c r="V1202" s="5">
        <f>IFERROR(VALUE(TRIM(TelcoData2[[#This Row],[TotalCharges]])),"")</f>
        <v>3778</v>
      </c>
      <c r="W1202">
        <f>IF(TelcoData2[[#This Row],[Churn]]="Yes",1,0)</f>
        <v>0</v>
      </c>
      <c r="X1202" t="str">
        <f>IF(TelcoData2[[#This Row],[tenure]]&lt;=12,"0-12 Months",
IF(TelcoData2[[#This Row],[tenure]]&lt;=24,"13-24 Months",
IF(TelcoData2[[#This Row],[tenure]]&lt;=36,"25-36 Months",
IF(TelcoData2[[#This Row],[tenure]]&lt;=48,"37-48 Months",
IF(TelcoData2[[#This Row],[tenure]]&lt;=60,"49-60 Months",
"61-72 Months")))))</f>
        <v>37-48 Months</v>
      </c>
    </row>
    <row r="1203" spans="1:24" x14ac:dyDescent="0.3">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s="5">
        <v>611.65</v>
      </c>
      <c r="U1203" t="s">
        <v>24</v>
      </c>
      <c r="V1203" s="5">
        <f>IFERROR(VALUE(TRIM(TelcoData2[[#This Row],[TotalCharges]])),"")</f>
        <v>611.65</v>
      </c>
      <c r="W1203">
        <f>IF(TelcoData2[[#This Row],[Churn]]="Yes",1,0)</f>
        <v>0</v>
      </c>
      <c r="X1203" t="str">
        <f>IF(TelcoData2[[#This Row],[tenure]]&lt;=12,"0-12 Months",
IF(TelcoData2[[#This Row],[tenure]]&lt;=24,"13-24 Months",
IF(TelcoData2[[#This Row],[tenure]]&lt;=36,"25-36 Months",
IF(TelcoData2[[#This Row],[tenure]]&lt;=48,"37-48 Months",
IF(TelcoData2[[#This Row],[tenure]]&lt;=60,"49-60 Months",
"61-72 Months")))))</f>
        <v>0-12 Months</v>
      </c>
    </row>
    <row r="1204" spans="1:24" x14ac:dyDescent="0.3">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s="5">
        <v>4867.95</v>
      </c>
      <c r="U1204" t="s">
        <v>23</v>
      </c>
      <c r="V1204" s="5">
        <f>IFERROR(VALUE(TRIM(TelcoData2[[#This Row],[TotalCharges]])),"")</f>
        <v>4867.95</v>
      </c>
      <c r="W1204">
        <f>IF(TelcoData2[[#This Row],[Churn]]="Yes",1,0)</f>
        <v>1</v>
      </c>
      <c r="X1204" t="str">
        <f>IF(TelcoData2[[#This Row],[tenure]]&lt;=12,"0-12 Months",
IF(TelcoData2[[#This Row],[tenure]]&lt;=24,"13-24 Months",
IF(TelcoData2[[#This Row],[tenure]]&lt;=36,"25-36 Months",
IF(TelcoData2[[#This Row],[tenure]]&lt;=48,"37-48 Months",
IF(TelcoData2[[#This Row],[tenure]]&lt;=60,"49-60 Months",
"61-72 Months")))))</f>
        <v>49-60 Months</v>
      </c>
    </row>
    <row r="1205" spans="1:24" x14ac:dyDescent="0.3">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s="5">
        <v>1505.05</v>
      </c>
      <c r="U1205" t="s">
        <v>24</v>
      </c>
      <c r="V1205" s="5">
        <f>IFERROR(VALUE(TRIM(TelcoData2[[#This Row],[TotalCharges]])),"")</f>
        <v>1505.05</v>
      </c>
      <c r="W1205">
        <f>IF(TelcoData2[[#This Row],[Churn]]="Yes",1,0)</f>
        <v>0</v>
      </c>
      <c r="X1205" t="str">
        <f>IF(TelcoData2[[#This Row],[tenure]]&lt;=12,"0-12 Months",
IF(TelcoData2[[#This Row],[tenure]]&lt;=24,"13-24 Months",
IF(TelcoData2[[#This Row],[tenure]]&lt;=36,"25-36 Months",
IF(TelcoData2[[#This Row],[tenure]]&lt;=48,"37-48 Months",
IF(TelcoData2[[#This Row],[tenure]]&lt;=60,"49-60 Months",
"61-72 Months")))))</f>
        <v>49-60 Months</v>
      </c>
    </row>
    <row r="1206" spans="1:24" x14ac:dyDescent="0.3">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s="5">
        <v>467.85</v>
      </c>
      <c r="U1206" t="s">
        <v>24</v>
      </c>
      <c r="V1206" s="5">
        <f>IFERROR(VALUE(TRIM(TelcoData2[[#This Row],[TotalCharges]])),"")</f>
        <v>467.85</v>
      </c>
      <c r="W1206">
        <f>IF(TelcoData2[[#This Row],[Churn]]="Yes",1,0)</f>
        <v>0</v>
      </c>
      <c r="X1206" t="str">
        <f>IF(TelcoData2[[#This Row],[tenure]]&lt;=12,"0-12 Months",
IF(TelcoData2[[#This Row],[tenure]]&lt;=24,"13-24 Months",
IF(TelcoData2[[#This Row],[tenure]]&lt;=36,"25-36 Months",
IF(TelcoData2[[#This Row],[tenure]]&lt;=48,"37-48 Months",
IF(TelcoData2[[#This Row],[tenure]]&lt;=60,"49-60 Months",
"61-72 Months")))))</f>
        <v>13-24 Months</v>
      </c>
    </row>
    <row r="1207" spans="1:24" x14ac:dyDescent="0.3">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s="5">
        <v>74.900000000000006</v>
      </c>
      <c r="U1207" t="s">
        <v>23</v>
      </c>
      <c r="V1207" s="5">
        <f>IFERROR(VALUE(TRIM(TelcoData2[[#This Row],[TotalCharges]])),"")</f>
        <v>74.900000000000006</v>
      </c>
      <c r="W1207">
        <f>IF(TelcoData2[[#This Row],[Churn]]="Yes",1,0)</f>
        <v>1</v>
      </c>
      <c r="X1207" t="str">
        <f>IF(TelcoData2[[#This Row],[tenure]]&lt;=12,"0-12 Months",
IF(TelcoData2[[#This Row],[tenure]]&lt;=24,"13-24 Months",
IF(TelcoData2[[#This Row],[tenure]]&lt;=36,"25-36 Months",
IF(TelcoData2[[#This Row],[tenure]]&lt;=48,"37-48 Months",
IF(TelcoData2[[#This Row],[tenure]]&lt;=60,"49-60 Months",
"61-72 Months")))))</f>
        <v>0-12 Months</v>
      </c>
    </row>
    <row r="1208" spans="1:24" x14ac:dyDescent="0.3">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s="5">
        <v>194.2</v>
      </c>
      <c r="U1208" t="s">
        <v>24</v>
      </c>
      <c r="V1208" s="5">
        <f>IFERROR(VALUE(TRIM(TelcoData2[[#This Row],[TotalCharges]])),"")</f>
        <v>194.2</v>
      </c>
      <c r="W1208">
        <f>IF(TelcoData2[[#This Row],[Churn]]="Yes",1,0)</f>
        <v>0</v>
      </c>
      <c r="X1208" t="str">
        <f>IF(TelcoData2[[#This Row],[tenure]]&lt;=12,"0-12 Months",
IF(TelcoData2[[#This Row],[tenure]]&lt;=24,"13-24 Months",
IF(TelcoData2[[#This Row],[tenure]]&lt;=36,"25-36 Months",
IF(TelcoData2[[#This Row],[tenure]]&lt;=48,"37-48 Months",
IF(TelcoData2[[#This Row],[tenure]]&lt;=60,"49-60 Months",
"61-72 Months")))))</f>
        <v>0-12 Months</v>
      </c>
    </row>
    <row r="1209" spans="1:24" x14ac:dyDescent="0.3">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s="5">
        <v>571.45000000000005</v>
      </c>
      <c r="U1209" t="s">
        <v>24</v>
      </c>
      <c r="V1209" s="5">
        <f>IFERROR(VALUE(TRIM(TelcoData2[[#This Row],[TotalCharges]])),"")</f>
        <v>571.45000000000005</v>
      </c>
      <c r="W1209">
        <f>IF(TelcoData2[[#This Row],[Churn]]="Yes",1,0)</f>
        <v>0</v>
      </c>
      <c r="X1209" t="str">
        <f>IF(TelcoData2[[#This Row],[tenure]]&lt;=12,"0-12 Months",
IF(TelcoData2[[#This Row],[tenure]]&lt;=24,"13-24 Months",
IF(TelcoData2[[#This Row],[tenure]]&lt;=36,"25-36 Months",
IF(TelcoData2[[#This Row],[tenure]]&lt;=48,"37-48 Months",
IF(TelcoData2[[#This Row],[tenure]]&lt;=60,"49-60 Months",
"61-72 Months")))))</f>
        <v>0-12 Months</v>
      </c>
    </row>
    <row r="1210" spans="1:24" x14ac:dyDescent="0.3">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s="5">
        <v>80.25</v>
      </c>
      <c r="U1210" t="s">
        <v>23</v>
      </c>
      <c r="V1210" s="5">
        <f>IFERROR(VALUE(TRIM(TelcoData2[[#This Row],[TotalCharges]])),"")</f>
        <v>80.25</v>
      </c>
      <c r="W1210">
        <f>IF(TelcoData2[[#This Row],[Churn]]="Yes",1,0)</f>
        <v>1</v>
      </c>
      <c r="X1210" t="str">
        <f>IF(TelcoData2[[#This Row],[tenure]]&lt;=12,"0-12 Months",
IF(TelcoData2[[#This Row],[tenure]]&lt;=24,"13-24 Months",
IF(TelcoData2[[#This Row],[tenure]]&lt;=36,"25-36 Months",
IF(TelcoData2[[#This Row],[tenure]]&lt;=48,"37-48 Months",
IF(TelcoData2[[#This Row],[tenure]]&lt;=60,"49-60 Months",
"61-72 Months")))))</f>
        <v>0-12 Months</v>
      </c>
    </row>
    <row r="1211" spans="1:24" x14ac:dyDescent="0.3">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s="5">
        <v>5253.95</v>
      </c>
      <c r="U1211" t="s">
        <v>24</v>
      </c>
      <c r="V1211" s="5">
        <f>IFERROR(VALUE(TRIM(TelcoData2[[#This Row],[TotalCharges]])),"")</f>
        <v>5253.95</v>
      </c>
      <c r="W1211">
        <f>IF(TelcoData2[[#This Row],[Churn]]="Yes",1,0)</f>
        <v>0</v>
      </c>
      <c r="X1211" t="str">
        <f>IF(TelcoData2[[#This Row],[tenure]]&lt;=12,"0-12 Months",
IF(TelcoData2[[#This Row],[tenure]]&lt;=24,"13-24 Months",
IF(TelcoData2[[#This Row],[tenure]]&lt;=36,"25-36 Months",
IF(TelcoData2[[#This Row],[tenure]]&lt;=48,"37-48 Months",
IF(TelcoData2[[#This Row],[tenure]]&lt;=60,"49-60 Months",
"61-72 Months")))))</f>
        <v>49-60 Months</v>
      </c>
    </row>
    <row r="1212" spans="1:24" x14ac:dyDescent="0.3">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s="5">
        <v>1149.6500000000001</v>
      </c>
      <c r="U1212" t="s">
        <v>23</v>
      </c>
      <c r="V1212" s="5">
        <f>IFERROR(VALUE(TRIM(TelcoData2[[#This Row],[TotalCharges]])),"")</f>
        <v>1149.6500000000001</v>
      </c>
      <c r="W1212">
        <f>IF(TelcoData2[[#This Row],[Churn]]="Yes",1,0)</f>
        <v>1</v>
      </c>
      <c r="X1212" t="str">
        <f>IF(TelcoData2[[#This Row],[tenure]]&lt;=12,"0-12 Months",
IF(TelcoData2[[#This Row],[tenure]]&lt;=24,"13-24 Months",
IF(TelcoData2[[#This Row],[tenure]]&lt;=36,"25-36 Months",
IF(TelcoData2[[#This Row],[tenure]]&lt;=48,"37-48 Months",
IF(TelcoData2[[#This Row],[tenure]]&lt;=60,"49-60 Months",
"61-72 Months")))))</f>
        <v>13-24 Months</v>
      </c>
    </row>
    <row r="1213" spans="1:24" x14ac:dyDescent="0.3">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s="5">
        <v>740.8</v>
      </c>
      <c r="U1213" t="s">
        <v>23</v>
      </c>
      <c r="V1213" s="5">
        <f>IFERROR(VALUE(TRIM(TelcoData2[[#This Row],[TotalCharges]])),"")</f>
        <v>740.8</v>
      </c>
      <c r="W1213">
        <f>IF(TelcoData2[[#This Row],[Churn]]="Yes",1,0)</f>
        <v>1</v>
      </c>
      <c r="X1213" t="str">
        <f>IF(TelcoData2[[#This Row],[tenure]]&lt;=12,"0-12 Months",
IF(TelcoData2[[#This Row],[tenure]]&lt;=24,"13-24 Months",
IF(TelcoData2[[#This Row],[tenure]]&lt;=36,"25-36 Months",
IF(TelcoData2[[#This Row],[tenure]]&lt;=48,"37-48 Months",
IF(TelcoData2[[#This Row],[tenure]]&lt;=60,"49-60 Months",
"61-72 Months")))))</f>
        <v>0-12 Months</v>
      </c>
    </row>
    <row r="1214" spans="1:24" x14ac:dyDescent="0.3">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s="5">
        <v>521.35</v>
      </c>
      <c r="U1214" t="s">
        <v>24</v>
      </c>
      <c r="V1214" s="5">
        <f>IFERROR(VALUE(TRIM(TelcoData2[[#This Row],[TotalCharges]])),"")</f>
        <v>521.35</v>
      </c>
      <c r="W1214">
        <f>IF(TelcoData2[[#This Row],[Churn]]="Yes",1,0)</f>
        <v>0</v>
      </c>
      <c r="X1214" t="str">
        <f>IF(TelcoData2[[#This Row],[tenure]]&lt;=12,"0-12 Months",
IF(TelcoData2[[#This Row],[tenure]]&lt;=24,"13-24 Months",
IF(TelcoData2[[#This Row],[tenure]]&lt;=36,"25-36 Months",
IF(TelcoData2[[#This Row],[tenure]]&lt;=48,"37-48 Months",
IF(TelcoData2[[#This Row],[tenure]]&lt;=60,"49-60 Months",
"61-72 Months")))))</f>
        <v>0-12 Months</v>
      </c>
    </row>
    <row r="1215" spans="1:24" x14ac:dyDescent="0.3">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s="5">
        <v>1412.65</v>
      </c>
      <c r="U1215" t="s">
        <v>24</v>
      </c>
      <c r="V1215" s="5">
        <f>IFERROR(VALUE(TRIM(TelcoData2[[#This Row],[TotalCharges]])),"")</f>
        <v>1412.65</v>
      </c>
      <c r="W1215">
        <f>IF(TelcoData2[[#This Row],[Churn]]="Yes",1,0)</f>
        <v>0</v>
      </c>
      <c r="X1215" t="str">
        <f>IF(TelcoData2[[#This Row],[tenure]]&lt;=12,"0-12 Months",
IF(TelcoData2[[#This Row],[tenure]]&lt;=24,"13-24 Months",
IF(TelcoData2[[#This Row],[tenure]]&lt;=36,"25-36 Months",
IF(TelcoData2[[#This Row],[tenure]]&lt;=48,"37-48 Months",
IF(TelcoData2[[#This Row],[tenure]]&lt;=60,"49-60 Months",
"61-72 Months")))))</f>
        <v>61-72 Months</v>
      </c>
    </row>
    <row r="1216" spans="1:24" x14ac:dyDescent="0.3">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s="5">
        <v>1532.45</v>
      </c>
      <c r="U1216" t="s">
        <v>23</v>
      </c>
      <c r="V1216" s="5">
        <f>IFERROR(VALUE(TRIM(TelcoData2[[#This Row],[TotalCharges]])),"")</f>
        <v>1532.45</v>
      </c>
      <c r="W1216">
        <f>IF(TelcoData2[[#This Row],[Churn]]="Yes",1,0)</f>
        <v>1</v>
      </c>
      <c r="X1216" t="str">
        <f>IF(TelcoData2[[#This Row],[tenure]]&lt;=12,"0-12 Months",
IF(TelcoData2[[#This Row],[tenure]]&lt;=24,"13-24 Months",
IF(TelcoData2[[#This Row],[tenure]]&lt;=36,"25-36 Months",
IF(TelcoData2[[#This Row],[tenure]]&lt;=48,"37-48 Months",
IF(TelcoData2[[#This Row],[tenure]]&lt;=60,"49-60 Months",
"61-72 Months")))))</f>
        <v>13-24 Months</v>
      </c>
    </row>
    <row r="1217" spans="1:24" x14ac:dyDescent="0.3">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s="5">
        <v>250.05</v>
      </c>
      <c r="U1217" t="s">
        <v>23</v>
      </c>
      <c r="V1217" s="5">
        <f>IFERROR(VALUE(TRIM(TelcoData2[[#This Row],[TotalCharges]])),"")</f>
        <v>250.05</v>
      </c>
      <c r="W1217">
        <f>IF(TelcoData2[[#This Row],[Churn]]="Yes",1,0)</f>
        <v>1</v>
      </c>
      <c r="X1217" t="str">
        <f>IF(TelcoData2[[#This Row],[tenure]]&lt;=12,"0-12 Months",
IF(TelcoData2[[#This Row],[tenure]]&lt;=24,"13-24 Months",
IF(TelcoData2[[#This Row],[tenure]]&lt;=36,"25-36 Months",
IF(TelcoData2[[#This Row],[tenure]]&lt;=48,"37-48 Months",
IF(TelcoData2[[#This Row],[tenure]]&lt;=60,"49-60 Months",
"61-72 Months")))))</f>
        <v>0-12 Months</v>
      </c>
    </row>
    <row r="1218" spans="1:24" x14ac:dyDescent="0.3">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s="5">
        <v>1090.5999999999999</v>
      </c>
      <c r="U1218" t="s">
        <v>24</v>
      </c>
      <c r="V1218" s="5">
        <f>IFERROR(VALUE(TRIM(TelcoData2[[#This Row],[TotalCharges]])),"")</f>
        <v>1090.5999999999999</v>
      </c>
      <c r="W1218">
        <f>IF(TelcoData2[[#This Row],[Churn]]="Yes",1,0)</f>
        <v>0</v>
      </c>
      <c r="X1218" t="str">
        <f>IF(TelcoData2[[#This Row],[tenure]]&lt;=12,"0-12 Months",
IF(TelcoData2[[#This Row],[tenure]]&lt;=24,"13-24 Months",
IF(TelcoData2[[#This Row],[tenure]]&lt;=36,"25-36 Months",
IF(TelcoData2[[#This Row],[tenure]]&lt;=48,"37-48 Months",
IF(TelcoData2[[#This Row],[tenure]]&lt;=60,"49-60 Months",
"61-72 Months")))))</f>
        <v>49-60 Months</v>
      </c>
    </row>
    <row r="1219" spans="1:24" x14ac:dyDescent="0.3">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s="5">
        <v>1446.8</v>
      </c>
      <c r="U1219" t="s">
        <v>24</v>
      </c>
      <c r="V1219" s="5">
        <f>IFERROR(VALUE(TRIM(TelcoData2[[#This Row],[TotalCharges]])),"")</f>
        <v>1446.8</v>
      </c>
      <c r="W1219">
        <f>IF(TelcoData2[[#This Row],[Churn]]="Yes",1,0)</f>
        <v>0</v>
      </c>
      <c r="X1219" t="str">
        <f>IF(TelcoData2[[#This Row],[tenure]]&lt;=12,"0-12 Months",
IF(TelcoData2[[#This Row],[tenure]]&lt;=24,"13-24 Months",
IF(TelcoData2[[#This Row],[tenure]]&lt;=36,"25-36 Months",
IF(TelcoData2[[#This Row],[tenure]]&lt;=48,"37-48 Months",
IF(TelcoData2[[#This Row],[tenure]]&lt;=60,"49-60 Months",
"61-72 Months")))))</f>
        <v>61-72 Months</v>
      </c>
    </row>
    <row r="1220" spans="1:24" x14ac:dyDescent="0.3">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s="5">
        <v>2282.5500000000002</v>
      </c>
      <c r="U1220" t="s">
        <v>23</v>
      </c>
      <c r="V1220" s="5">
        <f>IFERROR(VALUE(TRIM(TelcoData2[[#This Row],[TotalCharges]])),"")</f>
        <v>2282.5500000000002</v>
      </c>
      <c r="W1220">
        <f>IF(TelcoData2[[#This Row],[Churn]]="Yes",1,0)</f>
        <v>1</v>
      </c>
      <c r="X1220" t="str">
        <f>IF(TelcoData2[[#This Row],[tenure]]&lt;=12,"0-12 Months",
IF(TelcoData2[[#This Row],[tenure]]&lt;=24,"13-24 Months",
IF(TelcoData2[[#This Row],[tenure]]&lt;=36,"25-36 Months",
IF(TelcoData2[[#This Row],[tenure]]&lt;=48,"37-48 Months",
IF(TelcoData2[[#This Row],[tenure]]&lt;=60,"49-60 Months",
"61-72 Months")))))</f>
        <v>13-24 Months</v>
      </c>
    </row>
    <row r="1221" spans="1:24" x14ac:dyDescent="0.3">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s="5">
        <v>4300.45</v>
      </c>
      <c r="U1221" t="s">
        <v>24</v>
      </c>
      <c r="V1221" s="5">
        <f>IFERROR(VALUE(TRIM(TelcoData2[[#This Row],[TotalCharges]])),"")</f>
        <v>4300.45</v>
      </c>
      <c r="W1221">
        <f>IF(TelcoData2[[#This Row],[Churn]]="Yes",1,0)</f>
        <v>0</v>
      </c>
      <c r="X1221" t="str">
        <f>IF(TelcoData2[[#This Row],[tenure]]&lt;=12,"0-12 Months",
IF(TelcoData2[[#This Row],[tenure]]&lt;=24,"13-24 Months",
IF(TelcoData2[[#This Row],[tenure]]&lt;=36,"25-36 Months",
IF(TelcoData2[[#This Row],[tenure]]&lt;=48,"37-48 Months",
IF(TelcoData2[[#This Row],[tenure]]&lt;=60,"49-60 Months",
"61-72 Months")))))</f>
        <v>61-72 Months</v>
      </c>
    </row>
    <row r="1222" spans="1:24" x14ac:dyDescent="0.3">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s="5">
        <v>1111.2</v>
      </c>
      <c r="U1222" t="s">
        <v>24</v>
      </c>
      <c r="V1222" s="5">
        <f>IFERROR(VALUE(TRIM(TelcoData2[[#This Row],[TotalCharges]])),"")</f>
        <v>1111.2</v>
      </c>
      <c r="W1222">
        <f>IF(TelcoData2[[#This Row],[Churn]]="Yes",1,0)</f>
        <v>0</v>
      </c>
      <c r="X1222" t="str">
        <f>IF(TelcoData2[[#This Row],[tenure]]&lt;=12,"0-12 Months",
IF(TelcoData2[[#This Row],[tenure]]&lt;=24,"13-24 Months",
IF(TelcoData2[[#This Row],[tenure]]&lt;=36,"25-36 Months",
IF(TelcoData2[[#This Row],[tenure]]&lt;=48,"37-48 Months",
IF(TelcoData2[[#This Row],[tenure]]&lt;=60,"49-60 Months",
"61-72 Months")))))</f>
        <v>13-24 Months</v>
      </c>
    </row>
    <row r="1223" spans="1:24" x14ac:dyDescent="0.3">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s="5">
        <v>190.1</v>
      </c>
      <c r="U1223" t="s">
        <v>24</v>
      </c>
      <c r="V1223" s="5">
        <f>IFERROR(VALUE(TRIM(TelcoData2[[#This Row],[TotalCharges]])),"")</f>
        <v>190.1</v>
      </c>
      <c r="W1223">
        <f>IF(TelcoData2[[#This Row],[Churn]]="Yes",1,0)</f>
        <v>0</v>
      </c>
      <c r="X1223" t="str">
        <f>IF(TelcoData2[[#This Row],[tenure]]&lt;=12,"0-12 Months",
IF(TelcoData2[[#This Row],[tenure]]&lt;=24,"13-24 Months",
IF(TelcoData2[[#This Row],[tenure]]&lt;=36,"25-36 Months",
IF(TelcoData2[[#This Row],[tenure]]&lt;=48,"37-48 Months",
IF(TelcoData2[[#This Row],[tenure]]&lt;=60,"49-60 Months",
"61-72 Months")))))</f>
        <v>0-12 Months</v>
      </c>
    </row>
    <row r="1224" spans="1:24" x14ac:dyDescent="0.3">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s="5">
        <v>4447.75</v>
      </c>
      <c r="U1224" t="s">
        <v>24</v>
      </c>
      <c r="V1224" s="5">
        <f>IFERROR(VALUE(TRIM(TelcoData2[[#This Row],[TotalCharges]])),"")</f>
        <v>4447.75</v>
      </c>
      <c r="W1224">
        <f>IF(TelcoData2[[#This Row],[Churn]]="Yes",1,0)</f>
        <v>0</v>
      </c>
      <c r="X1224" t="str">
        <f>IF(TelcoData2[[#This Row],[tenure]]&lt;=12,"0-12 Months",
IF(TelcoData2[[#This Row],[tenure]]&lt;=24,"13-24 Months",
IF(TelcoData2[[#This Row],[tenure]]&lt;=36,"25-36 Months",
IF(TelcoData2[[#This Row],[tenure]]&lt;=48,"37-48 Months",
IF(TelcoData2[[#This Row],[tenure]]&lt;=60,"49-60 Months",
"61-72 Months")))))</f>
        <v>61-72 Months</v>
      </c>
    </row>
    <row r="1225" spans="1:24" x14ac:dyDescent="0.3">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s="5">
        <v>143.35</v>
      </c>
      <c r="U1225" t="s">
        <v>23</v>
      </c>
      <c r="V1225" s="5">
        <f>IFERROR(VALUE(TRIM(TelcoData2[[#This Row],[TotalCharges]])),"")</f>
        <v>143.35</v>
      </c>
      <c r="W1225">
        <f>IF(TelcoData2[[#This Row],[Churn]]="Yes",1,0)</f>
        <v>1</v>
      </c>
      <c r="X1225" t="str">
        <f>IF(TelcoData2[[#This Row],[tenure]]&lt;=12,"0-12 Months",
IF(TelcoData2[[#This Row],[tenure]]&lt;=24,"13-24 Months",
IF(TelcoData2[[#This Row],[tenure]]&lt;=36,"25-36 Months",
IF(TelcoData2[[#This Row],[tenure]]&lt;=48,"37-48 Months",
IF(TelcoData2[[#This Row],[tenure]]&lt;=60,"49-60 Months",
"61-72 Months")))))</f>
        <v>0-12 Months</v>
      </c>
    </row>
    <row r="1226" spans="1:24" x14ac:dyDescent="0.3">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s="5">
        <v>45.85</v>
      </c>
      <c r="U1226" t="s">
        <v>23</v>
      </c>
      <c r="V1226" s="5">
        <f>IFERROR(VALUE(TRIM(TelcoData2[[#This Row],[TotalCharges]])),"")</f>
        <v>45.85</v>
      </c>
      <c r="W1226">
        <f>IF(TelcoData2[[#This Row],[Churn]]="Yes",1,0)</f>
        <v>1</v>
      </c>
      <c r="X1226" t="str">
        <f>IF(TelcoData2[[#This Row],[tenure]]&lt;=12,"0-12 Months",
IF(TelcoData2[[#This Row],[tenure]]&lt;=24,"13-24 Months",
IF(TelcoData2[[#This Row],[tenure]]&lt;=36,"25-36 Months",
IF(TelcoData2[[#This Row],[tenure]]&lt;=48,"37-48 Months",
IF(TelcoData2[[#This Row],[tenure]]&lt;=60,"49-60 Months",
"61-72 Months")))))</f>
        <v>0-12 Months</v>
      </c>
    </row>
    <row r="1227" spans="1:24" x14ac:dyDescent="0.3">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s="5">
        <v>810.2</v>
      </c>
      <c r="U1227" t="s">
        <v>23</v>
      </c>
      <c r="V1227" s="5">
        <f>IFERROR(VALUE(TRIM(TelcoData2[[#This Row],[TotalCharges]])),"")</f>
        <v>810.2</v>
      </c>
      <c r="W1227">
        <f>IF(TelcoData2[[#This Row],[Churn]]="Yes",1,0)</f>
        <v>1</v>
      </c>
      <c r="X1227" t="str">
        <f>IF(TelcoData2[[#This Row],[tenure]]&lt;=12,"0-12 Months",
IF(TelcoData2[[#This Row],[tenure]]&lt;=24,"13-24 Months",
IF(TelcoData2[[#This Row],[tenure]]&lt;=36,"25-36 Months",
IF(TelcoData2[[#This Row],[tenure]]&lt;=48,"37-48 Months",
IF(TelcoData2[[#This Row],[tenure]]&lt;=60,"49-60 Months",
"61-72 Months")))))</f>
        <v>13-24 Months</v>
      </c>
    </row>
    <row r="1228" spans="1:24" x14ac:dyDescent="0.3">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s="5">
        <v>1830.05</v>
      </c>
      <c r="U1228" t="s">
        <v>24</v>
      </c>
      <c r="V1228" s="5">
        <f>IFERROR(VALUE(TRIM(TelcoData2[[#This Row],[TotalCharges]])),"")</f>
        <v>1830.05</v>
      </c>
      <c r="W1228">
        <f>IF(TelcoData2[[#This Row],[Churn]]="Yes",1,0)</f>
        <v>0</v>
      </c>
      <c r="X1228" t="str">
        <f>IF(TelcoData2[[#This Row],[tenure]]&lt;=12,"0-12 Months",
IF(TelcoData2[[#This Row],[tenure]]&lt;=24,"13-24 Months",
IF(TelcoData2[[#This Row],[tenure]]&lt;=36,"25-36 Months",
IF(TelcoData2[[#This Row],[tenure]]&lt;=48,"37-48 Months",
IF(TelcoData2[[#This Row],[tenure]]&lt;=60,"49-60 Months",
"61-72 Months")))))</f>
        <v>61-72 Months</v>
      </c>
    </row>
    <row r="1229" spans="1:24" x14ac:dyDescent="0.3">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s="5">
        <v>2820.65</v>
      </c>
      <c r="U1229" t="s">
        <v>24</v>
      </c>
      <c r="V1229" s="5">
        <f>IFERROR(VALUE(TRIM(TelcoData2[[#This Row],[TotalCharges]])),"")</f>
        <v>2820.65</v>
      </c>
      <c r="W1229">
        <f>IF(TelcoData2[[#This Row],[Churn]]="Yes",1,0)</f>
        <v>0</v>
      </c>
      <c r="X1229" t="str">
        <f>IF(TelcoData2[[#This Row],[tenure]]&lt;=12,"0-12 Months",
IF(TelcoData2[[#This Row],[tenure]]&lt;=24,"13-24 Months",
IF(TelcoData2[[#This Row],[tenure]]&lt;=36,"25-36 Months",
IF(TelcoData2[[#This Row],[tenure]]&lt;=48,"37-48 Months",
IF(TelcoData2[[#This Row],[tenure]]&lt;=60,"49-60 Months",
"61-72 Months")))))</f>
        <v>25-36 Months</v>
      </c>
    </row>
    <row r="1230" spans="1:24" x14ac:dyDescent="0.3">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s="5">
        <v>4847.3500000000004</v>
      </c>
      <c r="U1230" t="s">
        <v>24</v>
      </c>
      <c r="V1230" s="5">
        <f>IFERROR(VALUE(TRIM(TelcoData2[[#This Row],[TotalCharges]])),"")</f>
        <v>4847.3500000000004</v>
      </c>
      <c r="W1230">
        <f>IF(TelcoData2[[#This Row],[Churn]]="Yes",1,0)</f>
        <v>0</v>
      </c>
      <c r="X1230" t="str">
        <f>IF(TelcoData2[[#This Row],[tenure]]&lt;=12,"0-12 Months",
IF(TelcoData2[[#This Row],[tenure]]&lt;=24,"13-24 Months",
IF(TelcoData2[[#This Row],[tenure]]&lt;=36,"25-36 Months",
IF(TelcoData2[[#This Row],[tenure]]&lt;=48,"37-48 Months",
IF(TelcoData2[[#This Row],[tenure]]&lt;=60,"49-60 Months",
"61-72 Months")))))</f>
        <v>49-60 Months</v>
      </c>
    </row>
    <row r="1231" spans="1:24" x14ac:dyDescent="0.3">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s="5">
        <v>4729.3</v>
      </c>
      <c r="U1231" t="s">
        <v>24</v>
      </c>
      <c r="V1231" s="5">
        <f>IFERROR(VALUE(TRIM(TelcoData2[[#This Row],[TotalCharges]])),"")</f>
        <v>4729.3</v>
      </c>
      <c r="W1231">
        <f>IF(TelcoData2[[#This Row],[Churn]]="Yes",1,0)</f>
        <v>0</v>
      </c>
      <c r="X1231" t="str">
        <f>IF(TelcoData2[[#This Row],[tenure]]&lt;=12,"0-12 Months",
IF(TelcoData2[[#This Row],[tenure]]&lt;=24,"13-24 Months",
IF(TelcoData2[[#This Row],[tenure]]&lt;=36,"25-36 Months",
IF(TelcoData2[[#This Row],[tenure]]&lt;=48,"37-48 Months",
IF(TelcoData2[[#This Row],[tenure]]&lt;=60,"49-60 Months",
"61-72 Months")))))</f>
        <v>61-72 Months</v>
      </c>
    </row>
    <row r="1232" spans="1:24" x14ac:dyDescent="0.3">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s="5">
        <v>4017.45</v>
      </c>
      <c r="U1232" t="s">
        <v>24</v>
      </c>
      <c r="V1232" s="5">
        <f>IFERROR(VALUE(TRIM(TelcoData2[[#This Row],[TotalCharges]])),"")</f>
        <v>4017.45</v>
      </c>
      <c r="W1232">
        <f>IF(TelcoData2[[#This Row],[Churn]]="Yes",1,0)</f>
        <v>0</v>
      </c>
      <c r="X1232" t="str">
        <f>IF(TelcoData2[[#This Row],[tenure]]&lt;=12,"0-12 Months",
IF(TelcoData2[[#This Row],[tenure]]&lt;=24,"13-24 Months",
IF(TelcoData2[[#This Row],[tenure]]&lt;=36,"25-36 Months",
IF(TelcoData2[[#This Row],[tenure]]&lt;=48,"37-48 Months",
IF(TelcoData2[[#This Row],[tenure]]&lt;=60,"49-60 Months",
"61-72 Months")))))</f>
        <v>37-48 Months</v>
      </c>
    </row>
    <row r="1233" spans="1:24" x14ac:dyDescent="0.3">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s="5">
        <v>1398.6</v>
      </c>
      <c r="U1233" t="s">
        <v>24</v>
      </c>
      <c r="V1233" s="5">
        <f>IFERROR(VALUE(TRIM(TelcoData2[[#This Row],[TotalCharges]])),"")</f>
        <v>1398.6</v>
      </c>
      <c r="W1233">
        <f>IF(TelcoData2[[#This Row],[Churn]]="Yes",1,0)</f>
        <v>0</v>
      </c>
      <c r="X1233" t="str">
        <f>IF(TelcoData2[[#This Row],[tenure]]&lt;=12,"0-12 Months",
IF(TelcoData2[[#This Row],[tenure]]&lt;=24,"13-24 Months",
IF(TelcoData2[[#This Row],[tenure]]&lt;=36,"25-36 Months",
IF(TelcoData2[[#This Row],[tenure]]&lt;=48,"37-48 Months",
IF(TelcoData2[[#This Row],[tenure]]&lt;=60,"49-60 Months",
"61-72 Months")))))</f>
        <v>13-24 Months</v>
      </c>
    </row>
    <row r="1234" spans="1:24" x14ac:dyDescent="0.3">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s="5">
        <v>2564.3000000000002</v>
      </c>
      <c r="U1234" t="s">
        <v>23</v>
      </c>
      <c r="V1234" s="5">
        <f>IFERROR(VALUE(TRIM(TelcoData2[[#This Row],[TotalCharges]])),"")</f>
        <v>2564.3000000000002</v>
      </c>
      <c r="W1234">
        <f>IF(TelcoData2[[#This Row],[Churn]]="Yes",1,0)</f>
        <v>1</v>
      </c>
      <c r="X1234" t="str">
        <f>IF(TelcoData2[[#This Row],[tenure]]&lt;=12,"0-12 Months",
IF(TelcoData2[[#This Row],[tenure]]&lt;=24,"13-24 Months",
IF(TelcoData2[[#This Row],[tenure]]&lt;=36,"25-36 Months",
IF(TelcoData2[[#This Row],[tenure]]&lt;=48,"37-48 Months",
IF(TelcoData2[[#This Row],[tenure]]&lt;=60,"49-60 Months",
"61-72 Months")))))</f>
        <v>25-36 Months</v>
      </c>
    </row>
    <row r="1235" spans="1:24" x14ac:dyDescent="0.3">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s="5">
        <v>1685.9</v>
      </c>
      <c r="U1235" t="s">
        <v>24</v>
      </c>
      <c r="V1235" s="5">
        <f>IFERROR(VALUE(TRIM(TelcoData2[[#This Row],[TotalCharges]])),"")</f>
        <v>1685.9</v>
      </c>
      <c r="W1235">
        <f>IF(TelcoData2[[#This Row],[Churn]]="Yes",1,0)</f>
        <v>0</v>
      </c>
      <c r="X1235" t="str">
        <f>IF(TelcoData2[[#This Row],[tenure]]&lt;=12,"0-12 Months",
IF(TelcoData2[[#This Row],[tenure]]&lt;=24,"13-24 Months",
IF(TelcoData2[[#This Row],[tenure]]&lt;=36,"25-36 Months",
IF(TelcoData2[[#This Row],[tenure]]&lt;=48,"37-48 Months",
IF(TelcoData2[[#This Row],[tenure]]&lt;=60,"49-60 Months",
"61-72 Months")))))</f>
        <v>61-72 Months</v>
      </c>
    </row>
    <row r="1236" spans="1:24" x14ac:dyDescent="0.3">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s="5">
        <v>5826.65</v>
      </c>
      <c r="U1236" t="s">
        <v>24</v>
      </c>
      <c r="V1236" s="5">
        <f>IFERROR(VALUE(TRIM(TelcoData2[[#This Row],[TotalCharges]])),"")</f>
        <v>5826.65</v>
      </c>
      <c r="W1236">
        <f>IF(TelcoData2[[#This Row],[Churn]]="Yes",1,0)</f>
        <v>0</v>
      </c>
      <c r="X1236" t="str">
        <f>IF(TelcoData2[[#This Row],[tenure]]&lt;=12,"0-12 Months",
IF(TelcoData2[[#This Row],[tenure]]&lt;=24,"13-24 Months",
IF(TelcoData2[[#This Row],[tenure]]&lt;=36,"25-36 Months",
IF(TelcoData2[[#This Row],[tenure]]&lt;=48,"37-48 Months",
IF(TelcoData2[[#This Row],[tenure]]&lt;=60,"49-60 Months",
"61-72 Months")))))</f>
        <v>49-60 Months</v>
      </c>
    </row>
    <row r="1237" spans="1:24" x14ac:dyDescent="0.3">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s="5">
        <v>6066.55</v>
      </c>
      <c r="U1237" t="s">
        <v>24</v>
      </c>
      <c r="V1237" s="5">
        <f>IFERROR(VALUE(TRIM(TelcoData2[[#This Row],[TotalCharges]])),"")</f>
        <v>6066.55</v>
      </c>
      <c r="W1237">
        <f>IF(TelcoData2[[#This Row],[Churn]]="Yes",1,0)</f>
        <v>0</v>
      </c>
      <c r="X1237" t="str">
        <f>IF(TelcoData2[[#This Row],[tenure]]&lt;=12,"0-12 Months",
IF(TelcoData2[[#This Row],[tenure]]&lt;=24,"13-24 Months",
IF(TelcoData2[[#This Row],[tenure]]&lt;=36,"25-36 Months",
IF(TelcoData2[[#This Row],[tenure]]&lt;=48,"37-48 Months",
IF(TelcoData2[[#This Row],[tenure]]&lt;=60,"49-60 Months",
"61-72 Months")))))</f>
        <v>61-72 Months</v>
      </c>
    </row>
    <row r="1238" spans="1:24" x14ac:dyDescent="0.3">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s="5">
        <v>228.4</v>
      </c>
      <c r="U1238" t="s">
        <v>23</v>
      </c>
      <c r="V1238" s="5">
        <f>IFERROR(VALUE(TRIM(TelcoData2[[#This Row],[TotalCharges]])),"")</f>
        <v>228.4</v>
      </c>
      <c r="W1238">
        <f>IF(TelcoData2[[#This Row],[Churn]]="Yes",1,0)</f>
        <v>1</v>
      </c>
      <c r="X1238" t="str">
        <f>IF(TelcoData2[[#This Row],[tenure]]&lt;=12,"0-12 Months",
IF(TelcoData2[[#This Row],[tenure]]&lt;=24,"13-24 Months",
IF(TelcoData2[[#This Row],[tenure]]&lt;=36,"25-36 Months",
IF(TelcoData2[[#This Row],[tenure]]&lt;=48,"37-48 Months",
IF(TelcoData2[[#This Row],[tenure]]&lt;=60,"49-60 Months",
"61-72 Months")))))</f>
        <v>0-12 Months</v>
      </c>
    </row>
    <row r="1239" spans="1:24" x14ac:dyDescent="0.3">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s="5">
        <v>270.2</v>
      </c>
      <c r="U1239" t="s">
        <v>24</v>
      </c>
      <c r="V1239" s="5">
        <f>IFERROR(VALUE(TRIM(TelcoData2[[#This Row],[TotalCharges]])),"")</f>
        <v>270.2</v>
      </c>
      <c r="W1239">
        <f>IF(TelcoData2[[#This Row],[Churn]]="Yes",1,0)</f>
        <v>0</v>
      </c>
      <c r="X1239" t="str">
        <f>IF(TelcoData2[[#This Row],[tenure]]&lt;=12,"0-12 Months",
IF(TelcoData2[[#This Row],[tenure]]&lt;=24,"13-24 Months",
IF(TelcoData2[[#This Row],[tenure]]&lt;=36,"25-36 Months",
IF(TelcoData2[[#This Row],[tenure]]&lt;=48,"37-48 Months",
IF(TelcoData2[[#This Row],[tenure]]&lt;=60,"49-60 Months",
"61-72 Months")))))</f>
        <v>13-24 Months</v>
      </c>
    </row>
    <row r="1240" spans="1:24" x14ac:dyDescent="0.3">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s="5">
        <v>1529.2</v>
      </c>
      <c r="U1240" t="s">
        <v>23</v>
      </c>
      <c r="V1240" s="5">
        <f>IFERROR(VALUE(TRIM(TelcoData2[[#This Row],[TotalCharges]])),"")</f>
        <v>1529.2</v>
      </c>
      <c r="W1240">
        <f>IF(TelcoData2[[#This Row],[Churn]]="Yes",1,0)</f>
        <v>1</v>
      </c>
      <c r="X1240" t="str">
        <f>IF(TelcoData2[[#This Row],[tenure]]&lt;=12,"0-12 Months",
IF(TelcoData2[[#This Row],[tenure]]&lt;=24,"13-24 Months",
IF(TelcoData2[[#This Row],[tenure]]&lt;=36,"25-36 Months",
IF(TelcoData2[[#This Row],[tenure]]&lt;=48,"37-48 Months",
IF(TelcoData2[[#This Row],[tenure]]&lt;=60,"49-60 Months",
"61-72 Months")))))</f>
        <v>13-24 Months</v>
      </c>
    </row>
    <row r="1241" spans="1:24" x14ac:dyDescent="0.3">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s="5">
        <v>168.6</v>
      </c>
      <c r="U1241" t="s">
        <v>24</v>
      </c>
      <c r="V1241" s="5">
        <f>IFERROR(VALUE(TRIM(TelcoData2[[#This Row],[TotalCharges]])),"")</f>
        <v>168.6</v>
      </c>
      <c r="W1241">
        <f>IF(TelcoData2[[#This Row],[Churn]]="Yes",1,0)</f>
        <v>0</v>
      </c>
      <c r="X1241" t="str">
        <f>IF(TelcoData2[[#This Row],[tenure]]&lt;=12,"0-12 Months",
IF(TelcoData2[[#This Row],[tenure]]&lt;=24,"13-24 Months",
IF(TelcoData2[[#This Row],[tenure]]&lt;=36,"25-36 Months",
IF(TelcoData2[[#This Row],[tenure]]&lt;=48,"37-48 Months",
IF(TelcoData2[[#This Row],[tenure]]&lt;=60,"49-60 Months",
"61-72 Months")))))</f>
        <v>0-12 Months</v>
      </c>
    </row>
    <row r="1242" spans="1:24" x14ac:dyDescent="0.3">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s="5">
        <v>536.35</v>
      </c>
      <c r="U1242" t="s">
        <v>24</v>
      </c>
      <c r="V1242" s="5">
        <f>IFERROR(VALUE(TRIM(TelcoData2[[#This Row],[TotalCharges]])),"")</f>
        <v>536.35</v>
      </c>
      <c r="W1242">
        <f>IF(TelcoData2[[#This Row],[Churn]]="Yes",1,0)</f>
        <v>0</v>
      </c>
      <c r="X1242" t="str">
        <f>IF(TelcoData2[[#This Row],[tenure]]&lt;=12,"0-12 Months",
IF(TelcoData2[[#This Row],[tenure]]&lt;=24,"13-24 Months",
IF(TelcoData2[[#This Row],[tenure]]&lt;=36,"25-36 Months",
IF(TelcoData2[[#This Row],[tenure]]&lt;=48,"37-48 Months",
IF(TelcoData2[[#This Row],[tenure]]&lt;=60,"49-60 Months",
"61-72 Months")))))</f>
        <v>25-36 Months</v>
      </c>
    </row>
    <row r="1243" spans="1:24" x14ac:dyDescent="0.3">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s="5">
        <v>1888.45</v>
      </c>
      <c r="U1243" t="s">
        <v>24</v>
      </c>
      <c r="V1243" s="5">
        <f>IFERROR(VALUE(TRIM(TelcoData2[[#This Row],[TotalCharges]])),"")</f>
        <v>1888.45</v>
      </c>
      <c r="W1243">
        <f>IF(TelcoData2[[#This Row],[Churn]]="Yes",1,0)</f>
        <v>0</v>
      </c>
      <c r="X1243" t="str">
        <f>IF(TelcoData2[[#This Row],[tenure]]&lt;=12,"0-12 Months",
IF(TelcoData2[[#This Row],[tenure]]&lt;=24,"13-24 Months",
IF(TelcoData2[[#This Row],[tenure]]&lt;=36,"25-36 Months",
IF(TelcoData2[[#This Row],[tenure]]&lt;=48,"37-48 Months",
IF(TelcoData2[[#This Row],[tenure]]&lt;=60,"49-60 Months",
"61-72 Months")))))</f>
        <v>25-36 Months</v>
      </c>
    </row>
    <row r="1244" spans="1:24" x14ac:dyDescent="0.3">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s="5">
        <v>629.35</v>
      </c>
      <c r="U1244" t="s">
        <v>24</v>
      </c>
      <c r="V1244" s="5">
        <f>IFERROR(VALUE(TRIM(TelcoData2[[#This Row],[TotalCharges]])),"")</f>
        <v>629.35</v>
      </c>
      <c r="W1244">
        <f>IF(TelcoData2[[#This Row],[Churn]]="Yes",1,0)</f>
        <v>0</v>
      </c>
      <c r="X1244" t="str">
        <f>IF(TelcoData2[[#This Row],[tenure]]&lt;=12,"0-12 Months",
IF(TelcoData2[[#This Row],[tenure]]&lt;=24,"13-24 Months",
IF(TelcoData2[[#This Row],[tenure]]&lt;=36,"25-36 Months",
IF(TelcoData2[[#This Row],[tenure]]&lt;=48,"37-48 Months",
IF(TelcoData2[[#This Row],[tenure]]&lt;=60,"49-60 Months",
"61-72 Months")))))</f>
        <v>13-24 Months</v>
      </c>
    </row>
    <row r="1245" spans="1:24" x14ac:dyDescent="0.3">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s="5">
        <v>45.3</v>
      </c>
      <c r="U1245" t="s">
        <v>23</v>
      </c>
      <c r="V1245" s="5">
        <f>IFERROR(VALUE(TRIM(TelcoData2[[#This Row],[TotalCharges]])),"")</f>
        <v>45.3</v>
      </c>
      <c r="W1245">
        <f>IF(TelcoData2[[#This Row],[Churn]]="Yes",1,0)</f>
        <v>1</v>
      </c>
      <c r="X1245" t="str">
        <f>IF(TelcoData2[[#This Row],[tenure]]&lt;=12,"0-12 Months",
IF(TelcoData2[[#This Row],[tenure]]&lt;=24,"13-24 Months",
IF(TelcoData2[[#This Row],[tenure]]&lt;=36,"25-36 Months",
IF(TelcoData2[[#This Row],[tenure]]&lt;=48,"37-48 Months",
IF(TelcoData2[[#This Row],[tenure]]&lt;=60,"49-60 Months",
"61-72 Months")))))</f>
        <v>0-12 Months</v>
      </c>
    </row>
    <row r="1246" spans="1:24" x14ac:dyDescent="0.3">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s="5">
        <v>289.3</v>
      </c>
      <c r="U1246" t="s">
        <v>23</v>
      </c>
      <c r="V1246" s="5">
        <f>IFERROR(VALUE(TRIM(TelcoData2[[#This Row],[TotalCharges]])),"")</f>
        <v>289.3</v>
      </c>
      <c r="W1246">
        <f>IF(TelcoData2[[#This Row],[Churn]]="Yes",1,0)</f>
        <v>1</v>
      </c>
      <c r="X1246" t="str">
        <f>IF(TelcoData2[[#This Row],[tenure]]&lt;=12,"0-12 Months",
IF(TelcoData2[[#This Row],[tenure]]&lt;=24,"13-24 Months",
IF(TelcoData2[[#This Row],[tenure]]&lt;=36,"25-36 Months",
IF(TelcoData2[[#This Row],[tenure]]&lt;=48,"37-48 Months",
IF(TelcoData2[[#This Row],[tenure]]&lt;=60,"49-60 Months",
"61-72 Months")))))</f>
        <v>13-24 Months</v>
      </c>
    </row>
    <row r="1247" spans="1:24" x14ac:dyDescent="0.3">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s="5">
        <v>2117.25</v>
      </c>
      <c r="U1247" t="s">
        <v>24</v>
      </c>
      <c r="V1247" s="5">
        <f>IFERROR(VALUE(TRIM(TelcoData2[[#This Row],[TotalCharges]])),"")</f>
        <v>2117.25</v>
      </c>
      <c r="W1247">
        <f>IF(TelcoData2[[#This Row],[Churn]]="Yes",1,0)</f>
        <v>0</v>
      </c>
      <c r="X1247" t="str">
        <f>IF(TelcoData2[[#This Row],[tenure]]&lt;=12,"0-12 Months",
IF(TelcoData2[[#This Row],[tenure]]&lt;=24,"13-24 Months",
IF(TelcoData2[[#This Row],[tenure]]&lt;=36,"25-36 Months",
IF(TelcoData2[[#This Row],[tenure]]&lt;=48,"37-48 Months",
IF(TelcoData2[[#This Row],[tenure]]&lt;=60,"49-60 Months",
"61-72 Months")))))</f>
        <v>13-24 Months</v>
      </c>
    </row>
    <row r="1248" spans="1:24" x14ac:dyDescent="0.3">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s="5">
        <v>4730.8999999999996</v>
      </c>
      <c r="U1248" t="s">
        <v>24</v>
      </c>
      <c r="V1248" s="5">
        <f>IFERROR(VALUE(TRIM(TelcoData2[[#This Row],[TotalCharges]])),"")</f>
        <v>4730.8999999999996</v>
      </c>
      <c r="W1248">
        <f>IF(TelcoData2[[#This Row],[Churn]]="Yes",1,0)</f>
        <v>0</v>
      </c>
      <c r="X1248" t="str">
        <f>IF(TelcoData2[[#This Row],[tenure]]&lt;=12,"0-12 Months",
IF(TelcoData2[[#This Row],[tenure]]&lt;=24,"13-24 Months",
IF(TelcoData2[[#This Row],[tenure]]&lt;=36,"25-36 Months",
IF(TelcoData2[[#This Row],[tenure]]&lt;=48,"37-48 Months",
IF(TelcoData2[[#This Row],[tenure]]&lt;=60,"49-60 Months",
"61-72 Months")))))</f>
        <v>37-48 Months</v>
      </c>
    </row>
    <row r="1249" spans="1:24" x14ac:dyDescent="0.3">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s="5">
        <v>2033.05</v>
      </c>
      <c r="U1249" t="s">
        <v>24</v>
      </c>
      <c r="V1249" s="5">
        <f>IFERROR(VALUE(TRIM(TelcoData2[[#This Row],[TotalCharges]])),"")</f>
        <v>2033.05</v>
      </c>
      <c r="W1249">
        <f>IF(TelcoData2[[#This Row],[Churn]]="Yes",1,0)</f>
        <v>0</v>
      </c>
      <c r="X1249" t="str">
        <f>IF(TelcoData2[[#This Row],[tenure]]&lt;=12,"0-12 Months",
IF(TelcoData2[[#This Row],[tenure]]&lt;=24,"13-24 Months",
IF(TelcoData2[[#This Row],[tenure]]&lt;=36,"25-36 Months",
IF(TelcoData2[[#This Row],[tenure]]&lt;=48,"37-48 Months",
IF(TelcoData2[[#This Row],[tenure]]&lt;=60,"49-60 Months",
"61-72 Months")))))</f>
        <v>13-24 Months</v>
      </c>
    </row>
    <row r="1250" spans="1:24" x14ac:dyDescent="0.3">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s="5">
        <v>987.95</v>
      </c>
      <c r="U1250" t="s">
        <v>23</v>
      </c>
      <c r="V1250" s="5">
        <f>IFERROR(VALUE(TRIM(TelcoData2[[#This Row],[TotalCharges]])),"")</f>
        <v>987.95</v>
      </c>
      <c r="W1250">
        <f>IF(TelcoData2[[#This Row],[Churn]]="Yes",1,0)</f>
        <v>1</v>
      </c>
      <c r="X1250" t="str">
        <f>IF(TelcoData2[[#This Row],[tenure]]&lt;=12,"0-12 Months",
IF(TelcoData2[[#This Row],[tenure]]&lt;=24,"13-24 Months",
IF(TelcoData2[[#This Row],[tenure]]&lt;=36,"25-36 Months",
IF(TelcoData2[[#This Row],[tenure]]&lt;=48,"37-48 Months",
IF(TelcoData2[[#This Row],[tenure]]&lt;=60,"49-60 Months",
"61-72 Months")))))</f>
        <v>0-12 Months</v>
      </c>
    </row>
    <row r="1251" spans="1:24" x14ac:dyDescent="0.3">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s="5">
        <v>45.05</v>
      </c>
      <c r="U1251" t="s">
        <v>23</v>
      </c>
      <c r="V1251" s="5">
        <f>IFERROR(VALUE(TRIM(TelcoData2[[#This Row],[TotalCharges]])),"")</f>
        <v>45.05</v>
      </c>
      <c r="W1251">
        <f>IF(TelcoData2[[#This Row],[Churn]]="Yes",1,0)</f>
        <v>1</v>
      </c>
      <c r="X1251" t="str">
        <f>IF(TelcoData2[[#This Row],[tenure]]&lt;=12,"0-12 Months",
IF(TelcoData2[[#This Row],[tenure]]&lt;=24,"13-24 Months",
IF(TelcoData2[[#This Row],[tenure]]&lt;=36,"25-36 Months",
IF(TelcoData2[[#This Row],[tenure]]&lt;=48,"37-48 Months",
IF(TelcoData2[[#This Row],[tenure]]&lt;=60,"49-60 Months",
"61-72 Months")))))</f>
        <v>0-12 Months</v>
      </c>
    </row>
    <row r="1252" spans="1:24" x14ac:dyDescent="0.3">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s="5">
        <v>5744.35</v>
      </c>
      <c r="U1252" t="s">
        <v>24</v>
      </c>
      <c r="V1252" s="5">
        <f>IFERROR(VALUE(TRIM(TelcoData2[[#This Row],[TotalCharges]])),"")</f>
        <v>5744.35</v>
      </c>
      <c r="W1252">
        <f>IF(TelcoData2[[#This Row],[Churn]]="Yes",1,0)</f>
        <v>0</v>
      </c>
      <c r="X1252" t="str">
        <f>IF(TelcoData2[[#This Row],[tenure]]&lt;=12,"0-12 Months",
IF(TelcoData2[[#This Row],[tenure]]&lt;=24,"13-24 Months",
IF(TelcoData2[[#This Row],[tenure]]&lt;=36,"25-36 Months",
IF(TelcoData2[[#This Row],[tenure]]&lt;=48,"37-48 Months",
IF(TelcoData2[[#This Row],[tenure]]&lt;=60,"49-60 Months",
"61-72 Months")))))</f>
        <v>49-60 Months</v>
      </c>
    </row>
    <row r="1253" spans="1:24" x14ac:dyDescent="0.3">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s="5">
        <v>75.8</v>
      </c>
      <c r="U1253" t="s">
        <v>23</v>
      </c>
      <c r="V1253" s="5">
        <f>IFERROR(VALUE(TRIM(TelcoData2[[#This Row],[TotalCharges]])),"")</f>
        <v>75.8</v>
      </c>
      <c r="W1253">
        <f>IF(TelcoData2[[#This Row],[Churn]]="Yes",1,0)</f>
        <v>1</v>
      </c>
      <c r="X1253" t="str">
        <f>IF(TelcoData2[[#This Row],[tenure]]&lt;=12,"0-12 Months",
IF(TelcoData2[[#This Row],[tenure]]&lt;=24,"13-24 Months",
IF(TelcoData2[[#This Row],[tenure]]&lt;=36,"25-36 Months",
IF(TelcoData2[[#This Row],[tenure]]&lt;=48,"37-48 Months",
IF(TelcoData2[[#This Row],[tenure]]&lt;=60,"49-60 Months",
"61-72 Months")))))</f>
        <v>0-12 Months</v>
      </c>
    </row>
    <row r="1254" spans="1:24" x14ac:dyDescent="0.3">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s="5">
        <v>19.45</v>
      </c>
      <c r="U1254" t="s">
        <v>24</v>
      </c>
      <c r="V1254" s="5">
        <f>IFERROR(VALUE(TRIM(TelcoData2[[#This Row],[TotalCharges]])),"")</f>
        <v>19.45</v>
      </c>
      <c r="W1254">
        <f>IF(TelcoData2[[#This Row],[Churn]]="Yes",1,0)</f>
        <v>0</v>
      </c>
      <c r="X1254" t="str">
        <f>IF(TelcoData2[[#This Row],[tenure]]&lt;=12,"0-12 Months",
IF(TelcoData2[[#This Row],[tenure]]&lt;=24,"13-24 Months",
IF(TelcoData2[[#This Row],[tenure]]&lt;=36,"25-36 Months",
IF(TelcoData2[[#This Row],[tenure]]&lt;=48,"37-48 Months",
IF(TelcoData2[[#This Row],[tenure]]&lt;=60,"49-60 Months",
"61-72 Months")))))</f>
        <v>0-12 Months</v>
      </c>
    </row>
    <row r="1255" spans="1:24" x14ac:dyDescent="0.3">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s="5">
        <v>523.15</v>
      </c>
      <c r="U1255" t="s">
        <v>23</v>
      </c>
      <c r="V1255" s="5">
        <f>IFERROR(VALUE(TRIM(TelcoData2[[#This Row],[TotalCharges]])),"")</f>
        <v>523.15</v>
      </c>
      <c r="W1255">
        <f>IF(TelcoData2[[#This Row],[Churn]]="Yes",1,0)</f>
        <v>1</v>
      </c>
      <c r="X1255" t="str">
        <f>IF(TelcoData2[[#This Row],[tenure]]&lt;=12,"0-12 Months",
IF(TelcoData2[[#This Row],[tenure]]&lt;=24,"13-24 Months",
IF(TelcoData2[[#This Row],[tenure]]&lt;=36,"25-36 Months",
IF(TelcoData2[[#This Row],[tenure]]&lt;=48,"37-48 Months",
IF(TelcoData2[[#This Row],[tenure]]&lt;=60,"49-60 Months",
"61-72 Months")))))</f>
        <v>0-12 Months</v>
      </c>
    </row>
    <row r="1256" spans="1:24" x14ac:dyDescent="0.3">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s="5">
        <v>4805.3</v>
      </c>
      <c r="U1256" t="s">
        <v>24</v>
      </c>
      <c r="V1256" s="5">
        <f>IFERROR(VALUE(TRIM(TelcoData2[[#This Row],[TotalCharges]])),"")</f>
        <v>4805.3</v>
      </c>
      <c r="W1256">
        <f>IF(TelcoData2[[#This Row],[Churn]]="Yes",1,0)</f>
        <v>0</v>
      </c>
      <c r="X1256" t="str">
        <f>IF(TelcoData2[[#This Row],[tenure]]&lt;=12,"0-12 Months",
IF(TelcoData2[[#This Row],[tenure]]&lt;=24,"13-24 Months",
IF(TelcoData2[[#This Row],[tenure]]&lt;=36,"25-36 Months",
IF(TelcoData2[[#This Row],[tenure]]&lt;=48,"37-48 Months",
IF(TelcoData2[[#This Row],[tenure]]&lt;=60,"49-60 Months",
"61-72 Months")))))</f>
        <v>49-60 Months</v>
      </c>
    </row>
    <row r="1257" spans="1:24" x14ac:dyDescent="0.3">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s="5">
        <v>59.05</v>
      </c>
      <c r="U1257" t="s">
        <v>23</v>
      </c>
      <c r="V1257" s="5">
        <f>IFERROR(VALUE(TRIM(TelcoData2[[#This Row],[TotalCharges]])),"")</f>
        <v>59.05</v>
      </c>
      <c r="W1257">
        <f>IF(TelcoData2[[#This Row],[Churn]]="Yes",1,0)</f>
        <v>1</v>
      </c>
      <c r="X1257" t="str">
        <f>IF(TelcoData2[[#This Row],[tenure]]&lt;=12,"0-12 Months",
IF(TelcoData2[[#This Row],[tenure]]&lt;=24,"13-24 Months",
IF(TelcoData2[[#This Row],[tenure]]&lt;=36,"25-36 Months",
IF(TelcoData2[[#This Row],[tenure]]&lt;=48,"37-48 Months",
IF(TelcoData2[[#This Row],[tenure]]&lt;=60,"49-60 Months",
"61-72 Months")))))</f>
        <v>0-12 Months</v>
      </c>
    </row>
    <row r="1258" spans="1:24" x14ac:dyDescent="0.3">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s="5">
        <v>6110.75</v>
      </c>
      <c r="U1258" t="s">
        <v>24</v>
      </c>
      <c r="V1258" s="5">
        <f>IFERROR(VALUE(TRIM(TelcoData2[[#This Row],[TotalCharges]])),"")</f>
        <v>6110.75</v>
      </c>
      <c r="W1258">
        <f>IF(TelcoData2[[#This Row],[Churn]]="Yes",1,0)</f>
        <v>0</v>
      </c>
      <c r="X1258" t="str">
        <f>IF(TelcoData2[[#This Row],[tenure]]&lt;=12,"0-12 Months",
IF(TelcoData2[[#This Row],[tenure]]&lt;=24,"13-24 Months",
IF(TelcoData2[[#This Row],[tenure]]&lt;=36,"25-36 Months",
IF(TelcoData2[[#This Row],[tenure]]&lt;=48,"37-48 Months",
IF(TelcoData2[[#This Row],[tenure]]&lt;=60,"49-60 Months",
"61-72 Months")))))</f>
        <v>61-72 Months</v>
      </c>
    </row>
    <row r="1259" spans="1:24" x14ac:dyDescent="0.3">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s="5">
        <v>1596.6</v>
      </c>
      <c r="U1259" t="s">
        <v>24</v>
      </c>
      <c r="V1259" s="5">
        <f>IFERROR(VALUE(TRIM(TelcoData2[[#This Row],[TotalCharges]])),"")</f>
        <v>1596.6</v>
      </c>
      <c r="W1259">
        <f>IF(TelcoData2[[#This Row],[Churn]]="Yes",1,0)</f>
        <v>0</v>
      </c>
      <c r="X1259" t="str">
        <f>IF(TelcoData2[[#This Row],[tenure]]&lt;=12,"0-12 Months",
IF(TelcoData2[[#This Row],[tenure]]&lt;=24,"13-24 Months",
IF(TelcoData2[[#This Row],[tenure]]&lt;=36,"25-36 Months",
IF(TelcoData2[[#This Row],[tenure]]&lt;=48,"37-48 Months",
IF(TelcoData2[[#This Row],[tenure]]&lt;=60,"49-60 Months",
"61-72 Months")))))</f>
        <v>37-48 Months</v>
      </c>
    </row>
    <row r="1260" spans="1:24" x14ac:dyDescent="0.3">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s="5">
        <v>1046.2</v>
      </c>
      <c r="U1260" t="s">
        <v>24</v>
      </c>
      <c r="V1260" s="5">
        <f>IFERROR(VALUE(TRIM(TelcoData2[[#This Row],[TotalCharges]])),"")</f>
        <v>1046.2</v>
      </c>
      <c r="W1260">
        <f>IF(TelcoData2[[#This Row],[Churn]]="Yes",1,0)</f>
        <v>0</v>
      </c>
      <c r="X1260" t="str">
        <f>IF(TelcoData2[[#This Row],[tenure]]&lt;=12,"0-12 Months",
IF(TelcoData2[[#This Row],[tenure]]&lt;=24,"13-24 Months",
IF(TelcoData2[[#This Row],[tenure]]&lt;=36,"25-36 Months",
IF(TelcoData2[[#This Row],[tenure]]&lt;=48,"37-48 Months",
IF(TelcoData2[[#This Row],[tenure]]&lt;=60,"49-60 Months",
"61-72 Months")))))</f>
        <v>37-48 Months</v>
      </c>
    </row>
    <row r="1261" spans="1:24" x14ac:dyDescent="0.3">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s="5">
        <v>4424.2</v>
      </c>
      <c r="U1261" t="s">
        <v>23</v>
      </c>
      <c r="V1261" s="5">
        <f>IFERROR(VALUE(TRIM(TelcoData2[[#This Row],[TotalCharges]])),"")</f>
        <v>4424.2</v>
      </c>
      <c r="W1261">
        <f>IF(TelcoData2[[#This Row],[Churn]]="Yes",1,0)</f>
        <v>1</v>
      </c>
      <c r="X1261" t="str">
        <f>IF(TelcoData2[[#This Row],[tenure]]&lt;=12,"0-12 Months",
IF(TelcoData2[[#This Row],[tenure]]&lt;=24,"13-24 Months",
IF(TelcoData2[[#This Row],[tenure]]&lt;=36,"25-36 Months",
IF(TelcoData2[[#This Row],[tenure]]&lt;=48,"37-48 Months",
IF(TelcoData2[[#This Row],[tenure]]&lt;=60,"49-60 Months",
"61-72 Months")))))</f>
        <v>37-48 Months</v>
      </c>
    </row>
    <row r="1262" spans="1:24" x14ac:dyDescent="0.3">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s="5">
        <v>92.75</v>
      </c>
      <c r="U1262" t="s">
        <v>24</v>
      </c>
      <c r="V1262" s="5">
        <f>IFERROR(VALUE(TRIM(TelcoData2[[#This Row],[TotalCharges]])),"")</f>
        <v>92.75</v>
      </c>
      <c r="W1262">
        <f>IF(TelcoData2[[#This Row],[Churn]]="Yes",1,0)</f>
        <v>0</v>
      </c>
      <c r="X1262" t="str">
        <f>IF(TelcoData2[[#This Row],[tenure]]&lt;=12,"0-12 Months",
IF(TelcoData2[[#This Row],[tenure]]&lt;=24,"13-24 Months",
IF(TelcoData2[[#This Row],[tenure]]&lt;=36,"25-36 Months",
IF(TelcoData2[[#This Row],[tenure]]&lt;=48,"37-48 Months",
IF(TelcoData2[[#This Row],[tenure]]&lt;=60,"49-60 Months",
"61-72 Months")))))</f>
        <v>0-12 Months</v>
      </c>
    </row>
    <row r="1263" spans="1:24" x14ac:dyDescent="0.3">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s="5">
        <v>194.55</v>
      </c>
      <c r="U1263" t="s">
        <v>24</v>
      </c>
      <c r="V1263" s="5">
        <f>IFERROR(VALUE(TRIM(TelcoData2[[#This Row],[TotalCharges]])),"")</f>
        <v>194.55</v>
      </c>
      <c r="W1263">
        <f>IF(TelcoData2[[#This Row],[Churn]]="Yes",1,0)</f>
        <v>0</v>
      </c>
      <c r="X1263" t="str">
        <f>IF(TelcoData2[[#This Row],[tenure]]&lt;=12,"0-12 Months",
IF(TelcoData2[[#This Row],[tenure]]&lt;=24,"13-24 Months",
IF(TelcoData2[[#This Row],[tenure]]&lt;=36,"25-36 Months",
IF(TelcoData2[[#This Row],[tenure]]&lt;=48,"37-48 Months",
IF(TelcoData2[[#This Row],[tenure]]&lt;=60,"49-60 Months",
"61-72 Months")))))</f>
        <v>0-12 Months</v>
      </c>
    </row>
    <row r="1264" spans="1:24" x14ac:dyDescent="0.3">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s="5">
        <v>612.1</v>
      </c>
      <c r="U1264" t="s">
        <v>24</v>
      </c>
      <c r="V1264" s="5">
        <f>IFERROR(VALUE(TRIM(TelcoData2[[#This Row],[TotalCharges]])),"")</f>
        <v>612.1</v>
      </c>
      <c r="W1264">
        <f>IF(TelcoData2[[#This Row],[Churn]]="Yes",1,0)</f>
        <v>0</v>
      </c>
      <c r="X1264" t="str">
        <f>IF(TelcoData2[[#This Row],[tenure]]&lt;=12,"0-12 Months",
IF(TelcoData2[[#This Row],[tenure]]&lt;=24,"13-24 Months",
IF(TelcoData2[[#This Row],[tenure]]&lt;=36,"25-36 Months",
IF(TelcoData2[[#This Row],[tenure]]&lt;=48,"37-48 Months",
IF(TelcoData2[[#This Row],[tenure]]&lt;=60,"49-60 Months",
"61-72 Months")))))</f>
        <v>0-12 Months</v>
      </c>
    </row>
    <row r="1265" spans="1:24" x14ac:dyDescent="0.3">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s="5">
        <v>6127.6</v>
      </c>
      <c r="U1265" t="s">
        <v>23</v>
      </c>
      <c r="V1265" s="5">
        <f>IFERROR(VALUE(TRIM(TelcoData2[[#This Row],[TotalCharges]])),"")</f>
        <v>6127.6</v>
      </c>
      <c r="W1265">
        <f>IF(TelcoData2[[#This Row],[Churn]]="Yes",1,0)</f>
        <v>1</v>
      </c>
      <c r="X1265" t="str">
        <f>IF(TelcoData2[[#This Row],[tenure]]&lt;=12,"0-12 Months",
IF(TelcoData2[[#This Row],[tenure]]&lt;=24,"13-24 Months",
IF(TelcoData2[[#This Row],[tenure]]&lt;=36,"25-36 Months",
IF(TelcoData2[[#This Row],[tenure]]&lt;=48,"37-48 Months",
IF(TelcoData2[[#This Row],[tenure]]&lt;=60,"49-60 Months",
"61-72 Months")))))</f>
        <v>61-72 Months</v>
      </c>
    </row>
    <row r="1266" spans="1:24" x14ac:dyDescent="0.3">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s="5">
        <v>6671.7</v>
      </c>
      <c r="U1266" t="s">
        <v>24</v>
      </c>
      <c r="V1266" s="5">
        <f>IFERROR(VALUE(TRIM(TelcoData2[[#This Row],[TotalCharges]])),"")</f>
        <v>6671.7</v>
      </c>
      <c r="W1266">
        <f>IF(TelcoData2[[#This Row],[Churn]]="Yes",1,0)</f>
        <v>0</v>
      </c>
      <c r="X1266" t="str">
        <f>IF(TelcoData2[[#This Row],[tenure]]&lt;=12,"0-12 Months",
IF(TelcoData2[[#This Row],[tenure]]&lt;=24,"13-24 Months",
IF(TelcoData2[[#This Row],[tenure]]&lt;=36,"25-36 Months",
IF(TelcoData2[[#This Row],[tenure]]&lt;=48,"37-48 Months",
IF(TelcoData2[[#This Row],[tenure]]&lt;=60,"49-60 Months",
"61-72 Months")))))</f>
        <v>61-72 Months</v>
      </c>
    </row>
    <row r="1267" spans="1:24" x14ac:dyDescent="0.3">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s="5">
        <v>5264.3</v>
      </c>
      <c r="U1267" t="s">
        <v>24</v>
      </c>
      <c r="V1267" s="5">
        <f>IFERROR(VALUE(TRIM(TelcoData2[[#This Row],[TotalCharges]])),"")</f>
        <v>5264.3</v>
      </c>
      <c r="W1267">
        <f>IF(TelcoData2[[#This Row],[Churn]]="Yes",1,0)</f>
        <v>0</v>
      </c>
      <c r="X1267" t="str">
        <f>IF(TelcoData2[[#This Row],[tenure]]&lt;=12,"0-12 Months",
IF(TelcoData2[[#This Row],[tenure]]&lt;=24,"13-24 Months",
IF(TelcoData2[[#This Row],[tenure]]&lt;=36,"25-36 Months",
IF(TelcoData2[[#This Row],[tenure]]&lt;=48,"37-48 Months",
IF(TelcoData2[[#This Row],[tenure]]&lt;=60,"49-60 Months",
"61-72 Months")))))</f>
        <v>49-60 Months</v>
      </c>
    </row>
    <row r="1268" spans="1:24" x14ac:dyDescent="0.3">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s="5">
        <v>303.7</v>
      </c>
      <c r="U1268" t="s">
        <v>24</v>
      </c>
      <c r="V1268" s="5">
        <f>IFERROR(VALUE(TRIM(TelcoData2[[#This Row],[TotalCharges]])),"")</f>
        <v>303.7</v>
      </c>
      <c r="W1268">
        <f>IF(TelcoData2[[#This Row],[Churn]]="Yes",1,0)</f>
        <v>0</v>
      </c>
      <c r="X1268" t="str">
        <f>IF(TelcoData2[[#This Row],[tenure]]&lt;=12,"0-12 Months",
IF(TelcoData2[[#This Row],[tenure]]&lt;=24,"13-24 Months",
IF(TelcoData2[[#This Row],[tenure]]&lt;=36,"25-36 Months",
IF(TelcoData2[[#This Row],[tenure]]&lt;=48,"37-48 Months",
IF(TelcoData2[[#This Row],[tenure]]&lt;=60,"49-60 Months",
"61-72 Months")))))</f>
        <v>0-12 Months</v>
      </c>
    </row>
    <row r="1269" spans="1:24" x14ac:dyDescent="0.3">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s="5">
        <v>4818.8</v>
      </c>
      <c r="U1269" t="s">
        <v>24</v>
      </c>
      <c r="V1269" s="5">
        <f>IFERROR(VALUE(TRIM(TelcoData2[[#This Row],[TotalCharges]])),"")</f>
        <v>4818.8</v>
      </c>
      <c r="W1269">
        <f>IF(TelcoData2[[#This Row],[Churn]]="Yes",1,0)</f>
        <v>0</v>
      </c>
      <c r="X1269" t="str">
        <f>IF(TelcoData2[[#This Row],[tenure]]&lt;=12,"0-12 Months",
IF(TelcoData2[[#This Row],[tenure]]&lt;=24,"13-24 Months",
IF(TelcoData2[[#This Row],[tenure]]&lt;=36,"25-36 Months",
IF(TelcoData2[[#This Row],[tenure]]&lt;=48,"37-48 Months",
IF(TelcoData2[[#This Row],[tenure]]&lt;=60,"49-60 Months",
"61-72 Months")))))</f>
        <v>61-72 Months</v>
      </c>
    </row>
    <row r="1270" spans="1:24" x14ac:dyDescent="0.3">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s="5">
        <v>6448.05</v>
      </c>
      <c r="U1270" t="s">
        <v>23</v>
      </c>
      <c r="V1270" s="5">
        <f>IFERROR(VALUE(TRIM(TelcoData2[[#This Row],[TotalCharges]])),"")</f>
        <v>6448.05</v>
      </c>
      <c r="W1270">
        <f>IF(TelcoData2[[#This Row],[Churn]]="Yes",1,0)</f>
        <v>1</v>
      </c>
      <c r="X1270" t="str">
        <f>IF(TelcoData2[[#This Row],[tenure]]&lt;=12,"0-12 Months",
IF(TelcoData2[[#This Row],[tenure]]&lt;=24,"13-24 Months",
IF(TelcoData2[[#This Row],[tenure]]&lt;=36,"25-36 Months",
IF(TelcoData2[[#This Row],[tenure]]&lt;=48,"37-48 Months",
IF(TelcoData2[[#This Row],[tenure]]&lt;=60,"49-60 Months",
"61-72 Months")))))</f>
        <v>49-60 Months</v>
      </c>
    </row>
    <row r="1271" spans="1:24" x14ac:dyDescent="0.3">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s="5">
        <v>7159.05</v>
      </c>
      <c r="U1271" t="s">
        <v>24</v>
      </c>
      <c r="V1271" s="5">
        <f>IFERROR(VALUE(TRIM(TelcoData2[[#This Row],[TotalCharges]])),"")</f>
        <v>7159.05</v>
      </c>
      <c r="W1271">
        <f>IF(TelcoData2[[#This Row],[Churn]]="Yes",1,0)</f>
        <v>0</v>
      </c>
      <c r="X1271" t="str">
        <f>IF(TelcoData2[[#This Row],[tenure]]&lt;=12,"0-12 Months",
IF(TelcoData2[[#This Row],[tenure]]&lt;=24,"13-24 Months",
IF(TelcoData2[[#This Row],[tenure]]&lt;=36,"25-36 Months",
IF(TelcoData2[[#This Row],[tenure]]&lt;=48,"37-48 Months",
IF(TelcoData2[[#This Row],[tenure]]&lt;=60,"49-60 Months",
"61-72 Months")))))</f>
        <v>61-72 Months</v>
      </c>
    </row>
    <row r="1272" spans="1:24" x14ac:dyDescent="0.3">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s="5">
        <v>1574.5</v>
      </c>
      <c r="U1272" t="s">
        <v>24</v>
      </c>
      <c r="V1272" s="5">
        <f>IFERROR(VALUE(TRIM(TelcoData2[[#This Row],[TotalCharges]])),"")</f>
        <v>1574.5</v>
      </c>
      <c r="W1272">
        <f>IF(TelcoData2[[#This Row],[Churn]]="Yes",1,0)</f>
        <v>0</v>
      </c>
      <c r="X1272" t="str">
        <f>IF(TelcoData2[[#This Row],[tenure]]&lt;=12,"0-12 Months",
IF(TelcoData2[[#This Row],[tenure]]&lt;=24,"13-24 Months",
IF(TelcoData2[[#This Row],[tenure]]&lt;=36,"25-36 Months",
IF(TelcoData2[[#This Row],[tenure]]&lt;=48,"37-48 Months",
IF(TelcoData2[[#This Row],[tenure]]&lt;=60,"49-60 Months",
"61-72 Months")))))</f>
        <v>61-72 Months</v>
      </c>
    </row>
    <row r="1273" spans="1:24" x14ac:dyDescent="0.3">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s="5">
        <v>2879.2</v>
      </c>
      <c r="U1273" t="s">
        <v>24</v>
      </c>
      <c r="V1273" s="5">
        <f>IFERROR(VALUE(TRIM(TelcoData2[[#This Row],[TotalCharges]])),"")</f>
        <v>2879.2</v>
      </c>
      <c r="W1273">
        <f>IF(TelcoData2[[#This Row],[Churn]]="Yes",1,0)</f>
        <v>0</v>
      </c>
      <c r="X1273" t="str">
        <f>IF(TelcoData2[[#This Row],[tenure]]&lt;=12,"0-12 Months",
IF(TelcoData2[[#This Row],[tenure]]&lt;=24,"13-24 Months",
IF(TelcoData2[[#This Row],[tenure]]&lt;=36,"25-36 Months",
IF(TelcoData2[[#This Row],[tenure]]&lt;=48,"37-48 Months",
IF(TelcoData2[[#This Row],[tenure]]&lt;=60,"49-60 Months",
"61-72 Months")))))</f>
        <v>49-60 Months</v>
      </c>
    </row>
    <row r="1274" spans="1:24" x14ac:dyDescent="0.3">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s="5">
        <v>86.05</v>
      </c>
      <c r="U1274" t="s">
        <v>24</v>
      </c>
      <c r="V1274" s="5">
        <f>IFERROR(VALUE(TRIM(TelcoData2[[#This Row],[TotalCharges]])),"")</f>
        <v>86.05</v>
      </c>
      <c r="W1274">
        <f>IF(TelcoData2[[#This Row],[Churn]]="Yes",1,0)</f>
        <v>0</v>
      </c>
      <c r="X1274" t="str">
        <f>IF(TelcoData2[[#This Row],[tenure]]&lt;=12,"0-12 Months",
IF(TelcoData2[[#This Row],[tenure]]&lt;=24,"13-24 Months",
IF(TelcoData2[[#This Row],[tenure]]&lt;=36,"25-36 Months",
IF(TelcoData2[[#This Row],[tenure]]&lt;=48,"37-48 Months",
IF(TelcoData2[[#This Row],[tenure]]&lt;=60,"49-60 Months",
"61-72 Months")))))</f>
        <v>0-12 Months</v>
      </c>
    </row>
    <row r="1275" spans="1:24" x14ac:dyDescent="0.3">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s="5">
        <v>4159.45</v>
      </c>
      <c r="U1275" t="s">
        <v>24</v>
      </c>
      <c r="V1275" s="5">
        <f>IFERROR(VALUE(TRIM(TelcoData2[[#This Row],[TotalCharges]])),"")</f>
        <v>4159.45</v>
      </c>
      <c r="W1275">
        <f>IF(TelcoData2[[#This Row],[Churn]]="Yes",1,0)</f>
        <v>0</v>
      </c>
      <c r="X1275" t="str">
        <f>IF(TelcoData2[[#This Row],[tenure]]&lt;=12,"0-12 Months",
IF(TelcoData2[[#This Row],[tenure]]&lt;=24,"13-24 Months",
IF(TelcoData2[[#This Row],[tenure]]&lt;=36,"25-36 Months",
IF(TelcoData2[[#This Row],[tenure]]&lt;=48,"37-48 Months",
IF(TelcoData2[[#This Row],[tenure]]&lt;=60,"49-60 Months",
"61-72 Months")))))</f>
        <v>49-60 Months</v>
      </c>
    </row>
    <row r="1276" spans="1:24" x14ac:dyDescent="0.3">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s="5">
        <v>6638.35</v>
      </c>
      <c r="U1276" t="s">
        <v>24</v>
      </c>
      <c r="V1276" s="5">
        <f>IFERROR(VALUE(TRIM(TelcoData2[[#This Row],[TotalCharges]])),"")</f>
        <v>6638.35</v>
      </c>
      <c r="W1276">
        <f>IF(TelcoData2[[#This Row],[Churn]]="Yes",1,0)</f>
        <v>0</v>
      </c>
      <c r="X1276" t="str">
        <f>IF(TelcoData2[[#This Row],[tenure]]&lt;=12,"0-12 Months",
IF(TelcoData2[[#This Row],[tenure]]&lt;=24,"13-24 Months",
IF(TelcoData2[[#This Row],[tenure]]&lt;=36,"25-36 Months",
IF(TelcoData2[[#This Row],[tenure]]&lt;=48,"37-48 Months",
IF(TelcoData2[[#This Row],[tenure]]&lt;=60,"49-60 Months",
"61-72 Months")))))</f>
        <v>61-72 Months</v>
      </c>
    </row>
    <row r="1277" spans="1:24" x14ac:dyDescent="0.3">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s="5">
        <v>3112.05</v>
      </c>
      <c r="U1277" t="s">
        <v>24</v>
      </c>
      <c r="V1277" s="5">
        <f>IFERROR(VALUE(TRIM(TelcoData2[[#This Row],[TotalCharges]])),"")</f>
        <v>3112.05</v>
      </c>
      <c r="W1277">
        <f>IF(TelcoData2[[#This Row],[Churn]]="Yes",1,0)</f>
        <v>0</v>
      </c>
      <c r="X1277" t="str">
        <f>IF(TelcoData2[[#This Row],[tenure]]&lt;=12,"0-12 Months",
IF(TelcoData2[[#This Row],[tenure]]&lt;=24,"13-24 Months",
IF(TelcoData2[[#This Row],[tenure]]&lt;=36,"25-36 Months",
IF(TelcoData2[[#This Row],[tenure]]&lt;=48,"37-48 Months",
IF(TelcoData2[[#This Row],[tenure]]&lt;=60,"49-60 Months",
"61-72 Months")))))</f>
        <v>49-60 Months</v>
      </c>
    </row>
    <row r="1278" spans="1:24" x14ac:dyDescent="0.3">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s="5">
        <v>7168.25</v>
      </c>
      <c r="U1278" t="s">
        <v>24</v>
      </c>
      <c r="V1278" s="5">
        <f>IFERROR(VALUE(TRIM(TelcoData2[[#This Row],[TotalCharges]])),"")</f>
        <v>7168.25</v>
      </c>
      <c r="W1278">
        <f>IF(TelcoData2[[#This Row],[Churn]]="Yes",1,0)</f>
        <v>0</v>
      </c>
      <c r="X1278" t="str">
        <f>IF(TelcoData2[[#This Row],[tenure]]&lt;=12,"0-12 Months",
IF(TelcoData2[[#This Row],[tenure]]&lt;=24,"13-24 Months",
IF(TelcoData2[[#This Row],[tenure]]&lt;=36,"25-36 Months",
IF(TelcoData2[[#This Row],[tenure]]&lt;=48,"37-48 Months",
IF(TelcoData2[[#This Row],[tenure]]&lt;=60,"49-60 Months",
"61-72 Months")))))</f>
        <v>61-72 Months</v>
      </c>
    </row>
    <row r="1279" spans="1:24" x14ac:dyDescent="0.3">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s="5">
        <v>1326.25</v>
      </c>
      <c r="U1279" t="s">
        <v>24</v>
      </c>
      <c r="V1279" s="5">
        <f>IFERROR(VALUE(TRIM(TelcoData2[[#This Row],[TotalCharges]])),"")</f>
        <v>1326.25</v>
      </c>
      <c r="W1279">
        <f>IF(TelcoData2[[#This Row],[Churn]]="Yes",1,0)</f>
        <v>0</v>
      </c>
      <c r="X1279" t="str">
        <f>IF(TelcoData2[[#This Row],[tenure]]&lt;=12,"0-12 Months",
IF(TelcoData2[[#This Row],[tenure]]&lt;=24,"13-24 Months",
IF(TelcoData2[[#This Row],[tenure]]&lt;=36,"25-36 Months",
IF(TelcoData2[[#This Row],[tenure]]&lt;=48,"37-48 Months",
IF(TelcoData2[[#This Row],[tenure]]&lt;=60,"49-60 Months",
"61-72 Months")))))</f>
        <v>61-72 Months</v>
      </c>
    </row>
    <row r="1280" spans="1:24" x14ac:dyDescent="0.3">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s="5">
        <v>2234.5500000000002</v>
      </c>
      <c r="U1280" t="s">
        <v>24</v>
      </c>
      <c r="V1280" s="5">
        <f>IFERROR(VALUE(TRIM(TelcoData2[[#This Row],[TotalCharges]])),"")</f>
        <v>2234.5500000000002</v>
      </c>
      <c r="W1280">
        <f>IF(TelcoData2[[#This Row],[Churn]]="Yes",1,0)</f>
        <v>0</v>
      </c>
      <c r="X1280" t="str">
        <f>IF(TelcoData2[[#This Row],[tenure]]&lt;=12,"0-12 Months",
IF(TelcoData2[[#This Row],[tenure]]&lt;=24,"13-24 Months",
IF(TelcoData2[[#This Row],[tenure]]&lt;=36,"25-36 Months",
IF(TelcoData2[[#This Row],[tenure]]&lt;=48,"37-48 Months",
IF(TelcoData2[[#This Row],[tenure]]&lt;=60,"49-60 Months",
"61-72 Months")))))</f>
        <v>25-36 Months</v>
      </c>
    </row>
    <row r="1281" spans="1:24" x14ac:dyDescent="0.3">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s="5">
        <v>495.15</v>
      </c>
      <c r="U1281" t="s">
        <v>24</v>
      </c>
      <c r="V1281" s="5">
        <f>IFERROR(VALUE(TRIM(TelcoData2[[#This Row],[TotalCharges]])),"")</f>
        <v>495.15</v>
      </c>
      <c r="W1281">
        <f>IF(TelcoData2[[#This Row],[Churn]]="Yes",1,0)</f>
        <v>0</v>
      </c>
      <c r="X1281" t="str">
        <f>IF(TelcoData2[[#This Row],[tenure]]&lt;=12,"0-12 Months",
IF(TelcoData2[[#This Row],[tenure]]&lt;=24,"13-24 Months",
IF(TelcoData2[[#This Row],[tenure]]&lt;=36,"25-36 Months",
IF(TelcoData2[[#This Row],[tenure]]&lt;=48,"37-48 Months",
IF(TelcoData2[[#This Row],[tenure]]&lt;=60,"49-60 Months",
"61-72 Months")))))</f>
        <v>25-36 Months</v>
      </c>
    </row>
    <row r="1282" spans="1:24" x14ac:dyDescent="0.3">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s="5">
        <v>8317.9500000000007</v>
      </c>
      <c r="U1282" t="s">
        <v>24</v>
      </c>
      <c r="V1282" s="5">
        <f>IFERROR(VALUE(TRIM(TelcoData2[[#This Row],[TotalCharges]])),"")</f>
        <v>8317.9500000000007</v>
      </c>
      <c r="W1282">
        <f>IF(TelcoData2[[#This Row],[Churn]]="Yes",1,0)</f>
        <v>0</v>
      </c>
      <c r="X1282" t="str">
        <f>IF(TelcoData2[[#This Row],[tenure]]&lt;=12,"0-12 Months",
IF(TelcoData2[[#This Row],[tenure]]&lt;=24,"13-24 Months",
IF(TelcoData2[[#This Row],[tenure]]&lt;=36,"25-36 Months",
IF(TelcoData2[[#This Row],[tenure]]&lt;=48,"37-48 Months",
IF(TelcoData2[[#This Row],[tenure]]&lt;=60,"49-60 Months",
"61-72 Months")))))</f>
        <v>61-72 Months</v>
      </c>
    </row>
    <row r="1283" spans="1:24" x14ac:dyDescent="0.3">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s="5">
        <v>679.8</v>
      </c>
      <c r="U1283" t="s">
        <v>24</v>
      </c>
      <c r="V1283" s="5">
        <f>IFERROR(VALUE(TRIM(TelcoData2[[#This Row],[TotalCharges]])),"")</f>
        <v>679.8</v>
      </c>
      <c r="W1283">
        <f>IF(TelcoData2[[#This Row],[Churn]]="Yes",1,0)</f>
        <v>0</v>
      </c>
      <c r="X1283" t="str">
        <f>IF(TelcoData2[[#This Row],[tenure]]&lt;=12,"0-12 Months",
IF(TelcoData2[[#This Row],[tenure]]&lt;=24,"13-24 Months",
IF(TelcoData2[[#This Row],[tenure]]&lt;=36,"25-36 Months",
IF(TelcoData2[[#This Row],[tenure]]&lt;=48,"37-48 Months",
IF(TelcoData2[[#This Row],[tenure]]&lt;=60,"49-60 Months",
"61-72 Months")))))</f>
        <v>25-36 Months</v>
      </c>
    </row>
    <row r="1284" spans="1:24" x14ac:dyDescent="0.3">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s="5">
        <v>62.8</v>
      </c>
      <c r="U1284" t="s">
        <v>24</v>
      </c>
      <c r="V1284" s="5">
        <f>IFERROR(VALUE(TRIM(TelcoData2[[#This Row],[TotalCharges]])),"")</f>
        <v>62.8</v>
      </c>
      <c r="W1284">
        <f>IF(TelcoData2[[#This Row],[Churn]]="Yes",1,0)</f>
        <v>0</v>
      </c>
      <c r="X1284" t="str">
        <f>IF(TelcoData2[[#This Row],[tenure]]&lt;=12,"0-12 Months",
IF(TelcoData2[[#This Row],[tenure]]&lt;=24,"13-24 Months",
IF(TelcoData2[[#This Row],[tenure]]&lt;=36,"25-36 Months",
IF(TelcoData2[[#This Row],[tenure]]&lt;=48,"37-48 Months",
IF(TelcoData2[[#This Row],[tenure]]&lt;=60,"49-60 Months",
"61-72 Months")))))</f>
        <v>0-12 Months</v>
      </c>
    </row>
    <row r="1285" spans="1:24" x14ac:dyDescent="0.3">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s="5">
        <v>7544</v>
      </c>
      <c r="U1285" t="s">
        <v>24</v>
      </c>
      <c r="V1285" s="5">
        <f>IFERROR(VALUE(TRIM(TelcoData2[[#This Row],[TotalCharges]])),"")</f>
        <v>7544</v>
      </c>
      <c r="W1285">
        <f>IF(TelcoData2[[#This Row],[Churn]]="Yes",1,0)</f>
        <v>0</v>
      </c>
      <c r="X1285" t="str">
        <f>IF(TelcoData2[[#This Row],[tenure]]&lt;=12,"0-12 Months",
IF(TelcoData2[[#This Row],[tenure]]&lt;=24,"13-24 Months",
IF(TelcoData2[[#This Row],[tenure]]&lt;=36,"25-36 Months",
IF(TelcoData2[[#This Row],[tenure]]&lt;=48,"37-48 Months",
IF(TelcoData2[[#This Row],[tenure]]&lt;=60,"49-60 Months",
"61-72 Months")))))</f>
        <v>61-72 Months</v>
      </c>
    </row>
    <row r="1286" spans="1:24" x14ac:dyDescent="0.3">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s="5">
        <v>1188.25</v>
      </c>
      <c r="U1286" t="s">
        <v>24</v>
      </c>
      <c r="V1286" s="5">
        <f>IFERROR(VALUE(TRIM(TelcoData2[[#This Row],[TotalCharges]])),"")</f>
        <v>1188.25</v>
      </c>
      <c r="W1286">
        <f>IF(TelcoData2[[#This Row],[Churn]]="Yes",1,0)</f>
        <v>0</v>
      </c>
      <c r="X1286" t="str">
        <f>IF(TelcoData2[[#This Row],[tenure]]&lt;=12,"0-12 Months",
IF(TelcoData2[[#This Row],[tenure]]&lt;=24,"13-24 Months",
IF(TelcoData2[[#This Row],[tenure]]&lt;=36,"25-36 Months",
IF(TelcoData2[[#This Row],[tenure]]&lt;=48,"37-48 Months",
IF(TelcoData2[[#This Row],[tenure]]&lt;=60,"49-60 Months",
"61-72 Months")))))</f>
        <v>49-60 Months</v>
      </c>
    </row>
    <row r="1287" spans="1:24" x14ac:dyDescent="0.3">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s="5">
        <v>676.7</v>
      </c>
      <c r="U1287" t="s">
        <v>23</v>
      </c>
      <c r="V1287" s="5">
        <f>IFERROR(VALUE(TRIM(TelcoData2[[#This Row],[TotalCharges]])),"")</f>
        <v>676.7</v>
      </c>
      <c r="W1287">
        <f>IF(TelcoData2[[#This Row],[Churn]]="Yes",1,0)</f>
        <v>1</v>
      </c>
      <c r="X1287" t="str">
        <f>IF(TelcoData2[[#This Row],[tenure]]&lt;=12,"0-12 Months",
IF(TelcoData2[[#This Row],[tenure]]&lt;=24,"13-24 Months",
IF(TelcoData2[[#This Row],[tenure]]&lt;=36,"25-36 Months",
IF(TelcoData2[[#This Row],[tenure]]&lt;=48,"37-48 Months",
IF(TelcoData2[[#This Row],[tenure]]&lt;=60,"49-60 Months",
"61-72 Months")))))</f>
        <v>0-12 Months</v>
      </c>
    </row>
    <row r="1288" spans="1:24" x14ac:dyDescent="0.3">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s="5">
        <v>74.099999999999994</v>
      </c>
      <c r="U1288" t="s">
        <v>24</v>
      </c>
      <c r="V1288" s="5">
        <f>IFERROR(VALUE(TRIM(TelcoData2[[#This Row],[TotalCharges]])),"")</f>
        <v>74.099999999999994</v>
      </c>
      <c r="W1288">
        <f>IF(TelcoData2[[#This Row],[Churn]]="Yes",1,0)</f>
        <v>0</v>
      </c>
      <c r="X1288" t="str">
        <f>IF(TelcoData2[[#This Row],[tenure]]&lt;=12,"0-12 Months",
IF(TelcoData2[[#This Row],[tenure]]&lt;=24,"13-24 Months",
IF(TelcoData2[[#This Row],[tenure]]&lt;=36,"25-36 Months",
IF(TelcoData2[[#This Row],[tenure]]&lt;=48,"37-48 Months",
IF(TelcoData2[[#This Row],[tenure]]&lt;=60,"49-60 Months",
"61-72 Months")))))</f>
        <v>0-12 Months</v>
      </c>
    </row>
    <row r="1289" spans="1:24" x14ac:dyDescent="0.3">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s="5">
        <v>3242.5</v>
      </c>
      <c r="U1289" t="s">
        <v>24</v>
      </c>
      <c r="V1289" s="5">
        <f>IFERROR(VALUE(TRIM(TelcoData2[[#This Row],[TotalCharges]])),"")</f>
        <v>3242.5</v>
      </c>
      <c r="W1289">
        <f>IF(TelcoData2[[#This Row],[Churn]]="Yes",1,0)</f>
        <v>0</v>
      </c>
      <c r="X1289" t="str">
        <f>IF(TelcoData2[[#This Row],[tenure]]&lt;=12,"0-12 Months",
IF(TelcoData2[[#This Row],[tenure]]&lt;=24,"13-24 Months",
IF(TelcoData2[[#This Row],[tenure]]&lt;=36,"25-36 Months",
IF(TelcoData2[[#This Row],[tenure]]&lt;=48,"37-48 Months",
IF(TelcoData2[[#This Row],[tenure]]&lt;=60,"49-60 Months",
"61-72 Months")))))</f>
        <v>25-36 Months</v>
      </c>
    </row>
    <row r="1290" spans="1:24" x14ac:dyDescent="0.3">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s="5">
        <v>1240.1500000000001</v>
      </c>
      <c r="U1290" t="s">
        <v>24</v>
      </c>
      <c r="V1290" s="5">
        <f>IFERROR(VALUE(TRIM(TelcoData2[[#This Row],[TotalCharges]])),"")</f>
        <v>1240.1500000000001</v>
      </c>
      <c r="W1290">
        <f>IF(TelcoData2[[#This Row],[Churn]]="Yes",1,0)</f>
        <v>0</v>
      </c>
      <c r="X1290" t="str">
        <f>IF(TelcoData2[[#This Row],[tenure]]&lt;=12,"0-12 Months",
IF(TelcoData2[[#This Row],[tenure]]&lt;=24,"13-24 Months",
IF(TelcoData2[[#This Row],[tenure]]&lt;=36,"25-36 Months",
IF(TelcoData2[[#This Row],[tenure]]&lt;=48,"37-48 Months",
IF(TelcoData2[[#This Row],[tenure]]&lt;=60,"49-60 Months",
"61-72 Months")))))</f>
        <v>61-72 Months</v>
      </c>
    </row>
    <row r="1291" spans="1:24" x14ac:dyDescent="0.3">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s="5">
        <v>4111.3500000000004</v>
      </c>
      <c r="U1291" t="s">
        <v>24</v>
      </c>
      <c r="V1291" s="5">
        <f>IFERROR(VALUE(TRIM(TelcoData2[[#This Row],[TotalCharges]])),"")</f>
        <v>4111.3500000000004</v>
      </c>
      <c r="W1291">
        <f>IF(TelcoData2[[#This Row],[Churn]]="Yes",1,0)</f>
        <v>0</v>
      </c>
      <c r="X1291" t="str">
        <f>IF(TelcoData2[[#This Row],[tenure]]&lt;=12,"0-12 Months",
IF(TelcoData2[[#This Row],[tenure]]&lt;=24,"13-24 Months",
IF(TelcoData2[[#This Row],[tenure]]&lt;=36,"25-36 Months",
IF(TelcoData2[[#This Row],[tenure]]&lt;=48,"37-48 Months",
IF(TelcoData2[[#This Row],[tenure]]&lt;=60,"49-60 Months",
"61-72 Months")))))</f>
        <v>61-72 Months</v>
      </c>
    </row>
    <row r="1292" spans="1:24" x14ac:dyDescent="0.3">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s="5">
        <v>5899.85</v>
      </c>
      <c r="U1292" t="s">
        <v>24</v>
      </c>
      <c r="V1292" s="5">
        <f>IFERROR(VALUE(TRIM(TelcoData2[[#This Row],[TotalCharges]])),"")</f>
        <v>5899.85</v>
      </c>
      <c r="W1292">
        <f>IF(TelcoData2[[#This Row],[Churn]]="Yes",1,0)</f>
        <v>0</v>
      </c>
      <c r="X1292" t="str">
        <f>IF(TelcoData2[[#This Row],[tenure]]&lt;=12,"0-12 Months",
IF(TelcoData2[[#This Row],[tenure]]&lt;=24,"13-24 Months",
IF(TelcoData2[[#This Row],[tenure]]&lt;=36,"25-36 Months",
IF(TelcoData2[[#This Row],[tenure]]&lt;=48,"37-48 Months",
IF(TelcoData2[[#This Row],[tenure]]&lt;=60,"49-60 Months",
"61-72 Months")))))</f>
        <v>61-72 Months</v>
      </c>
    </row>
    <row r="1293" spans="1:24" x14ac:dyDescent="0.3">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s="5">
        <v>632.95000000000005</v>
      </c>
      <c r="U1293" t="s">
        <v>23</v>
      </c>
      <c r="V1293" s="5">
        <f>IFERROR(VALUE(TRIM(TelcoData2[[#This Row],[TotalCharges]])),"")</f>
        <v>632.95000000000005</v>
      </c>
      <c r="W1293">
        <f>IF(TelcoData2[[#This Row],[Churn]]="Yes",1,0)</f>
        <v>1</v>
      </c>
      <c r="X1293" t="str">
        <f>IF(TelcoData2[[#This Row],[tenure]]&lt;=12,"0-12 Months",
IF(TelcoData2[[#This Row],[tenure]]&lt;=24,"13-24 Months",
IF(TelcoData2[[#This Row],[tenure]]&lt;=36,"25-36 Months",
IF(TelcoData2[[#This Row],[tenure]]&lt;=48,"37-48 Months",
IF(TelcoData2[[#This Row],[tenure]]&lt;=60,"49-60 Months",
"61-72 Months")))))</f>
        <v>0-12 Months</v>
      </c>
    </row>
    <row r="1294" spans="1:24" x14ac:dyDescent="0.3">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s="5">
        <v>5193.2</v>
      </c>
      <c r="U1294" t="s">
        <v>24</v>
      </c>
      <c r="V1294" s="5">
        <f>IFERROR(VALUE(TRIM(TelcoData2[[#This Row],[TotalCharges]])),"")</f>
        <v>5193.2</v>
      </c>
      <c r="W1294">
        <f>IF(TelcoData2[[#This Row],[Churn]]="Yes",1,0)</f>
        <v>0</v>
      </c>
      <c r="X1294" t="str">
        <f>IF(TelcoData2[[#This Row],[tenure]]&lt;=12,"0-12 Months",
IF(TelcoData2[[#This Row],[tenure]]&lt;=24,"13-24 Months",
IF(TelcoData2[[#This Row],[tenure]]&lt;=36,"25-36 Months",
IF(TelcoData2[[#This Row],[tenure]]&lt;=48,"37-48 Months",
IF(TelcoData2[[#This Row],[tenure]]&lt;=60,"49-60 Months",
"61-72 Months")))))</f>
        <v>61-72 Months</v>
      </c>
    </row>
    <row r="1295" spans="1:24" x14ac:dyDescent="0.3">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s="5">
        <v>7530.8</v>
      </c>
      <c r="U1295" t="s">
        <v>24</v>
      </c>
      <c r="V1295" s="5">
        <f>IFERROR(VALUE(TRIM(TelcoData2[[#This Row],[TotalCharges]])),"")</f>
        <v>7530.8</v>
      </c>
      <c r="W1295">
        <f>IF(TelcoData2[[#This Row],[Churn]]="Yes",1,0)</f>
        <v>0</v>
      </c>
      <c r="X1295" t="str">
        <f>IF(TelcoData2[[#This Row],[tenure]]&lt;=12,"0-12 Months",
IF(TelcoData2[[#This Row],[tenure]]&lt;=24,"13-24 Months",
IF(TelcoData2[[#This Row],[tenure]]&lt;=36,"25-36 Months",
IF(TelcoData2[[#This Row],[tenure]]&lt;=48,"37-48 Months",
IF(TelcoData2[[#This Row],[tenure]]&lt;=60,"49-60 Months",
"61-72 Months")))))</f>
        <v>61-72 Months</v>
      </c>
    </row>
    <row r="1296" spans="1:24" x14ac:dyDescent="0.3">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s="5">
        <v>270.95</v>
      </c>
      <c r="U1296" t="s">
        <v>23</v>
      </c>
      <c r="V1296" s="5">
        <f>IFERROR(VALUE(TRIM(TelcoData2[[#This Row],[TotalCharges]])),"")</f>
        <v>270.95</v>
      </c>
      <c r="W1296">
        <f>IF(TelcoData2[[#This Row],[Churn]]="Yes",1,0)</f>
        <v>1</v>
      </c>
      <c r="X1296" t="str">
        <f>IF(TelcoData2[[#This Row],[tenure]]&lt;=12,"0-12 Months",
IF(TelcoData2[[#This Row],[tenure]]&lt;=24,"13-24 Months",
IF(TelcoData2[[#This Row],[tenure]]&lt;=36,"25-36 Months",
IF(TelcoData2[[#This Row],[tenure]]&lt;=48,"37-48 Months",
IF(TelcoData2[[#This Row],[tenure]]&lt;=60,"49-60 Months",
"61-72 Months")))))</f>
        <v>0-12 Months</v>
      </c>
    </row>
    <row r="1297" spans="1:24" x14ac:dyDescent="0.3">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s="5">
        <v>5460.2</v>
      </c>
      <c r="U1297" t="s">
        <v>24</v>
      </c>
      <c r="V1297" s="5">
        <f>IFERROR(VALUE(TRIM(TelcoData2[[#This Row],[TotalCharges]])),"")</f>
        <v>5460.2</v>
      </c>
      <c r="W1297">
        <f>IF(TelcoData2[[#This Row],[Churn]]="Yes",1,0)</f>
        <v>0</v>
      </c>
      <c r="X1297" t="str">
        <f>IF(TelcoData2[[#This Row],[tenure]]&lt;=12,"0-12 Months",
IF(TelcoData2[[#This Row],[tenure]]&lt;=24,"13-24 Months",
IF(TelcoData2[[#This Row],[tenure]]&lt;=36,"25-36 Months",
IF(TelcoData2[[#This Row],[tenure]]&lt;=48,"37-48 Months",
IF(TelcoData2[[#This Row],[tenure]]&lt;=60,"49-60 Months",
"61-72 Months")))))</f>
        <v>61-72 Months</v>
      </c>
    </row>
    <row r="1298" spans="1:24" x14ac:dyDescent="0.3">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s="5">
        <v>1614.2</v>
      </c>
      <c r="U1298" t="s">
        <v>24</v>
      </c>
      <c r="V1298" s="5">
        <f>IFERROR(VALUE(TRIM(TelcoData2[[#This Row],[TotalCharges]])),"")</f>
        <v>1614.2</v>
      </c>
      <c r="W1298">
        <f>IF(TelcoData2[[#This Row],[Churn]]="Yes",1,0)</f>
        <v>0</v>
      </c>
      <c r="X1298" t="str">
        <f>IF(TelcoData2[[#This Row],[tenure]]&lt;=12,"0-12 Months",
IF(TelcoData2[[#This Row],[tenure]]&lt;=24,"13-24 Months",
IF(TelcoData2[[#This Row],[tenure]]&lt;=36,"25-36 Months",
IF(TelcoData2[[#This Row],[tenure]]&lt;=48,"37-48 Months",
IF(TelcoData2[[#This Row],[tenure]]&lt;=60,"49-60 Months",
"61-72 Months")))))</f>
        <v>13-24 Months</v>
      </c>
    </row>
    <row r="1299" spans="1:24" x14ac:dyDescent="0.3">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s="5">
        <v>402.5</v>
      </c>
      <c r="U1299" t="s">
        <v>24</v>
      </c>
      <c r="V1299" s="5">
        <f>IFERROR(VALUE(TRIM(TelcoData2[[#This Row],[TotalCharges]])),"")</f>
        <v>402.5</v>
      </c>
      <c r="W1299">
        <f>IF(TelcoData2[[#This Row],[Churn]]="Yes",1,0)</f>
        <v>0</v>
      </c>
      <c r="X1299" t="str">
        <f>IF(TelcoData2[[#This Row],[tenure]]&lt;=12,"0-12 Months",
IF(TelcoData2[[#This Row],[tenure]]&lt;=24,"13-24 Months",
IF(TelcoData2[[#This Row],[tenure]]&lt;=36,"25-36 Months",
IF(TelcoData2[[#This Row],[tenure]]&lt;=48,"37-48 Months",
IF(TelcoData2[[#This Row],[tenure]]&lt;=60,"49-60 Months",
"61-72 Months")))))</f>
        <v>0-12 Months</v>
      </c>
    </row>
    <row r="1300" spans="1:24" x14ac:dyDescent="0.3">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s="5">
        <v>1367.75</v>
      </c>
      <c r="U1300" t="s">
        <v>24</v>
      </c>
      <c r="V1300" s="5">
        <f>IFERROR(VALUE(TRIM(TelcoData2[[#This Row],[TotalCharges]])),"")</f>
        <v>1367.75</v>
      </c>
      <c r="W1300">
        <f>IF(TelcoData2[[#This Row],[Churn]]="Yes",1,0)</f>
        <v>0</v>
      </c>
      <c r="X1300" t="str">
        <f>IF(TelcoData2[[#This Row],[tenure]]&lt;=12,"0-12 Months",
IF(TelcoData2[[#This Row],[tenure]]&lt;=24,"13-24 Months",
IF(TelcoData2[[#This Row],[tenure]]&lt;=36,"25-36 Months",
IF(TelcoData2[[#This Row],[tenure]]&lt;=48,"37-48 Months",
IF(TelcoData2[[#This Row],[tenure]]&lt;=60,"49-60 Months",
"61-72 Months")))))</f>
        <v>13-24 Months</v>
      </c>
    </row>
    <row r="1301" spans="1:24" x14ac:dyDescent="0.3">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s="5">
        <v>483.7</v>
      </c>
      <c r="U1301" t="s">
        <v>23</v>
      </c>
      <c r="V1301" s="5">
        <f>IFERROR(VALUE(TRIM(TelcoData2[[#This Row],[TotalCharges]])),"")</f>
        <v>483.7</v>
      </c>
      <c r="W1301">
        <f>IF(TelcoData2[[#This Row],[Churn]]="Yes",1,0)</f>
        <v>1</v>
      </c>
      <c r="X1301" t="str">
        <f>IF(TelcoData2[[#This Row],[tenure]]&lt;=12,"0-12 Months",
IF(TelcoData2[[#This Row],[tenure]]&lt;=24,"13-24 Months",
IF(TelcoData2[[#This Row],[tenure]]&lt;=36,"25-36 Months",
IF(TelcoData2[[#This Row],[tenure]]&lt;=48,"37-48 Months",
IF(TelcoData2[[#This Row],[tenure]]&lt;=60,"49-60 Months",
"61-72 Months")))))</f>
        <v>0-12 Months</v>
      </c>
    </row>
    <row r="1302" spans="1:24" x14ac:dyDescent="0.3">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s="5">
        <v>7962.2</v>
      </c>
      <c r="U1302" t="s">
        <v>24</v>
      </c>
      <c r="V1302" s="5">
        <f>IFERROR(VALUE(TRIM(TelcoData2[[#This Row],[TotalCharges]])),"")</f>
        <v>7962.2</v>
      </c>
      <c r="W1302">
        <f>IF(TelcoData2[[#This Row],[Churn]]="Yes",1,0)</f>
        <v>0</v>
      </c>
      <c r="X1302" t="str">
        <f>IF(TelcoData2[[#This Row],[tenure]]&lt;=12,"0-12 Months",
IF(TelcoData2[[#This Row],[tenure]]&lt;=24,"13-24 Months",
IF(TelcoData2[[#This Row],[tenure]]&lt;=36,"25-36 Months",
IF(TelcoData2[[#This Row],[tenure]]&lt;=48,"37-48 Months",
IF(TelcoData2[[#This Row],[tenure]]&lt;=60,"49-60 Months",
"61-72 Months")))))</f>
        <v>61-72 Months</v>
      </c>
    </row>
    <row r="1303" spans="1:24" x14ac:dyDescent="0.3">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s="5">
        <v>3810.8</v>
      </c>
      <c r="U1303" t="s">
        <v>24</v>
      </c>
      <c r="V1303" s="5">
        <f>IFERROR(VALUE(TRIM(TelcoData2[[#This Row],[TotalCharges]])),"")</f>
        <v>3810.8</v>
      </c>
      <c r="W1303">
        <f>IF(TelcoData2[[#This Row],[Churn]]="Yes",1,0)</f>
        <v>0</v>
      </c>
      <c r="X1303" t="str">
        <f>IF(TelcoData2[[#This Row],[tenure]]&lt;=12,"0-12 Months",
IF(TelcoData2[[#This Row],[tenure]]&lt;=24,"13-24 Months",
IF(TelcoData2[[#This Row],[tenure]]&lt;=36,"25-36 Months",
IF(TelcoData2[[#This Row],[tenure]]&lt;=48,"37-48 Months",
IF(TelcoData2[[#This Row],[tenure]]&lt;=60,"49-60 Months",
"61-72 Months")))))</f>
        <v>61-72 Months</v>
      </c>
    </row>
    <row r="1304" spans="1:24" x14ac:dyDescent="0.3">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s="5">
        <v>3533.6</v>
      </c>
      <c r="U1304" t="s">
        <v>24</v>
      </c>
      <c r="V1304" s="5">
        <f>IFERROR(VALUE(TRIM(TelcoData2[[#This Row],[TotalCharges]])),"")</f>
        <v>3533.6</v>
      </c>
      <c r="W1304">
        <f>IF(TelcoData2[[#This Row],[Churn]]="Yes",1,0)</f>
        <v>0</v>
      </c>
      <c r="X1304" t="str">
        <f>IF(TelcoData2[[#This Row],[tenure]]&lt;=12,"0-12 Months",
IF(TelcoData2[[#This Row],[tenure]]&lt;=24,"13-24 Months",
IF(TelcoData2[[#This Row],[tenure]]&lt;=36,"25-36 Months",
IF(TelcoData2[[#This Row],[tenure]]&lt;=48,"37-48 Months",
IF(TelcoData2[[#This Row],[tenure]]&lt;=60,"49-60 Months",
"61-72 Months")))))</f>
        <v>37-48 Months</v>
      </c>
    </row>
    <row r="1305" spans="1:24" x14ac:dyDescent="0.3">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s="5">
        <v>1396.9</v>
      </c>
      <c r="U1305" t="s">
        <v>24</v>
      </c>
      <c r="V1305" s="5">
        <f>IFERROR(VALUE(TRIM(TelcoData2[[#This Row],[TotalCharges]])),"")</f>
        <v>1396.9</v>
      </c>
      <c r="W1305">
        <f>IF(TelcoData2[[#This Row],[Churn]]="Yes",1,0)</f>
        <v>0</v>
      </c>
      <c r="X1305" t="str">
        <f>IF(TelcoData2[[#This Row],[tenure]]&lt;=12,"0-12 Months",
IF(TelcoData2[[#This Row],[tenure]]&lt;=24,"13-24 Months",
IF(TelcoData2[[#This Row],[tenure]]&lt;=36,"25-36 Months",
IF(TelcoData2[[#This Row],[tenure]]&lt;=48,"37-48 Months",
IF(TelcoData2[[#This Row],[tenure]]&lt;=60,"49-60 Months",
"61-72 Months")))))</f>
        <v>61-72 Months</v>
      </c>
    </row>
    <row r="1306" spans="1:24" x14ac:dyDescent="0.3">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s="5">
        <v>1345.55</v>
      </c>
      <c r="U1306" t="s">
        <v>23</v>
      </c>
      <c r="V1306" s="5">
        <f>IFERROR(VALUE(TRIM(TelcoData2[[#This Row],[TotalCharges]])),"")</f>
        <v>1345.55</v>
      </c>
      <c r="W1306">
        <f>IF(TelcoData2[[#This Row],[Churn]]="Yes",1,0)</f>
        <v>1</v>
      </c>
      <c r="X1306" t="str">
        <f>IF(TelcoData2[[#This Row],[tenure]]&lt;=12,"0-12 Months",
IF(TelcoData2[[#This Row],[tenure]]&lt;=24,"13-24 Months",
IF(TelcoData2[[#This Row],[tenure]]&lt;=36,"25-36 Months",
IF(TelcoData2[[#This Row],[tenure]]&lt;=48,"37-48 Months",
IF(TelcoData2[[#This Row],[tenure]]&lt;=60,"49-60 Months",
"61-72 Months")))))</f>
        <v>13-24 Months</v>
      </c>
    </row>
    <row r="1307" spans="1:24" x14ac:dyDescent="0.3">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s="5">
        <v>1646.45</v>
      </c>
      <c r="U1307" t="s">
        <v>24</v>
      </c>
      <c r="V1307" s="5">
        <f>IFERROR(VALUE(TRIM(TelcoData2[[#This Row],[TotalCharges]])),"")</f>
        <v>1646.45</v>
      </c>
      <c r="W1307">
        <f>IF(TelcoData2[[#This Row],[Churn]]="Yes",1,0)</f>
        <v>0</v>
      </c>
      <c r="X1307" t="str">
        <f>IF(TelcoData2[[#This Row],[tenure]]&lt;=12,"0-12 Months",
IF(TelcoData2[[#This Row],[tenure]]&lt;=24,"13-24 Months",
IF(TelcoData2[[#This Row],[tenure]]&lt;=36,"25-36 Months",
IF(TelcoData2[[#This Row],[tenure]]&lt;=48,"37-48 Months",
IF(TelcoData2[[#This Row],[tenure]]&lt;=60,"49-60 Months",
"61-72 Months")))))</f>
        <v>25-36 Months</v>
      </c>
    </row>
    <row r="1308" spans="1:24" x14ac:dyDescent="0.3">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s="5">
        <v>8127.6</v>
      </c>
      <c r="U1308" t="s">
        <v>23</v>
      </c>
      <c r="V1308" s="5">
        <f>IFERROR(VALUE(TRIM(TelcoData2[[#This Row],[TotalCharges]])),"")</f>
        <v>8127.6</v>
      </c>
      <c r="W1308">
        <f>IF(TelcoData2[[#This Row],[Churn]]="Yes",1,0)</f>
        <v>1</v>
      </c>
      <c r="X1308" t="str">
        <f>IF(TelcoData2[[#This Row],[tenure]]&lt;=12,"0-12 Months",
IF(TelcoData2[[#This Row],[tenure]]&lt;=24,"13-24 Months",
IF(TelcoData2[[#This Row],[tenure]]&lt;=36,"25-36 Months",
IF(TelcoData2[[#This Row],[tenure]]&lt;=48,"37-48 Months",
IF(TelcoData2[[#This Row],[tenure]]&lt;=60,"49-60 Months",
"61-72 Months")))))</f>
        <v>61-72 Months</v>
      </c>
    </row>
    <row r="1309" spans="1:24" x14ac:dyDescent="0.3">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s="5">
        <v>2680.15</v>
      </c>
      <c r="U1309" t="s">
        <v>24</v>
      </c>
      <c r="V1309" s="5">
        <f>IFERROR(VALUE(TRIM(TelcoData2[[#This Row],[TotalCharges]])),"")</f>
        <v>2680.15</v>
      </c>
      <c r="W1309">
        <f>IF(TelcoData2[[#This Row],[Churn]]="Yes",1,0)</f>
        <v>0</v>
      </c>
      <c r="X1309" t="str">
        <f>IF(TelcoData2[[#This Row],[tenure]]&lt;=12,"0-12 Months",
IF(TelcoData2[[#This Row],[tenure]]&lt;=24,"13-24 Months",
IF(TelcoData2[[#This Row],[tenure]]&lt;=36,"25-36 Months",
IF(TelcoData2[[#This Row],[tenure]]&lt;=48,"37-48 Months",
IF(TelcoData2[[#This Row],[tenure]]&lt;=60,"49-60 Months",
"61-72 Months")))))</f>
        <v>25-36 Months</v>
      </c>
    </row>
    <row r="1310" spans="1:24" x14ac:dyDescent="0.3">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s="5">
        <v>1281</v>
      </c>
      <c r="U1310" t="s">
        <v>23</v>
      </c>
      <c r="V1310" s="5">
        <f>IFERROR(VALUE(TRIM(TelcoData2[[#This Row],[TotalCharges]])),"")</f>
        <v>1281</v>
      </c>
      <c r="W1310">
        <f>IF(TelcoData2[[#This Row],[Churn]]="Yes",1,0)</f>
        <v>1</v>
      </c>
      <c r="X1310" t="str">
        <f>IF(TelcoData2[[#This Row],[tenure]]&lt;=12,"0-12 Months",
IF(TelcoData2[[#This Row],[tenure]]&lt;=24,"13-24 Months",
IF(TelcoData2[[#This Row],[tenure]]&lt;=36,"25-36 Months",
IF(TelcoData2[[#This Row],[tenure]]&lt;=48,"37-48 Months",
IF(TelcoData2[[#This Row],[tenure]]&lt;=60,"49-60 Months",
"61-72 Months")))))</f>
        <v>13-24 Months</v>
      </c>
    </row>
    <row r="1311" spans="1:24" x14ac:dyDescent="0.3">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s="5">
        <v>1553.9</v>
      </c>
      <c r="U1311" t="s">
        <v>23</v>
      </c>
      <c r="V1311" s="5">
        <f>IFERROR(VALUE(TRIM(TelcoData2[[#This Row],[TotalCharges]])),"")</f>
        <v>1553.9</v>
      </c>
      <c r="W1311">
        <f>IF(TelcoData2[[#This Row],[Churn]]="Yes",1,0)</f>
        <v>1</v>
      </c>
      <c r="X1311" t="str">
        <f>IF(TelcoData2[[#This Row],[tenure]]&lt;=12,"0-12 Months",
IF(TelcoData2[[#This Row],[tenure]]&lt;=24,"13-24 Months",
IF(TelcoData2[[#This Row],[tenure]]&lt;=36,"25-36 Months",
IF(TelcoData2[[#This Row],[tenure]]&lt;=48,"37-48 Months",
IF(TelcoData2[[#This Row],[tenure]]&lt;=60,"49-60 Months",
"61-72 Months")))))</f>
        <v>13-24 Months</v>
      </c>
    </row>
    <row r="1312" spans="1:24" x14ac:dyDescent="0.3">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s="5">
        <v>3207.55</v>
      </c>
      <c r="U1312" t="s">
        <v>23</v>
      </c>
      <c r="V1312" s="5">
        <f>IFERROR(VALUE(TRIM(TelcoData2[[#This Row],[TotalCharges]])),"")</f>
        <v>3207.55</v>
      </c>
      <c r="W1312">
        <f>IF(TelcoData2[[#This Row],[Churn]]="Yes",1,0)</f>
        <v>1</v>
      </c>
      <c r="X1312" t="str">
        <f>IF(TelcoData2[[#This Row],[tenure]]&lt;=12,"0-12 Months",
IF(TelcoData2[[#This Row],[tenure]]&lt;=24,"13-24 Months",
IF(TelcoData2[[#This Row],[tenure]]&lt;=36,"25-36 Months",
IF(TelcoData2[[#This Row],[tenure]]&lt;=48,"37-48 Months",
IF(TelcoData2[[#This Row],[tenure]]&lt;=60,"49-60 Months",
"61-72 Months")))))</f>
        <v>25-36 Months</v>
      </c>
    </row>
    <row r="1313" spans="1:24" x14ac:dyDescent="0.3">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s="5">
        <v>2049.0500000000002</v>
      </c>
      <c r="U1313" t="s">
        <v>24</v>
      </c>
      <c r="V1313" s="5">
        <f>IFERROR(VALUE(TRIM(TelcoData2[[#This Row],[TotalCharges]])),"")</f>
        <v>2049.0500000000002</v>
      </c>
      <c r="W1313">
        <f>IF(TelcoData2[[#This Row],[Churn]]="Yes",1,0)</f>
        <v>0</v>
      </c>
      <c r="X1313" t="str">
        <f>IF(TelcoData2[[#This Row],[tenure]]&lt;=12,"0-12 Months",
IF(TelcoData2[[#This Row],[tenure]]&lt;=24,"13-24 Months",
IF(TelcoData2[[#This Row],[tenure]]&lt;=36,"25-36 Months",
IF(TelcoData2[[#This Row],[tenure]]&lt;=48,"37-48 Months",
IF(TelcoData2[[#This Row],[tenure]]&lt;=60,"49-60 Months",
"61-72 Months")))))</f>
        <v>37-48 Months</v>
      </c>
    </row>
    <row r="1314" spans="1:24" x14ac:dyDescent="0.3">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s="5">
        <v>3629.2</v>
      </c>
      <c r="U1314" t="s">
        <v>24</v>
      </c>
      <c r="V1314" s="5">
        <f>IFERROR(VALUE(TRIM(TelcoData2[[#This Row],[TotalCharges]])),"")</f>
        <v>3629.2</v>
      </c>
      <c r="W1314">
        <f>IF(TelcoData2[[#This Row],[Churn]]="Yes",1,0)</f>
        <v>0</v>
      </c>
      <c r="X1314" t="str">
        <f>IF(TelcoData2[[#This Row],[tenure]]&lt;=12,"0-12 Months",
IF(TelcoData2[[#This Row],[tenure]]&lt;=24,"13-24 Months",
IF(TelcoData2[[#This Row],[tenure]]&lt;=36,"25-36 Months",
IF(TelcoData2[[#This Row],[tenure]]&lt;=48,"37-48 Months",
IF(TelcoData2[[#This Row],[tenure]]&lt;=60,"49-60 Months",
"61-72 Months")))))</f>
        <v>37-48 Months</v>
      </c>
    </row>
    <row r="1315" spans="1:24" x14ac:dyDescent="0.3">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s="5">
        <v>5124.55</v>
      </c>
      <c r="U1315" t="s">
        <v>23</v>
      </c>
      <c r="V1315" s="5">
        <f>IFERROR(VALUE(TRIM(TelcoData2[[#This Row],[TotalCharges]])),"")</f>
        <v>5124.55</v>
      </c>
      <c r="W1315">
        <f>IF(TelcoData2[[#This Row],[Churn]]="Yes",1,0)</f>
        <v>1</v>
      </c>
      <c r="X1315" t="str">
        <f>IF(TelcoData2[[#This Row],[tenure]]&lt;=12,"0-12 Months",
IF(TelcoData2[[#This Row],[tenure]]&lt;=24,"13-24 Months",
IF(TelcoData2[[#This Row],[tenure]]&lt;=36,"25-36 Months",
IF(TelcoData2[[#This Row],[tenure]]&lt;=48,"37-48 Months",
IF(TelcoData2[[#This Row],[tenure]]&lt;=60,"49-60 Months",
"61-72 Months")))))</f>
        <v>37-48 Months</v>
      </c>
    </row>
    <row r="1316" spans="1:24" x14ac:dyDescent="0.3">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s="5">
        <v>3474.45</v>
      </c>
      <c r="U1316" t="s">
        <v>23</v>
      </c>
      <c r="V1316" s="5">
        <f>IFERROR(VALUE(TRIM(TelcoData2[[#This Row],[TotalCharges]])),"")</f>
        <v>3474.45</v>
      </c>
      <c r="W1316">
        <f>IF(TelcoData2[[#This Row],[Churn]]="Yes",1,0)</f>
        <v>1</v>
      </c>
      <c r="X1316" t="str">
        <f>IF(TelcoData2[[#This Row],[tenure]]&lt;=12,"0-12 Months",
IF(TelcoData2[[#This Row],[tenure]]&lt;=24,"13-24 Months",
IF(TelcoData2[[#This Row],[tenure]]&lt;=36,"25-36 Months",
IF(TelcoData2[[#This Row],[tenure]]&lt;=48,"37-48 Months",
IF(TelcoData2[[#This Row],[tenure]]&lt;=60,"49-60 Months",
"61-72 Months")))))</f>
        <v>37-48 Months</v>
      </c>
    </row>
    <row r="1317" spans="1:24" x14ac:dyDescent="0.3">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s="5">
        <v>202.3</v>
      </c>
      <c r="U1317" t="s">
        <v>24</v>
      </c>
      <c r="V1317" s="5">
        <f>IFERROR(VALUE(TRIM(TelcoData2[[#This Row],[TotalCharges]])),"")</f>
        <v>202.3</v>
      </c>
      <c r="W1317">
        <f>IF(TelcoData2[[#This Row],[Churn]]="Yes",1,0)</f>
        <v>0</v>
      </c>
      <c r="X1317" t="str">
        <f>IF(TelcoData2[[#This Row],[tenure]]&lt;=12,"0-12 Months",
IF(TelcoData2[[#This Row],[tenure]]&lt;=24,"13-24 Months",
IF(TelcoData2[[#This Row],[tenure]]&lt;=36,"25-36 Months",
IF(TelcoData2[[#This Row],[tenure]]&lt;=48,"37-48 Months",
IF(TelcoData2[[#This Row],[tenure]]&lt;=60,"49-60 Months",
"61-72 Months")))))</f>
        <v>0-12 Months</v>
      </c>
    </row>
    <row r="1318" spans="1:24" x14ac:dyDescent="0.3">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s="5">
        <v>147.5</v>
      </c>
      <c r="U1318" t="s">
        <v>24</v>
      </c>
      <c r="V1318" s="5">
        <f>IFERROR(VALUE(TRIM(TelcoData2[[#This Row],[TotalCharges]])),"")</f>
        <v>147.5</v>
      </c>
      <c r="W1318">
        <f>IF(TelcoData2[[#This Row],[Churn]]="Yes",1,0)</f>
        <v>0</v>
      </c>
      <c r="X1318" t="str">
        <f>IF(TelcoData2[[#This Row],[tenure]]&lt;=12,"0-12 Months",
IF(TelcoData2[[#This Row],[tenure]]&lt;=24,"13-24 Months",
IF(TelcoData2[[#This Row],[tenure]]&lt;=36,"25-36 Months",
IF(TelcoData2[[#This Row],[tenure]]&lt;=48,"37-48 Months",
IF(TelcoData2[[#This Row],[tenure]]&lt;=60,"49-60 Months",
"61-72 Months")))))</f>
        <v>0-12 Months</v>
      </c>
    </row>
    <row r="1319" spans="1:24" x14ac:dyDescent="0.3">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s="5">
        <v>86.35</v>
      </c>
      <c r="U1319" t="s">
        <v>24</v>
      </c>
      <c r="V1319" s="5">
        <f>IFERROR(VALUE(TRIM(TelcoData2[[#This Row],[TotalCharges]])),"")</f>
        <v>86.35</v>
      </c>
      <c r="W1319">
        <f>IF(TelcoData2[[#This Row],[Churn]]="Yes",1,0)</f>
        <v>0</v>
      </c>
      <c r="X1319" t="str">
        <f>IF(TelcoData2[[#This Row],[tenure]]&lt;=12,"0-12 Months",
IF(TelcoData2[[#This Row],[tenure]]&lt;=24,"13-24 Months",
IF(TelcoData2[[#This Row],[tenure]]&lt;=36,"25-36 Months",
IF(TelcoData2[[#This Row],[tenure]]&lt;=48,"37-48 Months",
IF(TelcoData2[[#This Row],[tenure]]&lt;=60,"49-60 Months",
"61-72 Months")))))</f>
        <v>0-12 Months</v>
      </c>
    </row>
    <row r="1320" spans="1:24" x14ac:dyDescent="0.3">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s="5">
        <v>579</v>
      </c>
      <c r="U1320" t="s">
        <v>24</v>
      </c>
      <c r="V1320" s="5">
        <f>IFERROR(VALUE(TRIM(TelcoData2[[#This Row],[TotalCharges]])),"")</f>
        <v>579</v>
      </c>
      <c r="W1320">
        <f>IF(TelcoData2[[#This Row],[Churn]]="Yes",1,0)</f>
        <v>0</v>
      </c>
      <c r="X1320" t="str">
        <f>IF(TelcoData2[[#This Row],[tenure]]&lt;=12,"0-12 Months",
IF(TelcoData2[[#This Row],[tenure]]&lt;=24,"13-24 Months",
IF(TelcoData2[[#This Row],[tenure]]&lt;=36,"25-36 Months",
IF(TelcoData2[[#This Row],[tenure]]&lt;=48,"37-48 Months",
IF(TelcoData2[[#This Row],[tenure]]&lt;=60,"49-60 Months",
"61-72 Months")))))</f>
        <v>0-12 Months</v>
      </c>
    </row>
    <row r="1321" spans="1:24" x14ac:dyDescent="0.3">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s="5">
        <v>19.45</v>
      </c>
      <c r="U1321" t="s">
        <v>23</v>
      </c>
      <c r="V1321" s="5">
        <f>IFERROR(VALUE(TRIM(TelcoData2[[#This Row],[TotalCharges]])),"")</f>
        <v>19.45</v>
      </c>
      <c r="W1321">
        <f>IF(TelcoData2[[#This Row],[Churn]]="Yes",1,0)</f>
        <v>1</v>
      </c>
      <c r="X1321" t="str">
        <f>IF(TelcoData2[[#This Row],[tenure]]&lt;=12,"0-12 Months",
IF(TelcoData2[[#This Row],[tenure]]&lt;=24,"13-24 Months",
IF(TelcoData2[[#This Row],[tenure]]&lt;=36,"25-36 Months",
IF(TelcoData2[[#This Row],[tenure]]&lt;=48,"37-48 Months",
IF(TelcoData2[[#This Row],[tenure]]&lt;=60,"49-60 Months",
"61-72 Months")))))</f>
        <v>0-12 Months</v>
      </c>
    </row>
    <row r="1322" spans="1:24" x14ac:dyDescent="0.3">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s="5">
        <v>3131.55</v>
      </c>
      <c r="U1322" t="s">
        <v>24</v>
      </c>
      <c r="V1322" s="5">
        <f>IFERROR(VALUE(TRIM(TelcoData2[[#This Row],[TotalCharges]])),"")</f>
        <v>3131.55</v>
      </c>
      <c r="W1322">
        <f>IF(TelcoData2[[#This Row],[Churn]]="Yes",1,0)</f>
        <v>0</v>
      </c>
      <c r="X1322" t="str">
        <f>IF(TelcoData2[[#This Row],[tenure]]&lt;=12,"0-12 Months",
IF(TelcoData2[[#This Row],[tenure]]&lt;=24,"13-24 Months",
IF(TelcoData2[[#This Row],[tenure]]&lt;=36,"25-36 Months",
IF(TelcoData2[[#This Row],[tenure]]&lt;=48,"37-48 Months",
IF(TelcoData2[[#This Row],[tenure]]&lt;=60,"49-60 Months",
"61-72 Months")))))</f>
        <v>25-36 Months</v>
      </c>
    </row>
    <row r="1323" spans="1:24" x14ac:dyDescent="0.3">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s="5">
        <v>3928.3</v>
      </c>
      <c r="U1323" t="s">
        <v>24</v>
      </c>
      <c r="V1323" s="5">
        <f>IFERROR(VALUE(TRIM(TelcoData2[[#This Row],[TotalCharges]])),"")</f>
        <v>3928.3</v>
      </c>
      <c r="W1323">
        <f>IF(TelcoData2[[#This Row],[Churn]]="Yes",1,0)</f>
        <v>0</v>
      </c>
      <c r="X1323" t="str">
        <f>IF(TelcoData2[[#This Row],[tenure]]&lt;=12,"0-12 Months",
IF(TelcoData2[[#This Row],[tenure]]&lt;=24,"13-24 Months",
IF(TelcoData2[[#This Row],[tenure]]&lt;=36,"25-36 Months",
IF(TelcoData2[[#This Row],[tenure]]&lt;=48,"37-48 Months",
IF(TelcoData2[[#This Row],[tenure]]&lt;=60,"49-60 Months",
"61-72 Months")))))</f>
        <v>49-60 Months</v>
      </c>
    </row>
    <row r="1324" spans="1:24" x14ac:dyDescent="0.3">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s="5">
        <v>187.75</v>
      </c>
      <c r="U1324" t="s">
        <v>24</v>
      </c>
      <c r="V1324" s="5">
        <f>IFERROR(VALUE(TRIM(TelcoData2[[#This Row],[TotalCharges]])),"")</f>
        <v>187.75</v>
      </c>
      <c r="W1324">
        <f>IF(TelcoData2[[#This Row],[Churn]]="Yes",1,0)</f>
        <v>0</v>
      </c>
      <c r="X1324" t="str">
        <f>IF(TelcoData2[[#This Row],[tenure]]&lt;=12,"0-12 Months",
IF(TelcoData2[[#This Row],[tenure]]&lt;=24,"13-24 Months",
IF(TelcoData2[[#This Row],[tenure]]&lt;=36,"25-36 Months",
IF(TelcoData2[[#This Row],[tenure]]&lt;=48,"37-48 Months",
IF(TelcoData2[[#This Row],[tenure]]&lt;=60,"49-60 Months",
"61-72 Months")))))</f>
        <v>0-12 Months</v>
      </c>
    </row>
    <row r="1325" spans="1:24" x14ac:dyDescent="0.3">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s="5">
        <v>1710.15</v>
      </c>
      <c r="U1325" t="s">
        <v>24</v>
      </c>
      <c r="V1325" s="5">
        <f>IFERROR(VALUE(TRIM(TelcoData2[[#This Row],[TotalCharges]])),"")</f>
        <v>1710.15</v>
      </c>
      <c r="W1325">
        <f>IF(TelcoData2[[#This Row],[Churn]]="Yes",1,0)</f>
        <v>0</v>
      </c>
      <c r="X1325" t="str">
        <f>IF(TelcoData2[[#This Row],[tenure]]&lt;=12,"0-12 Months",
IF(TelcoData2[[#This Row],[tenure]]&lt;=24,"13-24 Months",
IF(TelcoData2[[#This Row],[tenure]]&lt;=36,"25-36 Months",
IF(TelcoData2[[#This Row],[tenure]]&lt;=48,"37-48 Months",
IF(TelcoData2[[#This Row],[tenure]]&lt;=60,"49-60 Months",
"61-72 Months")))))</f>
        <v>61-72 Months</v>
      </c>
    </row>
    <row r="1326" spans="1:24" x14ac:dyDescent="0.3">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s="5">
        <v>76.349999999999994</v>
      </c>
      <c r="U1326" t="s">
        <v>23</v>
      </c>
      <c r="V1326" s="5">
        <f>IFERROR(VALUE(TRIM(TelcoData2[[#This Row],[TotalCharges]])),"")</f>
        <v>76.349999999999994</v>
      </c>
      <c r="W1326">
        <f>IF(TelcoData2[[#This Row],[Churn]]="Yes",1,0)</f>
        <v>1</v>
      </c>
      <c r="X1326" t="str">
        <f>IF(TelcoData2[[#This Row],[tenure]]&lt;=12,"0-12 Months",
IF(TelcoData2[[#This Row],[tenure]]&lt;=24,"13-24 Months",
IF(TelcoData2[[#This Row],[tenure]]&lt;=36,"25-36 Months",
IF(TelcoData2[[#This Row],[tenure]]&lt;=48,"37-48 Months",
IF(TelcoData2[[#This Row],[tenure]]&lt;=60,"49-60 Months",
"61-72 Months")))))</f>
        <v>0-12 Months</v>
      </c>
    </row>
    <row r="1327" spans="1:24" x14ac:dyDescent="0.3">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s="5">
        <v>69.25</v>
      </c>
      <c r="U1327" t="s">
        <v>23</v>
      </c>
      <c r="V1327" s="5">
        <f>IFERROR(VALUE(TRIM(TelcoData2[[#This Row],[TotalCharges]])),"")</f>
        <v>69.25</v>
      </c>
      <c r="W1327">
        <f>IF(TelcoData2[[#This Row],[Churn]]="Yes",1,0)</f>
        <v>1</v>
      </c>
      <c r="X1327" t="str">
        <f>IF(TelcoData2[[#This Row],[tenure]]&lt;=12,"0-12 Months",
IF(TelcoData2[[#This Row],[tenure]]&lt;=24,"13-24 Months",
IF(TelcoData2[[#This Row],[tenure]]&lt;=36,"25-36 Months",
IF(TelcoData2[[#This Row],[tenure]]&lt;=48,"37-48 Months",
IF(TelcoData2[[#This Row],[tenure]]&lt;=60,"49-60 Months",
"61-72 Months")))))</f>
        <v>0-12 Months</v>
      </c>
    </row>
    <row r="1328" spans="1:24" x14ac:dyDescent="0.3">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s="5">
        <v>2151.6</v>
      </c>
      <c r="U1328" t="s">
        <v>24</v>
      </c>
      <c r="V1328" s="5">
        <f>IFERROR(VALUE(TRIM(TelcoData2[[#This Row],[TotalCharges]])),"")</f>
        <v>2151.6</v>
      </c>
      <c r="W1328">
        <f>IF(TelcoData2[[#This Row],[Churn]]="Yes",1,0)</f>
        <v>0</v>
      </c>
      <c r="X1328" t="str">
        <f>IF(TelcoData2[[#This Row],[tenure]]&lt;=12,"0-12 Months",
IF(TelcoData2[[#This Row],[tenure]]&lt;=24,"13-24 Months",
IF(TelcoData2[[#This Row],[tenure]]&lt;=36,"25-36 Months",
IF(TelcoData2[[#This Row],[tenure]]&lt;=48,"37-48 Months",
IF(TelcoData2[[#This Row],[tenure]]&lt;=60,"49-60 Months",
"61-72 Months")))))</f>
        <v>37-48 Months</v>
      </c>
    </row>
    <row r="1329" spans="1:24" x14ac:dyDescent="0.3">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s="5">
        <v>5961.1</v>
      </c>
      <c r="U1329" t="s">
        <v>23</v>
      </c>
      <c r="V1329" s="5">
        <f>IFERROR(VALUE(TRIM(TelcoData2[[#This Row],[TotalCharges]])),"")</f>
        <v>5961.1</v>
      </c>
      <c r="W1329">
        <f>IF(TelcoData2[[#This Row],[Churn]]="Yes",1,0)</f>
        <v>1</v>
      </c>
      <c r="X1329" t="str">
        <f>IF(TelcoData2[[#This Row],[tenure]]&lt;=12,"0-12 Months",
IF(TelcoData2[[#This Row],[tenure]]&lt;=24,"13-24 Months",
IF(TelcoData2[[#This Row],[tenure]]&lt;=36,"25-36 Months",
IF(TelcoData2[[#This Row],[tenure]]&lt;=48,"37-48 Months",
IF(TelcoData2[[#This Row],[tenure]]&lt;=60,"49-60 Months",
"61-72 Months")))))</f>
        <v>49-60 Months</v>
      </c>
    </row>
    <row r="1330" spans="1:24" x14ac:dyDescent="0.3">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s="5">
        <v>1221.55</v>
      </c>
      <c r="U1330" t="s">
        <v>24</v>
      </c>
      <c r="V1330" s="5">
        <f>IFERROR(VALUE(TRIM(TelcoData2[[#This Row],[TotalCharges]])),"")</f>
        <v>1221.55</v>
      </c>
      <c r="W1330">
        <f>IF(TelcoData2[[#This Row],[Churn]]="Yes",1,0)</f>
        <v>0</v>
      </c>
      <c r="X1330" t="str">
        <f>IF(TelcoData2[[#This Row],[tenure]]&lt;=12,"0-12 Months",
IF(TelcoData2[[#This Row],[tenure]]&lt;=24,"13-24 Months",
IF(TelcoData2[[#This Row],[tenure]]&lt;=36,"25-36 Months",
IF(TelcoData2[[#This Row],[tenure]]&lt;=48,"37-48 Months",
IF(TelcoData2[[#This Row],[tenure]]&lt;=60,"49-60 Months",
"61-72 Months")))))</f>
        <v>13-24 Months</v>
      </c>
    </row>
    <row r="1331" spans="1:24" x14ac:dyDescent="0.3">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s="5">
        <v>1496.45</v>
      </c>
      <c r="U1331" t="s">
        <v>24</v>
      </c>
      <c r="V1331" s="5">
        <f>IFERROR(VALUE(TRIM(TelcoData2[[#This Row],[TotalCharges]])),"")</f>
        <v>1496.45</v>
      </c>
      <c r="W1331">
        <f>IF(TelcoData2[[#This Row],[Churn]]="Yes",1,0)</f>
        <v>0</v>
      </c>
      <c r="X1331" t="str">
        <f>IF(TelcoData2[[#This Row],[tenure]]&lt;=12,"0-12 Months",
IF(TelcoData2[[#This Row],[tenure]]&lt;=24,"13-24 Months",
IF(TelcoData2[[#This Row],[tenure]]&lt;=36,"25-36 Months",
IF(TelcoData2[[#This Row],[tenure]]&lt;=48,"37-48 Months",
IF(TelcoData2[[#This Row],[tenure]]&lt;=60,"49-60 Months",
"61-72 Months")))))</f>
        <v>61-72 Months</v>
      </c>
    </row>
    <row r="1332" spans="1:24" x14ac:dyDescent="0.3">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s="5">
        <v>1292.2</v>
      </c>
      <c r="U1332" t="s">
        <v>24</v>
      </c>
      <c r="V1332" s="5">
        <f>IFERROR(VALUE(TRIM(TelcoData2[[#This Row],[TotalCharges]])),"")</f>
        <v>1292.2</v>
      </c>
      <c r="W1332">
        <f>IF(TelcoData2[[#This Row],[Churn]]="Yes",1,0)</f>
        <v>0</v>
      </c>
      <c r="X1332" t="str">
        <f>IF(TelcoData2[[#This Row],[tenure]]&lt;=12,"0-12 Months",
IF(TelcoData2[[#This Row],[tenure]]&lt;=24,"13-24 Months",
IF(TelcoData2[[#This Row],[tenure]]&lt;=36,"25-36 Months",
IF(TelcoData2[[#This Row],[tenure]]&lt;=48,"37-48 Months",
IF(TelcoData2[[#This Row],[tenure]]&lt;=60,"49-60 Months",
"61-72 Months")))))</f>
        <v>13-24 Months</v>
      </c>
    </row>
    <row r="1333" spans="1:24" x14ac:dyDescent="0.3">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s="5">
        <v>25.15</v>
      </c>
      <c r="U1333" t="s">
        <v>24</v>
      </c>
      <c r="V1333" s="5">
        <f>IFERROR(VALUE(TRIM(TelcoData2[[#This Row],[TotalCharges]])),"")</f>
        <v>25.15</v>
      </c>
      <c r="W1333">
        <f>IF(TelcoData2[[#This Row],[Churn]]="Yes",1,0)</f>
        <v>0</v>
      </c>
      <c r="X1333" t="str">
        <f>IF(TelcoData2[[#This Row],[tenure]]&lt;=12,"0-12 Months",
IF(TelcoData2[[#This Row],[tenure]]&lt;=24,"13-24 Months",
IF(TelcoData2[[#This Row],[tenure]]&lt;=36,"25-36 Months",
IF(TelcoData2[[#This Row],[tenure]]&lt;=48,"37-48 Months",
IF(TelcoData2[[#This Row],[tenure]]&lt;=60,"49-60 Months",
"61-72 Months")))))</f>
        <v>0-12 Months</v>
      </c>
    </row>
    <row r="1334" spans="1:24" x14ac:dyDescent="0.3">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s="5">
        <v>1713.1</v>
      </c>
      <c r="U1334" t="s">
        <v>24</v>
      </c>
      <c r="V1334" s="5">
        <f>IFERROR(VALUE(TRIM(TelcoData2[[#This Row],[TotalCharges]])),"")</f>
        <v>1713.1</v>
      </c>
      <c r="W1334">
        <f>IF(TelcoData2[[#This Row],[Churn]]="Yes",1,0)</f>
        <v>0</v>
      </c>
      <c r="X1334" t="str">
        <f>IF(TelcoData2[[#This Row],[tenure]]&lt;=12,"0-12 Months",
IF(TelcoData2[[#This Row],[tenure]]&lt;=24,"13-24 Months",
IF(TelcoData2[[#This Row],[tenure]]&lt;=36,"25-36 Months",
IF(TelcoData2[[#This Row],[tenure]]&lt;=48,"37-48 Months",
IF(TelcoData2[[#This Row],[tenure]]&lt;=60,"49-60 Months",
"61-72 Months")))))</f>
        <v>61-72 Months</v>
      </c>
    </row>
    <row r="1335" spans="1:24" x14ac:dyDescent="0.3">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s="5">
        <v>1748.9</v>
      </c>
      <c r="U1335" t="s">
        <v>24</v>
      </c>
      <c r="V1335" s="5">
        <f>IFERROR(VALUE(TRIM(TelcoData2[[#This Row],[TotalCharges]])),"")</f>
        <v>1748.9</v>
      </c>
      <c r="W1335">
        <f>IF(TelcoData2[[#This Row],[Churn]]="Yes",1,0)</f>
        <v>0</v>
      </c>
      <c r="X1335" t="str">
        <f>IF(TelcoData2[[#This Row],[tenure]]&lt;=12,"0-12 Months",
IF(TelcoData2[[#This Row],[tenure]]&lt;=24,"13-24 Months",
IF(TelcoData2[[#This Row],[tenure]]&lt;=36,"25-36 Months",
IF(TelcoData2[[#This Row],[tenure]]&lt;=48,"37-48 Months",
IF(TelcoData2[[#This Row],[tenure]]&lt;=60,"49-60 Months",
"61-72 Months")))))</f>
        <v>49-60 Months</v>
      </c>
    </row>
    <row r="1336" spans="1:24" x14ac:dyDescent="0.3">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s="5">
        <v>25.2</v>
      </c>
      <c r="U1336" t="s">
        <v>23</v>
      </c>
      <c r="V1336" s="5">
        <f>IFERROR(VALUE(TRIM(TelcoData2[[#This Row],[TotalCharges]])),"")</f>
        <v>25.2</v>
      </c>
      <c r="W1336">
        <f>IF(TelcoData2[[#This Row],[Churn]]="Yes",1,0)</f>
        <v>1</v>
      </c>
      <c r="X1336" t="str">
        <f>IF(TelcoData2[[#This Row],[tenure]]&lt;=12,"0-12 Months",
IF(TelcoData2[[#This Row],[tenure]]&lt;=24,"13-24 Months",
IF(TelcoData2[[#This Row],[tenure]]&lt;=36,"25-36 Months",
IF(TelcoData2[[#This Row],[tenure]]&lt;=48,"37-48 Months",
IF(TelcoData2[[#This Row],[tenure]]&lt;=60,"49-60 Months",
"61-72 Months")))))</f>
        <v>0-12 Months</v>
      </c>
    </row>
    <row r="1337" spans="1:24" x14ac:dyDescent="0.3">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s="5">
        <v>96.45</v>
      </c>
      <c r="U1337" t="s">
        <v>23</v>
      </c>
      <c r="V1337" s="5">
        <f>IFERROR(VALUE(TRIM(TelcoData2[[#This Row],[TotalCharges]])),"")</f>
        <v>96.45</v>
      </c>
      <c r="W1337">
        <f>IF(TelcoData2[[#This Row],[Churn]]="Yes",1,0)</f>
        <v>1</v>
      </c>
      <c r="X1337" t="str">
        <f>IF(TelcoData2[[#This Row],[tenure]]&lt;=12,"0-12 Months",
IF(TelcoData2[[#This Row],[tenure]]&lt;=24,"13-24 Months",
IF(TelcoData2[[#This Row],[tenure]]&lt;=36,"25-36 Months",
IF(TelcoData2[[#This Row],[tenure]]&lt;=48,"37-48 Months",
IF(TelcoData2[[#This Row],[tenure]]&lt;=60,"49-60 Months",
"61-72 Months")))))</f>
        <v>0-12 Months</v>
      </c>
    </row>
    <row r="1338" spans="1:24" x14ac:dyDescent="0.3">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s="5">
        <v>1114.55</v>
      </c>
      <c r="U1338" t="s">
        <v>24</v>
      </c>
      <c r="V1338" s="5">
        <f>IFERROR(VALUE(TRIM(TelcoData2[[#This Row],[TotalCharges]])),"")</f>
        <v>1114.55</v>
      </c>
      <c r="W1338">
        <f>IF(TelcoData2[[#This Row],[Churn]]="Yes",1,0)</f>
        <v>0</v>
      </c>
      <c r="X1338" t="str">
        <f>IF(TelcoData2[[#This Row],[tenure]]&lt;=12,"0-12 Months",
IF(TelcoData2[[#This Row],[tenure]]&lt;=24,"13-24 Months",
IF(TelcoData2[[#This Row],[tenure]]&lt;=36,"25-36 Months",
IF(TelcoData2[[#This Row],[tenure]]&lt;=48,"37-48 Months",
IF(TelcoData2[[#This Row],[tenure]]&lt;=60,"49-60 Months",
"61-72 Months")))))</f>
        <v>13-24 Months</v>
      </c>
    </row>
    <row r="1339" spans="1:24" x14ac:dyDescent="0.3">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s="5">
        <v>609.1</v>
      </c>
      <c r="U1339" t="s">
        <v>24</v>
      </c>
      <c r="V1339" s="5">
        <f>IFERROR(VALUE(TRIM(TelcoData2[[#This Row],[TotalCharges]])),"")</f>
        <v>609.1</v>
      </c>
      <c r="W1339">
        <f>IF(TelcoData2[[#This Row],[Churn]]="Yes",1,0)</f>
        <v>0</v>
      </c>
      <c r="X1339" t="str">
        <f>IF(TelcoData2[[#This Row],[tenure]]&lt;=12,"0-12 Months",
IF(TelcoData2[[#This Row],[tenure]]&lt;=24,"13-24 Months",
IF(TelcoData2[[#This Row],[tenure]]&lt;=36,"25-36 Months",
IF(TelcoData2[[#This Row],[tenure]]&lt;=48,"37-48 Months",
IF(TelcoData2[[#This Row],[tenure]]&lt;=60,"49-60 Months",
"61-72 Months")))))</f>
        <v>25-36 Months</v>
      </c>
    </row>
    <row r="1340" spans="1:24" x14ac:dyDescent="0.3">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s="5">
        <v>20.149999999999999</v>
      </c>
      <c r="U1340" t="s">
        <v>23</v>
      </c>
      <c r="V1340" s="5">
        <f>IFERROR(VALUE(TRIM(TelcoData2[[#This Row],[TotalCharges]])),"")</f>
        <v>20.149999999999999</v>
      </c>
      <c r="W1340">
        <f>IF(TelcoData2[[#This Row],[Churn]]="Yes",1,0)</f>
        <v>1</v>
      </c>
      <c r="X1340" t="str">
        <f>IF(TelcoData2[[#This Row],[tenure]]&lt;=12,"0-12 Months",
IF(TelcoData2[[#This Row],[tenure]]&lt;=24,"13-24 Months",
IF(TelcoData2[[#This Row],[tenure]]&lt;=36,"25-36 Months",
IF(TelcoData2[[#This Row],[tenure]]&lt;=48,"37-48 Months",
IF(TelcoData2[[#This Row],[tenure]]&lt;=60,"49-60 Months",
"61-72 Months")))))</f>
        <v>0-12 Months</v>
      </c>
    </row>
    <row r="1341" spans="1:24" x14ac:dyDescent="0.3">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s="5">
        <v>7133.25</v>
      </c>
      <c r="U1341" t="s">
        <v>23</v>
      </c>
      <c r="V1341" s="5">
        <f>IFERROR(VALUE(TRIM(TelcoData2[[#This Row],[TotalCharges]])),"")</f>
        <v>7133.25</v>
      </c>
      <c r="W1341">
        <f>IF(TelcoData2[[#This Row],[Churn]]="Yes",1,0)</f>
        <v>1</v>
      </c>
      <c r="X1341" t="str">
        <f>IF(TelcoData2[[#This Row],[tenure]]&lt;=12,"0-12 Months",
IF(TelcoData2[[#This Row],[tenure]]&lt;=24,"13-24 Months",
IF(TelcoData2[[#This Row],[tenure]]&lt;=36,"25-36 Months",
IF(TelcoData2[[#This Row],[tenure]]&lt;=48,"37-48 Months",
IF(TelcoData2[[#This Row],[tenure]]&lt;=60,"49-60 Months",
"61-72 Months")))))</f>
        <v>61-72 Months</v>
      </c>
    </row>
    <row r="1342" spans="1:24" x14ac:dyDescent="0.3">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s="5" t="s">
        <v>525</v>
      </c>
      <c r="U1342" t="s">
        <v>24</v>
      </c>
      <c r="V1342" s="5" t="str">
        <f>IFERROR(VALUE(TRIM(TelcoData2[[#This Row],[TotalCharges]])),"")</f>
        <v/>
      </c>
      <c r="W1342">
        <f>IF(TelcoData2[[#This Row],[Churn]]="Yes",1,0)</f>
        <v>0</v>
      </c>
      <c r="X1342" t="str">
        <f>IF(TelcoData2[[#This Row],[tenure]]&lt;=12,"0-12 Months",
IF(TelcoData2[[#This Row],[tenure]]&lt;=24,"13-24 Months",
IF(TelcoData2[[#This Row],[tenure]]&lt;=36,"25-36 Months",
IF(TelcoData2[[#This Row],[tenure]]&lt;=48,"37-48 Months",
IF(TelcoData2[[#This Row],[tenure]]&lt;=60,"49-60 Months",
"61-72 Months")))))</f>
        <v>0-12 Months</v>
      </c>
    </row>
    <row r="1343" spans="1:24" x14ac:dyDescent="0.3">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s="5">
        <v>169.45</v>
      </c>
      <c r="U1343" t="s">
        <v>23</v>
      </c>
      <c r="V1343" s="5">
        <f>IFERROR(VALUE(TRIM(TelcoData2[[#This Row],[TotalCharges]])),"")</f>
        <v>169.45</v>
      </c>
      <c r="W1343">
        <f>IF(TelcoData2[[#This Row],[Churn]]="Yes",1,0)</f>
        <v>1</v>
      </c>
      <c r="X1343" t="str">
        <f>IF(TelcoData2[[#This Row],[tenure]]&lt;=12,"0-12 Months",
IF(TelcoData2[[#This Row],[tenure]]&lt;=24,"13-24 Months",
IF(TelcoData2[[#This Row],[tenure]]&lt;=36,"25-36 Months",
IF(TelcoData2[[#This Row],[tenure]]&lt;=48,"37-48 Months",
IF(TelcoData2[[#This Row],[tenure]]&lt;=60,"49-60 Months",
"61-72 Months")))))</f>
        <v>0-12 Months</v>
      </c>
    </row>
    <row r="1344" spans="1:24" x14ac:dyDescent="0.3">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s="5">
        <v>141.6</v>
      </c>
      <c r="U1344" t="s">
        <v>24</v>
      </c>
      <c r="V1344" s="5">
        <f>IFERROR(VALUE(TRIM(TelcoData2[[#This Row],[TotalCharges]])),"")</f>
        <v>141.6</v>
      </c>
      <c r="W1344">
        <f>IF(TelcoData2[[#This Row],[Churn]]="Yes",1,0)</f>
        <v>0</v>
      </c>
      <c r="X1344" t="str">
        <f>IF(TelcoData2[[#This Row],[tenure]]&lt;=12,"0-12 Months",
IF(TelcoData2[[#This Row],[tenure]]&lt;=24,"13-24 Months",
IF(TelcoData2[[#This Row],[tenure]]&lt;=36,"25-36 Months",
IF(TelcoData2[[#This Row],[tenure]]&lt;=48,"37-48 Months",
IF(TelcoData2[[#This Row],[tenure]]&lt;=60,"49-60 Months",
"61-72 Months")))))</f>
        <v>0-12 Months</v>
      </c>
    </row>
    <row r="1345" spans="1:24" x14ac:dyDescent="0.3">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s="5">
        <v>4688.6499999999996</v>
      </c>
      <c r="U1345" t="s">
        <v>24</v>
      </c>
      <c r="V1345" s="5">
        <f>IFERROR(VALUE(TRIM(TelcoData2[[#This Row],[TotalCharges]])),"")</f>
        <v>4688.6499999999996</v>
      </c>
      <c r="W1345">
        <f>IF(TelcoData2[[#This Row],[Churn]]="Yes",1,0)</f>
        <v>0</v>
      </c>
      <c r="X1345" t="str">
        <f>IF(TelcoData2[[#This Row],[tenure]]&lt;=12,"0-12 Months",
IF(TelcoData2[[#This Row],[tenure]]&lt;=24,"13-24 Months",
IF(TelcoData2[[#This Row],[tenure]]&lt;=36,"25-36 Months",
IF(TelcoData2[[#This Row],[tenure]]&lt;=48,"37-48 Months",
IF(TelcoData2[[#This Row],[tenure]]&lt;=60,"49-60 Months",
"61-72 Months")))))</f>
        <v>61-72 Months</v>
      </c>
    </row>
    <row r="1346" spans="1:24" x14ac:dyDescent="0.3">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s="5">
        <v>563.04999999999995</v>
      </c>
      <c r="U1346" t="s">
        <v>24</v>
      </c>
      <c r="V1346" s="5">
        <f>IFERROR(VALUE(TRIM(TelcoData2[[#This Row],[TotalCharges]])),"")</f>
        <v>563.04999999999995</v>
      </c>
      <c r="W1346">
        <f>IF(TelcoData2[[#This Row],[Churn]]="Yes",1,0)</f>
        <v>0</v>
      </c>
      <c r="X1346" t="str">
        <f>IF(TelcoData2[[#This Row],[tenure]]&lt;=12,"0-12 Months",
IF(TelcoData2[[#This Row],[tenure]]&lt;=24,"13-24 Months",
IF(TelcoData2[[#This Row],[tenure]]&lt;=36,"25-36 Months",
IF(TelcoData2[[#This Row],[tenure]]&lt;=48,"37-48 Months",
IF(TelcoData2[[#This Row],[tenure]]&lt;=60,"49-60 Months",
"61-72 Months")))))</f>
        <v>25-36 Months</v>
      </c>
    </row>
    <row r="1347" spans="1:24" x14ac:dyDescent="0.3">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s="5">
        <v>5985</v>
      </c>
      <c r="U1347" t="s">
        <v>24</v>
      </c>
      <c r="V1347" s="5">
        <f>IFERROR(VALUE(TRIM(TelcoData2[[#This Row],[TotalCharges]])),"")</f>
        <v>5985</v>
      </c>
      <c r="W1347">
        <f>IF(TelcoData2[[#This Row],[Churn]]="Yes",1,0)</f>
        <v>0</v>
      </c>
      <c r="X1347" t="str">
        <f>IF(TelcoData2[[#This Row],[tenure]]&lt;=12,"0-12 Months",
IF(TelcoData2[[#This Row],[tenure]]&lt;=24,"13-24 Months",
IF(TelcoData2[[#This Row],[tenure]]&lt;=36,"25-36 Months",
IF(TelcoData2[[#This Row],[tenure]]&lt;=48,"37-48 Months",
IF(TelcoData2[[#This Row],[tenure]]&lt;=60,"49-60 Months",
"61-72 Months")))))</f>
        <v>49-60 Months</v>
      </c>
    </row>
    <row r="1348" spans="1:24" x14ac:dyDescent="0.3">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s="5">
        <v>1258.5999999999999</v>
      </c>
      <c r="U1348" t="s">
        <v>23</v>
      </c>
      <c r="V1348" s="5">
        <f>IFERROR(VALUE(TRIM(TelcoData2[[#This Row],[TotalCharges]])),"")</f>
        <v>1258.5999999999999</v>
      </c>
      <c r="W1348">
        <f>IF(TelcoData2[[#This Row],[Churn]]="Yes",1,0)</f>
        <v>1</v>
      </c>
      <c r="X1348" t="str">
        <f>IF(TelcoData2[[#This Row],[tenure]]&lt;=12,"0-12 Months",
IF(TelcoData2[[#This Row],[tenure]]&lt;=24,"13-24 Months",
IF(TelcoData2[[#This Row],[tenure]]&lt;=36,"25-36 Months",
IF(TelcoData2[[#This Row],[tenure]]&lt;=48,"37-48 Months",
IF(TelcoData2[[#This Row],[tenure]]&lt;=60,"49-60 Months",
"61-72 Months")))))</f>
        <v>13-24 Months</v>
      </c>
    </row>
    <row r="1349" spans="1:24" x14ac:dyDescent="0.3">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s="5">
        <v>373.5</v>
      </c>
      <c r="U1349" t="s">
        <v>24</v>
      </c>
      <c r="V1349" s="5">
        <f>IFERROR(VALUE(TRIM(TelcoData2[[#This Row],[TotalCharges]])),"")</f>
        <v>373.5</v>
      </c>
      <c r="W1349">
        <f>IF(TelcoData2[[#This Row],[Churn]]="Yes",1,0)</f>
        <v>0</v>
      </c>
      <c r="X1349" t="str">
        <f>IF(TelcoData2[[#This Row],[tenure]]&lt;=12,"0-12 Months",
IF(TelcoData2[[#This Row],[tenure]]&lt;=24,"13-24 Months",
IF(TelcoData2[[#This Row],[tenure]]&lt;=36,"25-36 Months",
IF(TelcoData2[[#This Row],[tenure]]&lt;=48,"37-48 Months",
IF(TelcoData2[[#This Row],[tenure]]&lt;=60,"49-60 Months",
"61-72 Months")))))</f>
        <v>13-24 Months</v>
      </c>
    </row>
    <row r="1350" spans="1:24" x14ac:dyDescent="0.3">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s="5">
        <v>857.2</v>
      </c>
      <c r="U1350" t="s">
        <v>23</v>
      </c>
      <c r="V1350" s="5">
        <f>IFERROR(VALUE(TRIM(TelcoData2[[#This Row],[TotalCharges]])),"")</f>
        <v>857.2</v>
      </c>
      <c r="W1350">
        <f>IF(TelcoData2[[#This Row],[Churn]]="Yes",1,0)</f>
        <v>1</v>
      </c>
      <c r="X1350" t="str">
        <f>IF(TelcoData2[[#This Row],[tenure]]&lt;=12,"0-12 Months",
IF(TelcoData2[[#This Row],[tenure]]&lt;=24,"13-24 Months",
IF(TelcoData2[[#This Row],[tenure]]&lt;=36,"25-36 Months",
IF(TelcoData2[[#This Row],[tenure]]&lt;=48,"37-48 Months",
IF(TelcoData2[[#This Row],[tenure]]&lt;=60,"49-60 Months",
"61-72 Months")))))</f>
        <v>0-12 Months</v>
      </c>
    </row>
    <row r="1351" spans="1:24" x14ac:dyDescent="0.3">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s="5">
        <v>2553.35</v>
      </c>
      <c r="U1351" t="s">
        <v>24</v>
      </c>
      <c r="V1351" s="5">
        <f>IFERROR(VALUE(TRIM(TelcoData2[[#This Row],[TotalCharges]])),"")</f>
        <v>2553.35</v>
      </c>
      <c r="W1351">
        <f>IF(TelcoData2[[#This Row],[Churn]]="Yes",1,0)</f>
        <v>0</v>
      </c>
      <c r="X1351" t="str">
        <f>IF(TelcoData2[[#This Row],[tenure]]&lt;=12,"0-12 Months",
IF(TelcoData2[[#This Row],[tenure]]&lt;=24,"13-24 Months",
IF(TelcoData2[[#This Row],[tenure]]&lt;=36,"25-36 Months",
IF(TelcoData2[[#This Row],[tenure]]&lt;=48,"37-48 Months",
IF(TelcoData2[[#This Row],[tenure]]&lt;=60,"49-60 Months",
"61-72 Months")))))</f>
        <v>49-60 Months</v>
      </c>
    </row>
    <row r="1352" spans="1:24" x14ac:dyDescent="0.3">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s="5">
        <v>4322.8500000000004</v>
      </c>
      <c r="U1352" t="s">
        <v>24</v>
      </c>
      <c r="V1352" s="5">
        <f>IFERROR(VALUE(TRIM(TelcoData2[[#This Row],[TotalCharges]])),"")</f>
        <v>4322.8500000000004</v>
      </c>
      <c r="W1352">
        <f>IF(TelcoData2[[#This Row],[Churn]]="Yes",1,0)</f>
        <v>0</v>
      </c>
      <c r="X1352" t="str">
        <f>IF(TelcoData2[[#This Row],[tenure]]&lt;=12,"0-12 Months",
IF(TelcoData2[[#This Row],[tenure]]&lt;=24,"13-24 Months",
IF(TelcoData2[[#This Row],[tenure]]&lt;=36,"25-36 Months",
IF(TelcoData2[[#This Row],[tenure]]&lt;=48,"37-48 Months",
IF(TelcoData2[[#This Row],[tenure]]&lt;=60,"49-60 Months",
"61-72 Months")))))</f>
        <v>61-72 Months</v>
      </c>
    </row>
    <row r="1353" spans="1:24" x14ac:dyDescent="0.3">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s="5">
        <v>250.8</v>
      </c>
      <c r="U1353" t="s">
        <v>24</v>
      </c>
      <c r="V1353" s="5">
        <f>IFERROR(VALUE(TRIM(TelcoData2[[#This Row],[TotalCharges]])),"")</f>
        <v>250.8</v>
      </c>
      <c r="W1353">
        <f>IF(TelcoData2[[#This Row],[Churn]]="Yes",1,0)</f>
        <v>0</v>
      </c>
      <c r="X1353" t="str">
        <f>IF(TelcoData2[[#This Row],[tenure]]&lt;=12,"0-12 Months",
IF(TelcoData2[[#This Row],[tenure]]&lt;=24,"13-24 Months",
IF(TelcoData2[[#This Row],[tenure]]&lt;=36,"25-36 Months",
IF(TelcoData2[[#This Row],[tenure]]&lt;=48,"37-48 Months",
IF(TelcoData2[[#This Row],[tenure]]&lt;=60,"49-60 Months",
"61-72 Months")))))</f>
        <v>0-12 Months</v>
      </c>
    </row>
    <row r="1354" spans="1:24" x14ac:dyDescent="0.3">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s="5">
        <v>4549.05</v>
      </c>
      <c r="U1354" t="s">
        <v>24</v>
      </c>
      <c r="V1354" s="5">
        <f>IFERROR(VALUE(TRIM(TelcoData2[[#This Row],[TotalCharges]])),"")</f>
        <v>4549.05</v>
      </c>
      <c r="W1354">
        <f>IF(TelcoData2[[#This Row],[Churn]]="Yes",1,0)</f>
        <v>0</v>
      </c>
      <c r="X1354" t="str">
        <f>IF(TelcoData2[[#This Row],[tenure]]&lt;=12,"0-12 Months",
IF(TelcoData2[[#This Row],[tenure]]&lt;=24,"13-24 Months",
IF(TelcoData2[[#This Row],[tenure]]&lt;=36,"25-36 Months",
IF(TelcoData2[[#This Row],[tenure]]&lt;=48,"37-48 Months",
IF(TelcoData2[[#This Row],[tenure]]&lt;=60,"49-60 Months",
"61-72 Months")))))</f>
        <v>61-72 Months</v>
      </c>
    </row>
    <row r="1355" spans="1:24" x14ac:dyDescent="0.3">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s="5">
        <v>1359.5</v>
      </c>
      <c r="U1355" t="s">
        <v>24</v>
      </c>
      <c r="V1355" s="5">
        <f>IFERROR(VALUE(TRIM(TelcoData2[[#This Row],[TotalCharges]])),"")</f>
        <v>1359.5</v>
      </c>
      <c r="W1355">
        <f>IF(TelcoData2[[#This Row],[Churn]]="Yes",1,0)</f>
        <v>0</v>
      </c>
      <c r="X1355" t="str">
        <f>IF(TelcoData2[[#This Row],[tenure]]&lt;=12,"0-12 Months",
IF(TelcoData2[[#This Row],[tenure]]&lt;=24,"13-24 Months",
IF(TelcoData2[[#This Row],[tenure]]&lt;=36,"25-36 Months",
IF(TelcoData2[[#This Row],[tenure]]&lt;=48,"37-48 Months",
IF(TelcoData2[[#This Row],[tenure]]&lt;=60,"49-60 Months",
"61-72 Months")))))</f>
        <v>61-72 Months</v>
      </c>
    </row>
    <row r="1356" spans="1:24" x14ac:dyDescent="0.3">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s="5">
        <v>1639.3</v>
      </c>
      <c r="U1356" t="s">
        <v>23</v>
      </c>
      <c r="V1356" s="5">
        <f>IFERROR(VALUE(TRIM(TelcoData2[[#This Row],[TotalCharges]])),"")</f>
        <v>1639.3</v>
      </c>
      <c r="W1356">
        <f>IF(TelcoData2[[#This Row],[Churn]]="Yes",1,0)</f>
        <v>1</v>
      </c>
      <c r="X1356" t="str">
        <f>IF(TelcoData2[[#This Row],[tenure]]&lt;=12,"0-12 Months",
IF(TelcoData2[[#This Row],[tenure]]&lt;=24,"13-24 Months",
IF(TelcoData2[[#This Row],[tenure]]&lt;=36,"25-36 Months",
IF(TelcoData2[[#This Row],[tenure]]&lt;=48,"37-48 Months",
IF(TelcoData2[[#This Row],[tenure]]&lt;=60,"49-60 Months",
"61-72 Months")))))</f>
        <v>13-24 Months</v>
      </c>
    </row>
    <row r="1357" spans="1:24" x14ac:dyDescent="0.3">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s="5">
        <v>178.85</v>
      </c>
      <c r="U1357" t="s">
        <v>24</v>
      </c>
      <c r="V1357" s="5">
        <f>IFERROR(VALUE(TRIM(TelcoData2[[#This Row],[TotalCharges]])),"")</f>
        <v>178.85</v>
      </c>
      <c r="W1357">
        <f>IF(TelcoData2[[#This Row],[Churn]]="Yes",1,0)</f>
        <v>0</v>
      </c>
      <c r="X1357" t="str">
        <f>IF(TelcoData2[[#This Row],[tenure]]&lt;=12,"0-12 Months",
IF(TelcoData2[[#This Row],[tenure]]&lt;=24,"13-24 Months",
IF(TelcoData2[[#This Row],[tenure]]&lt;=36,"25-36 Months",
IF(TelcoData2[[#This Row],[tenure]]&lt;=48,"37-48 Months",
IF(TelcoData2[[#This Row],[tenure]]&lt;=60,"49-60 Months",
"61-72 Months")))))</f>
        <v>0-12 Months</v>
      </c>
    </row>
    <row r="1358" spans="1:24" x14ac:dyDescent="0.3">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s="5">
        <v>633.85</v>
      </c>
      <c r="U1358" t="s">
        <v>24</v>
      </c>
      <c r="V1358" s="5">
        <f>IFERROR(VALUE(TRIM(TelcoData2[[#This Row],[TotalCharges]])),"")</f>
        <v>633.85</v>
      </c>
      <c r="W1358">
        <f>IF(TelcoData2[[#This Row],[Churn]]="Yes",1,0)</f>
        <v>0</v>
      </c>
      <c r="X1358" t="str">
        <f>IF(TelcoData2[[#This Row],[tenure]]&lt;=12,"0-12 Months",
IF(TelcoData2[[#This Row],[tenure]]&lt;=24,"13-24 Months",
IF(TelcoData2[[#This Row],[tenure]]&lt;=36,"25-36 Months",
IF(TelcoData2[[#This Row],[tenure]]&lt;=48,"37-48 Months",
IF(TelcoData2[[#This Row],[tenure]]&lt;=60,"49-60 Months",
"61-72 Months")))))</f>
        <v>0-12 Months</v>
      </c>
    </row>
    <row r="1359" spans="1:24" x14ac:dyDescent="0.3">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s="5">
        <v>5315.1</v>
      </c>
      <c r="U1359" t="s">
        <v>24</v>
      </c>
      <c r="V1359" s="5">
        <f>IFERROR(VALUE(TRIM(TelcoData2[[#This Row],[TotalCharges]])),"")</f>
        <v>5315.1</v>
      </c>
      <c r="W1359">
        <f>IF(TelcoData2[[#This Row],[Churn]]="Yes",1,0)</f>
        <v>0</v>
      </c>
      <c r="X1359" t="str">
        <f>IF(TelcoData2[[#This Row],[tenure]]&lt;=12,"0-12 Months",
IF(TelcoData2[[#This Row],[tenure]]&lt;=24,"13-24 Months",
IF(TelcoData2[[#This Row],[tenure]]&lt;=36,"25-36 Months",
IF(TelcoData2[[#This Row],[tenure]]&lt;=48,"37-48 Months",
IF(TelcoData2[[#This Row],[tenure]]&lt;=60,"49-60 Months",
"61-72 Months")))))</f>
        <v>37-48 Months</v>
      </c>
    </row>
    <row r="1360" spans="1:24" x14ac:dyDescent="0.3">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s="5">
        <v>735.5</v>
      </c>
      <c r="U1360" t="s">
        <v>24</v>
      </c>
      <c r="V1360" s="5">
        <f>IFERROR(VALUE(TRIM(TelcoData2[[#This Row],[TotalCharges]])),"")</f>
        <v>735.5</v>
      </c>
      <c r="W1360">
        <f>IF(TelcoData2[[#This Row],[Churn]]="Yes",1,0)</f>
        <v>0</v>
      </c>
      <c r="X1360" t="str">
        <f>IF(TelcoData2[[#This Row],[tenure]]&lt;=12,"0-12 Months",
IF(TelcoData2[[#This Row],[tenure]]&lt;=24,"13-24 Months",
IF(TelcoData2[[#This Row],[tenure]]&lt;=36,"25-36 Months",
IF(TelcoData2[[#This Row],[tenure]]&lt;=48,"37-48 Months",
IF(TelcoData2[[#This Row],[tenure]]&lt;=60,"49-60 Months",
"61-72 Months")))))</f>
        <v>0-12 Months</v>
      </c>
    </row>
    <row r="1361" spans="1:24" x14ac:dyDescent="0.3">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s="5">
        <v>889.9</v>
      </c>
      <c r="U1361" t="s">
        <v>23</v>
      </c>
      <c r="V1361" s="5">
        <f>IFERROR(VALUE(TRIM(TelcoData2[[#This Row],[TotalCharges]])),"")</f>
        <v>889.9</v>
      </c>
      <c r="W1361">
        <f>IF(TelcoData2[[#This Row],[Churn]]="Yes",1,0)</f>
        <v>1</v>
      </c>
      <c r="X1361" t="str">
        <f>IF(TelcoData2[[#This Row],[tenure]]&lt;=12,"0-12 Months",
IF(TelcoData2[[#This Row],[tenure]]&lt;=24,"13-24 Months",
IF(TelcoData2[[#This Row],[tenure]]&lt;=36,"25-36 Months",
IF(TelcoData2[[#This Row],[tenure]]&lt;=48,"37-48 Months",
IF(TelcoData2[[#This Row],[tenure]]&lt;=60,"49-60 Months",
"61-72 Months")))))</f>
        <v>0-12 Months</v>
      </c>
    </row>
    <row r="1362" spans="1:24" x14ac:dyDescent="0.3">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s="5">
        <v>1290</v>
      </c>
      <c r="U1362" t="s">
        <v>23</v>
      </c>
      <c r="V1362" s="5">
        <f>IFERROR(VALUE(TRIM(TelcoData2[[#This Row],[TotalCharges]])),"")</f>
        <v>1290</v>
      </c>
      <c r="W1362">
        <f>IF(TelcoData2[[#This Row],[Churn]]="Yes",1,0)</f>
        <v>1</v>
      </c>
      <c r="X1362" t="str">
        <f>IF(TelcoData2[[#This Row],[tenure]]&lt;=12,"0-12 Months",
IF(TelcoData2[[#This Row],[tenure]]&lt;=24,"13-24 Months",
IF(TelcoData2[[#This Row],[tenure]]&lt;=36,"25-36 Months",
IF(TelcoData2[[#This Row],[tenure]]&lt;=48,"37-48 Months",
IF(TelcoData2[[#This Row],[tenure]]&lt;=60,"49-60 Months",
"61-72 Months")))))</f>
        <v>13-24 Months</v>
      </c>
    </row>
    <row r="1363" spans="1:24" x14ac:dyDescent="0.3">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s="5">
        <v>330.05</v>
      </c>
      <c r="U1363" t="s">
        <v>23</v>
      </c>
      <c r="V1363" s="5">
        <f>IFERROR(VALUE(TRIM(TelcoData2[[#This Row],[TotalCharges]])),"")</f>
        <v>330.05</v>
      </c>
      <c r="W1363">
        <f>IF(TelcoData2[[#This Row],[Churn]]="Yes",1,0)</f>
        <v>1</v>
      </c>
      <c r="X1363" t="str">
        <f>IF(TelcoData2[[#This Row],[tenure]]&lt;=12,"0-12 Months",
IF(TelcoData2[[#This Row],[tenure]]&lt;=24,"13-24 Months",
IF(TelcoData2[[#This Row],[tenure]]&lt;=36,"25-36 Months",
IF(TelcoData2[[#This Row],[tenure]]&lt;=48,"37-48 Months",
IF(TelcoData2[[#This Row],[tenure]]&lt;=60,"49-60 Months",
"61-72 Months")))))</f>
        <v>0-12 Months</v>
      </c>
    </row>
    <row r="1364" spans="1:24" x14ac:dyDescent="0.3">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s="5">
        <v>237.95</v>
      </c>
      <c r="U1364" t="s">
        <v>23</v>
      </c>
      <c r="V1364" s="5">
        <f>IFERROR(VALUE(TRIM(TelcoData2[[#This Row],[TotalCharges]])),"")</f>
        <v>237.95</v>
      </c>
      <c r="W1364">
        <f>IF(TelcoData2[[#This Row],[Churn]]="Yes",1,0)</f>
        <v>1</v>
      </c>
      <c r="X1364" t="str">
        <f>IF(TelcoData2[[#This Row],[tenure]]&lt;=12,"0-12 Months",
IF(TelcoData2[[#This Row],[tenure]]&lt;=24,"13-24 Months",
IF(TelcoData2[[#This Row],[tenure]]&lt;=36,"25-36 Months",
IF(TelcoData2[[#This Row],[tenure]]&lt;=48,"37-48 Months",
IF(TelcoData2[[#This Row],[tenure]]&lt;=60,"49-60 Months",
"61-72 Months")))))</f>
        <v>0-12 Months</v>
      </c>
    </row>
    <row r="1365" spans="1:24" x14ac:dyDescent="0.3">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s="5">
        <v>6474.4</v>
      </c>
      <c r="U1365" t="s">
        <v>24</v>
      </c>
      <c r="V1365" s="5">
        <f>IFERROR(VALUE(TRIM(TelcoData2[[#This Row],[TotalCharges]])),"")</f>
        <v>6474.4</v>
      </c>
      <c r="W1365">
        <f>IF(TelcoData2[[#This Row],[Churn]]="Yes",1,0)</f>
        <v>0</v>
      </c>
      <c r="X1365" t="str">
        <f>IF(TelcoData2[[#This Row],[tenure]]&lt;=12,"0-12 Months",
IF(TelcoData2[[#This Row],[tenure]]&lt;=24,"13-24 Months",
IF(TelcoData2[[#This Row],[tenure]]&lt;=36,"25-36 Months",
IF(TelcoData2[[#This Row],[tenure]]&lt;=48,"37-48 Months",
IF(TelcoData2[[#This Row],[tenure]]&lt;=60,"49-60 Months",
"61-72 Months")))))</f>
        <v>61-72 Months</v>
      </c>
    </row>
    <row r="1366" spans="1:24" x14ac:dyDescent="0.3">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s="5">
        <v>4421.95</v>
      </c>
      <c r="U1366" t="s">
        <v>24</v>
      </c>
      <c r="V1366" s="5">
        <f>IFERROR(VALUE(TRIM(TelcoData2[[#This Row],[TotalCharges]])),"")</f>
        <v>4421.95</v>
      </c>
      <c r="W1366">
        <f>IF(TelcoData2[[#This Row],[Churn]]="Yes",1,0)</f>
        <v>0</v>
      </c>
      <c r="X1366" t="str">
        <f>IF(TelcoData2[[#This Row],[tenure]]&lt;=12,"0-12 Months",
IF(TelcoData2[[#This Row],[tenure]]&lt;=24,"13-24 Months",
IF(TelcoData2[[#This Row],[tenure]]&lt;=36,"25-36 Months",
IF(TelcoData2[[#This Row],[tenure]]&lt;=48,"37-48 Months",
IF(TelcoData2[[#This Row],[tenure]]&lt;=60,"49-60 Months",
"61-72 Months")))))</f>
        <v>49-60 Months</v>
      </c>
    </row>
    <row r="1367" spans="1:24" x14ac:dyDescent="0.3">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s="5">
        <v>2452.6999999999998</v>
      </c>
      <c r="U1367" t="s">
        <v>23</v>
      </c>
      <c r="V1367" s="5">
        <f>IFERROR(VALUE(TRIM(TelcoData2[[#This Row],[TotalCharges]])),"")</f>
        <v>2452.6999999999998</v>
      </c>
      <c r="W1367">
        <f>IF(TelcoData2[[#This Row],[Churn]]="Yes",1,0)</f>
        <v>1</v>
      </c>
      <c r="X1367" t="str">
        <f>IF(TelcoData2[[#This Row],[tenure]]&lt;=12,"0-12 Months",
IF(TelcoData2[[#This Row],[tenure]]&lt;=24,"13-24 Months",
IF(TelcoData2[[#This Row],[tenure]]&lt;=36,"25-36 Months",
IF(TelcoData2[[#This Row],[tenure]]&lt;=48,"37-48 Months",
IF(TelcoData2[[#This Row],[tenure]]&lt;=60,"49-60 Months",
"61-72 Months")))))</f>
        <v>49-60 Months</v>
      </c>
    </row>
    <row r="1368" spans="1:24" x14ac:dyDescent="0.3">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s="5">
        <v>813.85</v>
      </c>
      <c r="U1368" t="s">
        <v>23</v>
      </c>
      <c r="V1368" s="5">
        <f>IFERROR(VALUE(TRIM(TelcoData2[[#This Row],[TotalCharges]])),"")</f>
        <v>813.85</v>
      </c>
      <c r="W1368">
        <f>IF(TelcoData2[[#This Row],[Churn]]="Yes",1,0)</f>
        <v>1</v>
      </c>
      <c r="X1368" t="str">
        <f>IF(TelcoData2[[#This Row],[tenure]]&lt;=12,"0-12 Months",
IF(TelcoData2[[#This Row],[tenure]]&lt;=24,"13-24 Months",
IF(TelcoData2[[#This Row],[tenure]]&lt;=36,"25-36 Months",
IF(TelcoData2[[#This Row],[tenure]]&lt;=48,"37-48 Months",
IF(TelcoData2[[#This Row],[tenure]]&lt;=60,"49-60 Months",
"61-72 Months")))))</f>
        <v>0-12 Months</v>
      </c>
    </row>
    <row r="1369" spans="1:24" x14ac:dyDescent="0.3">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s="5">
        <v>4904.8500000000004</v>
      </c>
      <c r="U1369" t="s">
        <v>24</v>
      </c>
      <c r="V1369" s="5">
        <f>IFERROR(VALUE(TRIM(TelcoData2[[#This Row],[TotalCharges]])),"")</f>
        <v>4904.8500000000004</v>
      </c>
      <c r="W1369">
        <f>IF(TelcoData2[[#This Row],[Churn]]="Yes",1,0)</f>
        <v>0</v>
      </c>
      <c r="X1369" t="str">
        <f>IF(TelcoData2[[#This Row],[tenure]]&lt;=12,"0-12 Months",
IF(TelcoData2[[#This Row],[tenure]]&lt;=24,"13-24 Months",
IF(TelcoData2[[#This Row],[tenure]]&lt;=36,"25-36 Months",
IF(TelcoData2[[#This Row],[tenure]]&lt;=48,"37-48 Months",
IF(TelcoData2[[#This Row],[tenure]]&lt;=60,"49-60 Months",
"61-72 Months")))))</f>
        <v>61-72 Months</v>
      </c>
    </row>
    <row r="1370" spans="1:24" x14ac:dyDescent="0.3">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s="5">
        <v>4484.05</v>
      </c>
      <c r="U1370" t="s">
        <v>24</v>
      </c>
      <c r="V1370" s="5">
        <f>IFERROR(VALUE(TRIM(TelcoData2[[#This Row],[TotalCharges]])),"")</f>
        <v>4484.05</v>
      </c>
      <c r="W1370">
        <f>IF(TelcoData2[[#This Row],[Churn]]="Yes",1,0)</f>
        <v>0</v>
      </c>
      <c r="X1370" t="str">
        <f>IF(TelcoData2[[#This Row],[tenure]]&lt;=12,"0-12 Months",
IF(TelcoData2[[#This Row],[tenure]]&lt;=24,"13-24 Months",
IF(TelcoData2[[#This Row],[tenure]]&lt;=36,"25-36 Months",
IF(TelcoData2[[#This Row],[tenure]]&lt;=48,"37-48 Months",
IF(TelcoData2[[#This Row],[tenure]]&lt;=60,"49-60 Months",
"61-72 Months")))))</f>
        <v>49-60 Months</v>
      </c>
    </row>
    <row r="1371" spans="1:24" x14ac:dyDescent="0.3">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s="5">
        <v>2033.85</v>
      </c>
      <c r="U1371" t="s">
        <v>24</v>
      </c>
      <c r="V1371" s="5">
        <f>IFERROR(VALUE(TRIM(TelcoData2[[#This Row],[TotalCharges]])),"")</f>
        <v>2033.85</v>
      </c>
      <c r="W1371">
        <f>IF(TelcoData2[[#This Row],[Churn]]="Yes",1,0)</f>
        <v>0</v>
      </c>
      <c r="X1371" t="str">
        <f>IF(TelcoData2[[#This Row],[tenure]]&lt;=12,"0-12 Months",
IF(TelcoData2[[#This Row],[tenure]]&lt;=24,"13-24 Months",
IF(TelcoData2[[#This Row],[tenure]]&lt;=36,"25-36 Months",
IF(TelcoData2[[#This Row],[tenure]]&lt;=48,"37-48 Months",
IF(TelcoData2[[#This Row],[tenure]]&lt;=60,"49-60 Months",
"61-72 Months")))))</f>
        <v>25-36 Months</v>
      </c>
    </row>
    <row r="1372" spans="1:24" x14ac:dyDescent="0.3">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s="5">
        <v>538.20000000000005</v>
      </c>
      <c r="U1372" t="s">
        <v>24</v>
      </c>
      <c r="V1372" s="5">
        <f>IFERROR(VALUE(TRIM(TelcoData2[[#This Row],[TotalCharges]])),"")</f>
        <v>538.20000000000005</v>
      </c>
      <c r="W1372">
        <f>IF(TelcoData2[[#This Row],[Churn]]="Yes",1,0)</f>
        <v>0</v>
      </c>
      <c r="X1372" t="str">
        <f>IF(TelcoData2[[#This Row],[tenure]]&lt;=12,"0-12 Months",
IF(TelcoData2[[#This Row],[tenure]]&lt;=24,"13-24 Months",
IF(TelcoData2[[#This Row],[tenure]]&lt;=36,"25-36 Months",
IF(TelcoData2[[#This Row],[tenure]]&lt;=48,"37-48 Months",
IF(TelcoData2[[#This Row],[tenure]]&lt;=60,"49-60 Months",
"61-72 Months")))))</f>
        <v>25-36 Months</v>
      </c>
    </row>
    <row r="1373" spans="1:24" x14ac:dyDescent="0.3">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s="5">
        <v>79.2</v>
      </c>
      <c r="U1373" t="s">
        <v>23</v>
      </c>
      <c r="V1373" s="5">
        <f>IFERROR(VALUE(TRIM(TelcoData2[[#This Row],[TotalCharges]])),"")</f>
        <v>79.2</v>
      </c>
      <c r="W1373">
        <f>IF(TelcoData2[[#This Row],[Churn]]="Yes",1,0)</f>
        <v>1</v>
      </c>
      <c r="X1373" t="str">
        <f>IF(TelcoData2[[#This Row],[tenure]]&lt;=12,"0-12 Months",
IF(TelcoData2[[#This Row],[tenure]]&lt;=24,"13-24 Months",
IF(TelcoData2[[#This Row],[tenure]]&lt;=36,"25-36 Months",
IF(TelcoData2[[#This Row],[tenure]]&lt;=48,"37-48 Months",
IF(TelcoData2[[#This Row],[tenure]]&lt;=60,"49-60 Months",
"61-72 Months")))))</f>
        <v>0-12 Months</v>
      </c>
    </row>
    <row r="1374" spans="1:24" x14ac:dyDescent="0.3">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s="5">
        <v>2192.9</v>
      </c>
      <c r="U1374" t="s">
        <v>24</v>
      </c>
      <c r="V1374" s="5">
        <f>IFERROR(VALUE(TRIM(TelcoData2[[#This Row],[TotalCharges]])),"")</f>
        <v>2192.9</v>
      </c>
      <c r="W1374">
        <f>IF(TelcoData2[[#This Row],[Churn]]="Yes",1,0)</f>
        <v>0</v>
      </c>
      <c r="X1374" t="str">
        <f>IF(TelcoData2[[#This Row],[tenure]]&lt;=12,"0-12 Months",
IF(TelcoData2[[#This Row],[tenure]]&lt;=24,"13-24 Months",
IF(TelcoData2[[#This Row],[tenure]]&lt;=36,"25-36 Months",
IF(TelcoData2[[#This Row],[tenure]]&lt;=48,"37-48 Months",
IF(TelcoData2[[#This Row],[tenure]]&lt;=60,"49-60 Months",
"61-72 Months")))))</f>
        <v>13-24 Months</v>
      </c>
    </row>
    <row r="1375" spans="1:24" x14ac:dyDescent="0.3">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s="5">
        <v>19.850000000000001</v>
      </c>
      <c r="U1375" t="s">
        <v>24</v>
      </c>
      <c r="V1375" s="5">
        <f>IFERROR(VALUE(TRIM(TelcoData2[[#This Row],[TotalCharges]])),"")</f>
        <v>19.850000000000001</v>
      </c>
      <c r="W1375">
        <f>IF(TelcoData2[[#This Row],[Churn]]="Yes",1,0)</f>
        <v>0</v>
      </c>
      <c r="X1375" t="str">
        <f>IF(TelcoData2[[#This Row],[tenure]]&lt;=12,"0-12 Months",
IF(TelcoData2[[#This Row],[tenure]]&lt;=24,"13-24 Months",
IF(TelcoData2[[#This Row],[tenure]]&lt;=36,"25-36 Months",
IF(TelcoData2[[#This Row],[tenure]]&lt;=48,"37-48 Months",
IF(TelcoData2[[#This Row],[tenure]]&lt;=60,"49-60 Months",
"61-72 Months")))))</f>
        <v>0-12 Months</v>
      </c>
    </row>
    <row r="1376" spans="1:24" x14ac:dyDescent="0.3">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s="5">
        <v>3858.05</v>
      </c>
      <c r="U1376" t="s">
        <v>24</v>
      </c>
      <c r="V1376" s="5">
        <f>IFERROR(VALUE(TRIM(TelcoData2[[#This Row],[TotalCharges]])),"")</f>
        <v>3858.05</v>
      </c>
      <c r="W1376">
        <f>IF(TelcoData2[[#This Row],[Churn]]="Yes",1,0)</f>
        <v>0</v>
      </c>
      <c r="X1376" t="str">
        <f>IF(TelcoData2[[#This Row],[tenure]]&lt;=12,"0-12 Months",
IF(TelcoData2[[#This Row],[tenure]]&lt;=24,"13-24 Months",
IF(TelcoData2[[#This Row],[tenure]]&lt;=36,"25-36 Months",
IF(TelcoData2[[#This Row],[tenure]]&lt;=48,"37-48 Months",
IF(TelcoData2[[#This Row],[tenure]]&lt;=60,"49-60 Months",
"61-72 Months")))))</f>
        <v>37-48 Months</v>
      </c>
    </row>
    <row r="1377" spans="1:24" x14ac:dyDescent="0.3">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s="5">
        <v>854.8</v>
      </c>
      <c r="U1377" t="s">
        <v>24</v>
      </c>
      <c r="V1377" s="5">
        <f>IFERROR(VALUE(TRIM(TelcoData2[[#This Row],[TotalCharges]])),"")</f>
        <v>854.8</v>
      </c>
      <c r="W1377">
        <f>IF(TelcoData2[[#This Row],[Churn]]="Yes",1,0)</f>
        <v>0</v>
      </c>
      <c r="X1377" t="str">
        <f>IF(TelcoData2[[#This Row],[tenure]]&lt;=12,"0-12 Months",
IF(TelcoData2[[#This Row],[tenure]]&lt;=24,"13-24 Months",
IF(TelcoData2[[#This Row],[tenure]]&lt;=36,"25-36 Months",
IF(TelcoData2[[#This Row],[tenure]]&lt;=48,"37-48 Months",
IF(TelcoData2[[#This Row],[tenure]]&lt;=60,"49-60 Months",
"61-72 Months")))))</f>
        <v>37-48 Months</v>
      </c>
    </row>
    <row r="1378" spans="1:24" x14ac:dyDescent="0.3">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s="5">
        <v>347.4</v>
      </c>
      <c r="U1378" t="s">
        <v>23</v>
      </c>
      <c r="V1378" s="5">
        <f>IFERROR(VALUE(TRIM(TelcoData2[[#This Row],[TotalCharges]])),"")</f>
        <v>347.4</v>
      </c>
      <c r="W1378">
        <f>IF(TelcoData2[[#This Row],[Churn]]="Yes",1,0)</f>
        <v>1</v>
      </c>
      <c r="X1378" t="str">
        <f>IF(TelcoData2[[#This Row],[tenure]]&lt;=12,"0-12 Months",
IF(TelcoData2[[#This Row],[tenure]]&lt;=24,"13-24 Months",
IF(TelcoData2[[#This Row],[tenure]]&lt;=36,"25-36 Months",
IF(TelcoData2[[#This Row],[tenure]]&lt;=48,"37-48 Months",
IF(TelcoData2[[#This Row],[tenure]]&lt;=60,"49-60 Months",
"61-72 Months")))))</f>
        <v>0-12 Months</v>
      </c>
    </row>
    <row r="1379" spans="1:24" x14ac:dyDescent="0.3">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s="5">
        <v>5815.15</v>
      </c>
      <c r="U1379" t="s">
        <v>24</v>
      </c>
      <c r="V1379" s="5">
        <f>IFERROR(VALUE(TRIM(TelcoData2[[#This Row],[TotalCharges]])),"")</f>
        <v>5815.15</v>
      </c>
      <c r="W1379">
        <f>IF(TelcoData2[[#This Row],[Churn]]="Yes",1,0)</f>
        <v>0</v>
      </c>
      <c r="X1379" t="str">
        <f>IF(TelcoData2[[#This Row],[tenure]]&lt;=12,"0-12 Months",
IF(TelcoData2[[#This Row],[tenure]]&lt;=24,"13-24 Months",
IF(TelcoData2[[#This Row],[tenure]]&lt;=36,"25-36 Months",
IF(TelcoData2[[#This Row],[tenure]]&lt;=48,"37-48 Months",
IF(TelcoData2[[#This Row],[tenure]]&lt;=60,"49-60 Months",
"61-72 Months")))))</f>
        <v>61-72 Months</v>
      </c>
    </row>
    <row r="1380" spans="1:24" x14ac:dyDescent="0.3">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s="5">
        <v>3970.4</v>
      </c>
      <c r="U1380" t="s">
        <v>24</v>
      </c>
      <c r="V1380" s="5">
        <f>IFERROR(VALUE(TRIM(TelcoData2[[#This Row],[TotalCharges]])),"")</f>
        <v>3970.4</v>
      </c>
      <c r="W1380">
        <f>IF(TelcoData2[[#This Row],[Churn]]="Yes",1,0)</f>
        <v>0</v>
      </c>
      <c r="X1380" t="str">
        <f>IF(TelcoData2[[#This Row],[tenure]]&lt;=12,"0-12 Months",
IF(TelcoData2[[#This Row],[tenure]]&lt;=24,"13-24 Months",
IF(TelcoData2[[#This Row],[tenure]]&lt;=36,"25-36 Months",
IF(TelcoData2[[#This Row],[tenure]]&lt;=48,"37-48 Months",
IF(TelcoData2[[#This Row],[tenure]]&lt;=60,"49-60 Months",
"61-72 Months")))))</f>
        <v>49-60 Months</v>
      </c>
    </row>
    <row r="1381" spans="1:24" x14ac:dyDescent="0.3">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s="5">
        <v>3058.15</v>
      </c>
      <c r="U1381" t="s">
        <v>24</v>
      </c>
      <c r="V1381" s="5">
        <f>IFERROR(VALUE(TRIM(TelcoData2[[#This Row],[TotalCharges]])),"")</f>
        <v>3058.15</v>
      </c>
      <c r="W1381">
        <f>IF(TelcoData2[[#This Row],[Churn]]="Yes",1,0)</f>
        <v>0</v>
      </c>
      <c r="X1381" t="str">
        <f>IF(TelcoData2[[#This Row],[tenure]]&lt;=12,"0-12 Months",
IF(TelcoData2[[#This Row],[tenure]]&lt;=24,"13-24 Months",
IF(TelcoData2[[#This Row],[tenure]]&lt;=36,"25-36 Months",
IF(TelcoData2[[#This Row],[tenure]]&lt;=48,"37-48 Months",
IF(TelcoData2[[#This Row],[tenure]]&lt;=60,"49-60 Months",
"61-72 Months")))))</f>
        <v>61-72 Months</v>
      </c>
    </row>
    <row r="1382" spans="1:24" x14ac:dyDescent="0.3">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s="5">
        <v>6145.2</v>
      </c>
      <c r="U1382" t="s">
        <v>24</v>
      </c>
      <c r="V1382" s="5">
        <f>IFERROR(VALUE(TRIM(TelcoData2[[#This Row],[TotalCharges]])),"")</f>
        <v>6145.2</v>
      </c>
      <c r="W1382">
        <f>IF(TelcoData2[[#This Row],[Churn]]="Yes",1,0)</f>
        <v>0</v>
      </c>
      <c r="X1382" t="str">
        <f>IF(TelcoData2[[#This Row],[tenure]]&lt;=12,"0-12 Months",
IF(TelcoData2[[#This Row],[tenure]]&lt;=24,"13-24 Months",
IF(TelcoData2[[#This Row],[tenure]]&lt;=36,"25-36 Months",
IF(TelcoData2[[#This Row],[tenure]]&lt;=48,"37-48 Months",
IF(TelcoData2[[#This Row],[tenure]]&lt;=60,"49-60 Months",
"61-72 Months")))))</f>
        <v>61-72 Months</v>
      </c>
    </row>
    <row r="1383" spans="1:24" x14ac:dyDescent="0.3">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s="5">
        <v>129.19999999999999</v>
      </c>
      <c r="U1383" t="s">
        <v>24</v>
      </c>
      <c r="V1383" s="5">
        <f>IFERROR(VALUE(TRIM(TelcoData2[[#This Row],[TotalCharges]])),"")</f>
        <v>129.19999999999999</v>
      </c>
      <c r="W1383">
        <f>IF(TelcoData2[[#This Row],[Churn]]="Yes",1,0)</f>
        <v>0</v>
      </c>
      <c r="X1383" t="str">
        <f>IF(TelcoData2[[#This Row],[tenure]]&lt;=12,"0-12 Months",
IF(TelcoData2[[#This Row],[tenure]]&lt;=24,"13-24 Months",
IF(TelcoData2[[#This Row],[tenure]]&lt;=36,"25-36 Months",
IF(TelcoData2[[#This Row],[tenure]]&lt;=48,"37-48 Months",
IF(TelcoData2[[#This Row],[tenure]]&lt;=60,"49-60 Months",
"61-72 Months")))))</f>
        <v>0-12 Months</v>
      </c>
    </row>
    <row r="1384" spans="1:24" x14ac:dyDescent="0.3">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s="5">
        <v>1165.9000000000001</v>
      </c>
      <c r="U1384" t="s">
        <v>24</v>
      </c>
      <c r="V1384" s="5">
        <f>IFERROR(VALUE(TRIM(TelcoData2[[#This Row],[TotalCharges]])),"")</f>
        <v>1165.9000000000001</v>
      </c>
      <c r="W1384">
        <f>IF(TelcoData2[[#This Row],[Churn]]="Yes",1,0)</f>
        <v>0</v>
      </c>
      <c r="X1384" t="str">
        <f>IF(TelcoData2[[#This Row],[tenure]]&lt;=12,"0-12 Months",
IF(TelcoData2[[#This Row],[tenure]]&lt;=24,"13-24 Months",
IF(TelcoData2[[#This Row],[tenure]]&lt;=36,"25-36 Months",
IF(TelcoData2[[#This Row],[tenure]]&lt;=48,"37-48 Months",
IF(TelcoData2[[#This Row],[tenure]]&lt;=60,"49-60 Months",
"61-72 Months")))))</f>
        <v>37-48 Months</v>
      </c>
    </row>
    <row r="1385" spans="1:24" x14ac:dyDescent="0.3">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s="5">
        <v>49.95</v>
      </c>
      <c r="U1385" t="s">
        <v>23</v>
      </c>
      <c r="V1385" s="5">
        <f>IFERROR(VALUE(TRIM(TelcoData2[[#This Row],[TotalCharges]])),"")</f>
        <v>49.95</v>
      </c>
      <c r="W1385">
        <f>IF(TelcoData2[[#This Row],[Churn]]="Yes",1,0)</f>
        <v>1</v>
      </c>
      <c r="X1385" t="str">
        <f>IF(TelcoData2[[#This Row],[tenure]]&lt;=12,"0-12 Months",
IF(TelcoData2[[#This Row],[tenure]]&lt;=24,"13-24 Months",
IF(TelcoData2[[#This Row],[tenure]]&lt;=36,"25-36 Months",
IF(TelcoData2[[#This Row],[tenure]]&lt;=48,"37-48 Months",
IF(TelcoData2[[#This Row],[tenure]]&lt;=60,"49-60 Months",
"61-72 Months")))))</f>
        <v>0-12 Months</v>
      </c>
    </row>
    <row r="1386" spans="1:24" x14ac:dyDescent="0.3">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s="5">
        <v>1554</v>
      </c>
      <c r="U1386" t="s">
        <v>23</v>
      </c>
      <c r="V1386" s="5">
        <f>IFERROR(VALUE(TRIM(TelcoData2[[#This Row],[TotalCharges]])),"")</f>
        <v>1554</v>
      </c>
      <c r="W1386">
        <f>IF(TelcoData2[[#This Row],[Churn]]="Yes",1,0)</f>
        <v>1</v>
      </c>
      <c r="X1386" t="str">
        <f>IF(TelcoData2[[#This Row],[tenure]]&lt;=12,"0-12 Months",
IF(TelcoData2[[#This Row],[tenure]]&lt;=24,"13-24 Months",
IF(TelcoData2[[#This Row],[tenure]]&lt;=36,"25-36 Months",
IF(TelcoData2[[#This Row],[tenure]]&lt;=48,"37-48 Months",
IF(TelcoData2[[#This Row],[tenure]]&lt;=60,"49-60 Months",
"61-72 Months")))))</f>
        <v>13-24 Months</v>
      </c>
    </row>
    <row r="1387" spans="1:24" x14ac:dyDescent="0.3">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s="5">
        <v>4904.25</v>
      </c>
      <c r="U1387" t="s">
        <v>24</v>
      </c>
      <c r="V1387" s="5">
        <f>IFERROR(VALUE(TRIM(TelcoData2[[#This Row],[TotalCharges]])),"")</f>
        <v>4904.25</v>
      </c>
      <c r="W1387">
        <f>IF(TelcoData2[[#This Row],[Churn]]="Yes",1,0)</f>
        <v>0</v>
      </c>
      <c r="X1387" t="str">
        <f>IF(TelcoData2[[#This Row],[tenure]]&lt;=12,"0-12 Months",
IF(TelcoData2[[#This Row],[tenure]]&lt;=24,"13-24 Months",
IF(TelcoData2[[#This Row],[tenure]]&lt;=36,"25-36 Months",
IF(TelcoData2[[#This Row],[tenure]]&lt;=48,"37-48 Months",
IF(TelcoData2[[#This Row],[tenure]]&lt;=60,"49-60 Months",
"61-72 Months")))))</f>
        <v>37-48 Months</v>
      </c>
    </row>
    <row r="1388" spans="1:24" x14ac:dyDescent="0.3">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s="5">
        <v>5632.55</v>
      </c>
      <c r="U1388" t="s">
        <v>24</v>
      </c>
      <c r="V1388" s="5">
        <f>IFERROR(VALUE(TRIM(TelcoData2[[#This Row],[TotalCharges]])),"")</f>
        <v>5632.55</v>
      </c>
      <c r="W1388">
        <f>IF(TelcoData2[[#This Row],[Churn]]="Yes",1,0)</f>
        <v>0</v>
      </c>
      <c r="X1388" t="str">
        <f>IF(TelcoData2[[#This Row],[tenure]]&lt;=12,"0-12 Months",
IF(TelcoData2[[#This Row],[tenure]]&lt;=24,"13-24 Months",
IF(TelcoData2[[#This Row],[tenure]]&lt;=36,"25-36 Months",
IF(TelcoData2[[#This Row],[tenure]]&lt;=48,"37-48 Months",
IF(TelcoData2[[#This Row],[tenure]]&lt;=60,"49-60 Months",
"61-72 Months")))))</f>
        <v>61-72 Months</v>
      </c>
    </row>
    <row r="1389" spans="1:24" x14ac:dyDescent="0.3">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s="5">
        <v>1643.25</v>
      </c>
      <c r="U1389" t="s">
        <v>24</v>
      </c>
      <c r="V1389" s="5">
        <f>IFERROR(VALUE(TRIM(TelcoData2[[#This Row],[TotalCharges]])),"")</f>
        <v>1643.25</v>
      </c>
      <c r="W1389">
        <f>IF(TelcoData2[[#This Row],[Churn]]="Yes",1,0)</f>
        <v>0</v>
      </c>
      <c r="X1389" t="str">
        <f>IF(TelcoData2[[#This Row],[tenure]]&lt;=12,"0-12 Months",
IF(TelcoData2[[#This Row],[tenure]]&lt;=24,"13-24 Months",
IF(TelcoData2[[#This Row],[tenure]]&lt;=36,"25-36 Months",
IF(TelcoData2[[#This Row],[tenure]]&lt;=48,"37-48 Months",
IF(TelcoData2[[#This Row],[tenure]]&lt;=60,"49-60 Months",
"61-72 Months")))))</f>
        <v>61-72 Months</v>
      </c>
    </row>
    <row r="1390" spans="1:24" x14ac:dyDescent="0.3">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s="5">
        <v>740.55</v>
      </c>
      <c r="U1390" t="s">
        <v>24</v>
      </c>
      <c r="V1390" s="5">
        <f>IFERROR(VALUE(TRIM(TelcoData2[[#This Row],[TotalCharges]])),"")</f>
        <v>740.55</v>
      </c>
      <c r="W1390">
        <f>IF(TelcoData2[[#This Row],[Churn]]="Yes",1,0)</f>
        <v>0</v>
      </c>
      <c r="X1390" t="str">
        <f>IF(TelcoData2[[#This Row],[tenure]]&lt;=12,"0-12 Months",
IF(TelcoData2[[#This Row],[tenure]]&lt;=24,"13-24 Months",
IF(TelcoData2[[#This Row],[tenure]]&lt;=36,"25-36 Months",
IF(TelcoData2[[#This Row],[tenure]]&lt;=48,"37-48 Months",
IF(TelcoData2[[#This Row],[tenure]]&lt;=60,"49-60 Months",
"61-72 Months")))))</f>
        <v>0-12 Months</v>
      </c>
    </row>
    <row r="1391" spans="1:24" x14ac:dyDescent="0.3">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s="5">
        <v>3217.55</v>
      </c>
      <c r="U1391" t="s">
        <v>23</v>
      </c>
      <c r="V1391" s="5">
        <f>IFERROR(VALUE(TRIM(TelcoData2[[#This Row],[TotalCharges]])),"")</f>
        <v>3217.55</v>
      </c>
      <c r="W1391">
        <f>IF(TelcoData2[[#This Row],[Churn]]="Yes",1,0)</f>
        <v>1</v>
      </c>
      <c r="X1391" t="str">
        <f>IF(TelcoData2[[#This Row],[tenure]]&lt;=12,"0-12 Months",
IF(TelcoData2[[#This Row],[tenure]]&lt;=24,"13-24 Months",
IF(TelcoData2[[#This Row],[tenure]]&lt;=36,"25-36 Months",
IF(TelcoData2[[#This Row],[tenure]]&lt;=48,"37-48 Months",
IF(TelcoData2[[#This Row],[tenure]]&lt;=60,"49-60 Months",
"61-72 Months")))))</f>
        <v>25-36 Months</v>
      </c>
    </row>
    <row r="1392" spans="1:24" x14ac:dyDescent="0.3">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s="5">
        <v>4888.2</v>
      </c>
      <c r="U1392" t="s">
        <v>24</v>
      </c>
      <c r="V1392" s="5">
        <f>IFERROR(VALUE(TRIM(TelcoData2[[#This Row],[TotalCharges]])),"")</f>
        <v>4888.2</v>
      </c>
      <c r="W1392">
        <f>IF(TelcoData2[[#This Row],[Churn]]="Yes",1,0)</f>
        <v>0</v>
      </c>
      <c r="X1392" t="str">
        <f>IF(TelcoData2[[#This Row],[tenure]]&lt;=12,"0-12 Months",
IF(TelcoData2[[#This Row],[tenure]]&lt;=24,"13-24 Months",
IF(TelcoData2[[#This Row],[tenure]]&lt;=36,"25-36 Months",
IF(TelcoData2[[#This Row],[tenure]]&lt;=48,"37-48 Months",
IF(TelcoData2[[#This Row],[tenure]]&lt;=60,"49-60 Months",
"61-72 Months")))))</f>
        <v>61-72 Months</v>
      </c>
    </row>
    <row r="1393" spans="1:24" x14ac:dyDescent="0.3">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s="5">
        <v>2440.25</v>
      </c>
      <c r="U1393" t="s">
        <v>24</v>
      </c>
      <c r="V1393" s="5">
        <f>IFERROR(VALUE(TRIM(TelcoData2[[#This Row],[TotalCharges]])),"")</f>
        <v>2440.25</v>
      </c>
      <c r="W1393">
        <f>IF(TelcoData2[[#This Row],[Churn]]="Yes",1,0)</f>
        <v>0</v>
      </c>
      <c r="X1393" t="str">
        <f>IF(TelcoData2[[#This Row],[tenure]]&lt;=12,"0-12 Months",
IF(TelcoData2[[#This Row],[tenure]]&lt;=24,"13-24 Months",
IF(TelcoData2[[#This Row],[tenure]]&lt;=36,"25-36 Months",
IF(TelcoData2[[#This Row],[tenure]]&lt;=48,"37-48 Months",
IF(TelcoData2[[#This Row],[tenure]]&lt;=60,"49-60 Months",
"61-72 Months")))))</f>
        <v>25-36 Months</v>
      </c>
    </row>
    <row r="1394" spans="1:24" x14ac:dyDescent="0.3">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s="5">
        <v>620.54999999999995</v>
      </c>
      <c r="U1394" t="s">
        <v>24</v>
      </c>
      <c r="V1394" s="5">
        <f>IFERROR(VALUE(TRIM(TelcoData2[[#This Row],[TotalCharges]])),"")</f>
        <v>620.54999999999995</v>
      </c>
      <c r="W1394">
        <f>IF(TelcoData2[[#This Row],[Churn]]="Yes",1,0)</f>
        <v>0</v>
      </c>
      <c r="X1394" t="str">
        <f>IF(TelcoData2[[#This Row],[tenure]]&lt;=12,"0-12 Months",
IF(TelcoData2[[#This Row],[tenure]]&lt;=24,"13-24 Months",
IF(TelcoData2[[#This Row],[tenure]]&lt;=36,"25-36 Months",
IF(TelcoData2[[#This Row],[tenure]]&lt;=48,"37-48 Months",
IF(TelcoData2[[#This Row],[tenure]]&lt;=60,"49-60 Months",
"61-72 Months")))))</f>
        <v>25-36 Months</v>
      </c>
    </row>
    <row r="1395" spans="1:24" x14ac:dyDescent="0.3">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s="5">
        <v>20.350000000000001</v>
      </c>
      <c r="U1395" t="s">
        <v>24</v>
      </c>
      <c r="V1395" s="5">
        <f>IFERROR(VALUE(TRIM(TelcoData2[[#This Row],[TotalCharges]])),"")</f>
        <v>20.350000000000001</v>
      </c>
      <c r="W1395">
        <f>IF(TelcoData2[[#This Row],[Churn]]="Yes",1,0)</f>
        <v>0</v>
      </c>
      <c r="X1395" t="str">
        <f>IF(TelcoData2[[#This Row],[tenure]]&lt;=12,"0-12 Months",
IF(TelcoData2[[#This Row],[tenure]]&lt;=24,"13-24 Months",
IF(TelcoData2[[#This Row],[tenure]]&lt;=36,"25-36 Months",
IF(TelcoData2[[#This Row],[tenure]]&lt;=48,"37-48 Months",
IF(TelcoData2[[#This Row],[tenure]]&lt;=60,"49-60 Months",
"61-72 Months")))))</f>
        <v>0-12 Months</v>
      </c>
    </row>
    <row r="1396" spans="1:24" x14ac:dyDescent="0.3">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s="5">
        <v>6840.95</v>
      </c>
      <c r="U1396" t="s">
        <v>24</v>
      </c>
      <c r="V1396" s="5">
        <f>IFERROR(VALUE(TRIM(TelcoData2[[#This Row],[TotalCharges]])),"")</f>
        <v>6840.95</v>
      </c>
      <c r="W1396">
        <f>IF(TelcoData2[[#This Row],[Churn]]="Yes",1,0)</f>
        <v>0</v>
      </c>
      <c r="X1396" t="str">
        <f>IF(TelcoData2[[#This Row],[tenure]]&lt;=12,"0-12 Months",
IF(TelcoData2[[#This Row],[tenure]]&lt;=24,"13-24 Months",
IF(TelcoData2[[#This Row],[tenure]]&lt;=36,"25-36 Months",
IF(TelcoData2[[#This Row],[tenure]]&lt;=48,"37-48 Months",
IF(TelcoData2[[#This Row],[tenure]]&lt;=60,"49-60 Months",
"61-72 Months")))))</f>
        <v>61-72 Months</v>
      </c>
    </row>
    <row r="1397" spans="1:24" x14ac:dyDescent="0.3">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s="5">
        <v>3001.2</v>
      </c>
      <c r="U1397" t="s">
        <v>23</v>
      </c>
      <c r="V1397" s="5">
        <f>IFERROR(VALUE(TRIM(TelcoData2[[#This Row],[TotalCharges]])),"")</f>
        <v>3001.2</v>
      </c>
      <c r="W1397">
        <f>IF(TelcoData2[[#This Row],[Churn]]="Yes",1,0)</f>
        <v>1</v>
      </c>
      <c r="X1397" t="str">
        <f>IF(TelcoData2[[#This Row],[tenure]]&lt;=12,"0-12 Months",
IF(TelcoData2[[#This Row],[tenure]]&lt;=24,"13-24 Months",
IF(TelcoData2[[#This Row],[tenure]]&lt;=36,"25-36 Months",
IF(TelcoData2[[#This Row],[tenure]]&lt;=48,"37-48 Months",
IF(TelcoData2[[#This Row],[tenure]]&lt;=60,"49-60 Months",
"61-72 Months")))))</f>
        <v>37-48 Months</v>
      </c>
    </row>
    <row r="1398" spans="1:24" x14ac:dyDescent="0.3">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s="5">
        <v>6254.2</v>
      </c>
      <c r="U1398" t="s">
        <v>23</v>
      </c>
      <c r="V1398" s="5">
        <f>IFERROR(VALUE(TRIM(TelcoData2[[#This Row],[TotalCharges]])),"")</f>
        <v>6254.2</v>
      </c>
      <c r="W1398">
        <f>IF(TelcoData2[[#This Row],[Churn]]="Yes",1,0)</f>
        <v>1</v>
      </c>
      <c r="X1398" t="str">
        <f>IF(TelcoData2[[#This Row],[tenure]]&lt;=12,"0-12 Months",
IF(TelcoData2[[#This Row],[tenure]]&lt;=24,"13-24 Months",
IF(TelcoData2[[#This Row],[tenure]]&lt;=36,"25-36 Months",
IF(TelcoData2[[#This Row],[tenure]]&lt;=48,"37-48 Months",
IF(TelcoData2[[#This Row],[tenure]]&lt;=60,"49-60 Months",
"61-72 Months")))))</f>
        <v>61-72 Months</v>
      </c>
    </row>
    <row r="1399" spans="1:24" x14ac:dyDescent="0.3">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s="5">
        <v>319.60000000000002</v>
      </c>
      <c r="U1399" t="s">
        <v>24</v>
      </c>
      <c r="V1399" s="5">
        <f>IFERROR(VALUE(TRIM(TelcoData2[[#This Row],[TotalCharges]])),"")</f>
        <v>319.60000000000002</v>
      </c>
      <c r="W1399">
        <f>IF(TelcoData2[[#This Row],[Churn]]="Yes",1,0)</f>
        <v>0</v>
      </c>
      <c r="X1399" t="str">
        <f>IF(TelcoData2[[#This Row],[tenure]]&lt;=12,"0-12 Months",
IF(TelcoData2[[#This Row],[tenure]]&lt;=24,"13-24 Months",
IF(TelcoData2[[#This Row],[tenure]]&lt;=36,"25-36 Months",
IF(TelcoData2[[#This Row],[tenure]]&lt;=48,"37-48 Months",
IF(TelcoData2[[#This Row],[tenure]]&lt;=60,"49-60 Months",
"61-72 Months")))))</f>
        <v>0-12 Months</v>
      </c>
    </row>
    <row r="1400" spans="1:24" x14ac:dyDescent="0.3">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s="5">
        <v>1938.05</v>
      </c>
      <c r="U1400" t="s">
        <v>24</v>
      </c>
      <c r="V1400" s="5">
        <f>IFERROR(VALUE(TRIM(TelcoData2[[#This Row],[TotalCharges]])),"")</f>
        <v>1938.05</v>
      </c>
      <c r="W1400">
        <f>IF(TelcoData2[[#This Row],[Churn]]="Yes",1,0)</f>
        <v>0</v>
      </c>
      <c r="X1400" t="str">
        <f>IF(TelcoData2[[#This Row],[tenure]]&lt;=12,"0-12 Months",
IF(TelcoData2[[#This Row],[tenure]]&lt;=24,"13-24 Months",
IF(TelcoData2[[#This Row],[tenure]]&lt;=36,"25-36 Months",
IF(TelcoData2[[#This Row],[tenure]]&lt;=48,"37-48 Months",
IF(TelcoData2[[#This Row],[tenure]]&lt;=60,"49-60 Months",
"61-72 Months")))))</f>
        <v>13-24 Months</v>
      </c>
    </row>
    <row r="1401" spans="1:24" x14ac:dyDescent="0.3">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s="5">
        <v>294.5</v>
      </c>
      <c r="U1401" t="s">
        <v>24</v>
      </c>
      <c r="V1401" s="5">
        <f>IFERROR(VALUE(TRIM(TelcoData2[[#This Row],[TotalCharges]])),"")</f>
        <v>294.5</v>
      </c>
      <c r="W1401">
        <f>IF(TelcoData2[[#This Row],[Churn]]="Yes",1,0)</f>
        <v>0</v>
      </c>
      <c r="X1401" t="str">
        <f>IF(TelcoData2[[#This Row],[tenure]]&lt;=12,"0-12 Months",
IF(TelcoData2[[#This Row],[tenure]]&lt;=24,"13-24 Months",
IF(TelcoData2[[#This Row],[tenure]]&lt;=36,"25-36 Months",
IF(TelcoData2[[#This Row],[tenure]]&lt;=48,"37-48 Months",
IF(TelcoData2[[#This Row],[tenure]]&lt;=60,"49-60 Months",
"61-72 Months")))))</f>
        <v>13-24 Months</v>
      </c>
    </row>
    <row r="1402" spans="1:24" x14ac:dyDescent="0.3">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s="5">
        <v>58.3</v>
      </c>
      <c r="U1402" t="s">
        <v>24</v>
      </c>
      <c r="V1402" s="5">
        <f>IFERROR(VALUE(TRIM(TelcoData2[[#This Row],[TotalCharges]])),"")</f>
        <v>58.3</v>
      </c>
      <c r="W1402">
        <f>IF(TelcoData2[[#This Row],[Churn]]="Yes",1,0)</f>
        <v>0</v>
      </c>
      <c r="X1402" t="str">
        <f>IF(TelcoData2[[#This Row],[tenure]]&lt;=12,"0-12 Months",
IF(TelcoData2[[#This Row],[tenure]]&lt;=24,"13-24 Months",
IF(TelcoData2[[#This Row],[tenure]]&lt;=36,"25-36 Months",
IF(TelcoData2[[#This Row],[tenure]]&lt;=48,"37-48 Months",
IF(TelcoData2[[#This Row],[tenure]]&lt;=60,"49-60 Months",
"61-72 Months")))))</f>
        <v>0-12 Months</v>
      </c>
    </row>
    <row r="1403" spans="1:24" x14ac:dyDescent="0.3">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s="5">
        <v>442.85</v>
      </c>
      <c r="U1403" t="s">
        <v>23</v>
      </c>
      <c r="V1403" s="5">
        <f>IFERROR(VALUE(TRIM(TelcoData2[[#This Row],[TotalCharges]])),"")</f>
        <v>442.85</v>
      </c>
      <c r="W1403">
        <f>IF(TelcoData2[[#This Row],[Churn]]="Yes",1,0)</f>
        <v>1</v>
      </c>
      <c r="X1403" t="str">
        <f>IF(TelcoData2[[#This Row],[tenure]]&lt;=12,"0-12 Months",
IF(TelcoData2[[#This Row],[tenure]]&lt;=24,"13-24 Months",
IF(TelcoData2[[#This Row],[tenure]]&lt;=36,"25-36 Months",
IF(TelcoData2[[#This Row],[tenure]]&lt;=48,"37-48 Months",
IF(TelcoData2[[#This Row],[tenure]]&lt;=60,"49-60 Months",
"61-72 Months")))))</f>
        <v>0-12 Months</v>
      </c>
    </row>
    <row r="1404" spans="1:24" x14ac:dyDescent="0.3">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s="5">
        <v>553</v>
      </c>
      <c r="U1404" t="s">
        <v>23</v>
      </c>
      <c r="V1404" s="5">
        <f>IFERROR(VALUE(TRIM(TelcoData2[[#This Row],[TotalCharges]])),"")</f>
        <v>553</v>
      </c>
      <c r="W1404">
        <f>IF(TelcoData2[[#This Row],[Churn]]="Yes",1,0)</f>
        <v>1</v>
      </c>
      <c r="X1404" t="str">
        <f>IF(TelcoData2[[#This Row],[tenure]]&lt;=12,"0-12 Months",
IF(TelcoData2[[#This Row],[tenure]]&lt;=24,"13-24 Months",
IF(TelcoData2[[#This Row],[tenure]]&lt;=36,"25-36 Months",
IF(TelcoData2[[#This Row],[tenure]]&lt;=48,"37-48 Months",
IF(TelcoData2[[#This Row],[tenure]]&lt;=60,"49-60 Months",
"61-72 Months")))))</f>
        <v>13-24 Months</v>
      </c>
    </row>
    <row r="1405" spans="1:24" x14ac:dyDescent="0.3">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s="5">
        <v>546.45000000000005</v>
      </c>
      <c r="U1405" t="s">
        <v>24</v>
      </c>
      <c r="V1405" s="5">
        <f>IFERROR(VALUE(TRIM(TelcoData2[[#This Row],[TotalCharges]])),"")</f>
        <v>546.45000000000005</v>
      </c>
      <c r="W1405">
        <f>IF(TelcoData2[[#This Row],[Churn]]="Yes",1,0)</f>
        <v>0</v>
      </c>
      <c r="X1405" t="str">
        <f>IF(TelcoData2[[#This Row],[tenure]]&lt;=12,"0-12 Months",
IF(TelcoData2[[#This Row],[tenure]]&lt;=24,"13-24 Months",
IF(TelcoData2[[#This Row],[tenure]]&lt;=36,"25-36 Months",
IF(TelcoData2[[#This Row],[tenure]]&lt;=48,"37-48 Months",
IF(TelcoData2[[#This Row],[tenure]]&lt;=60,"49-60 Months",
"61-72 Months")))))</f>
        <v>0-12 Months</v>
      </c>
    </row>
    <row r="1406" spans="1:24" x14ac:dyDescent="0.3">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s="5">
        <v>797.1</v>
      </c>
      <c r="U1406" t="s">
        <v>24</v>
      </c>
      <c r="V1406" s="5">
        <f>IFERROR(VALUE(TRIM(TelcoData2[[#This Row],[TotalCharges]])),"")</f>
        <v>797.1</v>
      </c>
      <c r="W1406">
        <f>IF(TelcoData2[[#This Row],[Churn]]="Yes",1,0)</f>
        <v>0</v>
      </c>
      <c r="X1406" t="str">
        <f>IF(TelcoData2[[#This Row],[tenure]]&lt;=12,"0-12 Months",
IF(TelcoData2[[#This Row],[tenure]]&lt;=24,"13-24 Months",
IF(TelcoData2[[#This Row],[tenure]]&lt;=36,"25-36 Months",
IF(TelcoData2[[#This Row],[tenure]]&lt;=48,"37-48 Months",
IF(TelcoData2[[#This Row],[tenure]]&lt;=60,"49-60 Months",
"61-72 Months")))))</f>
        <v>25-36 Months</v>
      </c>
    </row>
    <row r="1407" spans="1:24" x14ac:dyDescent="0.3">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s="5">
        <v>76</v>
      </c>
      <c r="U1407" t="s">
        <v>23</v>
      </c>
      <c r="V1407" s="5">
        <f>IFERROR(VALUE(TRIM(TelcoData2[[#This Row],[TotalCharges]])),"")</f>
        <v>76</v>
      </c>
      <c r="W1407">
        <f>IF(TelcoData2[[#This Row],[Churn]]="Yes",1,0)</f>
        <v>1</v>
      </c>
      <c r="X1407" t="str">
        <f>IF(TelcoData2[[#This Row],[tenure]]&lt;=12,"0-12 Months",
IF(TelcoData2[[#This Row],[tenure]]&lt;=24,"13-24 Months",
IF(TelcoData2[[#This Row],[tenure]]&lt;=36,"25-36 Months",
IF(TelcoData2[[#This Row],[tenure]]&lt;=48,"37-48 Months",
IF(TelcoData2[[#This Row],[tenure]]&lt;=60,"49-60 Months",
"61-72 Months")))))</f>
        <v>0-12 Months</v>
      </c>
    </row>
    <row r="1408" spans="1:24" x14ac:dyDescent="0.3">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s="5">
        <v>1673.8</v>
      </c>
      <c r="U1408" t="s">
        <v>24</v>
      </c>
      <c r="V1408" s="5">
        <f>IFERROR(VALUE(TRIM(TelcoData2[[#This Row],[TotalCharges]])),"")</f>
        <v>1673.8</v>
      </c>
      <c r="W1408">
        <f>IF(TelcoData2[[#This Row],[Churn]]="Yes",1,0)</f>
        <v>0</v>
      </c>
      <c r="X1408" t="str">
        <f>IF(TelcoData2[[#This Row],[tenure]]&lt;=12,"0-12 Months",
IF(TelcoData2[[#This Row],[tenure]]&lt;=24,"13-24 Months",
IF(TelcoData2[[#This Row],[tenure]]&lt;=36,"25-36 Months",
IF(TelcoData2[[#This Row],[tenure]]&lt;=48,"37-48 Months",
IF(TelcoData2[[#This Row],[tenure]]&lt;=60,"49-60 Months",
"61-72 Months")))))</f>
        <v>61-72 Months</v>
      </c>
    </row>
    <row r="1409" spans="1:24" x14ac:dyDescent="0.3">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s="5">
        <v>343.45</v>
      </c>
      <c r="U1409" t="s">
        <v>24</v>
      </c>
      <c r="V1409" s="5">
        <f>IFERROR(VALUE(TRIM(TelcoData2[[#This Row],[TotalCharges]])),"")</f>
        <v>343.45</v>
      </c>
      <c r="W1409">
        <f>IF(TelcoData2[[#This Row],[Churn]]="Yes",1,0)</f>
        <v>0</v>
      </c>
      <c r="X1409" t="str">
        <f>IF(TelcoData2[[#This Row],[tenure]]&lt;=12,"0-12 Months",
IF(TelcoData2[[#This Row],[tenure]]&lt;=24,"13-24 Months",
IF(TelcoData2[[#This Row],[tenure]]&lt;=36,"25-36 Months",
IF(TelcoData2[[#This Row],[tenure]]&lt;=48,"37-48 Months",
IF(TelcoData2[[#This Row],[tenure]]&lt;=60,"49-60 Months",
"61-72 Months")))))</f>
        <v>0-12 Months</v>
      </c>
    </row>
    <row r="1410" spans="1:24" x14ac:dyDescent="0.3">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s="5">
        <v>7412.25</v>
      </c>
      <c r="U1410" t="s">
        <v>24</v>
      </c>
      <c r="V1410" s="5">
        <f>IFERROR(VALUE(TRIM(TelcoData2[[#This Row],[TotalCharges]])),"")</f>
        <v>7412.25</v>
      </c>
      <c r="W1410">
        <f>IF(TelcoData2[[#This Row],[Churn]]="Yes",1,0)</f>
        <v>0</v>
      </c>
      <c r="X1410" t="str">
        <f>IF(TelcoData2[[#This Row],[tenure]]&lt;=12,"0-12 Months",
IF(TelcoData2[[#This Row],[tenure]]&lt;=24,"13-24 Months",
IF(TelcoData2[[#This Row],[tenure]]&lt;=36,"25-36 Months",
IF(TelcoData2[[#This Row],[tenure]]&lt;=48,"37-48 Months",
IF(TelcoData2[[#This Row],[tenure]]&lt;=60,"49-60 Months",
"61-72 Months")))))</f>
        <v>61-72 Months</v>
      </c>
    </row>
    <row r="1411" spans="1:24" x14ac:dyDescent="0.3">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s="5">
        <v>4039</v>
      </c>
      <c r="U1411" t="s">
        <v>24</v>
      </c>
      <c r="V1411" s="5">
        <f>IFERROR(VALUE(TRIM(TelcoData2[[#This Row],[TotalCharges]])),"")</f>
        <v>4039</v>
      </c>
      <c r="W1411">
        <f>IF(TelcoData2[[#This Row],[Churn]]="Yes",1,0)</f>
        <v>0</v>
      </c>
      <c r="X1411" t="str">
        <f>IF(TelcoData2[[#This Row],[tenure]]&lt;=12,"0-12 Months",
IF(TelcoData2[[#This Row],[tenure]]&lt;=24,"13-24 Months",
IF(TelcoData2[[#This Row],[tenure]]&lt;=36,"25-36 Months",
IF(TelcoData2[[#This Row],[tenure]]&lt;=48,"37-48 Months",
IF(TelcoData2[[#This Row],[tenure]]&lt;=60,"49-60 Months",
"61-72 Months")))))</f>
        <v>37-48 Months</v>
      </c>
    </row>
    <row r="1412" spans="1:24" x14ac:dyDescent="0.3">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s="5">
        <v>170.85</v>
      </c>
      <c r="U1412" t="s">
        <v>23</v>
      </c>
      <c r="V1412" s="5">
        <f>IFERROR(VALUE(TRIM(TelcoData2[[#This Row],[TotalCharges]])),"")</f>
        <v>170.85</v>
      </c>
      <c r="W1412">
        <f>IF(TelcoData2[[#This Row],[Churn]]="Yes",1,0)</f>
        <v>1</v>
      </c>
      <c r="X1412" t="str">
        <f>IF(TelcoData2[[#This Row],[tenure]]&lt;=12,"0-12 Months",
IF(TelcoData2[[#This Row],[tenure]]&lt;=24,"13-24 Months",
IF(TelcoData2[[#This Row],[tenure]]&lt;=36,"25-36 Months",
IF(TelcoData2[[#This Row],[tenure]]&lt;=48,"37-48 Months",
IF(TelcoData2[[#This Row],[tenure]]&lt;=60,"49-60 Months",
"61-72 Months")))))</f>
        <v>0-12 Months</v>
      </c>
    </row>
    <row r="1413" spans="1:24" x14ac:dyDescent="0.3">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s="5">
        <v>2948.6</v>
      </c>
      <c r="U1413" t="s">
        <v>24</v>
      </c>
      <c r="V1413" s="5">
        <f>IFERROR(VALUE(TRIM(TelcoData2[[#This Row],[TotalCharges]])),"")</f>
        <v>2948.6</v>
      </c>
      <c r="W1413">
        <f>IF(TelcoData2[[#This Row],[Churn]]="Yes",1,0)</f>
        <v>0</v>
      </c>
      <c r="X1413" t="str">
        <f>IF(TelcoData2[[#This Row],[tenure]]&lt;=12,"0-12 Months",
IF(TelcoData2[[#This Row],[tenure]]&lt;=24,"13-24 Months",
IF(TelcoData2[[#This Row],[tenure]]&lt;=36,"25-36 Months",
IF(TelcoData2[[#This Row],[tenure]]&lt;=48,"37-48 Months",
IF(TelcoData2[[#This Row],[tenure]]&lt;=60,"49-60 Months",
"61-72 Months")))))</f>
        <v>25-36 Months</v>
      </c>
    </row>
    <row r="1414" spans="1:24" x14ac:dyDescent="0.3">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s="5">
        <v>1308.4000000000001</v>
      </c>
      <c r="U1414" t="s">
        <v>23</v>
      </c>
      <c r="V1414" s="5">
        <f>IFERROR(VALUE(TRIM(TelcoData2[[#This Row],[TotalCharges]])),"")</f>
        <v>1308.4000000000001</v>
      </c>
      <c r="W1414">
        <f>IF(TelcoData2[[#This Row],[Churn]]="Yes",1,0)</f>
        <v>1</v>
      </c>
      <c r="X1414" t="str">
        <f>IF(TelcoData2[[#This Row],[tenure]]&lt;=12,"0-12 Months",
IF(TelcoData2[[#This Row],[tenure]]&lt;=24,"13-24 Months",
IF(TelcoData2[[#This Row],[tenure]]&lt;=36,"25-36 Months",
IF(TelcoData2[[#This Row],[tenure]]&lt;=48,"37-48 Months",
IF(TelcoData2[[#This Row],[tenure]]&lt;=60,"49-60 Months",
"61-72 Months")))))</f>
        <v>13-24 Months</v>
      </c>
    </row>
    <row r="1415" spans="1:24" x14ac:dyDescent="0.3">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s="5">
        <v>6078.75</v>
      </c>
      <c r="U1415" t="s">
        <v>24</v>
      </c>
      <c r="V1415" s="5">
        <f>IFERROR(VALUE(TRIM(TelcoData2[[#This Row],[TotalCharges]])),"")</f>
        <v>6078.75</v>
      </c>
      <c r="W1415">
        <f>IF(TelcoData2[[#This Row],[Churn]]="Yes",1,0)</f>
        <v>0</v>
      </c>
      <c r="X1415" t="str">
        <f>IF(TelcoData2[[#This Row],[tenure]]&lt;=12,"0-12 Months",
IF(TelcoData2[[#This Row],[tenure]]&lt;=24,"13-24 Months",
IF(TelcoData2[[#This Row],[tenure]]&lt;=36,"25-36 Months",
IF(TelcoData2[[#This Row],[tenure]]&lt;=48,"37-48 Months",
IF(TelcoData2[[#This Row],[tenure]]&lt;=60,"49-60 Months",
"61-72 Months")))))</f>
        <v>61-72 Months</v>
      </c>
    </row>
    <row r="1416" spans="1:24" x14ac:dyDescent="0.3">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s="5">
        <v>3418.2</v>
      </c>
      <c r="U1416" t="s">
        <v>24</v>
      </c>
      <c r="V1416" s="5">
        <f>IFERROR(VALUE(TRIM(TelcoData2[[#This Row],[TotalCharges]])),"")</f>
        <v>3418.2</v>
      </c>
      <c r="W1416">
        <f>IF(TelcoData2[[#This Row],[Churn]]="Yes",1,0)</f>
        <v>0</v>
      </c>
      <c r="X1416" t="str">
        <f>IF(TelcoData2[[#This Row],[tenure]]&lt;=12,"0-12 Months",
IF(TelcoData2[[#This Row],[tenure]]&lt;=24,"13-24 Months",
IF(TelcoData2[[#This Row],[tenure]]&lt;=36,"25-36 Months",
IF(TelcoData2[[#This Row],[tenure]]&lt;=48,"37-48 Months",
IF(TelcoData2[[#This Row],[tenure]]&lt;=60,"49-60 Months",
"61-72 Months")))))</f>
        <v>25-36 Months</v>
      </c>
    </row>
    <row r="1417" spans="1:24" x14ac:dyDescent="0.3">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s="5">
        <v>6603.8</v>
      </c>
      <c r="U1417" t="s">
        <v>24</v>
      </c>
      <c r="V1417" s="5">
        <f>IFERROR(VALUE(TRIM(TelcoData2[[#This Row],[TotalCharges]])),"")</f>
        <v>6603.8</v>
      </c>
      <c r="W1417">
        <f>IF(TelcoData2[[#This Row],[Churn]]="Yes",1,0)</f>
        <v>0</v>
      </c>
      <c r="X1417" t="str">
        <f>IF(TelcoData2[[#This Row],[tenure]]&lt;=12,"0-12 Months",
IF(TelcoData2[[#This Row],[tenure]]&lt;=24,"13-24 Months",
IF(TelcoData2[[#This Row],[tenure]]&lt;=36,"25-36 Months",
IF(TelcoData2[[#This Row],[tenure]]&lt;=48,"37-48 Months",
IF(TelcoData2[[#This Row],[tenure]]&lt;=60,"49-60 Months",
"61-72 Months")))))</f>
        <v>61-72 Months</v>
      </c>
    </row>
    <row r="1418" spans="1:24" x14ac:dyDescent="0.3">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s="5">
        <v>3166.9</v>
      </c>
      <c r="U1418" t="s">
        <v>24</v>
      </c>
      <c r="V1418" s="5">
        <f>IFERROR(VALUE(TRIM(TelcoData2[[#This Row],[TotalCharges]])),"")</f>
        <v>3166.9</v>
      </c>
      <c r="W1418">
        <f>IF(TelcoData2[[#This Row],[Churn]]="Yes",1,0)</f>
        <v>0</v>
      </c>
      <c r="X1418" t="str">
        <f>IF(TelcoData2[[#This Row],[tenure]]&lt;=12,"0-12 Months",
IF(TelcoData2[[#This Row],[tenure]]&lt;=24,"13-24 Months",
IF(TelcoData2[[#This Row],[tenure]]&lt;=36,"25-36 Months",
IF(TelcoData2[[#This Row],[tenure]]&lt;=48,"37-48 Months",
IF(TelcoData2[[#This Row],[tenure]]&lt;=60,"49-60 Months",
"61-72 Months")))))</f>
        <v>49-60 Months</v>
      </c>
    </row>
    <row r="1419" spans="1:24" x14ac:dyDescent="0.3">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s="5">
        <v>865.75</v>
      </c>
      <c r="U1419" t="s">
        <v>24</v>
      </c>
      <c r="V1419" s="5">
        <f>IFERROR(VALUE(TRIM(TelcoData2[[#This Row],[TotalCharges]])),"")</f>
        <v>865.75</v>
      </c>
      <c r="W1419">
        <f>IF(TelcoData2[[#This Row],[Churn]]="Yes",1,0)</f>
        <v>0</v>
      </c>
      <c r="X1419" t="str">
        <f>IF(TelcoData2[[#This Row],[tenure]]&lt;=12,"0-12 Months",
IF(TelcoData2[[#This Row],[tenure]]&lt;=24,"13-24 Months",
IF(TelcoData2[[#This Row],[tenure]]&lt;=36,"25-36 Months",
IF(TelcoData2[[#This Row],[tenure]]&lt;=48,"37-48 Months",
IF(TelcoData2[[#This Row],[tenure]]&lt;=60,"49-60 Months",
"61-72 Months")))))</f>
        <v>13-24 Months</v>
      </c>
    </row>
    <row r="1420" spans="1:24" x14ac:dyDescent="0.3">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s="5">
        <v>6373.1</v>
      </c>
      <c r="U1420" t="s">
        <v>24</v>
      </c>
      <c r="V1420" s="5">
        <f>IFERROR(VALUE(TRIM(TelcoData2[[#This Row],[TotalCharges]])),"")</f>
        <v>6373.1</v>
      </c>
      <c r="W1420">
        <f>IF(TelcoData2[[#This Row],[Churn]]="Yes",1,0)</f>
        <v>0</v>
      </c>
      <c r="X1420" t="str">
        <f>IF(TelcoData2[[#This Row],[tenure]]&lt;=12,"0-12 Months",
IF(TelcoData2[[#This Row],[tenure]]&lt;=24,"13-24 Months",
IF(TelcoData2[[#This Row],[tenure]]&lt;=36,"25-36 Months",
IF(TelcoData2[[#This Row],[tenure]]&lt;=48,"37-48 Months",
IF(TelcoData2[[#This Row],[tenure]]&lt;=60,"49-60 Months",
"61-72 Months")))))</f>
        <v>61-72 Months</v>
      </c>
    </row>
    <row r="1421" spans="1:24" x14ac:dyDescent="0.3">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s="5">
        <v>1177.05</v>
      </c>
      <c r="U1421" t="s">
        <v>24</v>
      </c>
      <c r="V1421" s="5">
        <f>IFERROR(VALUE(TRIM(TelcoData2[[#This Row],[TotalCharges]])),"")</f>
        <v>1177.05</v>
      </c>
      <c r="W1421">
        <f>IF(TelcoData2[[#This Row],[Churn]]="Yes",1,0)</f>
        <v>0</v>
      </c>
      <c r="X1421" t="str">
        <f>IF(TelcoData2[[#This Row],[tenure]]&lt;=12,"0-12 Months",
IF(TelcoData2[[#This Row],[tenure]]&lt;=24,"13-24 Months",
IF(TelcoData2[[#This Row],[tenure]]&lt;=36,"25-36 Months",
IF(TelcoData2[[#This Row],[tenure]]&lt;=48,"37-48 Months",
IF(TelcoData2[[#This Row],[tenure]]&lt;=60,"49-60 Months",
"61-72 Months")))))</f>
        <v>61-72 Months</v>
      </c>
    </row>
    <row r="1422" spans="1:24" x14ac:dyDescent="0.3">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s="5">
        <v>5985.75</v>
      </c>
      <c r="U1422" t="s">
        <v>24</v>
      </c>
      <c r="V1422" s="5">
        <f>IFERROR(VALUE(TRIM(TelcoData2[[#This Row],[TotalCharges]])),"")</f>
        <v>5985.75</v>
      </c>
      <c r="W1422">
        <f>IF(TelcoData2[[#This Row],[Churn]]="Yes",1,0)</f>
        <v>0</v>
      </c>
      <c r="X1422" t="str">
        <f>IF(TelcoData2[[#This Row],[tenure]]&lt;=12,"0-12 Months",
IF(TelcoData2[[#This Row],[tenure]]&lt;=24,"13-24 Months",
IF(TelcoData2[[#This Row],[tenure]]&lt;=36,"25-36 Months",
IF(TelcoData2[[#This Row],[tenure]]&lt;=48,"37-48 Months",
IF(TelcoData2[[#This Row],[tenure]]&lt;=60,"49-60 Months",
"61-72 Months")))))</f>
        <v>49-60 Months</v>
      </c>
    </row>
    <row r="1423" spans="1:24" x14ac:dyDescent="0.3">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s="5">
        <v>732.5</v>
      </c>
      <c r="U1423" t="s">
        <v>23</v>
      </c>
      <c r="V1423" s="5">
        <f>IFERROR(VALUE(TRIM(TelcoData2[[#This Row],[TotalCharges]])),"")</f>
        <v>732.5</v>
      </c>
      <c r="W1423">
        <f>IF(TelcoData2[[#This Row],[Churn]]="Yes",1,0)</f>
        <v>1</v>
      </c>
      <c r="X1423" t="str">
        <f>IF(TelcoData2[[#This Row],[tenure]]&lt;=12,"0-12 Months",
IF(TelcoData2[[#This Row],[tenure]]&lt;=24,"13-24 Months",
IF(TelcoData2[[#This Row],[tenure]]&lt;=36,"25-36 Months",
IF(TelcoData2[[#This Row],[tenure]]&lt;=48,"37-48 Months",
IF(TelcoData2[[#This Row],[tenure]]&lt;=60,"49-60 Months",
"61-72 Months")))))</f>
        <v>0-12 Months</v>
      </c>
    </row>
    <row r="1424" spans="1:24" x14ac:dyDescent="0.3">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s="5">
        <v>7869.05</v>
      </c>
      <c r="U1424" t="s">
        <v>24</v>
      </c>
      <c r="V1424" s="5">
        <f>IFERROR(VALUE(TRIM(TelcoData2[[#This Row],[TotalCharges]])),"")</f>
        <v>7869.05</v>
      </c>
      <c r="W1424">
        <f>IF(TelcoData2[[#This Row],[Churn]]="Yes",1,0)</f>
        <v>0</v>
      </c>
      <c r="X1424" t="str">
        <f>IF(TelcoData2[[#This Row],[tenure]]&lt;=12,"0-12 Months",
IF(TelcoData2[[#This Row],[tenure]]&lt;=24,"13-24 Months",
IF(TelcoData2[[#This Row],[tenure]]&lt;=36,"25-36 Months",
IF(TelcoData2[[#This Row],[tenure]]&lt;=48,"37-48 Months",
IF(TelcoData2[[#This Row],[tenure]]&lt;=60,"49-60 Months",
"61-72 Months")))))</f>
        <v>61-72 Months</v>
      </c>
    </row>
    <row r="1425" spans="1:24" x14ac:dyDescent="0.3">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s="5">
        <v>1504.05</v>
      </c>
      <c r="U1425" t="s">
        <v>23</v>
      </c>
      <c r="V1425" s="5">
        <f>IFERROR(VALUE(TRIM(TelcoData2[[#This Row],[TotalCharges]])),"")</f>
        <v>1504.05</v>
      </c>
      <c r="W1425">
        <f>IF(TelcoData2[[#This Row],[Churn]]="Yes",1,0)</f>
        <v>1</v>
      </c>
      <c r="X1425" t="str">
        <f>IF(TelcoData2[[#This Row],[tenure]]&lt;=12,"0-12 Months",
IF(TelcoData2[[#This Row],[tenure]]&lt;=24,"13-24 Months",
IF(TelcoData2[[#This Row],[tenure]]&lt;=36,"25-36 Months",
IF(TelcoData2[[#This Row],[tenure]]&lt;=48,"37-48 Months",
IF(TelcoData2[[#This Row],[tenure]]&lt;=60,"49-60 Months",
"61-72 Months")))))</f>
        <v>13-24 Months</v>
      </c>
    </row>
    <row r="1426" spans="1:24" x14ac:dyDescent="0.3">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s="5">
        <v>936.7</v>
      </c>
      <c r="U1426" t="s">
        <v>24</v>
      </c>
      <c r="V1426" s="5">
        <f>IFERROR(VALUE(TRIM(TelcoData2[[#This Row],[TotalCharges]])),"")</f>
        <v>936.7</v>
      </c>
      <c r="W1426">
        <f>IF(TelcoData2[[#This Row],[Churn]]="Yes",1,0)</f>
        <v>0</v>
      </c>
      <c r="X1426" t="str">
        <f>IF(TelcoData2[[#This Row],[tenure]]&lt;=12,"0-12 Months",
IF(TelcoData2[[#This Row],[tenure]]&lt;=24,"13-24 Months",
IF(TelcoData2[[#This Row],[tenure]]&lt;=36,"25-36 Months",
IF(TelcoData2[[#This Row],[tenure]]&lt;=48,"37-48 Months",
IF(TelcoData2[[#This Row],[tenure]]&lt;=60,"49-60 Months",
"61-72 Months")))))</f>
        <v>37-48 Months</v>
      </c>
    </row>
    <row r="1427" spans="1:24" x14ac:dyDescent="0.3">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s="5">
        <v>741.4</v>
      </c>
      <c r="U1427" t="s">
        <v>24</v>
      </c>
      <c r="V1427" s="5">
        <f>IFERROR(VALUE(TRIM(TelcoData2[[#This Row],[TotalCharges]])),"")</f>
        <v>741.4</v>
      </c>
      <c r="W1427">
        <f>IF(TelcoData2[[#This Row],[Churn]]="Yes",1,0)</f>
        <v>0</v>
      </c>
      <c r="X1427" t="str">
        <f>IF(TelcoData2[[#This Row],[tenure]]&lt;=12,"0-12 Months",
IF(TelcoData2[[#This Row],[tenure]]&lt;=24,"13-24 Months",
IF(TelcoData2[[#This Row],[tenure]]&lt;=36,"25-36 Months",
IF(TelcoData2[[#This Row],[tenure]]&lt;=48,"37-48 Months",
IF(TelcoData2[[#This Row],[tenure]]&lt;=60,"49-60 Months",
"61-72 Months")))))</f>
        <v>0-12 Months</v>
      </c>
    </row>
    <row r="1428" spans="1:24" x14ac:dyDescent="0.3">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s="5">
        <v>6585.2</v>
      </c>
      <c r="U1428" t="s">
        <v>24</v>
      </c>
      <c r="V1428" s="5">
        <f>IFERROR(VALUE(TRIM(TelcoData2[[#This Row],[TotalCharges]])),"")</f>
        <v>6585.2</v>
      </c>
      <c r="W1428">
        <f>IF(TelcoData2[[#This Row],[Churn]]="Yes",1,0)</f>
        <v>0</v>
      </c>
      <c r="X1428" t="str">
        <f>IF(TelcoData2[[#This Row],[tenure]]&lt;=12,"0-12 Months",
IF(TelcoData2[[#This Row],[tenure]]&lt;=24,"13-24 Months",
IF(TelcoData2[[#This Row],[tenure]]&lt;=36,"25-36 Months",
IF(TelcoData2[[#This Row],[tenure]]&lt;=48,"37-48 Months",
IF(TelcoData2[[#This Row],[tenure]]&lt;=60,"49-60 Months",
"61-72 Months")))))</f>
        <v>61-72 Months</v>
      </c>
    </row>
    <row r="1429" spans="1:24" x14ac:dyDescent="0.3">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s="5">
        <v>3122.4</v>
      </c>
      <c r="U1429" t="s">
        <v>24</v>
      </c>
      <c r="V1429" s="5">
        <f>IFERROR(VALUE(TRIM(TelcoData2[[#This Row],[TotalCharges]])),"")</f>
        <v>3122.4</v>
      </c>
      <c r="W1429">
        <f>IF(TelcoData2[[#This Row],[Churn]]="Yes",1,0)</f>
        <v>0</v>
      </c>
      <c r="X1429" t="str">
        <f>IF(TelcoData2[[#This Row],[tenure]]&lt;=12,"0-12 Months",
IF(TelcoData2[[#This Row],[tenure]]&lt;=24,"13-24 Months",
IF(TelcoData2[[#This Row],[tenure]]&lt;=36,"25-36 Months",
IF(TelcoData2[[#This Row],[tenure]]&lt;=48,"37-48 Months",
IF(TelcoData2[[#This Row],[tenure]]&lt;=60,"49-60 Months",
"61-72 Months")))))</f>
        <v>37-48 Months</v>
      </c>
    </row>
    <row r="1430" spans="1:24" x14ac:dyDescent="0.3">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s="5">
        <v>50.45</v>
      </c>
      <c r="U1430" t="s">
        <v>23</v>
      </c>
      <c r="V1430" s="5">
        <f>IFERROR(VALUE(TRIM(TelcoData2[[#This Row],[TotalCharges]])),"")</f>
        <v>50.45</v>
      </c>
      <c r="W1430">
        <f>IF(TelcoData2[[#This Row],[Churn]]="Yes",1,0)</f>
        <v>1</v>
      </c>
      <c r="X1430" t="str">
        <f>IF(TelcoData2[[#This Row],[tenure]]&lt;=12,"0-12 Months",
IF(TelcoData2[[#This Row],[tenure]]&lt;=24,"13-24 Months",
IF(TelcoData2[[#This Row],[tenure]]&lt;=36,"25-36 Months",
IF(TelcoData2[[#This Row],[tenure]]&lt;=48,"37-48 Months",
IF(TelcoData2[[#This Row],[tenure]]&lt;=60,"49-60 Months",
"61-72 Months")))))</f>
        <v>0-12 Months</v>
      </c>
    </row>
    <row r="1431" spans="1:24" x14ac:dyDescent="0.3">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s="5">
        <v>1088.25</v>
      </c>
      <c r="U1431" t="s">
        <v>24</v>
      </c>
      <c r="V1431" s="5">
        <f>IFERROR(VALUE(TRIM(TelcoData2[[#This Row],[TotalCharges]])),"")</f>
        <v>1088.25</v>
      </c>
      <c r="W1431">
        <f>IF(TelcoData2[[#This Row],[Churn]]="Yes",1,0)</f>
        <v>0</v>
      </c>
      <c r="X1431" t="str">
        <f>IF(TelcoData2[[#This Row],[tenure]]&lt;=12,"0-12 Months",
IF(TelcoData2[[#This Row],[tenure]]&lt;=24,"13-24 Months",
IF(TelcoData2[[#This Row],[tenure]]&lt;=36,"25-36 Months",
IF(TelcoData2[[#This Row],[tenure]]&lt;=48,"37-48 Months",
IF(TelcoData2[[#This Row],[tenure]]&lt;=60,"49-60 Months",
"61-72 Months")))))</f>
        <v>37-48 Months</v>
      </c>
    </row>
    <row r="1432" spans="1:24" x14ac:dyDescent="0.3">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s="5">
        <v>615.35</v>
      </c>
      <c r="U1432" t="s">
        <v>24</v>
      </c>
      <c r="V1432" s="5">
        <f>IFERROR(VALUE(TRIM(TelcoData2[[#This Row],[TotalCharges]])),"")</f>
        <v>615.35</v>
      </c>
      <c r="W1432">
        <f>IF(TelcoData2[[#This Row],[Churn]]="Yes",1,0)</f>
        <v>0</v>
      </c>
      <c r="X1432" t="str">
        <f>IF(TelcoData2[[#This Row],[tenure]]&lt;=12,"0-12 Months",
IF(TelcoData2[[#This Row],[tenure]]&lt;=24,"13-24 Months",
IF(TelcoData2[[#This Row],[tenure]]&lt;=36,"25-36 Months",
IF(TelcoData2[[#This Row],[tenure]]&lt;=48,"37-48 Months",
IF(TelcoData2[[#This Row],[tenure]]&lt;=60,"49-60 Months",
"61-72 Months")))))</f>
        <v>13-24 Months</v>
      </c>
    </row>
    <row r="1433" spans="1:24" x14ac:dyDescent="0.3">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s="5">
        <v>2908.2</v>
      </c>
      <c r="U1433" t="s">
        <v>24</v>
      </c>
      <c r="V1433" s="5">
        <f>IFERROR(VALUE(TRIM(TelcoData2[[#This Row],[TotalCharges]])),"")</f>
        <v>2908.2</v>
      </c>
      <c r="W1433">
        <f>IF(TelcoData2[[#This Row],[Churn]]="Yes",1,0)</f>
        <v>0</v>
      </c>
      <c r="X1433" t="str">
        <f>IF(TelcoData2[[#This Row],[tenure]]&lt;=12,"0-12 Months",
IF(TelcoData2[[#This Row],[tenure]]&lt;=24,"13-24 Months",
IF(TelcoData2[[#This Row],[tenure]]&lt;=36,"25-36 Months",
IF(TelcoData2[[#This Row],[tenure]]&lt;=48,"37-48 Months",
IF(TelcoData2[[#This Row],[tenure]]&lt;=60,"49-60 Months",
"61-72 Months")))))</f>
        <v>37-48 Months</v>
      </c>
    </row>
    <row r="1434" spans="1:24" x14ac:dyDescent="0.3">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s="5">
        <v>739.9</v>
      </c>
      <c r="U1434" t="s">
        <v>24</v>
      </c>
      <c r="V1434" s="5">
        <f>IFERROR(VALUE(TRIM(TelcoData2[[#This Row],[TotalCharges]])),"")</f>
        <v>739.9</v>
      </c>
      <c r="W1434">
        <f>IF(TelcoData2[[#This Row],[Churn]]="Yes",1,0)</f>
        <v>0</v>
      </c>
      <c r="X1434" t="str">
        <f>IF(TelcoData2[[#This Row],[tenure]]&lt;=12,"0-12 Months",
IF(TelcoData2[[#This Row],[tenure]]&lt;=24,"13-24 Months",
IF(TelcoData2[[#This Row],[tenure]]&lt;=36,"25-36 Months",
IF(TelcoData2[[#This Row],[tenure]]&lt;=48,"37-48 Months",
IF(TelcoData2[[#This Row],[tenure]]&lt;=60,"49-60 Months",
"61-72 Months")))))</f>
        <v>25-36 Months</v>
      </c>
    </row>
    <row r="1435" spans="1:24" x14ac:dyDescent="0.3">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s="5">
        <v>593.85</v>
      </c>
      <c r="U1435" t="s">
        <v>24</v>
      </c>
      <c r="V1435" s="5">
        <f>IFERROR(VALUE(TRIM(TelcoData2[[#This Row],[TotalCharges]])),"")</f>
        <v>593.85</v>
      </c>
      <c r="W1435">
        <f>IF(TelcoData2[[#This Row],[Churn]]="Yes",1,0)</f>
        <v>0</v>
      </c>
      <c r="X1435" t="str">
        <f>IF(TelcoData2[[#This Row],[tenure]]&lt;=12,"0-12 Months",
IF(TelcoData2[[#This Row],[tenure]]&lt;=24,"13-24 Months",
IF(TelcoData2[[#This Row],[tenure]]&lt;=36,"25-36 Months",
IF(TelcoData2[[#This Row],[tenure]]&lt;=48,"37-48 Months",
IF(TelcoData2[[#This Row],[tenure]]&lt;=60,"49-60 Months",
"61-72 Months")))))</f>
        <v>0-12 Months</v>
      </c>
    </row>
    <row r="1436" spans="1:24" x14ac:dyDescent="0.3">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s="5">
        <v>1132.75</v>
      </c>
      <c r="U1436" t="s">
        <v>23</v>
      </c>
      <c r="V1436" s="5">
        <f>IFERROR(VALUE(TRIM(TelcoData2[[#This Row],[TotalCharges]])),"")</f>
        <v>1132.75</v>
      </c>
      <c r="W1436">
        <f>IF(TelcoData2[[#This Row],[Churn]]="Yes",1,0)</f>
        <v>1</v>
      </c>
      <c r="X1436" t="str">
        <f>IF(TelcoData2[[#This Row],[tenure]]&lt;=12,"0-12 Months",
IF(TelcoData2[[#This Row],[tenure]]&lt;=24,"13-24 Months",
IF(TelcoData2[[#This Row],[tenure]]&lt;=36,"25-36 Months",
IF(TelcoData2[[#This Row],[tenure]]&lt;=48,"37-48 Months",
IF(TelcoData2[[#This Row],[tenure]]&lt;=60,"49-60 Months",
"61-72 Months")))))</f>
        <v>0-12 Months</v>
      </c>
    </row>
    <row r="1437" spans="1:24" x14ac:dyDescent="0.3">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s="5">
        <v>7227.45</v>
      </c>
      <c r="U1437" t="s">
        <v>24</v>
      </c>
      <c r="V1437" s="5">
        <f>IFERROR(VALUE(TRIM(TelcoData2[[#This Row],[TotalCharges]])),"")</f>
        <v>7227.45</v>
      </c>
      <c r="W1437">
        <f>IF(TelcoData2[[#This Row],[Churn]]="Yes",1,0)</f>
        <v>0</v>
      </c>
      <c r="X1437" t="str">
        <f>IF(TelcoData2[[#This Row],[tenure]]&lt;=12,"0-12 Months",
IF(TelcoData2[[#This Row],[tenure]]&lt;=24,"13-24 Months",
IF(TelcoData2[[#This Row],[tenure]]&lt;=36,"25-36 Months",
IF(TelcoData2[[#This Row],[tenure]]&lt;=48,"37-48 Months",
IF(TelcoData2[[#This Row],[tenure]]&lt;=60,"49-60 Months",
"61-72 Months")))))</f>
        <v>61-72 Months</v>
      </c>
    </row>
    <row r="1438" spans="1:24" x14ac:dyDescent="0.3">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s="5">
        <v>193.6</v>
      </c>
      <c r="U1438" t="s">
        <v>23</v>
      </c>
      <c r="V1438" s="5">
        <f>IFERROR(VALUE(TRIM(TelcoData2[[#This Row],[TotalCharges]])),"")</f>
        <v>193.6</v>
      </c>
      <c r="W1438">
        <f>IF(TelcoData2[[#This Row],[Churn]]="Yes",1,0)</f>
        <v>1</v>
      </c>
      <c r="X1438" t="str">
        <f>IF(TelcoData2[[#This Row],[tenure]]&lt;=12,"0-12 Months",
IF(TelcoData2[[#This Row],[tenure]]&lt;=24,"13-24 Months",
IF(TelcoData2[[#This Row],[tenure]]&lt;=36,"25-36 Months",
IF(TelcoData2[[#This Row],[tenure]]&lt;=48,"37-48 Months",
IF(TelcoData2[[#This Row],[tenure]]&lt;=60,"49-60 Months",
"61-72 Months")))))</f>
        <v>0-12 Months</v>
      </c>
    </row>
    <row r="1439" spans="1:24" x14ac:dyDescent="0.3">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s="5">
        <v>1291.3499999999999</v>
      </c>
      <c r="U1439" t="s">
        <v>24</v>
      </c>
      <c r="V1439" s="5">
        <f>IFERROR(VALUE(TRIM(TelcoData2[[#This Row],[TotalCharges]])),"")</f>
        <v>1291.3499999999999</v>
      </c>
      <c r="W1439">
        <f>IF(TelcoData2[[#This Row],[Churn]]="Yes",1,0)</f>
        <v>0</v>
      </c>
      <c r="X1439" t="str">
        <f>IF(TelcoData2[[#This Row],[tenure]]&lt;=12,"0-12 Months",
IF(TelcoData2[[#This Row],[tenure]]&lt;=24,"13-24 Months",
IF(TelcoData2[[#This Row],[tenure]]&lt;=36,"25-36 Months",
IF(TelcoData2[[#This Row],[tenure]]&lt;=48,"37-48 Months",
IF(TelcoData2[[#This Row],[tenure]]&lt;=60,"49-60 Months",
"61-72 Months")))))</f>
        <v>25-36 Months</v>
      </c>
    </row>
    <row r="1440" spans="1:24" x14ac:dyDescent="0.3">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s="5">
        <v>2023.55</v>
      </c>
      <c r="U1440" t="s">
        <v>24</v>
      </c>
      <c r="V1440" s="5">
        <f>IFERROR(VALUE(TRIM(TelcoData2[[#This Row],[TotalCharges]])),"")</f>
        <v>2023.55</v>
      </c>
      <c r="W1440">
        <f>IF(TelcoData2[[#This Row],[Churn]]="Yes",1,0)</f>
        <v>0</v>
      </c>
      <c r="X1440" t="str">
        <f>IF(TelcoData2[[#This Row],[tenure]]&lt;=12,"0-12 Months",
IF(TelcoData2[[#This Row],[tenure]]&lt;=24,"13-24 Months",
IF(TelcoData2[[#This Row],[tenure]]&lt;=36,"25-36 Months",
IF(TelcoData2[[#This Row],[tenure]]&lt;=48,"37-48 Months",
IF(TelcoData2[[#This Row],[tenure]]&lt;=60,"49-60 Months",
"61-72 Months")))))</f>
        <v>37-48 Months</v>
      </c>
    </row>
    <row r="1441" spans="1:24" x14ac:dyDescent="0.3">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s="5">
        <v>349.65</v>
      </c>
      <c r="U1441" t="s">
        <v>23</v>
      </c>
      <c r="V1441" s="5">
        <f>IFERROR(VALUE(TRIM(TelcoData2[[#This Row],[TotalCharges]])),"")</f>
        <v>349.65</v>
      </c>
      <c r="W1441">
        <f>IF(TelcoData2[[#This Row],[Churn]]="Yes",1,0)</f>
        <v>1</v>
      </c>
      <c r="X1441" t="str">
        <f>IF(TelcoData2[[#This Row],[tenure]]&lt;=12,"0-12 Months",
IF(TelcoData2[[#This Row],[tenure]]&lt;=24,"13-24 Months",
IF(TelcoData2[[#This Row],[tenure]]&lt;=36,"25-36 Months",
IF(TelcoData2[[#This Row],[tenure]]&lt;=48,"37-48 Months",
IF(TelcoData2[[#This Row],[tenure]]&lt;=60,"49-60 Months",
"61-72 Months")))))</f>
        <v>0-12 Months</v>
      </c>
    </row>
    <row r="1442" spans="1:24" x14ac:dyDescent="0.3">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s="5">
        <v>153.94999999999999</v>
      </c>
      <c r="U1442" t="s">
        <v>24</v>
      </c>
      <c r="V1442" s="5">
        <f>IFERROR(VALUE(TRIM(TelcoData2[[#This Row],[TotalCharges]])),"")</f>
        <v>153.94999999999999</v>
      </c>
      <c r="W1442">
        <f>IF(TelcoData2[[#This Row],[Churn]]="Yes",1,0)</f>
        <v>0</v>
      </c>
      <c r="X1442" t="str">
        <f>IF(TelcoData2[[#This Row],[tenure]]&lt;=12,"0-12 Months",
IF(TelcoData2[[#This Row],[tenure]]&lt;=24,"13-24 Months",
IF(TelcoData2[[#This Row],[tenure]]&lt;=36,"25-36 Months",
IF(TelcoData2[[#This Row],[tenure]]&lt;=48,"37-48 Months",
IF(TelcoData2[[#This Row],[tenure]]&lt;=60,"49-60 Months",
"61-72 Months")))))</f>
        <v>0-12 Months</v>
      </c>
    </row>
    <row r="1443" spans="1:24" x14ac:dyDescent="0.3">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s="5">
        <v>5458.8</v>
      </c>
      <c r="U1443" t="s">
        <v>24</v>
      </c>
      <c r="V1443" s="5">
        <f>IFERROR(VALUE(TRIM(TelcoData2[[#This Row],[TotalCharges]])),"")</f>
        <v>5458.8</v>
      </c>
      <c r="W1443">
        <f>IF(TelcoData2[[#This Row],[Churn]]="Yes",1,0)</f>
        <v>0</v>
      </c>
      <c r="X1443" t="str">
        <f>IF(TelcoData2[[#This Row],[tenure]]&lt;=12,"0-12 Months",
IF(TelcoData2[[#This Row],[tenure]]&lt;=24,"13-24 Months",
IF(TelcoData2[[#This Row],[tenure]]&lt;=36,"25-36 Months",
IF(TelcoData2[[#This Row],[tenure]]&lt;=48,"37-48 Months",
IF(TelcoData2[[#This Row],[tenure]]&lt;=60,"49-60 Months",
"61-72 Months")))))</f>
        <v>49-60 Months</v>
      </c>
    </row>
    <row r="1444" spans="1:24" x14ac:dyDescent="0.3">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s="5">
        <v>5244.45</v>
      </c>
      <c r="U1444" t="s">
        <v>24</v>
      </c>
      <c r="V1444" s="5">
        <f>IFERROR(VALUE(TRIM(TelcoData2[[#This Row],[TotalCharges]])),"")</f>
        <v>5244.45</v>
      </c>
      <c r="W1444">
        <f>IF(TelcoData2[[#This Row],[Churn]]="Yes",1,0)</f>
        <v>0</v>
      </c>
      <c r="X1444" t="str">
        <f>IF(TelcoData2[[#This Row],[tenure]]&lt;=12,"0-12 Months",
IF(TelcoData2[[#This Row],[tenure]]&lt;=24,"13-24 Months",
IF(TelcoData2[[#This Row],[tenure]]&lt;=36,"25-36 Months",
IF(TelcoData2[[#This Row],[tenure]]&lt;=48,"37-48 Months",
IF(TelcoData2[[#This Row],[tenure]]&lt;=60,"49-60 Months",
"61-72 Months")))))</f>
        <v>49-60 Months</v>
      </c>
    </row>
    <row r="1445" spans="1:24" x14ac:dyDescent="0.3">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s="5">
        <v>154.55000000000001</v>
      </c>
      <c r="U1445" t="s">
        <v>24</v>
      </c>
      <c r="V1445" s="5">
        <f>IFERROR(VALUE(TRIM(TelcoData2[[#This Row],[TotalCharges]])),"")</f>
        <v>154.55000000000001</v>
      </c>
      <c r="W1445">
        <f>IF(TelcoData2[[#This Row],[Churn]]="Yes",1,0)</f>
        <v>0</v>
      </c>
      <c r="X1445" t="str">
        <f>IF(TelcoData2[[#This Row],[tenure]]&lt;=12,"0-12 Months",
IF(TelcoData2[[#This Row],[tenure]]&lt;=24,"13-24 Months",
IF(TelcoData2[[#This Row],[tenure]]&lt;=36,"25-36 Months",
IF(TelcoData2[[#This Row],[tenure]]&lt;=48,"37-48 Months",
IF(TelcoData2[[#This Row],[tenure]]&lt;=60,"49-60 Months",
"61-72 Months")))))</f>
        <v>0-12 Months</v>
      </c>
    </row>
    <row r="1446" spans="1:24" x14ac:dyDescent="0.3">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s="5">
        <v>4507.1499999999996</v>
      </c>
      <c r="U1446" t="s">
        <v>24</v>
      </c>
      <c r="V1446" s="5">
        <f>IFERROR(VALUE(TRIM(TelcoData2[[#This Row],[TotalCharges]])),"")</f>
        <v>4507.1499999999996</v>
      </c>
      <c r="W1446">
        <f>IF(TelcoData2[[#This Row],[Churn]]="Yes",1,0)</f>
        <v>0</v>
      </c>
      <c r="X1446" t="str">
        <f>IF(TelcoData2[[#This Row],[tenure]]&lt;=12,"0-12 Months",
IF(TelcoData2[[#This Row],[tenure]]&lt;=24,"13-24 Months",
IF(TelcoData2[[#This Row],[tenure]]&lt;=36,"25-36 Months",
IF(TelcoData2[[#This Row],[tenure]]&lt;=48,"37-48 Months",
IF(TelcoData2[[#This Row],[tenure]]&lt;=60,"49-60 Months",
"61-72 Months")))))</f>
        <v>37-48 Months</v>
      </c>
    </row>
    <row r="1447" spans="1:24" x14ac:dyDescent="0.3">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s="5">
        <v>2031.95</v>
      </c>
      <c r="U1447" t="s">
        <v>24</v>
      </c>
      <c r="V1447" s="5">
        <f>IFERROR(VALUE(TRIM(TelcoData2[[#This Row],[TotalCharges]])),"")</f>
        <v>2031.95</v>
      </c>
      <c r="W1447">
        <f>IF(TelcoData2[[#This Row],[Churn]]="Yes",1,0)</f>
        <v>0</v>
      </c>
      <c r="X1447" t="str">
        <f>IF(TelcoData2[[#This Row],[tenure]]&lt;=12,"0-12 Months",
IF(TelcoData2[[#This Row],[tenure]]&lt;=24,"13-24 Months",
IF(TelcoData2[[#This Row],[tenure]]&lt;=36,"25-36 Months",
IF(TelcoData2[[#This Row],[tenure]]&lt;=48,"37-48 Months",
IF(TelcoData2[[#This Row],[tenure]]&lt;=60,"49-60 Months",
"61-72 Months")))))</f>
        <v>13-24 Months</v>
      </c>
    </row>
    <row r="1448" spans="1:24" x14ac:dyDescent="0.3">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s="5">
        <v>50.05</v>
      </c>
      <c r="U1448" t="s">
        <v>24</v>
      </c>
      <c r="V1448" s="5">
        <f>IFERROR(VALUE(TRIM(TelcoData2[[#This Row],[TotalCharges]])),"")</f>
        <v>50.05</v>
      </c>
      <c r="W1448">
        <f>IF(TelcoData2[[#This Row],[Churn]]="Yes",1,0)</f>
        <v>0</v>
      </c>
      <c r="X1448" t="str">
        <f>IF(TelcoData2[[#This Row],[tenure]]&lt;=12,"0-12 Months",
IF(TelcoData2[[#This Row],[tenure]]&lt;=24,"13-24 Months",
IF(TelcoData2[[#This Row],[tenure]]&lt;=36,"25-36 Months",
IF(TelcoData2[[#This Row],[tenure]]&lt;=48,"37-48 Months",
IF(TelcoData2[[#This Row],[tenure]]&lt;=60,"49-60 Months",
"61-72 Months")))))</f>
        <v>0-12 Months</v>
      </c>
    </row>
    <row r="1449" spans="1:24" x14ac:dyDescent="0.3">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s="5">
        <v>332.45</v>
      </c>
      <c r="U1449" t="s">
        <v>23</v>
      </c>
      <c r="V1449" s="5">
        <f>IFERROR(VALUE(TRIM(TelcoData2[[#This Row],[TotalCharges]])),"")</f>
        <v>332.45</v>
      </c>
      <c r="W1449">
        <f>IF(TelcoData2[[#This Row],[Churn]]="Yes",1,0)</f>
        <v>1</v>
      </c>
      <c r="X1449" t="str">
        <f>IF(TelcoData2[[#This Row],[tenure]]&lt;=12,"0-12 Months",
IF(TelcoData2[[#This Row],[tenure]]&lt;=24,"13-24 Months",
IF(TelcoData2[[#This Row],[tenure]]&lt;=36,"25-36 Months",
IF(TelcoData2[[#This Row],[tenure]]&lt;=48,"37-48 Months",
IF(TelcoData2[[#This Row],[tenure]]&lt;=60,"49-60 Months",
"61-72 Months")))))</f>
        <v>0-12 Months</v>
      </c>
    </row>
    <row r="1450" spans="1:24" x14ac:dyDescent="0.3">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s="5">
        <v>473.9</v>
      </c>
      <c r="U1450" t="s">
        <v>24</v>
      </c>
      <c r="V1450" s="5">
        <f>IFERROR(VALUE(TRIM(TelcoData2[[#This Row],[TotalCharges]])),"")</f>
        <v>473.9</v>
      </c>
      <c r="W1450">
        <f>IF(TelcoData2[[#This Row],[Churn]]="Yes",1,0)</f>
        <v>0</v>
      </c>
      <c r="X1450" t="str">
        <f>IF(TelcoData2[[#This Row],[tenure]]&lt;=12,"0-12 Months",
IF(TelcoData2[[#This Row],[tenure]]&lt;=24,"13-24 Months",
IF(TelcoData2[[#This Row],[tenure]]&lt;=36,"25-36 Months",
IF(TelcoData2[[#This Row],[tenure]]&lt;=48,"37-48 Months",
IF(TelcoData2[[#This Row],[tenure]]&lt;=60,"49-60 Months",
"61-72 Months")))))</f>
        <v>13-24 Months</v>
      </c>
    </row>
    <row r="1451" spans="1:24" x14ac:dyDescent="0.3">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s="5">
        <v>106.8</v>
      </c>
      <c r="U1451" t="s">
        <v>24</v>
      </c>
      <c r="V1451" s="5">
        <f>IFERROR(VALUE(TRIM(TelcoData2[[#This Row],[TotalCharges]])),"")</f>
        <v>106.8</v>
      </c>
      <c r="W1451">
        <f>IF(TelcoData2[[#This Row],[Churn]]="Yes",1,0)</f>
        <v>0</v>
      </c>
      <c r="X1451" t="str">
        <f>IF(TelcoData2[[#This Row],[tenure]]&lt;=12,"0-12 Months",
IF(TelcoData2[[#This Row],[tenure]]&lt;=24,"13-24 Months",
IF(TelcoData2[[#This Row],[tenure]]&lt;=36,"25-36 Months",
IF(TelcoData2[[#This Row],[tenure]]&lt;=48,"37-48 Months",
IF(TelcoData2[[#This Row],[tenure]]&lt;=60,"49-60 Months",
"61-72 Months")))))</f>
        <v>0-12 Months</v>
      </c>
    </row>
    <row r="1452" spans="1:24" x14ac:dyDescent="0.3">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s="5">
        <v>152.6</v>
      </c>
      <c r="U1452" t="s">
        <v>24</v>
      </c>
      <c r="V1452" s="5">
        <f>IFERROR(VALUE(TRIM(TelcoData2[[#This Row],[TotalCharges]])),"")</f>
        <v>152.6</v>
      </c>
      <c r="W1452">
        <f>IF(TelcoData2[[#This Row],[Churn]]="Yes",1,0)</f>
        <v>0</v>
      </c>
      <c r="X1452" t="str">
        <f>IF(TelcoData2[[#This Row],[tenure]]&lt;=12,"0-12 Months",
IF(TelcoData2[[#This Row],[tenure]]&lt;=24,"13-24 Months",
IF(TelcoData2[[#This Row],[tenure]]&lt;=36,"25-36 Months",
IF(TelcoData2[[#This Row],[tenure]]&lt;=48,"37-48 Months",
IF(TelcoData2[[#This Row],[tenure]]&lt;=60,"49-60 Months",
"61-72 Months")))))</f>
        <v>0-12 Months</v>
      </c>
    </row>
    <row r="1453" spans="1:24" x14ac:dyDescent="0.3">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s="5">
        <v>1199.4000000000001</v>
      </c>
      <c r="U1453" t="s">
        <v>24</v>
      </c>
      <c r="V1453" s="5">
        <f>IFERROR(VALUE(TRIM(TelcoData2[[#This Row],[TotalCharges]])),"")</f>
        <v>1199.4000000000001</v>
      </c>
      <c r="W1453">
        <f>IF(TelcoData2[[#This Row],[Churn]]="Yes",1,0)</f>
        <v>0</v>
      </c>
      <c r="X1453" t="str">
        <f>IF(TelcoData2[[#This Row],[tenure]]&lt;=12,"0-12 Months",
IF(TelcoData2[[#This Row],[tenure]]&lt;=24,"13-24 Months",
IF(TelcoData2[[#This Row],[tenure]]&lt;=36,"25-36 Months",
IF(TelcoData2[[#This Row],[tenure]]&lt;=48,"37-48 Months",
IF(TelcoData2[[#This Row],[tenure]]&lt;=60,"49-60 Months",
"61-72 Months")))))</f>
        <v>13-24 Months</v>
      </c>
    </row>
    <row r="1454" spans="1:24" x14ac:dyDescent="0.3">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s="5">
        <v>2555.0500000000002</v>
      </c>
      <c r="U1454" t="s">
        <v>24</v>
      </c>
      <c r="V1454" s="5">
        <f>IFERROR(VALUE(TRIM(TelcoData2[[#This Row],[TotalCharges]])),"")</f>
        <v>2555.0500000000002</v>
      </c>
      <c r="W1454">
        <f>IF(TelcoData2[[#This Row],[Churn]]="Yes",1,0)</f>
        <v>0</v>
      </c>
      <c r="X1454" t="str">
        <f>IF(TelcoData2[[#This Row],[tenure]]&lt;=12,"0-12 Months",
IF(TelcoData2[[#This Row],[tenure]]&lt;=24,"13-24 Months",
IF(TelcoData2[[#This Row],[tenure]]&lt;=36,"25-36 Months",
IF(TelcoData2[[#This Row],[tenure]]&lt;=48,"37-48 Months",
IF(TelcoData2[[#This Row],[tenure]]&lt;=60,"49-60 Months",
"61-72 Months")))))</f>
        <v>49-60 Months</v>
      </c>
    </row>
    <row r="1455" spans="1:24" x14ac:dyDescent="0.3">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s="5">
        <v>2979.2</v>
      </c>
      <c r="U1455" t="s">
        <v>24</v>
      </c>
      <c r="V1455" s="5">
        <f>IFERROR(VALUE(TRIM(TelcoData2[[#This Row],[TotalCharges]])),"")</f>
        <v>2979.2</v>
      </c>
      <c r="W1455">
        <f>IF(TelcoData2[[#This Row],[Churn]]="Yes",1,0)</f>
        <v>0</v>
      </c>
      <c r="X1455" t="str">
        <f>IF(TelcoData2[[#This Row],[tenure]]&lt;=12,"0-12 Months",
IF(TelcoData2[[#This Row],[tenure]]&lt;=24,"13-24 Months",
IF(TelcoData2[[#This Row],[tenure]]&lt;=36,"25-36 Months",
IF(TelcoData2[[#This Row],[tenure]]&lt;=48,"37-48 Months",
IF(TelcoData2[[#This Row],[tenure]]&lt;=60,"49-60 Months",
"61-72 Months")))))</f>
        <v>25-36 Months</v>
      </c>
    </row>
    <row r="1456" spans="1:24" x14ac:dyDescent="0.3">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s="5">
        <v>654.85</v>
      </c>
      <c r="U1456" t="s">
        <v>24</v>
      </c>
      <c r="V1456" s="5">
        <f>IFERROR(VALUE(TRIM(TelcoData2[[#This Row],[TotalCharges]])),"")</f>
        <v>654.85</v>
      </c>
      <c r="W1456">
        <f>IF(TelcoData2[[#This Row],[Churn]]="Yes",1,0)</f>
        <v>0</v>
      </c>
      <c r="X1456" t="str">
        <f>IF(TelcoData2[[#This Row],[tenure]]&lt;=12,"0-12 Months",
IF(TelcoData2[[#This Row],[tenure]]&lt;=24,"13-24 Months",
IF(TelcoData2[[#This Row],[tenure]]&lt;=36,"25-36 Months",
IF(TelcoData2[[#This Row],[tenure]]&lt;=48,"37-48 Months",
IF(TelcoData2[[#This Row],[tenure]]&lt;=60,"49-60 Months",
"61-72 Months")))))</f>
        <v>25-36 Months</v>
      </c>
    </row>
    <row r="1457" spans="1:24" x14ac:dyDescent="0.3">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s="5">
        <v>3834.4</v>
      </c>
      <c r="U1457" t="s">
        <v>24</v>
      </c>
      <c r="V1457" s="5">
        <f>IFERROR(VALUE(TRIM(TelcoData2[[#This Row],[TotalCharges]])),"")</f>
        <v>3834.4</v>
      </c>
      <c r="W1457">
        <f>IF(TelcoData2[[#This Row],[Churn]]="Yes",1,0)</f>
        <v>0</v>
      </c>
      <c r="X1457" t="str">
        <f>IF(TelcoData2[[#This Row],[tenure]]&lt;=12,"0-12 Months",
IF(TelcoData2[[#This Row],[tenure]]&lt;=24,"13-24 Months",
IF(TelcoData2[[#This Row],[tenure]]&lt;=36,"25-36 Months",
IF(TelcoData2[[#This Row],[tenure]]&lt;=48,"37-48 Months",
IF(TelcoData2[[#This Row],[tenure]]&lt;=60,"49-60 Months",
"61-72 Months")))))</f>
        <v>25-36 Months</v>
      </c>
    </row>
    <row r="1458" spans="1:24" x14ac:dyDescent="0.3">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s="5">
        <v>1534.75</v>
      </c>
      <c r="U1458" t="s">
        <v>23</v>
      </c>
      <c r="V1458" s="5">
        <f>IFERROR(VALUE(TRIM(TelcoData2[[#This Row],[TotalCharges]])),"")</f>
        <v>1534.75</v>
      </c>
      <c r="W1458">
        <f>IF(TelcoData2[[#This Row],[Churn]]="Yes",1,0)</f>
        <v>1</v>
      </c>
      <c r="X1458" t="str">
        <f>IF(TelcoData2[[#This Row],[tenure]]&lt;=12,"0-12 Months",
IF(TelcoData2[[#This Row],[tenure]]&lt;=24,"13-24 Months",
IF(TelcoData2[[#This Row],[tenure]]&lt;=36,"25-36 Months",
IF(TelcoData2[[#This Row],[tenure]]&lt;=48,"37-48 Months",
IF(TelcoData2[[#This Row],[tenure]]&lt;=60,"49-60 Months",
"61-72 Months")))))</f>
        <v>13-24 Months</v>
      </c>
    </row>
    <row r="1459" spans="1:24" x14ac:dyDescent="0.3">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s="5">
        <v>4586.1499999999996</v>
      </c>
      <c r="U1459" t="s">
        <v>24</v>
      </c>
      <c r="V1459" s="5">
        <f>IFERROR(VALUE(TRIM(TelcoData2[[#This Row],[TotalCharges]])),"")</f>
        <v>4586.1499999999996</v>
      </c>
      <c r="W1459">
        <f>IF(TelcoData2[[#This Row],[Churn]]="Yes",1,0)</f>
        <v>0</v>
      </c>
      <c r="X1459" t="str">
        <f>IF(TelcoData2[[#This Row],[tenure]]&lt;=12,"0-12 Months",
IF(TelcoData2[[#This Row],[tenure]]&lt;=24,"13-24 Months",
IF(TelcoData2[[#This Row],[tenure]]&lt;=36,"25-36 Months",
IF(TelcoData2[[#This Row],[tenure]]&lt;=48,"37-48 Months",
IF(TelcoData2[[#This Row],[tenure]]&lt;=60,"49-60 Months",
"61-72 Months")))))</f>
        <v>37-48 Months</v>
      </c>
    </row>
    <row r="1460" spans="1:24" x14ac:dyDescent="0.3">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s="5">
        <v>20.55</v>
      </c>
      <c r="U1460" t="s">
        <v>23</v>
      </c>
      <c r="V1460" s="5">
        <f>IFERROR(VALUE(TRIM(TelcoData2[[#This Row],[TotalCharges]])),"")</f>
        <v>20.55</v>
      </c>
      <c r="W1460">
        <f>IF(TelcoData2[[#This Row],[Churn]]="Yes",1,0)</f>
        <v>1</v>
      </c>
      <c r="X1460" t="str">
        <f>IF(TelcoData2[[#This Row],[tenure]]&lt;=12,"0-12 Months",
IF(TelcoData2[[#This Row],[tenure]]&lt;=24,"13-24 Months",
IF(TelcoData2[[#This Row],[tenure]]&lt;=36,"25-36 Months",
IF(TelcoData2[[#This Row],[tenure]]&lt;=48,"37-48 Months",
IF(TelcoData2[[#This Row],[tenure]]&lt;=60,"49-60 Months",
"61-72 Months")))))</f>
        <v>0-12 Months</v>
      </c>
    </row>
    <row r="1461" spans="1:24" x14ac:dyDescent="0.3">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s="5">
        <v>5941.05</v>
      </c>
      <c r="U1461" t="s">
        <v>24</v>
      </c>
      <c r="V1461" s="5">
        <f>IFERROR(VALUE(TRIM(TelcoData2[[#This Row],[TotalCharges]])),"")</f>
        <v>5941.05</v>
      </c>
      <c r="W1461">
        <f>IF(TelcoData2[[#This Row],[Churn]]="Yes",1,0)</f>
        <v>0</v>
      </c>
      <c r="X1461" t="str">
        <f>IF(TelcoData2[[#This Row],[tenure]]&lt;=12,"0-12 Months",
IF(TelcoData2[[#This Row],[tenure]]&lt;=24,"13-24 Months",
IF(TelcoData2[[#This Row],[tenure]]&lt;=36,"25-36 Months",
IF(TelcoData2[[#This Row],[tenure]]&lt;=48,"37-48 Months",
IF(TelcoData2[[#This Row],[tenure]]&lt;=60,"49-60 Months",
"61-72 Months")))))</f>
        <v>49-60 Months</v>
      </c>
    </row>
    <row r="1462" spans="1:24" x14ac:dyDescent="0.3">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s="5">
        <v>424.15</v>
      </c>
      <c r="U1462" t="s">
        <v>23</v>
      </c>
      <c r="V1462" s="5">
        <f>IFERROR(VALUE(TRIM(TelcoData2[[#This Row],[TotalCharges]])),"")</f>
        <v>424.15</v>
      </c>
      <c r="W1462">
        <f>IF(TelcoData2[[#This Row],[Churn]]="Yes",1,0)</f>
        <v>1</v>
      </c>
      <c r="X1462" t="str">
        <f>IF(TelcoData2[[#This Row],[tenure]]&lt;=12,"0-12 Months",
IF(TelcoData2[[#This Row],[tenure]]&lt;=24,"13-24 Months",
IF(TelcoData2[[#This Row],[tenure]]&lt;=36,"25-36 Months",
IF(TelcoData2[[#This Row],[tenure]]&lt;=48,"37-48 Months",
IF(TelcoData2[[#This Row],[tenure]]&lt;=60,"49-60 Months",
"61-72 Months")))))</f>
        <v>0-12 Months</v>
      </c>
    </row>
    <row r="1463" spans="1:24" x14ac:dyDescent="0.3">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s="5">
        <v>2234.9499999999998</v>
      </c>
      <c r="U1463" t="s">
        <v>24</v>
      </c>
      <c r="V1463" s="5">
        <f>IFERROR(VALUE(TRIM(TelcoData2[[#This Row],[TotalCharges]])),"")</f>
        <v>2234.9499999999998</v>
      </c>
      <c r="W1463">
        <f>IF(TelcoData2[[#This Row],[Churn]]="Yes",1,0)</f>
        <v>0</v>
      </c>
      <c r="X1463" t="str">
        <f>IF(TelcoData2[[#This Row],[tenure]]&lt;=12,"0-12 Months",
IF(TelcoData2[[#This Row],[tenure]]&lt;=24,"13-24 Months",
IF(TelcoData2[[#This Row],[tenure]]&lt;=36,"25-36 Months",
IF(TelcoData2[[#This Row],[tenure]]&lt;=48,"37-48 Months",
IF(TelcoData2[[#This Row],[tenure]]&lt;=60,"49-60 Months",
"61-72 Months")))))</f>
        <v>13-24 Months</v>
      </c>
    </row>
    <row r="1464" spans="1:24" x14ac:dyDescent="0.3">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s="5">
        <v>666.75</v>
      </c>
      <c r="U1464" t="s">
        <v>24</v>
      </c>
      <c r="V1464" s="5">
        <f>IFERROR(VALUE(TRIM(TelcoData2[[#This Row],[TotalCharges]])),"")</f>
        <v>666.75</v>
      </c>
      <c r="W1464">
        <f>IF(TelcoData2[[#This Row],[Churn]]="Yes",1,0)</f>
        <v>0</v>
      </c>
      <c r="X1464" t="str">
        <f>IF(TelcoData2[[#This Row],[tenure]]&lt;=12,"0-12 Months",
IF(TelcoData2[[#This Row],[tenure]]&lt;=24,"13-24 Months",
IF(TelcoData2[[#This Row],[tenure]]&lt;=36,"25-36 Months",
IF(TelcoData2[[#This Row],[tenure]]&lt;=48,"37-48 Months",
IF(TelcoData2[[#This Row],[tenure]]&lt;=60,"49-60 Months",
"61-72 Months")))))</f>
        <v>25-36 Months</v>
      </c>
    </row>
    <row r="1465" spans="1:24" x14ac:dyDescent="0.3">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s="5">
        <v>281</v>
      </c>
      <c r="U1465" t="s">
        <v>23</v>
      </c>
      <c r="V1465" s="5">
        <f>IFERROR(VALUE(TRIM(TelcoData2[[#This Row],[TotalCharges]])),"")</f>
        <v>281</v>
      </c>
      <c r="W1465">
        <f>IF(TelcoData2[[#This Row],[Churn]]="Yes",1,0)</f>
        <v>1</v>
      </c>
      <c r="X1465" t="str">
        <f>IF(TelcoData2[[#This Row],[tenure]]&lt;=12,"0-12 Months",
IF(TelcoData2[[#This Row],[tenure]]&lt;=24,"13-24 Months",
IF(TelcoData2[[#This Row],[tenure]]&lt;=36,"25-36 Months",
IF(TelcoData2[[#This Row],[tenure]]&lt;=48,"37-48 Months",
IF(TelcoData2[[#This Row],[tenure]]&lt;=60,"49-60 Months",
"61-72 Months")))))</f>
        <v>0-12 Months</v>
      </c>
    </row>
    <row r="1466" spans="1:24" x14ac:dyDescent="0.3">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s="5">
        <v>547.79999999999995</v>
      </c>
      <c r="U1466" t="s">
        <v>24</v>
      </c>
      <c r="V1466" s="5">
        <f>IFERROR(VALUE(TRIM(TelcoData2[[#This Row],[TotalCharges]])),"")</f>
        <v>547.79999999999995</v>
      </c>
      <c r="W1466">
        <f>IF(TelcoData2[[#This Row],[Churn]]="Yes",1,0)</f>
        <v>0</v>
      </c>
      <c r="X1466" t="str">
        <f>IF(TelcoData2[[#This Row],[tenure]]&lt;=12,"0-12 Months",
IF(TelcoData2[[#This Row],[tenure]]&lt;=24,"13-24 Months",
IF(TelcoData2[[#This Row],[tenure]]&lt;=36,"25-36 Months",
IF(TelcoData2[[#This Row],[tenure]]&lt;=48,"37-48 Months",
IF(TelcoData2[[#This Row],[tenure]]&lt;=60,"49-60 Months",
"61-72 Months")))))</f>
        <v>0-12 Months</v>
      </c>
    </row>
    <row r="1467" spans="1:24" x14ac:dyDescent="0.3">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s="5">
        <v>74.599999999999994</v>
      </c>
      <c r="U1467" t="s">
        <v>24</v>
      </c>
      <c r="V1467" s="5">
        <f>IFERROR(VALUE(TRIM(TelcoData2[[#This Row],[TotalCharges]])),"")</f>
        <v>74.599999999999994</v>
      </c>
      <c r="W1467">
        <f>IF(TelcoData2[[#This Row],[Churn]]="Yes",1,0)</f>
        <v>0</v>
      </c>
      <c r="X1467" t="str">
        <f>IF(TelcoData2[[#This Row],[tenure]]&lt;=12,"0-12 Months",
IF(TelcoData2[[#This Row],[tenure]]&lt;=24,"13-24 Months",
IF(TelcoData2[[#This Row],[tenure]]&lt;=36,"25-36 Months",
IF(TelcoData2[[#This Row],[tenure]]&lt;=48,"37-48 Months",
IF(TelcoData2[[#This Row],[tenure]]&lt;=60,"49-60 Months",
"61-72 Months")))))</f>
        <v>0-12 Months</v>
      </c>
    </row>
    <row r="1468" spans="1:24" x14ac:dyDescent="0.3">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s="5">
        <v>571.15</v>
      </c>
      <c r="U1468" t="s">
        <v>24</v>
      </c>
      <c r="V1468" s="5">
        <f>IFERROR(VALUE(TRIM(TelcoData2[[#This Row],[TotalCharges]])),"")</f>
        <v>571.15</v>
      </c>
      <c r="W1468">
        <f>IF(TelcoData2[[#This Row],[Churn]]="Yes",1,0)</f>
        <v>0</v>
      </c>
      <c r="X1468" t="str">
        <f>IF(TelcoData2[[#This Row],[tenure]]&lt;=12,"0-12 Months",
IF(TelcoData2[[#This Row],[tenure]]&lt;=24,"13-24 Months",
IF(TelcoData2[[#This Row],[tenure]]&lt;=36,"25-36 Months",
IF(TelcoData2[[#This Row],[tenure]]&lt;=48,"37-48 Months",
IF(TelcoData2[[#This Row],[tenure]]&lt;=60,"49-60 Months",
"61-72 Months")))))</f>
        <v>0-12 Months</v>
      </c>
    </row>
    <row r="1469" spans="1:24" x14ac:dyDescent="0.3">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s="5">
        <v>1756.6</v>
      </c>
      <c r="U1469" t="s">
        <v>24</v>
      </c>
      <c r="V1469" s="5">
        <f>IFERROR(VALUE(TRIM(TelcoData2[[#This Row],[TotalCharges]])),"")</f>
        <v>1756.6</v>
      </c>
      <c r="W1469">
        <f>IF(TelcoData2[[#This Row],[Churn]]="Yes",1,0)</f>
        <v>0</v>
      </c>
      <c r="X1469" t="str">
        <f>IF(TelcoData2[[#This Row],[tenure]]&lt;=12,"0-12 Months",
IF(TelcoData2[[#This Row],[tenure]]&lt;=24,"13-24 Months",
IF(TelcoData2[[#This Row],[tenure]]&lt;=36,"25-36 Months",
IF(TelcoData2[[#This Row],[tenure]]&lt;=48,"37-48 Months",
IF(TelcoData2[[#This Row],[tenure]]&lt;=60,"49-60 Months",
"61-72 Months")))))</f>
        <v>13-24 Months</v>
      </c>
    </row>
    <row r="1470" spans="1:24" x14ac:dyDescent="0.3">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s="5">
        <v>5731.45</v>
      </c>
      <c r="U1470" t="s">
        <v>24</v>
      </c>
      <c r="V1470" s="5">
        <f>IFERROR(VALUE(TRIM(TelcoData2[[#This Row],[TotalCharges]])),"")</f>
        <v>5731.45</v>
      </c>
      <c r="W1470">
        <f>IF(TelcoData2[[#This Row],[Churn]]="Yes",1,0)</f>
        <v>0</v>
      </c>
      <c r="X1470" t="str">
        <f>IF(TelcoData2[[#This Row],[tenure]]&lt;=12,"0-12 Months",
IF(TelcoData2[[#This Row],[tenure]]&lt;=24,"13-24 Months",
IF(TelcoData2[[#This Row],[tenure]]&lt;=36,"25-36 Months",
IF(TelcoData2[[#This Row],[tenure]]&lt;=48,"37-48 Months",
IF(TelcoData2[[#This Row],[tenure]]&lt;=60,"49-60 Months",
"61-72 Months")))))</f>
        <v>61-72 Months</v>
      </c>
    </row>
    <row r="1471" spans="1:24" x14ac:dyDescent="0.3">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s="5">
        <v>3475.55</v>
      </c>
      <c r="U1471" t="s">
        <v>23</v>
      </c>
      <c r="V1471" s="5">
        <f>IFERROR(VALUE(TRIM(TelcoData2[[#This Row],[TotalCharges]])),"")</f>
        <v>3475.55</v>
      </c>
      <c r="W1471">
        <f>IF(TelcoData2[[#This Row],[Churn]]="Yes",1,0)</f>
        <v>1</v>
      </c>
      <c r="X1471" t="str">
        <f>IF(TelcoData2[[#This Row],[tenure]]&lt;=12,"0-12 Months",
IF(TelcoData2[[#This Row],[tenure]]&lt;=24,"13-24 Months",
IF(TelcoData2[[#This Row],[tenure]]&lt;=36,"25-36 Months",
IF(TelcoData2[[#This Row],[tenure]]&lt;=48,"37-48 Months",
IF(TelcoData2[[#This Row],[tenure]]&lt;=60,"49-60 Months",
"61-72 Months")))))</f>
        <v>37-48 Months</v>
      </c>
    </row>
    <row r="1472" spans="1:24" x14ac:dyDescent="0.3">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s="5">
        <v>156.85</v>
      </c>
      <c r="U1472" t="s">
        <v>24</v>
      </c>
      <c r="V1472" s="5">
        <f>IFERROR(VALUE(TRIM(TelcoData2[[#This Row],[TotalCharges]])),"")</f>
        <v>156.85</v>
      </c>
      <c r="W1472">
        <f>IF(TelcoData2[[#This Row],[Churn]]="Yes",1,0)</f>
        <v>0</v>
      </c>
      <c r="X1472" t="str">
        <f>IF(TelcoData2[[#This Row],[tenure]]&lt;=12,"0-12 Months",
IF(TelcoData2[[#This Row],[tenure]]&lt;=24,"13-24 Months",
IF(TelcoData2[[#This Row],[tenure]]&lt;=36,"25-36 Months",
IF(TelcoData2[[#This Row],[tenure]]&lt;=48,"37-48 Months",
IF(TelcoData2[[#This Row],[tenure]]&lt;=60,"49-60 Months",
"61-72 Months")))))</f>
        <v>0-12 Months</v>
      </c>
    </row>
    <row r="1473" spans="1:24" x14ac:dyDescent="0.3">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s="5">
        <v>2683.2</v>
      </c>
      <c r="U1473" t="s">
        <v>24</v>
      </c>
      <c r="V1473" s="5">
        <f>IFERROR(VALUE(TRIM(TelcoData2[[#This Row],[TotalCharges]])),"")</f>
        <v>2683.2</v>
      </c>
      <c r="W1473">
        <f>IF(TelcoData2[[#This Row],[Churn]]="Yes",1,0)</f>
        <v>0</v>
      </c>
      <c r="X1473" t="str">
        <f>IF(TelcoData2[[#This Row],[tenure]]&lt;=12,"0-12 Months",
IF(TelcoData2[[#This Row],[tenure]]&lt;=24,"13-24 Months",
IF(TelcoData2[[#This Row],[tenure]]&lt;=36,"25-36 Months",
IF(TelcoData2[[#This Row],[tenure]]&lt;=48,"37-48 Months",
IF(TelcoData2[[#This Row],[tenure]]&lt;=60,"49-60 Months",
"61-72 Months")))))</f>
        <v>25-36 Months</v>
      </c>
    </row>
    <row r="1474" spans="1:24" x14ac:dyDescent="0.3">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s="5">
        <v>896.75</v>
      </c>
      <c r="U1474" t="s">
        <v>23</v>
      </c>
      <c r="V1474" s="5">
        <f>IFERROR(VALUE(TRIM(TelcoData2[[#This Row],[TotalCharges]])),"")</f>
        <v>896.75</v>
      </c>
      <c r="W1474">
        <f>IF(TelcoData2[[#This Row],[Churn]]="Yes",1,0)</f>
        <v>1</v>
      </c>
      <c r="X1474" t="str">
        <f>IF(TelcoData2[[#This Row],[tenure]]&lt;=12,"0-12 Months",
IF(TelcoData2[[#This Row],[tenure]]&lt;=24,"13-24 Months",
IF(TelcoData2[[#This Row],[tenure]]&lt;=36,"25-36 Months",
IF(TelcoData2[[#This Row],[tenure]]&lt;=48,"37-48 Months",
IF(TelcoData2[[#This Row],[tenure]]&lt;=60,"49-60 Months",
"61-72 Months")))))</f>
        <v>13-24 Months</v>
      </c>
    </row>
    <row r="1475" spans="1:24" x14ac:dyDescent="0.3">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s="5">
        <v>2407.3000000000002</v>
      </c>
      <c r="U1475" t="s">
        <v>23</v>
      </c>
      <c r="V1475" s="5">
        <f>IFERROR(VALUE(TRIM(TelcoData2[[#This Row],[TotalCharges]])),"")</f>
        <v>2407.3000000000002</v>
      </c>
      <c r="W1475">
        <f>IF(TelcoData2[[#This Row],[Churn]]="Yes",1,0)</f>
        <v>1</v>
      </c>
      <c r="X1475" t="str">
        <f>IF(TelcoData2[[#This Row],[tenure]]&lt;=12,"0-12 Months",
IF(TelcoData2[[#This Row],[tenure]]&lt;=24,"13-24 Months",
IF(TelcoData2[[#This Row],[tenure]]&lt;=36,"25-36 Months",
IF(TelcoData2[[#This Row],[tenure]]&lt;=48,"37-48 Months",
IF(TelcoData2[[#This Row],[tenure]]&lt;=60,"49-60 Months",
"61-72 Months")))))</f>
        <v>13-24 Months</v>
      </c>
    </row>
    <row r="1476" spans="1:24" x14ac:dyDescent="0.3">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s="5">
        <v>4456.6499999999996</v>
      </c>
      <c r="U1476" t="s">
        <v>24</v>
      </c>
      <c r="V1476" s="5">
        <f>IFERROR(VALUE(TRIM(TelcoData2[[#This Row],[TotalCharges]])),"")</f>
        <v>4456.6499999999996</v>
      </c>
      <c r="W1476">
        <f>IF(TelcoData2[[#This Row],[Churn]]="Yes",1,0)</f>
        <v>0</v>
      </c>
      <c r="X1476" t="str">
        <f>IF(TelcoData2[[#This Row],[tenure]]&lt;=12,"0-12 Months",
IF(TelcoData2[[#This Row],[tenure]]&lt;=24,"13-24 Months",
IF(TelcoData2[[#This Row],[tenure]]&lt;=36,"25-36 Months",
IF(TelcoData2[[#This Row],[tenure]]&lt;=48,"37-48 Months",
IF(TelcoData2[[#This Row],[tenure]]&lt;=60,"49-60 Months",
"61-72 Months")))))</f>
        <v>37-48 Months</v>
      </c>
    </row>
    <row r="1477" spans="1:24" x14ac:dyDescent="0.3">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s="5">
        <v>6998.95</v>
      </c>
      <c r="U1477" t="s">
        <v>24</v>
      </c>
      <c r="V1477" s="5">
        <f>IFERROR(VALUE(TRIM(TelcoData2[[#This Row],[TotalCharges]])),"")</f>
        <v>6998.95</v>
      </c>
      <c r="W1477">
        <f>IF(TelcoData2[[#This Row],[Churn]]="Yes",1,0)</f>
        <v>0</v>
      </c>
      <c r="X1477" t="str">
        <f>IF(TelcoData2[[#This Row],[tenure]]&lt;=12,"0-12 Months",
IF(TelcoData2[[#This Row],[tenure]]&lt;=24,"13-24 Months",
IF(TelcoData2[[#This Row],[tenure]]&lt;=36,"25-36 Months",
IF(TelcoData2[[#This Row],[tenure]]&lt;=48,"37-48 Months",
IF(TelcoData2[[#This Row],[tenure]]&lt;=60,"49-60 Months",
"61-72 Months")))))</f>
        <v>61-72 Months</v>
      </c>
    </row>
    <row r="1478" spans="1:24" x14ac:dyDescent="0.3">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s="5">
        <v>36.799999999999997</v>
      </c>
      <c r="U1478" t="s">
        <v>24</v>
      </c>
      <c r="V1478" s="5">
        <f>IFERROR(VALUE(TRIM(TelcoData2[[#This Row],[TotalCharges]])),"")</f>
        <v>36.799999999999997</v>
      </c>
      <c r="W1478">
        <f>IF(TelcoData2[[#This Row],[Churn]]="Yes",1,0)</f>
        <v>0</v>
      </c>
      <c r="X1478" t="str">
        <f>IF(TelcoData2[[#This Row],[tenure]]&lt;=12,"0-12 Months",
IF(TelcoData2[[#This Row],[tenure]]&lt;=24,"13-24 Months",
IF(TelcoData2[[#This Row],[tenure]]&lt;=36,"25-36 Months",
IF(TelcoData2[[#This Row],[tenure]]&lt;=48,"37-48 Months",
IF(TelcoData2[[#This Row],[tenure]]&lt;=60,"49-60 Months",
"61-72 Months")))))</f>
        <v>0-12 Months</v>
      </c>
    </row>
    <row r="1479" spans="1:24" x14ac:dyDescent="0.3">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s="5">
        <v>6547.7</v>
      </c>
      <c r="U1479" t="s">
        <v>23</v>
      </c>
      <c r="V1479" s="5">
        <f>IFERROR(VALUE(TRIM(TelcoData2[[#This Row],[TotalCharges]])),"")</f>
        <v>6547.7</v>
      </c>
      <c r="W1479">
        <f>IF(TelcoData2[[#This Row],[Churn]]="Yes",1,0)</f>
        <v>1</v>
      </c>
      <c r="X1479" t="str">
        <f>IF(TelcoData2[[#This Row],[tenure]]&lt;=12,"0-12 Months",
IF(TelcoData2[[#This Row],[tenure]]&lt;=24,"13-24 Months",
IF(TelcoData2[[#This Row],[tenure]]&lt;=36,"25-36 Months",
IF(TelcoData2[[#This Row],[tenure]]&lt;=48,"37-48 Months",
IF(TelcoData2[[#This Row],[tenure]]&lt;=60,"49-60 Months",
"61-72 Months")))))</f>
        <v>61-72 Months</v>
      </c>
    </row>
    <row r="1480" spans="1:24" x14ac:dyDescent="0.3">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s="5">
        <v>4346.3999999999996</v>
      </c>
      <c r="U1480" t="s">
        <v>23</v>
      </c>
      <c r="V1480" s="5">
        <f>IFERROR(VALUE(TRIM(TelcoData2[[#This Row],[TotalCharges]])),"")</f>
        <v>4346.3999999999996</v>
      </c>
      <c r="W1480">
        <f>IF(TelcoData2[[#This Row],[Churn]]="Yes",1,0)</f>
        <v>1</v>
      </c>
      <c r="X1480" t="str">
        <f>IF(TelcoData2[[#This Row],[tenure]]&lt;=12,"0-12 Months",
IF(TelcoData2[[#This Row],[tenure]]&lt;=24,"13-24 Months",
IF(TelcoData2[[#This Row],[tenure]]&lt;=36,"25-36 Months",
IF(TelcoData2[[#This Row],[tenure]]&lt;=48,"37-48 Months",
IF(TelcoData2[[#This Row],[tenure]]&lt;=60,"49-60 Months",
"61-72 Months")))))</f>
        <v>37-48 Months</v>
      </c>
    </row>
    <row r="1481" spans="1:24" x14ac:dyDescent="0.3">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s="5">
        <v>2265</v>
      </c>
      <c r="U1481" t="s">
        <v>24</v>
      </c>
      <c r="V1481" s="5">
        <f>IFERROR(VALUE(TRIM(TelcoData2[[#This Row],[TotalCharges]])),"")</f>
        <v>2265</v>
      </c>
      <c r="W1481">
        <f>IF(TelcoData2[[#This Row],[Churn]]="Yes",1,0)</f>
        <v>0</v>
      </c>
      <c r="X1481" t="str">
        <f>IF(TelcoData2[[#This Row],[tenure]]&lt;=12,"0-12 Months",
IF(TelcoData2[[#This Row],[tenure]]&lt;=24,"13-24 Months",
IF(TelcoData2[[#This Row],[tenure]]&lt;=36,"25-36 Months",
IF(TelcoData2[[#This Row],[tenure]]&lt;=48,"37-48 Months",
IF(TelcoData2[[#This Row],[tenure]]&lt;=60,"49-60 Months",
"61-72 Months")))))</f>
        <v>37-48 Months</v>
      </c>
    </row>
    <row r="1482" spans="1:24" x14ac:dyDescent="0.3">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s="5">
        <v>1309.1500000000001</v>
      </c>
      <c r="U1482" t="s">
        <v>24</v>
      </c>
      <c r="V1482" s="5">
        <f>IFERROR(VALUE(TRIM(TelcoData2[[#This Row],[TotalCharges]])),"")</f>
        <v>1309.1500000000001</v>
      </c>
      <c r="W1482">
        <f>IF(TelcoData2[[#This Row],[Churn]]="Yes",1,0)</f>
        <v>0</v>
      </c>
      <c r="X1482" t="str">
        <f>IF(TelcoData2[[#This Row],[tenure]]&lt;=12,"0-12 Months",
IF(TelcoData2[[#This Row],[tenure]]&lt;=24,"13-24 Months",
IF(TelcoData2[[#This Row],[tenure]]&lt;=36,"25-36 Months",
IF(TelcoData2[[#This Row],[tenure]]&lt;=48,"37-48 Months",
IF(TelcoData2[[#This Row],[tenure]]&lt;=60,"49-60 Months",
"61-72 Months")))))</f>
        <v>37-48 Months</v>
      </c>
    </row>
    <row r="1483" spans="1:24" x14ac:dyDescent="0.3">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s="5">
        <v>4754.3</v>
      </c>
      <c r="U1483" t="s">
        <v>24</v>
      </c>
      <c r="V1483" s="5">
        <f>IFERROR(VALUE(TRIM(TelcoData2[[#This Row],[TotalCharges]])),"")</f>
        <v>4754.3</v>
      </c>
      <c r="W1483">
        <f>IF(TelcoData2[[#This Row],[Churn]]="Yes",1,0)</f>
        <v>0</v>
      </c>
      <c r="X1483" t="str">
        <f>IF(TelcoData2[[#This Row],[tenure]]&lt;=12,"0-12 Months",
IF(TelcoData2[[#This Row],[tenure]]&lt;=24,"13-24 Months",
IF(TelcoData2[[#This Row],[tenure]]&lt;=36,"25-36 Months",
IF(TelcoData2[[#This Row],[tenure]]&lt;=48,"37-48 Months",
IF(TelcoData2[[#This Row],[tenure]]&lt;=60,"49-60 Months",
"61-72 Months")))))</f>
        <v>61-72 Months</v>
      </c>
    </row>
    <row r="1484" spans="1:24" x14ac:dyDescent="0.3">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s="5">
        <v>1235.55</v>
      </c>
      <c r="U1484" t="s">
        <v>24</v>
      </c>
      <c r="V1484" s="5">
        <f>IFERROR(VALUE(TRIM(TelcoData2[[#This Row],[TotalCharges]])),"")</f>
        <v>1235.55</v>
      </c>
      <c r="W1484">
        <f>IF(TelcoData2[[#This Row],[Churn]]="Yes",1,0)</f>
        <v>0</v>
      </c>
      <c r="X1484" t="str">
        <f>IF(TelcoData2[[#This Row],[tenure]]&lt;=12,"0-12 Months",
IF(TelcoData2[[#This Row],[tenure]]&lt;=24,"13-24 Months",
IF(TelcoData2[[#This Row],[tenure]]&lt;=36,"25-36 Months",
IF(TelcoData2[[#This Row],[tenure]]&lt;=48,"37-48 Months",
IF(TelcoData2[[#This Row],[tenure]]&lt;=60,"49-60 Months",
"61-72 Months")))))</f>
        <v>13-24 Months</v>
      </c>
    </row>
    <row r="1485" spans="1:24" x14ac:dyDescent="0.3">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s="5">
        <v>3562.5</v>
      </c>
      <c r="U1485" t="s">
        <v>24</v>
      </c>
      <c r="V1485" s="5">
        <f>IFERROR(VALUE(TRIM(TelcoData2[[#This Row],[TotalCharges]])),"")</f>
        <v>3562.5</v>
      </c>
      <c r="W1485">
        <f>IF(TelcoData2[[#This Row],[Churn]]="Yes",1,0)</f>
        <v>0</v>
      </c>
      <c r="X1485" t="str">
        <f>IF(TelcoData2[[#This Row],[tenure]]&lt;=12,"0-12 Months",
IF(TelcoData2[[#This Row],[tenure]]&lt;=24,"13-24 Months",
IF(TelcoData2[[#This Row],[tenure]]&lt;=36,"25-36 Months",
IF(TelcoData2[[#This Row],[tenure]]&lt;=48,"37-48 Months",
IF(TelcoData2[[#This Row],[tenure]]&lt;=60,"49-60 Months",
"61-72 Months")))))</f>
        <v>49-60 Months</v>
      </c>
    </row>
    <row r="1486" spans="1:24" x14ac:dyDescent="0.3">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s="5">
        <v>7213.75</v>
      </c>
      <c r="U1486" t="s">
        <v>24</v>
      </c>
      <c r="V1486" s="5">
        <f>IFERROR(VALUE(TRIM(TelcoData2[[#This Row],[TotalCharges]])),"")</f>
        <v>7213.75</v>
      </c>
      <c r="W1486">
        <f>IF(TelcoData2[[#This Row],[Churn]]="Yes",1,0)</f>
        <v>0</v>
      </c>
      <c r="X1486" t="str">
        <f>IF(TelcoData2[[#This Row],[tenure]]&lt;=12,"0-12 Months",
IF(TelcoData2[[#This Row],[tenure]]&lt;=24,"13-24 Months",
IF(TelcoData2[[#This Row],[tenure]]&lt;=36,"25-36 Months",
IF(TelcoData2[[#This Row],[tenure]]&lt;=48,"37-48 Months",
IF(TelcoData2[[#This Row],[tenure]]&lt;=60,"49-60 Months",
"61-72 Months")))))</f>
        <v>61-72 Months</v>
      </c>
    </row>
    <row r="1487" spans="1:24" x14ac:dyDescent="0.3">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s="5">
        <v>2082.9499999999998</v>
      </c>
      <c r="U1487" t="s">
        <v>23</v>
      </c>
      <c r="V1487" s="5">
        <f>IFERROR(VALUE(TRIM(TelcoData2[[#This Row],[TotalCharges]])),"")</f>
        <v>2082.9499999999998</v>
      </c>
      <c r="W1487">
        <f>IF(TelcoData2[[#This Row],[Churn]]="Yes",1,0)</f>
        <v>1</v>
      </c>
      <c r="X1487" t="str">
        <f>IF(TelcoData2[[#This Row],[tenure]]&lt;=12,"0-12 Months",
IF(TelcoData2[[#This Row],[tenure]]&lt;=24,"13-24 Months",
IF(TelcoData2[[#This Row],[tenure]]&lt;=36,"25-36 Months",
IF(TelcoData2[[#This Row],[tenure]]&lt;=48,"37-48 Months",
IF(TelcoData2[[#This Row],[tenure]]&lt;=60,"49-60 Months",
"61-72 Months")))))</f>
        <v>13-24 Months</v>
      </c>
    </row>
    <row r="1488" spans="1:24" x14ac:dyDescent="0.3">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s="5">
        <v>102.75</v>
      </c>
      <c r="U1488" t="s">
        <v>23</v>
      </c>
      <c r="V1488" s="5">
        <f>IFERROR(VALUE(TRIM(TelcoData2[[#This Row],[TotalCharges]])),"")</f>
        <v>102.75</v>
      </c>
      <c r="W1488">
        <f>IF(TelcoData2[[#This Row],[Churn]]="Yes",1,0)</f>
        <v>1</v>
      </c>
      <c r="X1488" t="str">
        <f>IF(TelcoData2[[#This Row],[tenure]]&lt;=12,"0-12 Months",
IF(TelcoData2[[#This Row],[tenure]]&lt;=24,"13-24 Months",
IF(TelcoData2[[#This Row],[tenure]]&lt;=36,"25-36 Months",
IF(TelcoData2[[#This Row],[tenure]]&lt;=48,"37-48 Months",
IF(TelcoData2[[#This Row],[tenure]]&lt;=60,"49-60 Months",
"61-72 Months")))))</f>
        <v>0-12 Months</v>
      </c>
    </row>
    <row r="1489" spans="1:24" x14ac:dyDescent="0.3">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s="5">
        <v>5914.4</v>
      </c>
      <c r="U1489" t="s">
        <v>24</v>
      </c>
      <c r="V1489" s="5">
        <f>IFERROR(VALUE(TRIM(TelcoData2[[#This Row],[TotalCharges]])),"")</f>
        <v>5914.4</v>
      </c>
      <c r="W1489">
        <f>IF(TelcoData2[[#This Row],[Churn]]="Yes",1,0)</f>
        <v>0</v>
      </c>
      <c r="X1489" t="str">
        <f>IF(TelcoData2[[#This Row],[tenure]]&lt;=12,"0-12 Months",
IF(TelcoData2[[#This Row],[tenure]]&lt;=24,"13-24 Months",
IF(TelcoData2[[#This Row],[tenure]]&lt;=36,"25-36 Months",
IF(TelcoData2[[#This Row],[tenure]]&lt;=48,"37-48 Months",
IF(TelcoData2[[#This Row],[tenure]]&lt;=60,"49-60 Months",
"61-72 Months")))))</f>
        <v>49-60 Months</v>
      </c>
    </row>
    <row r="1490" spans="1:24" x14ac:dyDescent="0.3">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s="5">
        <v>51.25</v>
      </c>
      <c r="U1490" t="s">
        <v>24</v>
      </c>
      <c r="V1490" s="5">
        <f>IFERROR(VALUE(TRIM(TelcoData2[[#This Row],[TotalCharges]])),"")</f>
        <v>51.25</v>
      </c>
      <c r="W1490">
        <f>IF(TelcoData2[[#This Row],[Churn]]="Yes",1,0)</f>
        <v>0</v>
      </c>
      <c r="X1490" t="str">
        <f>IF(TelcoData2[[#This Row],[tenure]]&lt;=12,"0-12 Months",
IF(TelcoData2[[#This Row],[tenure]]&lt;=24,"13-24 Months",
IF(TelcoData2[[#This Row],[tenure]]&lt;=36,"25-36 Months",
IF(TelcoData2[[#This Row],[tenure]]&lt;=48,"37-48 Months",
IF(TelcoData2[[#This Row],[tenure]]&lt;=60,"49-60 Months",
"61-72 Months")))))</f>
        <v>0-12 Months</v>
      </c>
    </row>
    <row r="1491" spans="1:24" x14ac:dyDescent="0.3">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s="5">
        <v>1282.8499999999999</v>
      </c>
      <c r="U1491" t="s">
        <v>24</v>
      </c>
      <c r="V1491" s="5">
        <f>IFERROR(VALUE(TRIM(TelcoData2[[#This Row],[TotalCharges]])),"")</f>
        <v>1282.8499999999999</v>
      </c>
      <c r="W1491">
        <f>IF(TelcoData2[[#This Row],[Churn]]="Yes",1,0)</f>
        <v>0</v>
      </c>
      <c r="X1491" t="str">
        <f>IF(TelcoData2[[#This Row],[tenure]]&lt;=12,"0-12 Months",
IF(TelcoData2[[#This Row],[tenure]]&lt;=24,"13-24 Months",
IF(TelcoData2[[#This Row],[tenure]]&lt;=36,"25-36 Months",
IF(TelcoData2[[#This Row],[tenure]]&lt;=48,"37-48 Months",
IF(TelcoData2[[#This Row],[tenure]]&lt;=60,"49-60 Months",
"61-72 Months")))))</f>
        <v>13-24 Months</v>
      </c>
    </row>
    <row r="1492" spans="1:24" x14ac:dyDescent="0.3">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s="5">
        <v>4738.8500000000004</v>
      </c>
      <c r="U1492" t="s">
        <v>24</v>
      </c>
      <c r="V1492" s="5">
        <f>IFERROR(VALUE(TRIM(TelcoData2[[#This Row],[TotalCharges]])),"")</f>
        <v>4738.8500000000004</v>
      </c>
      <c r="W1492">
        <f>IF(TelcoData2[[#This Row],[Churn]]="Yes",1,0)</f>
        <v>0</v>
      </c>
      <c r="X1492" t="str">
        <f>IF(TelcoData2[[#This Row],[tenure]]&lt;=12,"0-12 Months",
IF(TelcoData2[[#This Row],[tenure]]&lt;=24,"13-24 Months",
IF(TelcoData2[[#This Row],[tenure]]&lt;=36,"25-36 Months",
IF(TelcoData2[[#This Row],[tenure]]&lt;=48,"37-48 Months",
IF(TelcoData2[[#This Row],[tenure]]&lt;=60,"49-60 Months",
"61-72 Months")))))</f>
        <v>61-72 Months</v>
      </c>
    </row>
    <row r="1493" spans="1:24" x14ac:dyDescent="0.3">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s="5">
        <v>19.55</v>
      </c>
      <c r="U1493" t="s">
        <v>24</v>
      </c>
      <c r="V1493" s="5">
        <f>IFERROR(VALUE(TRIM(TelcoData2[[#This Row],[TotalCharges]])),"")</f>
        <v>19.55</v>
      </c>
      <c r="W1493">
        <f>IF(TelcoData2[[#This Row],[Churn]]="Yes",1,0)</f>
        <v>0</v>
      </c>
      <c r="X1493" t="str">
        <f>IF(TelcoData2[[#This Row],[tenure]]&lt;=12,"0-12 Months",
IF(TelcoData2[[#This Row],[tenure]]&lt;=24,"13-24 Months",
IF(TelcoData2[[#This Row],[tenure]]&lt;=36,"25-36 Months",
IF(TelcoData2[[#This Row],[tenure]]&lt;=48,"37-48 Months",
IF(TelcoData2[[#This Row],[tenure]]&lt;=60,"49-60 Months",
"61-72 Months")))))</f>
        <v>0-12 Months</v>
      </c>
    </row>
    <row r="1494" spans="1:24" x14ac:dyDescent="0.3">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s="5">
        <v>1775.8</v>
      </c>
      <c r="U1494" t="s">
        <v>23</v>
      </c>
      <c r="V1494" s="5">
        <f>IFERROR(VALUE(TRIM(TelcoData2[[#This Row],[TotalCharges]])),"")</f>
        <v>1775.8</v>
      </c>
      <c r="W1494">
        <f>IF(TelcoData2[[#This Row],[Churn]]="Yes",1,0)</f>
        <v>1</v>
      </c>
      <c r="X1494" t="str">
        <f>IF(TelcoData2[[#This Row],[tenure]]&lt;=12,"0-12 Months",
IF(TelcoData2[[#This Row],[tenure]]&lt;=24,"13-24 Months",
IF(TelcoData2[[#This Row],[tenure]]&lt;=36,"25-36 Months",
IF(TelcoData2[[#This Row],[tenure]]&lt;=48,"37-48 Months",
IF(TelcoData2[[#This Row],[tenure]]&lt;=60,"49-60 Months",
"61-72 Months")))))</f>
        <v>13-24 Months</v>
      </c>
    </row>
    <row r="1495" spans="1:24" x14ac:dyDescent="0.3">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s="5">
        <v>795.65</v>
      </c>
      <c r="U1495" t="s">
        <v>24</v>
      </c>
      <c r="V1495" s="5">
        <f>IFERROR(VALUE(TRIM(TelcoData2[[#This Row],[TotalCharges]])),"")</f>
        <v>795.65</v>
      </c>
      <c r="W1495">
        <f>IF(TelcoData2[[#This Row],[Churn]]="Yes",1,0)</f>
        <v>0</v>
      </c>
      <c r="X1495" t="str">
        <f>IF(TelcoData2[[#This Row],[tenure]]&lt;=12,"0-12 Months",
IF(TelcoData2[[#This Row],[tenure]]&lt;=24,"13-24 Months",
IF(TelcoData2[[#This Row],[tenure]]&lt;=36,"25-36 Months",
IF(TelcoData2[[#This Row],[tenure]]&lt;=48,"37-48 Months",
IF(TelcoData2[[#This Row],[tenure]]&lt;=60,"49-60 Months",
"61-72 Months")))))</f>
        <v>0-12 Months</v>
      </c>
    </row>
    <row r="1496" spans="1:24" x14ac:dyDescent="0.3">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s="5">
        <v>145</v>
      </c>
      <c r="U1496" t="s">
        <v>23</v>
      </c>
      <c r="V1496" s="5">
        <f>IFERROR(VALUE(TRIM(TelcoData2[[#This Row],[TotalCharges]])),"")</f>
        <v>145</v>
      </c>
      <c r="W1496">
        <f>IF(TelcoData2[[#This Row],[Churn]]="Yes",1,0)</f>
        <v>1</v>
      </c>
      <c r="X1496" t="str">
        <f>IF(TelcoData2[[#This Row],[tenure]]&lt;=12,"0-12 Months",
IF(TelcoData2[[#This Row],[tenure]]&lt;=24,"13-24 Months",
IF(TelcoData2[[#This Row],[tenure]]&lt;=36,"25-36 Months",
IF(TelcoData2[[#This Row],[tenure]]&lt;=48,"37-48 Months",
IF(TelcoData2[[#This Row],[tenure]]&lt;=60,"49-60 Months",
"61-72 Months")))))</f>
        <v>0-12 Months</v>
      </c>
    </row>
    <row r="1497" spans="1:24" x14ac:dyDescent="0.3">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s="5">
        <v>4993.3999999999996</v>
      </c>
      <c r="U1497" t="s">
        <v>24</v>
      </c>
      <c r="V1497" s="5">
        <f>IFERROR(VALUE(TRIM(TelcoData2[[#This Row],[TotalCharges]])),"")</f>
        <v>4993.3999999999996</v>
      </c>
      <c r="W1497">
        <f>IF(TelcoData2[[#This Row],[Churn]]="Yes",1,0)</f>
        <v>0</v>
      </c>
      <c r="X1497" t="str">
        <f>IF(TelcoData2[[#This Row],[tenure]]&lt;=12,"0-12 Months",
IF(TelcoData2[[#This Row],[tenure]]&lt;=24,"13-24 Months",
IF(TelcoData2[[#This Row],[tenure]]&lt;=36,"25-36 Months",
IF(TelcoData2[[#This Row],[tenure]]&lt;=48,"37-48 Months",
IF(TelcoData2[[#This Row],[tenure]]&lt;=60,"49-60 Months",
"61-72 Months")))))</f>
        <v>49-60 Months</v>
      </c>
    </row>
    <row r="1498" spans="1:24" x14ac:dyDescent="0.3">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s="5">
        <v>61.45</v>
      </c>
      <c r="U1498" t="s">
        <v>24</v>
      </c>
      <c r="V1498" s="5">
        <f>IFERROR(VALUE(TRIM(TelcoData2[[#This Row],[TotalCharges]])),"")</f>
        <v>61.45</v>
      </c>
      <c r="W1498">
        <f>IF(TelcoData2[[#This Row],[Churn]]="Yes",1,0)</f>
        <v>0</v>
      </c>
      <c r="X1498" t="str">
        <f>IF(TelcoData2[[#This Row],[tenure]]&lt;=12,"0-12 Months",
IF(TelcoData2[[#This Row],[tenure]]&lt;=24,"13-24 Months",
IF(TelcoData2[[#This Row],[tenure]]&lt;=36,"25-36 Months",
IF(TelcoData2[[#This Row],[tenure]]&lt;=48,"37-48 Months",
IF(TelcoData2[[#This Row],[tenure]]&lt;=60,"49-60 Months",
"61-72 Months")))))</f>
        <v>0-12 Months</v>
      </c>
    </row>
    <row r="1499" spans="1:24" x14ac:dyDescent="0.3">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s="5">
        <v>4018.55</v>
      </c>
      <c r="U1499" t="s">
        <v>24</v>
      </c>
      <c r="V1499" s="5">
        <f>IFERROR(VALUE(TRIM(TelcoData2[[#This Row],[TotalCharges]])),"")</f>
        <v>4018.55</v>
      </c>
      <c r="W1499">
        <f>IF(TelcoData2[[#This Row],[Churn]]="Yes",1,0)</f>
        <v>0</v>
      </c>
      <c r="X1499" t="str">
        <f>IF(TelcoData2[[#This Row],[tenure]]&lt;=12,"0-12 Months",
IF(TelcoData2[[#This Row],[tenure]]&lt;=24,"13-24 Months",
IF(TelcoData2[[#This Row],[tenure]]&lt;=36,"25-36 Months",
IF(TelcoData2[[#This Row],[tenure]]&lt;=48,"37-48 Months",
IF(TelcoData2[[#This Row],[tenure]]&lt;=60,"49-60 Months",
"61-72 Months")))))</f>
        <v>49-60 Months</v>
      </c>
    </row>
    <row r="1500" spans="1:24" x14ac:dyDescent="0.3">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s="5">
        <v>1146.6500000000001</v>
      </c>
      <c r="U1500" t="s">
        <v>23</v>
      </c>
      <c r="V1500" s="5">
        <f>IFERROR(VALUE(TRIM(TelcoData2[[#This Row],[TotalCharges]])),"")</f>
        <v>1146.6500000000001</v>
      </c>
      <c r="W1500">
        <f>IF(TelcoData2[[#This Row],[Churn]]="Yes",1,0)</f>
        <v>1</v>
      </c>
      <c r="X1500" t="str">
        <f>IF(TelcoData2[[#This Row],[tenure]]&lt;=12,"0-12 Months",
IF(TelcoData2[[#This Row],[tenure]]&lt;=24,"13-24 Months",
IF(TelcoData2[[#This Row],[tenure]]&lt;=36,"25-36 Months",
IF(TelcoData2[[#This Row],[tenure]]&lt;=48,"37-48 Months",
IF(TelcoData2[[#This Row],[tenure]]&lt;=60,"49-60 Months",
"61-72 Months")))))</f>
        <v>13-24 Months</v>
      </c>
    </row>
    <row r="1501" spans="1:24" x14ac:dyDescent="0.3">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s="5">
        <v>6081.4</v>
      </c>
      <c r="U1501" t="s">
        <v>24</v>
      </c>
      <c r="V1501" s="5">
        <f>IFERROR(VALUE(TRIM(TelcoData2[[#This Row],[TotalCharges]])),"")</f>
        <v>6081.4</v>
      </c>
      <c r="W1501">
        <f>IF(TelcoData2[[#This Row],[Churn]]="Yes",1,0)</f>
        <v>0</v>
      </c>
      <c r="X1501" t="str">
        <f>IF(TelcoData2[[#This Row],[tenure]]&lt;=12,"0-12 Months",
IF(TelcoData2[[#This Row],[tenure]]&lt;=24,"13-24 Months",
IF(TelcoData2[[#This Row],[tenure]]&lt;=36,"25-36 Months",
IF(TelcoData2[[#This Row],[tenure]]&lt;=48,"37-48 Months",
IF(TelcoData2[[#This Row],[tenure]]&lt;=60,"49-60 Months",
"61-72 Months")))))</f>
        <v>61-72 Months</v>
      </c>
    </row>
    <row r="1502" spans="1:24" x14ac:dyDescent="0.3">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s="5">
        <v>1478.85</v>
      </c>
      <c r="U1502" t="s">
        <v>24</v>
      </c>
      <c r="V1502" s="5">
        <f>IFERROR(VALUE(TRIM(TelcoData2[[#This Row],[TotalCharges]])),"")</f>
        <v>1478.85</v>
      </c>
      <c r="W1502">
        <f>IF(TelcoData2[[#This Row],[Churn]]="Yes",1,0)</f>
        <v>0</v>
      </c>
      <c r="X1502" t="str">
        <f>IF(TelcoData2[[#This Row],[tenure]]&lt;=12,"0-12 Months",
IF(TelcoData2[[#This Row],[tenure]]&lt;=24,"13-24 Months",
IF(TelcoData2[[#This Row],[tenure]]&lt;=36,"25-36 Months",
IF(TelcoData2[[#This Row],[tenure]]&lt;=48,"37-48 Months",
IF(TelcoData2[[#This Row],[tenure]]&lt;=60,"49-60 Months",
"61-72 Months")))))</f>
        <v>37-48 Months</v>
      </c>
    </row>
    <row r="1503" spans="1:24" x14ac:dyDescent="0.3">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s="5">
        <v>243.65</v>
      </c>
      <c r="U1503" t="s">
        <v>24</v>
      </c>
      <c r="V1503" s="5">
        <f>IFERROR(VALUE(TRIM(TelcoData2[[#This Row],[TotalCharges]])),"")</f>
        <v>243.65</v>
      </c>
      <c r="W1503">
        <f>IF(TelcoData2[[#This Row],[Churn]]="Yes",1,0)</f>
        <v>0</v>
      </c>
      <c r="X1503" t="str">
        <f>IF(TelcoData2[[#This Row],[tenure]]&lt;=12,"0-12 Months",
IF(TelcoData2[[#This Row],[tenure]]&lt;=24,"13-24 Months",
IF(TelcoData2[[#This Row],[tenure]]&lt;=36,"25-36 Months",
IF(TelcoData2[[#This Row],[tenure]]&lt;=48,"37-48 Months",
IF(TelcoData2[[#This Row],[tenure]]&lt;=60,"49-60 Months",
"61-72 Months")))))</f>
        <v>13-24 Months</v>
      </c>
    </row>
    <row r="1504" spans="1:24" x14ac:dyDescent="0.3">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s="5">
        <v>2633.95</v>
      </c>
      <c r="U1504" t="s">
        <v>24</v>
      </c>
      <c r="V1504" s="5">
        <f>IFERROR(VALUE(TRIM(TelcoData2[[#This Row],[TotalCharges]])),"")</f>
        <v>2633.95</v>
      </c>
      <c r="W1504">
        <f>IF(TelcoData2[[#This Row],[Churn]]="Yes",1,0)</f>
        <v>0</v>
      </c>
      <c r="X1504" t="str">
        <f>IF(TelcoData2[[#This Row],[tenure]]&lt;=12,"0-12 Months",
IF(TelcoData2[[#This Row],[tenure]]&lt;=24,"13-24 Months",
IF(TelcoData2[[#This Row],[tenure]]&lt;=36,"25-36 Months",
IF(TelcoData2[[#This Row],[tenure]]&lt;=48,"37-48 Months",
IF(TelcoData2[[#This Row],[tenure]]&lt;=60,"49-60 Months",
"61-72 Months")))))</f>
        <v>49-60 Months</v>
      </c>
    </row>
    <row r="1505" spans="1:24" x14ac:dyDescent="0.3">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s="5">
        <v>4735.3500000000004</v>
      </c>
      <c r="U1505" t="s">
        <v>24</v>
      </c>
      <c r="V1505" s="5">
        <f>IFERROR(VALUE(TRIM(TelcoData2[[#This Row],[TotalCharges]])),"")</f>
        <v>4735.3500000000004</v>
      </c>
      <c r="W1505">
        <f>IF(TelcoData2[[#This Row],[Churn]]="Yes",1,0)</f>
        <v>0</v>
      </c>
      <c r="X1505" t="str">
        <f>IF(TelcoData2[[#This Row],[tenure]]&lt;=12,"0-12 Months",
IF(TelcoData2[[#This Row],[tenure]]&lt;=24,"13-24 Months",
IF(TelcoData2[[#This Row],[tenure]]&lt;=36,"25-36 Months",
IF(TelcoData2[[#This Row],[tenure]]&lt;=48,"37-48 Months",
IF(TelcoData2[[#This Row],[tenure]]&lt;=60,"49-60 Months",
"61-72 Months")))))</f>
        <v>37-48 Months</v>
      </c>
    </row>
    <row r="1506" spans="1:24" x14ac:dyDescent="0.3">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s="5">
        <v>1247.75</v>
      </c>
      <c r="U1506" t="s">
        <v>24</v>
      </c>
      <c r="V1506" s="5">
        <f>IFERROR(VALUE(TRIM(TelcoData2[[#This Row],[TotalCharges]])),"")</f>
        <v>1247.75</v>
      </c>
      <c r="W1506">
        <f>IF(TelcoData2[[#This Row],[Churn]]="Yes",1,0)</f>
        <v>0</v>
      </c>
      <c r="X1506" t="str">
        <f>IF(TelcoData2[[#This Row],[tenure]]&lt;=12,"0-12 Months",
IF(TelcoData2[[#This Row],[tenure]]&lt;=24,"13-24 Months",
IF(TelcoData2[[#This Row],[tenure]]&lt;=36,"25-36 Months",
IF(TelcoData2[[#This Row],[tenure]]&lt;=48,"37-48 Months",
IF(TelcoData2[[#This Row],[tenure]]&lt;=60,"49-60 Months",
"61-72 Months")))))</f>
        <v>13-24 Months</v>
      </c>
    </row>
    <row r="1507" spans="1:24" x14ac:dyDescent="0.3">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s="5">
        <v>74.7</v>
      </c>
      <c r="U1507" t="s">
        <v>23</v>
      </c>
      <c r="V1507" s="5">
        <f>IFERROR(VALUE(TRIM(TelcoData2[[#This Row],[TotalCharges]])),"")</f>
        <v>74.7</v>
      </c>
      <c r="W1507">
        <f>IF(TelcoData2[[#This Row],[Churn]]="Yes",1,0)</f>
        <v>1</v>
      </c>
      <c r="X1507" t="str">
        <f>IF(TelcoData2[[#This Row],[tenure]]&lt;=12,"0-12 Months",
IF(TelcoData2[[#This Row],[tenure]]&lt;=24,"13-24 Months",
IF(TelcoData2[[#This Row],[tenure]]&lt;=36,"25-36 Months",
IF(TelcoData2[[#This Row],[tenure]]&lt;=48,"37-48 Months",
IF(TelcoData2[[#This Row],[tenure]]&lt;=60,"49-60 Months",
"61-72 Months")))))</f>
        <v>0-12 Months</v>
      </c>
    </row>
    <row r="1508" spans="1:24" x14ac:dyDescent="0.3">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s="5">
        <v>3794.5</v>
      </c>
      <c r="U1508" t="s">
        <v>24</v>
      </c>
      <c r="V1508" s="5">
        <f>IFERROR(VALUE(TRIM(TelcoData2[[#This Row],[TotalCharges]])),"")</f>
        <v>3794.5</v>
      </c>
      <c r="W1508">
        <f>IF(TelcoData2[[#This Row],[Churn]]="Yes",1,0)</f>
        <v>0</v>
      </c>
      <c r="X1508" t="str">
        <f>IF(TelcoData2[[#This Row],[tenure]]&lt;=12,"0-12 Months",
IF(TelcoData2[[#This Row],[tenure]]&lt;=24,"13-24 Months",
IF(TelcoData2[[#This Row],[tenure]]&lt;=36,"25-36 Months",
IF(TelcoData2[[#This Row],[tenure]]&lt;=48,"37-48 Months",
IF(TelcoData2[[#This Row],[tenure]]&lt;=60,"49-60 Months",
"61-72 Months")))))</f>
        <v>61-72 Months</v>
      </c>
    </row>
    <row r="1509" spans="1:24" x14ac:dyDescent="0.3">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s="5">
        <v>1008.7</v>
      </c>
      <c r="U1509" t="s">
        <v>24</v>
      </c>
      <c r="V1509" s="5">
        <f>IFERROR(VALUE(TRIM(TelcoData2[[#This Row],[TotalCharges]])),"")</f>
        <v>1008.7</v>
      </c>
      <c r="W1509">
        <f>IF(TelcoData2[[#This Row],[Churn]]="Yes",1,0)</f>
        <v>0</v>
      </c>
      <c r="X1509" t="str">
        <f>IF(TelcoData2[[#This Row],[tenure]]&lt;=12,"0-12 Months",
IF(TelcoData2[[#This Row],[tenure]]&lt;=24,"13-24 Months",
IF(TelcoData2[[#This Row],[tenure]]&lt;=36,"25-36 Months",
IF(TelcoData2[[#This Row],[tenure]]&lt;=48,"37-48 Months",
IF(TelcoData2[[#This Row],[tenure]]&lt;=60,"49-60 Months",
"61-72 Months")))))</f>
        <v>49-60 Months</v>
      </c>
    </row>
    <row r="1510" spans="1:24" x14ac:dyDescent="0.3">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s="5">
        <v>2130.5500000000002</v>
      </c>
      <c r="U1510" t="s">
        <v>24</v>
      </c>
      <c r="V1510" s="5">
        <f>IFERROR(VALUE(TRIM(TelcoData2[[#This Row],[TotalCharges]])),"")</f>
        <v>2130.5500000000002</v>
      </c>
      <c r="W1510">
        <f>IF(TelcoData2[[#This Row],[Churn]]="Yes",1,0)</f>
        <v>0</v>
      </c>
      <c r="X1510" t="str">
        <f>IF(TelcoData2[[#This Row],[tenure]]&lt;=12,"0-12 Months",
IF(TelcoData2[[#This Row],[tenure]]&lt;=24,"13-24 Months",
IF(TelcoData2[[#This Row],[tenure]]&lt;=36,"25-36 Months",
IF(TelcoData2[[#This Row],[tenure]]&lt;=48,"37-48 Months",
IF(TelcoData2[[#This Row],[tenure]]&lt;=60,"49-60 Months",
"61-72 Months")))))</f>
        <v>13-24 Months</v>
      </c>
    </row>
    <row r="1511" spans="1:24" x14ac:dyDescent="0.3">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s="5">
        <v>1313.55</v>
      </c>
      <c r="U1511" t="s">
        <v>23</v>
      </c>
      <c r="V1511" s="5">
        <f>IFERROR(VALUE(TRIM(TelcoData2[[#This Row],[TotalCharges]])),"")</f>
        <v>1313.55</v>
      </c>
      <c r="W1511">
        <f>IF(TelcoData2[[#This Row],[Churn]]="Yes",1,0)</f>
        <v>1</v>
      </c>
      <c r="X1511" t="str">
        <f>IF(TelcoData2[[#This Row],[tenure]]&lt;=12,"0-12 Months",
IF(TelcoData2[[#This Row],[tenure]]&lt;=24,"13-24 Months",
IF(TelcoData2[[#This Row],[tenure]]&lt;=36,"25-36 Months",
IF(TelcoData2[[#This Row],[tenure]]&lt;=48,"37-48 Months",
IF(TelcoData2[[#This Row],[tenure]]&lt;=60,"49-60 Months",
"61-72 Months")))))</f>
        <v>13-24 Months</v>
      </c>
    </row>
    <row r="1512" spans="1:24" x14ac:dyDescent="0.3">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s="5">
        <v>5727.15</v>
      </c>
      <c r="U1512" t="s">
        <v>24</v>
      </c>
      <c r="V1512" s="5">
        <f>IFERROR(VALUE(TRIM(TelcoData2[[#This Row],[TotalCharges]])),"")</f>
        <v>5727.15</v>
      </c>
      <c r="W1512">
        <f>IF(TelcoData2[[#This Row],[Churn]]="Yes",1,0)</f>
        <v>0</v>
      </c>
      <c r="X1512" t="str">
        <f>IF(TelcoData2[[#This Row],[tenure]]&lt;=12,"0-12 Months",
IF(TelcoData2[[#This Row],[tenure]]&lt;=24,"13-24 Months",
IF(TelcoData2[[#This Row],[tenure]]&lt;=36,"25-36 Months",
IF(TelcoData2[[#This Row],[tenure]]&lt;=48,"37-48 Months",
IF(TelcoData2[[#This Row],[tenure]]&lt;=60,"49-60 Months",
"61-72 Months")))))</f>
        <v>61-72 Months</v>
      </c>
    </row>
    <row r="1513" spans="1:24" x14ac:dyDescent="0.3">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s="5">
        <v>1372.9</v>
      </c>
      <c r="U1513" t="s">
        <v>24</v>
      </c>
      <c r="V1513" s="5">
        <f>IFERROR(VALUE(TRIM(TelcoData2[[#This Row],[TotalCharges]])),"")</f>
        <v>1372.9</v>
      </c>
      <c r="W1513">
        <f>IF(TelcoData2[[#This Row],[Churn]]="Yes",1,0)</f>
        <v>0</v>
      </c>
      <c r="X1513" t="str">
        <f>IF(TelcoData2[[#This Row],[tenure]]&lt;=12,"0-12 Months",
IF(TelcoData2[[#This Row],[tenure]]&lt;=24,"13-24 Months",
IF(TelcoData2[[#This Row],[tenure]]&lt;=36,"25-36 Months",
IF(TelcoData2[[#This Row],[tenure]]&lt;=48,"37-48 Months",
IF(TelcoData2[[#This Row],[tenure]]&lt;=60,"49-60 Months",
"61-72 Months")))))</f>
        <v>61-72 Months</v>
      </c>
    </row>
    <row r="1514" spans="1:24" x14ac:dyDescent="0.3">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s="5">
        <v>1203.9000000000001</v>
      </c>
      <c r="U1514" t="s">
        <v>24</v>
      </c>
      <c r="V1514" s="5">
        <f>IFERROR(VALUE(TRIM(TelcoData2[[#This Row],[TotalCharges]])),"")</f>
        <v>1203.9000000000001</v>
      </c>
      <c r="W1514">
        <f>IF(TelcoData2[[#This Row],[Churn]]="Yes",1,0)</f>
        <v>0</v>
      </c>
      <c r="X1514" t="str">
        <f>IF(TelcoData2[[#This Row],[tenure]]&lt;=12,"0-12 Months",
IF(TelcoData2[[#This Row],[tenure]]&lt;=24,"13-24 Months",
IF(TelcoData2[[#This Row],[tenure]]&lt;=36,"25-36 Months",
IF(TelcoData2[[#This Row],[tenure]]&lt;=48,"37-48 Months",
IF(TelcoData2[[#This Row],[tenure]]&lt;=60,"49-60 Months",
"61-72 Months")))))</f>
        <v>13-24 Months</v>
      </c>
    </row>
    <row r="1515" spans="1:24" x14ac:dyDescent="0.3">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s="5">
        <v>25.8</v>
      </c>
      <c r="U1515" t="s">
        <v>23</v>
      </c>
      <c r="V1515" s="5">
        <f>IFERROR(VALUE(TRIM(TelcoData2[[#This Row],[TotalCharges]])),"")</f>
        <v>25.8</v>
      </c>
      <c r="W1515">
        <f>IF(TelcoData2[[#This Row],[Churn]]="Yes",1,0)</f>
        <v>1</v>
      </c>
      <c r="X1515" t="str">
        <f>IF(TelcoData2[[#This Row],[tenure]]&lt;=12,"0-12 Months",
IF(TelcoData2[[#This Row],[tenure]]&lt;=24,"13-24 Months",
IF(TelcoData2[[#This Row],[tenure]]&lt;=36,"25-36 Months",
IF(TelcoData2[[#This Row],[tenure]]&lt;=48,"37-48 Months",
IF(TelcoData2[[#This Row],[tenure]]&lt;=60,"49-60 Months",
"61-72 Months")))))</f>
        <v>0-12 Months</v>
      </c>
    </row>
    <row r="1516" spans="1:24" x14ac:dyDescent="0.3">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s="5">
        <v>1215.0999999999999</v>
      </c>
      <c r="U1516" t="s">
        <v>24</v>
      </c>
      <c r="V1516" s="5">
        <f>IFERROR(VALUE(TRIM(TelcoData2[[#This Row],[TotalCharges]])),"")</f>
        <v>1215.0999999999999</v>
      </c>
      <c r="W1516">
        <f>IF(TelcoData2[[#This Row],[Churn]]="Yes",1,0)</f>
        <v>0</v>
      </c>
      <c r="X1516" t="str">
        <f>IF(TelcoData2[[#This Row],[tenure]]&lt;=12,"0-12 Months",
IF(TelcoData2[[#This Row],[tenure]]&lt;=24,"13-24 Months",
IF(TelcoData2[[#This Row],[tenure]]&lt;=36,"25-36 Months",
IF(TelcoData2[[#This Row],[tenure]]&lt;=48,"37-48 Months",
IF(TelcoData2[[#This Row],[tenure]]&lt;=60,"49-60 Months",
"61-72 Months")))))</f>
        <v>61-72 Months</v>
      </c>
    </row>
    <row r="1517" spans="1:24" x14ac:dyDescent="0.3">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s="5">
        <v>2877.05</v>
      </c>
      <c r="U1517" t="s">
        <v>24</v>
      </c>
      <c r="V1517" s="5">
        <f>IFERROR(VALUE(TRIM(TelcoData2[[#This Row],[TotalCharges]])),"")</f>
        <v>2877.05</v>
      </c>
      <c r="W1517">
        <f>IF(TelcoData2[[#This Row],[Churn]]="Yes",1,0)</f>
        <v>0</v>
      </c>
      <c r="X1517" t="str">
        <f>IF(TelcoData2[[#This Row],[tenure]]&lt;=12,"0-12 Months",
IF(TelcoData2[[#This Row],[tenure]]&lt;=24,"13-24 Months",
IF(TelcoData2[[#This Row],[tenure]]&lt;=36,"25-36 Months",
IF(TelcoData2[[#This Row],[tenure]]&lt;=48,"37-48 Months",
IF(TelcoData2[[#This Row],[tenure]]&lt;=60,"49-60 Months",
"61-72 Months")))))</f>
        <v>37-48 Months</v>
      </c>
    </row>
    <row r="1518" spans="1:24" x14ac:dyDescent="0.3">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s="5">
        <v>1579.7</v>
      </c>
      <c r="U1518" t="s">
        <v>24</v>
      </c>
      <c r="V1518" s="5">
        <f>IFERROR(VALUE(TRIM(TelcoData2[[#This Row],[TotalCharges]])),"")</f>
        <v>1579.7</v>
      </c>
      <c r="W1518">
        <f>IF(TelcoData2[[#This Row],[Churn]]="Yes",1,0)</f>
        <v>0</v>
      </c>
      <c r="X1518" t="str">
        <f>IF(TelcoData2[[#This Row],[tenure]]&lt;=12,"0-12 Months",
IF(TelcoData2[[#This Row],[tenure]]&lt;=24,"13-24 Months",
IF(TelcoData2[[#This Row],[tenure]]&lt;=36,"25-36 Months",
IF(TelcoData2[[#This Row],[tenure]]&lt;=48,"37-48 Months",
IF(TelcoData2[[#This Row],[tenure]]&lt;=60,"49-60 Months",
"61-72 Months")))))</f>
        <v>13-24 Months</v>
      </c>
    </row>
    <row r="1519" spans="1:24" x14ac:dyDescent="0.3">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s="5">
        <v>5514.95</v>
      </c>
      <c r="U1519" t="s">
        <v>24</v>
      </c>
      <c r="V1519" s="5">
        <f>IFERROR(VALUE(TRIM(TelcoData2[[#This Row],[TotalCharges]])),"")</f>
        <v>5514.95</v>
      </c>
      <c r="W1519">
        <f>IF(TelcoData2[[#This Row],[Churn]]="Yes",1,0)</f>
        <v>0</v>
      </c>
      <c r="X1519" t="str">
        <f>IF(TelcoData2[[#This Row],[tenure]]&lt;=12,"0-12 Months",
IF(TelcoData2[[#This Row],[tenure]]&lt;=24,"13-24 Months",
IF(TelcoData2[[#This Row],[tenure]]&lt;=36,"25-36 Months",
IF(TelcoData2[[#This Row],[tenure]]&lt;=48,"37-48 Months",
IF(TelcoData2[[#This Row],[tenure]]&lt;=60,"49-60 Months",
"61-72 Months")))))</f>
        <v>49-60 Months</v>
      </c>
    </row>
    <row r="1520" spans="1:24" x14ac:dyDescent="0.3">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s="5">
        <v>96.1</v>
      </c>
      <c r="U1520" t="s">
        <v>24</v>
      </c>
      <c r="V1520" s="5">
        <f>IFERROR(VALUE(TRIM(TelcoData2[[#This Row],[TotalCharges]])),"")</f>
        <v>96.1</v>
      </c>
      <c r="W1520">
        <f>IF(TelcoData2[[#This Row],[Churn]]="Yes",1,0)</f>
        <v>0</v>
      </c>
      <c r="X1520" t="str">
        <f>IF(TelcoData2[[#This Row],[tenure]]&lt;=12,"0-12 Months",
IF(TelcoData2[[#This Row],[tenure]]&lt;=24,"13-24 Months",
IF(TelcoData2[[#This Row],[tenure]]&lt;=36,"25-36 Months",
IF(TelcoData2[[#This Row],[tenure]]&lt;=48,"37-48 Months",
IF(TelcoData2[[#This Row],[tenure]]&lt;=60,"49-60 Months",
"61-72 Months")))))</f>
        <v>0-12 Months</v>
      </c>
    </row>
    <row r="1521" spans="1:24" x14ac:dyDescent="0.3">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s="5">
        <v>72.400000000000006</v>
      </c>
      <c r="U1521" t="s">
        <v>23</v>
      </c>
      <c r="V1521" s="5">
        <f>IFERROR(VALUE(TRIM(TelcoData2[[#This Row],[TotalCharges]])),"")</f>
        <v>72.400000000000006</v>
      </c>
      <c r="W1521">
        <f>IF(TelcoData2[[#This Row],[Churn]]="Yes",1,0)</f>
        <v>1</v>
      </c>
      <c r="X1521" t="str">
        <f>IF(TelcoData2[[#This Row],[tenure]]&lt;=12,"0-12 Months",
IF(TelcoData2[[#This Row],[tenure]]&lt;=24,"13-24 Months",
IF(TelcoData2[[#This Row],[tenure]]&lt;=36,"25-36 Months",
IF(TelcoData2[[#This Row],[tenure]]&lt;=48,"37-48 Months",
IF(TelcoData2[[#This Row],[tenure]]&lt;=60,"49-60 Months",
"61-72 Months")))))</f>
        <v>0-12 Months</v>
      </c>
    </row>
    <row r="1522" spans="1:24" x14ac:dyDescent="0.3">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s="5">
        <v>55.25</v>
      </c>
      <c r="U1522" t="s">
        <v>24</v>
      </c>
      <c r="V1522" s="5">
        <f>IFERROR(VALUE(TRIM(TelcoData2[[#This Row],[TotalCharges]])),"")</f>
        <v>55.25</v>
      </c>
      <c r="W1522">
        <f>IF(TelcoData2[[#This Row],[Churn]]="Yes",1,0)</f>
        <v>0</v>
      </c>
      <c r="X1522" t="str">
        <f>IF(TelcoData2[[#This Row],[tenure]]&lt;=12,"0-12 Months",
IF(TelcoData2[[#This Row],[tenure]]&lt;=24,"13-24 Months",
IF(TelcoData2[[#This Row],[tenure]]&lt;=36,"25-36 Months",
IF(TelcoData2[[#This Row],[tenure]]&lt;=48,"37-48 Months",
IF(TelcoData2[[#This Row],[tenure]]&lt;=60,"49-60 Months",
"61-72 Months")))))</f>
        <v>0-12 Months</v>
      </c>
    </row>
    <row r="1523" spans="1:24" x14ac:dyDescent="0.3">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s="5">
        <v>2443.3000000000002</v>
      </c>
      <c r="U1523" t="s">
        <v>24</v>
      </c>
      <c r="V1523" s="5">
        <f>IFERROR(VALUE(TRIM(TelcoData2[[#This Row],[TotalCharges]])),"")</f>
        <v>2443.3000000000002</v>
      </c>
      <c r="W1523">
        <f>IF(TelcoData2[[#This Row],[Churn]]="Yes",1,0)</f>
        <v>0</v>
      </c>
      <c r="X1523" t="str">
        <f>IF(TelcoData2[[#This Row],[tenure]]&lt;=12,"0-12 Months",
IF(TelcoData2[[#This Row],[tenure]]&lt;=24,"13-24 Months",
IF(TelcoData2[[#This Row],[tenure]]&lt;=36,"25-36 Months",
IF(TelcoData2[[#This Row],[tenure]]&lt;=48,"37-48 Months",
IF(TelcoData2[[#This Row],[tenure]]&lt;=60,"49-60 Months",
"61-72 Months")))))</f>
        <v>37-48 Months</v>
      </c>
    </row>
    <row r="1524" spans="1:24" x14ac:dyDescent="0.3">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s="5">
        <v>1970.5</v>
      </c>
      <c r="U1524" t="s">
        <v>23</v>
      </c>
      <c r="V1524" s="5">
        <f>IFERROR(VALUE(TRIM(TelcoData2[[#This Row],[TotalCharges]])),"")</f>
        <v>1970.5</v>
      </c>
      <c r="W1524">
        <f>IF(TelcoData2[[#This Row],[Churn]]="Yes",1,0)</f>
        <v>1</v>
      </c>
      <c r="X1524" t="str">
        <f>IF(TelcoData2[[#This Row],[tenure]]&lt;=12,"0-12 Months",
IF(TelcoData2[[#This Row],[tenure]]&lt;=24,"13-24 Months",
IF(TelcoData2[[#This Row],[tenure]]&lt;=36,"25-36 Months",
IF(TelcoData2[[#This Row],[tenure]]&lt;=48,"37-48 Months",
IF(TelcoData2[[#This Row],[tenure]]&lt;=60,"49-60 Months",
"61-72 Months")))))</f>
        <v>25-36 Months</v>
      </c>
    </row>
    <row r="1525" spans="1:24" x14ac:dyDescent="0.3">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s="5">
        <v>335.4</v>
      </c>
      <c r="U1525" t="s">
        <v>24</v>
      </c>
      <c r="V1525" s="5">
        <f>IFERROR(VALUE(TRIM(TelcoData2[[#This Row],[TotalCharges]])),"")</f>
        <v>335.4</v>
      </c>
      <c r="W1525">
        <f>IF(TelcoData2[[#This Row],[Churn]]="Yes",1,0)</f>
        <v>0</v>
      </c>
      <c r="X1525" t="str">
        <f>IF(TelcoData2[[#This Row],[tenure]]&lt;=12,"0-12 Months",
IF(TelcoData2[[#This Row],[tenure]]&lt;=24,"13-24 Months",
IF(TelcoData2[[#This Row],[tenure]]&lt;=36,"25-36 Months",
IF(TelcoData2[[#This Row],[tenure]]&lt;=48,"37-48 Months",
IF(TelcoData2[[#This Row],[tenure]]&lt;=60,"49-60 Months",
"61-72 Months")))))</f>
        <v>0-12 Months</v>
      </c>
    </row>
    <row r="1526" spans="1:24" x14ac:dyDescent="0.3">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s="5">
        <v>7002.95</v>
      </c>
      <c r="U1526" t="s">
        <v>24</v>
      </c>
      <c r="V1526" s="5">
        <f>IFERROR(VALUE(TRIM(TelcoData2[[#This Row],[TotalCharges]])),"")</f>
        <v>7002.95</v>
      </c>
      <c r="W1526">
        <f>IF(TelcoData2[[#This Row],[Churn]]="Yes",1,0)</f>
        <v>0</v>
      </c>
      <c r="X1526" t="str">
        <f>IF(TelcoData2[[#This Row],[tenure]]&lt;=12,"0-12 Months",
IF(TelcoData2[[#This Row],[tenure]]&lt;=24,"13-24 Months",
IF(TelcoData2[[#This Row],[tenure]]&lt;=36,"25-36 Months",
IF(TelcoData2[[#This Row],[tenure]]&lt;=48,"37-48 Months",
IF(TelcoData2[[#This Row],[tenure]]&lt;=60,"49-60 Months",
"61-72 Months")))))</f>
        <v>61-72 Months</v>
      </c>
    </row>
    <row r="1527" spans="1:24" x14ac:dyDescent="0.3">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s="5">
        <v>158.94999999999999</v>
      </c>
      <c r="U1527" t="s">
        <v>24</v>
      </c>
      <c r="V1527" s="5">
        <f>IFERROR(VALUE(TRIM(TelcoData2[[#This Row],[TotalCharges]])),"")</f>
        <v>158.94999999999999</v>
      </c>
      <c r="W1527">
        <f>IF(TelcoData2[[#This Row],[Churn]]="Yes",1,0)</f>
        <v>0</v>
      </c>
      <c r="X1527" t="str">
        <f>IF(TelcoData2[[#This Row],[tenure]]&lt;=12,"0-12 Months",
IF(TelcoData2[[#This Row],[tenure]]&lt;=24,"13-24 Months",
IF(TelcoData2[[#This Row],[tenure]]&lt;=36,"25-36 Months",
IF(TelcoData2[[#This Row],[tenure]]&lt;=48,"37-48 Months",
IF(TelcoData2[[#This Row],[tenure]]&lt;=60,"49-60 Months",
"61-72 Months")))))</f>
        <v>0-12 Months</v>
      </c>
    </row>
    <row r="1528" spans="1:24" x14ac:dyDescent="0.3">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s="5">
        <v>293.14999999999998</v>
      </c>
      <c r="U1528" t="s">
        <v>24</v>
      </c>
      <c r="V1528" s="5">
        <f>IFERROR(VALUE(TRIM(TelcoData2[[#This Row],[TotalCharges]])),"")</f>
        <v>293.14999999999998</v>
      </c>
      <c r="W1528">
        <f>IF(TelcoData2[[#This Row],[Churn]]="Yes",1,0)</f>
        <v>0</v>
      </c>
      <c r="X1528" t="str">
        <f>IF(TelcoData2[[#This Row],[tenure]]&lt;=12,"0-12 Months",
IF(TelcoData2[[#This Row],[tenure]]&lt;=24,"13-24 Months",
IF(TelcoData2[[#This Row],[tenure]]&lt;=36,"25-36 Months",
IF(TelcoData2[[#This Row],[tenure]]&lt;=48,"37-48 Months",
IF(TelcoData2[[#This Row],[tenure]]&lt;=60,"49-60 Months",
"61-72 Months")))))</f>
        <v>0-12 Months</v>
      </c>
    </row>
    <row r="1529" spans="1:24" x14ac:dyDescent="0.3">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s="5">
        <v>1493.75</v>
      </c>
      <c r="U1529" t="s">
        <v>24</v>
      </c>
      <c r="V1529" s="5">
        <f>IFERROR(VALUE(TRIM(TelcoData2[[#This Row],[TotalCharges]])),"")</f>
        <v>1493.75</v>
      </c>
      <c r="W1529">
        <f>IF(TelcoData2[[#This Row],[Churn]]="Yes",1,0)</f>
        <v>0</v>
      </c>
      <c r="X1529" t="str">
        <f>IF(TelcoData2[[#This Row],[tenure]]&lt;=12,"0-12 Months",
IF(TelcoData2[[#This Row],[tenure]]&lt;=24,"13-24 Months",
IF(TelcoData2[[#This Row],[tenure]]&lt;=36,"25-36 Months",
IF(TelcoData2[[#This Row],[tenure]]&lt;=48,"37-48 Months",
IF(TelcoData2[[#This Row],[tenure]]&lt;=60,"49-60 Months",
"61-72 Months")))))</f>
        <v>61-72 Months</v>
      </c>
    </row>
    <row r="1530" spans="1:24" x14ac:dyDescent="0.3">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s="5">
        <v>1093.4000000000001</v>
      </c>
      <c r="U1530" t="s">
        <v>24</v>
      </c>
      <c r="V1530" s="5">
        <f>IFERROR(VALUE(TRIM(TelcoData2[[#This Row],[TotalCharges]])),"")</f>
        <v>1093.4000000000001</v>
      </c>
      <c r="W1530">
        <f>IF(TelcoData2[[#This Row],[Churn]]="Yes",1,0)</f>
        <v>0</v>
      </c>
      <c r="X1530" t="str">
        <f>IF(TelcoData2[[#This Row],[tenure]]&lt;=12,"0-12 Months",
IF(TelcoData2[[#This Row],[tenure]]&lt;=24,"13-24 Months",
IF(TelcoData2[[#This Row],[tenure]]&lt;=36,"25-36 Months",
IF(TelcoData2[[#This Row],[tenure]]&lt;=48,"37-48 Months",
IF(TelcoData2[[#This Row],[tenure]]&lt;=60,"49-60 Months",
"61-72 Months")))))</f>
        <v>13-24 Months</v>
      </c>
    </row>
    <row r="1531" spans="1:24" x14ac:dyDescent="0.3">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s="5">
        <v>1057.8499999999999</v>
      </c>
      <c r="U1531" t="s">
        <v>24</v>
      </c>
      <c r="V1531" s="5">
        <f>IFERROR(VALUE(TRIM(TelcoData2[[#This Row],[TotalCharges]])),"")</f>
        <v>1057.8499999999999</v>
      </c>
      <c r="W1531">
        <f>IF(TelcoData2[[#This Row],[Churn]]="Yes",1,0)</f>
        <v>0</v>
      </c>
      <c r="X1531" t="str">
        <f>IF(TelcoData2[[#This Row],[tenure]]&lt;=12,"0-12 Months",
IF(TelcoData2[[#This Row],[tenure]]&lt;=24,"13-24 Months",
IF(TelcoData2[[#This Row],[tenure]]&lt;=36,"25-36 Months",
IF(TelcoData2[[#This Row],[tenure]]&lt;=48,"37-48 Months",
IF(TelcoData2[[#This Row],[tenure]]&lt;=60,"49-60 Months",
"61-72 Months")))))</f>
        <v>49-60 Months</v>
      </c>
    </row>
    <row r="1532" spans="1:24" x14ac:dyDescent="0.3">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s="5">
        <v>190.05</v>
      </c>
      <c r="U1532" t="s">
        <v>23</v>
      </c>
      <c r="V1532" s="5">
        <f>IFERROR(VALUE(TRIM(TelcoData2[[#This Row],[TotalCharges]])),"")</f>
        <v>190.05</v>
      </c>
      <c r="W1532">
        <f>IF(TelcoData2[[#This Row],[Churn]]="Yes",1,0)</f>
        <v>1</v>
      </c>
      <c r="X1532" t="str">
        <f>IF(TelcoData2[[#This Row],[tenure]]&lt;=12,"0-12 Months",
IF(TelcoData2[[#This Row],[tenure]]&lt;=24,"13-24 Months",
IF(TelcoData2[[#This Row],[tenure]]&lt;=36,"25-36 Months",
IF(TelcoData2[[#This Row],[tenure]]&lt;=48,"37-48 Months",
IF(TelcoData2[[#This Row],[tenure]]&lt;=60,"49-60 Months",
"61-72 Months")))))</f>
        <v>0-12 Months</v>
      </c>
    </row>
    <row r="1533" spans="1:24" x14ac:dyDescent="0.3">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s="5">
        <v>882.55</v>
      </c>
      <c r="U1533" t="s">
        <v>24</v>
      </c>
      <c r="V1533" s="5">
        <f>IFERROR(VALUE(TRIM(TelcoData2[[#This Row],[TotalCharges]])),"")</f>
        <v>882.55</v>
      </c>
      <c r="W1533">
        <f>IF(TelcoData2[[#This Row],[Churn]]="Yes",1,0)</f>
        <v>0</v>
      </c>
      <c r="X1533" t="str">
        <f>IF(TelcoData2[[#This Row],[tenure]]&lt;=12,"0-12 Months",
IF(TelcoData2[[#This Row],[tenure]]&lt;=24,"13-24 Months",
IF(TelcoData2[[#This Row],[tenure]]&lt;=36,"25-36 Months",
IF(TelcoData2[[#This Row],[tenure]]&lt;=48,"37-48 Months",
IF(TelcoData2[[#This Row],[tenure]]&lt;=60,"49-60 Months",
"61-72 Months")))))</f>
        <v>25-36 Months</v>
      </c>
    </row>
    <row r="1534" spans="1:24" x14ac:dyDescent="0.3">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s="5">
        <v>300.39999999999998</v>
      </c>
      <c r="U1534" t="s">
        <v>24</v>
      </c>
      <c r="V1534" s="5">
        <f>IFERROR(VALUE(TRIM(TelcoData2[[#This Row],[TotalCharges]])),"")</f>
        <v>300.39999999999998</v>
      </c>
      <c r="W1534">
        <f>IF(TelcoData2[[#This Row],[Churn]]="Yes",1,0)</f>
        <v>0</v>
      </c>
      <c r="X1534" t="str">
        <f>IF(TelcoData2[[#This Row],[tenure]]&lt;=12,"0-12 Months",
IF(TelcoData2[[#This Row],[tenure]]&lt;=24,"13-24 Months",
IF(TelcoData2[[#This Row],[tenure]]&lt;=36,"25-36 Months",
IF(TelcoData2[[#This Row],[tenure]]&lt;=48,"37-48 Months",
IF(TelcoData2[[#This Row],[tenure]]&lt;=60,"49-60 Months",
"61-72 Months")))))</f>
        <v>13-24 Months</v>
      </c>
    </row>
    <row r="1535" spans="1:24" x14ac:dyDescent="0.3">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s="5">
        <v>1025.95</v>
      </c>
      <c r="U1535" t="s">
        <v>23</v>
      </c>
      <c r="V1535" s="5">
        <f>IFERROR(VALUE(TRIM(TelcoData2[[#This Row],[TotalCharges]])),"")</f>
        <v>1025.95</v>
      </c>
      <c r="W1535">
        <f>IF(TelcoData2[[#This Row],[Churn]]="Yes",1,0)</f>
        <v>1</v>
      </c>
      <c r="X1535" t="str">
        <f>IF(TelcoData2[[#This Row],[tenure]]&lt;=12,"0-12 Months",
IF(TelcoData2[[#This Row],[tenure]]&lt;=24,"13-24 Months",
IF(TelcoData2[[#This Row],[tenure]]&lt;=36,"25-36 Months",
IF(TelcoData2[[#This Row],[tenure]]&lt;=48,"37-48 Months",
IF(TelcoData2[[#This Row],[tenure]]&lt;=60,"49-60 Months",
"61-72 Months")))))</f>
        <v>13-24 Months</v>
      </c>
    </row>
    <row r="1536" spans="1:24" x14ac:dyDescent="0.3">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s="5">
        <v>1436.95</v>
      </c>
      <c r="U1536" t="s">
        <v>24</v>
      </c>
      <c r="V1536" s="5">
        <f>IFERROR(VALUE(TRIM(TelcoData2[[#This Row],[TotalCharges]])),"")</f>
        <v>1436.95</v>
      </c>
      <c r="W1536">
        <f>IF(TelcoData2[[#This Row],[Churn]]="Yes",1,0)</f>
        <v>0</v>
      </c>
      <c r="X1536" t="str">
        <f>IF(TelcoData2[[#This Row],[tenure]]&lt;=12,"0-12 Months",
IF(TelcoData2[[#This Row],[tenure]]&lt;=24,"13-24 Months",
IF(TelcoData2[[#This Row],[tenure]]&lt;=36,"25-36 Months",
IF(TelcoData2[[#This Row],[tenure]]&lt;=48,"37-48 Months",
IF(TelcoData2[[#This Row],[tenure]]&lt;=60,"49-60 Months",
"61-72 Months")))))</f>
        <v>61-72 Months</v>
      </c>
    </row>
    <row r="1537" spans="1:24" x14ac:dyDescent="0.3">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s="5">
        <v>475</v>
      </c>
      <c r="U1537" t="s">
        <v>24</v>
      </c>
      <c r="V1537" s="5">
        <f>IFERROR(VALUE(TRIM(TelcoData2[[#This Row],[TotalCharges]])),"")</f>
        <v>475</v>
      </c>
      <c r="W1537">
        <f>IF(TelcoData2[[#This Row],[Churn]]="Yes",1,0)</f>
        <v>0</v>
      </c>
      <c r="X1537" t="str">
        <f>IF(TelcoData2[[#This Row],[tenure]]&lt;=12,"0-12 Months",
IF(TelcoData2[[#This Row],[tenure]]&lt;=24,"13-24 Months",
IF(TelcoData2[[#This Row],[tenure]]&lt;=36,"25-36 Months",
IF(TelcoData2[[#This Row],[tenure]]&lt;=48,"37-48 Months",
IF(TelcoData2[[#This Row],[tenure]]&lt;=60,"49-60 Months",
"61-72 Months")))))</f>
        <v>0-12 Months</v>
      </c>
    </row>
    <row r="1538" spans="1:24" x14ac:dyDescent="0.3">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s="5">
        <v>5388.15</v>
      </c>
      <c r="U1538" t="s">
        <v>24</v>
      </c>
      <c r="V1538" s="5">
        <f>IFERROR(VALUE(TRIM(TelcoData2[[#This Row],[TotalCharges]])),"")</f>
        <v>5388.15</v>
      </c>
      <c r="W1538">
        <f>IF(TelcoData2[[#This Row],[Churn]]="Yes",1,0)</f>
        <v>0</v>
      </c>
      <c r="X1538" t="str">
        <f>IF(TelcoData2[[#This Row],[tenure]]&lt;=12,"0-12 Months",
IF(TelcoData2[[#This Row],[tenure]]&lt;=24,"13-24 Months",
IF(TelcoData2[[#This Row],[tenure]]&lt;=36,"25-36 Months",
IF(TelcoData2[[#This Row],[tenure]]&lt;=48,"37-48 Months",
IF(TelcoData2[[#This Row],[tenure]]&lt;=60,"49-60 Months",
"61-72 Months")))))</f>
        <v>61-72 Months</v>
      </c>
    </row>
    <row r="1539" spans="1:24" x14ac:dyDescent="0.3">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s="5">
        <v>5730.15</v>
      </c>
      <c r="U1539" t="s">
        <v>24</v>
      </c>
      <c r="V1539" s="5">
        <f>IFERROR(VALUE(TRIM(TelcoData2[[#This Row],[TotalCharges]])),"")</f>
        <v>5730.15</v>
      </c>
      <c r="W1539">
        <f>IF(TelcoData2[[#This Row],[Churn]]="Yes",1,0)</f>
        <v>0</v>
      </c>
      <c r="X1539" t="str">
        <f>IF(TelcoData2[[#This Row],[tenure]]&lt;=12,"0-12 Months",
IF(TelcoData2[[#This Row],[tenure]]&lt;=24,"13-24 Months",
IF(TelcoData2[[#This Row],[tenure]]&lt;=36,"25-36 Months",
IF(TelcoData2[[#This Row],[tenure]]&lt;=48,"37-48 Months",
IF(TelcoData2[[#This Row],[tenure]]&lt;=60,"49-60 Months",
"61-72 Months")))))</f>
        <v>61-72 Months</v>
      </c>
    </row>
    <row r="1540" spans="1:24" x14ac:dyDescent="0.3">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s="5">
        <v>819.55</v>
      </c>
      <c r="U1540" t="s">
        <v>23</v>
      </c>
      <c r="V1540" s="5">
        <f>IFERROR(VALUE(TRIM(TelcoData2[[#This Row],[TotalCharges]])),"")</f>
        <v>819.55</v>
      </c>
      <c r="W1540">
        <f>IF(TelcoData2[[#This Row],[Churn]]="Yes",1,0)</f>
        <v>1</v>
      </c>
      <c r="X1540" t="str">
        <f>IF(TelcoData2[[#This Row],[tenure]]&lt;=12,"0-12 Months",
IF(TelcoData2[[#This Row],[tenure]]&lt;=24,"13-24 Months",
IF(TelcoData2[[#This Row],[tenure]]&lt;=36,"25-36 Months",
IF(TelcoData2[[#This Row],[tenure]]&lt;=48,"37-48 Months",
IF(TelcoData2[[#This Row],[tenure]]&lt;=60,"49-60 Months",
"61-72 Months")))))</f>
        <v>0-12 Months</v>
      </c>
    </row>
    <row r="1541" spans="1:24" x14ac:dyDescent="0.3">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s="5">
        <v>217.1</v>
      </c>
      <c r="U1541" t="s">
        <v>24</v>
      </c>
      <c r="V1541" s="5">
        <f>IFERROR(VALUE(TRIM(TelcoData2[[#This Row],[TotalCharges]])),"")</f>
        <v>217.1</v>
      </c>
      <c r="W1541">
        <f>IF(TelcoData2[[#This Row],[Churn]]="Yes",1,0)</f>
        <v>0</v>
      </c>
      <c r="X1541" t="str">
        <f>IF(TelcoData2[[#This Row],[tenure]]&lt;=12,"0-12 Months",
IF(TelcoData2[[#This Row],[tenure]]&lt;=24,"13-24 Months",
IF(TelcoData2[[#This Row],[tenure]]&lt;=36,"25-36 Months",
IF(TelcoData2[[#This Row],[tenure]]&lt;=48,"37-48 Months",
IF(TelcoData2[[#This Row],[tenure]]&lt;=60,"49-60 Months",
"61-72 Months")))))</f>
        <v>0-12 Months</v>
      </c>
    </row>
    <row r="1542" spans="1:24" x14ac:dyDescent="0.3">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s="5">
        <v>4896.3500000000004</v>
      </c>
      <c r="U1542" t="s">
        <v>24</v>
      </c>
      <c r="V1542" s="5">
        <f>IFERROR(VALUE(TRIM(TelcoData2[[#This Row],[TotalCharges]])),"")</f>
        <v>4896.3500000000004</v>
      </c>
      <c r="W1542">
        <f>IF(TelcoData2[[#This Row],[Churn]]="Yes",1,0)</f>
        <v>0</v>
      </c>
      <c r="X1542" t="str">
        <f>IF(TelcoData2[[#This Row],[tenure]]&lt;=12,"0-12 Months",
IF(TelcoData2[[#This Row],[tenure]]&lt;=24,"13-24 Months",
IF(TelcoData2[[#This Row],[tenure]]&lt;=36,"25-36 Months",
IF(TelcoData2[[#This Row],[tenure]]&lt;=48,"37-48 Months",
IF(TelcoData2[[#This Row],[tenure]]&lt;=60,"49-60 Months",
"61-72 Months")))))</f>
        <v>61-72 Months</v>
      </c>
    </row>
    <row r="1543" spans="1:24" x14ac:dyDescent="0.3">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s="5">
        <v>1434.1</v>
      </c>
      <c r="U1543" t="s">
        <v>24</v>
      </c>
      <c r="V1543" s="5">
        <f>IFERROR(VALUE(TRIM(TelcoData2[[#This Row],[TotalCharges]])),"")</f>
        <v>1434.1</v>
      </c>
      <c r="W1543">
        <f>IF(TelcoData2[[#This Row],[Churn]]="Yes",1,0)</f>
        <v>0</v>
      </c>
      <c r="X1543" t="str">
        <f>IF(TelcoData2[[#This Row],[tenure]]&lt;=12,"0-12 Months",
IF(TelcoData2[[#This Row],[tenure]]&lt;=24,"13-24 Months",
IF(TelcoData2[[#This Row],[tenure]]&lt;=36,"25-36 Months",
IF(TelcoData2[[#This Row],[tenure]]&lt;=48,"37-48 Months",
IF(TelcoData2[[#This Row],[tenure]]&lt;=60,"49-60 Months",
"61-72 Months")))))</f>
        <v>61-72 Months</v>
      </c>
    </row>
    <row r="1544" spans="1:24" x14ac:dyDescent="0.3">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s="5">
        <v>937.1</v>
      </c>
      <c r="U1544" t="s">
        <v>24</v>
      </c>
      <c r="V1544" s="5">
        <f>IFERROR(VALUE(TRIM(TelcoData2[[#This Row],[TotalCharges]])),"")</f>
        <v>937.1</v>
      </c>
      <c r="W1544">
        <f>IF(TelcoData2[[#This Row],[Churn]]="Yes",1,0)</f>
        <v>0</v>
      </c>
      <c r="X1544" t="str">
        <f>IF(TelcoData2[[#This Row],[tenure]]&lt;=12,"0-12 Months",
IF(TelcoData2[[#This Row],[tenure]]&lt;=24,"13-24 Months",
IF(TelcoData2[[#This Row],[tenure]]&lt;=36,"25-36 Months",
IF(TelcoData2[[#This Row],[tenure]]&lt;=48,"37-48 Months",
IF(TelcoData2[[#This Row],[tenure]]&lt;=60,"49-60 Months",
"61-72 Months")))))</f>
        <v>37-48 Months</v>
      </c>
    </row>
    <row r="1545" spans="1:24" x14ac:dyDescent="0.3">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s="5">
        <v>330.15</v>
      </c>
      <c r="U1545" t="s">
        <v>23</v>
      </c>
      <c r="V1545" s="5">
        <f>IFERROR(VALUE(TRIM(TelcoData2[[#This Row],[TotalCharges]])),"")</f>
        <v>330.15</v>
      </c>
      <c r="W1545">
        <f>IF(TelcoData2[[#This Row],[Churn]]="Yes",1,0)</f>
        <v>1</v>
      </c>
      <c r="X1545" t="str">
        <f>IF(TelcoData2[[#This Row],[tenure]]&lt;=12,"0-12 Months",
IF(TelcoData2[[#This Row],[tenure]]&lt;=24,"13-24 Months",
IF(TelcoData2[[#This Row],[tenure]]&lt;=36,"25-36 Months",
IF(TelcoData2[[#This Row],[tenure]]&lt;=48,"37-48 Months",
IF(TelcoData2[[#This Row],[tenure]]&lt;=60,"49-60 Months",
"61-72 Months")))))</f>
        <v>0-12 Months</v>
      </c>
    </row>
    <row r="1546" spans="1:24" x14ac:dyDescent="0.3">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s="5">
        <v>1474.9</v>
      </c>
      <c r="U1546" t="s">
        <v>24</v>
      </c>
      <c r="V1546" s="5">
        <f>IFERROR(VALUE(TRIM(TelcoData2[[#This Row],[TotalCharges]])),"")</f>
        <v>1474.9</v>
      </c>
      <c r="W1546">
        <f>IF(TelcoData2[[#This Row],[Churn]]="Yes",1,0)</f>
        <v>0</v>
      </c>
      <c r="X1546" t="str">
        <f>IF(TelcoData2[[#This Row],[tenure]]&lt;=12,"0-12 Months",
IF(TelcoData2[[#This Row],[tenure]]&lt;=24,"13-24 Months",
IF(TelcoData2[[#This Row],[tenure]]&lt;=36,"25-36 Months",
IF(TelcoData2[[#This Row],[tenure]]&lt;=48,"37-48 Months",
IF(TelcoData2[[#This Row],[tenure]]&lt;=60,"49-60 Months",
"61-72 Months")))))</f>
        <v>25-36 Months</v>
      </c>
    </row>
    <row r="1547" spans="1:24" x14ac:dyDescent="0.3">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s="5">
        <v>6536.5</v>
      </c>
      <c r="U1547" t="s">
        <v>24</v>
      </c>
      <c r="V1547" s="5">
        <f>IFERROR(VALUE(TRIM(TelcoData2[[#This Row],[TotalCharges]])),"")</f>
        <v>6536.5</v>
      </c>
      <c r="W1547">
        <f>IF(TelcoData2[[#This Row],[Churn]]="Yes",1,0)</f>
        <v>0</v>
      </c>
      <c r="X1547" t="str">
        <f>IF(TelcoData2[[#This Row],[tenure]]&lt;=12,"0-12 Months",
IF(TelcoData2[[#This Row],[tenure]]&lt;=24,"13-24 Months",
IF(TelcoData2[[#This Row],[tenure]]&lt;=36,"25-36 Months",
IF(TelcoData2[[#This Row],[tenure]]&lt;=48,"37-48 Months",
IF(TelcoData2[[#This Row],[tenure]]&lt;=60,"49-60 Months",
"61-72 Months")))))</f>
        <v>61-72 Months</v>
      </c>
    </row>
    <row r="1548" spans="1:24" x14ac:dyDescent="0.3">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s="5">
        <v>1128.0999999999999</v>
      </c>
      <c r="U1548" t="s">
        <v>24</v>
      </c>
      <c r="V1548" s="5">
        <f>IFERROR(VALUE(TRIM(TelcoData2[[#This Row],[TotalCharges]])),"")</f>
        <v>1128.0999999999999</v>
      </c>
      <c r="W1548">
        <f>IF(TelcoData2[[#This Row],[Churn]]="Yes",1,0)</f>
        <v>0</v>
      </c>
      <c r="X1548" t="str">
        <f>IF(TelcoData2[[#This Row],[tenure]]&lt;=12,"0-12 Months",
IF(TelcoData2[[#This Row],[tenure]]&lt;=24,"13-24 Months",
IF(TelcoData2[[#This Row],[tenure]]&lt;=36,"25-36 Months",
IF(TelcoData2[[#This Row],[tenure]]&lt;=48,"37-48 Months",
IF(TelcoData2[[#This Row],[tenure]]&lt;=60,"49-60 Months",
"61-72 Months")))))</f>
        <v>49-60 Months</v>
      </c>
    </row>
    <row r="1549" spans="1:24" x14ac:dyDescent="0.3">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s="5">
        <v>6873.75</v>
      </c>
      <c r="U1549" t="s">
        <v>23</v>
      </c>
      <c r="V1549" s="5">
        <f>IFERROR(VALUE(TRIM(TelcoData2[[#This Row],[TotalCharges]])),"")</f>
        <v>6873.75</v>
      </c>
      <c r="W1549">
        <f>IF(TelcoData2[[#This Row],[Churn]]="Yes",1,0)</f>
        <v>1</v>
      </c>
      <c r="X1549" t="str">
        <f>IF(TelcoData2[[#This Row],[tenure]]&lt;=12,"0-12 Months",
IF(TelcoData2[[#This Row],[tenure]]&lt;=24,"13-24 Months",
IF(TelcoData2[[#This Row],[tenure]]&lt;=36,"25-36 Months",
IF(TelcoData2[[#This Row],[tenure]]&lt;=48,"37-48 Months",
IF(TelcoData2[[#This Row],[tenure]]&lt;=60,"49-60 Months",
"61-72 Months")))))</f>
        <v>61-72 Months</v>
      </c>
    </row>
    <row r="1550" spans="1:24" x14ac:dyDescent="0.3">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s="5">
        <v>2199.0500000000002</v>
      </c>
      <c r="U1550" t="s">
        <v>24</v>
      </c>
      <c r="V1550" s="5">
        <f>IFERROR(VALUE(TRIM(TelcoData2[[#This Row],[TotalCharges]])),"")</f>
        <v>2199.0500000000002</v>
      </c>
      <c r="W1550">
        <f>IF(TelcoData2[[#This Row],[Churn]]="Yes",1,0)</f>
        <v>0</v>
      </c>
      <c r="X1550" t="str">
        <f>IF(TelcoData2[[#This Row],[tenure]]&lt;=12,"0-12 Months",
IF(TelcoData2[[#This Row],[tenure]]&lt;=24,"13-24 Months",
IF(TelcoData2[[#This Row],[tenure]]&lt;=36,"25-36 Months",
IF(TelcoData2[[#This Row],[tenure]]&lt;=48,"37-48 Months",
IF(TelcoData2[[#This Row],[tenure]]&lt;=60,"49-60 Months",
"61-72 Months")))))</f>
        <v>25-36 Months</v>
      </c>
    </row>
    <row r="1551" spans="1:24" x14ac:dyDescent="0.3">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s="5">
        <v>45.85</v>
      </c>
      <c r="U1551" t="s">
        <v>23</v>
      </c>
      <c r="V1551" s="5">
        <f>IFERROR(VALUE(TRIM(TelcoData2[[#This Row],[TotalCharges]])),"")</f>
        <v>45.85</v>
      </c>
      <c r="W1551">
        <f>IF(TelcoData2[[#This Row],[Churn]]="Yes",1,0)</f>
        <v>1</v>
      </c>
      <c r="X1551" t="str">
        <f>IF(TelcoData2[[#This Row],[tenure]]&lt;=12,"0-12 Months",
IF(TelcoData2[[#This Row],[tenure]]&lt;=24,"13-24 Months",
IF(TelcoData2[[#This Row],[tenure]]&lt;=36,"25-36 Months",
IF(TelcoData2[[#This Row],[tenure]]&lt;=48,"37-48 Months",
IF(TelcoData2[[#This Row],[tenure]]&lt;=60,"49-60 Months",
"61-72 Months")))))</f>
        <v>0-12 Months</v>
      </c>
    </row>
    <row r="1552" spans="1:24" x14ac:dyDescent="0.3">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s="5">
        <v>457.1</v>
      </c>
      <c r="U1552" t="s">
        <v>24</v>
      </c>
      <c r="V1552" s="5">
        <f>IFERROR(VALUE(TRIM(TelcoData2[[#This Row],[TotalCharges]])),"")</f>
        <v>457.1</v>
      </c>
      <c r="W1552">
        <f>IF(TelcoData2[[#This Row],[Churn]]="Yes",1,0)</f>
        <v>0</v>
      </c>
      <c r="X1552" t="str">
        <f>IF(TelcoData2[[#This Row],[tenure]]&lt;=12,"0-12 Months",
IF(TelcoData2[[#This Row],[tenure]]&lt;=24,"13-24 Months",
IF(TelcoData2[[#This Row],[tenure]]&lt;=36,"25-36 Months",
IF(TelcoData2[[#This Row],[tenure]]&lt;=48,"37-48 Months",
IF(TelcoData2[[#This Row],[tenure]]&lt;=60,"49-60 Months",
"61-72 Months")))))</f>
        <v>0-12 Months</v>
      </c>
    </row>
    <row r="1553" spans="1:24" x14ac:dyDescent="0.3">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s="5">
        <v>566.5</v>
      </c>
      <c r="U1553" t="s">
        <v>24</v>
      </c>
      <c r="V1553" s="5">
        <f>IFERROR(VALUE(TRIM(TelcoData2[[#This Row],[TotalCharges]])),"")</f>
        <v>566.5</v>
      </c>
      <c r="W1553">
        <f>IF(TelcoData2[[#This Row],[Churn]]="Yes",1,0)</f>
        <v>0</v>
      </c>
      <c r="X1553" t="str">
        <f>IF(TelcoData2[[#This Row],[tenure]]&lt;=12,"0-12 Months",
IF(TelcoData2[[#This Row],[tenure]]&lt;=24,"13-24 Months",
IF(TelcoData2[[#This Row],[tenure]]&lt;=36,"25-36 Months",
IF(TelcoData2[[#This Row],[tenure]]&lt;=48,"37-48 Months",
IF(TelcoData2[[#This Row],[tenure]]&lt;=60,"49-60 Months",
"61-72 Months")))))</f>
        <v>13-24 Months</v>
      </c>
    </row>
    <row r="1554" spans="1:24" x14ac:dyDescent="0.3">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s="5">
        <v>2471.6</v>
      </c>
      <c r="U1554" t="s">
        <v>24</v>
      </c>
      <c r="V1554" s="5">
        <f>IFERROR(VALUE(TRIM(TelcoData2[[#This Row],[TotalCharges]])),"")</f>
        <v>2471.6</v>
      </c>
      <c r="W1554">
        <f>IF(TelcoData2[[#This Row],[Churn]]="Yes",1,0)</f>
        <v>0</v>
      </c>
      <c r="X1554" t="str">
        <f>IF(TelcoData2[[#This Row],[tenure]]&lt;=12,"0-12 Months",
IF(TelcoData2[[#This Row],[tenure]]&lt;=24,"13-24 Months",
IF(TelcoData2[[#This Row],[tenure]]&lt;=36,"25-36 Months",
IF(TelcoData2[[#This Row],[tenure]]&lt;=48,"37-48 Months",
IF(TelcoData2[[#This Row],[tenure]]&lt;=60,"49-60 Months",
"61-72 Months")))))</f>
        <v>25-36 Months</v>
      </c>
    </row>
    <row r="1555" spans="1:24" x14ac:dyDescent="0.3">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s="5">
        <v>3107.3</v>
      </c>
      <c r="U1555" t="s">
        <v>24</v>
      </c>
      <c r="V1555" s="5">
        <f>IFERROR(VALUE(TRIM(TelcoData2[[#This Row],[TotalCharges]])),"")</f>
        <v>3107.3</v>
      </c>
      <c r="W1555">
        <f>IF(TelcoData2[[#This Row],[Churn]]="Yes",1,0)</f>
        <v>0</v>
      </c>
      <c r="X1555" t="str">
        <f>IF(TelcoData2[[#This Row],[tenure]]&lt;=12,"0-12 Months",
IF(TelcoData2[[#This Row],[tenure]]&lt;=24,"13-24 Months",
IF(TelcoData2[[#This Row],[tenure]]&lt;=36,"25-36 Months",
IF(TelcoData2[[#This Row],[tenure]]&lt;=48,"37-48 Months",
IF(TelcoData2[[#This Row],[tenure]]&lt;=60,"49-60 Months",
"61-72 Months")))))</f>
        <v>37-48 Months</v>
      </c>
    </row>
    <row r="1556" spans="1:24" x14ac:dyDescent="0.3">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s="5">
        <v>518.29999999999995</v>
      </c>
      <c r="U1556" t="s">
        <v>24</v>
      </c>
      <c r="V1556" s="5">
        <f>IFERROR(VALUE(TRIM(TelcoData2[[#This Row],[TotalCharges]])),"")</f>
        <v>518.29999999999995</v>
      </c>
      <c r="W1556">
        <f>IF(TelcoData2[[#This Row],[Churn]]="Yes",1,0)</f>
        <v>0</v>
      </c>
      <c r="X1556" t="str">
        <f>IF(TelcoData2[[#This Row],[tenure]]&lt;=12,"0-12 Months",
IF(TelcoData2[[#This Row],[tenure]]&lt;=24,"13-24 Months",
IF(TelcoData2[[#This Row],[tenure]]&lt;=36,"25-36 Months",
IF(TelcoData2[[#This Row],[tenure]]&lt;=48,"37-48 Months",
IF(TelcoData2[[#This Row],[tenure]]&lt;=60,"49-60 Months",
"61-72 Months")))))</f>
        <v>25-36 Months</v>
      </c>
    </row>
    <row r="1557" spans="1:24" x14ac:dyDescent="0.3">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s="5">
        <v>5769.75</v>
      </c>
      <c r="U1557" t="s">
        <v>23</v>
      </c>
      <c r="V1557" s="5">
        <f>IFERROR(VALUE(TRIM(TelcoData2[[#This Row],[TotalCharges]])),"")</f>
        <v>5769.75</v>
      </c>
      <c r="W1557">
        <f>IF(TelcoData2[[#This Row],[Churn]]="Yes",1,0)</f>
        <v>1</v>
      </c>
      <c r="X1557" t="str">
        <f>IF(TelcoData2[[#This Row],[tenure]]&lt;=12,"0-12 Months",
IF(TelcoData2[[#This Row],[tenure]]&lt;=24,"13-24 Months",
IF(TelcoData2[[#This Row],[tenure]]&lt;=36,"25-36 Months",
IF(TelcoData2[[#This Row],[tenure]]&lt;=48,"37-48 Months",
IF(TelcoData2[[#This Row],[tenure]]&lt;=60,"49-60 Months",
"61-72 Months")))))</f>
        <v>49-60 Months</v>
      </c>
    </row>
    <row r="1558" spans="1:24" x14ac:dyDescent="0.3">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s="5">
        <v>91.7</v>
      </c>
      <c r="U1558" t="s">
        <v>23</v>
      </c>
      <c r="V1558" s="5">
        <f>IFERROR(VALUE(TRIM(TelcoData2[[#This Row],[TotalCharges]])),"")</f>
        <v>91.7</v>
      </c>
      <c r="W1558">
        <f>IF(TelcoData2[[#This Row],[Churn]]="Yes",1,0)</f>
        <v>1</v>
      </c>
      <c r="X1558" t="str">
        <f>IF(TelcoData2[[#This Row],[tenure]]&lt;=12,"0-12 Months",
IF(TelcoData2[[#This Row],[tenure]]&lt;=24,"13-24 Months",
IF(TelcoData2[[#This Row],[tenure]]&lt;=36,"25-36 Months",
IF(TelcoData2[[#This Row],[tenure]]&lt;=48,"37-48 Months",
IF(TelcoData2[[#This Row],[tenure]]&lt;=60,"49-60 Months",
"61-72 Months")))))</f>
        <v>0-12 Months</v>
      </c>
    </row>
    <row r="1559" spans="1:24" x14ac:dyDescent="0.3">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s="5">
        <v>832.3</v>
      </c>
      <c r="U1559" t="s">
        <v>24</v>
      </c>
      <c r="V1559" s="5">
        <f>IFERROR(VALUE(TRIM(TelcoData2[[#This Row],[TotalCharges]])),"")</f>
        <v>832.3</v>
      </c>
      <c r="W1559">
        <f>IF(TelcoData2[[#This Row],[Churn]]="Yes",1,0)</f>
        <v>0</v>
      </c>
      <c r="X1559" t="str">
        <f>IF(TelcoData2[[#This Row],[tenure]]&lt;=12,"0-12 Months",
IF(TelcoData2[[#This Row],[tenure]]&lt;=24,"13-24 Months",
IF(TelcoData2[[#This Row],[tenure]]&lt;=36,"25-36 Months",
IF(TelcoData2[[#This Row],[tenure]]&lt;=48,"37-48 Months",
IF(TelcoData2[[#This Row],[tenure]]&lt;=60,"49-60 Months",
"61-72 Months")))))</f>
        <v>0-12 Months</v>
      </c>
    </row>
    <row r="1560" spans="1:24" x14ac:dyDescent="0.3">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s="5">
        <v>1555.65</v>
      </c>
      <c r="U1560" t="s">
        <v>23</v>
      </c>
      <c r="V1560" s="5">
        <f>IFERROR(VALUE(TRIM(TelcoData2[[#This Row],[TotalCharges]])),"")</f>
        <v>1555.65</v>
      </c>
      <c r="W1560">
        <f>IF(TelcoData2[[#This Row],[Churn]]="Yes",1,0)</f>
        <v>1</v>
      </c>
      <c r="X1560" t="str">
        <f>IF(TelcoData2[[#This Row],[tenure]]&lt;=12,"0-12 Months",
IF(TelcoData2[[#This Row],[tenure]]&lt;=24,"13-24 Months",
IF(TelcoData2[[#This Row],[tenure]]&lt;=36,"25-36 Months",
IF(TelcoData2[[#This Row],[tenure]]&lt;=48,"37-48 Months",
IF(TelcoData2[[#This Row],[tenure]]&lt;=60,"49-60 Months",
"61-72 Months")))))</f>
        <v>13-24 Months</v>
      </c>
    </row>
    <row r="1561" spans="1:24" x14ac:dyDescent="0.3">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s="5">
        <v>45.3</v>
      </c>
      <c r="U1561" t="s">
        <v>24</v>
      </c>
      <c r="V1561" s="5">
        <f>IFERROR(VALUE(TRIM(TelcoData2[[#This Row],[TotalCharges]])),"")</f>
        <v>45.3</v>
      </c>
      <c r="W1561">
        <f>IF(TelcoData2[[#This Row],[Churn]]="Yes",1,0)</f>
        <v>0</v>
      </c>
      <c r="X1561" t="str">
        <f>IF(TelcoData2[[#This Row],[tenure]]&lt;=12,"0-12 Months",
IF(TelcoData2[[#This Row],[tenure]]&lt;=24,"13-24 Months",
IF(TelcoData2[[#This Row],[tenure]]&lt;=36,"25-36 Months",
IF(TelcoData2[[#This Row],[tenure]]&lt;=48,"37-48 Months",
IF(TelcoData2[[#This Row],[tenure]]&lt;=60,"49-60 Months",
"61-72 Months")))))</f>
        <v>0-12 Months</v>
      </c>
    </row>
    <row r="1562" spans="1:24" x14ac:dyDescent="0.3">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s="5">
        <v>1790.6</v>
      </c>
      <c r="U1562" t="s">
        <v>24</v>
      </c>
      <c r="V1562" s="5">
        <f>IFERROR(VALUE(TRIM(TelcoData2[[#This Row],[TotalCharges]])),"")</f>
        <v>1790.6</v>
      </c>
      <c r="W1562">
        <f>IF(TelcoData2[[#This Row],[Churn]]="Yes",1,0)</f>
        <v>0</v>
      </c>
      <c r="X1562" t="str">
        <f>IF(TelcoData2[[#This Row],[tenure]]&lt;=12,"0-12 Months",
IF(TelcoData2[[#This Row],[tenure]]&lt;=24,"13-24 Months",
IF(TelcoData2[[#This Row],[tenure]]&lt;=36,"25-36 Months",
IF(TelcoData2[[#This Row],[tenure]]&lt;=48,"37-48 Months",
IF(TelcoData2[[#This Row],[tenure]]&lt;=60,"49-60 Months",
"61-72 Months")))))</f>
        <v>37-48 Months</v>
      </c>
    </row>
    <row r="1563" spans="1:24" x14ac:dyDescent="0.3">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s="5">
        <v>74.95</v>
      </c>
      <c r="U1563" t="s">
        <v>23</v>
      </c>
      <c r="V1563" s="5">
        <f>IFERROR(VALUE(TRIM(TelcoData2[[#This Row],[TotalCharges]])),"")</f>
        <v>74.95</v>
      </c>
      <c r="W1563">
        <f>IF(TelcoData2[[#This Row],[Churn]]="Yes",1,0)</f>
        <v>1</v>
      </c>
      <c r="X1563" t="str">
        <f>IF(TelcoData2[[#This Row],[tenure]]&lt;=12,"0-12 Months",
IF(TelcoData2[[#This Row],[tenure]]&lt;=24,"13-24 Months",
IF(TelcoData2[[#This Row],[tenure]]&lt;=36,"25-36 Months",
IF(TelcoData2[[#This Row],[tenure]]&lt;=48,"37-48 Months",
IF(TelcoData2[[#This Row],[tenure]]&lt;=60,"49-60 Months",
"61-72 Months")))))</f>
        <v>0-12 Months</v>
      </c>
    </row>
    <row r="1564" spans="1:24" x14ac:dyDescent="0.3">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s="5">
        <v>246.6</v>
      </c>
      <c r="U1564" t="s">
        <v>24</v>
      </c>
      <c r="V1564" s="5">
        <f>IFERROR(VALUE(TRIM(TelcoData2[[#This Row],[TotalCharges]])),"")</f>
        <v>246.6</v>
      </c>
      <c r="W1564">
        <f>IF(TelcoData2[[#This Row],[Churn]]="Yes",1,0)</f>
        <v>0</v>
      </c>
      <c r="X1564" t="str">
        <f>IF(TelcoData2[[#This Row],[tenure]]&lt;=12,"0-12 Months",
IF(TelcoData2[[#This Row],[tenure]]&lt;=24,"13-24 Months",
IF(TelcoData2[[#This Row],[tenure]]&lt;=36,"25-36 Months",
IF(TelcoData2[[#This Row],[tenure]]&lt;=48,"37-48 Months",
IF(TelcoData2[[#This Row],[tenure]]&lt;=60,"49-60 Months",
"61-72 Months")))))</f>
        <v>0-12 Months</v>
      </c>
    </row>
    <row r="1565" spans="1:24" x14ac:dyDescent="0.3">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s="5">
        <v>261.64999999999998</v>
      </c>
      <c r="U1565" t="s">
        <v>24</v>
      </c>
      <c r="V1565" s="5">
        <f>IFERROR(VALUE(TRIM(TelcoData2[[#This Row],[TotalCharges]])),"")</f>
        <v>261.64999999999998</v>
      </c>
      <c r="W1565">
        <f>IF(TelcoData2[[#This Row],[Churn]]="Yes",1,0)</f>
        <v>0</v>
      </c>
      <c r="X1565" t="str">
        <f>IF(TelcoData2[[#This Row],[tenure]]&lt;=12,"0-12 Months",
IF(TelcoData2[[#This Row],[tenure]]&lt;=24,"13-24 Months",
IF(TelcoData2[[#This Row],[tenure]]&lt;=36,"25-36 Months",
IF(TelcoData2[[#This Row],[tenure]]&lt;=48,"37-48 Months",
IF(TelcoData2[[#This Row],[tenure]]&lt;=60,"49-60 Months",
"61-72 Months")))))</f>
        <v>0-12 Months</v>
      </c>
    </row>
    <row r="1566" spans="1:24" x14ac:dyDescent="0.3">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s="5">
        <v>898.35</v>
      </c>
      <c r="U1566" t="s">
        <v>23</v>
      </c>
      <c r="V1566" s="5">
        <f>IFERROR(VALUE(TRIM(TelcoData2[[#This Row],[TotalCharges]])),"")</f>
        <v>898.35</v>
      </c>
      <c r="W1566">
        <f>IF(TelcoData2[[#This Row],[Churn]]="Yes",1,0)</f>
        <v>1</v>
      </c>
      <c r="X1566" t="str">
        <f>IF(TelcoData2[[#This Row],[tenure]]&lt;=12,"0-12 Months",
IF(TelcoData2[[#This Row],[tenure]]&lt;=24,"13-24 Months",
IF(TelcoData2[[#This Row],[tenure]]&lt;=36,"25-36 Months",
IF(TelcoData2[[#This Row],[tenure]]&lt;=48,"37-48 Months",
IF(TelcoData2[[#This Row],[tenure]]&lt;=60,"49-60 Months",
"61-72 Months")))))</f>
        <v>0-12 Months</v>
      </c>
    </row>
    <row r="1567" spans="1:24" x14ac:dyDescent="0.3">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s="5">
        <v>4509.5</v>
      </c>
      <c r="U1567" t="s">
        <v>24</v>
      </c>
      <c r="V1567" s="5">
        <f>IFERROR(VALUE(TRIM(TelcoData2[[#This Row],[TotalCharges]])),"")</f>
        <v>4509.5</v>
      </c>
      <c r="W1567">
        <f>IF(TelcoData2[[#This Row],[Churn]]="Yes",1,0)</f>
        <v>0</v>
      </c>
      <c r="X1567" t="str">
        <f>IF(TelcoData2[[#This Row],[tenure]]&lt;=12,"0-12 Months",
IF(TelcoData2[[#This Row],[tenure]]&lt;=24,"13-24 Months",
IF(TelcoData2[[#This Row],[tenure]]&lt;=36,"25-36 Months",
IF(TelcoData2[[#This Row],[tenure]]&lt;=48,"37-48 Months",
IF(TelcoData2[[#This Row],[tenure]]&lt;=60,"49-60 Months",
"61-72 Months")))))</f>
        <v>49-60 Months</v>
      </c>
    </row>
    <row r="1568" spans="1:24" x14ac:dyDescent="0.3">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s="5">
        <v>5480.25</v>
      </c>
      <c r="U1568" t="s">
        <v>24</v>
      </c>
      <c r="V1568" s="5">
        <f>IFERROR(VALUE(TRIM(TelcoData2[[#This Row],[TotalCharges]])),"")</f>
        <v>5480.25</v>
      </c>
      <c r="W1568">
        <f>IF(TelcoData2[[#This Row],[Churn]]="Yes",1,0)</f>
        <v>0</v>
      </c>
      <c r="X1568" t="str">
        <f>IF(TelcoData2[[#This Row],[tenure]]&lt;=12,"0-12 Months",
IF(TelcoData2[[#This Row],[tenure]]&lt;=24,"13-24 Months",
IF(TelcoData2[[#This Row],[tenure]]&lt;=36,"25-36 Months",
IF(TelcoData2[[#This Row],[tenure]]&lt;=48,"37-48 Months",
IF(TelcoData2[[#This Row],[tenure]]&lt;=60,"49-60 Months",
"61-72 Months")))))</f>
        <v>61-72 Months</v>
      </c>
    </row>
    <row r="1569" spans="1:24" x14ac:dyDescent="0.3">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s="5">
        <v>653.15</v>
      </c>
      <c r="U1569" t="s">
        <v>24</v>
      </c>
      <c r="V1569" s="5">
        <f>IFERROR(VALUE(TRIM(TelcoData2[[#This Row],[TotalCharges]])),"")</f>
        <v>653.15</v>
      </c>
      <c r="W1569">
        <f>IF(TelcoData2[[#This Row],[Churn]]="Yes",1,0)</f>
        <v>0</v>
      </c>
      <c r="X1569" t="str">
        <f>IF(TelcoData2[[#This Row],[tenure]]&lt;=12,"0-12 Months",
IF(TelcoData2[[#This Row],[tenure]]&lt;=24,"13-24 Months",
IF(TelcoData2[[#This Row],[tenure]]&lt;=36,"25-36 Months",
IF(TelcoData2[[#This Row],[tenure]]&lt;=48,"37-48 Months",
IF(TelcoData2[[#This Row],[tenure]]&lt;=60,"49-60 Months",
"61-72 Months")))))</f>
        <v>0-12 Months</v>
      </c>
    </row>
    <row r="1570" spans="1:24" x14ac:dyDescent="0.3">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s="5">
        <v>1183.05</v>
      </c>
      <c r="U1570" t="s">
        <v>24</v>
      </c>
      <c r="V1570" s="5">
        <f>IFERROR(VALUE(TRIM(TelcoData2[[#This Row],[TotalCharges]])),"")</f>
        <v>1183.05</v>
      </c>
      <c r="W1570">
        <f>IF(TelcoData2[[#This Row],[Churn]]="Yes",1,0)</f>
        <v>0</v>
      </c>
      <c r="X1570" t="str">
        <f>IF(TelcoData2[[#This Row],[tenure]]&lt;=12,"0-12 Months",
IF(TelcoData2[[#This Row],[tenure]]&lt;=24,"13-24 Months",
IF(TelcoData2[[#This Row],[tenure]]&lt;=36,"25-36 Months",
IF(TelcoData2[[#This Row],[tenure]]&lt;=48,"37-48 Months",
IF(TelcoData2[[#This Row],[tenure]]&lt;=60,"49-60 Months",
"61-72 Months")))))</f>
        <v>0-12 Months</v>
      </c>
    </row>
    <row r="1571" spans="1:24" x14ac:dyDescent="0.3">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s="5">
        <v>639.45000000000005</v>
      </c>
      <c r="U1571" t="s">
        <v>24</v>
      </c>
      <c r="V1571" s="5">
        <f>IFERROR(VALUE(TRIM(TelcoData2[[#This Row],[TotalCharges]])),"")</f>
        <v>639.45000000000005</v>
      </c>
      <c r="W1571">
        <f>IF(TelcoData2[[#This Row],[Churn]]="Yes",1,0)</f>
        <v>0</v>
      </c>
      <c r="X1571" t="str">
        <f>IF(TelcoData2[[#This Row],[tenure]]&lt;=12,"0-12 Months",
IF(TelcoData2[[#This Row],[tenure]]&lt;=24,"13-24 Months",
IF(TelcoData2[[#This Row],[tenure]]&lt;=36,"25-36 Months",
IF(TelcoData2[[#This Row],[tenure]]&lt;=48,"37-48 Months",
IF(TelcoData2[[#This Row],[tenure]]&lt;=60,"49-60 Months",
"61-72 Months")))))</f>
        <v>13-24 Months</v>
      </c>
    </row>
    <row r="1572" spans="1:24" x14ac:dyDescent="0.3">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s="5">
        <v>478.75</v>
      </c>
      <c r="U1572" t="s">
        <v>24</v>
      </c>
      <c r="V1572" s="5">
        <f>IFERROR(VALUE(TRIM(TelcoData2[[#This Row],[TotalCharges]])),"")</f>
        <v>478.75</v>
      </c>
      <c r="W1572">
        <f>IF(TelcoData2[[#This Row],[Churn]]="Yes",1,0)</f>
        <v>0</v>
      </c>
      <c r="X1572" t="str">
        <f>IF(TelcoData2[[#This Row],[tenure]]&lt;=12,"0-12 Months",
IF(TelcoData2[[#This Row],[tenure]]&lt;=24,"13-24 Months",
IF(TelcoData2[[#This Row],[tenure]]&lt;=36,"25-36 Months",
IF(TelcoData2[[#This Row],[tenure]]&lt;=48,"37-48 Months",
IF(TelcoData2[[#This Row],[tenure]]&lt;=60,"49-60 Months",
"61-72 Months")))))</f>
        <v>13-24 Months</v>
      </c>
    </row>
    <row r="1573" spans="1:24" x14ac:dyDescent="0.3">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s="5">
        <v>20.05</v>
      </c>
      <c r="U1573" t="s">
        <v>24</v>
      </c>
      <c r="V1573" s="5">
        <f>IFERROR(VALUE(TRIM(TelcoData2[[#This Row],[TotalCharges]])),"")</f>
        <v>20.05</v>
      </c>
      <c r="W1573">
        <f>IF(TelcoData2[[#This Row],[Churn]]="Yes",1,0)</f>
        <v>0</v>
      </c>
      <c r="X1573" t="str">
        <f>IF(TelcoData2[[#This Row],[tenure]]&lt;=12,"0-12 Months",
IF(TelcoData2[[#This Row],[tenure]]&lt;=24,"13-24 Months",
IF(TelcoData2[[#This Row],[tenure]]&lt;=36,"25-36 Months",
IF(TelcoData2[[#This Row],[tenure]]&lt;=48,"37-48 Months",
IF(TelcoData2[[#This Row],[tenure]]&lt;=60,"49-60 Months",
"61-72 Months")))))</f>
        <v>0-12 Months</v>
      </c>
    </row>
    <row r="1574" spans="1:24" x14ac:dyDescent="0.3">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s="5">
        <v>127.1</v>
      </c>
      <c r="U1574" t="s">
        <v>23</v>
      </c>
      <c r="V1574" s="5">
        <f>IFERROR(VALUE(TRIM(TelcoData2[[#This Row],[TotalCharges]])),"")</f>
        <v>127.1</v>
      </c>
      <c r="W1574">
        <f>IF(TelcoData2[[#This Row],[Churn]]="Yes",1,0)</f>
        <v>1</v>
      </c>
      <c r="X1574" t="str">
        <f>IF(TelcoData2[[#This Row],[tenure]]&lt;=12,"0-12 Months",
IF(TelcoData2[[#This Row],[tenure]]&lt;=24,"13-24 Months",
IF(TelcoData2[[#This Row],[tenure]]&lt;=36,"25-36 Months",
IF(TelcoData2[[#This Row],[tenure]]&lt;=48,"37-48 Months",
IF(TelcoData2[[#This Row],[tenure]]&lt;=60,"49-60 Months",
"61-72 Months")))))</f>
        <v>0-12 Months</v>
      </c>
    </row>
    <row r="1575" spans="1:24" x14ac:dyDescent="0.3">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s="5">
        <v>4391.45</v>
      </c>
      <c r="U1575" t="s">
        <v>24</v>
      </c>
      <c r="V1575" s="5">
        <f>IFERROR(VALUE(TRIM(TelcoData2[[#This Row],[TotalCharges]])),"")</f>
        <v>4391.45</v>
      </c>
      <c r="W1575">
        <f>IF(TelcoData2[[#This Row],[Churn]]="Yes",1,0)</f>
        <v>0</v>
      </c>
      <c r="X1575" t="str">
        <f>IF(TelcoData2[[#This Row],[tenure]]&lt;=12,"0-12 Months",
IF(TelcoData2[[#This Row],[tenure]]&lt;=24,"13-24 Months",
IF(TelcoData2[[#This Row],[tenure]]&lt;=36,"25-36 Months",
IF(TelcoData2[[#This Row],[tenure]]&lt;=48,"37-48 Months",
IF(TelcoData2[[#This Row],[tenure]]&lt;=60,"49-60 Months",
"61-72 Months")))))</f>
        <v>37-48 Months</v>
      </c>
    </row>
    <row r="1576" spans="1:24" x14ac:dyDescent="0.3">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s="5">
        <v>270.60000000000002</v>
      </c>
      <c r="U1576" t="s">
        <v>24</v>
      </c>
      <c r="V1576" s="5">
        <f>IFERROR(VALUE(TRIM(TelcoData2[[#This Row],[TotalCharges]])),"")</f>
        <v>270.60000000000002</v>
      </c>
      <c r="W1576">
        <f>IF(TelcoData2[[#This Row],[Churn]]="Yes",1,0)</f>
        <v>0</v>
      </c>
      <c r="X1576" t="str">
        <f>IF(TelcoData2[[#This Row],[tenure]]&lt;=12,"0-12 Months",
IF(TelcoData2[[#This Row],[tenure]]&lt;=24,"13-24 Months",
IF(TelcoData2[[#This Row],[tenure]]&lt;=36,"25-36 Months",
IF(TelcoData2[[#This Row],[tenure]]&lt;=48,"37-48 Months",
IF(TelcoData2[[#This Row],[tenure]]&lt;=60,"49-60 Months",
"61-72 Months")))))</f>
        <v>13-24 Months</v>
      </c>
    </row>
    <row r="1577" spans="1:24" x14ac:dyDescent="0.3">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s="5">
        <v>6710.5</v>
      </c>
      <c r="U1577" t="s">
        <v>23</v>
      </c>
      <c r="V1577" s="5">
        <f>IFERROR(VALUE(TRIM(TelcoData2[[#This Row],[TotalCharges]])),"")</f>
        <v>6710.5</v>
      </c>
      <c r="W1577">
        <f>IF(TelcoData2[[#This Row],[Churn]]="Yes",1,0)</f>
        <v>1</v>
      </c>
      <c r="X1577" t="str">
        <f>IF(TelcoData2[[#This Row],[tenure]]&lt;=12,"0-12 Months",
IF(TelcoData2[[#This Row],[tenure]]&lt;=24,"13-24 Months",
IF(TelcoData2[[#This Row],[tenure]]&lt;=36,"25-36 Months",
IF(TelcoData2[[#This Row],[tenure]]&lt;=48,"37-48 Months",
IF(TelcoData2[[#This Row],[tenure]]&lt;=60,"49-60 Months",
"61-72 Months")))))</f>
        <v>61-72 Months</v>
      </c>
    </row>
    <row r="1578" spans="1:24" x14ac:dyDescent="0.3">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s="5">
        <v>3975.9</v>
      </c>
      <c r="U1578" t="s">
        <v>24</v>
      </c>
      <c r="V1578" s="5">
        <f>IFERROR(VALUE(TRIM(TelcoData2[[#This Row],[TotalCharges]])),"")</f>
        <v>3975.9</v>
      </c>
      <c r="W1578">
        <f>IF(TelcoData2[[#This Row],[Churn]]="Yes",1,0)</f>
        <v>0</v>
      </c>
      <c r="X1578" t="str">
        <f>IF(TelcoData2[[#This Row],[tenure]]&lt;=12,"0-12 Months",
IF(TelcoData2[[#This Row],[tenure]]&lt;=24,"13-24 Months",
IF(TelcoData2[[#This Row],[tenure]]&lt;=36,"25-36 Months",
IF(TelcoData2[[#This Row],[tenure]]&lt;=48,"37-48 Months",
IF(TelcoData2[[#This Row],[tenure]]&lt;=60,"49-60 Months",
"61-72 Months")))))</f>
        <v>61-72 Months</v>
      </c>
    </row>
    <row r="1579" spans="1:24" x14ac:dyDescent="0.3">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s="5">
        <v>1704.95</v>
      </c>
      <c r="U1579" t="s">
        <v>23</v>
      </c>
      <c r="V1579" s="5">
        <f>IFERROR(VALUE(TRIM(TelcoData2[[#This Row],[TotalCharges]])),"")</f>
        <v>1704.95</v>
      </c>
      <c r="W1579">
        <f>IF(TelcoData2[[#This Row],[Churn]]="Yes",1,0)</f>
        <v>1</v>
      </c>
      <c r="X1579" t="str">
        <f>IF(TelcoData2[[#This Row],[tenure]]&lt;=12,"0-12 Months",
IF(TelcoData2[[#This Row],[tenure]]&lt;=24,"13-24 Months",
IF(TelcoData2[[#This Row],[tenure]]&lt;=36,"25-36 Months",
IF(TelcoData2[[#This Row],[tenure]]&lt;=48,"37-48 Months",
IF(TelcoData2[[#This Row],[tenure]]&lt;=60,"49-60 Months",
"61-72 Months")))))</f>
        <v>13-24 Months</v>
      </c>
    </row>
    <row r="1580" spans="1:24" x14ac:dyDescent="0.3">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s="5">
        <v>415.95</v>
      </c>
      <c r="U1580" t="s">
        <v>23</v>
      </c>
      <c r="V1580" s="5">
        <f>IFERROR(VALUE(TRIM(TelcoData2[[#This Row],[TotalCharges]])),"")</f>
        <v>415.95</v>
      </c>
      <c r="W1580">
        <f>IF(TelcoData2[[#This Row],[Churn]]="Yes",1,0)</f>
        <v>1</v>
      </c>
      <c r="X1580" t="str">
        <f>IF(TelcoData2[[#This Row],[tenure]]&lt;=12,"0-12 Months",
IF(TelcoData2[[#This Row],[tenure]]&lt;=24,"13-24 Months",
IF(TelcoData2[[#This Row],[tenure]]&lt;=36,"25-36 Months",
IF(TelcoData2[[#This Row],[tenure]]&lt;=48,"37-48 Months",
IF(TelcoData2[[#This Row],[tenure]]&lt;=60,"49-60 Months",
"61-72 Months")))))</f>
        <v>0-12 Months</v>
      </c>
    </row>
    <row r="1581" spans="1:24" x14ac:dyDescent="0.3">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s="5">
        <v>950.2</v>
      </c>
      <c r="U1581" t="s">
        <v>23</v>
      </c>
      <c r="V1581" s="5">
        <f>IFERROR(VALUE(TRIM(TelcoData2[[#This Row],[TotalCharges]])),"")</f>
        <v>950.2</v>
      </c>
      <c r="W1581">
        <f>IF(TelcoData2[[#This Row],[Churn]]="Yes",1,0)</f>
        <v>1</v>
      </c>
      <c r="X1581" t="str">
        <f>IF(TelcoData2[[#This Row],[tenure]]&lt;=12,"0-12 Months",
IF(TelcoData2[[#This Row],[tenure]]&lt;=24,"13-24 Months",
IF(TelcoData2[[#This Row],[tenure]]&lt;=36,"25-36 Months",
IF(TelcoData2[[#This Row],[tenure]]&lt;=48,"37-48 Months",
IF(TelcoData2[[#This Row],[tenure]]&lt;=60,"49-60 Months",
"61-72 Months")))))</f>
        <v>0-12 Months</v>
      </c>
    </row>
    <row r="1582" spans="1:24" x14ac:dyDescent="0.3">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s="5">
        <v>1497.05</v>
      </c>
      <c r="U1582" t="s">
        <v>24</v>
      </c>
      <c r="V1582" s="5">
        <f>IFERROR(VALUE(TRIM(TelcoData2[[#This Row],[TotalCharges]])),"")</f>
        <v>1497.05</v>
      </c>
      <c r="W1582">
        <f>IF(TelcoData2[[#This Row],[Churn]]="Yes",1,0)</f>
        <v>0</v>
      </c>
      <c r="X1582" t="str">
        <f>IF(TelcoData2[[#This Row],[tenure]]&lt;=12,"0-12 Months",
IF(TelcoData2[[#This Row],[tenure]]&lt;=24,"13-24 Months",
IF(TelcoData2[[#This Row],[tenure]]&lt;=36,"25-36 Months",
IF(TelcoData2[[#This Row],[tenure]]&lt;=48,"37-48 Months",
IF(TelcoData2[[#This Row],[tenure]]&lt;=60,"49-60 Months",
"61-72 Months")))))</f>
        <v>13-24 Months</v>
      </c>
    </row>
    <row r="1583" spans="1:24" x14ac:dyDescent="0.3">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s="5">
        <v>780.15</v>
      </c>
      <c r="U1583" t="s">
        <v>24</v>
      </c>
      <c r="V1583" s="5">
        <f>IFERROR(VALUE(TRIM(TelcoData2[[#This Row],[TotalCharges]])),"")</f>
        <v>780.15</v>
      </c>
      <c r="W1583">
        <f>IF(TelcoData2[[#This Row],[Churn]]="Yes",1,0)</f>
        <v>0</v>
      </c>
      <c r="X1583" t="str">
        <f>IF(TelcoData2[[#This Row],[tenure]]&lt;=12,"0-12 Months",
IF(TelcoData2[[#This Row],[tenure]]&lt;=24,"13-24 Months",
IF(TelcoData2[[#This Row],[tenure]]&lt;=36,"25-36 Months",
IF(TelcoData2[[#This Row],[tenure]]&lt;=48,"37-48 Months",
IF(TelcoData2[[#This Row],[tenure]]&lt;=60,"49-60 Months",
"61-72 Months")))))</f>
        <v>13-24 Months</v>
      </c>
    </row>
    <row r="1584" spans="1:24" x14ac:dyDescent="0.3">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s="5">
        <v>3512.15</v>
      </c>
      <c r="U1584" t="s">
        <v>24</v>
      </c>
      <c r="V1584" s="5">
        <f>IFERROR(VALUE(TRIM(TelcoData2[[#This Row],[TotalCharges]])),"")</f>
        <v>3512.15</v>
      </c>
      <c r="W1584">
        <f>IF(TelcoData2[[#This Row],[Churn]]="Yes",1,0)</f>
        <v>0</v>
      </c>
      <c r="X1584" t="str">
        <f>IF(TelcoData2[[#This Row],[tenure]]&lt;=12,"0-12 Months",
IF(TelcoData2[[#This Row],[tenure]]&lt;=24,"13-24 Months",
IF(TelcoData2[[#This Row],[tenure]]&lt;=36,"25-36 Months",
IF(TelcoData2[[#This Row],[tenure]]&lt;=48,"37-48 Months",
IF(TelcoData2[[#This Row],[tenure]]&lt;=60,"49-60 Months",
"61-72 Months")))))</f>
        <v>49-60 Months</v>
      </c>
    </row>
    <row r="1585" spans="1:24" x14ac:dyDescent="0.3">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s="5">
        <v>273.25</v>
      </c>
      <c r="U1585" t="s">
        <v>24</v>
      </c>
      <c r="V1585" s="5">
        <f>IFERROR(VALUE(TRIM(TelcoData2[[#This Row],[TotalCharges]])),"")</f>
        <v>273.25</v>
      </c>
      <c r="W1585">
        <f>IF(TelcoData2[[#This Row],[Churn]]="Yes",1,0)</f>
        <v>0</v>
      </c>
      <c r="X1585" t="str">
        <f>IF(TelcoData2[[#This Row],[tenure]]&lt;=12,"0-12 Months",
IF(TelcoData2[[#This Row],[tenure]]&lt;=24,"13-24 Months",
IF(TelcoData2[[#This Row],[tenure]]&lt;=36,"25-36 Months",
IF(TelcoData2[[#This Row],[tenure]]&lt;=48,"37-48 Months",
IF(TelcoData2[[#This Row],[tenure]]&lt;=60,"49-60 Months",
"61-72 Months")))))</f>
        <v>0-12 Months</v>
      </c>
    </row>
    <row r="1586" spans="1:24" x14ac:dyDescent="0.3">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s="5">
        <v>3517.9</v>
      </c>
      <c r="U1586" t="s">
        <v>24</v>
      </c>
      <c r="V1586" s="5">
        <f>IFERROR(VALUE(TRIM(TelcoData2[[#This Row],[TotalCharges]])),"")</f>
        <v>3517.9</v>
      </c>
      <c r="W1586">
        <f>IF(TelcoData2[[#This Row],[Churn]]="Yes",1,0)</f>
        <v>0</v>
      </c>
      <c r="X1586" t="str">
        <f>IF(TelcoData2[[#This Row],[tenure]]&lt;=12,"0-12 Months",
IF(TelcoData2[[#This Row],[tenure]]&lt;=24,"13-24 Months",
IF(TelcoData2[[#This Row],[tenure]]&lt;=36,"25-36 Months",
IF(TelcoData2[[#This Row],[tenure]]&lt;=48,"37-48 Months",
IF(TelcoData2[[#This Row],[tenure]]&lt;=60,"49-60 Months",
"61-72 Months")))))</f>
        <v>61-72 Months</v>
      </c>
    </row>
    <row r="1587" spans="1:24" x14ac:dyDescent="0.3">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s="5">
        <v>3375.9</v>
      </c>
      <c r="U1587" t="s">
        <v>24</v>
      </c>
      <c r="V1587" s="5">
        <f>IFERROR(VALUE(TRIM(TelcoData2[[#This Row],[TotalCharges]])),"")</f>
        <v>3375.9</v>
      </c>
      <c r="W1587">
        <f>IF(TelcoData2[[#This Row],[Churn]]="Yes",1,0)</f>
        <v>0</v>
      </c>
      <c r="X1587" t="str">
        <f>IF(TelcoData2[[#This Row],[tenure]]&lt;=12,"0-12 Months",
IF(TelcoData2[[#This Row],[tenure]]&lt;=24,"13-24 Months",
IF(TelcoData2[[#This Row],[tenure]]&lt;=36,"25-36 Months",
IF(TelcoData2[[#This Row],[tenure]]&lt;=48,"37-48 Months",
IF(TelcoData2[[#This Row],[tenure]]&lt;=60,"49-60 Months",
"61-72 Months")))))</f>
        <v>37-48 Months</v>
      </c>
    </row>
    <row r="1588" spans="1:24" x14ac:dyDescent="0.3">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s="5">
        <v>7508.55</v>
      </c>
      <c r="U1588" t="s">
        <v>24</v>
      </c>
      <c r="V1588" s="5">
        <f>IFERROR(VALUE(TRIM(TelcoData2[[#This Row],[TotalCharges]])),"")</f>
        <v>7508.55</v>
      </c>
      <c r="W1588">
        <f>IF(TelcoData2[[#This Row],[Churn]]="Yes",1,0)</f>
        <v>0</v>
      </c>
      <c r="X1588" t="str">
        <f>IF(TelcoData2[[#This Row],[tenure]]&lt;=12,"0-12 Months",
IF(TelcoData2[[#This Row],[tenure]]&lt;=24,"13-24 Months",
IF(TelcoData2[[#This Row],[tenure]]&lt;=36,"25-36 Months",
IF(TelcoData2[[#This Row],[tenure]]&lt;=48,"37-48 Months",
IF(TelcoData2[[#This Row],[tenure]]&lt;=60,"49-60 Months",
"61-72 Months")))))</f>
        <v>61-72 Months</v>
      </c>
    </row>
    <row r="1589" spans="1:24" x14ac:dyDescent="0.3">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s="5">
        <v>1245.05</v>
      </c>
      <c r="U1589" t="s">
        <v>24</v>
      </c>
      <c r="V1589" s="5">
        <f>IFERROR(VALUE(TRIM(TelcoData2[[#This Row],[TotalCharges]])),"")</f>
        <v>1245.05</v>
      </c>
      <c r="W1589">
        <f>IF(TelcoData2[[#This Row],[Churn]]="Yes",1,0)</f>
        <v>0</v>
      </c>
      <c r="X1589" t="str">
        <f>IF(TelcoData2[[#This Row],[tenure]]&lt;=12,"0-12 Months",
IF(TelcoData2[[#This Row],[tenure]]&lt;=24,"13-24 Months",
IF(TelcoData2[[#This Row],[tenure]]&lt;=36,"25-36 Months",
IF(TelcoData2[[#This Row],[tenure]]&lt;=48,"37-48 Months",
IF(TelcoData2[[#This Row],[tenure]]&lt;=60,"49-60 Months",
"61-72 Months")))))</f>
        <v>37-48 Months</v>
      </c>
    </row>
    <row r="1590" spans="1:24" x14ac:dyDescent="0.3">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s="5">
        <v>5347.95</v>
      </c>
      <c r="U1590" t="s">
        <v>24</v>
      </c>
      <c r="V1590" s="5">
        <f>IFERROR(VALUE(TRIM(TelcoData2[[#This Row],[TotalCharges]])),"")</f>
        <v>5347.95</v>
      </c>
      <c r="W1590">
        <f>IF(TelcoData2[[#This Row],[Churn]]="Yes",1,0)</f>
        <v>0</v>
      </c>
      <c r="X1590" t="str">
        <f>IF(TelcoData2[[#This Row],[tenure]]&lt;=12,"0-12 Months",
IF(TelcoData2[[#This Row],[tenure]]&lt;=24,"13-24 Months",
IF(TelcoData2[[#This Row],[tenure]]&lt;=36,"25-36 Months",
IF(TelcoData2[[#This Row],[tenure]]&lt;=48,"37-48 Months",
IF(TelcoData2[[#This Row],[tenure]]&lt;=60,"49-60 Months",
"61-72 Months")))))</f>
        <v>49-60 Months</v>
      </c>
    </row>
    <row r="1591" spans="1:24" x14ac:dyDescent="0.3">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s="5">
        <v>493.65</v>
      </c>
      <c r="U1591" t="s">
        <v>24</v>
      </c>
      <c r="V1591" s="5">
        <f>IFERROR(VALUE(TRIM(TelcoData2[[#This Row],[TotalCharges]])),"")</f>
        <v>493.65</v>
      </c>
      <c r="W1591">
        <f>IF(TelcoData2[[#This Row],[Churn]]="Yes",1,0)</f>
        <v>0</v>
      </c>
      <c r="X1591" t="str">
        <f>IF(TelcoData2[[#This Row],[tenure]]&lt;=12,"0-12 Months",
IF(TelcoData2[[#This Row],[tenure]]&lt;=24,"13-24 Months",
IF(TelcoData2[[#This Row],[tenure]]&lt;=36,"25-36 Months",
IF(TelcoData2[[#This Row],[tenure]]&lt;=48,"37-48 Months",
IF(TelcoData2[[#This Row],[tenure]]&lt;=60,"49-60 Months",
"61-72 Months")))))</f>
        <v>0-12 Months</v>
      </c>
    </row>
    <row r="1592" spans="1:24" x14ac:dyDescent="0.3">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s="5">
        <v>1263.8499999999999</v>
      </c>
      <c r="U1592" t="s">
        <v>24</v>
      </c>
      <c r="V1592" s="5">
        <f>IFERROR(VALUE(TRIM(TelcoData2[[#This Row],[TotalCharges]])),"")</f>
        <v>1263.8499999999999</v>
      </c>
      <c r="W1592">
        <f>IF(TelcoData2[[#This Row],[Churn]]="Yes",1,0)</f>
        <v>0</v>
      </c>
      <c r="X1592" t="str">
        <f>IF(TelcoData2[[#This Row],[tenure]]&lt;=12,"0-12 Months",
IF(TelcoData2[[#This Row],[tenure]]&lt;=24,"13-24 Months",
IF(TelcoData2[[#This Row],[tenure]]&lt;=36,"25-36 Months",
IF(TelcoData2[[#This Row],[tenure]]&lt;=48,"37-48 Months",
IF(TelcoData2[[#This Row],[tenure]]&lt;=60,"49-60 Months",
"61-72 Months")))))</f>
        <v>61-72 Months</v>
      </c>
    </row>
    <row r="1593" spans="1:24" x14ac:dyDescent="0.3">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s="5">
        <v>385.55</v>
      </c>
      <c r="U1593" t="s">
        <v>24</v>
      </c>
      <c r="V1593" s="5">
        <f>IFERROR(VALUE(TRIM(TelcoData2[[#This Row],[TotalCharges]])),"")</f>
        <v>385.55</v>
      </c>
      <c r="W1593">
        <f>IF(TelcoData2[[#This Row],[Churn]]="Yes",1,0)</f>
        <v>0</v>
      </c>
      <c r="X1593" t="str">
        <f>IF(TelcoData2[[#This Row],[tenure]]&lt;=12,"0-12 Months",
IF(TelcoData2[[#This Row],[tenure]]&lt;=24,"13-24 Months",
IF(TelcoData2[[#This Row],[tenure]]&lt;=36,"25-36 Months",
IF(TelcoData2[[#This Row],[tenure]]&lt;=48,"37-48 Months",
IF(TelcoData2[[#This Row],[tenure]]&lt;=60,"49-60 Months",
"61-72 Months")))))</f>
        <v>13-24 Months</v>
      </c>
    </row>
    <row r="1594" spans="1:24" x14ac:dyDescent="0.3">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s="5">
        <v>3384</v>
      </c>
      <c r="U1594" t="s">
        <v>23</v>
      </c>
      <c r="V1594" s="5">
        <f>IFERROR(VALUE(TRIM(TelcoData2[[#This Row],[TotalCharges]])),"")</f>
        <v>3384</v>
      </c>
      <c r="W1594">
        <f>IF(TelcoData2[[#This Row],[Churn]]="Yes",1,0)</f>
        <v>1</v>
      </c>
      <c r="X1594" t="str">
        <f>IF(TelcoData2[[#This Row],[tenure]]&lt;=12,"0-12 Months",
IF(TelcoData2[[#This Row],[tenure]]&lt;=24,"13-24 Months",
IF(TelcoData2[[#This Row],[tenure]]&lt;=36,"25-36 Months",
IF(TelcoData2[[#This Row],[tenure]]&lt;=48,"37-48 Months",
IF(TelcoData2[[#This Row],[tenure]]&lt;=60,"49-60 Months",
"61-72 Months")))))</f>
        <v>37-48 Months</v>
      </c>
    </row>
    <row r="1595" spans="1:24" x14ac:dyDescent="0.3">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s="5">
        <v>84.2</v>
      </c>
      <c r="U1595" t="s">
        <v>24</v>
      </c>
      <c r="V1595" s="5">
        <f>IFERROR(VALUE(TRIM(TelcoData2[[#This Row],[TotalCharges]])),"")</f>
        <v>84.2</v>
      </c>
      <c r="W1595">
        <f>IF(TelcoData2[[#This Row],[Churn]]="Yes",1,0)</f>
        <v>0</v>
      </c>
      <c r="X1595" t="str">
        <f>IF(TelcoData2[[#This Row],[tenure]]&lt;=12,"0-12 Months",
IF(TelcoData2[[#This Row],[tenure]]&lt;=24,"13-24 Months",
IF(TelcoData2[[#This Row],[tenure]]&lt;=36,"25-36 Months",
IF(TelcoData2[[#This Row],[tenure]]&lt;=48,"37-48 Months",
IF(TelcoData2[[#This Row],[tenure]]&lt;=60,"49-60 Months",
"61-72 Months")))))</f>
        <v>0-12 Months</v>
      </c>
    </row>
    <row r="1596" spans="1:24" x14ac:dyDescent="0.3">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s="5">
        <v>1638.7</v>
      </c>
      <c r="U1596" t="s">
        <v>24</v>
      </c>
      <c r="V1596" s="5">
        <f>IFERROR(VALUE(TRIM(TelcoData2[[#This Row],[TotalCharges]])),"")</f>
        <v>1638.7</v>
      </c>
      <c r="W1596">
        <f>IF(TelcoData2[[#This Row],[Churn]]="Yes",1,0)</f>
        <v>0</v>
      </c>
      <c r="X1596" t="str">
        <f>IF(TelcoData2[[#This Row],[tenure]]&lt;=12,"0-12 Months",
IF(TelcoData2[[#This Row],[tenure]]&lt;=24,"13-24 Months",
IF(TelcoData2[[#This Row],[tenure]]&lt;=36,"25-36 Months",
IF(TelcoData2[[#This Row],[tenure]]&lt;=48,"37-48 Months",
IF(TelcoData2[[#This Row],[tenure]]&lt;=60,"49-60 Months",
"61-72 Months")))))</f>
        <v>61-72 Months</v>
      </c>
    </row>
    <row r="1597" spans="1:24" x14ac:dyDescent="0.3">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s="5">
        <v>165.4</v>
      </c>
      <c r="U1597" t="s">
        <v>23</v>
      </c>
      <c r="V1597" s="5">
        <f>IFERROR(VALUE(TRIM(TelcoData2[[#This Row],[TotalCharges]])),"")</f>
        <v>165.4</v>
      </c>
      <c r="W1597">
        <f>IF(TelcoData2[[#This Row],[Churn]]="Yes",1,0)</f>
        <v>1</v>
      </c>
      <c r="X1597" t="str">
        <f>IF(TelcoData2[[#This Row],[tenure]]&lt;=12,"0-12 Months",
IF(TelcoData2[[#This Row],[tenure]]&lt;=24,"13-24 Months",
IF(TelcoData2[[#This Row],[tenure]]&lt;=36,"25-36 Months",
IF(TelcoData2[[#This Row],[tenure]]&lt;=48,"37-48 Months",
IF(TelcoData2[[#This Row],[tenure]]&lt;=60,"49-60 Months",
"61-72 Months")))))</f>
        <v>0-12 Months</v>
      </c>
    </row>
    <row r="1598" spans="1:24" x14ac:dyDescent="0.3">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s="5">
        <v>120.25</v>
      </c>
      <c r="U1598" t="s">
        <v>24</v>
      </c>
      <c r="V1598" s="5">
        <f>IFERROR(VALUE(TRIM(TelcoData2[[#This Row],[TotalCharges]])),"")</f>
        <v>120.25</v>
      </c>
      <c r="W1598">
        <f>IF(TelcoData2[[#This Row],[Churn]]="Yes",1,0)</f>
        <v>0</v>
      </c>
      <c r="X1598" t="str">
        <f>IF(TelcoData2[[#This Row],[tenure]]&lt;=12,"0-12 Months",
IF(TelcoData2[[#This Row],[tenure]]&lt;=24,"13-24 Months",
IF(TelcoData2[[#This Row],[tenure]]&lt;=36,"25-36 Months",
IF(TelcoData2[[#This Row],[tenure]]&lt;=48,"37-48 Months",
IF(TelcoData2[[#This Row],[tenure]]&lt;=60,"49-60 Months",
"61-72 Months")))))</f>
        <v>0-12 Months</v>
      </c>
    </row>
    <row r="1599" spans="1:24" x14ac:dyDescent="0.3">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s="5">
        <v>4473.45</v>
      </c>
      <c r="U1599" t="s">
        <v>24</v>
      </c>
      <c r="V1599" s="5">
        <f>IFERROR(VALUE(TRIM(TelcoData2[[#This Row],[TotalCharges]])),"")</f>
        <v>4473.45</v>
      </c>
      <c r="W1599">
        <f>IF(TelcoData2[[#This Row],[Churn]]="Yes",1,0)</f>
        <v>0</v>
      </c>
      <c r="X1599" t="str">
        <f>IF(TelcoData2[[#This Row],[tenure]]&lt;=12,"0-12 Months",
IF(TelcoData2[[#This Row],[tenure]]&lt;=24,"13-24 Months",
IF(TelcoData2[[#This Row],[tenure]]&lt;=36,"25-36 Months",
IF(TelcoData2[[#This Row],[tenure]]&lt;=48,"37-48 Months",
IF(TelcoData2[[#This Row],[tenure]]&lt;=60,"49-60 Months",
"61-72 Months")))))</f>
        <v>37-48 Months</v>
      </c>
    </row>
    <row r="1600" spans="1:24" x14ac:dyDescent="0.3">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s="5">
        <v>520.54999999999995</v>
      </c>
      <c r="U1600" t="s">
        <v>24</v>
      </c>
      <c r="V1600" s="5">
        <f>IFERROR(VALUE(TRIM(TelcoData2[[#This Row],[TotalCharges]])),"")</f>
        <v>520.54999999999995</v>
      </c>
      <c r="W1600">
        <f>IF(TelcoData2[[#This Row],[Churn]]="Yes",1,0)</f>
        <v>0</v>
      </c>
      <c r="X1600" t="str">
        <f>IF(TelcoData2[[#This Row],[tenure]]&lt;=12,"0-12 Months",
IF(TelcoData2[[#This Row],[tenure]]&lt;=24,"13-24 Months",
IF(TelcoData2[[#This Row],[tenure]]&lt;=36,"25-36 Months",
IF(TelcoData2[[#This Row],[tenure]]&lt;=48,"37-48 Months",
IF(TelcoData2[[#This Row],[tenure]]&lt;=60,"49-60 Months",
"61-72 Months")))))</f>
        <v>25-36 Months</v>
      </c>
    </row>
    <row r="1601" spans="1:24" x14ac:dyDescent="0.3">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s="5">
        <v>5717.85</v>
      </c>
      <c r="U1601" t="s">
        <v>24</v>
      </c>
      <c r="V1601" s="5">
        <f>IFERROR(VALUE(TRIM(TelcoData2[[#This Row],[TotalCharges]])),"")</f>
        <v>5717.85</v>
      </c>
      <c r="W1601">
        <f>IF(TelcoData2[[#This Row],[Churn]]="Yes",1,0)</f>
        <v>0</v>
      </c>
      <c r="X1601" t="str">
        <f>IF(TelcoData2[[#This Row],[tenure]]&lt;=12,"0-12 Months",
IF(TelcoData2[[#This Row],[tenure]]&lt;=24,"13-24 Months",
IF(TelcoData2[[#This Row],[tenure]]&lt;=36,"25-36 Months",
IF(TelcoData2[[#This Row],[tenure]]&lt;=48,"37-48 Months",
IF(TelcoData2[[#This Row],[tenure]]&lt;=60,"49-60 Months",
"61-72 Months")))))</f>
        <v>61-72 Months</v>
      </c>
    </row>
    <row r="1602" spans="1:24" x14ac:dyDescent="0.3">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s="5">
        <v>88.8</v>
      </c>
      <c r="U1602" t="s">
        <v>23</v>
      </c>
      <c r="V1602" s="5">
        <f>IFERROR(VALUE(TRIM(TelcoData2[[#This Row],[TotalCharges]])),"")</f>
        <v>88.8</v>
      </c>
      <c r="W1602">
        <f>IF(TelcoData2[[#This Row],[Churn]]="Yes",1,0)</f>
        <v>1</v>
      </c>
      <c r="X1602" t="str">
        <f>IF(TelcoData2[[#This Row],[tenure]]&lt;=12,"0-12 Months",
IF(TelcoData2[[#This Row],[tenure]]&lt;=24,"13-24 Months",
IF(TelcoData2[[#This Row],[tenure]]&lt;=36,"25-36 Months",
IF(TelcoData2[[#This Row],[tenure]]&lt;=48,"37-48 Months",
IF(TelcoData2[[#This Row],[tenure]]&lt;=60,"49-60 Months",
"61-72 Months")))))</f>
        <v>0-12 Months</v>
      </c>
    </row>
    <row r="1603" spans="1:24" x14ac:dyDescent="0.3">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s="5">
        <v>4312.5</v>
      </c>
      <c r="U1603" t="s">
        <v>24</v>
      </c>
      <c r="V1603" s="5">
        <f>IFERROR(VALUE(TRIM(TelcoData2[[#This Row],[TotalCharges]])),"")</f>
        <v>4312.5</v>
      </c>
      <c r="W1603">
        <f>IF(TelcoData2[[#This Row],[Churn]]="Yes",1,0)</f>
        <v>0</v>
      </c>
      <c r="X1603" t="str">
        <f>IF(TelcoData2[[#This Row],[tenure]]&lt;=12,"0-12 Months",
IF(TelcoData2[[#This Row],[tenure]]&lt;=24,"13-24 Months",
IF(TelcoData2[[#This Row],[tenure]]&lt;=36,"25-36 Months",
IF(TelcoData2[[#This Row],[tenure]]&lt;=48,"37-48 Months",
IF(TelcoData2[[#This Row],[tenure]]&lt;=60,"49-60 Months",
"61-72 Months")))))</f>
        <v>37-48 Months</v>
      </c>
    </row>
    <row r="1604" spans="1:24" x14ac:dyDescent="0.3">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s="5">
        <v>2755.35</v>
      </c>
      <c r="U1604" t="s">
        <v>23</v>
      </c>
      <c r="V1604" s="5">
        <f>IFERROR(VALUE(TRIM(TelcoData2[[#This Row],[TotalCharges]])),"")</f>
        <v>2755.35</v>
      </c>
      <c r="W1604">
        <f>IF(TelcoData2[[#This Row],[Churn]]="Yes",1,0)</f>
        <v>1</v>
      </c>
      <c r="X1604" t="str">
        <f>IF(TelcoData2[[#This Row],[tenure]]&lt;=12,"0-12 Months",
IF(TelcoData2[[#This Row],[tenure]]&lt;=24,"13-24 Months",
IF(TelcoData2[[#This Row],[tenure]]&lt;=36,"25-36 Months",
IF(TelcoData2[[#This Row],[tenure]]&lt;=48,"37-48 Months",
IF(TelcoData2[[#This Row],[tenure]]&lt;=60,"49-60 Months",
"61-72 Months")))))</f>
        <v>25-36 Months</v>
      </c>
    </row>
    <row r="1605" spans="1:24" x14ac:dyDescent="0.3">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s="5">
        <v>994.55</v>
      </c>
      <c r="U1605" t="s">
        <v>23</v>
      </c>
      <c r="V1605" s="5">
        <f>IFERROR(VALUE(TRIM(TelcoData2[[#This Row],[TotalCharges]])),"")</f>
        <v>994.55</v>
      </c>
      <c r="W1605">
        <f>IF(TelcoData2[[#This Row],[Churn]]="Yes",1,0)</f>
        <v>1</v>
      </c>
      <c r="X1605" t="str">
        <f>IF(TelcoData2[[#This Row],[tenure]]&lt;=12,"0-12 Months",
IF(TelcoData2[[#This Row],[tenure]]&lt;=24,"13-24 Months",
IF(TelcoData2[[#This Row],[tenure]]&lt;=36,"25-36 Months",
IF(TelcoData2[[#This Row],[tenure]]&lt;=48,"37-48 Months",
IF(TelcoData2[[#This Row],[tenure]]&lt;=60,"49-60 Months",
"61-72 Months")))))</f>
        <v>13-24 Months</v>
      </c>
    </row>
    <row r="1606" spans="1:24" x14ac:dyDescent="0.3">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s="5">
        <v>6511.25</v>
      </c>
      <c r="U1606" t="s">
        <v>24</v>
      </c>
      <c r="V1606" s="5">
        <f>IFERROR(VALUE(TRIM(TelcoData2[[#This Row],[TotalCharges]])),"")</f>
        <v>6511.25</v>
      </c>
      <c r="W1606">
        <f>IF(TelcoData2[[#This Row],[Churn]]="Yes",1,0)</f>
        <v>0</v>
      </c>
      <c r="X1606" t="str">
        <f>IF(TelcoData2[[#This Row],[tenure]]&lt;=12,"0-12 Months",
IF(TelcoData2[[#This Row],[tenure]]&lt;=24,"13-24 Months",
IF(TelcoData2[[#This Row],[tenure]]&lt;=36,"25-36 Months",
IF(TelcoData2[[#This Row],[tenure]]&lt;=48,"37-48 Months",
IF(TelcoData2[[#This Row],[tenure]]&lt;=60,"49-60 Months",
"61-72 Months")))))</f>
        <v>61-72 Months</v>
      </c>
    </row>
    <row r="1607" spans="1:24" x14ac:dyDescent="0.3">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s="5">
        <v>1218.6500000000001</v>
      </c>
      <c r="U1607" t="s">
        <v>24</v>
      </c>
      <c r="V1607" s="5">
        <f>IFERROR(VALUE(TRIM(TelcoData2[[#This Row],[TotalCharges]])),"")</f>
        <v>1218.6500000000001</v>
      </c>
      <c r="W1607">
        <f>IF(TelcoData2[[#This Row],[Churn]]="Yes",1,0)</f>
        <v>0</v>
      </c>
      <c r="X1607" t="str">
        <f>IF(TelcoData2[[#This Row],[tenure]]&lt;=12,"0-12 Months",
IF(TelcoData2[[#This Row],[tenure]]&lt;=24,"13-24 Months",
IF(TelcoData2[[#This Row],[tenure]]&lt;=36,"25-36 Months",
IF(TelcoData2[[#This Row],[tenure]]&lt;=48,"37-48 Months",
IF(TelcoData2[[#This Row],[tenure]]&lt;=60,"49-60 Months",
"61-72 Months")))))</f>
        <v>61-72 Months</v>
      </c>
    </row>
    <row r="1608" spans="1:24" x14ac:dyDescent="0.3">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s="5">
        <v>7447.7</v>
      </c>
      <c r="U1608" t="s">
        <v>24</v>
      </c>
      <c r="V1608" s="5">
        <f>IFERROR(VALUE(TRIM(TelcoData2[[#This Row],[TotalCharges]])),"")</f>
        <v>7447.7</v>
      </c>
      <c r="W1608">
        <f>IF(TelcoData2[[#This Row],[Churn]]="Yes",1,0)</f>
        <v>0</v>
      </c>
      <c r="X1608" t="str">
        <f>IF(TelcoData2[[#This Row],[tenure]]&lt;=12,"0-12 Months",
IF(TelcoData2[[#This Row],[tenure]]&lt;=24,"13-24 Months",
IF(TelcoData2[[#This Row],[tenure]]&lt;=36,"25-36 Months",
IF(TelcoData2[[#This Row],[tenure]]&lt;=48,"37-48 Months",
IF(TelcoData2[[#This Row],[tenure]]&lt;=60,"49-60 Months",
"61-72 Months")))))</f>
        <v>61-72 Months</v>
      </c>
    </row>
    <row r="1609" spans="1:24" x14ac:dyDescent="0.3">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s="5">
        <v>1169.3499999999999</v>
      </c>
      <c r="U1609" t="s">
        <v>23</v>
      </c>
      <c r="V1609" s="5">
        <f>IFERROR(VALUE(TRIM(TelcoData2[[#This Row],[TotalCharges]])),"")</f>
        <v>1169.3499999999999</v>
      </c>
      <c r="W1609">
        <f>IF(TelcoData2[[#This Row],[Churn]]="Yes",1,0)</f>
        <v>1</v>
      </c>
      <c r="X1609" t="str">
        <f>IF(TelcoData2[[#This Row],[tenure]]&lt;=12,"0-12 Months",
IF(TelcoData2[[#This Row],[tenure]]&lt;=24,"13-24 Months",
IF(TelcoData2[[#This Row],[tenure]]&lt;=36,"25-36 Months",
IF(TelcoData2[[#This Row],[tenure]]&lt;=48,"37-48 Months",
IF(TelcoData2[[#This Row],[tenure]]&lt;=60,"49-60 Months",
"61-72 Months")))))</f>
        <v>13-24 Months</v>
      </c>
    </row>
    <row r="1610" spans="1:24" x14ac:dyDescent="0.3">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s="5">
        <v>279.5</v>
      </c>
      <c r="U1610" t="s">
        <v>24</v>
      </c>
      <c r="V1610" s="5">
        <f>IFERROR(VALUE(TRIM(TelcoData2[[#This Row],[TotalCharges]])),"")</f>
        <v>279.5</v>
      </c>
      <c r="W1610">
        <f>IF(TelcoData2[[#This Row],[Churn]]="Yes",1,0)</f>
        <v>0</v>
      </c>
      <c r="X1610" t="str">
        <f>IF(TelcoData2[[#This Row],[tenure]]&lt;=12,"0-12 Months",
IF(TelcoData2[[#This Row],[tenure]]&lt;=24,"13-24 Months",
IF(TelcoData2[[#This Row],[tenure]]&lt;=36,"25-36 Months",
IF(TelcoData2[[#This Row],[tenure]]&lt;=48,"37-48 Months",
IF(TelcoData2[[#This Row],[tenure]]&lt;=60,"49-60 Months",
"61-72 Months")))))</f>
        <v>13-24 Months</v>
      </c>
    </row>
    <row r="1611" spans="1:24" x14ac:dyDescent="0.3">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s="5">
        <v>5720.35</v>
      </c>
      <c r="U1611" t="s">
        <v>24</v>
      </c>
      <c r="V1611" s="5">
        <f>IFERROR(VALUE(TRIM(TelcoData2[[#This Row],[TotalCharges]])),"")</f>
        <v>5720.35</v>
      </c>
      <c r="W1611">
        <f>IF(TelcoData2[[#This Row],[Churn]]="Yes",1,0)</f>
        <v>0</v>
      </c>
      <c r="X1611" t="str">
        <f>IF(TelcoData2[[#This Row],[tenure]]&lt;=12,"0-12 Months",
IF(TelcoData2[[#This Row],[tenure]]&lt;=24,"13-24 Months",
IF(TelcoData2[[#This Row],[tenure]]&lt;=36,"25-36 Months",
IF(TelcoData2[[#This Row],[tenure]]&lt;=48,"37-48 Months",
IF(TelcoData2[[#This Row],[tenure]]&lt;=60,"49-60 Months",
"61-72 Months")))))</f>
        <v>49-60 Months</v>
      </c>
    </row>
    <row r="1612" spans="1:24" x14ac:dyDescent="0.3">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s="5">
        <v>3121.45</v>
      </c>
      <c r="U1612" t="s">
        <v>24</v>
      </c>
      <c r="V1612" s="5">
        <f>IFERROR(VALUE(TRIM(TelcoData2[[#This Row],[TotalCharges]])),"")</f>
        <v>3121.45</v>
      </c>
      <c r="W1612">
        <f>IF(TelcoData2[[#This Row],[Churn]]="Yes",1,0)</f>
        <v>0</v>
      </c>
      <c r="X1612" t="str">
        <f>IF(TelcoData2[[#This Row],[tenure]]&lt;=12,"0-12 Months",
IF(TelcoData2[[#This Row],[tenure]]&lt;=24,"13-24 Months",
IF(TelcoData2[[#This Row],[tenure]]&lt;=36,"25-36 Months",
IF(TelcoData2[[#This Row],[tenure]]&lt;=48,"37-48 Months",
IF(TelcoData2[[#This Row],[tenure]]&lt;=60,"49-60 Months",
"61-72 Months")))))</f>
        <v>49-60 Months</v>
      </c>
    </row>
    <row r="1613" spans="1:24" x14ac:dyDescent="0.3">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s="5">
        <v>6468.6</v>
      </c>
      <c r="U1613" t="s">
        <v>24</v>
      </c>
      <c r="V1613" s="5">
        <f>IFERROR(VALUE(TRIM(TelcoData2[[#This Row],[TotalCharges]])),"")</f>
        <v>6468.6</v>
      </c>
      <c r="W1613">
        <f>IF(TelcoData2[[#This Row],[Churn]]="Yes",1,0)</f>
        <v>0</v>
      </c>
      <c r="X1613" t="str">
        <f>IF(TelcoData2[[#This Row],[tenure]]&lt;=12,"0-12 Months",
IF(TelcoData2[[#This Row],[tenure]]&lt;=24,"13-24 Months",
IF(TelcoData2[[#This Row],[tenure]]&lt;=36,"25-36 Months",
IF(TelcoData2[[#This Row],[tenure]]&lt;=48,"37-48 Months",
IF(TelcoData2[[#This Row],[tenure]]&lt;=60,"49-60 Months",
"61-72 Months")))))</f>
        <v>61-72 Months</v>
      </c>
    </row>
    <row r="1614" spans="1:24" x14ac:dyDescent="0.3">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s="5">
        <v>5918.8</v>
      </c>
      <c r="U1614" t="s">
        <v>23</v>
      </c>
      <c r="V1614" s="5">
        <f>IFERROR(VALUE(TRIM(TelcoData2[[#This Row],[TotalCharges]])),"")</f>
        <v>5918.8</v>
      </c>
      <c r="W1614">
        <f>IF(TelcoData2[[#This Row],[Churn]]="Yes",1,0)</f>
        <v>1</v>
      </c>
      <c r="X1614" t="str">
        <f>IF(TelcoData2[[#This Row],[tenure]]&lt;=12,"0-12 Months",
IF(TelcoData2[[#This Row],[tenure]]&lt;=24,"13-24 Months",
IF(TelcoData2[[#This Row],[tenure]]&lt;=36,"25-36 Months",
IF(TelcoData2[[#This Row],[tenure]]&lt;=48,"37-48 Months",
IF(TelcoData2[[#This Row],[tenure]]&lt;=60,"49-60 Months",
"61-72 Months")))))</f>
        <v>61-72 Months</v>
      </c>
    </row>
    <row r="1615" spans="1:24" x14ac:dyDescent="0.3">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s="5">
        <v>675.6</v>
      </c>
      <c r="U1615" t="s">
        <v>24</v>
      </c>
      <c r="V1615" s="5">
        <f>IFERROR(VALUE(TRIM(TelcoData2[[#This Row],[TotalCharges]])),"")</f>
        <v>675.6</v>
      </c>
      <c r="W1615">
        <f>IF(TelcoData2[[#This Row],[Churn]]="Yes",1,0)</f>
        <v>0</v>
      </c>
      <c r="X1615" t="str">
        <f>IF(TelcoData2[[#This Row],[tenure]]&lt;=12,"0-12 Months",
IF(TelcoData2[[#This Row],[tenure]]&lt;=24,"13-24 Months",
IF(TelcoData2[[#This Row],[tenure]]&lt;=36,"25-36 Months",
IF(TelcoData2[[#This Row],[tenure]]&lt;=48,"37-48 Months",
IF(TelcoData2[[#This Row],[tenure]]&lt;=60,"49-60 Months",
"61-72 Months")))))</f>
        <v>25-36 Months</v>
      </c>
    </row>
    <row r="1616" spans="1:24" x14ac:dyDescent="0.3">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s="5">
        <v>3521.7</v>
      </c>
      <c r="U1616" t="s">
        <v>24</v>
      </c>
      <c r="V1616" s="5">
        <f>IFERROR(VALUE(TRIM(TelcoData2[[#This Row],[TotalCharges]])),"")</f>
        <v>3521.7</v>
      </c>
      <c r="W1616">
        <f>IF(TelcoData2[[#This Row],[Churn]]="Yes",1,0)</f>
        <v>0</v>
      </c>
      <c r="X1616" t="str">
        <f>IF(TelcoData2[[#This Row],[tenure]]&lt;=12,"0-12 Months",
IF(TelcoData2[[#This Row],[tenure]]&lt;=24,"13-24 Months",
IF(TelcoData2[[#This Row],[tenure]]&lt;=36,"25-36 Months",
IF(TelcoData2[[#This Row],[tenure]]&lt;=48,"37-48 Months",
IF(TelcoData2[[#This Row],[tenure]]&lt;=60,"49-60 Months",
"61-72 Months")))))</f>
        <v>61-72 Months</v>
      </c>
    </row>
    <row r="1617" spans="1:24" x14ac:dyDescent="0.3">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s="5">
        <v>923.1</v>
      </c>
      <c r="U1617" t="s">
        <v>24</v>
      </c>
      <c r="V1617" s="5">
        <f>IFERROR(VALUE(TRIM(TelcoData2[[#This Row],[TotalCharges]])),"")</f>
        <v>923.1</v>
      </c>
      <c r="W1617">
        <f>IF(TelcoData2[[#This Row],[Churn]]="Yes",1,0)</f>
        <v>0</v>
      </c>
      <c r="X1617" t="str">
        <f>IF(TelcoData2[[#This Row],[tenure]]&lt;=12,"0-12 Months",
IF(TelcoData2[[#This Row],[tenure]]&lt;=24,"13-24 Months",
IF(TelcoData2[[#This Row],[tenure]]&lt;=36,"25-36 Months",
IF(TelcoData2[[#This Row],[tenure]]&lt;=48,"37-48 Months",
IF(TelcoData2[[#This Row],[tenure]]&lt;=60,"49-60 Months",
"61-72 Months")))))</f>
        <v>49-60 Months</v>
      </c>
    </row>
    <row r="1618" spans="1:24" x14ac:dyDescent="0.3">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s="5">
        <v>1110.3499999999999</v>
      </c>
      <c r="U1618" t="s">
        <v>24</v>
      </c>
      <c r="V1618" s="5">
        <f>IFERROR(VALUE(TRIM(TelcoData2[[#This Row],[TotalCharges]])),"")</f>
        <v>1110.3499999999999</v>
      </c>
      <c r="W1618">
        <f>IF(TelcoData2[[#This Row],[Churn]]="Yes",1,0)</f>
        <v>0</v>
      </c>
      <c r="X1618" t="str">
        <f>IF(TelcoData2[[#This Row],[tenure]]&lt;=12,"0-12 Months",
IF(TelcoData2[[#This Row],[tenure]]&lt;=24,"13-24 Months",
IF(TelcoData2[[#This Row],[tenure]]&lt;=36,"25-36 Months",
IF(TelcoData2[[#This Row],[tenure]]&lt;=48,"37-48 Months",
IF(TelcoData2[[#This Row],[tenure]]&lt;=60,"49-60 Months",
"61-72 Months")))))</f>
        <v>49-60 Months</v>
      </c>
    </row>
    <row r="1619" spans="1:24" x14ac:dyDescent="0.3">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s="5">
        <v>1611.65</v>
      </c>
      <c r="U1619" t="s">
        <v>24</v>
      </c>
      <c r="V1619" s="5">
        <f>IFERROR(VALUE(TRIM(TelcoData2[[#This Row],[TotalCharges]])),"")</f>
        <v>1611.65</v>
      </c>
      <c r="W1619">
        <f>IF(TelcoData2[[#This Row],[Churn]]="Yes",1,0)</f>
        <v>0</v>
      </c>
      <c r="X1619" t="str">
        <f>IF(TelcoData2[[#This Row],[tenure]]&lt;=12,"0-12 Months",
IF(TelcoData2[[#This Row],[tenure]]&lt;=24,"13-24 Months",
IF(TelcoData2[[#This Row],[tenure]]&lt;=36,"25-36 Months",
IF(TelcoData2[[#This Row],[tenure]]&lt;=48,"37-48 Months",
IF(TelcoData2[[#This Row],[tenure]]&lt;=60,"49-60 Months",
"61-72 Months")))))</f>
        <v>25-36 Months</v>
      </c>
    </row>
    <row r="1620" spans="1:24" x14ac:dyDescent="0.3">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s="5">
        <v>2293.6</v>
      </c>
      <c r="U1620" t="s">
        <v>23</v>
      </c>
      <c r="V1620" s="5">
        <f>IFERROR(VALUE(TRIM(TelcoData2[[#This Row],[TotalCharges]])),"")</f>
        <v>2293.6</v>
      </c>
      <c r="W1620">
        <f>IF(TelcoData2[[#This Row],[Churn]]="Yes",1,0)</f>
        <v>1</v>
      </c>
      <c r="X1620" t="str">
        <f>IF(TelcoData2[[#This Row],[tenure]]&lt;=12,"0-12 Months",
IF(TelcoData2[[#This Row],[tenure]]&lt;=24,"13-24 Months",
IF(TelcoData2[[#This Row],[tenure]]&lt;=36,"25-36 Months",
IF(TelcoData2[[#This Row],[tenure]]&lt;=48,"37-48 Months",
IF(TelcoData2[[#This Row],[tenure]]&lt;=60,"49-60 Months",
"61-72 Months")))))</f>
        <v>13-24 Months</v>
      </c>
    </row>
    <row r="1621" spans="1:24" x14ac:dyDescent="0.3">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s="5">
        <v>5553.25</v>
      </c>
      <c r="U1621" t="s">
        <v>24</v>
      </c>
      <c r="V1621" s="5">
        <f>IFERROR(VALUE(TRIM(TelcoData2[[#This Row],[TotalCharges]])),"")</f>
        <v>5553.25</v>
      </c>
      <c r="W1621">
        <f>IF(TelcoData2[[#This Row],[Churn]]="Yes",1,0)</f>
        <v>0</v>
      </c>
      <c r="X1621" t="str">
        <f>IF(TelcoData2[[#This Row],[tenure]]&lt;=12,"0-12 Months",
IF(TelcoData2[[#This Row],[tenure]]&lt;=24,"13-24 Months",
IF(TelcoData2[[#This Row],[tenure]]&lt;=36,"25-36 Months",
IF(TelcoData2[[#This Row],[tenure]]&lt;=48,"37-48 Months",
IF(TelcoData2[[#This Row],[tenure]]&lt;=60,"49-60 Months",
"61-72 Months")))))</f>
        <v>61-72 Months</v>
      </c>
    </row>
    <row r="1622" spans="1:24" x14ac:dyDescent="0.3">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s="5">
        <v>44.75</v>
      </c>
      <c r="U1622" t="s">
        <v>24</v>
      </c>
      <c r="V1622" s="5">
        <f>IFERROR(VALUE(TRIM(TelcoData2[[#This Row],[TotalCharges]])),"")</f>
        <v>44.75</v>
      </c>
      <c r="W1622">
        <f>IF(TelcoData2[[#This Row],[Churn]]="Yes",1,0)</f>
        <v>0</v>
      </c>
      <c r="X1622" t="str">
        <f>IF(TelcoData2[[#This Row],[tenure]]&lt;=12,"0-12 Months",
IF(TelcoData2[[#This Row],[tenure]]&lt;=24,"13-24 Months",
IF(TelcoData2[[#This Row],[tenure]]&lt;=36,"25-36 Months",
IF(TelcoData2[[#This Row],[tenure]]&lt;=48,"37-48 Months",
IF(TelcoData2[[#This Row],[tenure]]&lt;=60,"49-60 Months",
"61-72 Months")))))</f>
        <v>0-12 Months</v>
      </c>
    </row>
    <row r="1623" spans="1:24" x14ac:dyDescent="0.3">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s="5">
        <v>3029.1</v>
      </c>
      <c r="U1623" t="s">
        <v>23</v>
      </c>
      <c r="V1623" s="5">
        <f>IFERROR(VALUE(TRIM(TelcoData2[[#This Row],[TotalCharges]])),"")</f>
        <v>3029.1</v>
      </c>
      <c r="W1623">
        <f>IF(TelcoData2[[#This Row],[Churn]]="Yes",1,0)</f>
        <v>1</v>
      </c>
      <c r="X1623" t="str">
        <f>IF(TelcoData2[[#This Row],[tenure]]&lt;=12,"0-12 Months",
IF(TelcoData2[[#This Row],[tenure]]&lt;=24,"13-24 Months",
IF(TelcoData2[[#This Row],[tenure]]&lt;=36,"25-36 Months",
IF(TelcoData2[[#This Row],[tenure]]&lt;=48,"37-48 Months",
IF(TelcoData2[[#This Row],[tenure]]&lt;=60,"49-60 Months",
"61-72 Months")))))</f>
        <v>25-36 Months</v>
      </c>
    </row>
    <row r="1624" spans="1:24" x14ac:dyDescent="0.3">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s="5">
        <v>3231.05</v>
      </c>
      <c r="U1624" t="s">
        <v>24</v>
      </c>
      <c r="V1624" s="5">
        <f>IFERROR(VALUE(TRIM(TelcoData2[[#This Row],[TotalCharges]])),"")</f>
        <v>3231.05</v>
      </c>
      <c r="W1624">
        <f>IF(TelcoData2[[#This Row],[Churn]]="Yes",1,0)</f>
        <v>0</v>
      </c>
      <c r="X1624" t="str">
        <f>IF(TelcoData2[[#This Row],[tenure]]&lt;=12,"0-12 Months",
IF(TelcoData2[[#This Row],[tenure]]&lt;=24,"13-24 Months",
IF(TelcoData2[[#This Row],[tenure]]&lt;=36,"25-36 Months",
IF(TelcoData2[[#This Row],[tenure]]&lt;=48,"37-48 Months",
IF(TelcoData2[[#This Row],[tenure]]&lt;=60,"49-60 Months",
"61-72 Months")))))</f>
        <v>37-48 Months</v>
      </c>
    </row>
    <row r="1625" spans="1:24" x14ac:dyDescent="0.3">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s="5">
        <v>5129.45</v>
      </c>
      <c r="U1625" t="s">
        <v>24</v>
      </c>
      <c r="V1625" s="5">
        <f>IFERROR(VALUE(TRIM(TelcoData2[[#This Row],[TotalCharges]])),"")</f>
        <v>5129.45</v>
      </c>
      <c r="W1625">
        <f>IF(TelcoData2[[#This Row],[Churn]]="Yes",1,0)</f>
        <v>0</v>
      </c>
      <c r="X1625" t="str">
        <f>IF(TelcoData2[[#This Row],[tenure]]&lt;=12,"0-12 Months",
IF(TelcoData2[[#This Row],[tenure]]&lt;=24,"13-24 Months",
IF(TelcoData2[[#This Row],[tenure]]&lt;=36,"25-36 Months",
IF(TelcoData2[[#This Row],[tenure]]&lt;=48,"37-48 Months",
IF(TelcoData2[[#This Row],[tenure]]&lt;=60,"49-60 Months",
"61-72 Months")))))</f>
        <v>49-60 Months</v>
      </c>
    </row>
    <row r="1626" spans="1:24" x14ac:dyDescent="0.3">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s="5">
        <v>5508.35</v>
      </c>
      <c r="U1626" t="s">
        <v>23</v>
      </c>
      <c r="V1626" s="5">
        <f>IFERROR(VALUE(TRIM(TelcoData2[[#This Row],[TotalCharges]])),"")</f>
        <v>5508.35</v>
      </c>
      <c r="W1626">
        <f>IF(TelcoData2[[#This Row],[Churn]]="Yes",1,0)</f>
        <v>1</v>
      </c>
      <c r="X1626" t="str">
        <f>IF(TelcoData2[[#This Row],[tenure]]&lt;=12,"0-12 Months",
IF(TelcoData2[[#This Row],[tenure]]&lt;=24,"13-24 Months",
IF(TelcoData2[[#This Row],[tenure]]&lt;=36,"25-36 Months",
IF(TelcoData2[[#This Row],[tenure]]&lt;=48,"37-48 Months",
IF(TelcoData2[[#This Row],[tenure]]&lt;=60,"49-60 Months",
"61-72 Months")))))</f>
        <v>49-60 Months</v>
      </c>
    </row>
    <row r="1627" spans="1:24" x14ac:dyDescent="0.3">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s="5">
        <v>655.9</v>
      </c>
      <c r="U1627" t="s">
        <v>23</v>
      </c>
      <c r="V1627" s="5">
        <f>IFERROR(VALUE(TRIM(TelcoData2[[#This Row],[TotalCharges]])),"")</f>
        <v>655.9</v>
      </c>
      <c r="W1627">
        <f>IF(TelcoData2[[#This Row],[Churn]]="Yes",1,0)</f>
        <v>1</v>
      </c>
      <c r="X1627" t="str">
        <f>IF(TelcoData2[[#This Row],[tenure]]&lt;=12,"0-12 Months",
IF(TelcoData2[[#This Row],[tenure]]&lt;=24,"13-24 Months",
IF(TelcoData2[[#This Row],[tenure]]&lt;=36,"25-36 Months",
IF(TelcoData2[[#This Row],[tenure]]&lt;=48,"37-48 Months",
IF(TelcoData2[[#This Row],[tenure]]&lt;=60,"49-60 Months",
"61-72 Months")))))</f>
        <v>0-12 Months</v>
      </c>
    </row>
    <row r="1628" spans="1:24" x14ac:dyDescent="0.3">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s="5">
        <v>1191.2</v>
      </c>
      <c r="U1628" t="s">
        <v>24</v>
      </c>
      <c r="V1628" s="5">
        <f>IFERROR(VALUE(TRIM(TelcoData2[[#This Row],[TotalCharges]])),"")</f>
        <v>1191.2</v>
      </c>
      <c r="W1628">
        <f>IF(TelcoData2[[#This Row],[Churn]]="Yes",1,0)</f>
        <v>0</v>
      </c>
      <c r="X1628" t="str">
        <f>IF(TelcoData2[[#This Row],[tenure]]&lt;=12,"0-12 Months",
IF(TelcoData2[[#This Row],[tenure]]&lt;=24,"13-24 Months",
IF(TelcoData2[[#This Row],[tenure]]&lt;=36,"25-36 Months",
IF(TelcoData2[[#This Row],[tenure]]&lt;=48,"37-48 Months",
IF(TelcoData2[[#This Row],[tenure]]&lt;=60,"49-60 Months",
"61-72 Months")))))</f>
        <v>13-24 Months</v>
      </c>
    </row>
    <row r="1629" spans="1:24" x14ac:dyDescent="0.3">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s="5">
        <v>866.4</v>
      </c>
      <c r="U1629" t="s">
        <v>24</v>
      </c>
      <c r="V1629" s="5">
        <f>IFERROR(VALUE(TRIM(TelcoData2[[#This Row],[TotalCharges]])),"")</f>
        <v>866.4</v>
      </c>
      <c r="W1629">
        <f>IF(TelcoData2[[#This Row],[Churn]]="Yes",1,0)</f>
        <v>0</v>
      </c>
      <c r="X1629" t="str">
        <f>IF(TelcoData2[[#This Row],[tenure]]&lt;=12,"0-12 Months",
IF(TelcoData2[[#This Row],[tenure]]&lt;=24,"13-24 Months",
IF(TelcoData2[[#This Row],[tenure]]&lt;=36,"25-36 Months",
IF(TelcoData2[[#This Row],[tenure]]&lt;=48,"37-48 Months",
IF(TelcoData2[[#This Row],[tenure]]&lt;=60,"49-60 Months",
"61-72 Months")))))</f>
        <v>0-12 Months</v>
      </c>
    </row>
    <row r="1630" spans="1:24" x14ac:dyDescent="0.3">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s="5">
        <v>2627.2</v>
      </c>
      <c r="U1630" t="s">
        <v>24</v>
      </c>
      <c r="V1630" s="5">
        <f>IFERROR(VALUE(TRIM(TelcoData2[[#This Row],[TotalCharges]])),"")</f>
        <v>2627.2</v>
      </c>
      <c r="W1630">
        <f>IF(TelcoData2[[#This Row],[Churn]]="Yes",1,0)</f>
        <v>0</v>
      </c>
      <c r="X1630" t="str">
        <f>IF(TelcoData2[[#This Row],[tenure]]&lt;=12,"0-12 Months",
IF(TelcoData2[[#This Row],[tenure]]&lt;=24,"13-24 Months",
IF(TelcoData2[[#This Row],[tenure]]&lt;=36,"25-36 Months",
IF(TelcoData2[[#This Row],[tenure]]&lt;=48,"37-48 Months",
IF(TelcoData2[[#This Row],[tenure]]&lt;=60,"49-60 Months",
"61-72 Months")))))</f>
        <v>25-36 Months</v>
      </c>
    </row>
    <row r="1631" spans="1:24" x14ac:dyDescent="0.3">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s="5">
        <v>4741.45</v>
      </c>
      <c r="U1631" t="s">
        <v>24</v>
      </c>
      <c r="V1631" s="5">
        <f>IFERROR(VALUE(TRIM(TelcoData2[[#This Row],[TotalCharges]])),"")</f>
        <v>4741.45</v>
      </c>
      <c r="W1631">
        <f>IF(TelcoData2[[#This Row],[Churn]]="Yes",1,0)</f>
        <v>0</v>
      </c>
      <c r="X1631" t="str">
        <f>IF(TelcoData2[[#This Row],[tenure]]&lt;=12,"0-12 Months",
IF(TelcoData2[[#This Row],[tenure]]&lt;=24,"13-24 Months",
IF(TelcoData2[[#This Row],[tenure]]&lt;=36,"25-36 Months",
IF(TelcoData2[[#This Row],[tenure]]&lt;=48,"37-48 Months",
IF(TelcoData2[[#This Row],[tenure]]&lt;=60,"49-60 Months",
"61-72 Months")))))</f>
        <v>61-72 Months</v>
      </c>
    </row>
    <row r="1632" spans="1:24" x14ac:dyDescent="0.3">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s="5">
        <v>4009.2</v>
      </c>
      <c r="U1632" t="s">
        <v>24</v>
      </c>
      <c r="V1632" s="5">
        <f>IFERROR(VALUE(TRIM(TelcoData2[[#This Row],[TotalCharges]])),"")</f>
        <v>4009.2</v>
      </c>
      <c r="W1632">
        <f>IF(TelcoData2[[#This Row],[Churn]]="Yes",1,0)</f>
        <v>0</v>
      </c>
      <c r="X1632" t="str">
        <f>IF(TelcoData2[[#This Row],[tenure]]&lt;=12,"0-12 Months",
IF(TelcoData2[[#This Row],[tenure]]&lt;=24,"13-24 Months",
IF(TelcoData2[[#This Row],[tenure]]&lt;=36,"25-36 Months",
IF(TelcoData2[[#This Row],[tenure]]&lt;=48,"37-48 Months",
IF(TelcoData2[[#This Row],[tenure]]&lt;=60,"49-60 Months",
"61-72 Months")))))</f>
        <v>37-48 Months</v>
      </c>
    </row>
    <row r="1633" spans="1:24" x14ac:dyDescent="0.3">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s="5">
        <v>1463.45</v>
      </c>
      <c r="U1633" t="s">
        <v>23</v>
      </c>
      <c r="V1633" s="5">
        <f>IFERROR(VALUE(TRIM(TelcoData2[[#This Row],[TotalCharges]])),"")</f>
        <v>1463.45</v>
      </c>
      <c r="W1633">
        <f>IF(TelcoData2[[#This Row],[Churn]]="Yes",1,0)</f>
        <v>1</v>
      </c>
      <c r="X1633" t="str">
        <f>IF(TelcoData2[[#This Row],[tenure]]&lt;=12,"0-12 Months",
IF(TelcoData2[[#This Row],[tenure]]&lt;=24,"13-24 Months",
IF(TelcoData2[[#This Row],[tenure]]&lt;=36,"25-36 Months",
IF(TelcoData2[[#This Row],[tenure]]&lt;=48,"37-48 Months",
IF(TelcoData2[[#This Row],[tenure]]&lt;=60,"49-60 Months",
"61-72 Months")))))</f>
        <v>13-24 Months</v>
      </c>
    </row>
    <row r="1634" spans="1:24" x14ac:dyDescent="0.3">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s="5">
        <v>5082.8</v>
      </c>
      <c r="U1634" t="s">
        <v>23</v>
      </c>
      <c r="V1634" s="5">
        <f>IFERROR(VALUE(TRIM(TelcoData2[[#This Row],[TotalCharges]])),"")</f>
        <v>5082.8</v>
      </c>
      <c r="W1634">
        <f>IF(TelcoData2[[#This Row],[Churn]]="Yes",1,0)</f>
        <v>1</v>
      </c>
      <c r="X1634" t="str">
        <f>IF(TelcoData2[[#This Row],[tenure]]&lt;=12,"0-12 Months",
IF(TelcoData2[[#This Row],[tenure]]&lt;=24,"13-24 Months",
IF(TelcoData2[[#This Row],[tenure]]&lt;=36,"25-36 Months",
IF(TelcoData2[[#This Row],[tenure]]&lt;=48,"37-48 Months",
IF(TelcoData2[[#This Row],[tenure]]&lt;=60,"49-60 Months",
"61-72 Months")))))</f>
        <v>37-48 Months</v>
      </c>
    </row>
    <row r="1635" spans="1:24" x14ac:dyDescent="0.3">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s="5">
        <v>43.8</v>
      </c>
      <c r="U1635" t="s">
        <v>24</v>
      </c>
      <c r="V1635" s="5">
        <f>IFERROR(VALUE(TRIM(TelcoData2[[#This Row],[TotalCharges]])),"")</f>
        <v>43.8</v>
      </c>
      <c r="W1635">
        <f>IF(TelcoData2[[#This Row],[Churn]]="Yes",1,0)</f>
        <v>0</v>
      </c>
      <c r="X1635" t="str">
        <f>IF(TelcoData2[[#This Row],[tenure]]&lt;=12,"0-12 Months",
IF(TelcoData2[[#This Row],[tenure]]&lt;=24,"13-24 Months",
IF(TelcoData2[[#This Row],[tenure]]&lt;=36,"25-36 Months",
IF(TelcoData2[[#This Row],[tenure]]&lt;=48,"37-48 Months",
IF(TelcoData2[[#This Row],[tenure]]&lt;=60,"49-60 Months",
"61-72 Months")))))</f>
        <v>0-12 Months</v>
      </c>
    </row>
    <row r="1636" spans="1:24" x14ac:dyDescent="0.3">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s="5">
        <v>3707.6</v>
      </c>
      <c r="U1636" t="s">
        <v>24</v>
      </c>
      <c r="V1636" s="5">
        <f>IFERROR(VALUE(TRIM(TelcoData2[[#This Row],[TotalCharges]])),"")</f>
        <v>3707.6</v>
      </c>
      <c r="W1636">
        <f>IF(TelcoData2[[#This Row],[Churn]]="Yes",1,0)</f>
        <v>0</v>
      </c>
      <c r="X1636" t="str">
        <f>IF(TelcoData2[[#This Row],[tenure]]&lt;=12,"0-12 Months",
IF(TelcoData2[[#This Row],[tenure]]&lt;=24,"13-24 Months",
IF(TelcoData2[[#This Row],[tenure]]&lt;=36,"25-36 Months",
IF(TelcoData2[[#This Row],[tenure]]&lt;=48,"37-48 Months",
IF(TelcoData2[[#This Row],[tenure]]&lt;=60,"49-60 Months",
"61-72 Months")))))</f>
        <v>61-72 Months</v>
      </c>
    </row>
    <row r="1637" spans="1:24" x14ac:dyDescent="0.3">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s="5">
        <v>220.45</v>
      </c>
      <c r="U1637" t="s">
        <v>24</v>
      </c>
      <c r="V1637" s="5">
        <f>IFERROR(VALUE(TRIM(TelcoData2[[#This Row],[TotalCharges]])),"")</f>
        <v>220.45</v>
      </c>
      <c r="W1637">
        <f>IF(TelcoData2[[#This Row],[Churn]]="Yes",1,0)</f>
        <v>0</v>
      </c>
      <c r="X1637" t="str">
        <f>IF(TelcoData2[[#This Row],[tenure]]&lt;=12,"0-12 Months",
IF(TelcoData2[[#This Row],[tenure]]&lt;=24,"13-24 Months",
IF(TelcoData2[[#This Row],[tenure]]&lt;=36,"25-36 Months",
IF(TelcoData2[[#This Row],[tenure]]&lt;=48,"37-48 Months",
IF(TelcoData2[[#This Row],[tenure]]&lt;=60,"49-60 Months",
"61-72 Months")))))</f>
        <v>0-12 Months</v>
      </c>
    </row>
    <row r="1638" spans="1:24" x14ac:dyDescent="0.3">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s="5">
        <v>1133.7</v>
      </c>
      <c r="U1638" t="s">
        <v>24</v>
      </c>
      <c r="V1638" s="5">
        <f>IFERROR(VALUE(TRIM(TelcoData2[[#This Row],[TotalCharges]])),"")</f>
        <v>1133.7</v>
      </c>
      <c r="W1638">
        <f>IF(TelcoData2[[#This Row],[Churn]]="Yes",1,0)</f>
        <v>0</v>
      </c>
      <c r="X1638" t="str">
        <f>IF(TelcoData2[[#This Row],[tenure]]&lt;=12,"0-12 Months",
IF(TelcoData2[[#This Row],[tenure]]&lt;=24,"13-24 Months",
IF(TelcoData2[[#This Row],[tenure]]&lt;=36,"25-36 Months",
IF(TelcoData2[[#This Row],[tenure]]&lt;=48,"37-48 Months",
IF(TelcoData2[[#This Row],[tenure]]&lt;=60,"49-60 Months",
"61-72 Months")))))</f>
        <v>37-48 Months</v>
      </c>
    </row>
    <row r="1639" spans="1:24" x14ac:dyDescent="0.3">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s="5">
        <v>1983.15</v>
      </c>
      <c r="U1639" t="s">
        <v>24</v>
      </c>
      <c r="V1639" s="5">
        <f>IFERROR(VALUE(TRIM(TelcoData2[[#This Row],[TotalCharges]])),"")</f>
        <v>1983.15</v>
      </c>
      <c r="W1639">
        <f>IF(TelcoData2[[#This Row],[Churn]]="Yes",1,0)</f>
        <v>0</v>
      </c>
      <c r="X1639" t="str">
        <f>IF(TelcoData2[[#This Row],[tenure]]&lt;=12,"0-12 Months",
IF(TelcoData2[[#This Row],[tenure]]&lt;=24,"13-24 Months",
IF(TelcoData2[[#This Row],[tenure]]&lt;=36,"25-36 Months",
IF(TelcoData2[[#This Row],[tenure]]&lt;=48,"37-48 Months",
IF(TelcoData2[[#This Row],[tenure]]&lt;=60,"49-60 Months",
"61-72 Months")))))</f>
        <v>61-72 Months</v>
      </c>
    </row>
    <row r="1640" spans="1:24" x14ac:dyDescent="0.3">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s="5">
        <v>5746.75</v>
      </c>
      <c r="U1640" t="s">
        <v>24</v>
      </c>
      <c r="V1640" s="5">
        <f>IFERROR(VALUE(TRIM(TelcoData2[[#This Row],[TotalCharges]])),"")</f>
        <v>5746.75</v>
      </c>
      <c r="W1640">
        <f>IF(TelcoData2[[#This Row],[Churn]]="Yes",1,0)</f>
        <v>0</v>
      </c>
      <c r="X1640" t="str">
        <f>IF(TelcoData2[[#This Row],[tenure]]&lt;=12,"0-12 Months",
IF(TelcoData2[[#This Row],[tenure]]&lt;=24,"13-24 Months",
IF(TelcoData2[[#This Row],[tenure]]&lt;=36,"25-36 Months",
IF(TelcoData2[[#This Row],[tenure]]&lt;=48,"37-48 Months",
IF(TelcoData2[[#This Row],[tenure]]&lt;=60,"49-60 Months",
"61-72 Months")))))</f>
        <v>61-72 Months</v>
      </c>
    </row>
    <row r="1641" spans="1:24" x14ac:dyDescent="0.3">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s="5">
        <v>770.6</v>
      </c>
      <c r="U1641" t="s">
        <v>23</v>
      </c>
      <c r="V1641" s="5">
        <f>IFERROR(VALUE(TRIM(TelcoData2[[#This Row],[TotalCharges]])),"")</f>
        <v>770.6</v>
      </c>
      <c r="W1641">
        <f>IF(TelcoData2[[#This Row],[Churn]]="Yes",1,0)</f>
        <v>1</v>
      </c>
      <c r="X1641" t="str">
        <f>IF(TelcoData2[[#This Row],[tenure]]&lt;=12,"0-12 Months",
IF(TelcoData2[[#This Row],[tenure]]&lt;=24,"13-24 Months",
IF(TelcoData2[[#This Row],[tenure]]&lt;=36,"25-36 Months",
IF(TelcoData2[[#This Row],[tenure]]&lt;=48,"37-48 Months",
IF(TelcoData2[[#This Row],[tenure]]&lt;=60,"49-60 Months",
"61-72 Months")))))</f>
        <v>13-24 Months</v>
      </c>
    </row>
    <row r="1642" spans="1:24" x14ac:dyDescent="0.3">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s="5">
        <v>134.05000000000001</v>
      </c>
      <c r="U1642" t="s">
        <v>24</v>
      </c>
      <c r="V1642" s="5">
        <f>IFERROR(VALUE(TRIM(TelcoData2[[#This Row],[TotalCharges]])),"")</f>
        <v>134.05000000000001</v>
      </c>
      <c r="W1642">
        <f>IF(TelcoData2[[#This Row],[Churn]]="Yes",1,0)</f>
        <v>0</v>
      </c>
      <c r="X1642" t="str">
        <f>IF(TelcoData2[[#This Row],[tenure]]&lt;=12,"0-12 Months",
IF(TelcoData2[[#This Row],[tenure]]&lt;=24,"13-24 Months",
IF(TelcoData2[[#This Row],[tenure]]&lt;=36,"25-36 Months",
IF(TelcoData2[[#This Row],[tenure]]&lt;=48,"37-48 Months",
IF(TelcoData2[[#This Row],[tenure]]&lt;=60,"49-60 Months",
"61-72 Months")))))</f>
        <v>0-12 Months</v>
      </c>
    </row>
    <row r="1643" spans="1:24" x14ac:dyDescent="0.3">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s="5">
        <v>6230.1</v>
      </c>
      <c r="U1643" t="s">
        <v>24</v>
      </c>
      <c r="V1643" s="5">
        <f>IFERROR(VALUE(TRIM(TelcoData2[[#This Row],[TotalCharges]])),"")</f>
        <v>6230.1</v>
      </c>
      <c r="W1643">
        <f>IF(TelcoData2[[#This Row],[Churn]]="Yes",1,0)</f>
        <v>0</v>
      </c>
      <c r="X1643" t="str">
        <f>IF(TelcoData2[[#This Row],[tenure]]&lt;=12,"0-12 Months",
IF(TelcoData2[[#This Row],[tenure]]&lt;=24,"13-24 Months",
IF(TelcoData2[[#This Row],[tenure]]&lt;=36,"25-36 Months",
IF(TelcoData2[[#This Row],[tenure]]&lt;=48,"37-48 Months",
IF(TelcoData2[[#This Row],[tenure]]&lt;=60,"49-60 Months",
"61-72 Months")))))</f>
        <v>61-72 Months</v>
      </c>
    </row>
    <row r="1644" spans="1:24" x14ac:dyDescent="0.3">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s="5">
        <v>573.04999999999995</v>
      </c>
      <c r="U1644" t="s">
        <v>24</v>
      </c>
      <c r="V1644" s="5">
        <f>IFERROR(VALUE(TRIM(TelcoData2[[#This Row],[TotalCharges]])),"")</f>
        <v>573.04999999999995</v>
      </c>
      <c r="W1644">
        <f>IF(TelcoData2[[#This Row],[Churn]]="Yes",1,0)</f>
        <v>0</v>
      </c>
      <c r="X1644" t="str">
        <f>IF(TelcoData2[[#This Row],[tenure]]&lt;=12,"0-12 Months",
IF(TelcoData2[[#This Row],[tenure]]&lt;=24,"13-24 Months",
IF(TelcoData2[[#This Row],[tenure]]&lt;=36,"25-36 Months",
IF(TelcoData2[[#This Row],[tenure]]&lt;=48,"37-48 Months",
IF(TelcoData2[[#This Row],[tenure]]&lt;=60,"49-60 Months",
"61-72 Months")))))</f>
        <v>25-36 Months</v>
      </c>
    </row>
    <row r="1645" spans="1:24" x14ac:dyDescent="0.3">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s="5">
        <v>3419.3</v>
      </c>
      <c r="U1645" t="s">
        <v>24</v>
      </c>
      <c r="V1645" s="5">
        <f>IFERROR(VALUE(TRIM(TelcoData2[[#This Row],[TotalCharges]])),"")</f>
        <v>3419.3</v>
      </c>
      <c r="W1645">
        <f>IF(TelcoData2[[#This Row],[Churn]]="Yes",1,0)</f>
        <v>0</v>
      </c>
      <c r="X1645" t="str">
        <f>IF(TelcoData2[[#This Row],[tenure]]&lt;=12,"0-12 Months",
IF(TelcoData2[[#This Row],[tenure]]&lt;=24,"13-24 Months",
IF(TelcoData2[[#This Row],[tenure]]&lt;=36,"25-36 Months",
IF(TelcoData2[[#This Row],[tenure]]&lt;=48,"37-48 Months",
IF(TelcoData2[[#This Row],[tenure]]&lt;=60,"49-60 Months",
"61-72 Months")))))</f>
        <v>37-48 Months</v>
      </c>
    </row>
    <row r="1646" spans="1:24" x14ac:dyDescent="0.3">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s="5">
        <v>3587.25</v>
      </c>
      <c r="U1646" t="s">
        <v>23</v>
      </c>
      <c r="V1646" s="5">
        <f>IFERROR(VALUE(TRIM(TelcoData2[[#This Row],[TotalCharges]])),"")</f>
        <v>3587.25</v>
      </c>
      <c r="W1646">
        <f>IF(TelcoData2[[#This Row],[Churn]]="Yes",1,0)</f>
        <v>1</v>
      </c>
      <c r="X1646" t="str">
        <f>IF(TelcoData2[[#This Row],[tenure]]&lt;=12,"0-12 Months",
IF(TelcoData2[[#This Row],[tenure]]&lt;=24,"13-24 Months",
IF(TelcoData2[[#This Row],[tenure]]&lt;=36,"25-36 Months",
IF(TelcoData2[[#This Row],[tenure]]&lt;=48,"37-48 Months",
IF(TelcoData2[[#This Row],[tenure]]&lt;=60,"49-60 Months",
"61-72 Months")))))</f>
        <v>25-36 Months</v>
      </c>
    </row>
    <row r="1647" spans="1:24" x14ac:dyDescent="0.3">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s="5">
        <v>3541.35</v>
      </c>
      <c r="U1647" t="s">
        <v>23</v>
      </c>
      <c r="V1647" s="5">
        <f>IFERROR(VALUE(TRIM(TelcoData2[[#This Row],[TotalCharges]])),"")</f>
        <v>3541.35</v>
      </c>
      <c r="W1647">
        <f>IF(TelcoData2[[#This Row],[Churn]]="Yes",1,0)</f>
        <v>1</v>
      </c>
      <c r="X1647" t="str">
        <f>IF(TelcoData2[[#This Row],[tenure]]&lt;=12,"0-12 Months",
IF(TelcoData2[[#This Row],[tenure]]&lt;=24,"13-24 Months",
IF(TelcoData2[[#This Row],[tenure]]&lt;=36,"25-36 Months",
IF(TelcoData2[[#This Row],[tenure]]&lt;=48,"37-48 Months",
IF(TelcoData2[[#This Row],[tenure]]&lt;=60,"49-60 Months",
"61-72 Months")))))</f>
        <v>37-48 Months</v>
      </c>
    </row>
    <row r="1648" spans="1:24" x14ac:dyDescent="0.3">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s="5">
        <v>3801.3</v>
      </c>
      <c r="U1648" t="s">
        <v>24</v>
      </c>
      <c r="V1648" s="5">
        <f>IFERROR(VALUE(TRIM(TelcoData2[[#This Row],[TotalCharges]])),"")</f>
        <v>3801.3</v>
      </c>
      <c r="W1648">
        <f>IF(TelcoData2[[#This Row],[Churn]]="Yes",1,0)</f>
        <v>0</v>
      </c>
      <c r="X1648" t="str">
        <f>IF(TelcoData2[[#This Row],[tenure]]&lt;=12,"0-12 Months",
IF(TelcoData2[[#This Row],[tenure]]&lt;=24,"13-24 Months",
IF(TelcoData2[[#This Row],[tenure]]&lt;=36,"25-36 Months",
IF(TelcoData2[[#This Row],[tenure]]&lt;=48,"37-48 Months",
IF(TelcoData2[[#This Row],[tenure]]&lt;=60,"49-60 Months",
"61-72 Months")))))</f>
        <v>49-60 Months</v>
      </c>
    </row>
    <row r="1649" spans="1:24" x14ac:dyDescent="0.3">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s="5">
        <v>868.5</v>
      </c>
      <c r="U1649" t="s">
        <v>23</v>
      </c>
      <c r="V1649" s="5">
        <f>IFERROR(VALUE(TRIM(TelcoData2[[#This Row],[TotalCharges]])),"")</f>
        <v>868.5</v>
      </c>
      <c r="W1649">
        <f>IF(TelcoData2[[#This Row],[Churn]]="Yes",1,0)</f>
        <v>1</v>
      </c>
      <c r="X1649" t="str">
        <f>IF(TelcoData2[[#This Row],[tenure]]&lt;=12,"0-12 Months",
IF(TelcoData2[[#This Row],[tenure]]&lt;=24,"13-24 Months",
IF(TelcoData2[[#This Row],[tenure]]&lt;=36,"25-36 Months",
IF(TelcoData2[[#This Row],[tenure]]&lt;=48,"37-48 Months",
IF(TelcoData2[[#This Row],[tenure]]&lt;=60,"49-60 Months",
"61-72 Months")))))</f>
        <v>0-12 Months</v>
      </c>
    </row>
    <row r="1650" spans="1:24" x14ac:dyDescent="0.3">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s="5">
        <v>4859.1000000000004</v>
      </c>
      <c r="U1650" t="s">
        <v>24</v>
      </c>
      <c r="V1650" s="5">
        <f>IFERROR(VALUE(TRIM(TelcoData2[[#This Row],[TotalCharges]])),"")</f>
        <v>4859.1000000000004</v>
      </c>
      <c r="W1650">
        <f>IF(TelcoData2[[#This Row],[Churn]]="Yes",1,0)</f>
        <v>0</v>
      </c>
      <c r="X1650" t="str">
        <f>IF(TelcoData2[[#This Row],[tenure]]&lt;=12,"0-12 Months",
IF(TelcoData2[[#This Row],[tenure]]&lt;=24,"13-24 Months",
IF(TelcoData2[[#This Row],[tenure]]&lt;=36,"25-36 Months",
IF(TelcoData2[[#This Row],[tenure]]&lt;=48,"37-48 Months",
IF(TelcoData2[[#This Row],[tenure]]&lt;=60,"49-60 Months",
"61-72 Months")))))</f>
        <v>49-60 Months</v>
      </c>
    </row>
    <row r="1651" spans="1:24" x14ac:dyDescent="0.3">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s="5">
        <v>1439.35</v>
      </c>
      <c r="U1651" t="s">
        <v>24</v>
      </c>
      <c r="V1651" s="5">
        <f>IFERROR(VALUE(TRIM(TelcoData2[[#This Row],[TotalCharges]])),"")</f>
        <v>1439.35</v>
      </c>
      <c r="W1651">
        <f>IF(TelcoData2[[#This Row],[Churn]]="Yes",1,0)</f>
        <v>0</v>
      </c>
      <c r="X1651" t="str">
        <f>IF(TelcoData2[[#This Row],[tenure]]&lt;=12,"0-12 Months",
IF(TelcoData2[[#This Row],[tenure]]&lt;=24,"13-24 Months",
IF(TelcoData2[[#This Row],[tenure]]&lt;=36,"25-36 Months",
IF(TelcoData2[[#This Row],[tenure]]&lt;=48,"37-48 Months",
IF(TelcoData2[[#This Row],[tenure]]&lt;=60,"49-60 Months",
"61-72 Months")))))</f>
        <v>25-36 Months</v>
      </c>
    </row>
    <row r="1652" spans="1:24" x14ac:dyDescent="0.3">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s="5">
        <v>85.8</v>
      </c>
      <c r="U1652" t="s">
        <v>23</v>
      </c>
      <c r="V1652" s="5">
        <f>IFERROR(VALUE(TRIM(TelcoData2[[#This Row],[TotalCharges]])),"")</f>
        <v>85.8</v>
      </c>
      <c r="W1652">
        <f>IF(TelcoData2[[#This Row],[Churn]]="Yes",1,0)</f>
        <v>1</v>
      </c>
      <c r="X1652" t="str">
        <f>IF(TelcoData2[[#This Row],[tenure]]&lt;=12,"0-12 Months",
IF(TelcoData2[[#This Row],[tenure]]&lt;=24,"13-24 Months",
IF(TelcoData2[[#This Row],[tenure]]&lt;=36,"25-36 Months",
IF(TelcoData2[[#This Row],[tenure]]&lt;=48,"37-48 Months",
IF(TelcoData2[[#This Row],[tenure]]&lt;=60,"49-60 Months",
"61-72 Months")))))</f>
        <v>0-12 Months</v>
      </c>
    </row>
    <row r="1653" spans="1:24" x14ac:dyDescent="0.3">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s="5">
        <v>79.099999999999994</v>
      </c>
      <c r="U1653" t="s">
        <v>23</v>
      </c>
      <c r="V1653" s="5">
        <f>IFERROR(VALUE(TRIM(TelcoData2[[#This Row],[TotalCharges]])),"")</f>
        <v>79.099999999999994</v>
      </c>
      <c r="W1653">
        <f>IF(TelcoData2[[#This Row],[Churn]]="Yes",1,0)</f>
        <v>1</v>
      </c>
      <c r="X1653" t="str">
        <f>IF(TelcoData2[[#This Row],[tenure]]&lt;=12,"0-12 Months",
IF(TelcoData2[[#This Row],[tenure]]&lt;=24,"13-24 Months",
IF(TelcoData2[[#This Row],[tenure]]&lt;=36,"25-36 Months",
IF(TelcoData2[[#This Row],[tenure]]&lt;=48,"37-48 Months",
IF(TelcoData2[[#This Row],[tenure]]&lt;=60,"49-60 Months",
"61-72 Months")))))</f>
        <v>0-12 Months</v>
      </c>
    </row>
    <row r="1654" spans="1:24" x14ac:dyDescent="0.3">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s="5">
        <v>592.75</v>
      </c>
      <c r="U1654" t="s">
        <v>24</v>
      </c>
      <c r="V1654" s="5">
        <f>IFERROR(VALUE(TRIM(TelcoData2[[#This Row],[TotalCharges]])),"")</f>
        <v>592.75</v>
      </c>
      <c r="W1654">
        <f>IF(TelcoData2[[#This Row],[Churn]]="Yes",1,0)</f>
        <v>0</v>
      </c>
      <c r="X1654" t="str">
        <f>IF(TelcoData2[[#This Row],[tenure]]&lt;=12,"0-12 Months",
IF(TelcoData2[[#This Row],[tenure]]&lt;=24,"13-24 Months",
IF(TelcoData2[[#This Row],[tenure]]&lt;=36,"25-36 Months",
IF(TelcoData2[[#This Row],[tenure]]&lt;=48,"37-48 Months",
IF(TelcoData2[[#This Row],[tenure]]&lt;=60,"49-60 Months",
"61-72 Months")))))</f>
        <v>13-24 Months</v>
      </c>
    </row>
    <row r="1655" spans="1:24" x14ac:dyDescent="0.3">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s="5">
        <v>1185.95</v>
      </c>
      <c r="U1655" t="s">
        <v>24</v>
      </c>
      <c r="V1655" s="5">
        <f>IFERROR(VALUE(TRIM(TelcoData2[[#This Row],[TotalCharges]])),"")</f>
        <v>1185.95</v>
      </c>
      <c r="W1655">
        <f>IF(TelcoData2[[#This Row],[Churn]]="Yes",1,0)</f>
        <v>0</v>
      </c>
      <c r="X1655" t="str">
        <f>IF(TelcoData2[[#This Row],[tenure]]&lt;=12,"0-12 Months",
IF(TelcoData2[[#This Row],[tenure]]&lt;=24,"13-24 Months",
IF(TelcoData2[[#This Row],[tenure]]&lt;=36,"25-36 Months",
IF(TelcoData2[[#This Row],[tenure]]&lt;=48,"37-48 Months",
IF(TelcoData2[[#This Row],[tenure]]&lt;=60,"49-60 Months",
"61-72 Months")))))</f>
        <v>49-60 Months</v>
      </c>
    </row>
    <row r="1656" spans="1:24" x14ac:dyDescent="0.3">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s="5">
        <v>18.8</v>
      </c>
      <c r="U1656" t="s">
        <v>24</v>
      </c>
      <c r="V1656" s="5">
        <f>IFERROR(VALUE(TRIM(TelcoData2[[#This Row],[TotalCharges]])),"")</f>
        <v>18.8</v>
      </c>
      <c r="W1656">
        <f>IF(TelcoData2[[#This Row],[Churn]]="Yes",1,0)</f>
        <v>0</v>
      </c>
      <c r="X1656" t="str">
        <f>IF(TelcoData2[[#This Row],[tenure]]&lt;=12,"0-12 Months",
IF(TelcoData2[[#This Row],[tenure]]&lt;=24,"13-24 Months",
IF(TelcoData2[[#This Row],[tenure]]&lt;=36,"25-36 Months",
IF(TelcoData2[[#This Row],[tenure]]&lt;=48,"37-48 Months",
IF(TelcoData2[[#This Row],[tenure]]&lt;=60,"49-60 Months",
"61-72 Months")))))</f>
        <v>0-12 Months</v>
      </c>
    </row>
    <row r="1657" spans="1:24" x14ac:dyDescent="0.3">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s="5">
        <v>134.5</v>
      </c>
      <c r="U1657" t="s">
        <v>23</v>
      </c>
      <c r="V1657" s="5">
        <f>IFERROR(VALUE(TRIM(TelcoData2[[#This Row],[TotalCharges]])),"")</f>
        <v>134.5</v>
      </c>
      <c r="W1657">
        <f>IF(TelcoData2[[#This Row],[Churn]]="Yes",1,0)</f>
        <v>1</v>
      </c>
      <c r="X1657" t="str">
        <f>IF(TelcoData2[[#This Row],[tenure]]&lt;=12,"0-12 Months",
IF(TelcoData2[[#This Row],[tenure]]&lt;=24,"13-24 Months",
IF(TelcoData2[[#This Row],[tenure]]&lt;=36,"25-36 Months",
IF(TelcoData2[[#This Row],[tenure]]&lt;=48,"37-48 Months",
IF(TelcoData2[[#This Row],[tenure]]&lt;=60,"49-60 Months",
"61-72 Months")))))</f>
        <v>0-12 Months</v>
      </c>
    </row>
    <row r="1658" spans="1:24" x14ac:dyDescent="0.3">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s="5">
        <v>4921.2</v>
      </c>
      <c r="U1658" t="s">
        <v>24</v>
      </c>
      <c r="V1658" s="5">
        <f>IFERROR(VALUE(TRIM(TelcoData2[[#This Row],[TotalCharges]])),"")</f>
        <v>4921.2</v>
      </c>
      <c r="W1658">
        <f>IF(TelcoData2[[#This Row],[Churn]]="Yes",1,0)</f>
        <v>0</v>
      </c>
      <c r="X1658" t="str">
        <f>IF(TelcoData2[[#This Row],[tenure]]&lt;=12,"0-12 Months",
IF(TelcoData2[[#This Row],[tenure]]&lt;=24,"13-24 Months",
IF(TelcoData2[[#This Row],[tenure]]&lt;=36,"25-36 Months",
IF(TelcoData2[[#This Row],[tenure]]&lt;=48,"37-48 Months",
IF(TelcoData2[[#This Row],[tenure]]&lt;=60,"49-60 Months",
"61-72 Months")))))</f>
        <v>49-60 Months</v>
      </c>
    </row>
    <row r="1659" spans="1:24" x14ac:dyDescent="0.3">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s="5">
        <v>901.25</v>
      </c>
      <c r="U1659" t="s">
        <v>24</v>
      </c>
      <c r="V1659" s="5">
        <f>IFERROR(VALUE(TRIM(TelcoData2[[#This Row],[TotalCharges]])),"")</f>
        <v>901.25</v>
      </c>
      <c r="W1659">
        <f>IF(TelcoData2[[#This Row],[Churn]]="Yes",1,0)</f>
        <v>0</v>
      </c>
      <c r="X1659" t="str">
        <f>IF(TelcoData2[[#This Row],[tenure]]&lt;=12,"0-12 Months",
IF(TelcoData2[[#This Row],[tenure]]&lt;=24,"13-24 Months",
IF(TelcoData2[[#This Row],[tenure]]&lt;=36,"25-36 Months",
IF(TelcoData2[[#This Row],[tenure]]&lt;=48,"37-48 Months",
IF(TelcoData2[[#This Row],[tenure]]&lt;=60,"49-60 Months",
"61-72 Months")))))</f>
        <v>25-36 Months</v>
      </c>
    </row>
    <row r="1660" spans="1:24" x14ac:dyDescent="0.3">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s="5">
        <v>5341.8</v>
      </c>
      <c r="U1660" t="s">
        <v>23</v>
      </c>
      <c r="V1660" s="5">
        <f>IFERROR(VALUE(TRIM(TelcoData2[[#This Row],[TotalCharges]])),"")</f>
        <v>5341.8</v>
      </c>
      <c r="W1660">
        <f>IF(TelcoData2[[#This Row],[Churn]]="Yes",1,0)</f>
        <v>1</v>
      </c>
      <c r="X1660" t="str">
        <f>IF(TelcoData2[[#This Row],[tenure]]&lt;=12,"0-12 Months",
IF(TelcoData2[[#This Row],[tenure]]&lt;=24,"13-24 Months",
IF(TelcoData2[[#This Row],[tenure]]&lt;=36,"25-36 Months",
IF(TelcoData2[[#This Row],[tenure]]&lt;=48,"37-48 Months",
IF(TelcoData2[[#This Row],[tenure]]&lt;=60,"49-60 Months",
"61-72 Months")))))</f>
        <v>49-60 Months</v>
      </c>
    </row>
    <row r="1661" spans="1:24" x14ac:dyDescent="0.3">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s="5">
        <v>4859.95</v>
      </c>
      <c r="U1661" t="s">
        <v>24</v>
      </c>
      <c r="V1661" s="5">
        <f>IFERROR(VALUE(TRIM(TelcoData2[[#This Row],[TotalCharges]])),"")</f>
        <v>4859.95</v>
      </c>
      <c r="W1661">
        <f>IF(TelcoData2[[#This Row],[Churn]]="Yes",1,0)</f>
        <v>0</v>
      </c>
      <c r="X1661" t="str">
        <f>IF(TelcoData2[[#This Row],[tenure]]&lt;=12,"0-12 Months",
IF(TelcoData2[[#This Row],[tenure]]&lt;=24,"13-24 Months",
IF(TelcoData2[[#This Row],[tenure]]&lt;=36,"25-36 Months",
IF(TelcoData2[[#This Row],[tenure]]&lt;=48,"37-48 Months",
IF(TelcoData2[[#This Row],[tenure]]&lt;=60,"49-60 Months",
"61-72 Months")))))</f>
        <v>61-72 Months</v>
      </c>
    </row>
    <row r="1662" spans="1:24" x14ac:dyDescent="0.3">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s="5">
        <v>1139.2</v>
      </c>
      <c r="U1662" t="s">
        <v>24</v>
      </c>
      <c r="V1662" s="5">
        <f>IFERROR(VALUE(TRIM(TelcoData2[[#This Row],[TotalCharges]])),"")</f>
        <v>1139.2</v>
      </c>
      <c r="W1662">
        <f>IF(TelcoData2[[#This Row],[Churn]]="Yes",1,0)</f>
        <v>0</v>
      </c>
      <c r="X1662" t="str">
        <f>IF(TelcoData2[[#This Row],[tenure]]&lt;=12,"0-12 Months",
IF(TelcoData2[[#This Row],[tenure]]&lt;=24,"13-24 Months",
IF(TelcoData2[[#This Row],[tenure]]&lt;=36,"25-36 Months",
IF(TelcoData2[[#This Row],[tenure]]&lt;=48,"37-48 Months",
IF(TelcoData2[[#This Row],[tenure]]&lt;=60,"49-60 Months",
"61-72 Months")))))</f>
        <v>37-48 Months</v>
      </c>
    </row>
    <row r="1663" spans="1:24" x14ac:dyDescent="0.3">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s="5">
        <v>7082.45</v>
      </c>
      <c r="U1663" t="s">
        <v>24</v>
      </c>
      <c r="V1663" s="5">
        <f>IFERROR(VALUE(TRIM(TelcoData2[[#This Row],[TotalCharges]])),"")</f>
        <v>7082.45</v>
      </c>
      <c r="W1663">
        <f>IF(TelcoData2[[#This Row],[Churn]]="Yes",1,0)</f>
        <v>0</v>
      </c>
      <c r="X1663" t="str">
        <f>IF(TelcoData2[[#This Row],[tenure]]&lt;=12,"0-12 Months",
IF(TelcoData2[[#This Row],[tenure]]&lt;=24,"13-24 Months",
IF(TelcoData2[[#This Row],[tenure]]&lt;=36,"25-36 Months",
IF(TelcoData2[[#This Row],[tenure]]&lt;=48,"37-48 Months",
IF(TelcoData2[[#This Row],[tenure]]&lt;=60,"49-60 Months",
"61-72 Months")))))</f>
        <v>61-72 Months</v>
      </c>
    </row>
    <row r="1664" spans="1:24" x14ac:dyDescent="0.3">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s="5">
        <v>324.60000000000002</v>
      </c>
      <c r="U1664" t="s">
        <v>23</v>
      </c>
      <c r="V1664" s="5">
        <f>IFERROR(VALUE(TRIM(TelcoData2[[#This Row],[TotalCharges]])),"")</f>
        <v>324.60000000000002</v>
      </c>
      <c r="W1664">
        <f>IF(TelcoData2[[#This Row],[Churn]]="Yes",1,0)</f>
        <v>1</v>
      </c>
      <c r="X1664" t="str">
        <f>IF(TelcoData2[[#This Row],[tenure]]&lt;=12,"0-12 Months",
IF(TelcoData2[[#This Row],[tenure]]&lt;=24,"13-24 Months",
IF(TelcoData2[[#This Row],[tenure]]&lt;=36,"25-36 Months",
IF(TelcoData2[[#This Row],[tenure]]&lt;=48,"37-48 Months",
IF(TelcoData2[[#This Row],[tenure]]&lt;=60,"49-60 Months",
"61-72 Months")))))</f>
        <v>0-12 Months</v>
      </c>
    </row>
    <row r="1665" spans="1:24" x14ac:dyDescent="0.3">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s="5">
        <v>4812.75</v>
      </c>
      <c r="U1665" t="s">
        <v>23</v>
      </c>
      <c r="V1665" s="5">
        <f>IFERROR(VALUE(TRIM(TelcoData2[[#This Row],[TotalCharges]])),"")</f>
        <v>4812.75</v>
      </c>
      <c r="W1665">
        <f>IF(TelcoData2[[#This Row],[Churn]]="Yes",1,0)</f>
        <v>1</v>
      </c>
      <c r="X1665" t="str">
        <f>IF(TelcoData2[[#This Row],[tenure]]&lt;=12,"0-12 Months",
IF(TelcoData2[[#This Row],[tenure]]&lt;=24,"13-24 Months",
IF(TelcoData2[[#This Row],[tenure]]&lt;=36,"25-36 Months",
IF(TelcoData2[[#This Row],[tenure]]&lt;=48,"37-48 Months",
IF(TelcoData2[[#This Row],[tenure]]&lt;=60,"49-60 Months",
"61-72 Months")))))</f>
        <v>49-60 Months</v>
      </c>
    </row>
    <row r="1666" spans="1:24" x14ac:dyDescent="0.3">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s="5">
        <v>4399.5</v>
      </c>
      <c r="U1666" t="s">
        <v>23</v>
      </c>
      <c r="V1666" s="5">
        <f>IFERROR(VALUE(TRIM(TelcoData2[[#This Row],[TotalCharges]])),"")</f>
        <v>4399.5</v>
      </c>
      <c r="W1666">
        <f>IF(TelcoData2[[#This Row],[Churn]]="Yes",1,0)</f>
        <v>1</v>
      </c>
      <c r="X1666" t="str">
        <f>IF(TelcoData2[[#This Row],[tenure]]&lt;=12,"0-12 Months",
IF(TelcoData2[[#This Row],[tenure]]&lt;=24,"13-24 Months",
IF(TelcoData2[[#This Row],[tenure]]&lt;=36,"25-36 Months",
IF(TelcoData2[[#This Row],[tenure]]&lt;=48,"37-48 Months",
IF(TelcoData2[[#This Row],[tenure]]&lt;=60,"49-60 Months",
"61-72 Months")))))</f>
        <v>37-48 Months</v>
      </c>
    </row>
    <row r="1667" spans="1:24" x14ac:dyDescent="0.3">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s="5">
        <v>663.55</v>
      </c>
      <c r="U1667" t="s">
        <v>24</v>
      </c>
      <c r="V1667" s="5">
        <f>IFERROR(VALUE(TRIM(TelcoData2[[#This Row],[TotalCharges]])),"")</f>
        <v>663.55</v>
      </c>
      <c r="W1667">
        <f>IF(TelcoData2[[#This Row],[Churn]]="Yes",1,0)</f>
        <v>0</v>
      </c>
      <c r="X1667" t="str">
        <f>IF(TelcoData2[[#This Row],[tenure]]&lt;=12,"0-12 Months",
IF(TelcoData2[[#This Row],[tenure]]&lt;=24,"13-24 Months",
IF(TelcoData2[[#This Row],[tenure]]&lt;=36,"25-36 Months",
IF(TelcoData2[[#This Row],[tenure]]&lt;=48,"37-48 Months",
IF(TelcoData2[[#This Row],[tenure]]&lt;=60,"49-60 Months",
"61-72 Months")))))</f>
        <v>0-12 Months</v>
      </c>
    </row>
    <row r="1668" spans="1:24" x14ac:dyDescent="0.3">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s="5">
        <v>174.65</v>
      </c>
      <c r="U1668" t="s">
        <v>24</v>
      </c>
      <c r="V1668" s="5">
        <f>IFERROR(VALUE(TRIM(TelcoData2[[#This Row],[TotalCharges]])),"")</f>
        <v>174.65</v>
      </c>
      <c r="W1668">
        <f>IF(TelcoData2[[#This Row],[Churn]]="Yes",1,0)</f>
        <v>0</v>
      </c>
      <c r="X1668" t="str">
        <f>IF(TelcoData2[[#This Row],[tenure]]&lt;=12,"0-12 Months",
IF(TelcoData2[[#This Row],[tenure]]&lt;=24,"13-24 Months",
IF(TelcoData2[[#This Row],[tenure]]&lt;=36,"25-36 Months",
IF(TelcoData2[[#This Row],[tenure]]&lt;=48,"37-48 Months",
IF(TelcoData2[[#This Row],[tenure]]&lt;=60,"49-60 Months",
"61-72 Months")))))</f>
        <v>0-12 Months</v>
      </c>
    </row>
    <row r="1669" spans="1:24" x14ac:dyDescent="0.3">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s="5">
        <v>321.7</v>
      </c>
      <c r="U1669" t="s">
        <v>24</v>
      </c>
      <c r="V1669" s="5">
        <f>IFERROR(VALUE(TRIM(TelcoData2[[#This Row],[TotalCharges]])),"")</f>
        <v>321.7</v>
      </c>
      <c r="W1669">
        <f>IF(TelcoData2[[#This Row],[Churn]]="Yes",1,0)</f>
        <v>0</v>
      </c>
      <c r="X1669" t="str">
        <f>IF(TelcoData2[[#This Row],[tenure]]&lt;=12,"0-12 Months",
IF(TelcoData2[[#This Row],[tenure]]&lt;=24,"13-24 Months",
IF(TelcoData2[[#This Row],[tenure]]&lt;=36,"25-36 Months",
IF(TelcoData2[[#This Row],[tenure]]&lt;=48,"37-48 Months",
IF(TelcoData2[[#This Row],[tenure]]&lt;=60,"49-60 Months",
"61-72 Months")))))</f>
        <v>13-24 Months</v>
      </c>
    </row>
    <row r="1670" spans="1:24" x14ac:dyDescent="0.3">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s="5">
        <v>5125.5</v>
      </c>
      <c r="U1670" t="s">
        <v>24</v>
      </c>
      <c r="V1670" s="5">
        <f>IFERROR(VALUE(TRIM(TelcoData2[[#This Row],[TotalCharges]])),"")</f>
        <v>5125.5</v>
      </c>
      <c r="W1670">
        <f>IF(TelcoData2[[#This Row],[Churn]]="Yes",1,0)</f>
        <v>0</v>
      </c>
      <c r="X1670" t="str">
        <f>IF(TelcoData2[[#This Row],[tenure]]&lt;=12,"0-12 Months",
IF(TelcoData2[[#This Row],[tenure]]&lt;=24,"13-24 Months",
IF(TelcoData2[[#This Row],[tenure]]&lt;=36,"25-36 Months",
IF(TelcoData2[[#This Row],[tenure]]&lt;=48,"37-48 Months",
IF(TelcoData2[[#This Row],[tenure]]&lt;=60,"49-60 Months",
"61-72 Months")))))</f>
        <v>37-48 Months</v>
      </c>
    </row>
    <row r="1671" spans="1:24" x14ac:dyDescent="0.3">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s="5">
        <v>548.9</v>
      </c>
      <c r="U1671" t="s">
        <v>24</v>
      </c>
      <c r="V1671" s="5">
        <f>IFERROR(VALUE(TRIM(TelcoData2[[#This Row],[TotalCharges]])),"")</f>
        <v>548.9</v>
      </c>
      <c r="W1671">
        <f>IF(TelcoData2[[#This Row],[Churn]]="Yes",1,0)</f>
        <v>0</v>
      </c>
      <c r="X1671" t="str">
        <f>IF(TelcoData2[[#This Row],[tenure]]&lt;=12,"0-12 Months",
IF(TelcoData2[[#This Row],[tenure]]&lt;=24,"13-24 Months",
IF(TelcoData2[[#This Row],[tenure]]&lt;=36,"25-36 Months",
IF(TelcoData2[[#This Row],[tenure]]&lt;=48,"37-48 Months",
IF(TelcoData2[[#This Row],[tenure]]&lt;=60,"49-60 Months",
"61-72 Months")))))</f>
        <v>0-12 Months</v>
      </c>
    </row>
    <row r="1672" spans="1:24" x14ac:dyDescent="0.3">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s="5">
        <v>50.15</v>
      </c>
      <c r="U1672" t="s">
        <v>23</v>
      </c>
      <c r="V1672" s="5">
        <f>IFERROR(VALUE(TRIM(TelcoData2[[#This Row],[TotalCharges]])),"")</f>
        <v>50.15</v>
      </c>
      <c r="W1672">
        <f>IF(TelcoData2[[#This Row],[Churn]]="Yes",1,0)</f>
        <v>1</v>
      </c>
      <c r="X1672" t="str">
        <f>IF(TelcoData2[[#This Row],[tenure]]&lt;=12,"0-12 Months",
IF(TelcoData2[[#This Row],[tenure]]&lt;=24,"13-24 Months",
IF(TelcoData2[[#This Row],[tenure]]&lt;=36,"25-36 Months",
IF(TelcoData2[[#This Row],[tenure]]&lt;=48,"37-48 Months",
IF(TelcoData2[[#This Row],[tenure]]&lt;=60,"49-60 Months",
"61-72 Months")))))</f>
        <v>0-12 Months</v>
      </c>
    </row>
    <row r="1673" spans="1:24" x14ac:dyDescent="0.3">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s="5">
        <v>7031.3</v>
      </c>
      <c r="U1673" t="s">
        <v>24</v>
      </c>
      <c r="V1673" s="5">
        <f>IFERROR(VALUE(TRIM(TelcoData2[[#This Row],[TotalCharges]])),"")</f>
        <v>7031.3</v>
      </c>
      <c r="W1673">
        <f>IF(TelcoData2[[#This Row],[Churn]]="Yes",1,0)</f>
        <v>0</v>
      </c>
      <c r="X1673" t="str">
        <f>IF(TelcoData2[[#This Row],[tenure]]&lt;=12,"0-12 Months",
IF(TelcoData2[[#This Row],[tenure]]&lt;=24,"13-24 Months",
IF(TelcoData2[[#This Row],[tenure]]&lt;=36,"25-36 Months",
IF(TelcoData2[[#This Row],[tenure]]&lt;=48,"37-48 Months",
IF(TelcoData2[[#This Row],[tenure]]&lt;=60,"49-60 Months",
"61-72 Months")))))</f>
        <v>61-72 Months</v>
      </c>
    </row>
    <row r="1674" spans="1:24" x14ac:dyDescent="0.3">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s="5">
        <v>5016.6499999999996</v>
      </c>
      <c r="U1674" t="s">
        <v>24</v>
      </c>
      <c r="V1674" s="5">
        <f>IFERROR(VALUE(TRIM(TelcoData2[[#This Row],[TotalCharges]])),"")</f>
        <v>5016.6499999999996</v>
      </c>
      <c r="W1674">
        <f>IF(TelcoData2[[#This Row],[Churn]]="Yes",1,0)</f>
        <v>0</v>
      </c>
      <c r="X1674" t="str">
        <f>IF(TelcoData2[[#This Row],[tenure]]&lt;=12,"0-12 Months",
IF(TelcoData2[[#This Row],[tenure]]&lt;=24,"13-24 Months",
IF(TelcoData2[[#This Row],[tenure]]&lt;=36,"25-36 Months",
IF(TelcoData2[[#This Row],[tenure]]&lt;=48,"37-48 Months",
IF(TelcoData2[[#This Row],[tenure]]&lt;=60,"49-60 Months",
"61-72 Months")))))</f>
        <v>61-72 Months</v>
      </c>
    </row>
    <row r="1675" spans="1:24" x14ac:dyDescent="0.3">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s="5">
        <v>4594.95</v>
      </c>
      <c r="U1675" t="s">
        <v>23</v>
      </c>
      <c r="V1675" s="5">
        <f>IFERROR(VALUE(TRIM(TelcoData2[[#This Row],[TotalCharges]])),"")</f>
        <v>4594.95</v>
      </c>
      <c r="W1675">
        <f>IF(TelcoData2[[#This Row],[Churn]]="Yes",1,0)</f>
        <v>1</v>
      </c>
      <c r="X1675" t="str">
        <f>IF(TelcoData2[[#This Row],[tenure]]&lt;=12,"0-12 Months",
IF(TelcoData2[[#This Row],[tenure]]&lt;=24,"13-24 Months",
IF(TelcoData2[[#This Row],[tenure]]&lt;=36,"25-36 Months",
IF(TelcoData2[[#This Row],[tenure]]&lt;=48,"37-48 Months",
IF(TelcoData2[[#This Row],[tenure]]&lt;=60,"49-60 Months",
"61-72 Months")))))</f>
        <v>37-48 Months</v>
      </c>
    </row>
    <row r="1676" spans="1:24" x14ac:dyDescent="0.3">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s="5">
        <v>611.45000000000005</v>
      </c>
      <c r="U1676" t="s">
        <v>24</v>
      </c>
      <c r="V1676" s="5">
        <f>IFERROR(VALUE(TRIM(TelcoData2[[#This Row],[TotalCharges]])),"")</f>
        <v>611.45000000000005</v>
      </c>
      <c r="W1676">
        <f>IF(TelcoData2[[#This Row],[Churn]]="Yes",1,0)</f>
        <v>0</v>
      </c>
      <c r="X1676" t="str">
        <f>IF(TelcoData2[[#This Row],[tenure]]&lt;=12,"0-12 Months",
IF(TelcoData2[[#This Row],[tenure]]&lt;=24,"13-24 Months",
IF(TelcoData2[[#This Row],[tenure]]&lt;=36,"25-36 Months",
IF(TelcoData2[[#This Row],[tenure]]&lt;=48,"37-48 Months",
IF(TelcoData2[[#This Row],[tenure]]&lt;=60,"49-60 Months",
"61-72 Months")))))</f>
        <v>13-24 Months</v>
      </c>
    </row>
    <row r="1677" spans="1:24" x14ac:dyDescent="0.3">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s="5">
        <v>2384.15</v>
      </c>
      <c r="U1677" t="s">
        <v>23</v>
      </c>
      <c r="V1677" s="5">
        <f>IFERROR(VALUE(TRIM(TelcoData2[[#This Row],[TotalCharges]])),"")</f>
        <v>2384.15</v>
      </c>
      <c r="W1677">
        <f>IF(TelcoData2[[#This Row],[Churn]]="Yes",1,0)</f>
        <v>1</v>
      </c>
      <c r="X1677" t="str">
        <f>IF(TelcoData2[[#This Row],[tenure]]&lt;=12,"0-12 Months",
IF(TelcoData2[[#This Row],[tenure]]&lt;=24,"13-24 Months",
IF(TelcoData2[[#This Row],[tenure]]&lt;=36,"25-36 Months",
IF(TelcoData2[[#This Row],[tenure]]&lt;=48,"37-48 Months",
IF(TelcoData2[[#This Row],[tenure]]&lt;=60,"49-60 Months",
"61-72 Months")))))</f>
        <v>25-36 Months</v>
      </c>
    </row>
    <row r="1678" spans="1:24" x14ac:dyDescent="0.3">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s="5">
        <v>319.85000000000002</v>
      </c>
      <c r="U1678" t="s">
        <v>24</v>
      </c>
      <c r="V1678" s="5">
        <f>IFERROR(VALUE(TRIM(TelcoData2[[#This Row],[TotalCharges]])),"")</f>
        <v>319.85000000000002</v>
      </c>
      <c r="W1678">
        <f>IF(TelcoData2[[#This Row],[Churn]]="Yes",1,0)</f>
        <v>0</v>
      </c>
      <c r="X1678" t="str">
        <f>IF(TelcoData2[[#This Row],[tenure]]&lt;=12,"0-12 Months",
IF(TelcoData2[[#This Row],[tenure]]&lt;=24,"13-24 Months",
IF(TelcoData2[[#This Row],[tenure]]&lt;=36,"25-36 Months",
IF(TelcoData2[[#This Row],[tenure]]&lt;=48,"37-48 Months",
IF(TelcoData2[[#This Row],[tenure]]&lt;=60,"49-60 Months",
"61-72 Months")))))</f>
        <v>0-12 Months</v>
      </c>
    </row>
    <row r="1679" spans="1:24" x14ac:dyDescent="0.3">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s="5">
        <v>153.30000000000001</v>
      </c>
      <c r="U1679" t="s">
        <v>24</v>
      </c>
      <c r="V1679" s="5">
        <f>IFERROR(VALUE(TRIM(TelcoData2[[#This Row],[TotalCharges]])),"")</f>
        <v>153.30000000000001</v>
      </c>
      <c r="W1679">
        <f>IF(TelcoData2[[#This Row],[Churn]]="Yes",1,0)</f>
        <v>0</v>
      </c>
      <c r="X1679" t="str">
        <f>IF(TelcoData2[[#This Row],[tenure]]&lt;=12,"0-12 Months",
IF(TelcoData2[[#This Row],[tenure]]&lt;=24,"13-24 Months",
IF(TelcoData2[[#This Row],[tenure]]&lt;=36,"25-36 Months",
IF(TelcoData2[[#This Row],[tenure]]&lt;=48,"37-48 Months",
IF(TelcoData2[[#This Row],[tenure]]&lt;=60,"49-60 Months",
"61-72 Months")))))</f>
        <v>0-12 Months</v>
      </c>
    </row>
    <row r="1680" spans="1:24" x14ac:dyDescent="0.3">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s="5">
        <v>7035.6</v>
      </c>
      <c r="U1680" t="s">
        <v>24</v>
      </c>
      <c r="V1680" s="5">
        <f>IFERROR(VALUE(TRIM(TelcoData2[[#This Row],[TotalCharges]])),"")</f>
        <v>7035.6</v>
      </c>
      <c r="W1680">
        <f>IF(TelcoData2[[#This Row],[Churn]]="Yes",1,0)</f>
        <v>0</v>
      </c>
      <c r="X1680" t="str">
        <f>IF(TelcoData2[[#This Row],[tenure]]&lt;=12,"0-12 Months",
IF(TelcoData2[[#This Row],[tenure]]&lt;=24,"13-24 Months",
IF(TelcoData2[[#This Row],[tenure]]&lt;=36,"25-36 Months",
IF(TelcoData2[[#This Row],[tenure]]&lt;=48,"37-48 Months",
IF(TelcoData2[[#This Row],[tenure]]&lt;=60,"49-60 Months",
"61-72 Months")))))</f>
        <v>61-72 Months</v>
      </c>
    </row>
    <row r="1681" spans="1:24" x14ac:dyDescent="0.3">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s="5">
        <v>344.2</v>
      </c>
      <c r="U1681" t="s">
        <v>24</v>
      </c>
      <c r="V1681" s="5">
        <f>IFERROR(VALUE(TRIM(TelcoData2[[#This Row],[TotalCharges]])),"")</f>
        <v>344.2</v>
      </c>
      <c r="W1681">
        <f>IF(TelcoData2[[#This Row],[Churn]]="Yes",1,0)</f>
        <v>0</v>
      </c>
      <c r="X1681" t="str">
        <f>IF(TelcoData2[[#This Row],[tenure]]&lt;=12,"0-12 Months",
IF(TelcoData2[[#This Row],[tenure]]&lt;=24,"13-24 Months",
IF(TelcoData2[[#This Row],[tenure]]&lt;=36,"25-36 Months",
IF(TelcoData2[[#This Row],[tenure]]&lt;=48,"37-48 Months",
IF(TelcoData2[[#This Row],[tenure]]&lt;=60,"49-60 Months",
"61-72 Months")))))</f>
        <v>0-12 Months</v>
      </c>
    </row>
    <row r="1682" spans="1:24" x14ac:dyDescent="0.3">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s="5">
        <v>1431.65</v>
      </c>
      <c r="U1682" t="s">
        <v>24</v>
      </c>
      <c r="V1682" s="5">
        <f>IFERROR(VALUE(TRIM(TelcoData2[[#This Row],[TotalCharges]])),"")</f>
        <v>1431.65</v>
      </c>
      <c r="W1682">
        <f>IF(TelcoData2[[#This Row],[Churn]]="Yes",1,0)</f>
        <v>0</v>
      </c>
      <c r="X1682" t="str">
        <f>IF(TelcoData2[[#This Row],[tenure]]&lt;=12,"0-12 Months",
IF(TelcoData2[[#This Row],[tenure]]&lt;=24,"13-24 Months",
IF(TelcoData2[[#This Row],[tenure]]&lt;=36,"25-36 Months",
IF(TelcoData2[[#This Row],[tenure]]&lt;=48,"37-48 Months",
IF(TelcoData2[[#This Row],[tenure]]&lt;=60,"49-60 Months",
"61-72 Months")))))</f>
        <v>49-60 Months</v>
      </c>
    </row>
    <row r="1683" spans="1:24" x14ac:dyDescent="0.3">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s="5">
        <v>1849.2</v>
      </c>
      <c r="U1683" t="s">
        <v>24</v>
      </c>
      <c r="V1683" s="5">
        <f>IFERROR(VALUE(TRIM(TelcoData2[[#This Row],[TotalCharges]])),"")</f>
        <v>1849.2</v>
      </c>
      <c r="W1683">
        <f>IF(TelcoData2[[#This Row],[Churn]]="Yes",1,0)</f>
        <v>0</v>
      </c>
      <c r="X1683" t="str">
        <f>IF(TelcoData2[[#This Row],[tenure]]&lt;=12,"0-12 Months",
IF(TelcoData2[[#This Row],[tenure]]&lt;=24,"13-24 Months",
IF(TelcoData2[[#This Row],[tenure]]&lt;=36,"25-36 Months",
IF(TelcoData2[[#This Row],[tenure]]&lt;=48,"37-48 Months",
IF(TelcoData2[[#This Row],[tenure]]&lt;=60,"49-60 Months",
"61-72 Months")))))</f>
        <v>61-72 Months</v>
      </c>
    </row>
    <row r="1684" spans="1:24" x14ac:dyDescent="0.3">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s="5">
        <v>6083.1</v>
      </c>
      <c r="U1684" t="s">
        <v>24</v>
      </c>
      <c r="V1684" s="5">
        <f>IFERROR(VALUE(TRIM(TelcoData2[[#This Row],[TotalCharges]])),"")</f>
        <v>6083.1</v>
      </c>
      <c r="W1684">
        <f>IF(TelcoData2[[#This Row],[Churn]]="Yes",1,0)</f>
        <v>0</v>
      </c>
      <c r="X1684" t="str">
        <f>IF(TelcoData2[[#This Row],[tenure]]&lt;=12,"0-12 Months",
IF(TelcoData2[[#This Row],[tenure]]&lt;=24,"13-24 Months",
IF(TelcoData2[[#This Row],[tenure]]&lt;=36,"25-36 Months",
IF(TelcoData2[[#This Row],[tenure]]&lt;=48,"37-48 Months",
IF(TelcoData2[[#This Row],[tenure]]&lt;=60,"49-60 Months",
"61-72 Months")))))</f>
        <v>61-72 Months</v>
      </c>
    </row>
    <row r="1685" spans="1:24" x14ac:dyDescent="0.3">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s="5">
        <v>426.65</v>
      </c>
      <c r="U1685" t="s">
        <v>24</v>
      </c>
      <c r="V1685" s="5">
        <f>IFERROR(VALUE(TRIM(TelcoData2[[#This Row],[TotalCharges]])),"")</f>
        <v>426.65</v>
      </c>
      <c r="W1685">
        <f>IF(TelcoData2[[#This Row],[Churn]]="Yes",1,0)</f>
        <v>0</v>
      </c>
      <c r="X1685" t="str">
        <f>IF(TelcoData2[[#This Row],[tenure]]&lt;=12,"0-12 Months",
IF(TelcoData2[[#This Row],[tenure]]&lt;=24,"13-24 Months",
IF(TelcoData2[[#This Row],[tenure]]&lt;=36,"25-36 Months",
IF(TelcoData2[[#This Row],[tenure]]&lt;=48,"37-48 Months",
IF(TelcoData2[[#This Row],[tenure]]&lt;=60,"49-60 Months",
"61-72 Months")))))</f>
        <v>13-24 Months</v>
      </c>
    </row>
    <row r="1686" spans="1:24" x14ac:dyDescent="0.3">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s="5">
        <v>1655.35</v>
      </c>
      <c r="U1686" t="s">
        <v>24</v>
      </c>
      <c r="V1686" s="5">
        <f>IFERROR(VALUE(TRIM(TelcoData2[[#This Row],[TotalCharges]])),"")</f>
        <v>1655.35</v>
      </c>
      <c r="W1686">
        <f>IF(TelcoData2[[#This Row],[Churn]]="Yes",1,0)</f>
        <v>0</v>
      </c>
      <c r="X1686" t="str">
        <f>IF(TelcoData2[[#This Row],[tenure]]&lt;=12,"0-12 Months",
IF(TelcoData2[[#This Row],[tenure]]&lt;=24,"13-24 Months",
IF(TelcoData2[[#This Row],[tenure]]&lt;=36,"25-36 Months",
IF(TelcoData2[[#This Row],[tenure]]&lt;=48,"37-48 Months",
IF(TelcoData2[[#This Row],[tenure]]&lt;=60,"49-60 Months",
"61-72 Months")))))</f>
        <v>25-36 Months</v>
      </c>
    </row>
    <row r="1687" spans="1:24" x14ac:dyDescent="0.3">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s="5">
        <v>1943.9</v>
      </c>
      <c r="U1687" t="s">
        <v>24</v>
      </c>
      <c r="V1687" s="5">
        <f>IFERROR(VALUE(TRIM(TelcoData2[[#This Row],[TotalCharges]])),"")</f>
        <v>1943.9</v>
      </c>
      <c r="W1687">
        <f>IF(TelcoData2[[#This Row],[Churn]]="Yes",1,0)</f>
        <v>0</v>
      </c>
      <c r="X1687" t="str">
        <f>IF(TelcoData2[[#This Row],[tenure]]&lt;=12,"0-12 Months",
IF(TelcoData2[[#This Row],[tenure]]&lt;=24,"13-24 Months",
IF(TelcoData2[[#This Row],[tenure]]&lt;=36,"25-36 Months",
IF(TelcoData2[[#This Row],[tenure]]&lt;=48,"37-48 Months",
IF(TelcoData2[[#This Row],[tenure]]&lt;=60,"49-60 Months",
"61-72 Months")))))</f>
        <v>25-36 Months</v>
      </c>
    </row>
    <row r="1688" spans="1:24" x14ac:dyDescent="0.3">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s="5">
        <v>1616.15</v>
      </c>
      <c r="U1688" t="s">
        <v>23</v>
      </c>
      <c r="V1688" s="5">
        <f>IFERROR(VALUE(TRIM(TelcoData2[[#This Row],[TotalCharges]])),"")</f>
        <v>1616.15</v>
      </c>
      <c r="W1688">
        <f>IF(TelcoData2[[#This Row],[Churn]]="Yes",1,0)</f>
        <v>1</v>
      </c>
      <c r="X1688" t="str">
        <f>IF(TelcoData2[[#This Row],[tenure]]&lt;=12,"0-12 Months",
IF(TelcoData2[[#This Row],[tenure]]&lt;=24,"13-24 Months",
IF(TelcoData2[[#This Row],[tenure]]&lt;=36,"25-36 Months",
IF(TelcoData2[[#This Row],[tenure]]&lt;=48,"37-48 Months",
IF(TelcoData2[[#This Row],[tenure]]&lt;=60,"49-60 Months",
"61-72 Months")))))</f>
        <v>25-36 Months</v>
      </c>
    </row>
    <row r="1689" spans="1:24" x14ac:dyDescent="0.3">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s="5">
        <v>314.95</v>
      </c>
      <c r="U1689" t="s">
        <v>24</v>
      </c>
      <c r="V1689" s="5">
        <f>IFERROR(VALUE(TRIM(TelcoData2[[#This Row],[TotalCharges]])),"")</f>
        <v>314.95</v>
      </c>
      <c r="W1689">
        <f>IF(TelcoData2[[#This Row],[Churn]]="Yes",1,0)</f>
        <v>0</v>
      </c>
      <c r="X1689" t="str">
        <f>IF(TelcoData2[[#This Row],[tenure]]&lt;=12,"0-12 Months",
IF(TelcoData2[[#This Row],[tenure]]&lt;=24,"13-24 Months",
IF(TelcoData2[[#This Row],[tenure]]&lt;=36,"25-36 Months",
IF(TelcoData2[[#This Row],[tenure]]&lt;=48,"37-48 Months",
IF(TelcoData2[[#This Row],[tenure]]&lt;=60,"49-60 Months",
"61-72 Months")))))</f>
        <v>0-12 Months</v>
      </c>
    </row>
    <row r="1690" spans="1:24" x14ac:dyDescent="0.3">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s="5">
        <v>804.85</v>
      </c>
      <c r="U1690" t="s">
        <v>24</v>
      </c>
      <c r="V1690" s="5">
        <f>IFERROR(VALUE(TRIM(TelcoData2[[#This Row],[TotalCharges]])),"")</f>
        <v>804.85</v>
      </c>
      <c r="W1690">
        <f>IF(TelcoData2[[#This Row],[Churn]]="Yes",1,0)</f>
        <v>0</v>
      </c>
      <c r="X1690" t="str">
        <f>IF(TelcoData2[[#This Row],[tenure]]&lt;=12,"0-12 Months",
IF(TelcoData2[[#This Row],[tenure]]&lt;=24,"13-24 Months",
IF(TelcoData2[[#This Row],[tenure]]&lt;=36,"25-36 Months",
IF(TelcoData2[[#This Row],[tenure]]&lt;=48,"37-48 Months",
IF(TelcoData2[[#This Row],[tenure]]&lt;=60,"49-60 Months",
"61-72 Months")))))</f>
        <v>37-48 Months</v>
      </c>
    </row>
    <row r="1691" spans="1:24" x14ac:dyDescent="0.3">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s="5">
        <v>465.7</v>
      </c>
      <c r="U1691" t="s">
        <v>24</v>
      </c>
      <c r="V1691" s="5">
        <f>IFERROR(VALUE(TRIM(TelcoData2[[#This Row],[TotalCharges]])),"")</f>
        <v>465.7</v>
      </c>
      <c r="W1691">
        <f>IF(TelcoData2[[#This Row],[Churn]]="Yes",1,0)</f>
        <v>0</v>
      </c>
      <c r="X1691" t="str">
        <f>IF(TelcoData2[[#This Row],[tenure]]&lt;=12,"0-12 Months",
IF(TelcoData2[[#This Row],[tenure]]&lt;=24,"13-24 Months",
IF(TelcoData2[[#This Row],[tenure]]&lt;=36,"25-36 Months",
IF(TelcoData2[[#This Row],[tenure]]&lt;=48,"37-48 Months",
IF(TelcoData2[[#This Row],[tenure]]&lt;=60,"49-60 Months",
"61-72 Months")))))</f>
        <v>0-12 Months</v>
      </c>
    </row>
    <row r="1692" spans="1:24" x14ac:dyDescent="0.3">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s="5">
        <v>6669.05</v>
      </c>
      <c r="U1692" t="s">
        <v>24</v>
      </c>
      <c r="V1692" s="5">
        <f>IFERROR(VALUE(TRIM(TelcoData2[[#This Row],[TotalCharges]])),"")</f>
        <v>6669.05</v>
      </c>
      <c r="W1692">
        <f>IF(TelcoData2[[#This Row],[Churn]]="Yes",1,0)</f>
        <v>0</v>
      </c>
      <c r="X1692" t="str">
        <f>IF(TelcoData2[[#This Row],[tenure]]&lt;=12,"0-12 Months",
IF(TelcoData2[[#This Row],[tenure]]&lt;=24,"13-24 Months",
IF(TelcoData2[[#This Row],[tenure]]&lt;=36,"25-36 Months",
IF(TelcoData2[[#This Row],[tenure]]&lt;=48,"37-48 Months",
IF(TelcoData2[[#This Row],[tenure]]&lt;=60,"49-60 Months",
"61-72 Months")))))</f>
        <v>61-72 Months</v>
      </c>
    </row>
    <row r="1693" spans="1:24" x14ac:dyDescent="0.3">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s="5">
        <v>1161.75</v>
      </c>
      <c r="U1693" t="s">
        <v>24</v>
      </c>
      <c r="V1693" s="5">
        <f>IFERROR(VALUE(TRIM(TelcoData2[[#This Row],[TotalCharges]])),"")</f>
        <v>1161.75</v>
      </c>
      <c r="W1693">
        <f>IF(TelcoData2[[#This Row],[Churn]]="Yes",1,0)</f>
        <v>0</v>
      </c>
      <c r="X1693" t="str">
        <f>IF(TelcoData2[[#This Row],[tenure]]&lt;=12,"0-12 Months",
IF(TelcoData2[[#This Row],[tenure]]&lt;=24,"13-24 Months",
IF(TelcoData2[[#This Row],[tenure]]&lt;=36,"25-36 Months",
IF(TelcoData2[[#This Row],[tenure]]&lt;=48,"37-48 Months",
IF(TelcoData2[[#This Row],[tenure]]&lt;=60,"49-60 Months",
"61-72 Months")))))</f>
        <v>49-60 Months</v>
      </c>
    </row>
    <row r="1694" spans="1:24" x14ac:dyDescent="0.3">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s="5">
        <v>947.75</v>
      </c>
      <c r="U1694" t="s">
        <v>24</v>
      </c>
      <c r="V1694" s="5">
        <f>IFERROR(VALUE(TRIM(TelcoData2[[#This Row],[TotalCharges]])),"")</f>
        <v>947.75</v>
      </c>
      <c r="W1694">
        <f>IF(TelcoData2[[#This Row],[Churn]]="Yes",1,0)</f>
        <v>0</v>
      </c>
      <c r="X1694" t="str">
        <f>IF(TelcoData2[[#This Row],[tenure]]&lt;=12,"0-12 Months",
IF(TelcoData2[[#This Row],[tenure]]&lt;=24,"13-24 Months",
IF(TelcoData2[[#This Row],[tenure]]&lt;=36,"25-36 Months",
IF(TelcoData2[[#This Row],[tenure]]&lt;=48,"37-48 Months",
IF(TelcoData2[[#This Row],[tenure]]&lt;=60,"49-60 Months",
"61-72 Months")))))</f>
        <v>37-48 Months</v>
      </c>
    </row>
    <row r="1695" spans="1:24" x14ac:dyDescent="0.3">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s="5">
        <v>8375.0499999999993</v>
      </c>
      <c r="U1695" t="s">
        <v>24</v>
      </c>
      <c r="V1695" s="5">
        <f>IFERROR(VALUE(TRIM(TelcoData2[[#This Row],[TotalCharges]])),"")</f>
        <v>8375.0499999999993</v>
      </c>
      <c r="W1695">
        <f>IF(TelcoData2[[#This Row],[Churn]]="Yes",1,0)</f>
        <v>0</v>
      </c>
      <c r="X1695" t="str">
        <f>IF(TelcoData2[[#This Row],[tenure]]&lt;=12,"0-12 Months",
IF(TelcoData2[[#This Row],[tenure]]&lt;=24,"13-24 Months",
IF(TelcoData2[[#This Row],[tenure]]&lt;=36,"25-36 Months",
IF(TelcoData2[[#This Row],[tenure]]&lt;=48,"37-48 Months",
IF(TelcoData2[[#This Row],[tenure]]&lt;=60,"49-60 Months",
"61-72 Months")))))</f>
        <v>61-72 Months</v>
      </c>
    </row>
    <row r="1696" spans="1:24" x14ac:dyDescent="0.3">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s="5">
        <v>34.700000000000003</v>
      </c>
      <c r="U1696" t="s">
        <v>23</v>
      </c>
      <c r="V1696" s="5">
        <f>IFERROR(VALUE(TRIM(TelcoData2[[#This Row],[TotalCharges]])),"")</f>
        <v>34.700000000000003</v>
      </c>
      <c r="W1696">
        <f>IF(TelcoData2[[#This Row],[Churn]]="Yes",1,0)</f>
        <v>1</v>
      </c>
      <c r="X1696" t="str">
        <f>IF(TelcoData2[[#This Row],[tenure]]&lt;=12,"0-12 Months",
IF(TelcoData2[[#This Row],[tenure]]&lt;=24,"13-24 Months",
IF(TelcoData2[[#This Row],[tenure]]&lt;=36,"25-36 Months",
IF(TelcoData2[[#This Row],[tenure]]&lt;=48,"37-48 Months",
IF(TelcoData2[[#This Row],[tenure]]&lt;=60,"49-60 Months",
"61-72 Months")))))</f>
        <v>0-12 Months</v>
      </c>
    </row>
    <row r="1697" spans="1:24" x14ac:dyDescent="0.3">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s="5">
        <v>3770</v>
      </c>
      <c r="U1697" t="s">
        <v>24</v>
      </c>
      <c r="V1697" s="5">
        <f>IFERROR(VALUE(TRIM(TelcoData2[[#This Row],[TotalCharges]])),"")</f>
        <v>3770</v>
      </c>
      <c r="W1697">
        <f>IF(TelcoData2[[#This Row],[Churn]]="Yes",1,0)</f>
        <v>0</v>
      </c>
      <c r="X1697" t="str">
        <f>IF(TelcoData2[[#This Row],[tenure]]&lt;=12,"0-12 Months",
IF(TelcoData2[[#This Row],[tenure]]&lt;=24,"13-24 Months",
IF(TelcoData2[[#This Row],[tenure]]&lt;=36,"25-36 Months",
IF(TelcoData2[[#This Row],[tenure]]&lt;=48,"37-48 Months",
IF(TelcoData2[[#This Row],[tenure]]&lt;=60,"49-60 Months",
"61-72 Months")))))</f>
        <v>49-60 Months</v>
      </c>
    </row>
    <row r="1698" spans="1:24" x14ac:dyDescent="0.3">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s="5">
        <v>264.8</v>
      </c>
      <c r="U1698" t="s">
        <v>23</v>
      </c>
      <c r="V1698" s="5">
        <f>IFERROR(VALUE(TRIM(TelcoData2[[#This Row],[TotalCharges]])),"")</f>
        <v>264.8</v>
      </c>
      <c r="W1698">
        <f>IF(TelcoData2[[#This Row],[Churn]]="Yes",1,0)</f>
        <v>1</v>
      </c>
      <c r="X1698" t="str">
        <f>IF(TelcoData2[[#This Row],[tenure]]&lt;=12,"0-12 Months",
IF(TelcoData2[[#This Row],[tenure]]&lt;=24,"13-24 Months",
IF(TelcoData2[[#This Row],[tenure]]&lt;=36,"25-36 Months",
IF(TelcoData2[[#This Row],[tenure]]&lt;=48,"37-48 Months",
IF(TelcoData2[[#This Row],[tenure]]&lt;=60,"49-60 Months",
"61-72 Months")))))</f>
        <v>0-12 Months</v>
      </c>
    </row>
    <row r="1699" spans="1:24" x14ac:dyDescent="0.3">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s="5">
        <v>4707.8500000000004</v>
      </c>
      <c r="U1699" t="s">
        <v>24</v>
      </c>
      <c r="V1699" s="5">
        <f>IFERROR(VALUE(TRIM(TelcoData2[[#This Row],[TotalCharges]])),"")</f>
        <v>4707.8500000000004</v>
      </c>
      <c r="W1699">
        <f>IF(TelcoData2[[#This Row],[Churn]]="Yes",1,0)</f>
        <v>0</v>
      </c>
      <c r="X1699" t="str">
        <f>IF(TelcoData2[[#This Row],[tenure]]&lt;=12,"0-12 Months",
IF(TelcoData2[[#This Row],[tenure]]&lt;=24,"13-24 Months",
IF(TelcoData2[[#This Row],[tenure]]&lt;=36,"25-36 Months",
IF(TelcoData2[[#This Row],[tenure]]&lt;=48,"37-48 Months",
IF(TelcoData2[[#This Row],[tenure]]&lt;=60,"49-60 Months",
"61-72 Months")))))</f>
        <v>61-72 Months</v>
      </c>
    </row>
    <row r="1700" spans="1:24" x14ac:dyDescent="0.3">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s="5">
        <v>6152.4</v>
      </c>
      <c r="U1700" t="s">
        <v>24</v>
      </c>
      <c r="V1700" s="5">
        <f>IFERROR(VALUE(TRIM(TelcoData2[[#This Row],[TotalCharges]])),"")</f>
        <v>6152.4</v>
      </c>
      <c r="W1700">
        <f>IF(TelcoData2[[#This Row],[Churn]]="Yes",1,0)</f>
        <v>0</v>
      </c>
      <c r="X1700" t="str">
        <f>IF(TelcoData2[[#This Row],[tenure]]&lt;=12,"0-12 Months",
IF(TelcoData2[[#This Row],[tenure]]&lt;=24,"13-24 Months",
IF(TelcoData2[[#This Row],[tenure]]&lt;=36,"25-36 Months",
IF(TelcoData2[[#This Row],[tenure]]&lt;=48,"37-48 Months",
IF(TelcoData2[[#This Row],[tenure]]&lt;=60,"49-60 Months",
"61-72 Months")))))</f>
        <v>61-72 Months</v>
      </c>
    </row>
    <row r="1701" spans="1:24" x14ac:dyDescent="0.3">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s="5">
        <v>958.1</v>
      </c>
      <c r="U1701" t="s">
        <v>24</v>
      </c>
      <c r="V1701" s="5">
        <f>IFERROR(VALUE(TRIM(TelcoData2[[#This Row],[TotalCharges]])),"")</f>
        <v>958.1</v>
      </c>
      <c r="W1701">
        <f>IF(TelcoData2[[#This Row],[Churn]]="Yes",1,0)</f>
        <v>0</v>
      </c>
      <c r="X1701" t="str">
        <f>IF(TelcoData2[[#This Row],[tenure]]&lt;=12,"0-12 Months",
IF(TelcoData2[[#This Row],[tenure]]&lt;=24,"13-24 Months",
IF(TelcoData2[[#This Row],[tenure]]&lt;=36,"25-36 Months",
IF(TelcoData2[[#This Row],[tenure]]&lt;=48,"37-48 Months",
IF(TelcoData2[[#This Row],[tenure]]&lt;=60,"49-60 Months",
"61-72 Months")))))</f>
        <v>37-48 Months</v>
      </c>
    </row>
    <row r="1702" spans="1:24" x14ac:dyDescent="0.3">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s="5">
        <v>943</v>
      </c>
      <c r="U1702" t="s">
        <v>24</v>
      </c>
      <c r="V1702" s="5">
        <f>IFERROR(VALUE(TRIM(TelcoData2[[#This Row],[TotalCharges]])),"")</f>
        <v>943</v>
      </c>
      <c r="W1702">
        <f>IF(TelcoData2[[#This Row],[Churn]]="Yes",1,0)</f>
        <v>0</v>
      </c>
      <c r="X1702" t="str">
        <f>IF(TelcoData2[[#This Row],[tenure]]&lt;=12,"0-12 Months",
IF(TelcoData2[[#This Row],[tenure]]&lt;=24,"13-24 Months",
IF(TelcoData2[[#This Row],[tenure]]&lt;=36,"25-36 Months",
IF(TelcoData2[[#This Row],[tenure]]&lt;=48,"37-48 Months",
IF(TelcoData2[[#This Row],[tenure]]&lt;=60,"49-60 Months",
"61-72 Months")))))</f>
        <v>37-48 Months</v>
      </c>
    </row>
    <row r="1703" spans="1:24" x14ac:dyDescent="0.3">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s="5">
        <v>6615.15</v>
      </c>
      <c r="U1703" t="s">
        <v>23</v>
      </c>
      <c r="V1703" s="5">
        <f>IFERROR(VALUE(TRIM(TelcoData2[[#This Row],[TotalCharges]])),"")</f>
        <v>6615.15</v>
      </c>
      <c r="W1703">
        <f>IF(TelcoData2[[#This Row],[Churn]]="Yes",1,0)</f>
        <v>1</v>
      </c>
      <c r="X1703" t="str">
        <f>IF(TelcoData2[[#This Row],[tenure]]&lt;=12,"0-12 Months",
IF(TelcoData2[[#This Row],[tenure]]&lt;=24,"13-24 Months",
IF(TelcoData2[[#This Row],[tenure]]&lt;=36,"25-36 Months",
IF(TelcoData2[[#This Row],[tenure]]&lt;=48,"37-48 Months",
IF(TelcoData2[[#This Row],[tenure]]&lt;=60,"49-60 Months",
"61-72 Months")))))</f>
        <v>61-72 Months</v>
      </c>
    </row>
    <row r="1704" spans="1:24" x14ac:dyDescent="0.3">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s="5">
        <v>2200.25</v>
      </c>
      <c r="U1704" t="s">
        <v>23</v>
      </c>
      <c r="V1704" s="5">
        <f>IFERROR(VALUE(TRIM(TelcoData2[[#This Row],[TotalCharges]])),"")</f>
        <v>2200.25</v>
      </c>
      <c r="W1704">
        <f>IF(TelcoData2[[#This Row],[Churn]]="Yes",1,0)</f>
        <v>1</v>
      </c>
      <c r="X1704" t="str">
        <f>IF(TelcoData2[[#This Row],[tenure]]&lt;=12,"0-12 Months",
IF(TelcoData2[[#This Row],[tenure]]&lt;=24,"13-24 Months",
IF(TelcoData2[[#This Row],[tenure]]&lt;=36,"25-36 Months",
IF(TelcoData2[[#This Row],[tenure]]&lt;=48,"37-48 Months",
IF(TelcoData2[[#This Row],[tenure]]&lt;=60,"49-60 Months",
"61-72 Months")))))</f>
        <v>13-24 Months</v>
      </c>
    </row>
    <row r="1705" spans="1:24" x14ac:dyDescent="0.3">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s="5">
        <v>425.1</v>
      </c>
      <c r="U1705" t="s">
        <v>24</v>
      </c>
      <c r="V1705" s="5">
        <f>IFERROR(VALUE(TRIM(TelcoData2[[#This Row],[TotalCharges]])),"")</f>
        <v>425.1</v>
      </c>
      <c r="W1705">
        <f>IF(TelcoData2[[#This Row],[Churn]]="Yes",1,0)</f>
        <v>0</v>
      </c>
      <c r="X1705" t="str">
        <f>IF(TelcoData2[[#This Row],[tenure]]&lt;=12,"0-12 Months",
IF(TelcoData2[[#This Row],[tenure]]&lt;=24,"13-24 Months",
IF(TelcoData2[[#This Row],[tenure]]&lt;=36,"25-36 Months",
IF(TelcoData2[[#This Row],[tenure]]&lt;=48,"37-48 Months",
IF(TelcoData2[[#This Row],[tenure]]&lt;=60,"49-60 Months",
"61-72 Months")))))</f>
        <v>0-12 Months</v>
      </c>
    </row>
    <row r="1706" spans="1:24" x14ac:dyDescent="0.3">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s="5">
        <v>99.75</v>
      </c>
      <c r="U1706" t="s">
        <v>23</v>
      </c>
      <c r="V1706" s="5">
        <f>IFERROR(VALUE(TRIM(TelcoData2[[#This Row],[TotalCharges]])),"")</f>
        <v>99.75</v>
      </c>
      <c r="W1706">
        <f>IF(TelcoData2[[#This Row],[Churn]]="Yes",1,0)</f>
        <v>1</v>
      </c>
      <c r="X1706" t="str">
        <f>IF(TelcoData2[[#This Row],[tenure]]&lt;=12,"0-12 Months",
IF(TelcoData2[[#This Row],[tenure]]&lt;=24,"13-24 Months",
IF(TelcoData2[[#This Row],[tenure]]&lt;=36,"25-36 Months",
IF(TelcoData2[[#This Row],[tenure]]&lt;=48,"37-48 Months",
IF(TelcoData2[[#This Row],[tenure]]&lt;=60,"49-60 Months",
"61-72 Months")))))</f>
        <v>0-12 Months</v>
      </c>
    </row>
    <row r="1707" spans="1:24" x14ac:dyDescent="0.3">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s="5">
        <v>5044.8</v>
      </c>
      <c r="U1707" t="s">
        <v>24</v>
      </c>
      <c r="V1707" s="5">
        <f>IFERROR(VALUE(TRIM(TelcoData2[[#This Row],[TotalCharges]])),"")</f>
        <v>5044.8</v>
      </c>
      <c r="W1707">
        <f>IF(TelcoData2[[#This Row],[Churn]]="Yes",1,0)</f>
        <v>0</v>
      </c>
      <c r="X1707" t="str">
        <f>IF(TelcoData2[[#This Row],[tenure]]&lt;=12,"0-12 Months",
IF(TelcoData2[[#This Row],[tenure]]&lt;=24,"13-24 Months",
IF(TelcoData2[[#This Row],[tenure]]&lt;=36,"25-36 Months",
IF(TelcoData2[[#This Row],[tenure]]&lt;=48,"37-48 Months",
IF(TelcoData2[[#This Row],[tenure]]&lt;=60,"49-60 Months",
"61-72 Months")))))</f>
        <v>49-60 Months</v>
      </c>
    </row>
    <row r="1708" spans="1:24" x14ac:dyDescent="0.3">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s="5">
        <v>6743.55</v>
      </c>
      <c r="U1708" t="s">
        <v>24</v>
      </c>
      <c r="V1708" s="5">
        <f>IFERROR(VALUE(TRIM(TelcoData2[[#This Row],[TotalCharges]])),"")</f>
        <v>6743.55</v>
      </c>
      <c r="W1708">
        <f>IF(TelcoData2[[#This Row],[Churn]]="Yes",1,0)</f>
        <v>0</v>
      </c>
      <c r="X1708" t="str">
        <f>IF(TelcoData2[[#This Row],[tenure]]&lt;=12,"0-12 Months",
IF(TelcoData2[[#This Row],[tenure]]&lt;=24,"13-24 Months",
IF(TelcoData2[[#This Row],[tenure]]&lt;=36,"25-36 Months",
IF(TelcoData2[[#This Row],[tenure]]&lt;=48,"37-48 Months",
IF(TelcoData2[[#This Row],[tenure]]&lt;=60,"49-60 Months",
"61-72 Months")))))</f>
        <v>61-72 Months</v>
      </c>
    </row>
    <row r="1709" spans="1:24" x14ac:dyDescent="0.3">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s="5">
        <v>196.4</v>
      </c>
      <c r="U1709" t="s">
        <v>24</v>
      </c>
      <c r="V1709" s="5">
        <f>IFERROR(VALUE(TRIM(TelcoData2[[#This Row],[TotalCharges]])),"")</f>
        <v>196.4</v>
      </c>
      <c r="W1709">
        <f>IF(TelcoData2[[#This Row],[Churn]]="Yes",1,0)</f>
        <v>0</v>
      </c>
      <c r="X1709" t="str">
        <f>IF(TelcoData2[[#This Row],[tenure]]&lt;=12,"0-12 Months",
IF(TelcoData2[[#This Row],[tenure]]&lt;=24,"13-24 Months",
IF(TelcoData2[[#This Row],[tenure]]&lt;=36,"25-36 Months",
IF(TelcoData2[[#This Row],[tenure]]&lt;=48,"37-48 Months",
IF(TelcoData2[[#This Row],[tenure]]&lt;=60,"49-60 Months",
"61-72 Months")))))</f>
        <v>0-12 Months</v>
      </c>
    </row>
    <row r="1710" spans="1:24" x14ac:dyDescent="0.3">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s="5">
        <v>299.7</v>
      </c>
      <c r="U1710" t="s">
        <v>23</v>
      </c>
      <c r="V1710" s="5">
        <f>IFERROR(VALUE(TRIM(TelcoData2[[#This Row],[TotalCharges]])),"")</f>
        <v>299.7</v>
      </c>
      <c r="W1710">
        <f>IF(TelcoData2[[#This Row],[Churn]]="Yes",1,0)</f>
        <v>1</v>
      </c>
      <c r="X1710" t="str">
        <f>IF(TelcoData2[[#This Row],[tenure]]&lt;=12,"0-12 Months",
IF(TelcoData2[[#This Row],[tenure]]&lt;=24,"13-24 Months",
IF(TelcoData2[[#This Row],[tenure]]&lt;=36,"25-36 Months",
IF(TelcoData2[[#This Row],[tenure]]&lt;=48,"37-48 Months",
IF(TelcoData2[[#This Row],[tenure]]&lt;=60,"49-60 Months",
"61-72 Months")))))</f>
        <v>0-12 Months</v>
      </c>
    </row>
    <row r="1711" spans="1:24" x14ac:dyDescent="0.3">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s="5">
        <v>2093.9</v>
      </c>
      <c r="U1711" t="s">
        <v>24</v>
      </c>
      <c r="V1711" s="5">
        <f>IFERROR(VALUE(TRIM(TelcoData2[[#This Row],[TotalCharges]])),"")</f>
        <v>2093.9</v>
      </c>
      <c r="W1711">
        <f>IF(TelcoData2[[#This Row],[Churn]]="Yes",1,0)</f>
        <v>0</v>
      </c>
      <c r="X1711" t="str">
        <f>IF(TelcoData2[[#This Row],[tenure]]&lt;=12,"0-12 Months",
IF(TelcoData2[[#This Row],[tenure]]&lt;=24,"13-24 Months",
IF(TelcoData2[[#This Row],[tenure]]&lt;=36,"25-36 Months",
IF(TelcoData2[[#This Row],[tenure]]&lt;=48,"37-48 Months",
IF(TelcoData2[[#This Row],[tenure]]&lt;=60,"49-60 Months",
"61-72 Months")))))</f>
        <v>25-36 Months</v>
      </c>
    </row>
    <row r="1712" spans="1:24" x14ac:dyDescent="0.3">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s="5">
        <v>417.75</v>
      </c>
      <c r="U1712" t="s">
        <v>24</v>
      </c>
      <c r="V1712" s="5">
        <f>IFERROR(VALUE(TRIM(TelcoData2[[#This Row],[TotalCharges]])),"")</f>
        <v>417.75</v>
      </c>
      <c r="W1712">
        <f>IF(TelcoData2[[#This Row],[Churn]]="Yes",1,0)</f>
        <v>0</v>
      </c>
      <c r="X1712" t="str">
        <f>IF(TelcoData2[[#This Row],[tenure]]&lt;=12,"0-12 Months",
IF(TelcoData2[[#This Row],[tenure]]&lt;=24,"13-24 Months",
IF(TelcoData2[[#This Row],[tenure]]&lt;=36,"25-36 Months",
IF(TelcoData2[[#This Row],[tenure]]&lt;=48,"37-48 Months",
IF(TelcoData2[[#This Row],[tenure]]&lt;=60,"49-60 Months",
"61-72 Months")))))</f>
        <v>0-12 Months</v>
      </c>
    </row>
    <row r="1713" spans="1:24" x14ac:dyDescent="0.3">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s="5">
        <v>1725.4</v>
      </c>
      <c r="U1713" t="s">
        <v>24</v>
      </c>
      <c r="V1713" s="5">
        <f>IFERROR(VALUE(TRIM(TelcoData2[[#This Row],[TotalCharges]])),"")</f>
        <v>1725.4</v>
      </c>
      <c r="W1713">
        <f>IF(TelcoData2[[#This Row],[Churn]]="Yes",1,0)</f>
        <v>0</v>
      </c>
      <c r="X1713" t="str">
        <f>IF(TelcoData2[[#This Row],[tenure]]&lt;=12,"0-12 Months",
IF(TelcoData2[[#This Row],[tenure]]&lt;=24,"13-24 Months",
IF(TelcoData2[[#This Row],[tenure]]&lt;=36,"25-36 Months",
IF(TelcoData2[[#This Row],[tenure]]&lt;=48,"37-48 Months",
IF(TelcoData2[[#This Row],[tenure]]&lt;=60,"49-60 Months",
"61-72 Months")))))</f>
        <v>61-72 Months</v>
      </c>
    </row>
    <row r="1714" spans="1:24" x14ac:dyDescent="0.3">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s="5">
        <v>1620.2</v>
      </c>
      <c r="U1714" t="s">
        <v>24</v>
      </c>
      <c r="V1714" s="5">
        <f>IFERROR(VALUE(TRIM(TelcoData2[[#This Row],[TotalCharges]])),"")</f>
        <v>1620.2</v>
      </c>
      <c r="W1714">
        <f>IF(TelcoData2[[#This Row],[Churn]]="Yes",1,0)</f>
        <v>0</v>
      </c>
      <c r="X1714" t="str">
        <f>IF(TelcoData2[[#This Row],[tenure]]&lt;=12,"0-12 Months",
IF(TelcoData2[[#This Row],[tenure]]&lt;=24,"13-24 Months",
IF(TelcoData2[[#This Row],[tenure]]&lt;=36,"25-36 Months",
IF(TelcoData2[[#This Row],[tenure]]&lt;=48,"37-48 Months",
IF(TelcoData2[[#This Row],[tenure]]&lt;=60,"49-60 Months",
"61-72 Months")))))</f>
        <v>25-36 Months</v>
      </c>
    </row>
    <row r="1715" spans="1:24" x14ac:dyDescent="0.3">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s="5">
        <v>3169.55</v>
      </c>
      <c r="U1715" t="s">
        <v>24</v>
      </c>
      <c r="V1715" s="5">
        <f>IFERROR(VALUE(TRIM(TelcoData2[[#This Row],[TotalCharges]])),"")</f>
        <v>3169.55</v>
      </c>
      <c r="W1715">
        <f>IF(TelcoData2[[#This Row],[Churn]]="Yes",1,0)</f>
        <v>0</v>
      </c>
      <c r="X1715" t="str">
        <f>IF(TelcoData2[[#This Row],[tenure]]&lt;=12,"0-12 Months",
IF(TelcoData2[[#This Row],[tenure]]&lt;=24,"13-24 Months",
IF(TelcoData2[[#This Row],[tenure]]&lt;=36,"25-36 Months",
IF(TelcoData2[[#This Row],[tenure]]&lt;=48,"37-48 Months",
IF(TelcoData2[[#This Row],[tenure]]&lt;=60,"49-60 Months",
"61-72 Months")))))</f>
        <v>49-60 Months</v>
      </c>
    </row>
    <row r="1716" spans="1:24" x14ac:dyDescent="0.3">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s="5">
        <v>5233.25</v>
      </c>
      <c r="U1716" t="s">
        <v>24</v>
      </c>
      <c r="V1716" s="5">
        <f>IFERROR(VALUE(TRIM(TelcoData2[[#This Row],[TotalCharges]])),"")</f>
        <v>5233.25</v>
      </c>
      <c r="W1716">
        <f>IF(TelcoData2[[#This Row],[Churn]]="Yes",1,0)</f>
        <v>0</v>
      </c>
      <c r="X1716" t="str">
        <f>IF(TelcoData2[[#This Row],[tenure]]&lt;=12,"0-12 Months",
IF(TelcoData2[[#This Row],[tenure]]&lt;=24,"13-24 Months",
IF(TelcoData2[[#This Row],[tenure]]&lt;=36,"25-36 Months",
IF(TelcoData2[[#This Row],[tenure]]&lt;=48,"37-48 Months",
IF(TelcoData2[[#This Row],[tenure]]&lt;=60,"49-60 Months",
"61-72 Months")))))</f>
        <v>61-72 Months</v>
      </c>
    </row>
    <row r="1717" spans="1:24" x14ac:dyDescent="0.3">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s="5">
        <v>967.85</v>
      </c>
      <c r="U1717" t="s">
        <v>24</v>
      </c>
      <c r="V1717" s="5">
        <f>IFERROR(VALUE(TRIM(TelcoData2[[#This Row],[TotalCharges]])),"")</f>
        <v>967.85</v>
      </c>
      <c r="W1717">
        <f>IF(TelcoData2[[#This Row],[Churn]]="Yes",1,0)</f>
        <v>0</v>
      </c>
      <c r="X1717" t="str">
        <f>IF(TelcoData2[[#This Row],[tenure]]&lt;=12,"0-12 Months",
IF(TelcoData2[[#This Row],[tenure]]&lt;=24,"13-24 Months",
IF(TelcoData2[[#This Row],[tenure]]&lt;=36,"25-36 Months",
IF(TelcoData2[[#This Row],[tenure]]&lt;=48,"37-48 Months",
IF(TelcoData2[[#This Row],[tenure]]&lt;=60,"49-60 Months",
"61-72 Months")))))</f>
        <v>37-48 Months</v>
      </c>
    </row>
    <row r="1718" spans="1:24" x14ac:dyDescent="0.3">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s="5">
        <v>438.05</v>
      </c>
      <c r="U1718" t="s">
        <v>24</v>
      </c>
      <c r="V1718" s="5">
        <f>IFERROR(VALUE(TRIM(TelcoData2[[#This Row],[TotalCharges]])),"")</f>
        <v>438.05</v>
      </c>
      <c r="W1718">
        <f>IF(TelcoData2[[#This Row],[Churn]]="Yes",1,0)</f>
        <v>0</v>
      </c>
      <c r="X1718" t="str">
        <f>IF(TelcoData2[[#This Row],[tenure]]&lt;=12,"0-12 Months",
IF(TelcoData2[[#This Row],[tenure]]&lt;=24,"13-24 Months",
IF(TelcoData2[[#This Row],[tenure]]&lt;=36,"25-36 Months",
IF(TelcoData2[[#This Row],[tenure]]&lt;=48,"37-48 Months",
IF(TelcoData2[[#This Row],[tenure]]&lt;=60,"49-60 Months",
"61-72 Months")))))</f>
        <v>0-12 Months</v>
      </c>
    </row>
    <row r="1719" spans="1:24" x14ac:dyDescent="0.3">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s="5">
        <v>1421.9</v>
      </c>
      <c r="U1719" t="s">
        <v>24</v>
      </c>
      <c r="V1719" s="5">
        <f>IFERROR(VALUE(TRIM(TelcoData2[[#This Row],[TotalCharges]])),"")</f>
        <v>1421.9</v>
      </c>
      <c r="W1719">
        <f>IF(TelcoData2[[#This Row],[Churn]]="Yes",1,0)</f>
        <v>0</v>
      </c>
      <c r="X1719" t="str">
        <f>IF(TelcoData2[[#This Row],[tenure]]&lt;=12,"0-12 Months",
IF(TelcoData2[[#This Row],[tenure]]&lt;=24,"13-24 Months",
IF(TelcoData2[[#This Row],[tenure]]&lt;=36,"25-36 Months",
IF(TelcoData2[[#This Row],[tenure]]&lt;=48,"37-48 Months",
IF(TelcoData2[[#This Row],[tenure]]&lt;=60,"49-60 Months",
"61-72 Months")))))</f>
        <v>61-72 Months</v>
      </c>
    </row>
    <row r="1720" spans="1:24" x14ac:dyDescent="0.3">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s="5">
        <v>323.14999999999998</v>
      </c>
      <c r="U1720" t="s">
        <v>24</v>
      </c>
      <c r="V1720" s="5">
        <f>IFERROR(VALUE(TRIM(TelcoData2[[#This Row],[TotalCharges]])),"")</f>
        <v>323.14999999999998</v>
      </c>
      <c r="W1720">
        <f>IF(TelcoData2[[#This Row],[Churn]]="Yes",1,0)</f>
        <v>0</v>
      </c>
      <c r="X1720" t="str">
        <f>IF(TelcoData2[[#This Row],[tenure]]&lt;=12,"0-12 Months",
IF(TelcoData2[[#This Row],[tenure]]&lt;=24,"13-24 Months",
IF(TelcoData2[[#This Row],[tenure]]&lt;=36,"25-36 Months",
IF(TelcoData2[[#This Row],[tenure]]&lt;=48,"37-48 Months",
IF(TelcoData2[[#This Row],[tenure]]&lt;=60,"49-60 Months",
"61-72 Months")))))</f>
        <v>13-24 Months</v>
      </c>
    </row>
    <row r="1721" spans="1:24" x14ac:dyDescent="0.3">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s="5">
        <v>318.60000000000002</v>
      </c>
      <c r="U1721" t="s">
        <v>24</v>
      </c>
      <c r="V1721" s="5">
        <f>IFERROR(VALUE(TRIM(TelcoData2[[#This Row],[TotalCharges]])),"")</f>
        <v>318.60000000000002</v>
      </c>
      <c r="W1721">
        <f>IF(TelcoData2[[#This Row],[Churn]]="Yes",1,0)</f>
        <v>0</v>
      </c>
      <c r="X1721" t="str">
        <f>IF(TelcoData2[[#This Row],[tenure]]&lt;=12,"0-12 Months",
IF(TelcoData2[[#This Row],[tenure]]&lt;=24,"13-24 Months",
IF(TelcoData2[[#This Row],[tenure]]&lt;=36,"25-36 Months",
IF(TelcoData2[[#This Row],[tenure]]&lt;=48,"37-48 Months",
IF(TelcoData2[[#This Row],[tenure]]&lt;=60,"49-60 Months",
"61-72 Months")))))</f>
        <v>0-12 Months</v>
      </c>
    </row>
    <row r="1722" spans="1:24" x14ac:dyDescent="0.3">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s="5">
        <v>163.69999999999999</v>
      </c>
      <c r="U1722" t="s">
        <v>24</v>
      </c>
      <c r="V1722" s="5">
        <f>IFERROR(VALUE(TRIM(TelcoData2[[#This Row],[TotalCharges]])),"")</f>
        <v>163.69999999999999</v>
      </c>
      <c r="W1722">
        <f>IF(TelcoData2[[#This Row],[Churn]]="Yes",1,0)</f>
        <v>0</v>
      </c>
      <c r="X1722" t="str">
        <f>IF(TelcoData2[[#This Row],[tenure]]&lt;=12,"0-12 Months",
IF(TelcoData2[[#This Row],[tenure]]&lt;=24,"13-24 Months",
IF(TelcoData2[[#This Row],[tenure]]&lt;=36,"25-36 Months",
IF(TelcoData2[[#This Row],[tenure]]&lt;=48,"37-48 Months",
IF(TelcoData2[[#This Row],[tenure]]&lt;=60,"49-60 Months",
"61-72 Months")))))</f>
        <v>0-12 Months</v>
      </c>
    </row>
    <row r="1723" spans="1:24" x14ac:dyDescent="0.3">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s="5">
        <v>639.65</v>
      </c>
      <c r="U1723" t="s">
        <v>23</v>
      </c>
      <c r="V1723" s="5">
        <f>IFERROR(VALUE(TRIM(TelcoData2[[#This Row],[TotalCharges]])),"")</f>
        <v>639.65</v>
      </c>
      <c r="W1723">
        <f>IF(TelcoData2[[#This Row],[Churn]]="Yes",1,0)</f>
        <v>1</v>
      </c>
      <c r="X1723" t="str">
        <f>IF(TelcoData2[[#This Row],[tenure]]&lt;=12,"0-12 Months",
IF(TelcoData2[[#This Row],[tenure]]&lt;=24,"13-24 Months",
IF(TelcoData2[[#This Row],[tenure]]&lt;=36,"25-36 Months",
IF(TelcoData2[[#This Row],[tenure]]&lt;=48,"37-48 Months",
IF(TelcoData2[[#This Row],[tenure]]&lt;=60,"49-60 Months",
"61-72 Months")))))</f>
        <v>0-12 Months</v>
      </c>
    </row>
    <row r="1724" spans="1:24" x14ac:dyDescent="0.3">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s="5">
        <v>2928.5</v>
      </c>
      <c r="U1724" t="s">
        <v>24</v>
      </c>
      <c r="V1724" s="5">
        <f>IFERROR(VALUE(TRIM(TelcoData2[[#This Row],[TotalCharges]])),"")</f>
        <v>2928.5</v>
      </c>
      <c r="W1724">
        <f>IF(TelcoData2[[#This Row],[Churn]]="Yes",1,0)</f>
        <v>0</v>
      </c>
      <c r="X1724" t="str">
        <f>IF(TelcoData2[[#This Row],[tenure]]&lt;=12,"0-12 Months",
IF(TelcoData2[[#This Row],[tenure]]&lt;=24,"13-24 Months",
IF(TelcoData2[[#This Row],[tenure]]&lt;=36,"25-36 Months",
IF(TelcoData2[[#This Row],[tenure]]&lt;=48,"37-48 Months",
IF(TelcoData2[[#This Row],[tenure]]&lt;=60,"49-60 Months",
"61-72 Months")))))</f>
        <v>49-60 Months</v>
      </c>
    </row>
    <row r="1725" spans="1:24" x14ac:dyDescent="0.3">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s="5">
        <v>100.35</v>
      </c>
      <c r="U1725" t="s">
        <v>24</v>
      </c>
      <c r="V1725" s="5">
        <f>IFERROR(VALUE(TRIM(TelcoData2[[#This Row],[TotalCharges]])),"")</f>
        <v>100.35</v>
      </c>
      <c r="W1725">
        <f>IF(TelcoData2[[#This Row],[Churn]]="Yes",1,0)</f>
        <v>0</v>
      </c>
      <c r="X1725" t="str">
        <f>IF(TelcoData2[[#This Row],[tenure]]&lt;=12,"0-12 Months",
IF(TelcoData2[[#This Row],[tenure]]&lt;=24,"13-24 Months",
IF(TelcoData2[[#This Row],[tenure]]&lt;=36,"25-36 Months",
IF(TelcoData2[[#This Row],[tenure]]&lt;=48,"37-48 Months",
IF(TelcoData2[[#This Row],[tenure]]&lt;=60,"49-60 Months",
"61-72 Months")))))</f>
        <v>0-12 Months</v>
      </c>
    </row>
    <row r="1726" spans="1:24" x14ac:dyDescent="0.3">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s="5">
        <v>273.2</v>
      </c>
      <c r="U1726" t="s">
        <v>24</v>
      </c>
      <c r="V1726" s="5">
        <f>IFERROR(VALUE(TRIM(TelcoData2[[#This Row],[TotalCharges]])),"")</f>
        <v>273.2</v>
      </c>
      <c r="W1726">
        <f>IF(TelcoData2[[#This Row],[Churn]]="Yes",1,0)</f>
        <v>0</v>
      </c>
      <c r="X1726" t="str">
        <f>IF(TelcoData2[[#This Row],[tenure]]&lt;=12,"0-12 Months",
IF(TelcoData2[[#This Row],[tenure]]&lt;=24,"13-24 Months",
IF(TelcoData2[[#This Row],[tenure]]&lt;=36,"25-36 Months",
IF(TelcoData2[[#This Row],[tenure]]&lt;=48,"37-48 Months",
IF(TelcoData2[[#This Row],[tenure]]&lt;=60,"49-60 Months",
"61-72 Months")))))</f>
        <v>0-12 Months</v>
      </c>
    </row>
    <row r="1727" spans="1:24" x14ac:dyDescent="0.3">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s="5">
        <v>1608.15</v>
      </c>
      <c r="U1727" t="s">
        <v>24</v>
      </c>
      <c r="V1727" s="5">
        <f>IFERROR(VALUE(TRIM(TelcoData2[[#This Row],[TotalCharges]])),"")</f>
        <v>1608.15</v>
      </c>
      <c r="W1727">
        <f>IF(TelcoData2[[#This Row],[Churn]]="Yes",1,0)</f>
        <v>0</v>
      </c>
      <c r="X1727" t="str">
        <f>IF(TelcoData2[[#This Row],[tenure]]&lt;=12,"0-12 Months",
IF(TelcoData2[[#This Row],[tenure]]&lt;=24,"13-24 Months",
IF(TelcoData2[[#This Row],[tenure]]&lt;=36,"25-36 Months",
IF(TelcoData2[[#This Row],[tenure]]&lt;=48,"37-48 Months",
IF(TelcoData2[[#This Row],[tenure]]&lt;=60,"49-60 Months",
"61-72 Months")))))</f>
        <v>13-24 Months</v>
      </c>
    </row>
    <row r="1728" spans="1:24" x14ac:dyDescent="0.3">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s="5">
        <v>1441.95</v>
      </c>
      <c r="U1728" t="s">
        <v>24</v>
      </c>
      <c r="V1728" s="5">
        <f>IFERROR(VALUE(TRIM(TelcoData2[[#This Row],[TotalCharges]])),"")</f>
        <v>1441.95</v>
      </c>
      <c r="W1728">
        <f>IF(TelcoData2[[#This Row],[Churn]]="Yes",1,0)</f>
        <v>0</v>
      </c>
      <c r="X1728" t="str">
        <f>IF(TelcoData2[[#This Row],[tenure]]&lt;=12,"0-12 Months",
IF(TelcoData2[[#This Row],[tenure]]&lt;=24,"13-24 Months",
IF(TelcoData2[[#This Row],[tenure]]&lt;=36,"25-36 Months",
IF(TelcoData2[[#This Row],[tenure]]&lt;=48,"37-48 Months",
IF(TelcoData2[[#This Row],[tenure]]&lt;=60,"49-60 Months",
"61-72 Months")))))</f>
        <v>25-36 Months</v>
      </c>
    </row>
    <row r="1729" spans="1:24" x14ac:dyDescent="0.3">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s="5">
        <v>2168.15</v>
      </c>
      <c r="U1729" t="s">
        <v>24</v>
      </c>
      <c r="V1729" s="5">
        <f>IFERROR(VALUE(TRIM(TelcoData2[[#This Row],[TotalCharges]])),"")</f>
        <v>2168.15</v>
      </c>
      <c r="W1729">
        <f>IF(TelcoData2[[#This Row],[Churn]]="Yes",1,0)</f>
        <v>0</v>
      </c>
      <c r="X1729" t="str">
        <f>IF(TelcoData2[[#This Row],[tenure]]&lt;=12,"0-12 Months",
IF(TelcoData2[[#This Row],[tenure]]&lt;=24,"13-24 Months",
IF(TelcoData2[[#This Row],[tenure]]&lt;=36,"25-36 Months",
IF(TelcoData2[[#This Row],[tenure]]&lt;=48,"37-48 Months",
IF(TelcoData2[[#This Row],[tenure]]&lt;=60,"49-60 Months",
"61-72 Months")))))</f>
        <v>25-36 Months</v>
      </c>
    </row>
    <row r="1730" spans="1:24" x14ac:dyDescent="0.3">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s="5">
        <v>3618.7</v>
      </c>
      <c r="U1730" t="s">
        <v>24</v>
      </c>
      <c r="V1730" s="5">
        <f>IFERROR(VALUE(TRIM(TelcoData2[[#This Row],[TotalCharges]])),"")</f>
        <v>3618.7</v>
      </c>
      <c r="W1730">
        <f>IF(TelcoData2[[#This Row],[Churn]]="Yes",1,0)</f>
        <v>0</v>
      </c>
      <c r="X1730" t="str">
        <f>IF(TelcoData2[[#This Row],[tenure]]&lt;=12,"0-12 Months",
IF(TelcoData2[[#This Row],[tenure]]&lt;=24,"13-24 Months",
IF(TelcoData2[[#This Row],[tenure]]&lt;=36,"25-36 Months",
IF(TelcoData2[[#This Row],[tenure]]&lt;=48,"37-48 Months",
IF(TelcoData2[[#This Row],[tenure]]&lt;=60,"49-60 Months",
"61-72 Months")))))</f>
        <v>37-48 Months</v>
      </c>
    </row>
    <row r="1731" spans="1:24" x14ac:dyDescent="0.3">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s="5">
        <v>5692.65</v>
      </c>
      <c r="U1731" t="s">
        <v>24</v>
      </c>
      <c r="V1731" s="5">
        <f>IFERROR(VALUE(TRIM(TelcoData2[[#This Row],[TotalCharges]])),"")</f>
        <v>5692.65</v>
      </c>
      <c r="W1731">
        <f>IF(TelcoData2[[#This Row],[Churn]]="Yes",1,0)</f>
        <v>0</v>
      </c>
      <c r="X1731" t="str">
        <f>IF(TelcoData2[[#This Row],[tenure]]&lt;=12,"0-12 Months",
IF(TelcoData2[[#This Row],[tenure]]&lt;=24,"13-24 Months",
IF(TelcoData2[[#This Row],[tenure]]&lt;=36,"25-36 Months",
IF(TelcoData2[[#This Row],[tenure]]&lt;=48,"37-48 Months",
IF(TelcoData2[[#This Row],[tenure]]&lt;=60,"49-60 Months",
"61-72 Months")))))</f>
        <v>61-72 Months</v>
      </c>
    </row>
    <row r="1732" spans="1:24" x14ac:dyDescent="0.3">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s="5">
        <v>59.85</v>
      </c>
      <c r="U1732" t="s">
        <v>23</v>
      </c>
      <c r="V1732" s="5">
        <f>IFERROR(VALUE(TRIM(TelcoData2[[#This Row],[TotalCharges]])),"")</f>
        <v>59.85</v>
      </c>
      <c r="W1732">
        <f>IF(TelcoData2[[#This Row],[Churn]]="Yes",1,0)</f>
        <v>1</v>
      </c>
      <c r="X1732" t="str">
        <f>IF(TelcoData2[[#This Row],[tenure]]&lt;=12,"0-12 Months",
IF(TelcoData2[[#This Row],[tenure]]&lt;=24,"13-24 Months",
IF(TelcoData2[[#This Row],[tenure]]&lt;=36,"25-36 Months",
IF(TelcoData2[[#This Row],[tenure]]&lt;=48,"37-48 Months",
IF(TelcoData2[[#This Row],[tenure]]&lt;=60,"49-60 Months",
"61-72 Months")))))</f>
        <v>0-12 Months</v>
      </c>
    </row>
    <row r="1733" spans="1:24" x14ac:dyDescent="0.3">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s="5">
        <v>69.599999999999994</v>
      </c>
      <c r="U1733" t="s">
        <v>23</v>
      </c>
      <c r="V1733" s="5">
        <f>IFERROR(VALUE(TRIM(TelcoData2[[#This Row],[TotalCharges]])),"")</f>
        <v>69.599999999999994</v>
      </c>
      <c r="W1733">
        <f>IF(TelcoData2[[#This Row],[Churn]]="Yes",1,0)</f>
        <v>1</v>
      </c>
      <c r="X1733" t="str">
        <f>IF(TelcoData2[[#This Row],[tenure]]&lt;=12,"0-12 Months",
IF(TelcoData2[[#This Row],[tenure]]&lt;=24,"13-24 Months",
IF(TelcoData2[[#This Row],[tenure]]&lt;=36,"25-36 Months",
IF(TelcoData2[[#This Row],[tenure]]&lt;=48,"37-48 Months",
IF(TelcoData2[[#This Row],[tenure]]&lt;=60,"49-60 Months",
"61-72 Months")))))</f>
        <v>0-12 Months</v>
      </c>
    </row>
    <row r="1734" spans="1:24" x14ac:dyDescent="0.3">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s="5">
        <v>5969.3</v>
      </c>
      <c r="U1734" t="s">
        <v>24</v>
      </c>
      <c r="V1734" s="5">
        <f>IFERROR(VALUE(TRIM(TelcoData2[[#This Row],[TotalCharges]])),"")</f>
        <v>5969.3</v>
      </c>
      <c r="W1734">
        <f>IF(TelcoData2[[#This Row],[Churn]]="Yes",1,0)</f>
        <v>0</v>
      </c>
      <c r="X1734" t="str">
        <f>IF(TelcoData2[[#This Row],[tenure]]&lt;=12,"0-12 Months",
IF(TelcoData2[[#This Row],[tenure]]&lt;=24,"13-24 Months",
IF(TelcoData2[[#This Row],[tenure]]&lt;=36,"25-36 Months",
IF(TelcoData2[[#This Row],[tenure]]&lt;=48,"37-48 Months",
IF(TelcoData2[[#This Row],[tenure]]&lt;=60,"49-60 Months",
"61-72 Months")))))</f>
        <v>61-72 Months</v>
      </c>
    </row>
    <row r="1735" spans="1:24" x14ac:dyDescent="0.3">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s="5">
        <v>19.05</v>
      </c>
      <c r="U1735" t="s">
        <v>24</v>
      </c>
      <c r="V1735" s="5">
        <f>IFERROR(VALUE(TRIM(TelcoData2[[#This Row],[TotalCharges]])),"")</f>
        <v>19.05</v>
      </c>
      <c r="W1735">
        <f>IF(TelcoData2[[#This Row],[Churn]]="Yes",1,0)</f>
        <v>0</v>
      </c>
      <c r="X1735" t="str">
        <f>IF(TelcoData2[[#This Row],[tenure]]&lt;=12,"0-12 Months",
IF(TelcoData2[[#This Row],[tenure]]&lt;=24,"13-24 Months",
IF(TelcoData2[[#This Row],[tenure]]&lt;=36,"25-36 Months",
IF(TelcoData2[[#This Row],[tenure]]&lt;=48,"37-48 Months",
IF(TelcoData2[[#This Row],[tenure]]&lt;=60,"49-60 Months",
"61-72 Months")))))</f>
        <v>0-12 Months</v>
      </c>
    </row>
    <row r="1736" spans="1:24" x14ac:dyDescent="0.3">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s="5">
        <v>418.8</v>
      </c>
      <c r="U1736" t="s">
        <v>23</v>
      </c>
      <c r="V1736" s="5">
        <f>IFERROR(VALUE(TRIM(TelcoData2[[#This Row],[TotalCharges]])),"")</f>
        <v>418.8</v>
      </c>
      <c r="W1736">
        <f>IF(TelcoData2[[#This Row],[Churn]]="Yes",1,0)</f>
        <v>1</v>
      </c>
      <c r="X1736" t="str">
        <f>IF(TelcoData2[[#This Row],[tenure]]&lt;=12,"0-12 Months",
IF(TelcoData2[[#This Row],[tenure]]&lt;=24,"13-24 Months",
IF(TelcoData2[[#This Row],[tenure]]&lt;=36,"25-36 Months",
IF(TelcoData2[[#This Row],[tenure]]&lt;=48,"37-48 Months",
IF(TelcoData2[[#This Row],[tenure]]&lt;=60,"49-60 Months",
"61-72 Months")))))</f>
        <v>0-12 Months</v>
      </c>
    </row>
    <row r="1737" spans="1:24" x14ac:dyDescent="0.3">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s="5">
        <v>8100.55</v>
      </c>
      <c r="U1737" t="s">
        <v>24</v>
      </c>
      <c r="V1737" s="5">
        <f>IFERROR(VALUE(TRIM(TelcoData2[[#This Row],[TotalCharges]])),"")</f>
        <v>8100.55</v>
      </c>
      <c r="W1737">
        <f>IF(TelcoData2[[#This Row],[Churn]]="Yes",1,0)</f>
        <v>0</v>
      </c>
      <c r="X1737" t="str">
        <f>IF(TelcoData2[[#This Row],[tenure]]&lt;=12,"0-12 Months",
IF(TelcoData2[[#This Row],[tenure]]&lt;=24,"13-24 Months",
IF(TelcoData2[[#This Row],[tenure]]&lt;=36,"25-36 Months",
IF(TelcoData2[[#This Row],[tenure]]&lt;=48,"37-48 Months",
IF(TelcoData2[[#This Row],[tenure]]&lt;=60,"49-60 Months",
"61-72 Months")))))</f>
        <v>61-72 Months</v>
      </c>
    </row>
    <row r="1738" spans="1:24" x14ac:dyDescent="0.3">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s="5">
        <v>19.5</v>
      </c>
      <c r="U1738" t="s">
        <v>23</v>
      </c>
      <c r="V1738" s="5">
        <f>IFERROR(VALUE(TRIM(TelcoData2[[#This Row],[TotalCharges]])),"")</f>
        <v>19.5</v>
      </c>
      <c r="W1738">
        <f>IF(TelcoData2[[#This Row],[Churn]]="Yes",1,0)</f>
        <v>1</v>
      </c>
      <c r="X1738" t="str">
        <f>IF(TelcoData2[[#This Row],[tenure]]&lt;=12,"0-12 Months",
IF(TelcoData2[[#This Row],[tenure]]&lt;=24,"13-24 Months",
IF(TelcoData2[[#This Row],[tenure]]&lt;=36,"25-36 Months",
IF(TelcoData2[[#This Row],[tenure]]&lt;=48,"37-48 Months",
IF(TelcoData2[[#This Row],[tenure]]&lt;=60,"49-60 Months",
"61-72 Months")))))</f>
        <v>0-12 Months</v>
      </c>
    </row>
    <row r="1739" spans="1:24" x14ac:dyDescent="0.3">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s="5">
        <v>313.45</v>
      </c>
      <c r="U1739" t="s">
        <v>24</v>
      </c>
      <c r="V1739" s="5">
        <f>IFERROR(VALUE(TRIM(TelcoData2[[#This Row],[TotalCharges]])),"")</f>
        <v>313.45</v>
      </c>
      <c r="W1739">
        <f>IF(TelcoData2[[#This Row],[Churn]]="Yes",1,0)</f>
        <v>0</v>
      </c>
      <c r="X1739" t="str">
        <f>IF(TelcoData2[[#This Row],[tenure]]&lt;=12,"0-12 Months",
IF(TelcoData2[[#This Row],[tenure]]&lt;=24,"13-24 Months",
IF(TelcoData2[[#This Row],[tenure]]&lt;=36,"25-36 Months",
IF(TelcoData2[[#This Row],[tenure]]&lt;=48,"37-48 Months",
IF(TelcoData2[[#This Row],[tenure]]&lt;=60,"49-60 Months",
"61-72 Months")))))</f>
        <v>0-12 Months</v>
      </c>
    </row>
    <row r="1740" spans="1:24" x14ac:dyDescent="0.3">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s="5">
        <v>6130.95</v>
      </c>
      <c r="U1740" t="s">
        <v>24</v>
      </c>
      <c r="V1740" s="5">
        <f>IFERROR(VALUE(TRIM(TelcoData2[[#This Row],[TotalCharges]])),"")</f>
        <v>6130.95</v>
      </c>
      <c r="W1740">
        <f>IF(TelcoData2[[#This Row],[Churn]]="Yes",1,0)</f>
        <v>0</v>
      </c>
      <c r="X1740" t="str">
        <f>IF(TelcoData2[[#This Row],[tenure]]&lt;=12,"0-12 Months",
IF(TelcoData2[[#This Row],[tenure]]&lt;=24,"13-24 Months",
IF(TelcoData2[[#This Row],[tenure]]&lt;=36,"25-36 Months",
IF(TelcoData2[[#This Row],[tenure]]&lt;=48,"37-48 Months",
IF(TelcoData2[[#This Row],[tenure]]&lt;=60,"49-60 Months",
"61-72 Months")))))</f>
        <v>61-72 Months</v>
      </c>
    </row>
    <row r="1741" spans="1:24" x14ac:dyDescent="0.3">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s="5">
        <v>69.900000000000006</v>
      </c>
      <c r="U1741" t="s">
        <v>23</v>
      </c>
      <c r="V1741" s="5">
        <f>IFERROR(VALUE(TRIM(TelcoData2[[#This Row],[TotalCharges]])),"")</f>
        <v>69.900000000000006</v>
      </c>
      <c r="W1741">
        <f>IF(TelcoData2[[#This Row],[Churn]]="Yes",1,0)</f>
        <v>1</v>
      </c>
      <c r="X1741" t="str">
        <f>IF(TelcoData2[[#This Row],[tenure]]&lt;=12,"0-12 Months",
IF(TelcoData2[[#This Row],[tenure]]&lt;=24,"13-24 Months",
IF(TelcoData2[[#This Row],[tenure]]&lt;=36,"25-36 Months",
IF(TelcoData2[[#This Row],[tenure]]&lt;=48,"37-48 Months",
IF(TelcoData2[[#This Row],[tenure]]&lt;=60,"49-60 Months",
"61-72 Months")))))</f>
        <v>0-12 Months</v>
      </c>
    </row>
    <row r="1742" spans="1:24" x14ac:dyDescent="0.3">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s="5">
        <v>745.3</v>
      </c>
      <c r="U1742" t="s">
        <v>24</v>
      </c>
      <c r="V1742" s="5">
        <f>IFERROR(VALUE(TRIM(TelcoData2[[#This Row],[TotalCharges]])),"")</f>
        <v>745.3</v>
      </c>
      <c r="W1742">
        <f>IF(TelcoData2[[#This Row],[Churn]]="Yes",1,0)</f>
        <v>0</v>
      </c>
      <c r="X1742" t="str">
        <f>IF(TelcoData2[[#This Row],[tenure]]&lt;=12,"0-12 Months",
IF(TelcoData2[[#This Row],[tenure]]&lt;=24,"13-24 Months",
IF(TelcoData2[[#This Row],[tenure]]&lt;=36,"25-36 Months",
IF(TelcoData2[[#This Row],[tenure]]&lt;=48,"37-48 Months",
IF(TelcoData2[[#This Row],[tenure]]&lt;=60,"49-60 Months",
"61-72 Months")))))</f>
        <v>37-48 Months</v>
      </c>
    </row>
    <row r="1743" spans="1:24" x14ac:dyDescent="0.3">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s="5">
        <v>1212.0999999999999</v>
      </c>
      <c r="U1743" t="s">
        <v>24</v>
      </c>
      <c r="V1743" s="5">
        <f>IFERROR(VALUE(TRIM(TelcoData2[[#This Row],[TotalCharges]])),"")</f>
        <v>1212.0999999999999</v>
      </c>
      <c r="W1743">
        <f>IF(TelcoData2[[#This Row],[Churn]]="Yes",1,0)</f>
        <v>0</v>
      </c>
      <c r="X1743" t="str">
        <f>IF(TelcoData2[[#This Row],[tenure]]&lt;=12,"0-12 Months",
IF(TelcoData2[[#This Row],[tenure]]&lt;=24,"13-24 Months",
IF(TelcoData2[[#This Row],[tenure]]&lt;=36,"25-36 Months",
IF(TelcoData2[[#This Row],[tenure]]&lt;=48,"37-48 Months",
IF(TelcoData2[[#This Row],[tenure]]&lt;=60,"49-60 Months",
"61-72 Months")))))</f>
        <v>13-24 Months</v>
      </c>
    </row>
    <row r="1744" spans="1:24" x14ac:dyDescent="0.3">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s="5">
        <v>183.75</v>
      </c>
      <c r="U1744" t="s">
        <v>23</v>
      </c>
      <c r="V1744" s="5">
        <f>IFERROR(VALUE(TRIM(TelcoData2[[#This Row],[TotalCharges]])),"")</f>
        <v>183.75</v>
      </c>
      <c r="W1744">
        <f>IF(TelcoData2[[#This Row],[Churn]]="Yes",1,0)</f>
        <v>1</v>
      </c>
      <c r="X1744" t="str">
        <f>IF(TelcoData2[[#This Row],[tenure]]&lt;=12,"0-12 Months",
IF(TelcoData2[[#This Row],[tenure]]&lt;=24,"13-24 Months",
IF(TelcoData2[[#This Row],[tenure]]&lt;=36,"25-36 Months",
IF(TelcoData2[[#This Row],[tenure]]&lt;=48,"37-48 Months",
IF(TelcoData2[[#This Row],[tenure]]&lt;=60,"49-60 Months",
"61-72 Months")))))</f>
        <v>0-12 Months</v>
      </c>
    </row>
    <row r="1745" spans="1:24" x14ac:dyDescent="0.3">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s="5">
        <v>1583.5</v>
      </c>
      <c r="U1745" t="s">
        <v>24</v>
      </c>
      <c r="V1745" s="5">
        <f>IFERROR(VALUE(TRIM(TelcoData2[[#This Row],[TotalCharges]])),"")</f>
        <v>1583.5</v>
      </c>
      <c r="W1745">
        <f>IF(TelcoData2[[#This Row],[Churn]]="Yes",1,0)</f>
        <v>0</v>
      </c>
      <c r="X1745" t="str">
        <f>IF(TelcoData2[[#This Row],[tenure]]&lt;=12,"0-12 Months",
IF(TelcoData2[[#This Row],[tenure]]&lt;=24,"13-24 Months",
IF(TelcoData2[[#This Row],[tenure]]&lt;=36,"25-36 Months",
IF(TelcoData2[[#This Row],[tenure]]&lt;=48,"37-48 Months",
IF(TelcoData2[[#This Row],[tenure]]&lt;=60,"49-60 Months",
"61-72 Months")))))</f>
        <v>61-72 Months</v>
      </c>
    </row>
    <row r="1746" spans="1:24" x14ac:dyDescent="0.3">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s="5">
        <v>4162.05</v>
      </c>
      <c r="U1746" t="s">
        <v>24</v>
      </c>
      <c r="V1746" s="5">
        <f>IFERROR(VALUE(TRIM(TelcoData2[[#This Row],[TotalCharges]])),"")</f>
        <v>4162.05</v>
      </c>
      <c r="W1746">
        <f>IF(TelcoData2[[#This Row],[Churn]]="Yes",1,0)</f>
        <v>0</v>
      </c>
      <c r="X1746" t="str">
        <f>IF(TelcoData2[[#This Row],[tenure]]&lt;=12,"0-12 Months",
IF(TelcoData2[[#This Row],[tenure]]&lt;=24,"13-24 Months",
IF(TelcoData2[[#This Row],[tenure]]&lt;=36,"25-36 Months",
IF(TelcoData2[[#This Row],[tenure]]&lt;=48,"37-48 Months",
IF(TelcoData2[[#This Row],[tenure]]&lt;=60,"49-60 Months",
"61-72 Months")))))</f>
        <v>37-48 Months</v>
      </c>
    </row>
    <row r="1747" spans="1:24" x14ac:dyDescent="0.3">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s="5">
        <v>1119.9000000000001</v>
      </c>
      <c r="U1747" t="s">
        <v>24</v>
      </c>
      <c r="V1747" s="5">
        <f>IFERROR(VALUE(TRIM(TelcoData2[[#This Row],[TotalCharges]])),"")</f>
        <v>1119.9000000000001</v>
      </c>
      <c r="W1747">
        <f>IF(TelcoData2[[#This Row],[Churn]]="Yes",1,0)</f>
        <v>0</v>
      </c>
      <c r="X1747" t="str">
        <f>IF(TelcoData2[[#This Row],[tenure]]&lt;=12,"0-12 Months",
IF(TelcoData2[[#This Row],[tenure]]&lt;=24,"13-24 Months",
IF(TelcoData2[[#This Row],[tenure]]&lt;=36,"25-36 Months",
IF(TelcoData2[[#This Row],[tenure]]&lt;=48,"37-48 Months",
IF(TelcoData2[[#This Row],[tenure]]&lt;=60,"49-60 Months",
"61-72 Months")))))</f>
        <v>49-60 Months</v>
      </c>
    </row>
    <row r="1748" spans="1:24" x14ac:dyDescent="0.3">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s="5">
        <v>8013.55</v>
      </c>
      <c r="U1748" t="s">
        <v>24</v>
      </c>
      <c r="V1748" s="5">
        <f>IFERROR(VALUE(TRIM(TelcoData2[[#This Row],[TotalCharges]])),"")</f>
        <v>8013.55</v>
      </c>
      <c r="W1748">
        <f>IF(TelcoData2[[#This Row],[Churn]]="Yes",1,0)</f>
        <v>0</v>
      </c>
      <c r="X1748" t="str">
        <f>IF(TelcoData2[[#This Row],[tenure]]&lt;=12,"0-12 Months",
IF(TelcoData2[[#This Row],[tenure]]&lt;=24,"13-24 Months",
IF(TelcoData2[[#This Row],[tenure]]&lt;=36,"25-36 Months",
IF(TelcoData2[[#This Row],[tenure]]&lt;=48,"37-48 Months",
IF(TelcoData2[[#This Row],[tenure]]&lt;=60,"49-60 Months",
"61-72 Months")))))</f>
        <v>61-72 Months</v>
      </c>
    </row>
    <row r="1749" spans="1:24" x14ac:dyDescent="0.3">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s="5">
        <v>264.85000000000002</v>
      </c>
      <c r="U1749" t="s">
        <v>23</v>
      </c>
      <c r="V1749" s="5">
        <f>IFERROR(VALUE(TRIM(TelcoData2[[#This Row],[TotalCharges]])),"")</f>
        <v>264.85000000000002</v>
      </c>
      <c r="W1749">
        <f>IF(TelcoData2[[#This Row],[Churn]]="Yes",1,0)</f>
        <v>1</v>
      </c>
      <c r="X1749" t="str">
        <f>IF(TelcoData2[[#This Row],[tenure]]&lt;=12,"0-12 Months",
IF(TelcoData2[[#This Row],[tenure]]&lt;=24,"13-24 Months",
IF(TelcoData2[[#This Row],[tenure]]&lt;=36,"25-36 Months",
IF(TelcoData2[[#This Row],[tenure]]&lt;=48,"37-48 Months",
IF(TelcoData2[[#This Row],[tenure]]&lt;=60,"49-60 Months",
"61-72 Months")))))</f>
        <v>0-12 Months</v>
      </c>
    </row>
    <row r="1750" spans="1:24" x14ac:dyDescent="0.3">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s="5">
        <v>1102.4000000000001</v>
      </c>
      <c r="U1750" t="s">
        <v>24</v>
      </c>
      <c r="V1750" s="5">
        <f>IFERROR(VALUE(TRIM(TelcoData2[[#This Row],[TotalCharges]])),"")</f>
        <v>1102.4000000000001</v>
      </c>
      <c r="W1750">
        <f>IF(TelcoData2[[#This Row],[Churn]]="Yes",1,0)</f>
        <v>0</v>
      </c>
      <c r="X1750" t="str">
        <f>IF(TelcoData2[[#This Row],[tenure]]&lt;=12,"0-12 Months",
IF(TelcoData2[[#This Row],[tenure]]&lt;=24,"13-24 Months",
IF(TelcoData2[[#This Row],[tenure]]&lt;=36,"25-36 Months",
IF(TelcoData2[[#This Row],[tenure]]&lt;=48,"37-48 Months",
IF(TelcoData2[[#This Row],[tenure]]&lt;=60,"49-60 Months",
"61-72 Months")))))</f>
        <v>49-60 Months</v>
      </c>
    </row>
    <row r="1751" spans="1:24" x14ac:dyDescent="0.3">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s="5">
        <v>5832</v>
      </c>
      <c r="U1751" t="s">
        <v>24</v>
      </c>
      <c r="V1751" s="5">
        <f>IFERROR(VALUE(TRIM(TelcoData2[[#This Row],[TotalCharges]])),"")</f>
        <v>5832</v>
      </c>
      <c r="W1751">
        <f>IF(TelcoData2[[#This Row],[Churn]]="Yes",1,0)</f>
        <v>0</v>
      </c>
      <c r="X1751" t="str">
        <f>IF(TelcoData2[[#This Row],[tenure]]&lt;=12,"0-12 Months",
IF(TelcoData2[[#This Row],[tenure]]&lt;=24,"13-24 Months",
IF(TelcoData2[[#This Row],[tenure]]&lt;=36,"25-36 Months",
IF(TelcoData2[[#This Row],[tenure]]&lt;=48,"37-48 Months",
IF(TelcoData2[[#This Row],[tenure]]&lt;=60,"49-60 Months",
"61-72 Months")))))</f>
        <v>49-60 Months</v>
      </c>
    </row>
    <row r="1752" spans="1:24" x14ac:dyDescent="0.3">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s="5">
        <v>4304.5</v>
      </c>
      <c r="U1752" t="s">
        <v>24</v>
      </c>
      <c r="V1752" s="5">
        <f>IFERROR(VALUE(TRIM(TelcoData2[[#This Row],[TotalCharges]])),"")</f>
        <v>4304.5</v>
      </c>
      <c r="W1752">
        <f>IF(TelcoData2[[#This Row],[Churn]]="Yes",1,0)</f>
        <v>0</v>
      </c>
      <c r="X1752" t="str">
        <f>IF(TelcoData2[[#This Row],[tenure]]&lt;=12,"0-12 Months",
IF(TelcoData2[[#This Row],[tenure]]&lt;=24,"13-24 Months",
IF(TelcoData2[[#This Row],[tenure]]&lt;=36,"25-36 Months",
IF(TelcoData2[[#This Row],[tenure]]&lt;=48,"37-48 Months",
IF(TelcoData2[[#This Row],[tenure]]&lt;=60,"49-60 Months",
"61-72 Months")))))</f>
        <v>49-60 Months</v>
      </c>
    </row>
    <row r="1753" spans="1:24" x14ac:dyDescent="0.3">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s="5">
        <v>1178.4000000000001</v>
      </c>
      <c r="U1753" t="s">
        <v>23</v>
      </c>
      <c r="V1753" s="5">
        <f>IFERROR(VALUE(TRIM(TelcoData2[[#This Row],[TotalCharges]])),"")</f>
        <v>1178.4000000000001</v>
      </c>
      <c r="W1753">
        <f>IF(TelcoData2[[#This Row],[Churn]]="Yes",1,0)</f>
        <v>1</v>
      </c>
      <c r="X1753" t="str">
        <f>IF(TelcoData2[[#This Row],[tenure]]&lt;=12,"0-12 Months",
IF(TelcoData2[[#This Row],[tenure]]&lt;=24,"13-24 Months",
IF(TelcoData2[[#This Row],[tenure]]&lt;=36,"25-36 Months",
IF(TelcoData2[[#This Row],[tenure]]&lt;=48,"37-48 Months",
IF(TelcoData2[[#This Row],[tenure]]&lt;=60,"49-60 Months",
"61-72 Months")))))</f>
        <v>13-24 Months</v>
      </c>
    </row>
    <row r="1754" spans="1:24" x14ac:dyDescent="0.3">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s="5">
        <v>1421.75</v>
      </c>
      <c r="U1754" t="s">
        <v>24</v>
      </c>
      <c r="V1754" s="5">
        <f>IFERROR(VALUE(TRIM(TelcoData2[[#This Row],[TotalCharges]])),"")</f>
        <v>1421.75</v>
      </c>
      <c r="W1754">
        <f>IF(TelcoData2[[#This Row],[Churn]]="Yes",1,0)</f>
        <v>0</v>
      </c>
      <c r="X1754" t="str">
        <f>IF(TelcoData2[[#This Row],[tenure]]&lt;=12,"0-12 Months",
IF(TelcoData2[[#This Row],[tenure]]&lt;=24,"13-24 Months",
IF(TelcoData2[[#This Row],[tenure]]&lt;=36,"25-36 Months",
IF(TelcoData2[[#This Row],[tenure]]&lt;=48,"37-48 Months",
IF(TelcoData2[[#This Row],[tenure]]&lt;=60,"49-60 Months",
"61-72 Months")))))</f>
        <v>25-36 Months</v>
      </c>
    </row>
    <row r="1755" spans="1:24" x14ac:dyDescent="0.3">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s="5">
        <v>6827.5</v>
      </c>
      <c r="U1755" t="s">
        <v>24</v>
      </c>
      <c r="V1755" s="5">
        <f>IFERROR(VALUE(TRIM(TelcoData2[[#This Row],[TotalCharges]])),"")</f>
        <v>6827.5</v>
      </c>
      <c r="W1755">
        <f>IF(TelcoData2[[#This Row],[Churn]]="Yes",1,0)</f>
        <v>0</v>
      </c>
      <c r="X1755" t="str">
        <f>IF(TelcoData2[[#This Row],[tenure]]&lt;=12,"0-12 Months",
IF(TelcoData2[[#This Row],[tenure]]&lt;=24,"13-24 Months",
IF(TelcoData2[[#This Row],[tenure]]&lt;=36,"25-36 Months",
IF(TelcoData2[[#This Row],[tenure]]&lt;=48,"37-48 Months",
IF(TelcoData2[[#This Row],[tenure]]&lt;=60,"49-60 Months",
"61-72 Months")))))</f>
        <v>61-72 Months</v>
      </c>
    </row>
    <row r="1756" spans="1:24" x14ac:dyDescent="0.3">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s="5">
        <v>4698.05</v>
      </c>
      <c r="U1756" t="s">
        <v>24</v>
      </c>
      <c r="V1756" s="5">
        <f>IFERROR(VALUE(TRIM(TelcoData2[[#This Row],[TotalCharges]])),"")</f>
        <v>4698.05</v>
      </c>
      <c r="W1756">
        <f>IF(TelcoData2[[#This Row],[Churn]]="Yes",1,0)</f>
        <v>0</v>
      </c>
      <c r="X1756" t="str">
        <f>IF(TelcoData2[[#This Row],[tenure]]&lt;=12,"0-12 Months",
IF(TelcoData2[[#This Row],[tenure]]&lt;=24,"13-24 Months",
IF(TelcoData2[[#This Row],[tenure]]&lt;=36,"25-36 Months",
IF(TelcoData2[[#This Row],[tenure]]&lt;=48,"37-48 Months",
IF(TelcoData2[[#This Row],[tenure]]&lt;=60,"49-60 Months",
"61-72 Months")))))</f>
        <v>61-72 Months</v>
      </c>
    </row>
    <row r="1757" spans="1:24" x14ac:dyDescent="0.3">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s="5">
        <v>654.5</v>
      </c>
      <c r="U1757" t="s">
        <v>24</v>
      </c>
      <c r="V1757" s="5">
        <f>IFERROR(VALUE(TRIM(TelcoData2[[#This Row],[TotalCharges]])),"")</f>
        <v>654.5</v>
      </c>
      <c r="W1757">
        <f>IF(TelcoData2[[#This Row],[Churn]]="Yes",1,0)</f>
        <v>0</v>
      </c>
      <c r="X1757" t="str">
        <f>IF(TelcoData2[[#This Row],[tenure]]&lt;=12,"0-12 Months",
IF(TelcoData2[[#This Row],[tenure]]&lt;=24,"13-24 Months",
IF(TelcoData2[[#This Row],[tenure]]&lt;=36,"25-36 Months",
IF(TelcoData2[[#This Row],[tenure]]&lt;=48,"37-48 Months",
IF(TelcoData2[[#This Row],[tenure]]&lt;=60,"49-60 Months",
"61-72 Months")))))</f>
        <v>0-12 Months</v>
      </c>
    </row>
    <row r="1758" spans="1:24" x14ac:dyDescent="0.3">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s="5">
        <v>3268.05</v>
      </c>
      <c r="U1758" t="s">
        <v>24</v>
      </c>
      <c r="V1758" s="5">
        <f>IFERROR(VALUE(TRIM(TelcoData2[[#This Row],[TotalCharges]])),"")</f>
        <v>3268.05</v>
      </c>
      <c r="W1758">
        <f>IF(TelcoData2[[#This Row],[Churn]]="Yes",1,0)</f>
        <v>0</v>
      </c>
      <c r="X1758" t="str">
        <f>IF(TelcoData2[[#This Row],[tenure]]&lt;=12,"0-12 Months",
IF(TelcoData2[[#This Row],[tenure]]&lt;=24,"13-24 Months",
IF(TelcoData2[[#This Row],[tenure]]&lt;=36,"25-36 Months",
IF(TelcoData2[[#This Row],[tenure]]&lt;=48,"37-48 Months",
IF(TelcoData2[[#This Row],[tenure]]&lt;=60,"49-60 Months",
"61-72 Months")))))</f>
        <v>37-48 Months</v>
      </c>
    </row>
    <row r="1759" spans="1:24" x14ac:dyDescent="0.3">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s="5">
        <v>4362.05</v>
      </c>
      <c r="U1759" t="s">
        <v>24</v>
      </c>
      <c r="V1759" s="5">
        <f>IFERROR(VALUE(TRIM(TelcoData2[[#This Row],[TotalCharges]])),"")</f>
        <v>4362.05</v>
      </c>
      <c r="W1759">
        <f>IF(TelcoData2[[#This Row],[Churn]]="Yes",1,0)</f>
        <v>0</v>
      </c>
      <c r="X1759" t="str">
        <f>IF(TelcoData2[[#This Row],[tenure]]&lt;=12,"0-12 Months",
IF(TelcoData2[[#This Row],[tenure]]&lt;=24,"13-24 Months",
IF(TelcoData2[[#This Row],[tenure]]&lt;=36,"25-36 Months",
IF(TelcoData2[[#This Row],[tenure]]&lt;=48,"37-48 Months",
IF(TelcoData2[[#This Row],[tenure]]&lt;=60,"49-60 Months",
"61-72 Months")))))</f>
        <v>49-60 Months</v>
      </c>
    </row>
    <row r="1760" spans="1:24" x14ac:dyDescent="0.3">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s="5">
        <v>1386.9</v>
      </c>
      <c r="U1760" t="s">
        <v>24</v>
      </c>
      <c r="V1760" s="5">
        <f>IFERROR(VALUE(TRIM(TelcoData2[[#This Row],[TotalCharges]])),"")</f>
        <v>1386.9</v>
      </c>
      <c r="W1760">
        <f>IF(TelcoData2[[#This Row],[Churn]]="Yes",1,0)</f>
        <v>0</v>
      </c>
      <c r="X1760" t="str">
        <f>IF(TelcoData2[[#This Row],[tenure]]&lt;=12,"0-12 Months",
IF(TelcoData2[[#This Row],[tenure]]&lt;=24,"13-24 Months",
IF(TelcoData2[[#This Row],[tenure]]&lt;=36,"25-36 Months",
IF(TelcoData2[[#This Row],[tenure]]&lt;=48,"37-48 Months",
IF(TelcoData2[[#This Row],[tenure]]&lt;=60,"49-60 Months",
"61-72 Months")))))</f>
        <v>61-72 Months</v>
      </c>
    </row>
    <row r="1761" spans="1:24" x14ac:dyDescent="0.3">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s="5">
        <v>415.4</v>
      </c>
      <c r="U1761" t="s">
        <v>24</v>
      </c>
      <c r="V1761" s="5">
        <f>IFERROR(VALUE(TRIM(TelcoData2[[#This Row],[TotalCharges]])),"")</f>
        <v>415.4</v>
      </c>
      <c r="W1761">
        <f>IF(TelcoData2[[#This Row],[Churn]]="Yes",1,0)</f>
        <v>0</v>
      </c>
      <c r="X1761" t="str">
        <f>IF(TelcoData2[[#This Row],[tenure]]&lt;=12,"0-12 Months",
IF(TelcoData2[[#This Row],[tenure]]&lt;=24,"13-24 Months",
IF(TelcoData2[[#This Row],[tenure]]&lt;=36,"25-36 Months",
IF(TelcoData2[[#This Row],[tenure]]&lt;=48,"37-48 Months",
IF(TelcoData2[[#This Row],[tenure]]&lt;=60,"49-60 Months",
"61-72 Months")))))</f>
        <v>13-24 Months</v>
      </c>
    </row>
    <row r="1762" spans="1:24" x14ac:dyDescent="0.3">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s="5">
        <v>2614.1</v>
      </c>
      <c r="U1762" t="s">
        <v>24</v>
      </c>
      <c r="V1762" s="5">
        <f>IFERROR(VALUE(TRIM(TelcoData2[[#This Row],[TotalCharges]])),"")</f>
        <v>2614.1</v>
      </c>
      <c r="W1762">
        <f>IF(TelcoData2[[#This Row],[Churn]]="Yes",1,0)</f>
        <v>0</v>
      </c>
      <c r="X1762" t="str">
        <f>IF(TelcoData2[[#This Row],[tenure]]&lt;=12,"0-12 Months",
IF(TelcoData2[[#This Row],[tenure]]&lt;=24,"13-24 Months",
IF(TelcoData2[[#This Row],[tenure]]&lt;=36,"25-36 Months",
IF(TelcoData2[[#This Row],[tenure]]&lt;=48,"37-48 Months",
IF(TelcoData2[[#This Row],[tenure]]&lt;=60,"49-60 Months",
"61-72 Months")))))</f>
        <v>49-60 Months</v>
      </c>
    </row>
    <row r="1763" spans="1:24" x14ac:dyDescent="0.3">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s="5">
        <v>1513.6</v>
      </c>
      <c r="U1763" t="s">
        <v>24</v>
      </c>
      <c r="V1763" s="5">
        <f>IFERROR(VALUE(TRIM(TelcoData2[[#This Row],[TotalCharges]])),"")</f>
        <v>1513.6</v>
      </c>
      <c r="W1763">
        <f>IF(TelcoData2[[#This Row],[Churn]]="Yes",1,0)</f>
        <v>0</v>
      </c>
      <c r="X1763" t="str">
        <f>IF(TelcoData2[[#This Row],[tenure]]&lt;=12,"0-12 Months",
IF(TelcoData2[[#This Row],[tenure]]&lt;=24,"13-24 Months",
IF(TelcoData2[[#This Row],[tenure]]&lt;=36,"25-36 Months",
IF(TelcoData2[[#This Row],[tenure]]&lt;=48,"37-48 Months",
IF(TelcoData2[[#This Row],[tenure]]&lt;=60,"49-60 Months",
"61-72 Months")))))</f>
        <v>49-60 Months</v>
      </c>
    </row>
    <row r="1764" spans="1:24" x14ac:dyDescent="0.3">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s="5">
        <v>3161.6</v>
      </c>
      <c r="U1764" t="s">
        <v>24</v>
      </c>
      <c r="V1764" s="5">
        <f>IFERROR(VALUE(TRIM(TelcoData2[[#This Row],[TotalCharges]])),"")</f>
        <v>3161.6</v>
      </c>
      <c r="W1764">
        <f>IF(TelcoData2[[#This Row],[Churn]]="Yes",1,0)</f>
        <v>0</v>
      </c>
      <c r="X1764" t="str">
        <f>IF(TelcoData2[[#This Row],[tenure]]&lt;=12,"0-12 Months",
IF(TelcoData2[[#This Row],[tenure]]&lt;=24,"13-24 Months",
IF(TelcoData2[[#This Row],[tenure]]&lt;=36,"25-36 Months",
IF(TelcoData2[[#This Row],[tenure]]&lt;=48,"37-48 Months",
IF(TelcoData2[[#This Row],[tenure]]&lt;=60,"49-60 Months",
"61-72 Months")))))</f>
        <v>25-36 Months</v>
      </c>
    </row>
    <row r="1765" spans="1:24" x14ac:dyDescent="0.3">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s="5">
        <v>80.95</v>
      </c>
      <c r="U1765" t="s">
        <v>24</v>
      </c>
      <c r="V1765" s="5">
        <f>IFERROR(VALUE(TRIM(TelcoData2[[#This Row],[TotalCharges]])),"")</f>
        <v>80.95</v>
      </c>
      <c r="W1765">
        <f>IF(TelcoData2[[#This Row],[Churn]]="Yes",1,0)</f>
        <v>0</v>
      </c>
      <c r="X1765" t="str">
        <f>IF(TelcoData2[[#This Row],[tenure]]&lt;=12,"0-12 Months",
IF(TelcoData2[[#This Row],[tenure]]&lt;=24,"13-24 Months",
IF(TelcoData2[[#This Row],[tenure]]&lt;=36,"25-36 Months",
IF(TelcoData2[[#This Row],[tenure]]&lt;=48,"37-48 Months",
IF(TelcoData2[[#This Row],[tenure]]&lt;=60,"49-60 Months",
"61-72 Months")))))</f>
        <v>0-12 Months</v>
      </c>
    </row>
    <row r="1766" spans="1:24" x14ac:dyDescent="0.3">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s="5">
        <v>4676.7</v>
      </c>
      <c r="U1766" t="s">
        <v>24</v>
      </c>
      <c r="V1766" s="5">
        <f>IFERROR(VALUE(TRIM(TelcoData2[[#This Row],[TotalCharges]])),"")</f>
        <v>4676.7</v>
      </c>
      <c r="W1766">
        <f>IF(TelcoData2[[#This Row],[Churn]]="Yes",1,0)</f>
        <v>0</v>
      </c>
      <c r="X1766" t="str">
        <f>IF(TelcoData2[[#This Row],[tenure]]&lt;=12,"0-12 Months",
IF(TelcoData2[[#This Row],[tenure]]&lt;=24,"13-24 Months",
IF(TelcoData2[[#This Row],[tenure]]&lt;=36,"25-36 Months",
IF(TelcoData2[[#This Row],[tenure]]&lt;=48,"37-48 Months",
IF(TelcoData2[[#This Row],[tenure]]&lt;=60,"49-60 Months",
"61-72 Months")))))</f>
        <v>61-72 Months</v>
      </c>
    </row>
    <row r="1767" spans="1:24" x14ac:dyDescent="0.3">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s="5">
        <v>6526.65</v>
      </c>
      <c r="U1767" t="s">
        <v>24</v>
      </c>
      <c r="V1767" s="5">
        <f>IFERROR(VALUE(TRIM(TelcoData2[[#This Row],[TotalCharges]])),"")</f>
        <v>6526.65</v>
      </c>
      <c r="W1767">
        <f>IF(TelcoData2[[#This Row],[Churn]]="Yes",1,0)</f>
        <v>0</v>
      </c>
      <c r="X1767" t="str">
        <f>IF(TelcoData2[[#This Row],[tenure]]&lt;=12,"0-12 Months",
IF(TelcoData2[[#This Row],[tenure]]&lt;=24,"13-24 Months",
IF(TelcoData2[[#This Row],[tenure]]&lt;=36,"25-36 Months",
IF(TelcoData2[[#This Row],[tenure]]&lt;=48,"37-48 Months",
IF(TelcoData2[[#This Row],[tenure]]&lt;=60,"49-60 Months",
"61-72 Months")))))</f>
        <v>49-60 Months</v>
      </c>
    </row>
    <row r="1768" spans="1:24" x14ac:dyDescent="0.3">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s="5">
        <v>583.29999999999995</v>
      </c>
      <c r="U1768" t="s">
        <v>24</v>
      </c>
      <c r="V1768" s="5">
        <f>IFERROR(VALUE(TRIM(TelcoData2[[#This Row],[TotalCharges]])),"")</f>
        <v>583.29999999999995</v>
      </c>
      <c r="W1768">
        <f>IF(TelcoData2[[#This Row],[Churn]]="Yes",1,0)</f>
        <v>0</v>
      </c>
      <c r="X1768" t="str">
        <f>IF(TelcoData2[[#This Row],[tenure]]&lt;=12,"0-12 Months",
IF(TelcoData2[[#This Row],[tenure]]&lt;=24,"13-24 Months",
IF(TelcoData2[[#This Row],[tenure]]&lt;=36,"25-36 Months",
IF(TelcoData2[[#This Row],[tenure]]&lt;=48,"37-48 Months",
IF(TelcoData2[[#This Row],[tenure]]&lt;=60,"49-60 Months",
"61-72 Months")))))</f>
        <v>25-36 Months</v>
      </c>
    </row>
    <row r="1769" spans="1:24" x14ac:dyDescent="0.3">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s="5">
        <v>8078.1</v>
      </c>
      <c r="U1769" t="s">
        <v>24</v>
      </c>
      <c r="V1769" s="5">
        <f>IFERROR(VALUE(TRIM(TelcoData2[[#This Row],[TotalCharges]])),"")</f>
        <v>8078.1</v>
      </c>
      <c r="W1769">
        <f>IF(TelcoData2[[#This Row],[Churn]]="Yes",1,0)</f>
        <v>0</v>
      </c>
      <c r="X1769" t="str">
        <f>IF(TelcoData2[[#This Row],[tenure]]&lt;=12,"0-12 Months",
IF(TelcoData2[[#This Row],[tenure]]&lt;=24,"13-24 Months",
IF(TelcoData2[[#This Row],[tenure]]&lt;=36,"25-36 Months",
IF(TelcoData2[[#This Row],[tenure]]&lt;=48,"37-48 Months",
IF(TelcoData2[[#This Row],[tenure]]&lt;=60,"49-60 Months",
"61-72 Months")))))</f>
        <v>61-72 Months</v>
      </c>
    </row>
    <row r="1770" spans="1:24" x14ac:dyDescent="0.3">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s="5">
        <v>3503.5</v>
      </c>
      <c r="U1770" t="s">
        <v>24</v>
      </c>
      <c r="V1770" s="5">
        <f>IFERROR(VALUE(TRIM(TelcoData2[[#This Row],[TotalCharges]])),"")</f>
        <v>3503.5</v>
      </c>
      <c r="W1770">
        <f>IF(TelcoData2[[#This Row],[Churn]]="Yes",1,0)</f>
        <v>0</v>
      </c>
      <c r="X1770" t="str">
        <f>IF(TelcoData2[[#This Row],[tenure]]&lt;=12,"0-12 Months",
IF(TelcoData2[[#This Row],[tenure]]&lt;=24,"13-24 Months",
IF(TelcoData2[[#This Row],[tenure]]&lt;=36,"25-36 Months",
IF(TelcoData2[[#This Row],[tenure]]&lt;=48,"37-48 Months",
IF(TelcoData2[[#This Row],[tenure]]&lt;=60,"49-60 Months",
"61-72 Months")))))</f>
        <v>61-72 Months</v>
      </c>
    </row>
    <row r="1771" spans="1:24" x14ac:dyDescent="0.3">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s="5">
        <v>6669.45</v>
      </c>
      <c r="U1771" t="s">
        <v>24</v>
      </c>
      <c r="V1771" s="5">
        <f>IFERROR(VALUE(TRIM(TelcoData2[[#This Row],[TotalCharges]])),"")</f>
        <v>6669.45</v>
      </c>
      <c r="W1771">
        <f>IF(TelcoData2[[#This Row],[Churn]]="Yes",1,0)</f>
        <v>0</v>
      </c>
      <c r="X1771" t="str">
        <f>IF(TelcoData2[[#This Row],[tenure]]&lt;=12,"0-12 Months",
IF(TelcoData2[[#This Row],[tenure]]&lt;=24,"13-24 Months",
IF(TelcoData2[[#This Row],[tenure]]&lt;=36,"25-36 Months",
IF(TelcoData2[[#This Row],[tenure]]&lt;=48,"37-48 Months",
IF(TelcoData2[[#This Row],[tenure]]&lt;=60,"49-60 Months",
"61-72 Months")))))</f>
        <v>61-72 Months</v>
      </c>
    </row>
    <row r="1772" spans="1:24" x14ac:dyDescent="0.3">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s="5">
        <v>4689.5</v>
      </c>
      <c r="U1772" t="s">
        <v>23</v>
      </c>
      <c r="V1772" s="5">
        <f>IFERROR(VALUE(TRIM(TelcoData2[[#This Row],[TotalCharges]])),"")</f>
        <v>4689.5</v>
      </c>
      <c r="W1772">
        <f>IF(TelcoData2[[#This Row],[Churn]]="Yes",1,0)</f>
        <v>1</v>
      </c>
      <c r="X1772" t="str">
        <f>IF(TelcoData2[[#This Row],[tenure]]&lt;=12,"0-12 Months",
IF(TelcoData2[[#This Row],[tenure]]&lt;=24,"13-24 Months",
IF(TelcoData2[[#This Row],[tenure]]&lt;=36,"25-36 Months",
IF(TelcoData2[[#This Row],[tenure]]&lt;=48,"37-48 Months",
IF(TelcoData2[[#This Row],[tenure]]&lt;=60,"49-60 Months",
"61-72 Months")))))</f>
        <v>37-48 Months</v>
      </c>
    </row>
    <row r="1773" spans="1:24" x14ac:dyDescent="0.3">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s="5">
        <v>1201.1500000000001</v>
      </c>
      <c r="U1773" t="s">
        <v>23</v>
      </c>
      <c r="V1773" s="5">
        <f>IFERROR(VALUE(TRIM(TelcoData2[[#This Row],[TotalCharges]])),"")</f>
        <v>1201.1500000000001</v>
      </c>
      <c r="W1773">
        <f>IF(TelcoData2[[#This Row],[Churn]]="Yes",1,0)</f>
        <v>1</v>
      </c>
      <c r="X1773" t="str">
        <f>IF(TelcoData2[[#This Row],[tenure]]&lt;=12,"0-12 Months",
IF(TelcoData2[[#This Row],[tenure]]&lt;=24,"13-24 Months",
IF(TelcoData2[[#This Row],[tenure]]&lt;=36,"25-36 Months",
IF(TelcoData2[[#This Row],[tenure]]&lt;=48,"37-48 Months",
IF(TelcoData2[[#This Row],[tenure]]&lt;=60,"49-60 Months",
"61-72 Months")))))</f>
        <v>13-24 Months</v>
      </c>
    </row>
    <row r="1774" spans="1:24" x14ac:dyDescent="0.3">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s="5">
        <v>143.65</v>
      </c>
      <c r="U1774" t="s">
        <v>23</v>
      </c>
      <c r="V1774" s="5">
        <f>IFERROR(VALUE(TRIM(TelcoData2[[#This Row],[TotalCharges]])),"")</f>
        <v>143.65</v>
      </c>
      <c r="W1774">
        <f>IF(TelcoData2[[#This Row],[Churn]]="Yes",1,0)</f>
        <v>1</v>
      </c>
      <c r="X1774" t="str">
        <f>IF(TelcoData2[[#This Row],[tenure]]&lt;=12,"0-12 Months",
IF(TelcoData2[[#This Row],[tenure]]&lt;=24,"13-24 Months",
IF(TelcoData2[[#This Row],[tenure]]&lt;=36,"25-36 Months",
IF(TelcoData2[[#This Row],[tenure]]&lt;=48,"37-48 Months",
IF(TelcoData2[[#This Row],[tenure]]&lt;=60,"49-60 Months",
"61-72 Months")))))</f>
        <v>0-12 Months</v>
      </c>
    </row>
    <row r="1775" spans="1:24" x14ac:dyDescent="0.3">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s="5">
        <v>1292.6500000000001</v>
      </c>
      <c r="U1775" t="s">
        <v>24</v>
      </c>
      <c r="V1775" s="5">
        <f>IFERROR(VALUE(TRIM(TelcoData2[[#This Row],[TotalCharges]])),"")</f>
        <v>1292.6500000000001</v>
      </c>
      <c r="W1775">
        <f>IF(TelcoData2[[#This Row],[Churn]]="Yes",1,0)</f>
        <v>0</v>
      </c>
      <c r="X1775" t="str">
        <f>IF(TelcoData2[[#This Row],[tenure]]&lt;=12,"0-12 Months",
IF(TelcoData2[[#This Row],[tenure]]&lt;=24,"13-24 Months",
IF(TelcoData2[[#This Row],[tenure]]&lt;=36,"25-36 Months",
IF(TelcoData2[[#This Row],[tenure]]&lt;=48,"37-48 Months",
IF(TelcoData2[[#This Row],[tenure]]&lt;=60,"49-60 Months",
"61-72 Months")))))</f>
        <v>61-72 Months</v>
      </c>
    </row>
    <row r="1776" spans="1:24" x14ac:dyDescent="0.3">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s="5">
        <v>48.75</v>
      </c>
      <c r="U1776" t="s">
        <v>24</v>
      </c>
      <c r="V1776" s="5">
        <f>IFERROR(VALUE(TRIM(TelcoData2[[#This Row],[TotalCharges]])),"")</f>
        <v>48.75</v>
      </c>
      <c r="W1776">
        <f>IF(TelcoData2[[#This Row],[Churn]]="Yes",1,0)</f>
        <v>0</v>
      </c>
      <c r="X1776" t="str">
        <f>IF(TelcoData2[[#This Row],[tenure]]&lt;=12,"0-12 Months",
IF(TelcoData2[[#This Row],[tenure]]&lt;=24,"13-24 Months",
IF(TelcoData2[[#This Row],[tenure]]&lt;=36,"25-36 Months",
IF(TelcoData2[[#This Row],[tenure]]&lt;=48,"37-48 Months",
IF(TelcoData2[[#This Row],[tenure]]&lt;=60,"49-60 Months",
"61-72 Months")))))</f>
        <v>0-12 Months</v>
      </c>
    </row>
    <row r="1777" spans="1:24" x14ac:dyDescent="0.3">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s="5">
        <v>7108.2</v>
      </c>
      <c r="U1777" t="s">
        <v>24</v>
      </c>
      <c r="V1777" s="5">
        <f>IFERROR(VALUE(TRIM(TelcoData2[[#This Row],[TotalCharges]])),"")</f>
        <v>7108.2</v>
      </c>
      <c r="W1777">
        <f>IF(TelcoData2[[#This Row],[Churn]]="Yes",1,0)</f>
        <v>0</v>
      </c>
      <c r="X1777" t="str">
        <f>IF(TelcoData2[[#This Row],[tenure]]&lt;=12,"0-12 Months",
IF(TelcoData2[[#This Row],[tenure]]&lt;=24,"13-24 Months",
IF(TelcoData2[[#This Row],[tenure]]&lt;=36,"25-36 Months",
IF(TelcoData2[[#This Row],[tenure]]&lt;=48,"37-48 Months",
IF(TelcoData2[[#This Row],[tenure]]&lt;=60,"49-60 Months",
"61-72 Months")))))</f>
        <v>61-72 Months</v>
      </c>
    </row>
    <row r="1778" spans="1:24" x14ac:dyDescent="0.3">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s="5">
        <v>1802.55</v>
      </c>
      <c r="U1778" t="s">
        <v>24</v>
      </c>
      <c r="V1778" s="5">
        <f>IFERROR(VALUE(TRIM(TelcoData2[[#This Row],[TotalCharges]])),"")</f>
        <v>1802.55</v>
      </c>
      <c r="W1778">
        <f>IF(TelcoData2[[#This Row],[Churn]]="Yes",1,0)</f>
        <v>0</v>
      </c>
      <c r="X1778" t="str">
        <f>IF(TelcoData2[[#This Row],[tenure]]&lt;=12,"0-12 Months",
IF(TelcoData2[[#This Row],[tenure]]&lt;=24,"13-24 Months",
IF(TelcoData2[[#This Row],[tenure]]&lt;=36,"25-36 Months",
IF(TelcoData2[[#This Row],[tenure]]&lt;=48,"37-48 Months",
IF(TelcoData2[[#This Row],[tenure]]&lt;=60,"49-60 Months",
"61-72 Months")))))</f>
        <v>61-72 Months</v>
      </c>
    </row>
    <row r="1779" spans="1:24" x14ac:dyDescent="0.3">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s="5">
        <v>1505.15</v>
      </c>
      <c r="U1779" t="s">
        <v>24</v>
      </c>
      <c r="V1779" s="5">
        <f>IFERROR(VALUE(TRIM(TelcoData2[[#This Row],[TotalCharges]])),"")</f>
        <v>1505.15</v>
      </c>
      <c r="W1779">
        <f>IF(TelcoData2[[#This Row],[Churn]]="Yes",1,0)</f>
        <v>0</v>
      </c>
      <c r="X1779" t="str">
        <f>IF(TelcoData2[[#This Row],[tenure]]&lt;=12,"0-12 Months",
IF(TelcoData2[[#This Row],[tenure]]&lt;=24,"13-24 Months",
IF(TelcoData2[[#This Row],[tenure]]&lt;=36,"25-36 Months",
IF(TelcoData2[[#This Row],[tenure]]&lt;=48,"37-48 Months",
IF(TelcoData2[[#This Row],[tenure]]&lt;=60,"49-60 Months",
"61-72 Months")))))</f>
        <v>25-36 Months</v>
      </c>
    </row>
    <row r="1780" spans="1:24" x14ac:dyDescent="0.3">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s="5">
        <v>1859.1</v>
      </c>
      <c r="U1780" t="s">
        <v>24</v>
      </c>
      <c r="V1780" s="5">
        <f>IFERROR(VALUE(TRIM(TelcoData2[[#This Row],[TotalCharges]])),"")</f>
        <v>1859.1</v>
      </c>
      <c r="W1780">
        <f>IF(TelcoData2[[#This Row],[Churn]]="Yes",1,0)</f>
        <v>0</v>
      </c>
      <c r="X1780" t="str">
        <f>IF(TelcoData2[[#This Row],[tenure]]&lt;=12,"0-12 Months",
IF(TelcoData2[[#This Row],[tenure]]&lt;=24,"13-24 Months",
IF(TelcoData2[[#This Row],[tenure]]&lt;=36,"25-36 Months",
IF(TelcoData2[[#This Row],[tenure]]&lt;=48,"37-48 Months",
IF(TelcoData2[[#This Row],[tenure]]&lt;=60,"49-60 Months",
"61-72 Months")))))</f>
        <v>61-72 Months</v>
      </c>
    </row>
    <row r="1781" spans="1:24" x14ac:dyDescent="0.3">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s="5">
        <v>168.5</v>
      </c>
      <c r="U1781" t="s">
        <v>24</v>
      </c>
      <c r="V1781" s="5">
        <f>IFERROR(VALUE(TRIM(TelcoData2[[#This Row],[TotalCharges]])),"")</f>
        <v>168.5</v>
      </c>
      <c r="W1781">
        <f>IF(TelcoData2[[#This Row],[Churn]]="Yes",1,0)</f>
        <v>0</v>
      </c>
      <c r="X1781" t="str">
        <f>IF(TelcoData2[[#This Row],[tenure]]&lt;=12,"0-12 Months",
IF(TelcoData2[[#This Row],[tenure]]&lt;=24,"13-24 Months",
IF(TelcoData2[[#This Row],[tenure]]&lt;=36,"25-36 Months",
IF(TelcoData2[[#This Row],[tenure]]&lt;=48,"37-48 Months",
IF(TelcoData2[[#This Row],[tenure]]&lt;=60,"49-60 Months",
"61-72 Months")))))</f>
        <v>0-12 Months</v>
      </c>
    </row>
    <row r="1782" spans="1:24" x14ac:dyDescent="0.3">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s="5">
        <v>390.85</v>
      </c>
      <c r="U1782" t="s">
        <v>23</v>
      </c>
      <c r="V1782" s="5">
        <f>IFERROR(VALUE(TRIM(TelcoData2[[#This Row],[TotalCharges]])),"")</f>
        <v>390.85</v>
      </c>
      <c r="W1782">
        <f>IF(TelcoData2[[#This Row],[Churn]]="Yes",1,0)</f>
        <v>1</v>
      </c>
      <c r="X1782" t="str">
        <f>IF(TelcoData2[[#This Row],[tenure]]&lt;=12,"0-12 Months",
IF(TelcoData2[[#This Row],[tenure]]&lt;=24,"13-24 Months",
IF(TelcoData2[[#This Row],[tenure]]&lt;=36,"25-36 Months",
IF(TelcoData2[[#This Row],[tenure]]&lt;=48,"37-48 Months",
IF(TelcoData2[[#This Row],[tenure]]&lt;=60,"49-60 Months",
"61-72 Months")))))</f>
        <v>13-24 Months</v>
      </c>
    </row>
    <row r="1783" spans="1:24" x14ac:dyDescent="0.3">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s="5">
        <v>6339.45</v>
      </c>
      <c r="U1783" t="s">
        <v>24</v>
      </c>
      <c r="V1783" s="5">
        <f>IFERROR(VALUE(TRIM(TelcoData2[[#This Row],[TotalCharges]])),"")</f>
        <v>6339.45</v>
      </c>
      <c r="W1783">
        <f>IF(TelcoData2[[#This Row],[Churn]]="Yes",1,0)</f>
        <v>0</v>
      </c>
      <c r="X1783" t="str">
        <f>IF(TelcoData2[[#This Row],[tenure]]&lt;=12,"0-12 Months",
IF(TelcoData2[[#This Row],[tenure]]&lt;=24,"13-24 Months",
IF(TelcoData2[[#This Row],[tenure]]&lt;=36,"25-36 Months",
IF(TelcoData2[[#This Row],[tenure]]&lt;=48,"37-48 Months",
IF(TelcoData2[[#This Row],[tenure]]&lt;=60,"49-60 Months",
"61-72 Months")))))</f>
        <v>49-60 Months</v>
      </c>
    </row>
    <row r="1784" spans="1:24" x14ac:dyDescent="0.3">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s="5">
        <v>1652.4</v>
      </c>
      <c r="U1784" t="s">
        <v>24</v>
      </c>
      <c r="V1784" s="5">
        <f>IFERROR(VALUE(TRIM(TelcoData2[[#This Row],[TotalCharges]])),"")</f>
        <v>1652.4</v>
      </c>
      <c r="W1784">
        <f>IF(TelcoData2[[#This Row],[Churn]]="Yes",1,0)</f>
        <v>0</v>
      </c>
      <c r="X1784" t="str">
        <f>IF(TelcoData2[[#This Row],[tenure]]&lt;=12,"0-12 Months",
IF(TelcoData2[[#This Row],[tenure]]&lt;=24,"13-24 Months",
IF(TelcoData2[[#This Row],[tenure]]&lt;=36,"25-36 Months",
IF(TelcoData2[[#This Row],[tenure]]&lt;=48,"37-48 Months",
IF(TelcoData2[[#This Row],[tenure]]&lt;=60,"49-60 Months",
"61-72 Months")))))</f>
        <v>25-36 Months</v>
      </c>
    </row>
    <row r="1785" spans="1:24" x14ac:dyDescent="0.3">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s="5">
        <v>71.650000000000006</v>
      </c>
      <c r="U1785" t="s">
        <v>23</v>
      </c>
      <c r="V1785" s="5">
        <f>IFERROR(VALUE(TRIM(TelcoData2[[#This Row],[TotalCharges]])),"")</f>
        <v>71.650000000000006</v>
      </c>
      <c r="W1785">
        <f>IF(TelcoData2[[#This Row],[Churn]]="Yes",1,0)</f>
        <v>1</v>
      </c>
      <c r="X1785" t="str">
        <f>IF(TelcoData2[[#This Row],[tenure]]&lt;=12,"0-12 Months",
IF(TelcoData2[[#This Row],[tenure]]&lt;=24,"13-24 Months",
IF(TelcoData2[[#This Row],[tenure]]&lt;=36,"25-36 Months",
IF(TelcoData2[[#This Row],[tenure]]&lt;=48,"37-48 Months",
IF(TelcoData2[[#This Row],[tenure]]&lt;=60,"49-60 Months",
"61-72 Months")))))</f>
        <v>0-12 Months</v>
      </c>
    </row>
    <row r="1786" spans="1:24" x14ac:dyDescent="0.3">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s="5">
        <v>77.5</v>
      </c>
      <c r="U1786" t="s">
        <v>23</v>
      </c>
      <c r="V1786" s="5">
        <f>IFERROR(VALUE(TRIM(TelcoData2[[#This Row],[TotalCharges]])),"")</f>
        <v>77.5</v>
      </c>
      <c r="W1786">
        <f>IF(TelcoData2[[#This Row],[Churn]]="Yes",1,0)</f>
        <v>1</v>
      </c>
      <c r="X1786" t="str">
        <f>IF(TelcoData2[[#This Row],[tenure]]&lt;=12,"0-12 Months",
IF(TelcoData2[[#This Row],[tenure]]&lt;=24,"13-24 Months",
IF(TelcoData2[[#This Row],[tenure]]&lt;=36,"25-36 Months",
IF(TelcoData2[[#This Row],[tenure]]&lt;=48,"37-48 Months",
IF(TelcoData2[[#This Row],[tenure]]&lt;=60,"49-60 Months",
"61-72 Months")))))</f>
        <v>0-12 Months</v>
      </c>
    </row>
    <row r="1787" spans="1:24" x14ac:dyDescent="0.3">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s="5">
        <v>6392.85</v>
      </c>
      <c r="U1787" t="s">
        <v>24</v>
      </c>
      <c r="V1787" s="5">
        <f>IFERROR(VALUE(TRIM(TelcoData2[[#This Row],[TotalCharges]])),"")</f>
        <v>6392.85</v>
      </c>
      <c r="W1787">
        <f>IF(TelcoData2[[#This Row],[Churn]]="Yes",1,0)</f>
        <v>0</v>
      </c>
      <c r="X1787" t="str">
        <f>IF(TelcoData2[[#This Row],[tenure]]&lt;=12,"0-12 Months",
IF(TelcoData2[[#This Row],[tenure]]&lt;=24,"13-24 Months",
IF(TelcoData2[[#This Row],[tenure]]&lt;=36,"25-36 Months",
IF(TelcoData2[[#This Row],[tenure]]&lt;=48,"37-48 Months",
IF(TelcoData2[[#This Row],[tenure]]&lt;=60,"49-60 Months",
"61-72 Months")))))</f>
        <v>61-72 Months</v>
      </c>
    </row>
    <row r="1788" spans="1:24" x14ac:dyDescent="0.3">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s="5">
        <v>3264.5</v>
      </c>
      <c r="U1788" t="s">
        <v>23</v>
      </c>
      <c r="V1788" s="5">
        <f>IFERROR(VALUE(TRIM(TelcoData2[[#This Row],[TotalCharges]])),"")</f>
        <v>3264.5</v>
      </c>
      <c r="W1788">
        <f>IF(TelcoData2[[#This Row],[Churn]]="Yes",1,0)</f>
        <v>1</v>
      </c>
      <c r="X1788" t="str">
        <f>IF(TelcoData2[[#This Row],[tenure]]&lt;=12,"0-12 Months",
IF(TelcoData2[[#This Row],[tenure]]&lt;=24,"13-24 Months",
IF(TelcoData2[[#This Row],[tenure]]&lt;=36,"25-36 Months",
IF(TelcoData2[[#This Row],[tenure]]&lt;=48,"37-48 Months",
IF(TelcoData2[[#This Row],[tenure]]&lt;=60,"49-60 Months",
"61-72 Months")))))</f>
        <v>37-48 Months</v>
      </c>
    </row>
    <row r="1789" spans="1:24" x14ac:dyDescent="0.3">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s="5">
        <v>4599.1499999999996</v>
      </c>
      <c r="U1789" t="s">
        <v>24</v>
      </c>
      <c r="V1789" s="5">
        <f>IFERROR(VALUE(TRIM(TelcoData2[[#This Row],[TotalCharges]])),"")</f>
        <v>4599.1499999999996</v>
      </c>
      <c r="W1789">
        <f>IF(TelcoData2[[#This Row],[Churn]]="Yes",1,0)</f>
        <v>0</v>
      </c>
      <c r="X1789" t="str">
        <f>IF(TelcoData2[[#This Row],[tenure]]&lt;=12,"0-12 Months",
IF(TelcoData2[[#This Row],[tenure]]&lt;=24,"13-24 Months",
IF(TelcoData2[[#This Row],[tenure]]&lt;=36,"25-36 Months",
IF(TelcoData2[[#This Row],[tenure]]&lt;=48,"37-48 Months",
IF(TelcoData2[[#This Row],[tenure]]&lt;=60,"49-60 Months",
"61-72 Months")))))</f>
        <v>37-48 Months</v>
      </c>
    </row>
    <row r="1790" spans="1:24" x14ac:dyDescent="0.3">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s="5">
        <v>1134.25</v>
      </c>
      <c r="U1790" t="s">
        <v>24</v>
      </c>
      <c r="V1790" s="5">
        <f>IFERROR(VALUE(TRIM(TelcoData2[[#This Row],[TotalCharges]])),"")</f>
        <v>1134.25</v>
      </c>
      <c r="W1790">
        <f>IF(TelcoData2[[#This Row],[Churn]]="Yes",1,0)</f>
        <v>0</v>
      </c>
      <c r="X1790" t="str">
        <f>IF(TelcoData2[[#This Row],[tenure]]&lt;=12,"0-12 Months",
IF(TelcoData2[[#This Row],[tenure]]&lt;=24,"13-24 Months",
IF(TelcoData2[[#This Row],[tenure]]&lt;=36,"25-36 Months",
IF(TelcoData2[[#This Row],[tenure]]&lt;=48,"37-48 Months",
IF(TelcoData2[[#This Row],[tenure]]&lt;=60,"49-60 Months",
"61-72 Months")))))</f>
        <v>49-60 Months</v>
      </c>
    </row>
    <row r="1791" spans="1:24" x14ac:dyDescent="0.3">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s="5">
        <v>1621.35</v>
      </c>
      <c r="U1791" t="s">
        <v>24</v>
      </c>
      <c r="V1791" s="5">
        <f>IFERROR(VALUE(TRIM(TelcoData2[[#This Row],[TotalCharges]])),"")</f>
        <v>1621.35</v>
      </c>
      <c r="W1791">
        <f>IF(TelcoData2[[#This Row],[Churn]]="Yes",1,0)</f>
        <v>0</v>
      </c>
      <c r="X1791" t="str">
        <f>IF(TelcoData2[[#This Row],[tenure]]&lt;=12,"0-12 Months",
IF(TelcoData2[[#This Row],[tenure]]&lt;=24,"13-24 Months",
IF(TelcoData2[[#This Row],[tenure]]&lt;=36,"25-36 Months",
IF(TelcoData2[[#This Row],[tenure]]&lt;=48,"37-48 Months",
IF(TelcoData2[[#This Row],[tenure]]&lt;=60,"49-60 Months",
"61-72 Months")))))</f>
        <v>49-60 Months</v>
      </c>
    </row>
    <row r="1792" spans="1:24" x14ac:dyDescent="0.3">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s="5">
        <v>947.3</v>
      </c>
      <c r="U1792" t="s">
        <v>23</v>
      </c>
      <c r="V1792" s="5">
        <f>IFERROR(VALUE(TRIM(TelcoData2[[#This Row],[TotalCharges]])),"")</f>
        <v>947.3</v>
      </c>
      <c r="W1792">
        <f>IF(TelcoData2[[#This Row],[Churn]]="Yes",1,0)</f>
        <v>1</v>
      </c>
      <c r="X1792" t="str">
        <f>IF(TelcoData2[[#This Row],[tenure]]&lt;=12,"0-12 Months",
IF(TelcoData2[[#This Row],[tenure]]&lt;=24,"13-24 Months",
IF(TelcoData2[[#This Row],[tenure]]&lt;=36,"25-36 Months",
IF(TelcoData2[[#This Row],[tenure]]&lt;=48,"37-48 Months",
IF(TelcoData2[[#This Row],[tenure]]&lt;=60,"49-60 Months",
"61-72 Months")))))</f>
        <v>0-12 Months</v>
      </c>
    </row>
    <row r="1793" spans="1:24" x14ac:dyDescent="0.3">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s="5">
        <v>2722.2</v>
      </c>
      <c r="U1793" t="s">
        <v>24</v>
      </c>
      <c r="V1793" s="5">
        <f>IFERROR(VALUE(TRIM(TelcoData2[[#This Row],[TotalCharges]])),"")</f>
        <v>2722.2</v>
      </c>
      <c r="W1793">
        <f>IF(TelcoData2[[#This Row],[Churn]]="Yes",1,0)</f>
        <v>0</v>
      </c>
      <c r="X1793" t="str">
        <f>IF(TelcoData2[[#This Row],[tenure]]&lt;=12,"0-12 Months",
IF(TelcoData2[[#This Row],[tenure]]&lt;=24,"13-24 Months",
IF(TelcoData2[[#This Row],[tenure]]&lt;=36,"25-36 Months",
IF(TelcoData2[[#This Row],[tenure]]&lt;=48,"37-48 Months",
IF(TelcoData2[[#This Row],[tenure]]&lt;=60,"49-60 Months",
"61-72 Months")))))</f>
        <v>37-48 Months</v>
      </c>
    </row>
    <row r="1794" spans="1:24" x14ac:dyDescent="0.3">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s="5">
        <v>3058.3</v>
      </c>
      <c r="U1794" t="s">
        <v>24</v>
      </c>
      <c r="V1794" s="5">
        <f>IFERROR(VALUE(TRIM(TelcoData2[[#This Row],[TotalCharges]])),"")</f>
        <v>3058.3</v>
      </c>
      <c r="W1794">
        <f>IF(TelcoData2[[#This Row],[Churn]]="Yes",1,0)</f>
        <v>0</v>
      </c>
      <c r="X1794" t="str">
        <f>IF(TelcoData2[[#This Row],[tenure]]&lt;=12,"0-12 Months",
IF(TelcoData2[[#This Row],[tenure]]&lt;=24,"13-24 Months",
IF(TelcoData2[[#This Row],[tenure]]&lt;=36,"25-36 Months",
IF(TelcoData2[[#This Row],[tenure]]&lt;=48,"37-48 Months",
IF(TelcoData2[[#This Row],[tenure]]&lt;=60,"49-60 Months",
"61-72 Months")))))</f>
        <v>37-48 Months</v>
      </c>
    </row>
    <row r="1795" spans="1:24" x14ac:dyDescent="0.3">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s="5">
        <v>1769.6</v>
      </c>
      <c r="U1795" t="s">
        <v>24</v>
      </c>
      <c r="V1795" s="5">
        <f>IFERROR(VALUE(TRIM(TelcoData2[[#This Row],[TotalCharges]])),"")</f>
        <v>1769.6</v>
      </c>
      <c r="W1795">
        <f>IF(TelcoData2[[#This Row],[Churn]]="Yes",1,0)</f>
        <v>0</v>
      </c>
      <c r="X1795" t="str">
        <f>IF(TelcoData2[[#This Row],[tenure]]&lt;=12,"0-12 Months",
IF(TelcoData2[[#This Row],[tenure]]&lt;=24,"13-24 Months",
IF(TelcoData2[[#This Row],[tenure]]&lt;=36,"25-36 Months",
IF(TelcoData2[[#This Row],[tenure]]&lt;=48,"37-48 Months",
IF(TelcoData2[[#This Row],[tenure]]&lt;=60,"49-60 Months",
"61-72 Months")))))</f>
        <v>61-72 Months</v>
      </c>
    </row>
    <row r="1796" spans="1:24" x14ac:dyDescent="0.3">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s="5">
        <v>6293.75</v>
      </c>
      <c r="U1796" t="s">
        <v>24</v>
      </c>
      <c r="V1796" s="5">
        <f>IFERROR(VALUE(TRIM(TelcoData2[[#This Row],[TotalCharges]])),"")</f>
        <v>6293.75</v>
      </c>
      <c r="W1796">
        <f>IF(TelcoData2[[#This Row],[Churn]]="Yes",1,0)</f>
        <v>0</v>
      </c>
      <c r="X1796" t="str">
        <f>IF(TelcoData2[[#This Row],[tenure]]&lt;=12,"0-12 Months",
IF(TelcoData2[[#This Row],[tenure]]&lt;=24,"13-24 Months",
IF(TelcoData2[[#This Row],[tenure]]&lt;=36,"25-36 Months",
IF(TelcoData2[[#This Row],[tenure]]&lt;=48,"37-48 Months",
IF(TelcoData2[[#This Row],[tenure]]&lt;=60,"49-60 Months",
"61-72 Months")))))</f>
        <v>61-72 Months</v>
      </c>
    </row>
    <row r="1797" spans="1:24" x14ac:dyDescent="0.3">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s="5">
        <v>1761.05</v>
      </c>
      <c r="U1797" t="s">
        <v>23</v>
      </c>
      <c r="V1797" s="5">
        <f>IFERROR(VALUE(TRIM(TelcoData2[[#This Row],[TotalCharges]])),"")</f>
        <v>1761.05</v>
      </c>
      <c r="W1797">
        <f>IF(TelcoData2[[#This Row],[Churn]]="Yes",1,0)</f>
        <v>1</v>
      </c>
      <c r="X1797" t="str">
        <f>IF(TelcoData2[[#This Row],[tenure]]&lt;=12,"0-12 Months",
IF(TelcoData2[[#This Row],[tenure]]&lt;=24,"13-24 Months",
IF(TelcoData2[[#This Row],[tenure]]&lt;=36,"25-36 Months",
IF(TelcoData2[[#This Row],[tenure]]&lt;=48,"37-48 Months",
IF(TelcoData2[[#This Row],[tenure]]&lt;=60,"49-60 Months",
"61-72 Months")))))</f>
        <v>13-24 Months</v>
      </c>
    </row>
    <row r="1798" spans="1:24" x14ac:dyDescent="0.3">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s="5">
        <v>1642.75</v>
      </c>
      <c r="U1798" t="s">
        <v>24</v>
      </c>
      <c r="V1798" s="5">
        <f>IFERROR(VALUE(TRIM(TelcoData2[[#This Row],[TotalCharges]])),"")</f>
        <v>1642.75</v>
      </c>
      <c r="W1798">
        <f>IF(TelcoData2[[#This Row],[Churn]]="Yes",1,0)</f>
        <v>0</v>
      </c>
      <c r="X1798" t="str">
        <f>IF(TelcoData2[[#This Row],[tenure]]&lt;=12,"0-12 Months",
IF(TelcoData2[[#This Row],[tenure]]&lt;=24,"13-24 Months",
IF(TelcoData2[[#This Row],[tenure]]&lt;=36,"25-36 Months",
IF(TelcoData2[[#This Row],[tenure]]&lt;=48,"37-48 Months",
IF(TelcoData2[[#This Row],[tenure]]&lt;=60,"49-60 Months",
"61-72 Months")))))</f>
        <v>13-24 Months</v>
      </c>
    </row>
    <row r="1799" spans="1:24" x14ac:dyDescent="0.3">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s="5">
        <v>578.5</v>
      </c>
      <c r="U1799" t="s">
        <v>24</v>
      </c>
      <c r="V1799" s="5">
        <f>IFERROR(VALUE(TRIM(TelcoData2[[#This Row],[TotalCharges]])),"")</f>
        <v>578.5</v>
      </c>
      <c r="W1799">
        <f>IF(TelcoData2[[#This Row],[Churn]]="Yes",1,0)</f>
        <v>0</v>
      </c>
      <c r="X1799" t="str">
        <f>IF(TelcoData2[[#This Row],[tenure]]&lt;=12,"0-12 Months",
IF(TelcoData2[[#This Row],[tenure]]&lt;=24,"13-24 Months",
IF(TelcoData2[[#This Row],[tenure]]&lt;=36,"25-36 Months",
IF(TelcoData2[[#This Row],[tenure]]&lt;=48,"37-48 Months",
IF(TelcoData2[[#This Row],[tenure]]&lt;=60,"49-60 Months",
"61-72 Months")))))</f>
        <v>25-36 Months</v>
      </c>
    </row>
    <row r="1800" spans="1:24" x14ac:dyDescent="0.3">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s="5">
        <v>954.9</v>
      </c>
      <c r="U1800" t="s">
        <v>24</v>
      </c>
      <c r="V1800" s="5">
        <f>IFERROR(VALUE(TRIM(TelcoData2[[#This Row],[TotalCharges]])),"")</f>
        <v>954.9</v>
      </c>
      <c r="W1800">
        <f>IF(TelcoData2[[#This Row],[Churn]]="Yes",1,0)</f>
        <v>0</v>
      </c>
      <c r="X1800" t="str">
        <f>IF(TelcoData2[[#This Row],[tenure]]&lt;=12,"0-12 Months",
IF(TelcoData2[[#This Row],[tenure]]&lt;=24,"13-24 Months",
IF(TelcoData2[[#This Row],[tenure]]&lt;=36,"25-36 Months",
IF(TelcoData2[[#This Row],[tenure]]&lt;=48,"37-48 Months",
IF(TelcoData2[[#This Row],[tenure]]&lt;=60,"49-60 Months",
"61-72 Months")))))</f>
        <v>25-36 Months</v>
      </c>
    </row>
    <row r="1801" spans="1:24" x14ac:dyDescent="0.3">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s="5">
        <v>973.25</v>
      </c>
      <c r="U1801" t="s">
        <v>23</v>
      </c>
      <c r="V1801" s="5">
        <f>IFERROR(VALUE(TRIM(TelcoData2[[#This Row],[TotalCharges]])),"")</f>
        <v>973.25</v>
      </c>
      <c r="W1801">
        <f>IF(TelcoData2[[#This Row],[Churn]]="Yes",1,0)</f>
        <v>1</v>
      </c>
      <c r="X1801" t="str">
        <f>IF(TelcoData2[[#This Row],[tenure]]&lt;=12,"0-12 Months",
IF(TelcoData2[[#This Row],[tenure]]&lt;=24,"13-24 Months",
IF(TelcoData2[[#This Row],[tenure]]&lt;=36,"25-36 Months",
IF(TelcoData2[[#This Row],[tenure]]&lt;=48,"37-48 Months",
IF(TelcoData2[[#This Row],[tenure]]&lt;=60,"49-60 Months",
"61-72 Months")))))</f>
        <v>0-12 Months</v>
      </c>
    </row>
    <row r="1802" spans="1:24" x14ac:dyDescent="0.3">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s="5">
        <v>43.85</v>
      </c>
      <c r="U1802" t="s">
        <v>24</v>
      </c>
      <c r="V1802" s="5">
        <f>IFERROR(VALUE(TRIM(TelcoData2[[#This Row],[TotalCharges]])),"")</f>
        <v>43.85</v>
      </c>
      <c r="W1802">
        <f>IF(TelcoData2[[#This Row],[Churn]]="Yes",1,0)</f>
        <v>0</v>
      </c>
      <c r="X1802" t="str">
        <f>IF(TelcoData2[[#This Row],[tenure]]&lt;=12,"0-12 Months",
IF(TelcoData2[[#This Row],[tenure]]&lt;=24,"13-24 Months",
IF(TelcoData2[[#This Row],[tenure]]&lt;=36,"25-36 Months",
IF(TelcoData2[[#This Row],[tenure]]&lt;=48,"37-48 Months",
IF(TelcoData2[[#This Row],[tenure]]&lt;=60,"49-60 Months",
"61-72 Months")))))</f>
        <v>0-12 Months</v>
      </c>
    </row>
    <row r="1803" spans="1:24" x14ac:dyDescent="0.3">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s="5">
        <v>1490.4</v>
      </c>
      <c r="U1803" t="s">
        <v>24</v>
      </c>
      <c r="V1803" s="5">
        <f>IFERROR(VALUE(TRIM(TelcoData2[[#This Row],[TotalCharges]])),"")</f>
        <v>1490.4</v>
      </c>
      <c r="W1803">
        <f>IF(TelcoData2[[#This Row],[Churn]]="Yes",1,0)</f>
        <v>0</v>
      </c>
      <c r="X1803" t="str">
        <f>IF(TelcoData2[[#This Row],[tenure]]&lt;=12,"0-12 Months",
IF(TelcoData2[[#This Row],[tenure]]&lt;=24,"13-24 Months",
IF(TelcoData2[[#This Row],[tenure]]&lt;=36,"25-36 Months",
IF(TelcoData2[[#This Row],[tenure]]&lt;=48,"37-48 Months",
IF(TelcoData2[[#This Row],[tenure]]&lt;=60,"49-60 Months",
"61-72 Months")))))</f>
        <v>13-24 Months</v>
      </c>
    </row>
    <row r="1804" spans="1:24" x14ac:dyDescent="0.3">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s="5">
        <v>280</v>
      </c>
      <c r="U1804" t="s">
        <v>24</v>
      </c>
      <c r="V1804" s="5">
        <f>IFERROR(VALUE(TRIM(TelcoData2[[#This Row],[TotalCharges]])),"")</f>
        <v>280</v>
      </c>
      <c r="W1804">
        <f>IF(TelcoData2[[#This Row],[Churn]]="Yes",1,0)</f>
        <v>0</v>
      </c>
      <c r="X1804" t="str">
        <f>IF(TelcoData2[[#This Row],[tenure]]&lt;=12,"0-12 Months",
IF(TelcoData2[[#This Row],[tenure]]&lt;=24,"13-24 Months",
IF(TelcoData2[[#This Row],[tenure]]&lt;=36,"25-36 Months",
IF(TelcoData2[[#This Row],[tenure]]&lt;=48,"37-48 Months",
IF(TelcoData2[[#This Row],[tenure]]&lt;=60,"49-60 Months",
"61-72 Months")))))</f>
        <v>0-12 Months</v>
      </c>
    </row>
    <row r="1805" spans="1:24" x14ac:dyDescent="0.3">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s="5">
        <v>1901.25</v>
      </c>
      <c r="U1805" t="s">
        <v>24</v>
      </c>
      <c r="V1805" s="5">
        <f>IFERROR(VALUE(TRIM(TelcoData2[[#This Row],[TotalCharges]])),"")</f>
        <v>1901.25</v>
      </c>
      <c r="W1805">
        <f>IF(TelcoData2[[#This Row],[Churn]]="Yes",1,0)</f>
        <v>0</v>
      </c>
      <c r="X1805" t="str">
        <f>IF(TelcoData2[[#This Row],[tenure]]&lt;=12,"0-12 Months",
IF(TelcoData2[[#This Row],[tenure]]&lt;=24,"13-24 Months",
IF(TelcoData2[[#This Row],[tenure]]&lt;=36,"25-36 Months",
IF(TelcoData2[[#This Row],[tenure]]&lt;=48,"37-48 Months",
IF(TelcoData2[[#This Row],[tenure]]&lt;=60,"49-60 Months",
"61-72 Months")))))</f>
        <v>25-36 Months</v>
      </c>
    </row>
    <row r="1806" spans="1:24" x14ac:dyDescent="0.3">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s="5">
        <v>716.4</v>
      </c>
      <c r="U1806" t="s">
        <v>24</v>
      </c>
      <c r="V1806" s="5">
        <f>IFERROR(VALUE(TRIM(TelcoData2[[#This Row],[TotalCharges]])),"")</f>
        <v>716.4</v>
      </c>
      <c r="W1806">
        <f>IF(TelcoData2[[#This Row],[Churn]]="Yes",1,0)</f>
        <v>0</v>
      </c>
      <c r="X1806" t="str">
        <f>IF(TelcoData2[[#This Row],[tenure]]&lt;=12,"0-12 Months",
IF(TelcoData2[[#This Row],[tenure]]&lt;=24,"13-24 Months",
IF(TelcoData2[[#This Row],[tenure]]&lt;=36,"25-36 Months",
IF(TelcoData2[[#This Row],[tenure]]&lt;=48,"37-48 Months",
IF(TelcoData2[[#This Row],[tenure]]&lt;=60,"49-60 Months",
"61-72 Months")))))</f>
        <v>25-36 Months</v>
      </c>
    </row>
    <row r="1807" spans="1:24" x14ac:dyDescent="0.3">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s="5">
        <v>4720</v>
      </c>
      <c r="U1807" t="s">
        <v>24</v>
      </c>
      <c r="V1807" s="5">
        <f>IFERROR(VALUE(TRIM(TelcoData2[[#This Row],[TotalCharges]])),"")</f>
        <v>4720</v>
      </c>
      <c r="W1807">
        <f>IF(TelcoData2[[#This Row],[Churn]]="Yes",1,0)</f>
        <v>0</v>
      </c>
      <c r="X1807" t="str">
        <f>IF(TelcoData2[[#This Row],[tenure]]&lt;=12,"0-12 Months",
IF(TelcoData2[[#This Row],[tenure]]&lt;=24,"13-24 Months",
IF(TelcoData2[[#This Row],[tenure]]&lt;=36,"25-36 Months",
IF(TelcoData2[[#This Row],[tenure]]&lt;=48,"37-48 Months",
IF(TelcoData2[[#This Row],[tenure]]&lt;=60,"49-60 Months",
"61-72 Months")))))</f>
        <v>61-72 Months</v>
      </c>
    </row>
    <row r="1808" spans="1:24" x14ac:dyDescent="0.3">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s="5">
        <v>930.95</v>
      </c>
      <c r="U1808" t="s">
        <v>24</v>
      </c>
      <c r="V1808" s="5">
        <f>IFERROR(VALUE(TRIM(TelcoData2[[#This Row],[TotalCharges]])),"")</f>
        <v>930.95</v>
      </c>
      <c r="W1808">
        <f>IF(TelcoData2[[#This Row],[Churn]]="Yes",1,0)</f>
        <v>0</v>
      </c>
      <c r="X1808" t="str">
        <f>IF(TelcoData2[[#This Row],[tenure]]&lt;=12,"0-12 Months",
IF(TelcoData2[[#This Row],[tenure]]&lt;=24,"13-24 Months",
IF(TelcoData2[[#This Row],[tenure]]&lt;=36,"25-36 Months",
IF(TelcoData2[[#This Row],[tenure]]&lt;=48,"37-48 Months",
IF(TelcoData2[[#This Row],[tenure]]&lt;=60,"49-60 Months",
"61-72 Months")))))</f>
        <v>25-36 Months</v>
      </c>
    </row>
    <row r="1809" spans="1:24" x14ac:dyDescent="0.3">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s="5">
        <v>76.349999999999994</v>
      </c>
      <c r="U1809" t="s">
        <v>23</v>
      </c>
      <c r="V1809" s="5">
        <f>IFERROR(VALUE(TRIM(TelcoData2[[#This Row],[TotalCharges]])),"")</f>
        <v>76.349999999999994</v>
      </c>
      <c r="W1809">
        <f>IF(TelcoData2[[#This Row],[Churn]]="Yes",1,0)</f>
        <v>1</v>
      </c>
      <c r="X1809" t="str">
        <f>IF(TelcoData2[[#This Row],[tenure]]&lt;=12,"0-12 Months",
IF(TelcoData2[[#This Row],[tenure]]&lt;=24,"13-24 Months",
IF(TelcoData2[[#This Row],[tenure]]&lt;=36,"25-36 Months",
IF(TelcoData2[[#This Row],[tenure]]&lt;=48,"37-48 Months",
IF(TelcoData2[[#This Row],[tenure]]&lt;=60,"49-60 Months",
"61-72 Months")))))</f>
        <v>0-12 Months</v>
      </c>
    </row>
    <row r="1810" spans="1:24" x14ac:dyDescent="0.3">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s="5">
        <v>1676.95</v>
      </c>
      <c r="U1810" t="s">
        <v>23</v>
      </c>
      <c r="V1810" s="5">
        <f>IFERROR(VALUE(TRIM(TelcoData2[[#This Row],[TotalCharges]])),"")</f>
        <v>1676.95</v>
      </c>
      <c r="W1810">
        <f>IF(TelcoData2[[#This Row],[Churn]]="Yes",1,0)</f>
        <v>1</v>
      </c>
      <c r="X1810" t="str">
        <f>IF(TelcoData2[[#This Row],[tenure]]&lt;=12,"0-12 Months",
IF(TelcoData2[[#This Row],[tenure]]&lt;=24,"13-24 Months",
IF(TelcoData2[[#This Row],[tenure]]&lt;=36,"25-36 Months",
IF(TelcoData2[[#This Row],[tenure]]&lt;=48,"37-48 Months",
IF(TelcoData2[[#This Row],[tenure]]&lt;=60,"49-60 Months",
"61-72 Months")))))</f>
        <v>13-24 Months</v>
      </c>
    </row>
    <row r="1811" spans="1:24" x14ac:dyDescent="0.3">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s="5">
        <v>2642.05</v>
      </c>
      <c r="U1811" t="s">
        <v>23</v>
      </c>
      <c r="V1811" s="5">
        <f>IFERROR(VALUE(TRIM(TelcoData2[[#This Row],[TotalCharges]])),"")</f>
        <v>2642.05</v>
      </c>
      <c r="W1811">
        <f>IF(TelcoData2[[#This Row],[Churn]]="Yes",1,0)</f>
        <v>1</v>
      </c>
      <c r="X1811" t="str">
        <f>IF(TelcoData2[[#This Row],[tenure]]&lt;=12,"0-12 Months",
IF(TelcoData2[[#This Row],[tenure]]&lt;=24,"13-24 Months",
IF(TelcoData2[[#This Row],[tenure]]&lt;=36,"25-36 Months",
IF(TelcoData2[[#This Row],[tenure]]&lt;=48,"37-48 Months",
IF(TelcoData2[[#This Row],[tenure]]&lt;=60,"49-60 Months",
"61-72 Months")))))</f>
        <v>25-36 Months</v>
      </c>
    </row>
    <row r="1812" spans="1:24" x14ac:dyDescent="0.3">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s="5">
        <v>6770.85</v>
      </c>
      <c r="U1812" t="s">
        <v>24</v>
      </c>
      <c r="V1812" s="5">
        <f>IFERROR(VALUE(TRIM(TelcoData2[[#This Row],[TotalCharges]])),"")</f>
        <v>6770.85</v>
      </c>
      <c r="W1812">
        <f>IF(TelcoData2[[#This Row],[Churn]]="Yes",1,0)</f>
        <v>0</v>
      </c>
      <c r="X1812" t="str">
        <f>IF(TelcoData2[[#This Row],[tenure]]&lt;=12,"0-12 Months",
IF(TelcoData2[[#This Row],[tenure]]&lt;=24,"13-24 Months",
IF(TelcoData2[[#This Row],[tenure]]&lt;=36,"25-36 Months",
IF(TelcoData2[[#This Row],[tenure]]&lt;=48,"37-48 Months",
IF(TelcoData2[[#This Row],[tenure]]&lt;=60,"49-60 Months",
"61-72 Months")))))</f>
        <v>61-72 Months</v>
      </c>
    </row>
    <row r="1813" spans="1:24" x14ac:dyDescent="0.3">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s="5">
        <v>1835.3</v>
      </c>
      <c r="U1813" t="s">
        <v>24</v>
      </c>
      <c r="V1813" s="5">
        <f>IFERROR(VALUE(TRIM(TelcoData2[[#This Row],[TotalCharges]])),"")</f>
        <v>1835.3</v>
      </c>
      <c r="W1813">
        <f>IF(TelcoData2[[#This Row],[Churn]]="Yes",1,0)</f>
        <v>0</v>
      </c>
      <c r="X1813" t="str">
        <f>IF(TelcoData2[[#This Row],[tenure]]&lt;=12,"0-12 Months",
IF(TelcoData2[[#This Row],[tenure]]&lt;=24,"13-24 Months",
IF(TelcoData2[[#This Row],[tenure]]&lt;=36,"25-36 Months",
IF(TelcoData2[[#This Row],[tenure]]&lt;=48,"37-48 Months",
IF(TelcoData2[[#This Row],[tenure]]&lt;=60,"49-60 Months",
"61-72 Months")))))</f>
        <v>13-24 Months</v>
      </c>
    </row>
    <row r="1814" spans="1:24" x14ac:dyDescent="0.3">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s="5">
        <v>1588.25</v>
      </c>
      <c r="U1814" t="s">
        <v>24</v>
      </c>
      <c r="V1814" s="5">
        <f>IFERROR(VALUE(TRIM(TelcoData2[[#This Row],[TotalCharges]])),"")</f>
        <v>1588.25</v>
      </c>
      <c r="W1814">
        <f>IF(TelcoData2[[#This Row],[Churn]]="Yes",1,0)</f>
        <v>0</v>
      </c>
      <c r="X1814" t="str">
        <f>IF(TelcoData2[[#This Row],[tenure]]&lt;=12,"0-12 Months",
IF(TelcoData2[[#This Row],[tenure]]&lt;=24,"13-24 Months",
IF(TelcoData2[[#This Row],[tenure]]&lt;=36,"25-36 Months",
IF(TelcoData2[[#This Row],[tenure]]&lt;=48,"37-48 Months",
IF(TelcoData2[[#This Row],[tenure]]&lt;=60,"49-60 Months",
"61-72 Months")))))</f>
        <v>13-24 Months</v>
      </c>
    </row>
    <row r="1815" spans="1:24" x14ac:dyDescent="0.3">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s="5">
        <v>75.5</v>
      </c>
      <c r="U1815" t="s">
        <v>24</v>
      </c>
      <c r="V1815" s="5">
        <f>IFERROR(VALUE(TRIM(TelcoData2[[#This Row],[TotalCharges]])),"")</f>
        <v>75.5</v>
      </c>
      <c r="W1815">
        <f>IF(TelcoData2[[#This Row],[Churn]]="Yes",1,0)</f>
        <v>0</v>
      </c>
      <c r="X1815" t="str">
        <f>IF(TelcoData2[[#This Row],[tenure]]&lt;=12,"0-12 Months",
IF(TelcoData2[[#This Row],[tenure]]&lt;=24,"13-24 Months",
IF(TelcoData2[[#This Row],[tenure]]&lt;=36,"25-36 Months",
IF(TelcoData2[[#This Row],[tenure]]&lt;=48,"37-48 Months",
IF(TelcoData2[[#This Row],[tenure]]&lt;=60,"49-60 Months",
"61-72 Months")))))</f>
        <v>0-12 Months</v>
      </c>
    </row>
    <row r="1816" spans="1:24" x14ac:dyDescent="0.3">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s="5">
        <v>258.35000000000002</v>
      </c>
      <c r="U1816" t="s">
        <v>24</v>
      </c>
      <c r="V1816" s="5">
        <f>IFERROR(VALUE(TRIM(TelcoData2[[#This Row],[TotalCharges]])),"")</f>
        <v>258.35000000000002</v>
      </c>
      <c r="W1816">
        <f>IF(TelcoData2[[#This Row],[Churn]]="Yes",1,0)</f>
        <v>0</v>
      </c>
      <c r="X1816" t="str">
        <f>IF(TelcoData2[[#This Row],[tenure]]&lt;=12,"0-12 Months",
IF(TelcoData2[[#This Row],[tenure]]&lt;=24,"13-24 Months",
IF(TelcoData2[[#This Row],[tenure]]&lt;=36,"25-36 Months",
IF(TelcoData2[[#This Row],[tenure]]&lt;=48,"37-48 Months",
IF(TelcoData2[[#This Row],[tenure]]&lt;=60,"49-60 Months",
"61-72 Months")))))</f>
        <v>0-12 Months</v>
      </c>
    </row>
    <row r="1817" spans="1:24" x14ac:dyDescent="0.3">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s="5">
        <v>1502.25</v>
      </c>
      <c r="U1817" t="s">
        <v>24</v>
      </c>
      <c r="V1817" s="5">
        <f>IFERROR(VALUE(TRIM(TelcoData2[[#This Row],[TotalCharges]])),"")</f>
        <v>1502.25</v>
      </c>
      <c r="W1817">
        <f>IF(TelcoData2[[#This Row],[Churn]]="Yes",1,0)</f>
        <v>0</v>
      </c>
      <c r="X1817" t="str">
        <f>IF(TelcoData2[[#This Row],[tenure]]&lt;=12,"0-12 Months",
IF(TelcoData2[[#This Row],[tenure]]&lt;=24,"13-24 Months",
IF(TelcoData2[[#This Row],[tenure]]&lt;=36,"25-36 Months",
IF(TelcoData2[[#This Row],[tenure]]&lt;=48,"37-48 Months",
IF(TelcoData2[[#This Row],[tenure]]&lt;=60,"49-60 Months",
"61-72 Months")))))</f>
        <v>61-72 Months</v>
      </c>
    </row>
    <row r="1818" spans="1:24" x14ac:dyDescent="0.3">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s="5">
        <v>19.2</v>
      </c>
      <c r="U1818" t="s">
        <v>24</v>
      </c>
      <c r="V1818" s="5">
        <f>IFERROR(VALUE(TRIM(TelcoData2[[#This Row],[TotalCharges]])),"")</f>
        <v>19.2</v>
      </c>
      <c r="W1818">
        <f>IF(TelcoData2[[#This Row],[Churn]]="Yes",1,0)</f>
        <v>0</v>
      </c>
      <c r="X1818" t="str">
        <f>IF(TelcoData2[[#This Row],[tenure]]&lt;=12,"0-12 Months",
IF(TelcoData2[[#This Row],[tenure]]&lt;=24,"13-24 Months",
IF(TelcoData2[[#This Row],[tenure]]&lt;=36,"25-36 Months",
IF(TelcoData2[[#This Row],[tenure]]&lt;=48,"37-48 Months",
IF(TelcoData2[[#This Row],[tenure]]&lt;=60,"49-60 Months",
"61-72 Months")))))</f>
        <v>0-12 Months</v>
      </c>
    </row>
    <row r="1819" spans="1:24" x14ac:dyDescent="0.3">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s="5">
        <v>6929.4</v>
      </c>
      <c r="U1819" t="s">
        <v>24</v>
      </c>
      <c r="V1819" s="5">
        <f>IFERROR(VALUE(TRIM(TelcoData2[[#This Row],[TotalCharges]])),"")</f>
        <v>6929.4</v>
      </c>
      <c r="W1819">
        <f>IF(TelcoData2[[#This Row],[Churn]]="Yes",1,0)</f>
        <v>0</v>
      </c>
      <c r="X1819" t="str">
        <f>IF(TelcoData2[[#This Row],[tenure]]&lt;=12,"0-12 Months",
IF(TelcoData2[[#This Row],[tenure]]&lt;=24,"13-24 Months",
IF(TelcoData2[[#This Row],[tenure]]&lt;=36,"25-36 Months",
IF(TelcoData2[[#This Row],[tenure]]&lt;=48,"37-48 Months",
IF(TelcoData2[[#This Row],[tenure]]&lt;=60,"49-60 Months",
"61-72 Months")))))</f>
        <v>61-72 Months</v>
      </c>
    </row>
    <row r="1820" spans="1:24" x14ac:dyDescent="0.3">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s="5">
        <v>4453.3</v>
      </c>
      <c r="U1820" t="s">
        <v>24</v>
      </c>
      <c r="V1820" s="5">
        <f>IFERROR(VALUE(TRIM(TelcoData2[[#This Row],[TotalCharges]])),"")</f>
        <v>4453.3</v>
      </c>
      <c r="W1820">
        <f>IF(TelcoData2[[#This Row],[Churn]]="Yes",1,0)</f>
        <v>0</v>
      </c>
      <c r="X1820" t="str">
        <f>IF(TelcoData2[[#This Row],[tenure]]&lt;=12,"0-12 Months",
IF(TelcoData2[[#This Row],[tenure]]&lt;=24,"13-24 Months",
IF(TelcoData2[[#This Row],[tenure]]&lt;=36,"25-36 Months",
IF(TelcoData2[[#This Row],[tenure]]&lt;=48,"37-48 Months",
IF(TelcoData2[[#This Row],[tenure]]&lt;=60,"49-60 Months",
"61-72 Months")))))</f>
        <v>49-60 Months</v>
      </c>
    </row>
    <row r="1821" spans="1:24" x14ac:dyDescent="0.3">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s="5">
        <v>3244.4</v>
      </c>
      <c r="U1821" t="s">
        <v>24</v>
      </c>
      <c r="V1821" s="5">
        <f>IFERROR(VALUE(TRIM(TelcoData2[[#This Row],[TotalCharges]])),"")</f>
        <v>3244.4</v>
      </c>
      <c r="W1821">
        <f>IF(TelcoData2[[#This Row],[Churn]]="Yes",1,0)</f>
        <v>0</v>
      </c>
      <c r="X1821" t="str">
        <f>IF(TelcoData2[[#This Row],[tenure]]&lt;=12,"0-12 Months",
IF(TelcoData2[[#This Row],[tenure]]&lt;=24,"13-24 Months",
IF(TelcoData2[[#This Row],[tenure]]&lt;=36,"25-36 Months",
IF(TelcoData2[[#This Row],[tenure]]&lt;=48,"37-48 Months",
IF(TelcoData2[[#This Row],[tenure]]&lt;=60,"49-60 Months",
"61-72 Months")))))</f>
        <v>61-72 Months</v>
      </c>
    </row>
    <row r="1822" spans="1:24" x14ac:dyDescent="0.3">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s="5">
        <v>323.45</v>
      </c>
      <c r="U1822" t="s">
        <v>24</v>
      </c>
      <c r="V1822" s="5">
        <f>IFERROR(VALUE(TRIM(TelcoData2[[#This Row],[TotalCharges]])),"")</f>
        <v>323.45</v>
      </c>
      <c r="W1822">
        <f>IF(TelcoData2[[#This Row],[Churn]]="Yes",1,0)</f>
        <v>0</v>
      </c>
      <c r="X1822" t="str">
        <f>IF(TelcoData2[[#This Row],[tenure]]&lt;=12,"0-12 Months",
IF(TelcoData2[[#This Row],[tenure]]&lt;=24,"13-24 Months",
IF(TelcoData2[[#This Row],[tenure]]&lt;=36,"25-36 Months",
IF(TelcoData2[[#This Row],[tenure]]&lt;=48,"37-48 Months",
IF(TelcoData2[[#This Row],[tenure]]&lt;=60,"49-60 Months",
"61-72 Months")))))</f>
        <v>0-12 Months</v>
      </c>
    </row>
    <row r="1823" spans="1:24" x14ac:dyDescent="0.3">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s="5">
        <v>2661.1</v>
      </c>
      <c r="U1823" t="s">
        <v>23</v>
      </c>
      <c r="V1823" s="5">
        <f>IFERROR(VALUE(TRIM(TelcoData2[[#This Row],[TotalCharges]])),"")</f>
        <v>2661.1</v>
      </c>
      <c r="W1823">
        <f>IF(TelcoData2[[#This Row],[Churn]]="Yes",1,0)</f>
        <v>1</v>
      </c>
      <c r="X1823" t="str">
        <f>IF(TelcoData2[[#This Row],[tenure]]&lt;=12,"0-12 Months",
IF(TelcoData2[[#This Row],[tenure]]&lt;=24,"13-24 Months",
IF(TelcoData2[[#This Row],[tenure]]&lt;=36,"25-36 Months",
IF(TelcoData2[[#This Row],[tenure]]&lt;=48,"37-48 Months",
IF(TelcoData2[[#This Row],[tenure]]&lt;=60,"49-60 Months",
"61-72 Months")))))</f>
        <v>25-36 Months</v>
      </c>
    </row>
    <row r="1824" spans="1:24" x14ac:dyDescent="0.3">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s="5">
        <v>2697.4</v>
      </c>
      <c r="U1824" t="s">
        <v>23</v>
      </c>
      <c r="V1824" s="5">
        <f>IFERROR(VALUE(TRIM(TelcoData2[[#This Row],[TotalCharges]])),"")</f>
        <v>2697.4</v>
      </c>
      <c r="W1824">
        <f>IF(TelcoData2[[#This Row],[Churn]]="Yes",1,0)</f>
        <v>1</v>
      </c>
      <c r="X1824" t="str">
        <f>IF(TelcoData2[[#This Row],[tenure]]&lt;=12,"0-12 Months",
IF(TelcoData2[[#This Row],[tenure]]&lt;=24,"13-24 Months",
IF(TelcoData2[[#This Row],[tenure]]&lt;=36,"25-36 Months",
IF(TelcoData2[[#This Row],[tenure]]&lt;=48,"37-48 Months",
IF(TelcoData2[[#This Row],[tenure]]&lt;=60,"49-60 Months",
"61-72 Months")))))</f>
        <v>25-36 Months</v>
      </c>
    </row>
    <row r="1825" spans="1:24" x14ac:dyDescent="0.3">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s="5">
        <v>1424.5</v>
      </c>
      <c r="U1825" t="s">
        <v>23</v>
      </c>
      <c r="V1825" s="5">
        <f>IFERROR(VALUE(TRIM(TelcoData2[[#This Row],[TotalCharges]])),"")</f>
        <v>1424.5</v>
      </c>
      <c r="W1825">
        <f>IF(TelcoData2[[#This Row],[Churn]]="Yes",1,0)</f>
        <v>1</v>
      </c>
      <c r="X1825" t="str">
        <f>IF(TelcoData2[[#This Row],[tenure]]&lt;=12,"0-12 Months",
IF(TelcoData2[[#This Row],[tenure]]&lt;=24,"13-24 Months",
IF(TelcoData2[[#This Row],[tenure]]&lt;=36,"25-36 Months",
IF(TelcoData2[[#This Row],[tenure]]&lt;=48,"37-48 Months",
IF(TelcoData2[[#This Row],[tenure]]&lt;=60,"49-60 Months",
"61-72 Months")))))</f>
        <v>13-24 Months</v>
      </c>
    </row>
    <row r="1826" spans="1:24" x14ac:dyDescent="0.3">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s="5">
        <v>1401.15</v>
      </c>
      <c r="U1826" t="s">
        <v>24</v>
      </c>
      <c r="V1826" s="5">
        <f>IFERROR(VALUE(TRIM(TelcoData2[[#This Row],[TotalCharges]])),"")</f>
        <v>1401.15</v>
      </c>
      <c r="W1826">
        <f>IF(TelcoData2[[#This Row],[Churn]]="Yes",1,0)</f>
        <v>0</v>
      </c>
      <c r="X1826" t="str">
        <f>IF(TelcoData2[[#This Row],[tenure]]&lt;=12,"0-12 Months",
IF(TelcoData2[[#This Row],[tenure]]&lt;=24,"13-24 Months",
IF(TelcoData2[[#This Row],[tenure]]&lt;=36,"25-36 Months",
IF(TelcoData2[[#This Row],[tenure]]&lt;=48,"37-48 Months",
IF(TelcoData2[[#This Row],[tenure]]&lt;=60,"49-60 Months",
"61-72 Months")))))</f>
        <v>61-72 Months</v>
      </c>
    </row>
    <row r="1827" spans="1:24" x14ac:dyDescent="0.3">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s="5">
        <v>1739.6</v>
      </c>
      <c r="U1827" t="s">
        <v>24</v>
      </c>
      <c r="V1827" s="5">
        <f>IFERROR(VALUE(TRIM(TelcoData2[[#This Row],[TotalCharges]])),"")</f>
        <v>1739.6</v>
      </c>
      <c r="W1827">
        <f>IF(TelcoData2[[#This Row],[Churn]]="Yes",1,0)</f>
        <v>0</v>
      </c>
      <c r="X1827" t="str">
        <f>IF(TelcoData2[[#This Row],[tenure]]&lt;=12,"0-12 Months",
IF(TelcoData2[[#This Row],[tenure]]&lt;=24,"13-24 Months",
IF(TelcoData2[[#This Row],[tenure]]&lt;=36,"25-36 Months",
IF(TelcoData2[[#This Row],[tenure]]&lt;=48,"37-48 Months",
IF(TelcoData2[[#This Row],[tenure]]&lt;=60,"49-60 Months",
"61-72 Months")))))</f>
        <v>25-36 Months</v>
      </c>
    </row>
    <row r="1828" spans="1:24" x14ac:dyDescent="0.3">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s="5">
        <v>5931</v>
      </c>
      <c r="U1828" t="s">
        <v>24</v>
      </c>
      <c r="V1828" s="5">
        <f>IFERROR(VALUE(TRIM(TelcoData2[[#This Row],[TotalCharges]])),"")</f>
        <v>5931</v>
      </c>
      <c r="W1828">
        <f>IF(TelcoData2[[#This Row],[Churn]]="Yes",1,0)</f>
        <v>0</v>
      </c>
      <c r="X1828" t="str">
        <f>IF(TelcoData2[[#This Row],[tenure]]&lt;=12,"0-12 Months",
IF(TelcoData2[[#This Row],[tenure]]&lt;=24,"13-24 Months",
IF(TelcoData2[[#This Row],[tenure]]&lt;=36,"25-36 Months",
IF(TelcoData2[[#This Row],[tenure]]&lt;=48,"37-48 Months",
IF(TelcoData2[[#This Row],[tenure]]&lt;=60,"49-60 Months",
"61-72 Months")))))</f>
        <v>61-72 Months</v>
      </c>
    </row>
    <row r="1829" spans="1:24" x14ac:dyDescent="0.3">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s="5">
        <v>2333.85</v>
      </c>
      <c r="U1829" t="s">
        <v>24</v>
      </c>
      <c r="V1829" s="5">
        <f>IFERROR(VALUE(TRIM(TelcoData2[[#This Row],[TotalCharges]])),"")</f>
        <v>2333.85</v>
      </c>
      <c r="W1829">
        <f>IF(TelcoData2[[#This Row],[Churn]]="Yes",1,0)</f>
        <v>0</v>
      </c>
      <c r="X1829" t="str">
        <f>IF(TelcoData2[[#This Row],[tenure]]&lt;=12,"0-12 Months",
IF(TelcoData2[[#This Row],[tenure]]&lt;=24,"13-24 Months",
IF(TelcoData2[[#This Row],[tenure]]&lt;=36,"25-36 Months",
IF(TelcoData2[[#This Row],[tenure]]&lt;=48,"37-48 Months",
IF(TelcoData2[[#This Row],[tenure]]&lt;=60,"49-60 Months",
"61-72 Months")))))</f>
        <v>37-48 Months</v>
      </c>
    </row>
    <row r="1830" spans="1:24" x14ac:dyDescent="0.3">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s="5">
        <v>949.85</v>
      </c>
      <c r="U1830" t="s">
        <v>24</v>
      </c>
      <c r="V1830" s="5">
        <f>IFERROR(VALUE(TRIM(TelcoData2[[#This Row],[TotalCharges]])),"")</f>
        <v>949.85</v>
      </c>
      <c r="W1830">
        <f>IF(TelcoData2[[#This Row],[Churn]]="Yes",1,0)</f>
        <v>0</v>
      </c>
      <c r="X1830" t="str">
        <f>IF(TelcoData2[[#This Row],[tenure]]&lt;=12,"0-12 Months",
IF(TelcoData2[[#This Row],[tenure]]&lt;=24,"13-24 Months",
IF(TelcoData2[[#This Row],[tenure]]&lt;=36,"25-36 Months",
IF(TelcoData2[[#This Row],[tenure]]&lt;=48,"37-48 Months",
IF(TelcoData2[[#This Row],[tenure]]&lt;=60,"49-60 Months",
"61-72 Months")))))</f>
        <v>37-48 Months</v>
      </c>
    </row>
    <row r="1831" spans="1:24" x14ac:dyDescent="0.3">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s="5">
        <v>572.45000000000005</v>
      </c>
      <c r="U1831" t="s">
        <v>24</v>
      </c>
      <c r="V1831" s="5">
        <f>IFERROR(VALUE(TRIM(TelcoData2[[#This Row],[TotalCharges]])),"")</f>
        <v>572.45000000000005</v>
      </c>
      <c r="W1831">
        <f>IF(TelcoData2[[#This Row],[Churn]]="Yes",1,0)</f>
        <v>0</v>
      </c>
      <c r="X1831" t="str">
        <f>IF(TelcoData2[[#This Row],[tenure]]&lt;=12,"0-12 Months",
IF(TelcoData2[[#This Row],[tenure]]&lt;=24,"13-24 Months",
IF(TelcoData2[[#This Row],[tenure]]&lt;=36,"25-36 Months",
IF(TelcoData2[[#This Row],[tenure]]&lt;=48,"37-48 Months",
IF(TelcoData2[[#This Row],[tenure]]&lt;=60,"49-60 Months",
"61-72 Months")))))</f>
        <v>0-12 Months</v>
      </c>
    </row>
    <row r="1832" spans="1:24" x14ac:dyDescent="0.3">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s="5">
        <v>696.8</v>
      </c>
      <c r="U1832" t="s">
        <v>24</v>
      </c>
      <c r="V1832" s="5">
        <f>IFERROR(VALUE(TRIM(TelcoData2[[#This Row],[TotalCharges]])),"")</f>
        <v>696.8</v>
      </c>
      <c r="W1832">
        <f>IF(TelcoData2[[#This Row],[Churn]]="Yes",1,0)</f>
        <v>0</v>
      </c>
      <c r="X1832" t="str">
        <f>IF(TelcoData2[[#This Row],[tenure]]&lt;=12,"0-12 Months",
IF(TelcoData2[[#This Row],[tenure]]&lt;=24,"13-24 Months",
IF(TelcoData2[[#This Row],[tenure]]&lt;=36,"25-36 Months",
IF(TelcoData2[[#This Row],[tenure]]&lt;=48,"37-48 Months",
IF(TelcoData2[[#This Row],[tenure]]&lt;=60,"49-60 Months",
"61-72 Months")))))</f>
        <v>25-36 Months</v>
      </c>
    </row>
    <row r="1833" spans="1:24" x14ac:dyDescent="0.3">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s="5">
        <v>1381.8</v>
      </c>
      <c r="U1833" t="s">
        <v>24</v>
      </c>
      <c r="V1833" s="5">
        <f>IFERROR(VALUE(TRIM(TelcoData2[[#This Row],[TotalCharges]])),"")</f>
        <v>1381.8</v>
      </c>
      <c r="W1833">
        <f>IF(TelcoData2[[#This Row],[Churn]]="Yes",1,0)</f>
        <v>0</v>
      </c>
      <c r="X1833" t="str">
        <f>IF(TelcoData2[[#This Row],[tenure]]&lt;=12,"0-12 Months",
IF(TelcoData2[[#This Row],[tenure]]&lt;=24,"13-24 Months",
IF(TelcoData2[[#This Row],[tenure]]&lt;=36,"25-36 Months",
IF(TelcoData2[[#This Row],[tenure]]&lt;=48,"37-48 Months",
IF(TelcoData2[[#This Row],[tenure]]&lt;=60,"49-60 Months",
"61-72 Months")))))</f>
        <v>13-24 Months</v>
      </c>
    </row>
    <row r="1834" spans="1:24" x14ac:dyDescent="0.3">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s="5">
        <v>2572.9499999999998</v>
      </c>
      <c r="U1834" t="s">
        <v>23</v>
      </c>
      <c r="V1834" s="5">
        <f>IFERROR(VALUE(TRIM(TelcoData2[[#This Row],[TotalCharges]])),"")</f>
        <v>2572.9499999999998</v>
      </c>
      <c r="W1834">
        <f>IF(TelcoData2[[#This Row],[Churn]]="Yes",1,0)</f>
        <v>1</v>
      </c>
      <c r="X1834" t="str">
        <f>IF(TelcoData2[[#This Row],[tenure]]&lt;=12,"0-12 Months",
IF(TelcoData2[[#This Row],[tenure]]&lt;=24,"13-24 Months",
IF(TelcoData2[[#This Row],[tenure]]&lt;=36,"25-36 Months",
IF(TelcoData2[[#This Row],[tenure]]&lt;=48,"37-48 Months",
IF(TelcoData2[[#This Row],[tenure]]&lt;=60,"49-60 Months",
"61-72 Months")))))</f>
        <v>49-60 Months</v>
      </c>
    </row>
    <row r="1835" spans="1:24" x14ac:dyDescent="0.3">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s="5">
        <v>47.95</v>
      </c>
      <c r="U1835" t="s">
        <v>24</v>
      </c>
      <c r="V1835" s="5">
        <f>IFERROR(VALUE(TRIM(TelcoData2[[#This Row],[TotalCharges]])),"")</f>
        <v>47.95</v>
      </c>
      <c r="W1835">
        <f>IF(TelcoData2[[#This Row],[Churn]]="Yes",1,0)</f>
        <v>0</v>
      </c>
      <c r="X1835" t="str">
        <f>IF(TelcoData2[[#This Row],[tenure]]&lt;=12,"0-12 Months",
IF(TelcoData2[[#This Row],[tenure]]&lt;=24,"13-24 Months",
IF(TelcoData2[[#This Row],[tenure]]&lt;=36,"25-36 Months",
IF(TelcoData2[[#This Row],[tenure]]&lt;=48,"37-48 Months",
IF(TelcoData2[[#This Row],[tenure]]&lt;=60,"49-60 Months",
"61-72 Months")))))</f>
        <v>0-12 Months</v>
      </c>
    </row>
    <row r="1836" spans="1:24" x14ac:dyDescent="0.3">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s="5">
        <v>45.1</v>
      </c>
      <c r="U1836" t="s">
        <v>23</v>
      </c>
      <c r="V1836" s="5">
        <f>IFERROR(VALUE(TRIM(TelcoData2[[#This Row],[TotalCharges]])),"")</f>
        <v>45.1</v>
      </c>
      <c r="W1836">
        <f>IF(TelcoData2[[#This Row],[Churn]]="Yes",1,0)</f>
        <v>1</v>
      </c>
      <c r="X1836" t="str">
        <f>IF(TelcoData2[[#This Row],[tenure]]&lt;=12,"0-12 Months",
IF(TelcoData2[[#This Row],[tenure]]&lt;=24,"13-24 Months",
IF(TelcoData2[[#This Row],[tenure]]&lt;=36,"25-36 Months",
IF(TelcoData2[[#This Row],[tenure]]&lt;=48,"37-48 Months",
IF(TelcoData2[[#This Row],[tenure]]&lt;=60,"49-60 Months",
"61-72 Months")))))</f>
        <v>0-12 Months</v>
      </c>
    </row>
    <row r="1837" spans="1:24" x14ac:dyDescent="0.3">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s="5">
        <v>45</v>
      </c>
      <c r="U1837" t="s">
        <v>24</v>
      </c>
      <c r="V1837" s="5">
        <f>IFERROR(VALUE(TRIM(TelcoData2[[#This Row],[TotalCharges]])),"")</f>
        <v>45</v>
      </c>
      <c r="W1837">
        <f>IF(TelcoData2[[#This Row],[Churn]]="Yes",1,0)</f>
        <v>0</v>
      </c>
      <c r="X1837" t="str">
        <f>IF(TelcoData2[[#This Row],[tenure]]&lt;=12,"0-12 Months",
IF(TelcoData2[[#This Row],[tenure]]&lt;=24,"13-24 Months",
IF(TelcoData2[[#This Row],[tenure]]&lt;=36,"25-36 Months",
IF(TelcoData2[[#This Row],[tenure]]&lt;=48,"37-48 Months",
IF(TelcoData2[[#This Row],[tenure]]&lt;=60,"49-60 Months",
"61-72 Months")))))</f>
        <v>0-12 Months</v>
      </c>
    </row>
    <row r="1838" spans="1:24" x14ac:dyDescent="0.3">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s="5">
        <v>2122.4499999999998</v>
      </c>
      <c r="U1838" t="s">
        <v>23</v>
      </c>
      <c r="V1838" s="5">
        <f>IFERROR(VALUE(TRIM(TelcoData2[[#This Row],[TotalCharges]])),"")</f>
        <v>2122.4499999999998</v>
      </c>
      <c r="W1838">
        <f>IF(TelcoData2[[#This Row],[Churn]]="Yes",1,0)</f>
        <v>1</v>
      </c>
      <c r="X1838" t="str">
        <f>IF(TelcoData2[[#This Row],[tenure]]&lt;=12,"0-12 Months",
IF(TelcoData2[[#This Row],[tenure]]&lt;=24,"13-24 Months",
IF(TelcoData2[[#This Row],[tenure]]&lt;=36,"25-36 Months",
IF(TelcoData2[[#This Row],[tenure]]&lt;=48,"37-48 Months",
IF(TelcoData2[[#This Row],[tenure]]&lt;=60,"49-60 Months",
"61-72 Months")))))</f>
        <v>13-24 Months</v>
      </c>
    </row>
    <row r="1839" spans="1:24" x14ac:dyDescent="0.3">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s="5">
        <v>20.05</v>
      </c>
      <c r="U1839" t="s">
        <v>23</v>
      </c>
      <c r="V1839" s="5">
        <f>IFERROR(VALUE(TRIM(TelcoData2[[#This Row],[TotalCharges]])),"")</f>
        <v>20.05</v>
      </c>
      <c r="W1839">
        <f>IF(TelcoData2[[#This Row],[Churn]]="Yes",1,0)</f>
        <v>1</v>
      </c>
      <c r="X1839" t="str">
        <f>IF(TelcoData2[[#This Row],[tenure]]&lt;=12,"0-12 Months",
IF(TelcoData2[[#This Row],[tenure]]&lt;=24,"13-24 Months",
IF(TelcoData2[[#This Row],[tenure]]&lt;=36,"25-36 Months",
IF(TelcoData2[[#This Row],[tenure]]&lt;=48,"37-48 Months",
IF(TelcoData2[[#This Row],[tenure]]&lt;=60,"49-60 Months",
"61-72 Months")))))</f>
        <v>0-12 Months</v>
      </c>
    </row>
    <row r="1840" spans="1:24" x14ac:dyDescent="0.3">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s="5">
        <v>4931.8</v>
      </c>
      <c r="U1840" t="s">
        <v>24</v>
      </c>
      <c r="V1840" s="5">
        <f>IFERROR(VALUE(TRIM(TelcoData2[[#This Row],[TotalCharges]])),"")</f>
        <v>4931.8</v>
      </c>
      <c r="W1840">
        <f>IF(TelcoData2[[#This Row],[Churn]]="Yes",1,0)</f>
        <v>0</v>
      </c>
      <c r="X1840" t="str">
        <f>IF(TelcoData2[[#This Row],[tenure]]&lt;=12,"0-12 Months",
IF(TelcoData2[[#This Row],[tenure]]&lt;=24,"13-24 Months",
IF(TelcoData2[[#This Row],[tenure]]&lt;=36,"25-36 Months",
IF(TelcoData2[[#This Row],[tenure]]&lt;=48,"37-48 Months",
IF(TelcoData2[[#This Row],[tenure]]&lt;=60,"49-60 Months",
"61-72 Months")))))</f>
        <v>49-60 Months</v>
      </c>
    </row>
    <row r="1841" spans="1:24" x14ac:dyDescent="0.3">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s="5">
        <v>116.95</v>
      </c>
      <c r="U1841" t="s">
        <v>24</v>
      </c>
      <c r="V1841" s="5">
        <f>IFERROR(VALUE(TRIM(TelcoData2[[#This Row],[TotalCharges]])),"")</f>
        <v>116.95</v>
      </c>
      <c r="W1841">
        <f>IF(TelcoData2[[#This Row],[Churn]]="Yes",1,0)</f>
        <v>0</v>
      </c>
      <c r="X1841" t="str">
        <f>IF(TelcoData2[[#This Row],[tenure]]&lt;=12,"0-12 Months",
IF(TelcoData2[[#This Row],[tenure]]&lt;=24,"13-24 Months",
IF(TelcoData2[[#This Row],[tenure]]&lt;=36,"25-36 Months",
IF(TelcoData2[[#This Row],[tenure]]&lt;=48,"37-48 Months",
IF(TelcoData2[[#This Row],[tenure]]&lt;=60,"49-60 Months",
"61-72 Months")))))</f>
        <v>0-12 Months</v>
      </c>
    </row>
    <row r="1842" spans="1:24" x14ac:dyDescent="0.3">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s="5">
        <v>6937.95</v>
      </c>
      <c r="U1842" t="s">
        <v>23</v>
      </c>
      <c r="V1842" s="5">
        <f>IFERROR(VALUE(TRIM(TelcoData2[[#This Row],[TotalCharges]])),"")</f>
        <v>6937.95</v>
      </c>
      <c r="W1842">
        <f>IF(TelcoData2[[#This Row],[Churn]]="Yes",1,0)</f>
        <v>1</v>
      </c>
      <c r="X1842" t="str">
        <f>IF(TelcoData2[[#This Row],[tenure]]&lt;=12,"0-12 Months",
IF(TelcoData2[[#This Row],[tenure]]&lt;=24,"13-24 Months",
IF(TelcoData2[[#This Row],[tenure]]&lt;=36,"25-36 Months",
IF(TelcoData2[[#This Row],[tenure]]&lt;=48,"37-48 Months",
IF(TelcoData2[[#This Row],[tenure]]&lt;=60,"49-60 Months",
"61-72 Months")))))</f>
        <v>61-72 Months</v>
      </c>
    </row>
    <row r="1843" spans="1:24" x14ac:dyDescent="0.3">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s="5">
        <v>1261.7</v>
      </c>
      <c r="U1843" t="s">
        <v>24</v>
      </c>
      <c r="V1843" s="5">
        <f>IFERROR(VALUE(TRIM(TelcoData2[[#This Row],[TotalCharges]])),"")</f>
        <v>1261.7</v>
      </c>
      <c r="W1843">
        <f>IF(TelcoData2[[#This Row],[Churn]]="Yes",1,0)</f>
        <v>0</v>
      </c>
      <c r="X1843" t="str">
        <f>IF(TelcoData2[[#This Row],[tenure]]&lt;=12,"0-12 Months",
IF(TelcoData2[[#This Row],[tenure]]&lt;=24,"13-24 Months",
IF(TelcoData2[[#This Row],[tenure]]&lt;=36,"25-36 Months",
IF(TelcoData2[[#This Row],[tenure]]&lt;=48,"37-48 Months",
IF(TelcoData2[[#This Row],[tenure]]&lt;=60,"49-60 Months",
"61-72 Months")))))</f>
        <v>49-60 Months</v>
      </c>
    </row>
    <row r="1844" spans="1:24" x14ac:dyDescent="0.3">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s="5">
        <v>3273.8</v>
      </c>
      <c r="U1844" t="s">
        <v>24</v>
      </c>
      <c r="V1844" s="5">
        <f>IFERROR(VALUE(TRIM(TelcoData2[[#This Row],[TotalCharges]])),"")</f>
        <v>3273.8</v>
      </c>
      <c r="W1844">
        <f>IF(TelcoData2[[#This Row],[Churn]]="Yes",1,0)</f>
        <v>0</v>
      </c>
      <c r="X1844" t="str">
        <f>IF(TelcoData2[[#This Row],[tenure]]&lt;=12,"0-12 Months",
IF(TelcoData2[[#This Row],[tenure]]&lt;=24,"13-24 Months",
IF(TelcoData2[[#This Row],[tenure]]&lt;=36,"25-36 Months",
IF(TelcoData2[[#This Row],[tenure]]&lt;=48,"37-48 Months",
IF(TelcoData2[[#This Row],[tenure]]&lt;=60,"49-60 Months",
"61-72 Months")))))</f>
        <v>37-48 Months</v>
      </c>
    </row>
    <row r="1845" spans="1:24" x14ac:dyDescent="0.3">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s="5">
        <v>1415.85</v>
      </c>
      <c r="U1845" t="s">
        <v>24</v>
      </c>
      <c r="V1845" s="5">
        <f>IFERROR(VALUE(TRIM(TelcoData2[[#This Row],[TotalCharges]])),"")</f>
        <v>1415.85</v>
      </c>
      <c r="W1845">
        <f>IF(TelcoData2[[#This Row],[Churn]]="Yes",1,0)</f>
        <v>0</v>
      </c>
      <c r="X1845" t="str">
        <f>IF(TelcoData2[[#This Row],[tenure]]&lt;=12,"0-12 Months",
IF(TelcoData2[[#This Row],[tenure]]&lt;=24,"13-24 Months",
IF(TelcoData2[[#This Row],[tenure]]&lt;=36,"25-36 Months",
IF(TelcoData2[[#This Row],[tenure]]&lt;=48,"37-48 Months",
IF(TelcoData2[[#This Row],[tenure]]&lt;=60,"49-60 Months",
"61-72 Months")))))</f>
        <v>61-72 Months</v>
      </c>
    </row>
    <row r="1846" spans="1:24" x14ac:dyDescent="0.3">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s="5">
        <v>3958.2</v>
      </c>
      <c r="U1846" t="s">
        <v>24</v>
      </c>
      <c r="V1846" s="5">
        <f>IFERROR(VALUE(TRIM(TelcoData2[[#This Row],[TotalCharges]])),"")</f>
        <v>3958.2</v>
      </c>
      <c r="W1846">
        <f>IF(TelcoData2[[#This Row],[Churn]]="Yes",1,0)</f>
        <v>0</v>
      </c>
      <c r="X1846" t="str">
        <f>IF(TelcoData2[[#This Row],[tenure]]&lt;=12,"0-12 Months",
IF(TelcoData2[[#This Row],[tenure]]&lt;=24,"13-24 Months",
IF(TelcoData2[[#This Row],[tenure]]&lt;=36,"25-36 Months",
IF(TelcoData2[[#This Row],[tenure]]&lt;=48,"37-48 Months",
IF(TelcoData2[[#This Row],[tenure]]&lt;=60,"49-60 Months",
"61-72 Months")))))</f>
        <v>49-60 Months</v>
      </c>
    </row>
    <row r="1847" spans="1:24" x14ac:dyDescent="0.3">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s="5">
        <v>2492.25</v>
      </c>
      <c r="U1847" t="s">
        <v>24</v>
      </c>
      <c r="V1847" s="5">
        <f>IFERROR(VALUE(TRIM(TelcoData2[[#This Row],[TotalCharges]])),"")</f>
        <v>2492.25</v>
      </c>
      <c r="W1847">
        <f>IF(TelcoData2[[#This Row],[Churn]]="Yes",1,0)</f>
        <v>0</v>
      </c>
      <c r="X1847" t="str">
        <f>IF(TelcoData2[[#This Row],[tenure]]&lt;=12,"0-12 Months",
IF(TelcoData2[[#This Row],[tenure]]&lt;=24,"13-24 Months",
IF(TelcoData2[[#This Row],[tenure]]&lt;=36,"25-36 Months",
IF(TelcoData2[[#This Row],[tenure]]&lt;=48,"37-48 Months",
IF(TelcoData2[[#This Row],[tenure]]&lt;=60,"49-60 Months",
"61-72 Months")))))</f>
        <v>61-72 Months</v>
      </c>
    </row>
    <row r="1848" spans="1:24" x14ac:dyDescent="0.3">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s="5">
        <v>279.2</v>
      </c>
      <c r="U1848" t="s">
        <v>24</v>
      </c>
      <c r="V1848" s="5">
        <f>IFERROR(VALUE(TRIM(TelcoData2[[#This Row],[TotalCharges]])),"")</f>
        <v>279.2</v>
      </c>
      <c r="W1848">
        <f>IF(TelcoData2[[#This Row],[Churn]]="Yes",1,0)</f>
        <v>0</v>
      </c>
      <c r="X1848" t="str">
        <f>IF(TelcoData2[[#This Row],[tenure]]&lt;=12,"0-12 Months",
IF(TelcoData2[[#This Row],[tenure]]&lt;=24,"13-24 Months",
IF(TelcoData2[[#This Row],[tenure]]&lt;=36,"25-36 Months",
IF(TelcoData2[[#This Row],[tenure]]&lt;=48,"37-48 Months",
IF(TelcoData2[[#This Row],[tenure]]&lt;=60,"49-60 Months",
"61-72 Months")))))</f>
        <v>13-24 Months</v>
      </c>
    </row>
    <row r="1849" spans="1:24" x14ac:dyDescent="0.3">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s="5">
        <v>1083</v>
      </c>
      <c r="U1849" t="s">
        <v>24</v>
      </c>
      <c r="V1849" s="5">
        <f>IFERROR(VALUE(TRIM(TelcoData2[[#This Row],[TotalCharges]])),"")</f>
        <v>1083</v>
      </c>
      <c r="W1849">
        <f>IF(TelcoData2[[#This Row],[Churn]]="Yes",1,0)</f>
        <v>0</v>
      </c>
      <c r="X1849" t="str">
        <f>IF(TelcoData2[[#This Row],[tenure]]&lt;=12,"0-12 Months",
IF(TelcoData2[[#This Row],[tenure]]&lt;=24,"13-24 Months",
IF(TelcoData2[[#This Row],[tenure]]&lt;=36,"25-36 Months",
IF(TelcoData2[[#This Row],[tenure]]&lt;=48,"37-48 Months",
IF(TelcoData2[[#This Row],[tenure]]&lt;=60,"49-60 Months",
"61-72 Months")))))</f>
        <v>49-60 Months</v>
      </c>
    </row>
    <row r="1850" spans="1:24" x14ac:dyDescent="0.3">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s="5">
        <v>755.5</v>
      </c>
      <c r="U1850" t="s">
        <v>24</v>
      </c>
      <c r="V1850" s="5">
        <f>IFERROR(VALUE(TRIM(TelcoData2[[#This Row],[TotalCharges]])),"")</f>
        <v>755.5</v>
      </c>
      <c r="W1850">
        <f>IF(TelcoData2[[#This Row],[Churn]]="Yes",1,0)</f>
        <v>0</v>
      </c>
      <c r="X1850" t="str">
        <f>IF(TelcoData2[[#This Row],[tenure]]&lt;=12,"0-12 Months",
IF(TelcoData2[[#This Row],[tenure]]&lt;=24,"13-24 Months",
IF(TelcoData2[[#This Row],[tenure]]&lt;=36,"25-36 Months",
IF(TelcoData2[[#This Row],[tenure]]&lt;=48,"37-48 Months",
IF(TelcoData2[[#This Row],[tenure]]&lt;=60,"49-60 Months",
"61-72 Months")))))</f>
        <v>37-48 Months</v>
      </c>
    </row>
    <row r="1851" spans="1:24" x14ac:dyDescent="0.3">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s="5">
        <v>402.6</v>
      </c>
      <c r="U1851" t="s">
        <v>23</v>
      </c>
      <c r="V1851" s="5">
        <f>IFERROR(VALUE(TRIM(TelcoData2[[#This Row],[TotalCharges]])),"")</f>
        <v>402.6</v>
      </c>
      <c r="W1851">
        <f>IF(TelcoData2[[#This Row],[Churn]]="Yes",1,0)</f>
        <v>1</v>
      </c>
      <c r="X1851" t="str">
        <f>IF(TelcoData2[[#This Row],[tenure]]&lt;=12,"0-12 Months",
IF(TelcoData2[[#This Row],[tenure]]&lt;=24,"13-24 Months",
IF(TelcoData2[[#This Row],[tenure]]&lt;=36,"25-36 Months",
IF(TelcoData2[[#This Row],[tenure]]&lt;=48,"37-48 Months",
IF(TelcoData2[[#This Row],[tenure]]&lt;=60,"49-60 Months",
"61-72 Months")))))</f>
        <v>0-12 Months</v>
      </c>
    </row>
    <row r="1852" spans="1:24" x14ac:dyDescent="0.3">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s="5">
        <v>3252</v>
      </c>
      <c r="U1852" t="s">
        <v>24</v>
      </c>
      <c r="V1852" s="5">
        <f>IFERROR(VALUE(TRIM(TelcoData2[[#This Row],[TotalCharges]])),"")</f>
        <v>3252</v>
      </c>
      <c r="W1852">
        <f>IF(TelcoData2[[#This Row],[Churn]]="Yes",1,0)</f>
        <v>0</v>
      </c>
      <c r="X1852" t="str">
        <f>IF(TelcoData2[[#This Row],[tenure]]&lt;=12,"0-12 Months",
IF(TelcoData2[[#This Row],[tenure]]&lt;=24,"13-24 Months",
IF(TelcoData2[[#This Row],[tenure]]&lt;=36,"25-36 Months",
IF(TelcoData2[[#This Row],[tenure]]&lt;=48,"37-48 Months",
IF(TelcoData2[[#This Row],[tenure]]&lt;=60,"49-60 Months",
"61-72 Months")))))</f>
        <v>37-48 Months</v>
      </c>
    </row>
    <row r="1853" spans="1:24" x14ac:dyDescent="0.3">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s="5">
        <v>68.75</v>
      </c>
      <c r="U1853" t="s">
        <v>23</v>
      </c>
      <c r="V1853" s="5">
        <f>IFERROR(VALUE(TRIM(TelcoData2[[#This Row],[TotalCharges]])),"")</f>
        <v>68.75</v>
      </c>
      <c r="W1853">
        <f>IF(TelcoData2[[#This Row],[Churn]]="Yes",1,0)</f>
        <v>1</v>
      </c>
      <c r="X1853" t="str">
        <f>IF(TelcoData2[[#This Row],[tenure]]&lt;=12,"0-12 Months",
IF(TelcoData2[[#This Row],[tenure]]&lt;=24,"13-24 Months",
IF(TelcoData2[[#This Row],[tenure]]&lt;=36,"25-36 Months",
IF(TelcoData2[[#This Row],[tenure]]&lt;=48,"37-48 Months",
IF(TelcoData2[[#This Row],[tenure]]&lt;=60,"49-60 Months",
"61-72 Months")))))</f>
        <v>0-12 Months</v>
      </c>
    </row>
    <row r="1854" spans="1:24" x14ac:dyDescent="0.3">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s="5">
        <v>46.2</v>
      </c>
      <c r="U1854" t="s">
        <v>23</v>
      </c>
      <c r="V1854" s="5">
        <f>IFERROR(VALUE(TRIM(TelcoData2[[#This Row],[TotalCharges]])),"")</f>
        <v>46.2</v>
      </c>
      <c r="W1854">
        <f>IF(TelcoData2[[#This Row],[Churn]]="Yes",1,0)</f>
        <v>1</v>
      </c>
      <c r="X1854" t="str">
        <f>IF(TelcoData2[[#This Row],[tenure]]&lt;=12,"0-12 Months",
IF(TelcoData2[[#This Row],[tenure]]&lt;=24,"13-24 Months",
IF(TelcoData2[[#This Row],[tenure]]&lt;=36,"25-36 Months",
IF(TelcoData2[[#This Row],[tenure]]&lt;=48,"37-48 Months",
IF(TelcoData2[[#This Row],[tenure]]&lt;=60,"49-60 Months",
"61-72 Months")))))</f>
        <v>0-12 Months</v>
      </c>
    </row>
    <row r="1855" spans="1:24" x14ac:dyDescent="0.3">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s="5">
        <v>45.15</v>
      </c>
      <c r="U1855" t="s">
        <v>23</v>
      </c>
      <c r="V1855" s="5">
        <f>IFERROR(VALUE(TRIM(TelcoData2[[#This Row],[TotalCharges]])),"")</f>
        <v>45.15</v>
      </c>
      <c r="W1855">
        <f>IF(TelcoData2[[#This Row],[Churn]]="Yes",1,0)</f>
        <v>1</v>
      </c>
      <c r="X1855" t="str">
        <f>IF(TelcoData2[[#This Row],[tenure]]&lt;=12,"0-12 Months",
IF(TelcoData2[[#This Row],[tenure]]&lt;=24,"13-24 Months",
IF(TelcoData2[[#This Row],[tenure]]&lt;=36,"25-36 Months",
IF(TelcoData2[[#This Row],[tenure]]&lt;=48,"37-48 Months",
IF(TelcoData2[[#This Row],[tenure]]&lt;=60,"49-60 Months",
"61-72 Months")))))</f>
        <v>0-12 Months</v>
      </c>
    </row>
    <row r="1856" spans="1:24" x14ac:dyDescent="0.3">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s="5">
        <v>43.3</v>
      </c>
      <c r="U1856" t="s">
        <v>23</v>
      </c>
      <c r="V1856" s="5">
        <f>IFERROR(VALUE(TRIM(TelcoData2[[#This Row],[TotalCharges]])),"")</f>
        <v>43.3</v>
      </c>
      <c r="W1856">
        <f>IF(TelcoData2[[#This Row],[Churn]]="Yes",1,0)</f>
        <v>1</v>
      </c>
      <c r="X1856" t="str">
        <f>IF(TelcoData2[[#This Row],[tenure]]&lt;=12,"0-12 Months",
IF(TelcoData2[[#This Row],[tenure]]&lt;=24,"13-24 Months",
IF(TelcoData2[[#This Row],[tenure]]&lt;=36,"25-36 Months",
IF(TelcoData2[[#This Row],[tenure]]&lt;=48,"37-48 Months",
IF(TelcoData2[[#This Row],[tenure]]&lt;=60,"49-60 Months",
"61-72 Months")))))</f>
        <v>0-12 Months</v>
      </c>
    </row>
    <row r="1857" spans="1:24" x14ac:dyDescent="0.3">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s="5">
        <v>936.85</v>
      </c>
      <c r="U1857" t="s">
        <v>24</v>
      </c>
      <c r="V1857" s="5">
        <f>IFERROR(VALUE(TRIM(TelcoData2[[#This Row],[TotalCharges]])),"")</f>
        <v>936.85</v>
      </c>
      <c r="W1857">
        <f>IF(TelcoData2[[#This Row],[Churn]]="Yes",1,0)</f>
        <v>0</v>
      </c>
      <c r="X1857" t="str">
        <f>IF(TelcoData2[[#This Row],[tenure]]&lt;=12,"0-12 Months",
IF(TelcoData2[[#This Row],[tenure]]&lt;=24,"13-24 Months",
IF(TelcoData2[[#This Row],[tenure]]&lt;=36,"25-36 Months",
IF(TelcoData2[[#This Row],[tenure]]&lt;=48,"37-48 Months",
IF(TelcoData2[[#This Row],[tenure]]&lt;=60,"49-60 Months",
"61-72 Months")))))</f>
        <v>37-48 Months</v>
      </c>
    </row>
    <row r="1858" spans="1:24" x14ac:dyDescent="0.3">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s="5">
        <v>2250.65</v>
      </c>
      <c r="U1858" t="s">
        <v>23</v>
      </c>
      <c r="V1858" s="5">
        <f>IFERROR(VALUE(TRIM(TelcoData2[[#This Row],[TotalCharges]])),"")</f>
        <v>2250.65</v>
      </c>
      <c r="W1858">
        <f>IF(TelcoData2[[#This Row],[Churn]]="Yes",1,0)</f>
        <v>1</v>
      </c>
      <c r="X1858" t="str">
        <f>IF(TelcoData2[[#This Row],[tenure]]&lt;=12,"0-12 Months",
IF(TelcoData2[[#This Row],[tenure]]&lt;=24,"13-24 Months",
IF(TelcoData2[[#This Row],[tenure]]&lt;=36,"25-36 Months",
IF(TelcoData2[[#This Row],[tenure]]&lt;=48,"37-48 Months",
IF(TelcoData2[[#This Row],[tenure]]&lt;=60,"49-60 Months",
"61-72 Months")))))</f>
        <v>37-48 Months</v>
      </c>
    </row>
    <row r="1859" spans="1:24" x14ac:dyDescent="0.3">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s="5">
        <v>3857.1</v>
      </c>
      <c r="U1859" t="s">
        <v>24</v>
      </c>
      <c r="V1859" s="5">
        <f>IFERROR(VALUE(TRIM(TelcoData2[[#This Row],[TotalCharges]])),"")</f>
        <v>3857.1</v>
      </c>
      <c r="W1859">
        <f>IF(TelcoData2[[#This Row],[Churn]]="Yes",1,0)</f>
        <v>0</v>
      </c>
      <c r="X1859" t="str">
        <f>IF(TelcoData2[[#This Row],[tenure]]&lt;=12,"0-12 Months",
IF(TelcoData2[[#This Row],[tenure]]&lt;=24,"13-24 Months",
IF(TelcoData2[[#This Row],[tenure]]&lt;=36,"25-36 Months",
IF(TelcoData2[[#This Row],[tenure]]&lt;=48,"37-48 Months",
IF(TelcoData2[[#This Row],[tenure]]&lt;=60,"49-60 Months",
"61-72 Months")))))</f>
        <v>61-72 Months</v>
      </c>
    </row>
    <row r="1860" spans="1:24" x14ac:dyDescent="0.3">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s="5">
        <v>1441.1</v>
      </c>
      <c r="U1860" t="s">
        <v>23</v>
      </c>
      <c r="V1860" s="5">
        <f>IFERROR(VALUE(TRIM(TelcoData2[[#This Row],[TotalCharges]])),"")</f>
        <v>1441.1</v>
      </c>
      <c r="W1860">
        <f>IF(TelcoData2[[#This Row],[Churn]]="Yes",1,0)</f>
        <v>1</v>
      </c>
      <c r="X1860" t="str">
        <f>IF(TelcoData2[[#This Row],[tenure]]&lt;=12,"0-12 Months",
IF(TelcoData2[[#This Row],[tenure]]&lt;=24,"13-24 Months",
IF(TelcoData2[[#This Row],[tenure]]&lt;=36,"25-36 Months",
IF(TelcoData2[[#This Row],[tenure]]&lt;=48,"37-48 Months",
IF(TelcoData2[[#This Row],[tenure]]&lt;=60,"49-60 Months",
"61-72 Months")))))</f>
        <v>13-24 Months</v>
      </c>
    </row>
    <row r="1861" spans="1:24" x14ac:dyDescent="0.3">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s="5">
        <v>4338.6000000000004</v>
      </c>
      <c r="U1861" t="s">
        <v>23</v>
      </c>
      <c r="V1861" s="5">
        <f>IFERROR(VALUE(TRIM(TelcoData2[[#This Row],[TotalCharges]])),"")</f>
        <v>4338.6000000000004</v>
      </c>
      <c r="W1861">
        <f>IF(TelcoData2[[#This Row],[Churn]]="Yes",1,0)</f>
        <v>1</v>
      </c>
      <c r="X1861" t="str">
        <f>IF(TelcoData2[[#This Row],[tenure]]&lt;=12,"0-12 Months",
IF(TelcoData2[[#This Row],[tenure]]&lt;=24,"13-24 Months",
IF(TelcoData2[[#This Row],[tenure]]&lt;=36,"25-36 Months",
IF(TelcoData2[[#This Row],[tenure]]&lt;=48,"37-48 Months",
IF(TelcoData2[[#This Row],[tenure]]&lt;=60,"49-60 Months",
"61-72 Months")))))</f>
        <v>49-60 Months</v>
      </c>
    </row>
    <row r="1862" spans="1:24" x14ac:dyDescent="0.3">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s="5">
        <v>1378.45</v>
      </c>
      <c r="U1862" t="s">
        <v>24</v>
      </c>
      <c r="V1862" s="5">
        <f>IFERROR(VALUE(TRIM(TelcoData2[[#This Row],[TotalCharges]])),"")</f>
        <v>1378.45</v>
      </c>
      <c r="W1862">
        <f>IF(TelcoData2[[#This Row],[Churn]]="Yes",1,0)</f>
        <v>0</v>
      </c>
      <c r="X1862" t="str">
        <f>IF(TelcoData2[[#This Row],[tenure]]&lt;=12,"0-12 Months",
IF(TelcoData2[[#This Row],[tenure]]&lt;=24,"13-24 Months",
IF(TelcoData2[[#This Row],[tenure]]&lt;=36,"25-36 Months",
IF(TelcoData2[[#This Row],[tenure]]&lt;=48,"37-48 Months",
IF(TelcoData2[[#This Row],[tenure]]&lt;=60,"49-60 Months",
"61-72 Months")))))</f>
        <v>61-72 Months</v>
      </c>
    </row>
    <row r="1863" spans="1:24" x14ac:dyDescent="0.3">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s="5">
        <v>45.95</v>
      </c>
      <c r="U1863" t="s">
        <v>23</v>
      </c>
      <c r="V1863" s="5">
        <f>IFERROR(VALUE(TRIM(TelcoData2[[#This Row],[TotalCharges]])),"")</f>
        <v>45.95</v>
      </c>
      <c r="W1863">
        <f>IF(TelcoData2[[#This Row],[Churn]]="Yes",1,0)</f>
        <v>1</v>
      </c>
      <c r="X1863" t="str">
        <f>IF(TelcoData2[[#This Row],[tenure]]&lt;=12,"0-12 Months",
IF(TelcoData2[[#This Row],[tenure]]&lt;=24,"13-24 Months",
IF(TelcoData2[[#This Row],[tenure]]&lt;=36,"25-36 Months",
IF(TelcoData2[[#This Row],[tenure]]&lt;=48,"37-48 Months",
IF(TelcoData2[[#This Row],[tenure]]&lt;=60,"49-60 Months",
"61-72 Months")))))</f>
        <v>0-12 Months</v>
      </c>
    </row>
    <row r="1864" spans="1:24" x14ac:dyDescent="0.3">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s="5">
        <v>2566.3000000000002</v>
      </c>
      <c r="U1864" t="s">
        <v>24</v>
      </c>
      <c r="V1864" s="5">
        <f>IFERROR(VALUE(TRIM(TelcoData2[[#This Row],[TotalCharges]])),"")</f>
        <v>2566.3000000000002</v>
      </c>
      <c r="W1864">
        <f>IF(TelcoData2[[#This Row],[Churn]]="Yes",1,0)</f>
        <v>0</v>
      </c>
      <c r="X1864" t="str">
        <f>IF(TelcoData2[[#This Row],[tenure]]&lt;=12,"0-12 Months",
IF(TelcoData2[[#This Row],[tenure]]&lt;=24,"13-24 Months",
IF(TelcoData2[[#This Row],[tenure]]&lt;=36,"25-36 Months",
IF(TelcoData2[[#This Row],[tenure]]&lt;=48,"37-48 Months",
IF(TelcoData2[[#This Row],[tenure]]&lt;=60,"49-60 Months",
"61-72 Months")))))</f>
        <v>49-60 Months</v>
      </c>
    </row>
    <row r="1865" spans="1:24" x14ac:dyDescent="0.3">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s="5">
        <v>171</v>
      </c>
      <c r="U1865" t="s">
        <v>24</v>
      </c>
      <c r="V1865" s="5">
        <f>IFERROR(VALUE(TRIM(TelcoData2[[#This Row],[TotalCharges]])),"")</f>
        <v>171</v>
      </c>
      <c r="W1865">
        <f>IF(TelcoData2[[#This Row],[Churn]]="Yes",1,0)</f>
        <v>0</v>
      </c>
      <c r="X1865" t="str">
        <f>IF(TelcoData2[[#This Row],[tenure]]&lt;=12,"0-12 Months",
IF(TelcoData2[[#This Row],[tenure]]&lt;=24,"13-24 Months",
IF(TelcoData2[[#This Row],[tenure]]&lt;=36,"25-36 Months",
IF(TelcoData2[[#This Row],[tenure]]&lt;=48,"37-48 Months",
IF(TelcoData2[[#This Row],[tenure]]&lt;=60,"49-60 Months",
"61-72 Months")))))</f>
        <v>0-12 Months</v>
      </c>
    </row>
    <row r="1866" spans="1:24" x14ac:dyDescent="0.3">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s="5">
        <v>1597.4</v>
      </c>
      <c r="U1866" t="s">
        <v>24</v>
      </c>
      <c r="V1866" s="5">
        <f>IFERROR(VALUE(TRIM(TelcoData2[[#This Row],[TotalCharges]])),"")</f>
        <v>1597.4</v>
      </c>
      <c r="W1866">
        <f>IF(TelcoData2[[#This Row],[Churn]]="Yes",1,0)</f>
        <v>0</v>
      </c>
      <c r="X1866" t="str">
        <f>IF(TelcoData2[[#This Row],[tenure]]&lt;=12,"0-12 Months",
IF(TelcoData2[[#This Row],[tenure]]&lt;=24,"13-24 Months",
IF(TelcoData2[[#This Row],[tenure]]&lt;=36,"25-36 Months",
IF(TelcoData2[[#This Row],[tenure]]&lt;=48,"37-48 Months",
IF(TelcoData2[[#This Row],[tenure]]&lt;=60,"49-60 Months",
"61-72 Months")))))</f>
        <v>25-36 Months</v>
      </c>
    </row>
    <row r="1867" spans="1:24" x14ac:dyDescent="0.3">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s="5">
        <v>4744.3500000000004</v>
      </c>
      <c r="U1867" t="s">
        <v>24</v>
      </c>
      <c r="V1867" s="5">
        <f>IFERROR(VALUE(TRIM(TelcoData2[[#This Row],[TotalCharges]])),"")</f>
        <v>4744.3500000000004</v>
      </c>
      <c r="W1867">
        <f>IF(TelcoData2[[#This Row],[Churn]]="Yes",1,0)</f>
        <v>0</v>
      </c>
      <c r="X1867" t="str">
        <f>IF(TelcoData2[[#This Row],[tenure]]&lt;=12,"0-12 Months",
IF(TelcoData2[[#This Row],[tenure]]&lt;=24,"13-24 Months",
IF(TelcoData2[[#This Row],[tenure]]&lt;=36,"25-36 Months",
IF(TelcoData2[[#This Row],[tenure]]&lt;=48,"37-48 Months",
IF(TelcoData2[[#This Row],[tenure]]&lt;=60,"49-60 Months",
"61-72 Months")))))</f>
        <v>37-48 Months</v>
      </c>
    </row>
    <row r="1868" spans="1:24" x14ac:dyDescent="0.3">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s="5">
        <v>6721.6</v>
      </c>
      <c r="U1868" t="s">
        <v>24</v>
      </c>
      <c r="V1868" s="5">
        <f>IFERROR(VALUE(TRIM(TelcoData2[[#This Row],[TotalCharges]])),"")</f>
        <v>6721.6</v>
      </c>
      <c r="W1868">
        <f>IF(TelcoData2[[#This Row],[Churn]]="Yes",1,0)</f>
        <v>0</v>
      </c>
      <c r="X1868" t="str">
        <f>IF(TelcoData2[[#This Row],[tenure]]&lt;=12,"0-12 Months",
IF(TelcoData2[[#This Row],[tenure]]&lt;=24,"13-24 Months",
IF(TelcoData2[[#This Row],[tenure]]&lt;=36,"25-36 Months",
IF(TelcoData2[[#This Row],[tenure]]&lt;=48,"37-48 Months",
IF(TelcoData2[[#This Row],[tenure]]&lt;=60,"49-60 Months",
"61-72 Months")))))</f>
        <v>61-72 Months</v>
      </c>
    </row>
    <row r="1869" spans="1:24" x14ac:dyDescent="0.3">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s="5">
        <v>247.25</v>
      </c>
      <c r="U1869" t="s">
        <v>23</v>
      </c>
      <c r="V1869" s="5">
        <f>IFERROR(VALUE(TRIM(TelcoData2[[#This Row],[TotalCharges]])),"")</f>
        <v>247.25</v>
      </c>
      <c r="W1869">
        <f>IF(TelcoData2[[#This Row],[Churn]]="Yes",1,0)</f>
        <v>1</v>
      </c>
      <c r="X1869" t="str">
        <f>IF(TelcoData2[[#This Row],[tenure]]&lt;=12,"0-12 Months",
IF(TelcoData2[[#This Row],[tenure]]&lt;=24,"13-24 Months",
IF(TelcoData2[[#This Row],[tenure]]&lt;=36,"25-36 Months",
IF(TelcoData2[[#This Row],[tenure]]&lt;=48,"37-48 Months",
IF(TelcoData2[[#This Row],[tenure]]&lt;=60,"49-60 Months",
"61-72 Months")))))</f>
        <v>0-12 Months</v>
      </c>
    </row>
    <row r="1870" spans="1:24" x14ac:dyDescent="0.3">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s="5">
        <v>44.05</v>
      </c>
      <c r="U1870" t="s">
        <v>24</v>
      </c>
      <c r="V1870" s="5">
        <f>IFERROR(VALUE(TRIM(TelcoData2[[#This Row],[TotalCharges]])),"")</f>
        <v>44.05</v>
      </c>
      <c r="W1870">
        <f>IF(TelcoData2[[#This Row],[Churn]]="Yes",1,0)</f>
        <v>0</v>
      </c>
      <c r="X1870" t="str">
        <f>IF(TelcoData2[[#This Row],[tenure]]&lt;=12,"0-12 Months",
IF(TelcoData2[[#This Row],[tenure]]&lt;=24,"13-24 Months",
IF(TelcoData2[[#This Row],[tenure]]&lt;=36,"25-36 Months",
IF(TelcoData2[[#This Row],[tenure]]&lt;=48,"37-48 Months",
IF(TelcoData2[[#This Row],[tenure]]&lt;=60,"49-60 Months",
"61-72 Months")))))</f>
        <v>0-12 Months</v>
      </c>
    </row>
    <row r="1871" spans="1:24" x14ac:dyDescent="0.3">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s="5">
        <v>1734.65</v>
      </c>
      <c r="U1871" t="s">
        <v>24</v>
      </c>
      <c r="V1871" s="5">
        <f>IFERROR(VALUE(TRIM(TelcoData2[[#This Row],[TotalCharges]])),"")</f>
        <v>1734.65</v>
      </c>
      <c r="W1871">
        <f>IF(TelcoData2[[#This Row],[Churn]]="Yes",1,0)</f>
        <v>0</v>
      </c>
      <c r="X1871" t="str">
        <f>IF(TelcoData2[[#This Row],[tenure]]&lt;=12,"0-12 Months",
IF(TelcoData2[[#This Row],[tenure]]&lt;=24,"13-24 Months",
IF(TelcoData2[[#This Row],[tenure]]&lt;=36,"25-36 Months",
IF(TelcoData2[[#This Row],[tenure]]&lt;=48,"37-48 Months",
IF(TelcoData2[[#This Row],[tenure]]&lt;=60,"49-60 Months",
"61-72 Months")))))</f>
        <v>61-72 Months</v>
      </c>
    </row>
    <row r="1872" spans="1:24" x14ac:dyDescent="0.3">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s="5">
        <v>45.55</v>
      </c>
      <c r="U1872" t="s">
        <v>24</v>
      </c>
      <c r="V1872" s="5">
        <f>IFERROR(VALUE(TRIM(TelcoData2[[#This Row],[TotalCharges]])),"")</f>
        <v>45.55</v>
      </c>
      <c r="W1872">
        <f>IF(TelcoData2[[#This Row],[Churn]]="Yes",1,0)</f>
        <v>0</v>
      </c>
      <c r="X1872" t="str">
        <f>IF(TelcoData2[[#This Row],[tenure]]&lt;=12,"0-12 Months",
IF(TelcoData2[[#This Row],[tenure]]&lt;=24,"13-24 Months",
IF(TelcoData2[[#This Row],[tenure]]&lt;=36,"25-36 Months",
IF(TelcoData2[[#This Row],[tenure]]&lt;=48,"37-48 Months",
IF(TelcoData2[[#This Row],[tenure]]&lt;=60,"49-60 Months",
"61-72 Months")))))</f>
        <v>0-12 Months</v>
      </c>
    </row>
    <row r="1873" spans="1:24" x14ac:dyDescent="0.3">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s="5">
        <v>4539.3500000000004</v>
      </c>
      <c r="U1873" t="s">
        <v>24</v>
      </c>
      <c r="V1873" s="5">
        <f>IFERROR(VALUE(TRIM(TelcoData2[[#This Row],[TotalCharges]])),"")</f>
        <v>4539.3500000000004</v>
      </c>
      <c r="W1873">
        <f>IF(TelcoData2[[#This Row],[Churn]]="Yes",1,0)</f>
        <v>0</v>
      </c>
      <c r="X1873" t="str">
        <f>IF(TelcoData2[[#This Row],[tenure]]&lt;=12,"0-12 Months",
IF(TelcoData2[[#This Row],[tenure]]&lt;=24,"13-24 Months",
IF(TelcoData2[[#This Row],[tenure]]&lt;=36,"25-36 Months",
IF(TelcoData2[[#This Row],[tenure]]&lt;=48,"37-48 Months",
IF(TelcoData2[[#This Row],[tenure]]&lt;=60,"49-60 Months",
"61-72 Months")))))</f>
        <v>49-60 Months</v>
      </c>
    </row>
    <row r="1874" spans="1:24" x14ac:dyDescent="0.3">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s="5">
        <v>804.25</v>
      </c>
      <c r="U1874" t="s">
        <v>24</v>
      </c>
      <c r="V1874" s="5">
        <f>IFERROR(VALUE(TRIM(TelcoData2[[#This Row],[TotalCharges]])),"")</f>
        <v>804.25</v>
      </c>
      <c r="W1874">
        <f>IF(TelcoData2[[#This Row],[Churn]]="Yes",1,0)</f>
        <v>0</v>
      </c>
      <c r="X1874" t="str">
        <f>IF(TelcoData2[[#This Row],[tenure]]&lt;=12,"0-12 Months",
IF(TelcoData2[[#This Row],[tenure]]&lt;=24,"13-24 Months",
IF(TelcoData2[[#This Row],[tenure]]&lt;=36,"25-36 Months",
IF(TelcoData2[[#This Row],[tenure]]&lt;=48,"37-48 Months",
IF(TelcoData2[[#This Row],[tenure]]&lt;=60,"49-60 Months",
"61-72 Months")))))</f>
        <v>37-48 Months</v>
      </c>
    </row>
    <row r="1875" spans="1:24" x14ac:dyDescent="0.3">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s="5">
        <v>5011.1499999999996</v>
      </c>
      <c r="U1875" t="s">
        <v>24</v>
      </c>
      <c r="V1875" s="5">
        <f>IFERROR(VALUE(TRIM(TelcoData2[[#This Row],[TotalCharges]])),"")</f>
        <v>5011.1499999999996</v>
      </c>
      <c r="W1875">
        <f>IF(TelcoData2[[#This Row],[Churn]]="Yes",1,0)</f>
        <v>0</v>
      </c>
      <c r="X1875" t="str">
        <f>IF(TelcoData2[[#This Row],[tenure]]&lt;=12,"0-12 Months",
IF(TelcoData2[[#This Row],[tenure]]&lt;=24,"13-24 Months",
IF(TelcoData2[[#This Row],[tenure]]&lt;=36,"25-36 Months",
IF(TelcoData2[[#This Row],[tenure]]&lt;=48,"37-48 Months",
IF(TelcoData2[[#This Row],[tenure]]&lt;=60,"49-60 Months",
"61-72 Months")))))</f>
        <v>61-72 Months</v>
      </c>
    </row>
    <row r="1876" spans="1:24" x14ac:dyDescent="0.3">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s="5">
        <v>3574.5</v>
      </c>
      <c r="U1876" t="s">
        <v>24</v>
      </c>
      <c r="V1876" s="5">
        <f>IFERROR(VALUE(TRIM(TelcoData2[[#This Row],[TotalCharges]])),"")</f>
        <v>3574.5</v>
      </c>
      <c r="W1876">
        <f>IF(TelcoData2[[#This Row],[Churn]]="Yes",1,0)</f>
        <v>0</v>
      </c>
      <c r="X1876" t="str">
        <f>IF(TelcoData2[[#This Row],[tenure]]&lt;=12,"0-12 Months",
IF(TelcoData2[[#This Row],[tenure]]&lt;=24,"13-24 Months",
IF(TelcoData2[[#This Row],[tenure]]&lt;=36,"25-36 Months",
IF(TelcoData2[[#This Row],[tenure]]&lt;=48,"37-48 Months",
IF(TelcoData2[[#This Row],[tenure]]&lt;=60,"49-60 Months",
"61-72 Months")))))</f>
        <v>37-48 Months</v>
      </c>
    </row>
    <row r="1877" spans="1:24" x14ac:dyDescent="0.3">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s="5">
        <v>8086.4</v>
      </c>
      <c r="U1877" t="s">
        <v>24</v>
      </c>
      <c r="V1877" s="5">
        <f>IFERROR(VALUE(TRIM(TelcoData2[[#This Row],[TotalCharges]])),"")</f>
        <v>8086.4</v>
      </c>
      <c r="W1877">
        <f>IF(TelcoData2[[#This Row],[Churn]]="Yes",1,0)</f>
        <v>0</v>
      </c>
      <c r="X1877" t="str">
        <f>IF(TelcoData2[[#This Row],[tenure]]&lt;=12,"0-12 Months",
IF(TelcoData2[[#This Row],[tenure]]&lt;=24,"13-24 Months",
IF(TelcoData2[[#This Row],[tenure]]&lt;=36,"25-36 Months",
IF(TelcoData2[[#This Row],[tenure]]&lt;=48,"37-48 Months",
IF(TelcoData2[[#This Row],[tenure]]&lt;=60,"49-60 Months",
"61-72 Months")))))</f>
        <v>61-72 Months</v>
      </c>
    </row>
    <row r="1878" spans="1:24" x14ac:dyDescent="0.3">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s="5">
        <v>4563</v>
      </c>
      <c r="U1878" t="s">
        <v>24</v>
      </c>
      <c r="V1878" s="5">
        <f>IFERROR(VALUE(TRIM(TelcoData2[[#This Row],[TotalCharges]])),"")</f>
        <v>4563</v>
      </c>
      <c r="W1878">
        <f>IF(TelcoData2[[#This Row],[Churn]]="Yes",1,0)</f>
        <v>0</v>
      </c>
      <c r="X1878" t="str">
        <f>IF(TelcoData2[[#This Row],[tenure]]&lt;=12,"0-12 Months",
IF(TelcoData2[[#This Row],[tenure]]&lt;=24,"13-24 Months",
IF(TelcoData2[[#This Row],[tenure]]&lt;=36,"25-36 Months",
IF(TelcoData2[[#This Row],[tenure]]&lt;=48,"37-48 Months",
IF(TelcoData2[[#This Row],[tenure]]&lt;=60,"49-60 Months",
"61-72 Months")))))</f>
        <v>37-48 Months</v>
      </c>
    </row>
    <row r="1879" spans="1:24" x14ac:dyDescent="0.3">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s="5">
        <v>6362.35</v>
      </c>
      <c r="U1879" t="s">
        <v>24</v>
      </c>
      <c r="V1879" s="5">
        <f>IFERROR(VALUE(TRIM(TelcoData2[[#This Row],[TotalCharges]])),"")</f>
        <v>6362.35</v>
      </c>
      <c r="W1879">
        <f>IF(TelcoData2[[#This Row],[Churn]]="Yes",1,0)</f>
        <v>0</v>
      </c>
      <c r="X1879" t="str">
        <f>IF(TelcoData2[[#This Row],[tenure]]&lt;=12,"0-12 Months",
IF(TelcoData2[[#This Row],[tenure]]&lt;=24,"13-24 Months",
IF(TelcoData2[[#This Row],[tenure]]&lt;=36,"25-36 Months",
IF(TelcoData2[[#This Row],[tenure]]&lt;=48,"37-48 Months",
IF(TelcoData2[[#This Row],[tenure]]&lt;=60,"49-60 Months",
"61-72 Months")))))</f>
        <v>61-72 Months</v>
      </c>
    </row>
    <row r="1880" spans="1:24" x14ac:dyDescent="0.3">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s="5">
        <v>67.099999999999994</v>
      </c>
      <c r="U1880" t="s">
        <v>24</v>
      </c>
      <c r="V1880" s="5">
        <f>IFERROR(VALUE(TRIM(TelcoData2[[#This Row],[TotalCharges]])),"")</f>
        <v>67.099999999999994</v>
      </c>
      <c r="W1880">
        <f>IF(TelcoData2[[#This Row],[Churn]]="Yes",1,0)</f>
        <v>0</v>
      </c>
      <c r="X1880" t="str">
        <f>IF(TelcoData2[[#This Row],[tenure]]&lt;=12,"0-12 Months",
IF(TelcoData2[[#This Row],[tenure]]&lt;=24,"13-24 Months",
IF(TelcoData2[[#This Row],[tenure]]&lt;=36,"25-36 Months",
IF(TelcoData2[[#This Row],[tenure]]&lt;=48,"37-48 Months",
IF(TelcoData2[[#This Row],[tenure]]&lt;=60,"49-60 Months",
"61-72 Months")))))</f>
        <v>0-12 Months</v>
      </c>
    </row>
    <row r="1881" spans="1:24" x14ac:dyDescent="0.3">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s="5">
        <v>70.05</v>
      </c>
      <c r="U1881" t="s">
        <v>23</v>
      </c>
      <c r="V1881" s="5">
        <f>IFERROR(VALUE(TRIM(TelcoData2[[#This Row],[TotalCharges]])),"")</f>
        <v>70.05</v>
      </c>
      <c r="W1881">
        <f>IF(TelcoData2[[#This Row],[Churn]]="Yes",1,0)</f>
        <v>1</v>
      </c>
      <c r="X1881" t="str">
        <f>IF(TelcoData2[[#This Row],[tenure]]&lt;=12,"0-12 Months",
IF(TelcoData2[[#This Row],[tenure]]&lt;=24,"13-24 Months",
IF(TelcoData2[[#This Row],[tenure]]&lt;=36,"25-36 Months",
IF(TelcoData2[[#This Row],[tenure]]&lt;=48,"37-48 Months",
IF(TelcoData2[[#This Row],[tenure]]&lt;=60,"49-60 Months",
"61-72 Months")))))</f>
        <v>0-12 Months</v>
      </c>
    </row>
    <row r="1882" spans="1:24" x14ac:dyDescent="0.3">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s="5">
        <v>165.45</v>
      </c>
      <c r="U1882" t="s">
        <v>23</v>
      </c>
      <c r="V1882" s="5">
        <f>IFERROR(VALUE(TRIM(TelcoData2[[#This Row],[TotalCharges]])),"")</f>
        <v>165.45</v>
      </c>
      <c r="W1882">
        <f>IF(TelcoData2[[#This Row],[Churn]]="Yes",1,0)</f>
        <v>1</v>
      </c>
      <c r="X1882" t="str">
        <f>IF(TelcoData2[[#This Row],[tenure]]&lt;=12,"0-12 Months",
IF(TelcoData2[[#This Row],[tenure]]&lt;=24,"13-24 Months",
IF(TelcoData2[[#This Row],[tenure]]&lt;=36,"25-36 Months",
IF(TelcoData2[[#This Row],[tenure]]&lt;=48,"37-48 Months",
IF(TelcoData2[[#This Row],[tenure]]&lt;=60,"49-60 Months",
"61-72 Months")))))</f>
        <v>0-12 Months</v>
      </c>
    </row>
    <row r="1883" spans="1:24" x14ac:dyDescent="0.3">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s="5">
        <v>1156.55</v>
      </c>
      <c r="U1883" t="s">
        <v>24</v>
      </c>
      <c r="V1883" s="5">
        <f>IFERROR(VALUE(TRIM(TelcoData2[[#This Row],[TotalCharges]])),"")</f>
        <v>1156.55</v>
      </c>
      <c r="W1883">
        <f>IF(TelcoData2[[#This Row],[Churn]]="Yes",1,0)</f>
        <v>0</v>
      </c>
      <c r="X1883" t="str">
        <f>IF(TelcoData2[[#This Row],[tenure]]&lt;=12,"0-12 Months",
IF(TelcoData2[[#This Row],[tenure]]&lt;=24,"13-24 Months",
IF(TelcoData2[[#This Row],[tenure]]&lt;=36,"25-36 Months",
IF(TelcoData2[[#This Row],[tenure]]&lt;=48,"37-48 Months",
IF(TelcoData2[[#This Row],[tenure]]&lt;=60,"49-60 Months",
"61-72 Months")))))</f>
        <v>25-36 Months</v>
      </c>
    </row>
    <row r="1884" spans="1:24" x14ac:dyDescent="0.3">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s="5">
        <v>1834.15</v>
      </c>
      <c r="U1884" t="s">
        <v>24</v>
      </c>
      <c r="V1884" s="5">
        <f>IFERROR(VALUE(TRIM(TelcoData2[[#This Row],[TotalCharges]])),"")</f>
        <v>1834.15</v>
      </c>
      <c r="W1884">
        <f>IF(TelcoData2[[#This Row],[Churn]]="Yes",1,0)</f>
        <v>0</v>
      </c>
      <c r="X1884" t="str">
        <f>IF(TelcoData2[[#This Row],[tenure]]&lt;=12,"0-12 Months",
IF(TelcoData2[[#This Row],[tenure]]&lt;=24,"13-24 Months",
IF(TelcoData2[[#This Row],[tenure]]&lt;=36,"25-36 Months",
IF(TelcoData2[[#This Row],[tenure]]&lt;=48,"37-48 Months",
IF(TelcoData2[[#This Row],[tenure]]&lt;=60,"49-60 Months",
"61-72 Months")))))</f>
        <v>25-36 Months</v>
      </c>
    </row>
    <row r="1885" spans="1:24" x14ac:dyDescent="0.3">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s="5">
        <v>3653.35</v>
      </c>
      <c r="U1885" t="s">
        <v>23</v>
      </c>
      <c r="V1885" s="5">
        <f>IFERROR(VALUE(TRIM(TelcoData2[[#This Row],[TotalCharges]])),"")</f>
        <v>3653.35</v>
      </c>
      <c r="W1885">
        <f>IF(TelcoData2[[#This Row],[Churn]]="Yes",1,0)</f>
        <v>1</v>
      </c>
      <c r="X1885" t="str">
        <f>IF(TelcoData2[[#This Row],[tenure]]&lt;=12,"0-12 Months",
IF(TelcoData2[[#This Row],[tenure]]&lt;=24,"13-24 Months",
IF(TelcoData2[[#This Row],[tenure]]&lt;=36,"25-36 Months",
IF(TelcoData2[[#This Row],[tenure]]&lt;=48,"37-48 Months",
IF(TelcoData2[[#This Row],[tenure]]&lt;=60,"49-60 Months",
"61-72 Months")))))</f>
        <v>25-36 Months</v>
      </c>
    </row>
    <row r="1886" spans="1:24" x14ac:dyDescent="0.3">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s="5">
        <v>1477.65</v>
      </c>
      <c r="U1886" t="s">
        <v>24</v>
      </c>
      <c r="V1886" s="5">
        <f>IFERROR(VALUE(TRIM(TelcoData2[[#This Row],[TotalCharges]])),"")</f>
        <v>1477.65</v>
      </c>
      <c r="W1886">
        <f>IF(TelcoData2[[#This Row],[Churn]]="Yes",1,0)</f>
        <v>0</v>
      </c>
      <c r="X1886" t="str">
        <f>IF(TelcoData2[[#This Row],[tenure]]&lt;=12,"0-12 Months",
IF(TelcoData2[[#This Row],[tenure]]&lt;=24,"13-24 Months",
IF(TelcoData2[[#This Row],[tenure]]&lt;=36,"25-36 Months",
IF(TelcoData2[[#This Row],[tenure]]&lt;=48,"37-48 Months",
IF(TelcoData2[[#This Row],[tenure]]&lt;=60,"49-60 Months",
"61-72 Months")))))</f>
        <v>25-36 Months</v>
      </c>
    </row>
    <row r="1887" spans="1:24" x14ac:dyDescent="0.3">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s="5">
        <v>1706.45</v>
      </c>
      <c r="U1887" t="s">
        <v>24</v>
      </c>
      <c r="V1887" s="5">
        <f>IFERROR(VALUE(TRIM(TelcoData2[[#This Row],[TotalCharges]])),"")</f>
        <v>1706.45</v>
      </c>
      <c r="W1887">
        <f>IF(TelcoData2[[#This Row],[Churn]]="Yes",1,0)</f>
        <v>0</v>
      </c>
      <c r="X1887" t="str">
        <f>IF(TelcoData2[[#This Row],[tenure]]&lt;=12,"0-12 Months",
IF(TelcoData2[[#This Row],[tenure]]&lt;=24,"13-24 Months",
IF(TelcoData2[[#This Row],[tenure]]&lt;=36,"25-36 Months",
IF(TelcoData2[[#This Row],[tenure]]&lt;=48,"37-48 Months",
IF(TelcoData2[[#This Row],[tenure]]&lt;=60,"49-60 Months",
"61-72 Months")))))</f>
        <v>13-24 Months</v>
      </c>
    </row>
    <row r="1888" spans="1:24" x14ac:dyDescent="0.3">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s="5">
        <v>3953.7</v>
      </c>
      <c r="U1888" t="s">
        <v>24</v>
      </c>
      <c r="V1888" s="5">
        <f>IFERROR(VALUE(TRIM(TelcoData2[[#This Row],[TotalCharges]])),"")</f>
        <v>3953.7</v>
      </c>
      <c r="W1888">
        <f>IF(TelcoData2[[#This Row],[Churn]]="Yes",1,0)</f>
        <v>0</v>
      </c>
      <c r="X1888" t="str">
        <f>IF(TelcoData2[[#This Row],[tenure]]&lt;=12,"0-12 Months",
IF(TelcoData2[[#This Row],[tenure]]&lt;=24,"13-24 Months",
IF(TelcoData2[[#This Row],[tenure]]&lt;=36,"25-36 Months",
IF(TelcoData2[[#This Row],[tenure]]&lt;=48,"37-48 Months",
IF(TelcoData2[[#This Row],[tenure]]&lt;=60,"49-60 Months",
"61-72 Months")))))</f>
        <v>61-72 Months</v>
      </c>
    </row>
    <row r="1889" spans="1:24" x14ac:dyDescent="0.3">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s="5">
        <v>1194.3</v>
      </c>
      <c r="U1889" t="s">
        <v>23</v>
      </c>
      <c r="V1889" s="5">
        <f>IFERROR(VALUE(TRIM(TelcoData2[[#This Row],[TotalCharges]])),"")</f>
        <v>1194.3</v>
      </c>
      <c r="W1889">
        <f>IF(TelcoData2[[#This Row],[Churn]]="Yes",1,0)</f>
        <v>1</v>
      </c>
      <c r="X1889" t="str">
        <f>IF(TelcoData2[[#This Row],[tenure]]&lt;=12,"0-12 Months",
IF(TelcoData2[[#This Row],[tenure]]&lt;=24,"13-24 Months",
IF(TelcoData2[[#This Row],[tenure]]&lt;=36,"25-36 Months",
IF(TelcoData2[[#This Row],[tenure]]&lt;=48,"37-48 Months",
IF(TelcoData2[[#This Row],[tenure]]&lt;=60,"49-60 Months",
"61-72 Months")))))</f>
        <v>13-24 Months</v>
      </c>
    </row>
    <row r="1890" spans="1:24" x14ac:dyDescent="0.3">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s="5">
        <v>1327.85</v>
      </c>
      <c r="U1890" t="s">
        <v>24</v>
      </c>
      <c r="V1890" s="5">
        <f>IFERROR(VALUE(TRIM(TelcoData2[[#This Row],[TotalCharges]])),"")</f>
        <v>1327.85</v>
      </c>
      <c r="W1890">
        <f>IF(TelcoData2[[#This Row],[Churn]]="Yes",1,0)</f>
        <v>0</v>
      </c>
      <c r="X1890" t="str">
        <f>IF(TelcoData2[[#This Row],[tenure]]&lt;=12,"0-12 Months",
IF(TelcoData2[[#This Row],[tenure]]&lt;=24,"13-24 Months",
IF(TelcoData2[[#This Row],[tenure]]&lt;=36,"25-36 Months",
IF(TelcoData2[[#This Row],[tenure]]&lt;=48,"37-48 Months",
IF(TelcoData2[[#This Row],[tenure]]&lt;=60,"49-60 Months",
"61-72 Months")))))</f>
        <v>13-24 Months</v>
      </c>
    </row>
    <row r="1891" spans="1:24" x14ac:dyDescent="0.3">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s="5">
        <v>419.7</v>
      </c>
      <c r="U1891" t="s">
        <v>24</v>
      </c>
      <c r="V1891" s="5">
        <f>IFERROR(VALUE(TRIM(TelcoData2[[#This Row],[TotalCharges]])),"")</f>
        <v>419.7</v>
      </c>
      <c r="W1891">
        <f>IF(TelcoData2[[#This Row],[Churn]]="Yes",1,0)</f>
        <v>0</v>
      </c>
      <c r="X1891" t="str">
        <f>IF(TelcoData2[[#This Row],[tenure]]&lt;=12,"0-12 Months",
IF(TelcoData2[[#This Row],[tenure]]&lt;=24,"13-24 Months",
IF(TelcoData2[[#This Row],[tenure]]&lt;=36,"25-36 Months",
IF(TelcoData2[[#This Row],[tenure]]&lt;=48,"37-48 Months",
IF(TelcoData2[[#This Row],[tenure]]&lt;=60,"49-60 Months",
"61-72 Months")))))</f>
        <v>13-24 Months</v>
      </c>
    </row>
    <row r="1892" spans="1:24" x14ac:dyDescent="0.3">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s="5">
        <v>21</v>
      </c>
      <c r="U1892" t="s">
        <v>23</v>
      </c>
      <c r="V1892" s="5">
        <f>IFERROR(VALUE(TRIM(TelcoData2[[#This Row],[TotalCharges]])),"")</f>
        <v>21</v>
      </c>
      <c r="W1892">
        <f>IF(TelcoData2[[#This Row],[Churn]]="Yes",1,0)</f>
        <v>1</v>
      </c>
      <c r="X1892" t="str">
        <f>IF(TelcoData2[[#This Row],[tenure]]&lt;=12,"0-12 Months",
IF(TelcoData2[[#This Row],[tenure]]&lt;=24,"13-24 Months",
IF(TelcoData2[[#This Row],[tenure]]&lt;=36,"25-36 Months",
IF(TelcoData2[[#This Row],[tenure]]&lt;=48,"37-48 Months",
IF(TelcoData2[[#This Row],[tenure]]&lt;=60,"49-60 Months",
"61-72 Months")))))</f>
        <v>0-12 Months</v>
      </c>
    </row>
    <row r="1893" spans="1:24" x14ac:dyDescent="0.3">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s="5">
        <v>45.1</v>
      </c>
      <c r="U1893" t="s">
        <v>23</v>
      </c>
      <c r="V1893" s="5">
        <f>IFERROR(VALUE(TRIM(TelcoData2[[#This Row],[TotalCharges]])),"")</f>
        <v>45.1</v>
      </c>
      <c r="W1893">
        <f>IF(TelcoData2[[#This Row],[Churn]]="Yes",1,0)</f>
        <v>1</v>
      </c>
      <c r="X1893" t="str">
        <f>IF(TelcoData2[[#This Row],[tenure]]&lt;=12,"0-12 Months",
IF(TelcoData2[[#This Row],[tenure]]&lt;=24,"13-24 Months",
IF(TelcoData2[[#This Row],[tenure]]&lt;=36,"25-36 Months",
IF(TelcoData2[[#This Row],[tenure]]&lt;=48,"37-48 Months",
IF(TelcoData2[[#This Row],[tenure]]&lt;=60,"49-60 Months",
"61-72 Months")))))</f>
        <v>0-12 Months</v>
      </c>
    </row>
    <row r="1894" spans="1:24" x14ac:dyDescent="0.3">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s="5">
        <v>207.35</v>
      </c>
      <c r="U1894" t="s">
        <v>24</v>
      </c>
      <c r="V1894" s="5">
        <f>IFERROR(VALUE(TRIM(TelcoData2[[#This Row],[TotalCharges]])),"")</f>
        <v>207.35</v>
      </c>
      <c r="W1894">
        <f>IF(TelcoData2[[#This Row],[Churn]]="Yes",1,0)</f>
        <v>0</v>
      </c>
      <c r="X1894" t="str">
        <f>IF(TelcoData2[[#This Row],[tenure]]&lt;=12,"0-12 Months",
IF(TelcoData2[[#This Row],[tenure]]&lt;=24,"13-24 Months",
IF(TelcoData2[[#This Row],[tenure]]&lt;=36,"25-36 Months",
IF(TelcoData2[[#This Row],[tenure]]&lt;=48,"37-48 Months",
IF(TelcoData2[[#This Row],[tenure]]&lt;=60,"49-60 Months",
"61-72 Months")))))</f>
        <v>0-12 Months</v>
      </c>
    </row>
    <row r="1895" spans="1:24" x14ac:dyDescent="0.3">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s="5">
        <v>1083.7</v>
      </c>
      <c r="U1895" t="s">
        <v>24</v>
      </c>
      <c r="V1895" s="5">
        <f>IFERROR(VALUE(TRIM(TelcoData2[[#This Row],[TotalCharges]])),"")</f>
        <v>1083.7</v>
      </c>
      <c r="W1895">
        <f>IF(TelcoData2[[#This Row],[Churn]]="Yes",1,0)</f>
        <v>0</v>
      </c>
      <c r="X1895" t="str">
        <f>IF(TelcoData2[[#This Row],[tenure]]&lt;=12,"0-12 Months",
IF(TelcoData2[[#This Row],[tenure]]&lt;=24,"13-24 Months",
IF(TelcoData2[[#This Row],[tenure]]&lt;=36,"25-36 Months",
IF(TelcoData2[[#This Row],[tenure]]&lt;=48,"37-48 Months",
IF(TelcoData2[[#This Row],[tenure]]&lt;=60,"49-60 Months",
"61-72 Months")))))</f>
        <v>13-24 Months</v>
      </c>
    </row>
    <row r="1896" spans="1:24" x14ac:dyDescent="0.3">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s="5">
        <v>2007.85</v>
      </c>
      <c r="U1896" t="s">
        <v>24</v>
      </c>
      <c r="V1896" s="5">
        <f>IFERROR(VALUE(TRIM(TelcoData2[[#This Row],[TotalCharges]])),"")</f>
        <v>2007.85</v>
      </c>
      <c r="W1896">
        <f>IF(TelcoData2[[#This Row],[Churn]]="Yes",1,0)</f>
        <v>0</v>
      </c>
      <c r="X1896" t="str">
        <f>IF(TelcoData2[[#This Row],[tenure]]&lt;=12,"0-12 Months",
IF(TelcoData2[[#This Row],[tenure]]&lt;=24,"13-24 Months",
IF(TelcoData2[[#This Row],[tenure]]&lt;=36,"25-36 Months",
IF(TelcoData2[[#This Row],[tenure]]&lt;=48,"37-48 Months",
IF(TelcoData2[[#This Row],[tenure]]&lt;=60,"49-60 Months",
"61-72 Months")))))</f>
        <v>37-48 Months</v>
      </c>
    </row>
    <row r="1897" spans="1:24" x14ac:dyDescent="0.3">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s="5">
        <v>5882.75</v>
      </c>
      <c r="U1897" t="s">
        <v>24</v>
      </c>
      <c r="V1897" s="5">
        <f>IFERROR(VALUE(TRIM(TelcoData2[[#This Row],[TotalCharges]])),"")</f>
        <v>5882.75</v>
      </c>
      <c r="W1897">
        <f>IF(TelcoData2[[#This Row],[Churn]]="Yes",1,0)</f>
        <v>0</v>
      </c>
      <c r="X1897" t="str">
        <f>IF(TelcoData2[[#This Row],[tenure]]&lt;=12,"0-12 Months",
IF(TelcoData2[[#This Row],[tenure]]&lt;=24,"13-24 Months",
IF(TelcoData2[[#This Row],[tenure]]&lt;=36,"25-36 Months",
IF(TelcoData2[[#This Row],[tenure]]&lt;=48,"37-48 Months",
IF(TelcoData2[[#This Row],[tenure]]&lt;=60,"49-60 Months",
"61-72 Months")))))</f>
        <v>61-72 Months</v>
      </c>
    </row>
    <row r="1898" spans="1:24" x14ac:dyDescent="0.3">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s="5">
        <v>2657.55</v>
      </c>
      <c r="U1898" t="s">
        <v>24</v>
      </c>
      <c r="V1898" s="5">
        <f>IFERROR(VALUE(TRIM(TelcoData2[[#This Row],[TotalCharges]])),"")</f>
        <v>2657.55</v>
      </c>
      <c r="W1898">
        <f>IF(TelcoData2[[#This Row],[Churn]]="Yes",1,0)</f>
        <v>0</v>
      </c>
      <c r="X1898" t="str">
        <f>IF(TelcoData2[[#This Row],[tenure]]&lt;=12,"0-12 Months",
IF(TelcoData2[[#This Row],[tenure]]&lt;=24,"13-24 Months",
IF(TelcoData2[[#This Row],[tenure]]&lt;=36,"25-36 Months",
IF(TelcoData2[[#This Row],[tenure]]&lt;=48,"37-48 Months",
IF(TelcoData2[[#This Row],[tenure]]&lt;=60,"49-60 Months",
"61-72 Months")))))</f>
        <v>37-48 Months</v>
      </c>
    </row>
    <row r="1899" spans="1:24" x14ac:dyDescent="0.3">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s="5">
        <v>1527.5</v>
      </c>
      <c r="U1899" t="s">
        <v>23</v>
      </c>
      <c r="V1899" s="5">
        <f>IFERROR(VALUE(TRIM(TelcoData2[[#This Row],[TotalCharges]])),"")</f>
        <v>1527.5</v>
      </c>
      <c r="W1899">
        <f>IF(TelcoData2[[#This Row],[Churn]]="Yes",1,0)</f>
        <v>1</v>
      </c>
      <c r="X1899" t="str">
        <f>IF(TelcoData2[[#This Row],[tenure]]&lt;=12,"0-12 Months",
IF(TelcoData2[[#This Row],[tenure]]&lt;=24,"13-24 Months",
IF(TelcoData2[[#This Row],[tenure]]&lt;=36,"25-36 Months",
IF(TelcoData2[[#This Row],[tenure]]&lt;=48,"37-48 Months",
IF(TelcoData2[[#This Row],[tenure]]&lt;=60,"49-60 Months",
"61-72 Months")))))</f>
        <v>25-36 Months</v>
      </c>
    </row>
    <row r="1900" spans="1:24" x14ac:dyDescent="0.3">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s="5">
        <v>378.4</v>
      </c>
      <c r="U1900" t="s">
        <v>23</v>
      </c>
      <c r="V1900" s="5">
        <f>IFERROR(VALUE(TRIM(TelcoData2[[#This Row],[TotalCharges]])),"")</f>
        <v>378.4</v>
      </c>
      <c r="W1900">
        <f>IF(TelcoData2[[#This Row],[Churn]]="Yes",1,0)</f>
        <v>1</v>
      </c>
      <c r="X1900" t="str">
        <f>IF(TelcoData2[[#This Row],[tenure]]&lt;=12,"0-12 Months",
IF(TelcoData2[[#This Row],[tenure]]&lt;=24,"13-24 Months",
IF(TelcoData2[[#This Row],[tenure]]&lt;=36,"25-36 Months",
IF(TelcoData2[[#This Row],[tenure]]&lt;=48,"37-48 Months",
IF(TelcoData2[[#This Row],[tenure]]&lt;=60,"49-60 Months",
"61-72 Months")))))</f>
        <v>0-12 Months</v>
      </c>
    </row>
    <row r="1901" spans="1:24" x14ac:dyDescent="0.3">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s="5">
        <v>1612.2</v>
      </c>
      <c r="U1901" t="s">
        <v>24</v>
      </c>
      <c r="V1901" s="5">
        <f>IFERROR(VALUE(TRIM(TelcoData2[[#This Row],[TotalCharges]])),"")</f>
        <v>1612.2</v>
      </c>
      <c r="W1901">
        <f>IF(TelcoData2[[#This Row],[Churn]]="Yes",1,0)</f>
        <v>0</v>
      </c>
      <c r="X1901" t="str">
        <f>IF(TelcoData2[[#This Row],[tenure]]&lt;=12,"0-12 Months",
IF(TelcoData2[[#This Row],[tenure]]&lt;=24,"13-24 Months",
IF(TelcoData2[[#This Row],[tenure]]&lt;=36,"25-36 Months",
IF(TelcoData2[[#This Row],[tenure]]&lt;=48,"37-48 Months",
IF(TelcoData2[[#This Row],[tenure]]&lt;=60,"49-60 Months",
"61-72 Months")))))</f>
        <v>13-24 Months</v>
      </c>
    </row>
    <row r="1902" spans="1:24" x14ac:dyDescent="0.3">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s="5">
        <v>76.650000000000006</v>
      </c>
      <c r="U1902" t="s">
        <v>24</v>
      </c>
      <c r="V1902" s="5">
        <f>IFERROR(VALUE(TRIM(TelcoData2[[#This Row],[TotalCharges]])),"")</f>
        <v>76.650000000000006</v>
      </c>
      <c r="W1902">
        <f>IF(TelcoData2[[#This Row],[Churn]]="Yes",1,0)</f>
        <v>0</v>
      </c>
      <c r="X1902" t="str">
        <f>IF(TelcoData2[[#This Row],[tenure]]&lt;=12,"0-12 Months",
IF(TelcoData2[[#This Row],[tenure]]&lt;=24,"13-24 Months",
IF(TelcoData2[[#This Row],[tenure]]&lt;=36,"25-36 Months",
IF(TelcoData2[[#This Row],[tenure]]&lt;=48,"37-48 Months",
IF(TelcoData2[[#This Row],[tenure]]&lt;=60,"49-60 Months",
"61-72 Months")))))</f>
        <v>0-12 Months</v>
      </c>
    </row>
    <row r="1903" spans="1:24" x14ac:dyDescent="0.3">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s="5">
        <v>260.7</v>
      </c>
      <c r="U1903" t="s">
        <v>24</v>
      </c>
      <c r="V1903" s="5">
        <f>IFERROR(VALUE(TRIM(TelcoData2[[#This Row],[TotalCharges]])),"")</f>
        <v>260.7</v>
      </c>
      <c r="W1903">
        <f>IF(TelcoData2[[#This Row],[Churn]]="Yes",1,0)</f>
        <v>0</v>
      </c>
      <c r="X1903" t="str">
        <f>IF(TelcoData2[[#This Row],[tenure]]&lt;=12,"0-12 Months",
IF(TelcoData2[[#This Row],[tenure]]&lt;=24,"13-24 Months",
IF(TelcoData2[[#This Row],[tenure]]&lt;=36,"25-36 Months",
IF(TelcoData2[[#This Row],[tenure]]&lt;=48,"37-48 Months",
IF(TelcoData2[[#This Row],[tenure]]&lt;=60,"49-60 Months",
"61-72 Months")))))</f>
        <v>0-12 Months</v>
      </c>
    </row>
    <row r="1904" spans="1:24" x14ac:dyDescent="0.3">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s="5">
        <v>6441.85</v>
      </c>
      <c r="U1904" t="s">
        <v>24</v>
      </c>
      <c r="V1904" s="5">
        <f>IFERROR(VALUE(TRIM(TelcoData2[[#This Row],[TotalCharges]])),"")</f>
        <v>6441.85</v>
      </c>
      <c r="W1904">
        <f>IF(TelcoData2[[#This Row],[Churn]]="Yes",1,0)</f>
        <v>0</v>
      </c>
      <c r="X1904" t="str">
        <f>IF(TelcoData2[[#This Row],[tenure]]&lt;=12,"0-12 Months",
IF(TelcoData2[[#This Row],[tenure]]&lt;=24,"13-24 Months",
IF(TelcoData2[[#This Row],[tenure]]&lt;=36,"25-36 Months",
IF(TelcoData2[[#This Row],[tenure]]&lt;=48,"37-48 Months",
IF(TelcoData2[[#This Row],[tenure]]&lt;=60,"49-60 Months",
"61-72 Months")))))</f>
        <v>61-72 Months</v>
      </c>
    </row>
    <row r="1905" spans="1:24" x14ac:dyDescent="0.3">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s="5">
        <v>266.8</v>
      </c>
      <c r="U1905" t="s">
        <v>24</v>
      </c>
      <c r="V1905" s="5">
        <f>IFERROR(VALUE(TRIM(TelcoData2[[#This Row],[TotalCharges]])),"")</f>
        <v>266.8</v>
      </c>
      <c r="W1905">
        <f>IF(TelcoData2[[#This Row],[Churn]]="Yes",1,0)</f>
        <v>0</v>
      </c>
      <c r="X1905" t="str">
        <f>IF(TelcoData2[[#This Row],[tenure]]&lt;=12,"0-12 Months",
IF(TelcoData2[[#This Row],[tenure]]&lt;=24,"13-24 Months",
IF(TelcoData2[[#This Row],[tenure]]&lt;=36,"25-36 Months",
IF(TelcoData2[[#This Row],[tenure]]&lt;=48,"37-48 Months",
IF(TelcoData2[[#This Row],[tenure]]&lt;=60,"49-60 Months",
"61-72 Months")))))</f>
        <v>0-12 Months</v>
      </c>
    </row>
    <row r="1906" spans="1:24" x14ac:dyDescent="0.3">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s="5">
        <v>5124.6000000000004</v>
      </c>
      <c r="U1906" t="s">
        <v>23</v>
      </c>
      <c r="V1906" s="5">
        <f>IFERROR(VALUE(TRIM(TelcoData2[[#This Row],[TotalCharges]])),"")</f>
        <v>5124.6000000000004</v>
      </c>
      <c r="W1906">
        <f>IF(TelcoData2[[#This Row],[Churn]]="Yes",1,0)</f>
        <v>1</v>
      </c>
      <c r="X1906" t="str">
        <f>IF(TelcoData2[[#This Row],[tenure]]&lt;=12,"0-12 Months",
IF(TelcoData2[[#This Row],[tenure]]&lt;=24,"13-24 Months",
IF(TelcoData2[[#This Row],[tenure]]&lt;=36,"25-36 Months",
IF(TelcoData2[[#This Row],[tenure]]&lt;=48,"37-48 Months",
IF(TelcoData2[[#This Row],[tenure]]&lt;=60,"49-60 Months",
"61-72 Months")))))</f>
        <v>49-60 Months</v>
      </c>
    </row>
    <row r="1907" spans="1:24" x14ac:dyDescent="0.3">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s="5">
        <v>962.25</v>
      </c>
      <c r="U1907" t="s">
        <v>24</v>
      </c>
      <c r="V1907" s="5">
        <f>IFERROR(VALUE(TRIM(TelcoData2[[#This Row],[TotalCharges]])),"")</f>
        <v>962.25</v>
      </c>
      <c r="W1907">
        <f>IF(TelcoData2[[#This Row],[Churn]]="Yes",1,0)</f>
        <v>0</v>
      </c>
      <c r="X1907" t="str">
        <f>IF(TelcoData2[[#This Row],[tenure]]&lt;=12,"0-12 Months",
IF(TelcoData2[[#This Row],[tenure]]&lt;=24,"13-24 Months",
IF(TelcoData2[[#This Row],[tenure]]&lt;=36,"25-36 Months",
IF(TelcoData2[[#This Row],[tenure]]&lt;=48,"37-48 Months",
IF(TelcoData2[[#This Row],[tenure]]&lt;=60,"49-60 Months",
"61-72 Months")))))</f>
        <v>37-48 Months</v>
      </c>
    </row>
    <row r="1908" spans="1:24" x14ac:dyDescent="0.3">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s="5">
        <v>1382.9</v>
      </c>
      <c r="U1908" t="s">
        <v>24</v>
      </c>
      <c r="V1908" s="5">
        <f>IFERROR(VALUE(TRIM(TelcoData2[[#This Row],[TotalCharges]])),"")</f>
        <v>1382.9</v>
      </c>
      <c r="W1908">
        <f>IF(TelcoData2[[#This Row],[Churn]]="Yes",1,0)</f>
        <v>0</v>
      </c>
      <c r="X1908" t="str">
        <f>IF(TelcoData2[[#This Row],[tenure]]&lt;=12,"0-12 Months",
IF(TelcoData2[[#This Row],[tenure]]&lt;=24,"13-24 Months",
IF(TelcoData2[[#This Row],[tenure]]&lt;=36,"25-36 Months",
IF(TelcoData2[[#This Row],[tenure]]&lt;=48,"37-48 Months",
IF(TelcoData2[[#This Row],[tenure]]&lt;=60,"49-60 Months",
"61-72 Months")))))</f>
        <v>37-48 Months</v>
      </c>
    </row>
    <row r="1909" spans="1:24" x14ac:dyDescent="0.3">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s="5">
        <v>571.04999999999995</v>
      </c>
      <c r="U1909" t="s">
        <v>24</v>
      </c>
      <c r="V1909" s="5">
        <f>IFERROR(VALUE(TRIM(TelcoData2[[#This Row],[TotalCharges]])),"")</f>
        <v>571.04999999999995</v>
      </c>
      <c r="W1909">
        <f>IF(TelcoData2[[#This Row],[Churn]]="Yes",1,0)</f>
        <v>0</v>
      </c>
      <c r="X1909" t="str">
        <f>IF(TelcoData2[[#This Row],[tenure]]&lt;=12,"0-12 Months",
IF(TelcoData2[[#This Row],[tenure]]&lt;=24,"13-24 Months",
IF(TelcoData2[[#This Row],[tenure]]&lt;=36,"25-36 Months",
IF(TelcoData2[[#This Row],[tenure]]&lt;=48,"37-48 Months",
IF(TelcoData2[[#This Row],[tenure]]&lt;=60,"49-60 Months",
"61-72 Months")))))</f>
        <v>0-12 Months</v>
      </c>
    </row>
    <row r="1910" spans="1:24" x14ac:dyDescent="0.3">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s="5">
        <v>1399.35</v>
      </c>
      <c r="U1910" t="s">
        <v>24</v>
      </c>
      <c r="V1910" s="5">
        <f>IFERROR(VALUE(TRIM(TelcoData2[[#This Row],[TotalCharges]])),"")</f>
        <v>1399.35</v>
      </c>
      <c r="W1910">
        <f>IF(TelcoData2[[#This Row],[Churn]]="Yes",1,0)</f>
        <v>0</v>
      </c>
      <c r="X1910" t="str">
        <f>IF(TelcoData2[[#This Row],[tenure]]&lt;=12,"0-12 Months",
IF(TelcoData2[[#This Row],[tenure]]&lt;=24,"13-24 Months",
IF(TelcoData2[[#This Row],[tenure]]&lt;=36,"25-36 Months",
IF(TelcoData2[[#This Row],[tenure]]&lt;=48,"37-48 Months",
IF(TelcoData2[[#This Row],[tenure]]&lt;=60,"49-60 Months",
"61-72 Months")))))</f>
        <v>61-72 Months</v>
      </c>
    </row>
    <row r="1911" spans="1:24" x14ac:dyDescent="0.3">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s="5">
        <v>150</v>
      </c>
      <c r="U1911" t="s">
        <v>24</v>
      </c>
      <c r="V1911" s="5">
        <f>IFERROR(VALUE(TRIM(TelcoData2[[#This Row],[TotalCharges]])),"")</f>
        <v>150</v>
      </c>
      <c r="W1911">
        <f>IF(TelcoData2[[#This Row],[Churn]]="Yes",1,0)</f>
        <v>0</v>
      </c>
      <c r="X1911" t="str">
        <f>IF(TelcoData2[[#This Row],[tenure]]&lt;=12,"0-12 Months",
IF(TelcoData2[[#This Row],[tenure]]&lt;=24,"13-24 Months",
IF(TelcoData2[[#This Row],[tenure]]&lt;=36,"25-36 Months",
IF(TelcoData2[[#This Row],[tenure]]&lt;=48,"37-48 Months",
IF(TelcoData2[[#This Row],[tenure]]&lt;=60,"49-60 Months",
"61-72 Months")))))</f>
        <v>0-12 Months</v>
      </c>
    </row>
    <row r="1912" spans="1:24" x14ac:dyDescent="0.3">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s="5">
        <v>167.2</v>
      </c>
      <c r="U1912" t="s">
        <v>24</v>
      </c>
      <c r="V1912" s="5">
        <f>IFERROR(VALUE(TRIM(TelcoData2[[#This Row],[TotalCharges]])),"")</f>
        <v>167.2</v>
      </c>
      <c r="W1912">
        <f>IF(TelcoData2[[#This Row],[Churn]]="Yes",1,0)</f>
        <v>0</v>
      </c>
      <c r="X1912" t="str">
        <f>IF(TelcoData2[[#This Row],[tenure]]&lt;=12,"0-12 Months",
IF(TelcoData2[[#This Row],[tenure]]&lt;=24,"13-24 Months",
IF(TelcoData2[[#This Row],[tenure]]&lt;=36,"25-36 Months",
IF(TelcoData2[[#This Row],[tenure]]&lt;=48,"37-48 Months",
IF(TelcoData2[[#This Row],[tenure]]&lt;=60,"49-60 Months",
"61-72 Months")))))</f>
        <v>0-12 Months</v>
      </c>
    </row>
    <row r="1913" spans="1:24" x14ac:dyDescent="0.3">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s="5">
        <v>7657.4</v>
      </c>
      <c r="U1913" t="s">
        <v>24</v>
      </c>
      <c r="V1913" s="5">
        <f>IFERROR(VALUE(TRIM(TelcoData2[[#This Row],[TotalCharges]])),"")</f>
        <v>7657.4</v>
      </c>
      <c r="W1913">
        <f>IF(TelcoData2[[#This Row],[Churn]]="Yes",1,0)</f>
        <v>0</v>
      </c>
      <c r="X1913" t="str">
        <f>IF(TelcoData2[[#This Row],[tenure]]&lt;=12,"0-12 Months",
IF(TelcoData2[[#This Row],[tenure]]&lt;=24,"13-24 Months",
IF(TelcoData2[[#This Row],[tenure]]&lt;=36,"25-36 Months",
IF(TelcoData2[[#This Row],[tenure]]&lt;=48,"37-48 Months",
IF(TelcoData2[[#This Row],[tenure]]&lt;=60,"49-60 Months",
"61-72 Months")))))</f>
        <v>61-72 Months</v>
      </c>
    </row>
    <row r="1914" spans="1:24" x14ac:dyDescent="0.3">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s="5">
        <v>865.05</v>
      </c>
      <c r="U1914" t="s">
        <v>24</v>
      </c>
      <c r="V1914" s="5">
        <f>IFERROR(VALUE(TRIM(TelcoData2[[#This Row],[TotalCharges]])),"")</f>
        <v>865.05</v>
      </c>
      <c r="W1914">
        <f>IF(TelcoData2[[#This Row],[Churn]]="Yes",1,0)</f>
        <v>0</v>
      </c>
      <c r="X1914" t="str">
        <f>IF(TelcoData2[[#This Row],[tenure]]&lt;=12,"0-12 Months",
IF(TelcoData2[[#This Row],[tenure]]&lt;=24,"13-24 Months",
IF(TelcoData2[[#This Row],[tenure]]&lt;=36,"25-36 Months",
IF(TelcoData2[[#This Row],[tenure]]&lt;=48,"37-48 Months",
IF(TelcoData2[[#This Row],[tenure]]&lt;=60,"49-60 Months",
"61-72 Months")))))</f>
        <v>37-48 Months</v>
      </c>
    </row>
    <row r="1915" spans="1:24" x14ac:dyDescent="0.3">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s="5">
        <v>6153.85</v>
      </c>
      <c r="U1915" t="s">
        <v>24</v>
      </c>
      <c r="V1915" s="5">
        <f>IFERROR(VALUE(TRIM(TelcoData2[[#This Row],[TotalCharges]])),"")</f>
        <v>6153.85</v>
      </c>
      <c r="W1915">
        <f>IF(TelcoData2[[#This Row],[Churn]]="Yes",1,0)</f>
        <v>0</v>
      </c>
      <c r="X1915" t="str">
        <f>IF(TelcoData2[[#This Row],[tenure]]&lt;=12,"0-12 Months",
IF(TelcoData2[[#This Row],[tenure]]&lt;=24,"13-24 Months",
IF(TelcoData2[[#This Row],[tenure]]&lt;=36,"25-36 Months",
IF(TelcoData2[[#This Row],[tenure]]&lt;=48,"37-48 Months",
IF(TelcoData2[[#This Row],[tenure]]&lt;=60,"49-60 Months",
"61-72 Months")))))</f>
        <v>61-72 Months</v>
      </c>
    </row>
    <row r="1916" spans="1:24" x14ac:dyDescent="0.3">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s="5">
        <v>174.2</v>
      </c>
      <c r="U1916" t="s">
        <v>24</v>
      </c>
      <c r="V1916" s="5">
        <f>IFERROR(VALUE(TRIM(TelcoData2[[#This Row],[TotalCharges]])),"")</f>
        <v>174.2</v>
      </c>
      <c r="W1916">
        <f>IF(TelcoData2[[#This Row],[Churn]]="Yes",1,0)</f>
        <v>0</v>
      </c>
      <c r="X1916" t="str">
        <f>IF(TelcoData2[[#This Row],[tenure]]&lt;=12,"0-12 Months",
IF(TelcoData2[[#This Row],[tenure]]&lt;=24,"13-24 Months",
IF(TelcoData2[[#This Row],[tenure]]&lt;=36,"25-36 Months",
IF(TelcoData2[[#This Row],[tenure]]&lt;=48,"37-48 Months",
IF(TelcoData2[[#This Row],[tenure]]&lt;=60,"49-60 Months",
"61-72 Months")))))</f>
        <v>0-12 Months</v>
      </c>
    </row>
    <row r="1917" spans="1:24" x14ac:dyDescent="0.3">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s="5">
        <v>1269.5999999999999</v>
      </c>
      <c r="U1917" t="s">
        <v>24</v>
      </c>
      <c r="V1917" s="5">
        <f>IFERROR(VALUE(TRIM(TelcoData2[[#This Row],[TotalCharges]])),"")</f>
        <v>1269.5999999999999</v>
      </c>
      <c r="W1917">
        <f>IF(TelcoData2[[#This Row],[Churn]]="Yes",1,0)</f>
        <v>0</v>
      </c>
      <c r="X1917" t="str">
        <f>IF(TelcoData2[[#This Row],[tenure]]&lt;=12,"0-12 Months",
IF(TelcoData2[[#This Row],[tenure]]&lt;=24,"13-24 Months",
IF(TelcoData2[[#This Row],[tenure]]&lt;=36,"25-36 Months",
IF(TelcoData2[[#This Row],[tenure]]&lt;=48,"37-48 Months",
IF(TelcoData2[[#This Row],[tenure]]&lt;=60,"49-60 Months",
"61-72 Months")))))</f>
        <v>13-24 Months</v>
      </c>
    </row>
    <row r="1918" spans="1:24" x14ac:dyDescent="0.3">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s="5">
        <v>3862.55</v>
      </c>
      <c r="U1918" t="s">
        <v>23</v>
      </c>
      <c r="V1918" s="5">
        <f>IFERROR(VALUE(TRIM(TelcoData2[[#This Row],[TotalCharges]])),"")</f>
        <v>3862.55</v>
      </c>
      <c r="W1918">
        <f>IF(TelcoData2[[#This Row],[Churn]]="Yes",1,0)</f>
        <v>1</v>
      </c>
      <c r="X1918" t="str">
        <f>IF(TelcoData2[[#This Row],[tenure]]&lt;=12,"0-12 Months",
IF(TelcoData2[[#This Row],[tenure]]&lt;=24,"13-24 Months",
IF(TelcoData2[[#This Row],[tenure]]&lt;=36,"25-36 Months",
IF(TelcoData2[[#This Row],[tenure]]&lt;=48,"37-48 Months",
IF(TelcoData2[[#This Row],[tenure]]&lt;=60,"49-60 Months",
"61-72 Months")))))</f>
        <v>37-48 Months</v>
      </c>
    </row>
    <row r="1919" spans="1:24" x14ac:dyDescent="0.3">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s="5">
        <v>6352.4</v>
      </c>
      <c r="U1919" t="s">
        <v>24</v>
      </c>
      <c r="V1919" s="5">
        <f>IFERROR(VALUE(TRIM(TelcoData2[[#This Row],[TotalCharges]])),"")</f>
        <v>6352.4</v>
      </c>
      <c r="W1919">
        <f>IF(TelcoData2[[#This Row],[Churn]]="Yes",1,0)</f>
        <v>0</v>
      </c>
      <c r="X1919" t="str">
        <f>IF(TelcoData2[[#This Row],[tenure]]&lt;=12,"0-12 Months",
IF(TelcoData2[[#This Row],[tenure]]&lt;=24,"13-24 Months",
IF(TelcoData2[[#This Row],[tenure]]&lt;=36,"25-36 Months",
IF(TelcoData2[[#This Row],[tenure]]&lt;=48,"37-48 Months",
IF(TelcoData2[[#This Row],[tenure]]&lt;=60,"49-60 Months",
"61-72 Months")))))</f>
        <v>61-72 Months</v>
      </c>
    </row>
    <row r="1920" spans="1:24" x14ac:dyDescent="0.3">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s="5">
        <v>1348.5</v>
      </c>
      <c r="U1920" t="s">
        <v>24</v>
      </c>
      <c r="V1920" s="5">
        <f>IFERROR(VALUE(TRIM(TelcoData2[[#This Row],[TotalCharges]])),"")</f>
        <v>1348.5</v>
      </c>
      <c r="W1920">
        <f>IF(TelcoData2[[#This Row],[Churn]]="Yes",1,0)</f>
        <v>0</v>
      </c>
      <c r="X1920" t="str">
        <f>IF(TelcoData2[[#This Row],[tenure]]&lt;=12,"0-12 Months",
IF(TelcoData2[[#This Row],[tenure]]&lt;=24,"13-24 Months",
IF(TelcoData2[[#This Row],[tenure]]&lt;=36,"25-36 Months",
IF(TelcoData2[[#This Row],[tenure]]&lt;=48,"37-48 Months",
IF(TelcoData2[[#This Row],[tenure]]&lt;=60,"49-60 Months",
"61-72 Months")))))</f>
        <v>13-24 Months</v>
      </c>
    </row>
    <row r="1921" spans="1:24" x14ac:dyDescent="0.3">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s="5">
        <v>50.9</v>
      </c>
      <c r="U1921" t="s">
        <v>23</v>
      </c>
      <c r="V1921" s="5">
        <f>IFERROR(VALUE(TRIM(TelcoData2[[#This Row],[TotalCharges]])),"")</f>
        <v>50.9</v>
      </c>
      <c r="W1921">
        <f>IF(TelcoData2[[#This Row],[Churn]]="Yes",1,0)</f>
        <v>1</v>
      </c>
      <c r="X1921" t="str">
        <f>IF(TelcoData2[[#This Row],[tenure]]&lt;=12,"0-12 Months",
IF(TelcoData2[[#This Row],[tenure]]&lt;=24,"13-24 Months",
IF(TelcoData2[[#This Row],[tenure]]&lt;=36,"25-36 Months",
IF(TelcoData2[[#This Row],[tenure]]&lt;=48,"37-48 Months",
IF(TelcoData2[[#This Row],[tenure]]&lt;=60,"49-60 Months",
"61-72 Months")))))</f>
        <v>0-12 Months</v>
      </c>
    </row>
    <row r="1922" spans="1:24" x14ac:dyDescent="0.3">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s="5">
        <v>471.55</v>
      </c>
      <c r="U1922" t="s">
        <v>24</v>
      </c>
      <c r="V1922" s="5">
        <f>IFERROR(VALUE(TRIM(TelcoData2[[#This Row],[TotalCharges]])),"")</f>
        <v>471.55</v>
      </c>
      <c r="W1922">
        <f>IF(TelcoData2[[#This Row],[Churn]]="Yes",1,0)</f>
        <v>0</v>
      </c>
      <c r="X1922" t="str">
        <f>IF(TelcoData2[[#This Row],[tenure]]&lt;=12,"0-12 Months",
IF(TelcoData2[[#This Row],[tenure]]&lt;=24,"13-24 Months",
IF(TelcoData2[[#This Row],[tenure]]&lt;=36,"25-36 Months",
IF(TelcoData2[[#This Row],[tenure]]&lt;=48,"37-48 Months",
IF(TelcoData2[[#This Row],[tenure]]&lt;=60,"49-60 Months",
"61-72 Months")))))</f>
        <v>13-24 Months</v>
      </c>
    </row>
    <row r="1923" spans="1:24" x14ac:dyDescent="0.3">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s="5">
        <v>5931.75</v>
      </c>
      <c r="U1923" t="s">
        <v>24</v>
      </c>
      <c r="V1923" s="5">
        <f>IFERROR(VALUE(TRIM(TelcoData2[[#This Row],[TotalCharges]])),"")</f>
        <v>5931.75</v>
      </c>
      <c r="W1923">
        <f>IF(TelcoData2[[#This Row],[Churn]]="Yes",1,0)</f>
        <v>0</v>
      </c>
      <c r="X1923" t="str">
        <f>IF(TelcoData2[[#This Row],[tenure]]&lt;=12,"0-12 Months",
IF(TelcoData2[[#This Row],[tenure]]&lt;=24,"13-24 Months",
IF(TelcoData2[[#This Row],[tenure]]&lt;=36,"25-36 Months",
IF(TelcoData2[[#This Row],[tenure]]&lt;=48,"37-48 Months",
IF(TelcoData2[[#This Row],[tenure]]&lt;=60,"49-60 Months",
"61-72 Months")))))</f>
        <v>61-72 Months</v>
      </c>
    </row>
    <row r="1924" spans="1:24" x14ac:dyDescent="0.3">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s="5">
        <v>1404.65</v>
      </c>
      <c r="U1924" t="s">
        <v>24</v>
      </c>
      <c r="V1924" s="5">
        <f>IFERROR(VALUE(TRIM(TelcoData2[[#This Row],[TotalCharges]])),"")</f>
        <v>1404.65</v>
      </c>
      <c r="W1924">
        <f>IF(TelcoData2[[#This Row],[Churn]]="Yes",1,0)</f>
        <v>0</v>
      </c>
      <c r="X1924" t="str">
        <f>IF(TelcoData2[[#This Row],[tenure]]&lt;=12,"0-12 Months",
IF(TelcoData2[[#This Row],[tenure]]&lt;=24,"13-24 Months",
IF(TelcoData2[[#This Row],[tenure]]&lt;=36,"25-36 Months",
IF(TelcoData2[[#This Row],[tenure]]&lt;=48,"37-48 Months",
IF(TelcoData2[[#This Row],[tenure]]&lt;=60,"49-60 Months",
"61-72 Months")))))</f>
        <v>25-36 Months</v>
      </c>
    </row>
    <row r="1925" spans="1:24" x14ac:dyDescent="0.3">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s="5">
        <v>726.1</v>
      </c>
      <c r="U1925" t="s">
        <v>24</v>
      </c>
      <c r="V1925" s="5">
        <f>IFERROR(VALUE(TRIM(TelcoData2[[#This Row],[TotalCharges]])),"")</f>
        <v>726.1</v>
      </c>
      <c r="W1925">
        <f>IF(TelcoData2[[#This Row],[Churn]]="Yes",1,0)</f>
        <v>0</v>
      </c>
      <c r="X1925" t="str">
        <f>IF(TelcoData2[[#This Row],[tenure]]&lt;=12,"0-12 Months",
IF(TelcoData2[[#This Row],[tenure]]&lt;=24,"13-24 Months",
IF(TelcoData2[[#This Row],[tenure]]&lt;=36,"25-36 Months",
IF(TelcoData2[[#This Row],[tenure]]&lt;=48,"37-48 Months",
IF(TelcoData2[[#This Row],[tenure]]&lt;=60,"49-60 Months",
"61-72 Months")))))</f>
        <v>37-48 Months</v>
      </c>
    </row>
    <row r="1926" spans="1:24" x14ac:dyDescent="0.3">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s="5">
        <v>1961.6</v>
      </c>
      <c r="U1926" t="s">
        <v>24</v>
      </c>
      <c r="V1926" s="5">
        <f>IFERROR(VALUE(TRIM(TelcoData2[[#This Row],[TotalCharges]])),"")</f>
        <v>1961.6</v>
      </c>
      <c r="W1926">
        <f>IF(TelcoData2[[#This Row],[Churn]]="Yes",1,0)</f>
        <v>0</v>
      </c>
      <c r="X1926" t="str">
        <f>IF(TelcoData2[[#This Row],[tenure]]&lt;=12,"0-12 Months",
IF(TelcoData2[[#This Row],[tenure]]&lt;=24,"13-24 Months",
IF(TelcoData2[[#This Row],[tenure]]&lt;=36,"25-36 Months",
IF(TelcoData2[[#This Row],[tenure]]&lt;=48,"37-48 Months",
IF(TelcoData2[[#This Row],[tenure]]&lt;=60,"49-60 Months",
"61-72 Months")))))</f>
        <v>13-24 Months</v>
      </c>
    </row>
    <row r="1927" spans="1:24" x14ac:dyDescent="0.3">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s="5">
        <v>4194.8500000000004</v>
      </c>
      <c r="U1927" t="s">
        <v>24</v>
      </c>
      <c r="V1927" s="5">
        <f>IFERROR(VALUE(TRIM(TelcoData2[[#This Row],[TotalCharges]])),"")</f>
        <v>4194.8500000000004</v>
      </c>
      <c r="W1927">
        <f>IF(TelcoData2[[#This Row],[Churn]]="Yes",1,0)</f>
        <v>0</v>
      </c>
      <c r="X1927" t="str">
        <f>IF(TelcoData2[[#This Row],[tenure]]&lt;=12,"0-12 Months",
IF(TelcoData2[[#This Row],[tenure]]&lt;=24,"13-24 Months",
IF(TelcoData2[[#This Row],[tenure]]&lt;=36,"25-36 Months",
IF(TelcoData2[[#This Row],[tenure]]&lt;=48,"37-48 Months",
IF(TelcoData2[[#This Row],[tenure]]&lt;=60,"49-60 Months",
"61-72 Months")))))</f>
        <v>49-60 Months</v>
      </c>
    </row>
    <row r="1928" spans="1:24" x14ac:dyDescent="0.3">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s="5">
        <v>4872.45</v>
      </c>
      <c r="U1928" t="s">
        <v>23</v>
      </c>
      <c r="V1928" s="5">
        <f>IFERROR(VALUE(TRIM(TelcoData2[[#This Row],[TotalCharges]])),"")</f>
        <v>4872.45</v>
      </c>
      <c r="W1928">
        <f>IF(TelcoData2[[#This Row],[Churn]]="Yes",1,0)</f>
        <v>1</v>
      </c>
      <c r="X1928" t="str">
        <f>IF(TelcoData2[[#This Row],[tenure]]&lt;=12,"0-12 Months",
IF(TelcoData2[[#This Row],[tenure]]&lt;=24,"13-24 Months",
IF(TelcoData2[[#This Row],[tenure]]&lt;=36,"25-36 Months",
IF(TelcoData2[[#This Row],[tenure]]&lt;=48,"37-48 Months",
IF(TelcoData2[[#This Row],[tenure]]&lt;=60,"49-60 Months",
"61-72 Months")))))</f>
        <v>49-60 Months</v>
      </c>
    </row>
    <row r="1929" spans="1:24" x14ac:dyDescent="0.3">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s="5">
        <v>5118.95</v>
      </c>
      <c r="U1929" t="s">
        <v>23</v>
      </c>
      <c r="V1929" s="5">
        <f>IFERROR(VALUE(TRIM(TelcoData2[[#This Row],[TotalCharges]])),"")</f>
        <v>5118.95</v>
      </c>
      <c r="W1929">
        <f>IF(TelcoData2[[#This Row],[Churn]]="Yes",1,0)</f>
        <v>1</v>
      </c>
      <c r="X1929" t="str">
        <f>IF(TelcoData2[[#This Row],[tenure]]&lt;=12,"0-12 Months",
IF(TelcoData2[[#This Row],[tenure]]&lt;=24,"13-24 Months",
IF(TelcoData2[[#This Row],[tenure]]&lt;=36,"25-36 Months",
IF(TelcoData2[[#This Row],[tenure]]&lt;=48,"37-48 Months",
IF(TelcoData2[[#This Row],[tenure]]&lt;=60,"49-60 Months",
"61-72 Months")))))</f>
        <v>37-48 Months</v>
      </c>
    </row>
    <row r="1930" spans="1:24" x14ac:dyDescent="0.3">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s="5">
        <v>658.95</v>
      </c>
      <c r="U1930" t="s">
        <v>23</v>
      </c>
      <c r="V1930" s="5">
        <f>IFERROR(VALUE(TRIM(TelcoData2[[#This Row],[TotalCharges]])),"")</f>
        <v>658.95</v>
      </c>
      <c r="W1930">
        <f>IF(TelcoData2[[#This Row],[Churn]]="Yes",1,0)</f>
        <v>1</v>
      </c>
      <c r="X1930" t="str">
        <f>IF(TelcoData2[[#This Row],[tenure]]&lt;=12,"0-12 Months",
IF(TelcoData2[[#This Row],[tenure]]&lt;=24,"13-24 Months",
IF(TelcoData2[[#This Row],[tenure]]&lt;=36,"25-36 Months",
IF(TelcoData2[[#This Row],[tenure]]&lt;=48,"37-48 Months",
IF(TelcoData2[[#This Row],[tenure]]&lt;=60,"49-60 Months",
"61-72 Months")))))</f>
        <v>25-36 Months</v>
      </c>
    </row>
    <row r="1931" spans="1:24" x14ac:dyDescent="0.3">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s="5">
        <v>81.05</v>
      </c>
      <c r="U1931" t="s">
        <v>24</v>
      </c>
      <c r="V1931" s="5">
        <f>IFERROR(VALUE(TRIM(TelcoData2[[#This Row],[TotalCharges]])),"")</f>
        <v>81.05</v>
      </c>
      <c r="W1931">
        <f>IF(TelcoData2[[#This Row],[Churn]]="Yes",1,0)</f>
        <v>0</v>
      </c>
      <c r="X1931" t="str">
        <f>IF(TelcoData2[[#This Row],[tenure]]&lt;=12,"0-12 Months",
IF(TelcoData2[[#This Row],[tenure]]&lt;=24,"13-24 Months",
IF(TelcoData2[[#This Row],[tenure]]&lt;=36,"25-36 Months",
IF(TelcoData2[[#This Row],[tenure]]&lt;=48,"37-48 Months",
IF(TelcoData2[[#This Row],[tenure]]&lt;=60,"49-60 Months",
"61-72 Months")))))</f>
        <v>0-12 Months</v>
      </c>
    </row>
    <row r="1932" spans="1:24" x14ac:dyDescent="0.3">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s="5">
        <v>76.95</v>
      </c>
      <c r="U1932" t="s">
        <v>24</v>
      </c>
      <c r="V1932" s="5">
        <f>IFERROR(VALUE(TRIM(TelcoData2[[#This Row],[TotalCharges]])),"")</f>
        <v>76.95</v>
      </c>
      <c r="W1932">
        <f>IF(TelcoData2[[#This Row],[Churn]]="Yes",1,0)</f>
        <v>0</v>
      </c>
      <c r="X1932" t="str">
        <f>IF(TelcoData2[[#This Row],[tenure]]&lt;=12,"0-12 Months",
IF(TelcoData2[[#This Row],[tenure]]&lt;=24,"13-24 Months",
IF(TelcoData2[[#This Row],[tenure]]&lt;=36,"25-36 Months",
IF(TelcoData2[[#This Row],[tenure]]&lt;=48,"37-48 Months",
IF(TelcoData2[[#This Row],[tenure]]&lt;=60,"49-60 Months",
"61-72 Months")))))</f>
        <v>0-12 Months</v>
      </c>
    </row>
    <row r="1933" spans="1:24" x14ac:dyDescent="0.3">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s="5">
        <v>5809.75</v>
      </c>
      <c r="U1933" t="s">
        <v>24</v>
      </c>
      <c r="V1933" s="5">
        <f>IFERROR(VALUE(TRIM(TelcoData2[[#This Row],[TotalCharges]])),"")</f>
        <v>5809.75</v>
      </c>
      <c r="W1933">
        <f>IF(TelcoData2[[#This Row],[Churn]]="Yes",1,0)</f>
        <v>0</v>
      </c>
      <c r="X1933" t="str">
        <f>IF(TelcoData2[[#This Row],[tenure]]&lt;=12,"0-12 Months",
IF(TelcoData2[[#This Row],[tenure]]&lt;=24,"13-24 Months",
IF(TelcoData2[[#This Row],[tenure]]&lt;=36,"25-36 Months",
IF(TelcoData2[[#This Row],[tenure]]&lt;=48,"37-48 Months",
IF(TelcoData2[[#This Row],[tenure]]&lt;=60,"49-60 Months",
"61-72 Months")))))</f>
        <v>49-60 Months</v>
      </c>
    </row>
    <row r="1934" spans="1:24" x14ac:dyDescent="0.3">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s="5">
        <v>20.2</v>
      </c>
      <c r="U1934" t="s">
        <v>24</v>
      </c>
      <c r="V1934" s="5">
        <f>IFERROR(VALUE(TRIM(TelcoData2[[#This Row],[TotalCharges]])),"")</f>
        <v>20.2</v>
      </c>
      <c r="W1934">
        <f>IF(TelcoData2[[#This Row],[Churn]]="Yes",1,0)</f>
        <v>0</v>
      </c>
      <c r="X1934" t="str">
        <f>IF(TelcoData2[[#This Row],[tenure]]&lt;=12,"0-12 Months",
IF(TelcoData2[[#This Row],[tenure]]&lt;=24,"13-24 Months",
IF(TelcoData2[[#This Row],[tenure]]&lt;=36,"25-36 Months",
IF(TelcoData2[[#This Row],[tenure]]&lt;=48,"37-48 Months",
IF(TelcoData2[[#This Row],[tenure]]&lt;=60,"49-60 Months",
"61-72 Months")))))</f>
        <v>0-12 Months</v>
      </c>
    </row>
    <row r="1935" spans="1:24" x14ac:dyDescent="0.3">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s="5">
        <v>415.9</v>
      </c>
      <c r="U1935" t="s">
        <v>24</v>
      </c>
      <c r="V1935" s="5">
        <f>IFERROR(VALUE(TRIM(TelcoData2[[#This Row],[TotalCharges]])),"")</f>
        <v>415.9</v>
      </c>
      <c r="W1935">
        <f>IF(TelcoData2[[#This Row],[Churn]]="Yes",1,0)</f>
        <v>0</v>
      </c>
      <c r="X1935" t="str">
        <f>IF(TelcoData2[[#This Row],[tenure]]&lt;=12,"0-12 Months",
IF(TelcoData2[[#This Row],[tenure]]&lt;=24,"13-24 Months",
IF(TelcoData2[[#This Row],[tenure]]&lt;=36,"25-36 Months",
IF(TelcoData2[[#This Row],[tenure]]&lt;=48,"37-48 Months",
IF(TelcoData2[[#This Row],[tenure]]&lt;=60,"49-60 Months",
"61-72 Months")))))</f>
        <v>13-24 Months</v>
      </c>
    </row>
    <row r="1936" spans="1:24" x14ac:dyDescent="0.3">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s="5">
        <v>246.5</v>
      </c>
      <c r="U1936" t="s">
        <v>23</v>
      </c>
      <c r="V1936" s="5">
        <f>IFERROR(VALUE(TRIM(TelcoData2[[#This Row],[TotalCharges]])),"")</f>
        <v>246.5</v>
      </c>
      <c r="W1936">
        <f>IF(TelcoData2[[#This Row],[Churn]]="Yes",1,0)</f>
        <v>1</v>
      </c>
      <c r="X1936" t="str">
        <f>IF(TelcoData2[[#This Row],[tenure]]&lt;=12,"0-12 Months",
IF(TelcoData2[[#This Row],[tenure]]&lt;=24,"13-24 Months",
IF(TelcoData2[[#This Row],[tenure]]&lt;=36,"25-36 Months",
IF(TelcoData2[[#This Row],[tenure]]&lt;=48,"37-48 Months",
IF(TelcoData2[[#This Row],[tenure]]&lt;=60,"49-60 Months",
"61-72 Months")))))</f>
        <v>0-12 Months</v>
      </c>
    </row>
    <row r="1937" spans="1:24" x14ac:dyDescent="0.3">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s="5">
        <v>996.95</v>
      </c>
      <c r="U1937" t="s">
        <v>24</v>
      </c>
      <c r="V1937" s="5">
        <f>IFERROR(VALUE(TRIM(TelcoData2[[#This Row],[TotalCharges]])),"")</f>
        <v>996.95</v>
      </c>
      <c r="W1937">
        <f>IF(TelcoData2[[#This Row],[Churn]]="Yes",1,0)</f>
        <v>0</v>
      </c>
      <c r="X1937" t="str">
        <f>IF(TelcoData2[[#This Row],[tenure]]&lt;=12,"0-12 Months",
IF(TelcoData2[[#This Row],[tenure]]&lt;=24,"13-24 Months",
IF(TelcoData2[[#This Row],[tenure]]&lt;=36,"25-36 Months",
IF(TelcoData2[[#This Row],[tenure]]&lt;=48,"37-48 Months",
IF(TelcoData2[[#This Row],[tenure]]&lt;=60,"49-60 Months",
"61-72 Months")))))</f>
        <v>49-60 Months</v>
      </c>
    </row>
    <row r="1938" spans="1:24" x14ac:dyDescent="0.3">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s="5">
        <v>3145.15</v>
      </c>
      <c r="U1938" t="s">
        <v>24</v>
      </c>
      <c r="V1938" s="5">
        <f>IFERROR(VALUE(TRIM(TelcoData2[[#This Row],[TotalCharges]])),"")</f>
        <v>3145.15</v>
      </c>
      <c r="W1938">
        <f>IF(TelcoData2[[#This Row],[Churn]]="Yes",1,0)</f>
        <v>0</v>
      </c>
      <c r="X1938" t="str">
        <f>IF(TelcoData2[[#This Row],[tenure]]&lt;=12,"0-12 Months",
IF(TelcoData2[[#This Row],[tenure]]&lt;=24,"13-24 Months",
IF(TelcoData2[[#This Row],[tenure]]&lt;=36,"25-36 Months",
IF(TelcoData2[[#This Row],[tenure]]&lt;=48,"37-48 Months",
IF(TelcoData2[[#This Row],[tenure]]&lt;=60,"49-60 Months",
"61-72 Months")))))</f>
        <v>49-60 Months</v>
      </c>
    </row>
    <row r="1939" spans="1:24" x14ac:dyDescent="0.3">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s="5">
        <v>265.3</v>
      </c>
      <c r="U1939" t="s">
        <v>24</v>
      </c>
      <c r="V1939" s="5">
        <f>IFERROR(VALUE(TRIM(TelcoData2[[#This Row],[TotalCharges]])),"")</f>
        <v>265.3</v>
      </c>
      <c r="W1939">
        <f>IF(TelcoData2[[#This Row],[Churn]]="Yes",1,0)</f>
        <v>0</v>
      </c>
      <c r="X1939" t="str">
        <f>IF(TelcoData2[[#This Row],[tenure]]&lt;=12,"0-12 Months",
IF(TelcoData2[[#This Row],[tenure]]&lt;=24,"13-24 Months",
IF(TelcoData2[[#This Row],[tenure]]&lt;=36,"25-36 Months",
IF(TelcoData2[[#This Row],[tenure]]&lt;=48,"37-48 Months",
IF(TelcoData2[[#This Row],[tenure]]&lt;=60,"49-60 Months",
"61-72 Months")))))</f>
        <v>13-24 Months</v>
      </c>
    </row>
    <row r="1940" spans="1:24" x14ac:dyDescent="0.3">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s="5">
        <v>20.9</v>
      </c>
      <c r="U1940" t="s">
        <v>24</v>
      </c>
      <c r="V1940" s="5">
        <f>IFERROR(VALUE(TRIM(TelcoData2[[#This Row],[TotalCharges]])),"")</f>
        <v>20.9</v>
      </c>
      <c r="W1940">
        <f>IF(TelcoData2[[#This Row],[Churn]]="Yes",1,0)</f>
        <v>0</v>
      </c>
      <c r="X1940" t="str">
        <f>IF(TelcoData2[[#This Row],[tenure]]&lt;=12,"0-12 Months",
IF(TelcoData2[[#This Row],[tenure]]&lt;=24,"13-24 Months",
IF(TelcoData2[[#This Row],[tenure]]&lt;=36,"25-36 Months",
IF(TelcoData2[[#This Row],[tenure]]&lt;=48,"37-48 Months",
IF(TelcoData2[[#This Row],[tenure]]&lt;=60,"49-60 Months",
"61-72 Months")))))</f>
        <v>0-12 Months</v>
      </c>
    </row>
    <row r="1941" spans="1:24" x14ac:dyDescent="0.3">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s="5">
        <v>21.05</v>
      </c>
      <c r="U1941" t="s">
        <v>24</v>
      </c>
      <c r="V1941" s="5">
        <f>IFERROR(VALUE(TRIM(TelcoData2[[#This Row],[TotalCharges]])),"")</f>
        <v>21.05</v>
      </c>
      <c r="W1941">
        <f>IF(TelcoData2[[#This Row],[Churn]]="Yes",1,0)</f>
        <v>0</v>
      </c>
      <c r="X1941" t="str">
        <f>IF(TelcoData2[[#This Row],[tenure]]&lt;=12,"0-12 Months",
IF(TelcoData2[[#This Row],[tenure]]&lt;=24,"13-24 Months",
IF(TelcoData2[[#This Row],[tenure]]&lt;=36,"25-36 Months",
IF(TelcoData2[[#This Row],[tenure]]&lt;=48,"37-48 Months",
IF(TelcoData2[[#This Row],[tenure]]&lt;=60,"49-60 Months",
"61-72 Months")))))</f>
        <v>0-12 Months</v>
      </c>
    </row>
    <row r="1942" spans="1:24" x14ac:dyDescent="0.3">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s="5">
        <v>4576.3</v>
      </c>
      <c r="U1942" t="s">
        <v>24</v>
      </c>
      <c r="V1942" s="5">
        <f>IFERROR(VALUE(TRIM(TelcoData2[[#This Row],[TotalCharges]])),"")</f>
        <v>4576.3</v>
      </c>
      <c r="W1942">
        <f>IF(TelcoData2[[#This Row],[Churn]]="Yes",1,0)</f>
        <v>0</v>
      </c>
      <c r="X1942" t="str">
        <f>IF(TelcoData2[[#This Row],[tenure]]&lt;=12,"0-12 Months",
IF(TelcoData2[[#This Row],[tenure]]&lt;=24,"13-24 Months",
IF(TelcoData2[[#This Row],[tenure]]&lt;=36,"25-36 Months",
IF(TelcoData2[[#This Row],[tenure]]&lt;=48,"37-48 Months",
IF(TelcoData2[[#This Row],[tenure]]&lt;=60,"49-60 Months",
"61-72 Months")))))</f>
        <v>61-72 Months</v>
      </c>
    </row>
    <row r="1943" spans="1:24" x14ac:dyDescent="0.3">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s="5">
        <v>189.1</v>
      </c>
      <c r="U1943" t="s">
        <v>24</v>
      </c>
      <c r="V1943" s="5">
        <f>IFERROR(VALUE(TRIM(TelcoData2[[#This Row],[TotalCharges]])),"")</f>
        <v>189.1</v>
      </c>
      <c r="W1943">
        <f>IF(TelcoData2[[#This Row],[Churn]]="Yes",1,0)</f>
        <v>0</v>
      </c>
      <c r="X1943" t="str">
        <f>IF(TelcoData2[[#This Row],[tenure]]&lt;=12,"0-12 Months",
IF(TelcoData2[[#This Row],[tenure]]&lt;=24,"13-24 Months",
IF(TelcoData2[[#This Row],[tenure]]&lt;=36,"25-36 Months",
IF(TelcoData2[[#This Row],[tenure]]&lt;=48,"37-48 Months",
IF(TelcoData2[[#This Row],[tenure]]&lt;=60,"49-60 Months",
"61-72 Months")))))</f>
        <v>0-12 Months</v>
      </c>
    </row>
    <row r="1944" spans="1:24" x14ac:dyDescent="0.3">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s="5">
        <v>908.15</v>
      </c>
      <c r="U1944" t="s">
        <v>24</v>
      </c>
      <c r="V1944" s="5">
        <f>IFERROR(VALUE(TRIM(TelcoData2[[#This Row],[TotalCharges]])),"")</f>
        <v>908.15</v>
      </c>
      <c r="W1944">
        <f>IF(TelcoData2[[#This Row],[Churn]]="Yes",1,0)</f>
        <v>0</v>
      </c>
      <c r="X1944" t="str">
        <f>IF(TelcoData2[[#This Row],[tenure]]&lt;=12,"0-12 Months",
IF(TelcoData2[[#This Row],[tenure]]&lt;=24,"13-24 Months",
IF(TelcoData2[[#This Row],[tenure]]&lt;=36,"25-36 Months",
IF(TelcoData2[[#This Row],[tenure]]&lt;=48,"37-48 Months",
IF(TelcoData2[[#This Row],[tenure]]&lt;=60,"49-60 Months",
"61-72 Months")))))</f>
        <v>37-48 Months</v>
      </c>
    </row>
    <row r="1945" spans="1:24" x14ac:dyDescent="0.3">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s="5">
        <v>49.8</v>
      </c>
      <c r="U1945" t="s">
        <v>24</v>
      </c>
      <c r="V1945" s="5">
        <f>IFERROR(VALUE(TRIM(TelcoData2[[#This Row],[TotalCharges]])),"")</f>
        <v>49.8</v>
      </c>
      <c r="W1945">
        <f>IF(TelcoData2[[#This Row],[Churn]]="Yes",1,0)</f>
        <v>0</v>
      </c>
      <c r="X1945" t="str">
        <f>IF(TelcoData2[[#This Row],[tenure]]&lt;=12,"0-12 Months",
IF(TelcoData2[[#This Row],[tenure]]&lt;=24,"13-24 Months",
IF(TelcoData2[[#This Row],[tenure]]&lt;=36,"25-36 Months",
IF(TelcoData2[[#This Row],[tenure]]&lt;=48,"37-48 Months",
IF(TelcoData2[[#This Row],[tenure]]&lt;=60,"49-60 Months",
"61-72 Months")))))</f>
        <v>0-12 Months</v>
      </c>
    </row>
    <row r="1946" spans="1:24" x14ac:dyDescent="0.3">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s="5">
        <v>215.2</v>
      </c>
      <c r="U1946" t="s">
        <v>23</v>
      </c>
      <c r="V1946" s="5">
        <f>IFERROR(VALUE(TRIM(TelcoData2[[#This Row],[TotalCharges]])),"")</f>
        <v>215.2</v>
      </c>
      <c r="W1946">
        <f>IF(TelcoData2[[#This Row],[Churn]]="Yes",1,0)</f>
        <v>1</v>
      </c>
      <c r="X1946" t="str">
        <f>IF(TelcoData2[[#This Row],[tenure]]&lt;=12,"0-12 Months",
IF(TelcoData2[[#This Row],[tenure]]&lt;=24,"13-24 Months",
IF(TelcoData2[[#This Row],[tenure]]&lt;=36,"25-36 Months",
IF(TelcoData2[[#This Row],[tenure]]&lt;=48,"37-48 Months",
IF(TelcoData2[[#This Row],[tenure]]&lt;=60,"49-60 Months",
"61-72 Months")))))</f>
        <v>0-12 Months</v>
      </c>
    </row>
    <row r="1947" spans="1:24" x14ac:dyDescent="0.3">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s="5">
        <v>1500.95</v>
      </c>
      <c r="U1947" t="s">
        <v>24</v>
      </c>
      <c r="V1947" s="5">
        <f>IFERROR(VALUE(TRIM(TelcoData2[[#This Row],[TotalCharges]])),"")</f>
        <v>1500.95</v>
      </c>
      <c r="W1947">
        <f>IF(TelcoData2[[#This Row],[Churn]]="Yes",1,0)</f>
        <v>0</v>
      </c>
      <c r="X1947" t="str">
        <f>IF(TelcoData2[[#This Row],[tenure]]&lt;=12,"0-12 Months",
IF(TelcoData2[[#This Row],[tenure]]&lt;=24,"13-24 Months",
IF(TelcoData2[[#This Row],[tenure]]&lt;=36,"25-36 Months",
IF(TelcoData2[[#This Row],[tenure]]&lt;=48,"37-48 Months",
IF(TelcoData2[[#This Row],[tenure]]&lt;=60,"49-60 Months",
"61-72 Months")))))</f>
        <v>61-72 Months</v>
      </c>
    </row>
    <row r="1948" spans="1:24" x14ac:dyDescent="0.3">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s="5">
        <v>5099.1499999999996</v>
      </c>
      <c r="U1948" t="s">
        <v>24</v>
      </c>
      <c r="V1948" s="5">
        <f>IFERROR(VALUE(TRIM(TelcoData2[[#This Row],[TotalCharges]])),"")</f>
        <v>5099.1499999999996</v>
      </c>
      <c r="W1948">
        <f>IF(TelcoData2[[#This Row],[Churn]]="Yes",1,0)</f>
        <v>0</v>
      </c>
      <c r="X1948" t="str">
        <f>IF(TelcoData2[[#This Row],[tenure]]&lt;=12,"0-12 Months",
IF(TelcoData2[[#This Row],[tenure]]&lt;=24,"13-24 Months",
IF(TelcoData2[[#This Row],[tenure]]&lt;=36,"25-36 Months",
IF(TelcoData2[[#This Row],[tenure]]&lt;=48,"37-48 Months",
IF(TelcoData2[[#This Row],[tenure]]&lt;=60,"49-60 Months",
"61-72 Months")))))</f>
        <v>49-60 Months</v>
      </c>
    </row>
    <row r="1949" spans="1:24" x14ac:dyDescent="0.3">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s="5">
        <v>6385.95</v>
      </c>
      <c r="U1949" t="s">
        <v>24</v>
      </c>
      <c r="V1949" s="5">
        <f>IFERROR(VALUE(TRIM(TelcoData2[[#This Row],[TotalCharges]])),"")</f>
        <v>6385.95</v>
      </c>
      <c r="W1949">
        <f>IF(TelcoData2[[#This Row],[Churn]]="Yes",1,0)</f>
        <v>0</v>
      </c>
      <c r="X1949" t="str">
        <f>IF(TelcoData2[[#This Row],[tenure]]&lt;=12,"0-12 Months",
IF(TelcoData2[[#This Row],[tenure]]&lt;=24,"13-24 Months",
IF(TelcoData2[[#This Row],[tenure]]&lt;=36,"25-36 Months",
IF(TelcoData2[[#This Row],[tenure]]&lt;=48,"37-48 Months",
IF(TelcoData2[[#This Row],[tenure]]&lt;=60,"49-60 Months",
"61-72 Months")))))</f>
        <v>61-72 Months</v>
      </c>
    </row>
    <row r="1950" spans="1:24" x14ac:dyDescent="0.3">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s="5">
        <v>159.44999999999999</v>
      </c>
      <c r="U1950" t="s">
        <v>23</v>
      </c>
      <c r="V1950" s="5">
        <f>IFERROR(VALUE(TRIM(TelcoData2[[#This Row],[TotalCharges]])),"")</f>
        <v>159.44999999999999</v>
      </c>
      <c r="W1950">
        <f>IF(TelcoData2[[#This Row],[Churn]]="Yes",1,0)</f>
        <v>1</v>
      </c>
      <c r="X1950" t="str">
        <f>IF(TelcoData2[[#This Row],[tenure]]&lt;=12,"0-12 Months",
IF(TelcoData2[[#This Row],[tenure]]&lt;=24,"13-24 Months",
IF(TelcoData2[[#This Row],[tenure]]&lt;=36,"25-36 Months",
IF(TelcoData2[[#This Row],[tenure]]&lt;=48,"37-48 Months",
IF(TelcoData2[[#This Row],[tenure]]&lt;=60,"49-60 Months",
"61-72 Months")))))</f>
        <v>0-12 Months</v>
      </c>
    </row>
    <row r="1951" spans="1:24" x14ac:dyDescent="0.3">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s="5">
        <v>6885.75</v>
      </c>
      <c r="U1951" t="s">
        <v>24</v>
      </c>
      <c r="V1951" s="5">
        <f>IFERROR(VALUE(TRIM(TelcoData2[[#This Row],[TotalCharges]])),"")</f>
        <v>6885.75</v>
      </c>
      <c r="W1951">
        <f>IF(TelcoData2[[#This Row],[Churn]]="Yes",1,0)</f>
        <v>0</v>
      </c>
      <c r="X1951" t="str">
        <f>IF(TelcoData2[[#This Row],[tenure]]&lt;=12,"0-12 Months",
IF(TelcoData2[[#This Row],[tenure]]&lt;=24,"13-24 Months",
IF(TelcoData2[[#This Row],[tenure]]&lt;=36,"25-36 Months",
IF(TelcoData2[[#This Row],[tenure]]&lt;=48,"37-48 Months",
IF(TelcoData2[[#This Row],[tenure]]&lt;=60,"49-60 Months",
"61-72 Months")))))</f>
        <v>61-72 Months</v>
      </c>
    </row>
    <row r="1952" spans="1:24" x14ac:dyDescent="0.3">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s="5">
        <v>5940.85</v>
      </c>
      <c r="U1952" t="s">
        <v>23</v>
      </c>
      <c r="V1952" s="5">
        <f>IFERROR(VALUE(TRIM(TelcoData2[[#This Row],[TotalCharges]])),"")</f>
        <v>5940.85</v>
      </c>
      <c r="W1952">
        <f>IF(TelcoData2[[#This Row],[Churn]]="Yes",1,0)</f>
        <v>1</v>
      </c>
      <c r="X1952" t="str">
        <f>IF(TelcoData2[[#This Row],[tenure]]&lt;=12,"0-12 Months",
IF(TelcoData2[[#This Row],[tenure]]&lt;=24,"13-24 Months",
IF(TelcoData2[[#This Row],[tenure]]&lt;=36,"25-36 Months",
IF(TelcoData2[[#This Row],[tenure]]&lt;=48,"37-48 Months",
IF(TelcoData2[[#This Row],[tenure]]&lt;=60,"49-60 Months",
"61-72 Months")))))</f>
        <v>61-72 Months</v>
      </c>
    </row>
    <row r="1953" spans="1:24" x14ac:dyDescent="0.3">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s="5">
        <v>668.85</v>
      </c>
      <c r="U1953" t="s">
        <v>24</v>
      </c>
      <c r="V1953" s="5">
        <f>IFERROR(VALUE(TRIM(TelcoData2[[#This Row],[TotalCharges]])),"")</f>
        <v>668.85</v>
      </c>
      <c r="W1953">
        <f>IF(TelcoData2[[#This Row],[Churn]]="Yes",1,0)</f>
        <v>0</v>
      </c>
      <c r="X1953" t="str">
        <f>IF(TelcoData2[[#This Row],[tenure]]&lt;=12,"0-12 Months",
IF(TelcoData2[[#This Row],[tenure]]&lt;=24,"13-24 Months",
IF(TelcoData2[[#This Row],[tenure]]&lt;=36,"25-36 Months",
IF(TelcoData2[[#This Row],[tenure]]&lt;=48,"37-48 Months",
IF(TelcoData2[[#This Row],[tenure]]&lt;=60,"49-60 Months",
"61-72 Months")))))</f>
        <v>13-24 Months</v>
      </c>
    </row>
    <row r="1954" spans="1:24" x14ac:dyDescent="0.3">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s="5">
        <v>1916.2</v>
      </c>
      <c r="U1954" t="s">
        <v>24</v>
      </c>
      <c r="V1954" s="5">
        <f>IFERROR(VALUE(TRIM(TelcoData2[[#This Row],[TotalCharges]])),"")</f>
        <v>1916.2</v>
      </c>
      <c r="W1954">
        <f>IF(TelcoData2[[#This Row],[Churn]]="Yes",1,0)</f>
        <v>0</v>
      </c>
      <c r="X1954" t="str">
        <f>IF(TelcoData2[[#This Row],[tenure]]&lt;=12,"0-12 Months",
IF(TelcoData2[[#This Row],[tenure]]&lt;=24,"13-24 Months",
IF(TelcoData2[[#This Row],[tenure]]&lt;=36,"25-36 Months",
IF(TelcoData2[[#This Row],[tenure]]&lt;=48,"37-48 Months",
IF(TelcoData2[[#This Row],[tenure]]&lt;=60,"49-60 Months",
"61-72 Months")))))</f>
        <v>13-24 Months</v>
      </c>
    </row>
    <row r="1955" spans="1:24" x14ac:dyDescent="0.3">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s="5">
        <v>75.349999999999994</v>
      </c>
      <c r="U1955" t="s">
        <v>23</v>
      </c>
      <c r="V1955" s="5">
        <f>IFERROR(VALUE(TRIM(TelcoData2[[#This Row],[TotalCharges]])),"")</f>
        <v>75.349999999999994</v>
      </c>
      <c r="W1955">
        <f>IF(TelcoData2[[#This Row],[Churn]]="Yes",1,0)</f>
        <v>1</v>
      </c>
      <c r="X1955" t="str">
        <f>IF(TelcoData2[[#This Row],[tenure]]&lt;=12,"0-12 Months",
IF(TelcoData2[[#This Row],[tenure]]&lt;=24,"13-24 Months",
IF(TelcoData2[[#This Row],[tenure]]&lt;=36,"25-36 Months",
IF(TelcoData2[[#This Row],[tenure]]&lt;=48,"37-48 Months",
IF(TelcoData2[[#This Row],[tenure]]&lt;=60,"49-60 Months",
"61-72 Months")))))</f>
        <v>0-12 Months</v>
      </c>
    </row>
    <row r="1956" spans="1:24" x14ac:dyDescent="0.3">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s="5">
        <v>75.45</v>
      </c>
      <c r="U1956" t="s">
        <v>23</v>
      </c>
      <c r="V1956" s="5">
        <f>IFERROR(VALUE(TRIM(TelcoData2[[#This Row],[TotalCharges]])),"")</f>
        <v>75.45</v>
      </c>
      <c r="W1956">
        <f>IF(TelcoData2[[#This Row],[Churn]]="Yes",1,0)</f>
        <v>1</v>
      </c>
      <c r="X1956" t="str">
        <f>IF(TelcoData2[[#This Row],[tenure]]&lt;=12,"0-12 Months",
IF(TelcoData2[[#This Row],[tenure]]&lt;=24,"13-24 Months",
IF(TelcoData2[[#This Row],[tenure]]&lt;=36,"25-36 Months",
IF(TelcoData2[[#This Row],[tenure]]&lt;=48,"37-48 Months",
IF(TelcoData2[[#This Row],[tenure]]&lt;=60,"49-60 Months",
"61-72 Months")))))</f>
        <v>0-12 Months</v>
      </c>
    </row>
    <row r="1957" spans="1:24" x14ac:dyDescent="0.3">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s="5">
        <v>4613.95</v>
      </c>
      <c r="U1957" t="s">
        <v>24</v>
      </c>
      <c r="V1957" s="5">
        <f>IFERROR(VALUE(TRIM(TelcoData2[[#This Row],[TotalCharges]])),"")</f>
        <v>4613.95</v>
      </c>
      <c r="W1957">
        <f>IF(TelcoData2[[#This Row],[Churn]]="Yes",1,0)</f>
        <v>0</v>
      </c>
      <c r="X1957" t="str">
        <f>IF(TelcoData2[[#This Row],[tenure]]&lt;=12,"0-12 Months",
IF(TelcoData2[[#This Row],[tenure]]&lt;=24,"13-24 Months",
IF(TelcoData2[[#This Row],[tenure]]&lt;=36,"25-36 Months",
IF(TelcoData2[[#This Row],[tenure]]&lt;=48,"37-48 Months",
IF(TelcoData2[[#This Row],[tenure]]&lt;=60,"49-60 Months",
"61-72 Months")))))</f>
        <v>49-60 Months</v>
      </c>
    </row>
    <row r="1958" spans="1:24" x14ac:dyDescent="0.3">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s="5">
        <v>7261.25</v>
      </c>
      <c r="U1958" t="s">
        <v>24</v>
      </c>
      <c r="V1958" s="5">
        <f>IFERROR(VALUE(TRIM(TelcoData2[[#This Row],[TotalCharges]])),"")</f>
        <v>7261.25</v>
      </c>
      <c r="W1958">
        <f>IF(TelcoData2[[#This Row],[Churn]]="Yes",1,0)</f>
        <v>0</v>
      </c>
      <c r="X1958" t="str">
        <f>IF(TelcoData2[[#This Row],[tenure]]&lt;=12,"0-12 Months",
IF(TelcoData2[[#This Row],[tenure]]&lt;=24,"13-24 Months",
IF(TelcoData2[[#This Row],[tenure]]&lt;=36,"25-36 Months",
IF(TelcoData2[[#This Row],[tenure]]&lt;=48,"37-48 Months",
IF(TelcoData2[[#This Row],[tenure]]&lt;=60,"49-60 Months",
"61-72 Months")))))</f>
        <v>61-72 Months</v>
      </c>
    </row>
    <row r="1959" spans="1:24" x14ac:dyDescent="0.3">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s="5">
        <v>2459.8000000000002</v>
      </c>
      <c r="U1959" t="s">
        <v>24</v>
      </c>
      <c r="V1959" s="5">
        <f>IFERROR(VALUE(TRIM(TelcoData2[[#This Row],[TotalCharges]])),"")</f>
        <v>2459.8000000000002</v>
      </c>
      <c r="W1959">
        <f>IF(TelcoData2[[#This Row],[Churn]]="Yes",1,0)</f>
        <v>0</v>
      </c>
      <c r="X1959" t="str">
        <f>IF(TelcoData2[[#This Row],[tenure]]&lt;=12,"0-12 Months",
IF(TelcoData2[[#This Row],[tenure]]&lt;=24,"13-24 Months",
IF(TelcoData2[[#This Row],[tenure]]&lt;=36,"25-36 Months",
IF(TelcoData2[[#This Row],[tenure]]&lt;=48,"37-48 Months",
IF(TelcoData2[[#This Row],[tenure]]&lt;=60,"49-60 Months",
"61-72 Months")))))</f>
        <v>37-48 Months</v>
      </c>
    </row>
    <row r="1960" spans="1:24" x14ac:dyDescent="0.3">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s="5">
        <v>2048.8000000000002</v>
      </c>
      <c r="U1960" t="s">
        <v>24</v>
      </c>
      <c r="V1960" s="5">
        <f>IFERROR(VALUE(TRIM(TelcoData2[[#This Row],[TotalCharges]])),"")</f>
        <v>2048.8000000000002</v>
      </c>
      <c r="W1960">
        <f>IF(TelcoData2[[#This Row],[Churn]]="Yes",1,0)</f>
        <v>0</v>
      </c>
      <c r="X1960" t="str">
        <f>IF(TelcoData2[[#This Row],[tenure]]&lt;=12,"0-12 Months",
IF(TelcoData2[[#This Row],[tenure]]&lt;=24,"13-24 Months",
IF(TelcoData2[[#This Row],[tenure]]&lt;=36,"25-36 Months",
IF(TelcoData2[[#This Row],[tenure]]&lt;=48,"37-48 Months",
IF(TelcoData2[[#This Row],[tenure]]&lt;=60,"49-60 Months",
"61-72 Months")))))</f>
        <v>13-24 Months</v>
      </c>
    </row>
    <row r="1961" spans="1:24" x14ac:dyDescent="0.3">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s="5">
        <v>163.55000000000001</v>
      </c>
      <c r="U1961" t="s">
        <v>24</v>
      </c>
      <c r="V1961" s="5">
        <f>IFERROR(VALUE(TRIM(TelcoData2[[#This Row],[TotalCharges]])),"")</f>
        <v>163.55000000000001</v>
      </c>
      <c r="W1961">
        <f>IF(TelcoData2[[#This Row],[Churn]]="Yes",1,0)</f>
        <v>0</v>
      </c>
      <c r="X1961" t="str">
        <f>IF(TelcoData2[[#This Row],[tenure]]&lt;=12,"0-12 Months",
IF(TelcoData2[[#This Row],[tenure]]&lt;=24,"13-24 Months",
IF(TelcoData2[[#This Row],[tenure]]&lt;=36,"25-36 Months",
IF(TelcoData2[[#This Row],[tenure]]&lt;=48,"37-48 Months",
IF(TelcoData2[[#This Row],[tenure]]&lt;=60,"49-60 Months",
"61-72 Months")))))</f>
        <v>0-12 Months</v>
      </c>
    </row>
    <row r="1962" spans="1:24" x14ac:dyDescent="0.3">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s="5">
        <v>2888.7</v>
      </c>
      <c r="U1962" t="s">
        <v>24</v>
      </c>
      <c r="V1962" s="5">
        <f>IFERROR(VALUE(TRIM(TelcoData2[[#This Row],[TotalCharges]])),"")</f>
        <v>2888.7</v>
      </c>
      <c r="W1962">
        <f>IF(TelcoData2[[#This Row],[Churn]]="Yes",1,0)</f>
        <v>0</v>
      </c>
      <c r="X1962" t="str">
        <f>IF(TelcoData2[[#This Row],[tenure]]&lt;=12,"0-12 Months",
IF(TelcoData2[[#This Row],[tenure]]&lt;=24,"13-24 Months",
IF(TelcoData2[[#This Row],[tenure]]&lt;=36,"25-36 Months",
IF(TelcoData2[[#This Row],[tenure]]&lt;=48,"37-48 Months",
IF(TelcoData2[[#This Row],[tenure]]&lt;=60,"49-60 Months",
"61-72 Months")))))</f>
        <v>25-36 Months</v>
      </c>
    </row>
    <row r="1963" spans="1:24" x14ac:dyDescent="0.3">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s="5">
        <v>2421.6</v>
      </c>
      <c r="U1963" t="s">
        <v>24</v>
      </c>
      <c r="V1963" s="5">
        <f>IFERROR(VALUE(TRIM(TelcoData2[[#This Row],[TotalCharges]])),"")</f>
        <v>2421.6</v>
      </c>
      <c r="W1963">
        <f>IF(TelcoData2[[#This Row],[Churn]]="Yes",1,0)</f>
        <v>0</v>
      </c>
      <c r="X1963" t="str">
        <f>IF(TelcoData2[[#This Row],[tenure]]&lt;=12,"0-12 Months",
IF(TelcoData2[[#This Row],[tenure]]&lt;=24,"13-24 Months",
IF(TelcoData2[[#This Row],[tenure]]&lt;=36,"25-36 Months",
IF(TelcoData2[[#This Row],[tenure]]&lt;=48,"37-48 Months",
IF(TelcoData2[[#This Row],[tenure]]&lt;=60,"49-60 Months",
"61-72 Months")))))</f>
        <v>37-48 Months</v>
      </c>
    </row>
    <row r="1964" spans="1:24" x14ac:dyDescent="0.3">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s="5">
        <v>2292.75</v>
      </c>
      <c r="U1964" t="s">
        <v>24</v>
      </c>
      <c r="V1964" s="5">
        <f>IFERROR(VALUE(TRIM(TelcoData2[[#This Row],[TotalCharges]])),"")</f>
        <v>2292.75</v>
      </c>
      <c r="W1964">
        <f>IF(TelcoData2[[#This Row],[Churn]]="Yes",1,0)</f>
        <v>0</v>
      </c>
      <c r="X1964" t="str">
        <f>IF(TelcoData2[[#This Row],[tenure]]&lt;=12,"0-12 Months",
IF(TelcoData2[[#This Row],[tenure]]&lt;=24,"13-24 Months",
IF(TelcoData2[[#This Row],[tenure]]&lt;=36,"25-36 Months",
IF(TelcoData2[[#This Row],[tenure]]&lt;=48,"37-48 Months",
IF(TelcoData2[[#This Row],[tenure]]&lt;=60,"49-60 Months",
"61-72 Months")))))</f>
        <v>13-24 Months</v>
      </c>
    </row>
    <row r="1965" spans="1:24" x14ac:dyDescent="0.3">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s="5">
        <v>553.4</v>
      </c>
      <c r="U1965" t="s">
        <v>24</v>
      </c>
      <c r="V1965" s="5">
        <f>IFERROR(VALUE(TRIM(TelcoData2[[#This Row],[TotalCharges]])),"")</f>
        <v>553.4</v>
      </c>
      <c r="W1965">
        <f>IF(TelcoData2[[#This Row],[Churn]]="Yes",1,0)</f>
        <v>0</v>
      </c>
      <c r="X1965" t="str">
        <f>IF(TelcoData2[[#This Row],[tenure]]&lt;=12,"0-12 Months",
IF(TelcoData2[[#This Row],[tenure]]&lt;=24,"13-24 Months",
IF(TelcoData2[[#This Row],[tenure]]&lt;=36,"25-36 Months",
IF(TelcoData2[[#This Row],[tenure]]&lt;=48,"37-48 Months",
IF(TelcoData2[[#This Row],[tenure]]&lt;=60,"49-60 Months",
"61-72 Months")))))</f>
        <v>0-12 Months</v>
      </c>
    </row>
    <row r="1966" spans="1:24" x14ac:dyDescent="0.3">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s="5">
        <v>3465.7</v>
      </c>
      <c r="U1966" t="s">
        <v>24</v>
      </c>
      <c r="V1966" s="5">
        <f>IFERROR(VALUE(TRIM(TelcoData2[[#This Row],[TotalCharges]])),"")</f>
        <v>3465.7</v>
      </c>
      <c r="W1966">
        <f>IF(TelcoData2[[#This Row],[Churn]]="Yes",1,0)</f>
        <v>0</v>
      </c>
      <c r="X1966" t="str">
        <f>IF(TelcoData2[[#This Row],[tenure]]&lt;=12,"0-12 Months",
IF(TelcoData2[[#This Row],[tenure]]&lt;=24,"13-24 Months",
IF(TelcoData2[[#This Row],[tenure]]&lt;=36,"25-36 Months",
IF(TelcoData2[[#This Row],[tenure]]&lt;=48,"37-48 Months",
IF(TelcoData2[[#This Row],[tenure]]&lt;=60,"49-60 Months",
"61-72 Months")))))</f>
        <v>61-72 Months</v>
      </c>
    </row>
    <row r="1967" spans="1:24" x14ac:dyDescent="0.3">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s="5">
        <v>1210.4000000000001</v>
      </c>
      <c r="U1967" t="s">
        <v>23</v>
      </c>
      <c r="V1967" s="5">
        <f>IFERROR(VALUE(TRIM(TelcoData2[[#This Row],[TotalCharges]])),"")</f>
        <v>1210.4000000000001</v>
      </c>
      <c r="W1967">
        <f>IF(TelcoData2[[#This Row],[Churn]]="Yes",1,0)</f>
        <v>1</v>
      </c>
      <c r="X1967" t="str">
        <f>IF(TelcoData2[[#This Row],[tenure]]&lt;=12,"0-12 Months",
IF(TelcoData2[[#This Row],[tenure]]&lt;=24,"13-24 Months",
IF(TelcoData2[[#This Row],[tenure]]&lt;=36,"25-36 Months",
IF(TelcoData2[[#This Row],[tenure]]&lt;=48,"37-48 Months",
IF(TelcoData2[[#This Row],[tenure]]&lt;=60,"49-60 Months",
"61-72 Months")))))</f>
        <v>13-24 Months</v>
      </c>
    </row>
    <row r="1968" spans="1:24" x14ac:dyDescent="0.3">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s="5">
        <v>1291.3</v>
      </c>
      <c r="U1968" t="s">
        <v>24</v>
      </c>
      <c r="V1968" s="5">
        <f>IFERROR(VALUE(TRIM(TelcoData2[[#This Row],[TotalCharges]])),"")</f>
        <v>1291.3</v>
      </c>
      <c r="W1968">
        <f>IF(TelcoData2[[#This Row],[Churn]]="Yes",1,0)</f>
        <v>0</v>
      </c>
      <c r="X1968" t="str">
        <f>IF(TelcoData2[[#This Row],[tenure]]&lt;=12,"0-12 Months",
IF(TelcoData2[[#This Row],[tenure]]&lt;=24,"13-24 Months",
IF(TelcoData2[[#This Row],[tenure]]&lt;=36,"25-36 Months",
IF(TelcoData2[[#This Row],[tenure]]&lt;=48,"37-48 Months",
IF(TelcoData2[[#This Row],[tenure]]&lt;=60,"49-60 Months",
"61-72 Months")))))</f>
        <v>13-24 Months</v>
      </c>
    </row>
    <row r="1969" spans="1:24" x14ac:dyDescent="0.3">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s="5">
        <v>5356.45</v>
      </c>
      <c r="U1969" t="s">
        <v>23</v>
      </c>
      <c r="V1969" s="5">
        <f>IFERROR(VALUE(TRIM(TelcoData2[[#This Row],[TotalCharges]])),"")</f>
        <v>5356.45</v>
      </c>
      <c r="W1969">
        <f>IF(TelcoData2[[#This Row],[Churn]]="Yes",1,0)</f>
        <v>1</v>
      </c>
      <c r="X1969" t="str">
        <f>IF(TelcoData2[[#This Row],[tenure]]&lt;=12,"0-12 Months",
IF(TelcoData2[[#This Row],[tenure]]&lt;=24,"13-24 Months",
IF(TelcoData2[[#This Row],[tenure]]&lt;=36,"25-36 Months",
IF(TelcoData2[[#This Row],[tenure]]&lt;=48,"37-48 Months",
IF(TelcoData2[[#This Row],[tenure]]&lt;=60,"49-60 Months",
"61-72 Months")))))</f>
        <v>61-72 Months</v>
      </c>
    </row>
    <row r="1970" spans="1:24" x14ac:dyDescent="0.3">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s="5">
        <v>5200.8</v>
      </c>
      <c r="U1970" t="s">
        <v>24</v>
      </c>
      <c r="V1970" s="5">
        <f>IFERROR(VALUE(TRIM(TelcoData2[[#This Row],[TotalCharges]])),"")</f>
        <v>5200.8</v>
      </c>
      <c r="W1970">
        <f>IF(TelcoData2[[#This Row],[Churn]]="Yes",1,0)</f>
        <v>0</v>
      </c>
      <c r="X1970" t="str">
        <f>IF(TelcoData2[[#This Row],[tenure]]&lt;=12,"0-12 Months",
IF(TelcoData2[[#This Row],[tenure]]&lt;=24,"13-24 Months",
IF(TelcoData2[[#This Row],[tenure]]&lt;=36,"25-36 Months",
IF(TelcoData2[[#This Row],[tenure]]&lt;=48,"37-48 Months",
IF(TelcoData2[[#This Row],[tenure]]&lt;=60,"49-60 Months",
"61-72 Months")))))</f>
        <v>49-60 Months</v>
      </c>
    </row>
    <row r="1971" spans="1:24" x14ac:dyDescent="0.3">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s="5">
        <v>3237.05</v>
      </c>
      <c r="U1971" t="s">
        <v>24</v>
      </c>
      <c r="V1971" s="5">
        <f>IFERROR(VALUE(TRIM(TelcoData2[[#This Row],[TotalCharges]])),"")</f>
        <v>3237.05</v>
      </c>
      <c r="W1971">
        <f>IF(TelcoData2[[#This Row],[Churn]]="Yes",1,0)</f>
        <v>0</v>
      </c>
      <c r="X1971" t="str">
        <f>IF(TelcoData2[[#This Row],[tenure]]&lt;=12,"0-12 Months",
IF(TelcoData2[[#This Row],[tenure]]&lt;=24,"13-24 Months",
IF(TelcoData2[[#This Row],[tenure]]&lt;=36,"25-36 Months",
IF(TelcoData2[[#This Row],[tenure]]&lt;=48,"37-48 Months",
IF(TelcoData2[[#This Row],[tenure]]&lt;=60,"49-60 Months",
"61-72 Months")))))</f>
        <v>49-60 Months</v>
      </c>
    </row>
    <row r="1972" spans="1:24" x14ac:dyDescent="0.3">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s="5">
        <v>576.65</v>
      </c>
      <c r="U1972" t="s">
        <v>23</v>
      </c>
      <c r="V1972" s="5">
        <f>IFERROR(VALUE(TRIM(TelcoData2[[#This Row],[TotalCharges]])),"")</f>
        <v>576.65</v>
      </c>
      <c r="W1972">
        <f>IF(TelcoData2[[#This Row],[Churn]]="Yes",1,0)</f>
        <v>1</v>
      </c>
      <c r="X1972" t="str">
        <f>IF(TelcoData2[[#This Row],[tenure]]&lt;=12,"0-12 Months",
IF(TelcoData2[[#This Row],[tenure]]&lt;=24,"13-24 Months",
IF(TelcoData2[[#This Row],[tenure]]&lt;=36,"25-36 Months",
IF(TelcoData2[[#This Row],[tenure]]&lt;=48,"37-48 Months",
IF(TelcoData2[[#This Row],[tenure]]&lt;=60,"49-60 Months",
"61-72 Months")))))</f>
        <v>0-12 Months</v>
      </c>
    </row>
    <row r="1973" spans="1:24" x14ac:dyDescent="0.3">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s="5">
        <v>433.75</v>
      </c>
      <c r="U1973" t="s">
        <v>24</v>
      </c>
      <c r="V1973" s="5">
        <f>IFERROR(VALUE(TRIM(TelcoData2[[#This Row],[TotalCharges]])),"")</f>
        <v>433.75</v>
      </c>
      <c r="W1973">
        <f>IF(TelcoData2[[#This Row],[Churn]]="Yes",1,0)</f>
        <v>0</v>
      </c>
      <c r="X1973" t="str">
        <f>IF(TelcoData2[[#This Row],[tenure]]&lt;=12,"0-12 Months",
IF(TelcoData2[[#This Row],[tenure]]&lt;=24,"13-24 Months",
IF(TelcoData2[[#This Row],[tenure]]&lt;=36,"25-36 Months",
IF(TelcoData2[[#This Row],[tenure]]&lt;=48,"37-48 Months",
IF(TelcoData2[[#This Row],[tenure]]&lt;=60,"49-60 Months",
"61-72 Months")))))</f>
        <v>13-24 Months</v>
      </c>
    </row>
    <row r="1974" spans="1:24" x14ac:dyDescent="0.3">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s="5">
        <v>1868.4</v>
      </c>
      <c r="U1974" t="s">
        <v>24</v>
      </c>
      <c r="V1974" s="5">
        <f>IFERROR(VALUE(TRIM(TelcoData2[[#This Row],[TotalCharges]])),"")</f>
        <v>1868.4</v>
      </c>
      <c r="W1974">
        <f>IF(TelcoData2[[#This Row],[Churn]]="Yes",1,0)</f>
        <v>0</v>
      </c>
      <c r="X1974" t="str">
        <f>IF(TelcoData2[[#This Row],[tenure]]&lt;=12,"0-12 Months",
IF(TelcoData2[[#This Row],[tenure]]&lt;=24,"13-24 Months",
IF(TelcoData2[[#This Row],[tenure]]&lt;=36,"25-36 Months",
IF(TelcoData2[[#This Row],[tenure]]&lt;=48,"37-48 Months",
IF(TelcoData2[[#This Row],[tenure]]&lt;=60,"49-60 Months",
"61-72 Months")))))</f>
        <v>13-24 Months</v>
      </c>
    </row>
    <row r="1975" spans="1:24" x14ac:dyDescent="0.3">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s="5">
        <v>5728.55</v>
      </c>
      <c r="U1975" t="s">
        <v>24</v>
      </c>
      <c r="V1975" s="5">
        <f>IFERROR(VALUE(TRIM(TelcoData2[[#This Row],[TotalCharges]])),"")</f>
        <v>5728.55</v>
      </c>
      <c r="W1975">
        <f>IF(TelcoData2[[#This Row],[Churn]]="Yes",1,0)</f>
        <v>0</v>
      </c>
      <c r="X1975" t="str">
        <f>IF(TelcoData2[[#This Row],[tenure]]&lt;=12,"0-12 Months",
IF(TelcoData2[[#This Row],[tenure]]&lt;=24,"13-24 Months",
IF(TelcoData2[[#This Row],[tenure]]&lt;=36,"25-36 Months",
IF(TelcoData2[[#This Row],[tenure]]&lt;=48,"37-48 Months",
IF(TelcoData2[[#This Row],[tenure]]&lt;=60,"49-60 Months",
"61-72 Months")))))</f>
        <v>61-72 Months</v>
      </c>
    </row>
    <row r="1976" spans="1:24" x14ac:dyDescent="0.3">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s="5">
        <v>825.7</v>
      </c>
      <c r="U1976" t="s">
        <v>23</v>
      </c>
      <c r="V1976" s="5">
        <f>IFERROR(VALUE(TRIM(TelcoData2[[#This Row],[TotalCharges]])),"")</f>
        <v>825.7</v>
      </c>
      <c r="W1976">
        <f>IF(TelcoData2[[#This Row],[Churn]]="Yes",1,0)</f>
        <v>1</v>
      </c>
      <c r="X1976" t="str">
        <f>IF(TelcoData2[[#This Row],[tenure]]&lt;=12,"0-12 Months",
IF(TelcoData2[[#This Row],[tenure]]&lt;=24,"13-24 Months",
IF(TelcoData2[[#This Row],[tenure]]&lt;=36,"25-36 Months",
IF(TelcoData2[[#This Row],[tenure]]&lt;=48,"37-48 Months",
IF(TelcoData2[[#This Row],[tenure]]&lt;=60,"49-60 Months",
"61-72 Months")))))</f>
        <v>0-12 Months</v>
      </c>
    </row>
    <row r="1977" spans="1:24" x14ac:dyDescent="0.3">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s="5">
        <v>390.4</v>
      </c>
      <c r="U1977" t="s">
        <v>24</v>
      </c>
      <c r="V1977" s="5">
        <f>IFERROR(VALUE(TRIM(TelcoData2[[#This Row],[TotalCharges]])),"")</f>
        <v>390.4</v>
      </c>
      <c r="W1977">
        <f>IF(TelcoData2[[#This Row],[Churn]]="Yes",1,0)</f>
        <v>0</v>
      </c>
      <c r="X1977" t="str">
        <f>IF(TelcoData2[[#This Row],[tenure]]&lt;=12,"0-12 Months",
IF(TelcoData2[[#This Row],[tenure]]&lt;=24,"13-24 Months",
IF(TelcoData2[[#This Row],[tenure]]&lt;=36,"25-36 Months",
IF(TelcoData2[[#This Row],[tenure]]&lt;=48,"37-48 Months",
IF(TelcoData2[[#This Row],[tenure]]&lt;=60,"49-60 Months",
"61-72 Months")))))</f>
        <v>13-24 Months</v>
      </c>
    </row>
    <row r="1978" spans="1:24" x14ac:dyDescent="0.3">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s="5">
        <v>93.55</v>
      </c>
      <c r="U1978" t="s">
        <v>23</v>
      </c>
      <c r="V1978" s="5">
        <f>IFERROR(VALUE(TRIM(TelcoData2[[#This Row],[TotalCharges]])),"")</f>
        <v>93.55</v>
      </c>
      <c r="W1978">
        <f>IF(TelcoData2[[#This Row],[Churn]]="Yes",1,0)</f>
        <v>1</v>
      </c>
      <c r="X1978" t="str">
        <f>IF(TelcoData2[[#This Row],[tenure]]&lt;=12,"0-12 Months",
IF(TelcoData2[[#This Row],[tenure]]&lt;=24,"13-24 Months",
IF(TelcoData2[[#This Row],[tenure]]&lt;=36,"25-36 Months",
IF(TelcoData2[[#This Row],[tenure]]&lt;=48,"37-48 Months",
IF(TelcoData2[[#This Row],[tenure]]&lt;=60,"49-60 Months",
"61-72 Months")))))</f>
        <v>0-12 Months</v>
      </c>
    </row>
    <row r="1979" spans="1:24" x14ac:dyDescent="0.3">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s="5">
        <v>2845.15</v>
      </c>
      <c r="U1979" t="s">
        <v>24</v>
      </c>
      <c r="V1979" s="5">
        <f>IFERROR(VALUE(TRIM(TelcoData2[[#This Row],[TotalCharges]])),"")</f>
        <v>2845.15</v>
      </c>
      <c r="W1979">
        <f>IF(TelcoData2[[#This Row],[Churn]]="Yes",1,0)</f>
        <v>0</v>
      </c>
      <c r="X1979" t="str">
        <f>IF(TelcoData2[[#This Row],[tenure]]&lt;=12,"0-12 Months",
IF(TelcoData2[[#This Row],[tenure]]&lt;=24,"13-24 Months",
IF(TelcoData2[[#This Row],[tenure]]&lt;=36,"25-36 Months",
IF(TelcoData2[[#This Row],[tenure]]&lt;=48,"37-48 Months",
IF(TelcoData2[[#This Row],[tenure]]&lt;=60,"49-60 Months",
"61-72 Months")))))</f>
        <v>25-36 Months</v>
      </c>
    </row>
    <row r="1980" spans="1:24" x14ac:dyDescent="0.3">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s="5">
        <v>3894.4</v>
      </c>
      <c r="U1980" t="s">
        <v>24</v>
      </c>
      <c r="V1980" s="5">
        <f>IFERROR(VALUE(TRIM(TelcoData2[[#This Row],[TotalCharges]])),"")</f>
        <v>3894.4</v>
      </c>
      <c r="W1980">
        <f>IF(TelcoData2[[#This Row],[Churn]]="Yes",1,0)</f>
        <v>0</v>
      </c>
      <c r="X1980" t="str">
        <f>IF(TelcoData2[[#This Row],[tenure]]&lt;=12,"0-12 Months",
IF(TelcoData2[[#This Row],[tenure]]&lt;=24,"13-24 Months",
IF(TelcoData2[[#This Row],[tenure]]&lt;=36,"25-36 Months",
IF(TelcoData2[[#This Row],[tenure]]&lt;=48,"37-48 Months",
IF(TelcoData2[[#This Row],[tenure]]&lt;=60,"49-60 Months",
"61-72 Months")))))</f>
        <v>49-60 Months</v>
      </c>
    </row>
    <row r="1981" spans="1:24" x14ac:dyDescent="0.3">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s="5">
        <v>886.4</v>
      </c>
      <c r="U1981" t="s">
        <v>24</v>
      </c>
      <c r="V1981" s="5">
        <f>IFERROR(VALUE(TRIM(TelcoData2[[#This Row],[TotalCharges]])),"")</f>
        <v>886.4</v>
      </c>
      <c r="W1981">
        <f>IF(TelcoData2[[#This Row],[Churn]]="Yes",1,0)</f>
        <v>0</v>
      </c>
      <c r="X1981" t="str">
        <f>IF(TelcoData2[[#This Row],[tenure]]&lt;=12,"0-12 Months",
IF(TelcoData2[[#This Row],[tenure]]&lt;=24,"13-24 Months",
IF(TelcoData2[[#This Row],[tenure]]&lt;=36,"25-36 Months",
IF(TelcoData2[[#This Row],[tenure]]&lt;=48,"37-48 Months",
IF(TelcoData2[[#This Row],[tenure]]&lt;=60,"49-60 Months",
"61-72 Months")))))</f>
        <v>37-48 Months</v>
      </c>
    </row>
    <row r="1982" spans="1:24" x14ac:dyDescent="0.3">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s="5">
        <v>1021.55</v>
      </c>
      <c r="U1982" t="s">
        <v>24</v>
      </c>
      <c r="V1982" s="5">
        <f>IFERROR(VALUE(TRIM(TelcoData2[[#This Row],[TotalCharges]])),"")</f>
        <v>1021.55</v>
      </c>
      <c r="W1982">
        <f>IF(TelcoData2[[#This Row],[Churn]]="Yes",1,0)</f>
        <v>0</v>
      </c>
      <c r="X1982" t="str">
        <f>IF(TelcoData2[[#This Row],[tenure]]&lt;=12,"0-12 Months",
IF(TelcoData2[[#This Row],[tenure]]&lt;=24,"13-24 Months",
IF(TelcoData2[[#This Row],[tenure]]&lt;=36,"25-36 Months",
IF(TelcoData2[[#This Row],[tenure]]&lt;=48,"37-48 Months",
IF(TelcoData2[[#This Row],[tenure]]&lt;=60,"49-60 Months",
"61-72 Months")))))</f>
        <v>0-12 Months</v>
      </c>
    </row>
    <row r="1983" spans="1:24" x14ac:dyDescent="0.3">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s="5">
        <v>5885.4</v>
      </c>
      <c r="U1983" t="s">
        <v>23</v>
      </c>
      <c r="V1983" s="5">
        <f>IFERROR(VALUE(TRIM(TelcoData2[[#This Row],[TotalCharges]])),"")</f>
        <v>5885.4</v>
      </c>
      <c r="W1983">
        <f>IF(TelcoData2[[#This Row],[Churn]]="Yes",1,0)</f>
        <v>1</v>
      </c>
      <c r="X1983" t="str">
        <f>IF(TelcoData2[[#This Row],[tenure]]&lt;=12,"0-12 Months",
IF(TelcoData2[[#This Row],[tenure]]&lt;=24,"13-24 Months",
IF(TelcoData2[[#This Row],[tenure]]&lt;=36,"25-36 Months",
IF(TelcoData2[[#This Row],[tenure]]&lt;=48,"37-48 Months",
IF(TelcoData2[[#This Row],[tenure]]&lt;=60,"49-60 Months",
"61-72 Months")))))</f>
        <v>49-60 Months</v>
      </c>
    </row>
    <row r="1984" spans="1:24" x14ac:dyDescent="0.3">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s="5">
        <v>268.39999999999998</v>
      </c>
      <c r="U1984" t="s">
        <v>24</v>
      </c>
      <c r="V1984" s="5">
        <f>IFERROR(VALUE(TRIM(TelcoData2[[#This Row],[TotalCharges]])),"")</f>
        <v>268.39999999999998</v>
      </c>
      <c r="W1984">
        <f>IF(TelcoData2[[#This Row],[Churn]]="Yes",1,0)</f>
        <v>0</v>
      </c>
      <c r="X1984" t="str">
        <f>IF(TelcoData2[[#This Row],[tenure]]&lt;=12,"0-12 Months",
IF(TelcoData2[[#This Row],[tenure]]&lt;=24,"13-24 Months",
IF(TelcoData2[[#This Row],[tenure]]&lt;=36,"25-36 Months",
IF(TelcoData2[[#This Row],[tenure]]&lt;=48,"37-48 Months",
IF(TelcoData2[[#This Row],[tenure]]&lt;=60,"49-60 Months",
"61-72 Months")))))</f>
        <v>13-24 Months</v>
      </c>
    </row>
    <row r="1985" spans="1:24" x14ac:dyDescent="0.3">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s="5">
        <v>2204.35</v>
      </c>
      <c r="U1985" t="s">
        <v>24</v>
      </c>
      <c r="V1985" s="5">
        <f>IFERROR(VALUE(TRIM(TelcoData2[[#This Row],[TotalCharges]])),"")</f>
        <v>2204.35</v>
      </c>
      <c r="W1985">
        <f>IF(TelcoData2[[#This Row],[Churn]]="Yes",1,0)</f>
        <v>0</v>
      </c>
      <c r="X1985" t="str">
        <f>IF(TelcoData2[[#This Row],[tenure]]&lt;=12,"0-12 Months",
IF(TelcoData2[[#This Row],[tenure]]&lt;=24,"13-24 Months",
IF(TelcoData2[[#This Row],[tenure]]&lt;=36,"25-36 Months",
IF(TelcoData2[[#This Row],[tenure]]&lt;=48,"37-48 Months",
IF(TelcoData2[[#This Row],[tenure]]&lt;=60,"49-60 Months",
"61-72 Months")))))</f>
        <v>25-36 Months</v>
      </c>
    </row>
    <row r="1986" spans="1:24" x14ac:dyDescent="0.3">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s="5">
        <v>1259</v>
      </c>
      <c r="U1986" t="s">
        <v>23</v>
      </c>
      <c r="V1986" s="5">
        <f>IFERROR(VALUE(TRIM(TelcoData2[[#This Row],[TotalCharges]])),"")</f>
        <v>1259</v>
      </c>
      <c r="W1986">
        <f>IF(TelcoData2[[#This Row],[Churn]]="Yes",1,0)</f>
        <v>1</v>
      </c>
      <c r="X1986" t="str">
        <f>IF(TelcoData2[[#This Row],[tenure]]&lt;=12,"0-12 Months",
IF(TelcoData2[[#This Row],[tenure]]&lt;=24,"13-24 Months",
IF(TelcoData2[[#This Row],[tenure]]&lt;=36,"25-36 Months",
IF(TelcoData2[[#This Row],[tenure]]&lt;=48,"37-48 Months",
IF(TelcoData2[[#This Row],[tenure]]&lt;=60,"49-60 Months",
"61-72 Months")))))</f>
        <v>13-24 Months</v>
      </c>
    </row>
    <row r="1987" spans="1:24" x14ac:dyDescent="0.3">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s="5">
        <v>309.10000000000002</v>
      </c>
      <c r="U1987" t="s">
        <v>23</v>
      </c>
      <c r="V1987" s="5">
        <f>IFERROR(VALUE(TRIM(TelcoData2[[#This Row],[TotalCharges]])),"")</f>
        <v>309.10000000000002</v>
      </c>
      <c r="W1987">
        <f>IF(TelcoData2[[#This Row],[Churn]]="Yes",1,0)</f>
        <v>1</v>
      </c>
      <c r="X1987" t="str">
        <f>IF(TelcoData2[[#This Row],[tenure]]&lt;=12,"0-12 Months",
IF(TelcoData2[[#This Row],[tenure]]&lt;=24,"13-24 Months",
IF(TelcoData2[[#This Row],[tenure]]&lt;=36,"25-36 Months",
IF(TelcoData2[[#This Row],[tenure]]&lt;=48,"37-48 Months",
IF(TelcoData2[[#This Row],[tenure]]&lt;=60,"49-60 Months",
"61-72 Months")))))</f>
        <v>0-12 Months</v>
      </c>
    </row>
    <row r="1988" spans="1:24" x14ac:dyDescent="0.3">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s="5">
        <v>6398.05</v>
      </c>
      <c r="U1988" t="s">
        <v>24</v>
      </c>
      <c r="V1988" s="5">
        <f>IFERROR(VALUE(TRIM(TelcoData2[[#This Row],[TotalCharges]])),"")</f>
        <v>6398.05</v>
      </c>
      <c r="W1988">
        <f>IF(TelcoData2[[#This Row],[Churn]]="Yes",1,0)</f>
        <v>0</v>
      </c>
      <c r="X1988" t="str">
        <f>IF(TelcoData2[[#This Row],[tenure]]&lt;=12,"0-12 Months",
IF(TelcoData2[[#This Row],[tenure]]&lt;=24,"13-24 Months",
IF(TelcoData2[[#This Row],[tenure]]&lt;=36,"25-36 Months",
IF(TelcoData2[[#This Row],[tenure]]&lt;=48,"37-48 Months",
IF(TelcoData2[[#This Row],[tenure]]&lt;=60,"49-60 Months",
"61-72 Months")))))</f>
        <v>61-72 Months</v>
      </c>
    </row>
    <row r="1989" spans="1:24" x14ac:dyDescent="0.3">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s="5">
        <v>2257.75</v>
      </c>
      <c r="U1989" t="s">
        <v>23</v>
      </c>
      <c r="V1989" s="5">
        <f>IFERROR(VALUE(TRIM(TelcoData2[[#This Row],[TotalCharges]])),"")</f>
        <v>2257.75</v>
      </c>
      <c r="W1989">
        <f>IF(TelcoData2[[#This Row],[Churn]]="Yes",1,0)</f>
        <v>1</v>
      </c>
      <c r="X1989" t="str">
        <f>IF(TelcoData2[[#This Row],[tenure]]&lt;=12,"0-12 Months",
IF(TelcoData2[[#This Row],[tenure]]&lt;=24,"13-24 Months",
IF(TelcoData2[[#This Row],[tenure]]&lt;=36,"25-36 Months",
IF(TelcoData2[[#This Row],[tenure]]&lt;=48,"37-48 Months",
IF(TelcoData2[[#This Row],[tenure]]&lt;=60,"49-60 Months",
"61-72 Months")))))</f>
        <v>25-36 Months</v>
      </c>
    </row>
    <row r="1990" spans="1:24" x14ac:dyDescent="0.3">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s="5">
        <v>6287.25</v>
      </c>
      <c r="U1990" t="s">
        <v>23</v>
      </c>
      <c r="V1990" s="5">
        <f>IFERROR(VALUE(TRIM(TelcoData2[[#This Row],[TotalCharges]])),"")</f>
        <v>6287.25</v>
      </c>
      <c r="W1990">
        <f>IF(TelcoData2[[#This Row],[Churn]]="Yes",1,0)</f>
        <v>1</v>
      </c>
      <c r="X1990" t="str">
        <f>IF(TelcoData2[[#This Row],[tenure]]&lt;=12,"0-12 Months",
IF(TelcoData2[[#This Row],[tenure]]&lt;=24,"13-24 Months",
IF(TelcoData2[[#This Row],[tenure]]&lt;=36,"25-36 Months",
IF(TelcoData2[[#This Row],[tenure]]&lt;=48,"37-48 Months",
IF(TelcoData2[[#This Row],[tenure]]&lt;=60,"49-60 Months",
"61-72 Months")))))</f>
        <v>49-60 Months</v>
      </c>
    </row>
    <row r="1991" spans="1:24" x14ac:dyDescent="0.3">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s="5">
        <v>1662.05</v>
      </c>
      <c r="U1991" t="s">
        <v>24</v>
      </c>
      <c r="V1991" s="5">
        <f>IFERROR(VALUE(TRIM(TelcoData2[[#This Row],[TotalCharges]])),"")</f>
        <v>1662.05</v>
      </c>
      <c r="W1991">
        <f>IF(TelcoData2[[#This Row],[Churn]]="Yes",1,0)</f>
        <v>0</v>
      </c>
      <c r="X1991" t="str">
        <f>IF(TelcoData2[[#This Row],[tenure]]&lt;=12,"0-12 Months",
IF(TelcoData2[[#This Row],[tenure]]&lt;=24,"13-24 Months",
IF(TelcoData2[[#This Row],[tenure]]&lt;=36,"25-36 Months",
IF(TelcoData2[[#This Row],[tenure]]&lt;=48,"37-48 Months",
IF(TelcoData2[[#This Row],[tenure]]&lt;=60,"49-60 Months",
"61-72 Months")))))</f>
        <v>25-36 Months</v>
      </c>
    </row>
    <row r="1992" spans="1:24" x14ac:dyDescent="0.3">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s="5">
        <v>1350.15</v>
      </c>
      <c r="U1992" t="s">
        <v>23</v>
      </c>
      <c r="V1992" s="5">
        <f>IFERROR(VALUE(TRIM(TelcoData2[[#This Row],[TotalCharges]])),"")</f>
        <v>1350.15</v>
      </c>
      <c r="W1992">
        <f>IF(TelcoData2[[#This Row],[Churn]]="Yes",1,0)</f>
        <v>1</v>
      </c>
      <c r="X1992" t="str">
        <f>IF(TelcoData2[[#This Row],[tenure]]&lt;=12,"0-12 Months",
IF(TelcoData2[[#This Row],[tenure]]&lt;=24,"13-24 Months",
IF(TelcoData2[[#This Row],[tenure]]&lt;=36,"25-36 Months",
IF(TelcoData2[[#This Row],[tenure]]&lt;=48,"37-48 Months",
IF(TelcoData2[[#This Row],[tenure]]&lt;=60,"49-60 Months",
"61-72 Months")))))</f>
        <v>13-24 Months</v>
      </c>
    </row>
    <row r="1993" spans="1:24" x14ac:dyDescent="0.3">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s="5">
        <v>3600.65</v>
      </c>
      <c r="U1993" t="s">
        <v>24</v>
      </c>
      <c r="V1993" s="5">
        <f>IFERROR(VALUE(TRIM(TelcoData2[[#This Row],[TotalCharges]])),"")</f>
        <v>3600.65</v>
      </c>
      <c r="W1993">
        <f>IF(TelcoData2[[#This Row],[Churn]]="Yes",1,0)</f>
        <v>0</v>
      </c>
      <c r="X1993" t="str">
        <f>IF(TelcoData2[[#This Row],[tenure]]&lt;=12,"0-12 Months",
IF(TelcoData2[[#This Row],[tenure]]&lt;=24,"13-24 Months",
IF(TelcoData2[[#This Row],[tenure]]&lt;=36,"25-36 Months",
IF(TelcoData2[[#This Row],[tenure]]&lt;=48,"37-48 Months",
IF(TelcoData2[[#This Row],[tenure]]&lt;=60,"49-60 Months",
"61-72 Months")))))</f>
        <v>37-48 Months</v>
      </c>
    </row>
    <row r="1994" spans="1:24" x14ac:dyDescent="0.3">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s="5">
        <v>1329.15</v>
      </c>
      <c r="U1994" t="s">
        <v>24</v>
      </c>
      <c r="V1994" s="5">
        <f>IFERROR(VALUE(TRIM(TelcoData2[[#This Row],[TotalCharges]])),"")</f>
        <v>1329.15</v>
      </c>
      <c r="W1994">
        <f>IF(TelcoData2[[#This Row],[Churn]]="Yes",1,0)</f>
        <v>0</v>
      </c>
      <c r="X1994" t="str">
        <f>IF(TelcoData2[[#This Row],[tenure]]&lt;=12,"0-12 Months",
IF(TelcoData2[[#This Row],[tenure]]&lt;=24,"13-24 Months",
IF(TelcoData2[[#This Row],[tenure]]&lt;=36,"25-36 Months",
IF(TelcoData2[[#This Row],[tenure]]&lt;=48,"37-48 Months",
IF(TelcoData2[[#This Row],[tenure]]&lt;=60,"49-60 Months",
"61-72 Months")))))</f>
        <v>13-24 Months</v>
      </c>
    </row>
    <row r="1995" spans="1:24" x14ac:dyDescent="0.3">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s="5">
        <v>45.7</v>
      </c>
      <c r="U1995" t="s">
        <v>23</v>
      </c>
      <c r="V1995" s="5">
        <f>IFERROR(VALUE(TRIM(TelcoData2[[#This Row],[TotalCharges]])),"")</f>
        <v>45.7</v>
      </c>
      <c r="W1995">
        <f>IF(TelcoData2[[#This Row],[Churn]]="Yes",1,0)</f>
        <v>1</v>
      </c>
      <c r="X1995" t="str">
        <f>IF(TelcoData2[[#This Row],[tenure]]&lt;=12,"0-12 Months",
IF(TelcoData2[[#This Row],[tenure]]&lt;=24,"13-24 Months",
IF(TelcoData2[[#This Row],[tenure]]&lt;=36,"25-36 Months",
IF(TelcoData2[[#This Row],[tenure]]&lt;=48,"37-48 Months",
IF(TelcoData2[[#This Row],[tenure]]&lt;=60,"49-60 Months",
"61-72 Months")))))</f>
        <v>0-12 Months</v>
      </c>
    </row>
    <row r="1996" spans="1:24" x14ac:dyDescent="0.3">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s="5">
        <v>422.5</v>
      </c>
      <c r="U1996" t="s">
        <v>24</v>
      </c>
      <c r="V1996" s="5">
        <f>IFERROR(VALUE(TRIM(TelcoData2[[#This Row],[TotalCharges]])),"")</f>
        <v>422.5</v>
      </c>
      <c r="W1996">
        <f>IF(TelcoData2[[#This Row],[Churn]]="Yes",1,0)</f>
        <v>0</v>
      </c>
      <c r="X1996" t="str">
        <f>IF(TelcoData2[[#This Row],[tenure]]&lt;=12,"0-12 Months",
IF(TelcoData2[[#This Row],[tenure]]&lt;=24,"13-24 Months",
IF(TelcoData2[[#This Row],[tenure]]&lt;=36,"25-36 Months",
IF(TelcoData2[[#This Row],[tenure]]&lt;=48,"37-48 Months",
IF(TelcoData2[[#This Row],[tenure]]&lt;=60,"49-60 Months",
"61-72 Months")))))</f>
        <v>13-24 Months</v>
      </c>
    </row>
    <row r="1997" spans="1:24" x14ac:dyDescent="0.3">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s="5">
        <v>69.95</v>
      </c>
      <c r="U1997" t="s">
        <v>23</v>
      </c>
      <c r="V1997" s="5">
        <f>IFERROR(VALUE(TRIM(TelcoData2[[#This Row],[TotalCharges]])),"")</f>
        <v>69.95</v>
      </c>
      <c r="W1997">
        <f>IF(TelcoData2[[#This Row],[Churn]]="Yes",1,0)</f>
        <v>1</v>
      </c>
      <c r="X1997" t="str">
        <f>IF(TelcoData2[[#This Row],[tenure]]&lt;=12,"0-12 Months",
IF(TelcoData2[[#This Row],[tenure]]&lt;=24,"13-24 Months",
IF(TelcoData2[[#This Row],[tenure]]&lt;=36,"25-36 Months",
IF(TelcoData2[[#This Row],[tenure]]&lt;=48,"37-48 Months",
IF(TelcoData2[[#This Row],[tenure]]&lt;=60,"49-60 Months",
"61-72 Months")))))</f>
        <v>0-12 Months</v>
      </c>
    </row>
    <row r="1998" spans="1:24" x14ac:dyDescent="0.3">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s="5">
        <v>4627.6499999999996</v>
      </c>
      <c r="U1998" t="s">
        <v>24</v>
      </c>
      <c r="V1998" s="5">
        <f>IFERROR(VALUE(TRIM(TelcoData2[[#This Row],[TotalCharges]])),"")</f>
        <v>4627.6499999999996</v>
      </c>
      <c r="W1998">
        <f>IF(TelcoData2[[#This Row],[Churn]]="Yes",1,0)</f>
        <v>0</v>
      </c>
      <c r="X1998" t="str">
        <f>IF(TelcoData2[[#This Row],[tenure]]&lt;=12,"0-12 Months",
IF(TelcoData2[[#This Row],[tenure]]&lt;=24,"13-24 Months",
IF(TelcoData2[[#This Row],[tenure]]&lt;=36,"25-36 Months",
IF(TelcoData2[[#This Row],[tenure]]&lt;=48,"37-48 Months",
IF(TelcoData2[[#This Row],[tenure]]&lt;=60,"49-60 Months",
"61-72 Months")))))</f>
        <v>61-72 Months</v>
      </c>
    </row>
    <row r="1999" spans="1:24" x14ac:dyDescent="0.3">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s="5">
        <v>6717.9</v>
      </c>
      <c r="U1999" t="s">
        <v>24</v>
      </c>
      <c r="V1999" s="5">
        <f>IFERROR(VALUE(TRIM(TelcoData2[[#This Row],[TotalCharges]])),"")</f>
        <v>6717.9</v>
      </c>
      <c r="W1999">
        <f>IF(TelcoData2[[#This Row],[Churn]]="Yes",1,0)</f>
        <v>0</v>
      </c>
      <c r="X1999" t="str">
        <f>IF(TelcoData2[[#This Row],[tenure]]&lt;=12,"0-12 Months",
IF(TelcoData2[[#This Row],[tenure]]&lt;=24,"13-24 Months",
IF(TelcoData2[[#This Row],[tenure]]&lt;=36,"25-36 Months",
IF(TelcoData2[[#This Row],[tenure]]&lt;=48,"37-48 Months",
IF(TelcoData2[[#This Row],[tenure]]&lt;=60,"49-60 Months",
"61-72 Months")))))</f>
        <v>61-72 Months</v>
      </c>
    </row>
    <row r="2000" spans="1:24" x14ac:dyDescent="0.3">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s="5">
        <v>97.1</v>
      </c>
      <c r="U2000" t="s">
        <v>23</v>
      </c>
      <c r="V2000" s="5">
        <f>IFERROR(VALUE(TRIM(TelcoData2[[#This Row],[TotalCharges]])),"")</f>
        <v>97.1</v>
      </c>
      <c r="W2000">
        <f>IF(TelcoData2[[#This Row],[Churn]]="Yes",1,0)</f>
        <v>1</v>
      </c>
      <c r="X2000" t="str">
        <f>IF(TelcoData2[[#This Row],[tenure]]&lt;=12,"0-12 Months",
IF(TelcoData2[[#This Row],[tenure]]&lt;=24,"13-24 Months",
IF(TelcoData2[[#This Row],[tenure]]&lt;=36,"25-36 Months",
IF(TelcoData2[[#This Row],[tenure]]&lt;=48,"37-48 Months",
IF(TelcoData2[[#This Row],[tenure]]&lt;=60,"49-60 Months",
"61-72 Months")))))</f>
        <v>0-12 Months</v>
      </c>
    </row>
    <row r="2001" spans="1:24" x14ac:dyDescent="0.3">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s="5">
        <v>1710.45</v>
      </c>
      <c r="U2001" t="s">
        <v>23</v>
      </c>
      <c r="V2001" s="5">
        <f>IFERROR(VALUE(TRIM(TelcoData2[[#This Row],[TotalCharges]])),"")</f>
        <v>1710.45</v>
      </c>
      <c r="W2001">
        <f>IF(TelcoData2[[#This Row],[Churn]]="Yes",1,0)</f>
        <v>1</v>
      </c>
      <c r="X2001" t="str">
        <f>IF(TelcoData2[[#This Row],[tenure]]&lt;=12,"0-12 Months",
IF(TelcoData2[[#This Row],[tenure]]&lt;=24,"13-24 Months",
IF(TelcoData2[[#This Row],[tenure]]&lt;=36,"25-36 Months",
IF(TelcoData2[[#This Row],[tenure]]&lt;=48,"37-48 Months",
IF(TelcoData2[[#This Row],[tenure]]&lt;=60,"49-60 Months",
"61-72 Months")))))</f>
        <v>13-24 Months</v>
      </c>
    </row>
    <row r="2002" spans="1:24" x14ac:dyDescent="0.3">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s="5">
        <v>637.4</v>
      </c>
      <c r="U2002" t="s">
        <v>24</v>
      </c>
      <c r="V2002" s="5">
        <f>IFERROR(VALUE(TRIM(TelcoData2[[#This Row],[TotalCharges]])),"")</f>
        <v>637.4</v>
      </c>
      <c r="W2002">
        <f>IF(TelcoData2[[#This Row],[Churn]]="Yes",1,0)</f>
        <v>0</v>
      </c>
      <c r="X2002" t="str">
        <f>IF(TelcoData2[[#This Row],[tenure]]&lt;=12,"0-12 Months",
IF(TelcoData2[[#This Row],[tenure]]&lt;=24,"13-24 Months",
IF(TelcoData2[[#This Row],[tenure]]&lt;=36,"25-36 Months",
IF(TelcoData2[[#This Row],[tenure]]&lt;=48,"37-48 Months",
IF(TelcoData2[[#This Row],[tenure]]&lt;=60,"49-60 Months",
"61-72 Months")))))</f>
        <v>0-12 Months</v>
      </c>
    </row>
    <row r="2003" spans="1:24" x14ac:dyDescent="0.3">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s="5">
        <v>117.95</v>
      </c>
      <c r="U2003" t="s">
        <v>24</v>
      </c>
      <c r="V2003" s="5">
        <f>IFERROR(VALUE(TRIM(TelcoData2[[#This Row],[TotalCharges]])),"")</f>
        <v>117.95</v>
      </c>
      <c r="W2003">
        <f>IF(TelcoData2[[#This Row],[Churn]]="Yes",1,0)</f>
        <v>0</v>
      </c>
      <c r="X2003" t="str">
        <f>IF(TelcoData2[[#This Row],[tenure]]&lt;=12,"0-12 Months",
IF(TelcoData2[[#This Row],[tenure]]&lt;=24,"13-24 Months",
IF(TelcoData2[[#This Row],[tenure]]&lt;=36,"25-36 Months",
IF(TelcoData2[[#This Row],[tenure]]&lt;=48,"37-48 Months",
IF(TelcoData2[[#This Row],[tenure]]&lt;=60,"49-60 Months",
"61-72 Months")))))</f>
        <v>0-12 Months</v>
      </c>
    </row>
    <row r="2004" spans="1:24" x14ac:dyDescent="0.3">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s="5">
        <v>2460.5500000000002</v>
      </c>
      <c r="U2004" t="s">
        <v>24</v>
      </c>
      <c r="V2004" s="5">
        <f>IFERROR(VALUE(TRIM(TelcoData2[[#This Row],[TotalCharges]])),"")</f>
        <v>2460.5500000000002</v>
      </c>
      <c r="W2004">
        <f>IF(TelcoData2[[#This Row],[Churn]]="Yes",1,0)</f>
        <v>0</v>
      </c>
      <c r="X2004" t="str">
        <f>IF(TelcoData2[[#This Row],[tenure]]&lt;=12,"0-12 Months",
IF(TelcoData2[[#This Row],[tenure]]&lt;=24,"13-24 Months",
IF(TelcoData2[[#This Row],[tenure]]&lt;=36,"25-36 Months",
IF(TelcoData2[[#This Row],[tenure]]&lt;=48,"37-48 Months",
IF(TelcoData2[[#This Row],[tenure]]&lt;=60,"49-60 Months",
"61-72 Months")))))</f>
        <v>49-60 Months</v>
      </c>
    </row>
    <row r="2005" spans="1:24" x14ac:dyDescent="0.3">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s="5">
        <v>5464.65</v>
      </c>
      <c r="U2005" t="s">
        <v>23</v>
      </c>
      <c r="V2005" s="5">
        <f>IFERROR(VALUE(TRIM(TelcoData2[[#This Row],[TotalCharges]])),"")</f>
        <v>5464.65</v>
      </c>
      <c r="W2005">
        <f>IF(TelcoData2[[#This Row],[Churn]]="Yes",1,0)</f>
        <v>1</v>
      </c>
      <c r="X2005" t="str">
        <f>IF(TelcoData2[[#This Row],[tenure]]&lt;=12,"0-12 Months",
IF(TelcoData2[[#This Row],[tenure]]&lt;=24,"13-24 Months",
IF(TelcoData2[[#This Row],[tenure]]&lt;=36,"25-36 Months",
IF(TelcoData2[[#This Row],[tenure]]&lt;=48,"37-48 Months",
IF(TelcoData2[[#This Row],[tenure]]&lt;=60,"49-60 Months",
"61-72 Months")))))</f>
        <v>49-60 Months</v>
      </c>
    </row>
    <row r="2006" spans="1:24" x14ac:dyDescent="0.3">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s="5">
        <v>2165.0500000000002</v>
      </c>
      <c r="U2006" t="s">
        <v>23</v>
      </c>
      <c r="V2006" s="5">
        <f>IFERROR(VALUE(TRIM(TelcoData2[[#This Row],[TotalCharges]])),"")</f>
        <v>2165.0500000000002</v>
      </c>
      <c r="W2006">
        <f>IF(TelcoData2[[#This Row],[Churn]]="Yes",1,0)</f>
        <v>1</v>
      </c>
      <c r="X2006" t="str">
        <f>IF(TelcoData2[[#This Row],[tenure]]&lt;=12,"0-12 Months",
IF(TelcoData2[[#This Row],[tenure]]&lt;=24,"13-24 Months",
IF(TelcoData2[[#This Row],[tenure]]&lt;=36,"25-36 Months",
IF(TelcoData2[[#This Row],[tenure]]&lt;=48,"37-48 Months",
IF(TelcoData2[[#This Row],[tenure]]&lt;=60,"49-60 Months",
"61-72 Months")))))</f>
        <v>13-24 Months</v>
      </c>
    </row>
    <row r="2007" spans="1:24" x14ac:dyDescent="0.3">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s="5">
        <v>4941.8</v>
      </c>
      <c r="U2007" t="s">
        <v>23</v>
      </c>
      <c r="V2007" s="5">
        <f>IFERROR(VALUE(TRIM(TelcoData2[[#This Row],[TotalCharges]])),"")</f>
        <v>4941.8</v>
      </c>
      <c r="W2007">
        <f>IF(TelcoData2[[#This Row],[Churn]]="Yes",1,0)</f>
        <v>1</v>
      </c>
      <c r="X2007" t="str">
        <f>IF(TelcoData2[[#This Row],[tenure]]&lt;=12,"0-12 Months",
IF(TelcoData2[[#This Row],[tenure]]&lt;=24,"13-24 Months",
IF(TelcoData2[[#This Row],[tenure]]&lt;=36,"25-36 Months",
IF(TelcoData2[[#This Row],[tenure]]&lt;=48,"37-48 Months",
IF(TelcoData2[[#This Row],[tenure]]&lt;=60,"49-60 Months",
"61-72 Months")))))</f>
        <v>49-60 Months</v>
      </c>
    </row>
    <row r="2008" spans="1:24" x14ac:dyDescent="0.3">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s="5">
        <v>223.15</v>
      </c>
      <c r="U2008" t="s">
        <v>23</v>
      </c>
      <c r="V2008" s="5">
        <f>IFERROR(VALUE(TRIM(TelcoData2[[#This Row],[TotalCharges]])),"")</f>
        <v>223.15</v>
      </c>
      <c r="W2008">
        <f>IF(TelcoData2[[#This Row],[Churn]]="Yes",1,0)</f>
        <v>1</v>
      </c>
      <c r="X2008" t="str">
        <f>IF(TelcoData2[[#This Row],[tenure]]&lt;=12,"0-12 Months",
IF(TelcoData2[[#This Row],[tenure]]&lt;=24,"13-24 Months",
IF(TelcoData2[[#This Row],[tenure]]&lt;=36,"25-36 Months",
IF(TelcoData2[[#This Row],[tenure]]&lt;=48,"37-48 Months",
IF(TelcoData2[[#This Row],[tenure]]&lt;=60,"49-60 Months",
"61-72 Months")))))</f>
        <v>0-12 Months</v>
      </c>
    </row>
    <row r="2009" spans="1:24" x14ac:dyDescent="0.3">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s="5">
        <v>181.1</v>
      </c>
      <c r="U2009" t="s">
        <v>23</v>
      </c>
      <c r="V2009" s="5">
        <f>IFERROR(VALUE(TRIM(TelcoData2[[#This Row],[TotalCharges]])),"")</f>
        <v>181.1</v>
      </c>
      <c r="W2009">
        <f>IF(TelcoData2[[#This Row],[Churn]]="Yes",1,0)</f>
        <v>1</v>
      </c>
      <c r="X2009" t="str">
        <f>IF(TelcoData2[[#This Row],[tenure]]&lt;=12,"0-12 Months",
IF(TelcoData2[[#This Row],[tenure]]&lt;=24,"13-24 Months",
IF(TelcoData2[[#This Row],[tenure]]&lt;=36,"25-36 Months",
IF(TelcoData2[[#This Row],[tenure]]&lt;=48,"37-48 Months",
IF(TelcoData2[[#This Row],[tenure]]&lt;=60,"49-60 Months",
"61-72 Months")))))</f>
        <v>0-12 Months</v>
      </c>
    </row>
    <row r="2010" spans="1:24" x14ac:dyDescent="0.3">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s="5">
        <v>341.45</v>
      </c>
      <c r="U2010" t="s">
        <v>23</v>
      </c>
      <c r="V2010" s="5">
        <f>IFERROR(VALUE(TRIM(TelcoData2[[#This Row],[TotalCharges]])),"")</f>
        <v>341.45</v>
      </c>
      <c r="W2010">
        <f>IF(TelcoData2[[#This Row],[Churn]]="Yes",1,0)</f>
        <v>1</v>
      </c>
      <c r="X2010" t="str">
        <f>IF(TelcoData2[[#This Row],[tenure]]&lt;=12,"0-12 Months",
IF(TelcoData2[[#This Row],[tenure]]&lt;=24,"13-24 Months",
IF(TelcoData2[[#This Row],[tenure]]&lt;=36,"25-36 Months",
IF(TelcoData2[[#This Row],[tenure]]&lt;=48,"37-48 Months",
IF(TelcoData2[[#This Row],[tenure]]&lt;=60,"49-60 Months",
"61-72 Months")))))</f>
        <v>0-12 Months</v>
      </c>
    </row>
    <row r="2011" spans="1:24" x14ac:dyDescent="0.3">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s="5">
        <v>5731.85</v>
      </c>
      <c r="U2011" t="s">
        <v>24</v>
      </c>
      <c r="V2011" s="5">
        <f>IFERROR(VALUE(TRIM(TelcoData2[[#This Row],[TotalCharges]])),"")</f>
        <v>5731.85</v>
      </c>
      <c r="W2011">
        <f>IF(TelcoData2[[#This Row],[Churn]]="Yes",1,0)</f>
        <v>0</v>
      </c>
      <c r="X2011" t="str">
        <f>IF(TelcoData2[[#This Row],[tenure]]&lt;=12,"0-12 Months",
IF(TelcoData2[[#This Row],[tenure]]&lt;=24,"13-24 Months",
IF(TelcoData2[[#This Row],[tenure]]&lt;=36,"25-36 Months",
IF(TelcoData2[[#This Row],[tenure]]&lt;=48,"37-48 Months",
IF(TelcoData2[[#This Row],[tenure]]&lt;=60,"49-60 Months",
"61-72 Months")))))</f>
        <v>61-72 Months</v>
      </c>
    </row>
    <row r="2012" spans="1:24" x14ac:dyDescent="0.3">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s="5">
        <v>357.75</v>
      </c>
      <c r="U2012" t="s">
        <v>23</v>
      </c>
      <c r="V2012" s="5">
        <f>IFERROR(VALUE(TRIM(TelcoData2[[#This Row],[TotalCharges]])),"")</f>
        <v>357.75</v>
      </c>
      <c r="W2012">
        <f>IF(TelcoData2[[#This Row],[Churn]]="Yes",1,0)</f>
        <v>1</v>
      </c>
      <c r="X2012" t="str">
        <f>IF(TelcoData2[[#This Row],[tenure]]&lt;=12,"0-12 Months",
IF(TelcoData2[[#This Row],[tenure]]&lt;=24,"13-24 Months",
IF(TelcoData2[[#This Row],[tenure]]&lt;=36,"25-36 Months",
IF(TelcoData2[[#This Row],[tenure]]&lt;=48,"37-48 Months",
IF(TelcoData2[[#This Row],[tenure]]&lt;=60,"49-60 Months",
"61-72 Months")))))</f>
        <v>0-12 Months</v>
      </c>
    </row>
    <row r="2013" spans="1:24" x14ac:dyDescent="0.3">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s="5">
        <v>4616.1000000000004</v>
      </c>
      <c r="U2013" t="s">
        <v>24</v>
      </c>
      <c r="V2013" s="5">
        <f>IFERROR(VALUE(TRIM(TelcoData2[[#This Row],[TotalCharges]])),"")</f>
        <v>4616.1000000000004</v>
      </c>
      <c r="W2013">
        <f>IF(TelcoData2[[#This Row],[Churn]]="Yes",1,0)</f>
        <v>0</v>
      </c>
      <c r="X2013" t="str">
        <f>IF(TelcoData2[[#This Row],[tenure]]&lt;=12,"0-12 Months",
IF(TelcoData2[[#This Row],[tenure]]&lt;=24,"13-24 Months",
IF(TelcoData2[[#This Row],[tenure]]&lt;=36,"25-36 Months",
IF(TelcoData2[[#This Row],[tenure]]&lt;=48,"37-48 Months",
IF(TelcoData2[[#This Row],[tenure]]&lt;=60,"49-60 Months",
"61-72 Months")))))</f>
        <v>49-60 Months</v>
      </c>
    </row>
    <row r="2014" spans="1:24" x14ac:dyDescent="0.3">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s="5">
        <v>4533.7</v>
      </c>
      <c r="U2014" t="s">
        <v>23</v>
      </c>
      <c r="V2014" s="5">
        <f>IFERROR(VALUE(TRIM(TelcoData2[[#This Row],[TotalCharges]])),"")</f>
        <v>4533.7</v>
      </c>
      <c r="W2014">
        <f>IF(TelcoData2[[#This Row],[Churn]]="Yes",1,0)</f>
        <v>1</v>
      </c>
      <c r="X2014" t="str">
        <f>IF(TelcoData2[[#This Row],[tenure]]&lt;=12,"0-12 Months",
IF(TelcoData2[[#This Row],[tenure]]&lt;=24,"13-24 Months",
IF(TelcoData2[[#This Row],[tenure]]&lt;=36,"25-36 Months",
IF(TelcoData2[[#This Row],[tenure]]&lt;=48,"37-48 Months",
IF(TelcoData2[[#This Row],[tenure]]&lt;=60,"49-60 Months",
"61-72 Months")))))</f>
        <v>37-48 Months</v>
      </c>
    </row>
    <row r="2015" spans="1:24" x14ac:dyDescent="0.3">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s="5">
        <v>589.25</v>
      </c>
      <c r="U2015" t="s">
        <v>24</v>
      </c>
      <c r="V2015" s="5">
        <f>IFERROR(VALUE(TRIM(TelcoData2[[#This Row],[TotalCharges]])),"")</f>
        <v>589.25</v>
      </c>
      <c r="W2015">
        <f>IF(TelcoData2[[#This Row],[Churn]]="Yes",1,0)</f>
        <v>0</v>
      </c>
      <c r="X2015" t="str">
        <f>IF(TelcoData2[[#This Row],[tenure]]&lt;=12,"0-12 Months",
IF(TelcoData2[[#This Row],[tenure]]&lt;=24,"13-24 Months",
IF(TelcoData2[[#This Row],[tenure]]&lt;=36,"25-36 Months",
IF(TelcoData2[[#This Row],[tenure]]&lt;=48,"37-48 Months",
IF(TelcoData2[[#This Row],[tenure]]&lt;=60,"49-60 Months",
"61-72 Months")))))</f>
        <v>25-36 Months</v>
      </c>
    </row>
    <row r="2016" spans="1:24" x14ac:dyDescent="0.3">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s="5">
        <v>750.1</v>
      </c>
      <c r="U2016" t="s">
        <v>24</v>
      </c>
      <c r="V2016" s="5">
        <f>IFERROR(VALUE(TRIM(TelcoData2[[#This Row],[TotalCharges]])),"")</f>
        <v>750.1</v>
      </c>
      <c r="W2016">
        <f>IF(TelcoData2[[#This Row],[Churn]]="Yes",1,0)</f>
        <v>0</v>
      </c>
      <c r="X2016" t="str">
        <f>IF(TelcoData2[[#This Row],[tenure]]&lt;=12,"0-12 Months",
IF(TelcoData2[[#This Row],[tenure]]&lt;=24,"13-24 Months",
IF(TelcoData2[[#This Row],[tenure]]&lt;=36,"25-36 Months",
IF(TelcoData2[[#This Row],[tenure]]&lt;=48,"37-48 Months",
IF(TelcoData2[[#This Row],[tenure]]&lt;=60,"49-60 Months",
"61-72 Months")))))</f>
        <v>13-24 Months</v>
      </c>
    </row>
    <row r="2017" spans="1:24" x14ac:dyDescent="0.3">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s="5">
        <v>1410.25</v>
      </c>
      <c r="U2017" t="s">
        <v>24</v>
      </c>
      <c r="V2017" s="5">
        <f>IFERROR(VALUE(TRIM(TelcoData2[[#This Row],[TotalCharges]])),"")</f>
        <v>1410.25</v>
      </c>
      <c r="W2017">
        <f>IF(TelcoData2[[#This Row],[Churn]]="Yes",1,0)</f>
        <v>0</v>
      </c>
      <c r="X2017" t="str">
        <f>IF(TelcoData2[[#This Row],[tenure]]&lt;=12,"0-12 Months",
IF(TelcoData2[[#This Row],[tenure]]&lt;=24,"13-24 Months",
IF(TelcoData2[[#This Row],[tenure]]&lt;=36,"25-36 Months",
IF(TelcoData2[[#This Row],[tenure]]&lt;=48,"37-48 Months",
IF(TelcoData2[[#This Row],[tenure]]&lt;=60,"49-60 Months",
"61-72 Months")))))</f>
        <v>25-36 Months</v>
      </c>
    </row>
    <row r="2018" spans="1:24" x14ac:dyDescent="0.3">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s="5">
        <v>830.85</v>
      </c>
      <c r="U2018" t="s">
        <v>23</v>
      </c>
      <c r="V2018" s="5">
        <f>IFERROR(VALUE(TRIM(TelcoData2[[#This Row],[TotalCharges]])),"")</f>
        <v>830.85</v>
      </c>
      <c r="W2018">
        <f>IF(TelcoData2[[#This Row],[Churn]]="Yes",1,0)</f>
        <v>1</v>
      </c>
      <c r="X2018" t="str">
        <f>IF(TelcoData2[[#This Row],[tenure]]&lt;=12,"0-12 Months",
IF(TelcoData2[[#This Row],[tenure]]&lt;=24,"13-24 Months",
IF(TelcoData2[[#This Row],[tenure]]&lt;=36,"25-36 Months",
IF(TelcoData2[[#This Row],[tenure]]&lt;=48,"37-48 Months",
IF(TelcoData2[[#This Row],[tenure]]&lt;=60,"49-60 Months",
"61-72 Months")))))</f>
        <v>0-12 Months</v>
      </c>
    </row>
    <row r="2019" spans="1:24" x14ac:dyDescent="0.3">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s="5">
        <v>743.5</v>
      </c>
      <c r="U2019" t="s">
        <v>24</v>
      </c>
      <c r="V2019" s="5">
        <f>IFERROR(VALUE(TRIM(TelcoData2[[#This Row],[TotalCharges]])),"")</f>
        <v>743.5</v>
      </c>
      <c r="W2019">
        <f>IF(TelcoData2[[#This Row],[Churn]]="Yes",1,0)</f>
        <v>0</v>
      </c>
      <c r="X2019" t="str">
        <f>IF(TelcoData2[[#This Row],[tenure]]&lt;=12,"0-12 Months",
IF(TelcoData2[[#This Row],[tenure]]&lt;=24,"13-24 Months",
IF(TelcoData2[[#This Row],[tenure]]&lt;=36,"25-36 Months",
IF(TelcoData2[[#This Row],[tenure]]&lt;=48,"37-48 Months",
IF(TelcoData2[[#This Row],[tenure]]&lt;=60,"49-60 Months",
"61-72 Months")))))</f>
        <v>37-48 Months</v>
      </c>
    </row>
    <row r="2020" spans="1:24" x14ac:dyDescent="0.3">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s="5">
        <v>45.3</v>
      </c>
      <c r="U2020" t="s">
        <v>23</v>
      </c>
      <c r="V2020" s="5">
        <f>IFERROR(VALUE(TRIM(TelcoData2[[#This Row],[TotalCharges]])),"")</f>
        <v>45.3</v>
      </c>
      <c r="W2020">
        <f>IF(TelcoData2[[#This Row],[Churn]]="Yes",1,0)</f>
        <v>1</v>
      </c>
      <c r="X2020" t="str">
        <f>IF(TelcoData2[[#This Row],[tenure]]&lt;=12,"0-12 Months",
IF(TelcoData2[[#This Row],[tenure]]&lt;=24,"13-24 Months",
IF(TelcoData2[[#This Row],[tenure]]&lt;=36,"25-36 Months",
IF(TelcoData2[[#This Row],[tenure]]&lt;=48,"37-48 Months",
IF(TelcoData2[[#This Row],[tenure]]&lt;=60,"49-60 Months",
"61-72 Months")))))</f>
        <v>0-12 Months</v>
      </c>
    </row>
    <row r="2021" spans="1:24" x14ac:dyDescent="0.3">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s="5">
        <v>7040.85</v>
      </c>
      <c r="U2021" t="s">
        <v>23</v>
      </c>
      <c r="V2021" s="5">
        <f>IFERROR(VALUE(TRIM(TelcoData2[[#This Row],[TotalCharges]])),"")</f>
        <v>7040.85</v>
      </c>
      <c r="W2021">
        <f>IF(TelcoData2[[#This Row],[Churn]]="Yes",1,0)</f>
        <v>1</v>
      </c>
      <c r="X2021" t="str">
        <f>IF(TelcoData2[[#This Row],[tenure]]&lt;=12,"0-12 Months",
IF(TelcoData2[[#This Row],[tenure]]&lt;=24,"13-24 Months",
IF(TelcoData2[[#This Row],[tenure]]&lt;=36,"25-36 Months",
IF(TelcoData2[[#This Row],[tenure]]&lt;=48,"37-48 Months",
IF(TelcoData2[[#This Row],[tenure]]&lt;=60,"49-60 Months",
"61-72 Months")))))</f>
        <v>61-72 Months</v>
      </c>
    </row>
    <row r="2022" spans="1:24" x14ac:dyDescent="0.3">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s="5">
        <v>3865.45</v>
      </c>
      <c r="U2022" t="s">
        <v>24</v>
      </c>
      <c r="V2022" s="5">
        <f>IFERROR(VALUE(TRIM(TelcoData2[[#This Row],[TotalCharges]])),"")</f>
        <v>3865.45</v>
      </c>
      <c r="W2022">
        <f>IF(TelcoData2[[#This Row],[Churn]]="Yes",1,0)</f>
        <v>0</v>
      </c>
      <c r="X2022" t="str">
        <f>IF(TelcoData2[[#This Row],[tenure]]&lt;=12,"0-12 Months",
IF(TelcoData2[[#This Row],[tenure]]&lt;=24,"13-24 Months",
IF(TelcoData2[[#This Row],[tenure]]&lt;=36,"25-36 Months",
IF(TelcoData2[[#This Row],[tenure]]&lt;=48,"37-48 Months",
IF(TelcoData2[[#This Row],[tenure]]&lt;=60,"49-60 Months",
"61-72 Months")))))</f>
        <v>49-60 Months</v>
      </c>
    </row>
    <row r="2023" spans="1:24" x14ac:dyDescent="0.3">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s="5">
        <v>6825.65</v>
      </c>
      <c r="U2023" t="s">
        <v>24</v>
      </c>
      <c r="V2023" s="5">
        <f>IFERROR(VALUE(TRIM(TelcoData2[[#This Row],[TotalCharges]])),"")</f>
        <v>6825.65</v>
      </c>
      <c r="W2023">
        <f>IF(TelcoData2[[#This Row],[Churn]]="Yes",1,0)</f>
        <v>0</v>
      </c>
      <c r="X2023" t="str">
        <f>IF(TelcoData2[[#This Row],[tenure]]&lt;=12,"0-12 Months",
IF(TelcoData2[[#This Row],[tenure]]&lt;=24,"13-24 Months",
IF(TelcoData2[[#This Row],[tenure]]&lt;=36,"25-36 Months",
IF(TelcoData2[[#This Row],[tenure]]&lt;=48,"37-48 Months",
IF(TelcoData2[[#This Row],[tenure]]&lt;=60,"49-60 Months",
"61-72 Months")))))</f>
        <v>61-72 Months</v>
      </c>
    </row>
    <row r="2024" spans="1:24" x14ac:dyDescent="0.3">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s="5">
        <v>1340.1</v>
      </c>
      <c r="U2024" t="s">
        <v>24</v>
      </c>
      <c r="V2024" s="5">
        <f>IFERROR(VALUE(TRIM(TelcoData2[[#This Row],[TotalCharges]])),"")</f>
        <v>1340.1</v>
      </c>
      <c r="W2024">
        <f>IF(TelcoData2[[#This Row],[Churn]]="Yes",1,0)</f>
        <v>0</v>
      </c>
      <c r="X2024" t="str">
        <f>IF(TelcoData2[[#This Row],[tenure]]&lt;=12,"0-12 Months",
IF(TelcoData2[[#This Row],[tenure]]&lt;=24,"13-24 Months",
IF(TelcoData2[[#This Row],[tenure]]&lt;=36,"25-36 Months",
IF(TelcoData2[[#This Row],[tenure]]&lt;=48,"37-48 Months",
IF(TelcoData2[[#This Row],[tenure]]&lt;=60,"49-60 Months",
"61-72 Months")))))</f>
        <v>13-24 Months</v>
      </c>
    </row>
    <row r="2025" spans="1:24" x14ac:dyDescent="0.3">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s="5">
        <v>371.65</v>
      </c>
      <c r="U2025" t="s">
        <v>23</v>
      </c>
      <c r="V2025" s="5">
        <f>IFERROR(VALUE(TRIM(TelcoData2[[#This Row],[TotalCharges]])),"")</f>
        <v>371.65</v>
      </c>
      <c r="W2025">
        <f>IF(TelcoData2[[#This Row],[Churn]]="Yes",1,0)</f>
        <v>1</v>
      </c>
      <c r="X2025" t="str">
        <f>IF(TelcoData2[[#This Row],[tenure]]&lt;=12,"0-12 Months",
IF(TelcoData2[[#This Row],[tenure]]&lt;=24,"13-24 Months",
IF(TelcoData2[[#This Row],[tenure]]&lt;=36,"25-36 Months",
IF(TelcoData2[[#This Row],[tenure]]&lt;=48,"37-48 Months",
IF(TelcoData2[[#This Row],[tenure]]&lt;=60,"49-60 Months",
"61-72 Months")))))</f>
        <v>0-12 Months</v>
      </c>
    </row>
    <row r="2026" spans="1:24" x14ac:dyDescent="0.3">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s="5">
        <v>1184</v>
      </c>
      <c r="U2026" t="s">
        <v>24</v>
      </c>
      <c r="V2026" s="5">
        <f>IFERROR(VALUE(TRIM(TelcoData2[[#This Row],[TotalCharges]])),"")</f>
        <v>1184</v>
      </c>
      <c r="W2026">
        <f>IF(TelcoData2[[#This Row],[Churn]]="Yes",1,0)</f>
        <v>0</v>
      </c>
      <c r="X2026" t="str">
        <f>IF(TelcoData2[[#This Row],[tenure]]&lt;=12,"0-12 Months",
IF(TelcoData2[[#This Row],[tenure]]&lt;=24,"13-24 Months",
IF(TelcoData2[[#This Row],[tenure]]&lt;=36,"25-36 Months",
IF(TelcoData2[[#This Row],[tenure]]&lt;=48,"37-48 Months",
IF(TelcoData2[[#This Row],[tenure]]&lt;=60,"49-60 Months",
"61-72 Months")))))</f>
        <v>0-12 Months</v>
      </c>
    </row>
    <row r="2027" spans="1:24" x14ac:dyDescent="0.3">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s="5">
        <v>8477.7000000000007</v>
      </c>
      <c r="U2027" t="s">
        <v>24</v>
      </c>
      <c r="V2027" s="5">
        <f>IFERROR(VALUE(TRIM(TelcoData2[[#This Row],[TotalCharges]])),"")</f>
        <v>8477.7000000000007</v>
      </c>
      <c r="W2027">
        <f>IF(TelcoData2[[#This Row],[Churn]]="Yes",1,0)</f>
        <v>0</v>
      </c>
      <c r="X2027" t="str">
        <f>IF(TelcoData2[[#This Row],[tenure]]&lt;=12,"0-12 Months",
IF(TelcoData2[[#This Row],[tenure]]&lt;=24,"13-24 Months",
IF(TelcoData2[[#This Row],[tenure]]&lt;=36,"25-36 Months",
IF(TelcoData2[[#This Row],[tenure]]&lt;=48,"37-48 Months",
IF(TelcoData2[[#This Row],[tenure]]&lt;=60,"49-60 Months",
"61-72 Months")))))</f>
        <v>61-72 Months</v>
      </c>
    </row>
    <row r="2028" spans="1:24" x14ac:dyDescent="0.3">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s="5">
        <v>7382.85</v>
      </c>
      <c r="U2028" t="s">
        <v>24</v>
      </c>
      <c r="V2028" s="5">
        <f>IFERROR(VALUE(TRIM(TelcoData2[[#This Row],[TotalCharges]])),"")</f>
        <v>7382.85</v>
      </c>
      <c r="W2028">
        <f>IF(TelcoData2[[#This Row],[Churn]]="Yes",1,0)</f>
        <v>0</v>
      </c>
      <c r="X2028" t="str">
        <f>IF(TelcoData2[[#This Row],[tenure]]&lt;=12,"0-12 Months",
IF(TelcoData2[[#This Row],[tenure]]&lt;=24,"13-24 Months",
IF(TelcoData2[[#This Row],[tenure]]&lt;=36,"25-36 Months",
IF(TelcoData2[[#This Row],[tenure]]&lt;=48,"37-48 Months",
IF(TelcoData2[[#This Row],[tenure]]&lt;=60,"49-60 Months",
"61-72 Months")))))</f>
        <v>61-72 Months</v>
      </c>
    </row>
    <row r="2029" spans="1:24" x14ac:dyDescent="0.3">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s="5">
        <v>456.85</v>
      </c>
      <c r="U2029" t="s">
        <v>24</v>
      </c>
      <c r="V2029" s="5">
        <f>IFERROR(VALUE(TRIM(TelcoData2[[#This Row],[TotalCharges]])),"")</f>
        <v>456.85</v>
      </c>
      <c r="W2029">
        <f>IF(TelcoData2[[#This Row],[Churn]]="Yes",1,0)</f>
        <v>0</v>
      </c>
      <c r="X2029" t="str">
        <f>IF(TelcoData2[[#This Row],[tenure]]&lt;=12,"0-12 Months",
IF(TelcoData2[[#This Row],[tenure]]&lt;=24,"13-24 Months",
IF(TelcoData2[[#This Row],[tenure]]&lt;=36,"25-36 Months",
IF(TelcoData2[[#This Row],[tenure]]&lt;=48,"37-48 Months",
IF(TelcoData2[[#This Row],[tenure]]&lt;=60,"49-60 Months",
"61-72 Months")))))</f>
        <v>13-24 Months</v>
      </c>
    </row>
    <row r="2030" spans="1:24" x14ac:dyDescent="0.3">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s="5">
        <v>331.6</v>
      </c>
      <c r="U2030" t="s">
        <v>24</v>
      </c>
      <c r="V2030" s="5">
        <f>IFERROR(VALUE(TRIM(TelcoData2[[#This Row],[TotalCharges]])),"")</f>
        <v>331.6</v>
      </c>
      <c r="W2030">
        <f>IF(TelcoData2[[#This Row],[Churn]]="Yes",1,0)</f>
        <v>0</v>
      </c>
      <c r="X2030" t="str">
        <f>IF(TelcoData2[[#This Row],[tenure]]&lt;=12,"0-12 Months",
IF(TelcoData2[[#This Row],[tenure]]&lt;=24,"13-24 Months",
IF(TelcoData2[[#This Row],[tenure]]&lt;=36,"25-36 Months",
IF(TelcoData2[[#This Row],[tenure]]&lt;=48,"37-48 Months",
IF(TelcoData2[[#This Row],[tenure]]&lt;=60,"49-60 Months",
"61-72 Months")))))</f>
        <v>13-24 Months</v>
      </c>
    </row>
    <row r="2031" spans="1:24" x14ac:dyDescent="0.3">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s="5">
        <v>6056.15</v>
      </c>
      <c r="U2031" t="s">
        <v>23</v>
      </c>
      <c r="V2031" s="5">
        <f>IFERROR(VALUE(TRIM(TelcoData2[[#This Row],[TotalCharges]])),"")</f>
        <v>6056.15</v>
      </c>
      <c r="W2031">
        <f>IF(TelcoData2[[#This Row],[Churn]]="Yes",1,0)</f>
        <v>1</v>
      </c>
      <c r="X2031" t="str">
        <f>IF(TelcoData2[[#This Row],[tenure]]&lt;=12,"0-12 Months",
IF(TelcoData2[[#This Row],[tenure]]&lt;=24,"13-24 Months",
IF(TelcoData2[[#This Row],[tenure]]&lt;=36,"25-36 Months",
IF(TelcoData2[[#This Row],[tenure]]&lt;=48,"37-48 Months",
IF(TelcoData2[[#This Row],[tenure]]&lt;=60,"49-60 Months",
"61-72 Months")))))</f>
        <v>61-72 Months</v>
      </c>
    </row>
    <row r="2032" spans="1:24" x14ac:dyDescent="0.3">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s="5">
        <v>134.6</v>
      </c>
      <c r="U2032" t="s">
        <v>24</v>
      </c>
      <c r="V2032" s="5">
        <f>IFERROR(VALUE(TRIM(TelcoData2[[#This Row],[TotalCharges]])),"")</f>
        <v>134.6</v>
      </c>
      <c r="W2032">
        <f>IF(TelcoData2[[#This Row],[Churn]]="Yes",1,0)</f>
        <v>0</v>
      </c>
      <c r="X2032" t="str">
        <f>IF(TelcoData2[[#This Row],[tenure]]&lt;=12,"0-12 Months",
IF(TelcoData2[[#This Row],[tenure]]&lt;=24,"13-24 Months",
IF(TelcoData2[[#This Row],[tenure]]&lt;=36,"25-36 Months",
IF(TelcoData2[[#This Row],[tenure]]&lt;=48,"37-48 Months",
IF(TelcoData2[[#This Row],[tenure]]&lt;=60,"49-60 Months",
"61-72 Months")))))</f>
        <v>0-12 Months</v>
      </c>
    </row>
    <row r="2033" spans="1:24" x14ac:dyDescent="0.3">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s="5">
        <v>125.5</v>
      </c>
      <c r="U2033" t="s">
        <v>24</v>
      </c>
      <c r="V2033" s="5">
        <f>IFERROR(VALUE(TRIM(TelcoData2[[#This Row],[TotalCharges]])),"")</f>
        <v>125.5</v>
      </c>
      <c r="W2033">
        <f>IF(TelcoData2[[#This Row],[Churn]]="Yes",1,0)</f>
        <v>0</v>
      </c>
      <c r="X2033" t="str">
        <f>IF(TelcoData2[[#This Row],[tenure]]&lt;=12,"0-12 Months",
IF(TelcoData2[[#This Row],[tenure]]&lt;=24,"13-24 Months",
IF(TelcoData2[[#This Row],[tenure]]&lt;=36,"25-36 Months",
IF(TelcoData2[[#This Row],[tenure]]&lt;=48,"37-48 Months",
IF(TelcoData2[[#This Row],[tenure]]&lt;=60,"49-60 Months",
"61-72 Months")))))</f>
        <v>0-12 Months</v>
      </c>
    </row>
    <row r="2034" spans="1:24" x14ac:dyDescent="0.3">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s="5">
        <v>1390.6</v>
      </c>
      <c r="U2034" t="s">
        <v>23</v>
      </c>
      <c r="V2034" s="5">
        <f>IFERROR(VALUE(TRIM(TelcoData2[[#This Row],[TotalCharges]])),"")</f>
        <v>1390.6</v>
      </c>
      <c r="W2034">
        <f>IF(TelcoData2[[#This Row],[Churn]]="Yes",1,0)</f>
        <v>1</v>
      </c>
      <c r="X2034" t="str">
        <f>IF(TelcoData2[[#This Row],[tenure]]&lt;=12,"0-12 Months",
IF(TelcoData2[[#This Row],[tenure]]&lt;=24,"13-24 Months",
IF(TelcoData2[[#This Row],[tenure]]&lt;=36,"25-36 Months",
IF(TelcoData2[[#This Row],[tenure]]&lt;=48,"37-48 Months",
IF(TelcoData2[[#This Row],[tenure]]&lt;=60,"49-60 Months",
"61-72 Months")))))</f>
        <v>13-24 Months</v>
      </c>
    </row>
    <row r="2035" spans="1:24" x14ac:dyDescent="0.3">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s="5">
        <v>20.2</v>
      </c>
      <c r="U2035" t="s">
        <v>23</v>
      </c>
      <c r="V2035" s="5">
        <f>IFERROR(VALUE(TRIM(TelcoData2[[#This Row],[TotalCharges]])),"")</f>
        <v>20.2</v>
      </c>
      <c r="W2035">
        <f>IF(TelcoData2[[#This Row],[Churn]]="Yes",1,0)</f>
        <v>1</v>
      </c>
      <c r="X2035" t="str">
        <f>IF(TelcoData2[[#This Row],[tenure]]&lt;=12,"0-12 Months",
IF(TelcoData2[[#This Row],[tenure]]&lt;=24,"13-24 Months",
IF(TelcoData2[[#This Row],[tenure]]&lt;=36,"25-36 Months",
IF(TelcoData2[[#This Row],[tenure]]&lt;=48,"37-48 Months",
IF(TelcoData2[[#This Row],[tenure]]&lt;=60,"49-60 Months",
"61-72 Months")))))</f>
        <v>0-12 Months</v>
      </c>
    </row>
    <row r="2036" spans="1:24" x14ac:dyDescent="0.3">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s="5">
        <v>2511.3000000000002</v>
      </c>
      <c r="U2036" t="s">
        <v>24</v>
      </c>
      <c r="V2036" s="5">
        <f>IFERROR(VALUE(TRIM(TelcoData2[[#This Row],[TotalCharges]])),"")</f>
        <v>2511.3000000000002</v>
      </c>
      <c r="W2036">
        <f>IF(TelcoData2[[#This Row],[Churn]]="Yes",1,0)</f>
        <v>0</v>
      </c>
      <c r="X2036" t="str">
        <f>IF(TelcoData2[[#This Row],[tenure]]&lt;=12,"0-12 Months",
IF(TelcoData2[[#This Row],[tenure]]&lt;=24,"13-24 Months",
IF(TelcoData2[[#This Row],[tenure]]&lt;=36,"25-36 Months",
IF(TelcoData2[[#This Row],[tenure]]&lt;=48,"37-48 Months",
IF(TelcoData2[[#This Row],[tenure]]&lt;=60,"49-60 Months",
"61-72 Months")))))</f>
        <v>37-48 Months</v>
      </c>
    </row>
    <row r="2037" spans="1:24" x14ac:dyDescent="0.3">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s="5">
        <v>2737.05</v>
      </c>
      <c r="U2037" t="s">
        <v>24</v>
      </c>
      <c r="V2037" s="5">
        <f>IFERROR(VALUE(TRIM(TelcoData2[[#This Row],[TotalCharges]])),"")</f>
        <v>2737.05</v>
      </c>
      <c r="W2037">
        <f>IF(TelcoData2[[#This Row],[Churn]]="Yes",1,0)</f>
        <v>0</v>
      </c>
      <c r="X2037" t="str">
        <f>IF(TelcoData2[[#This Row],[tenure]]&lt;=12,"0-12 Months",
IF(TelcoData2[[#This Row],[tenure]]&lt;=24,"13-24 Months",
IF(TelcoData2[[#This Row],[tenure]]&lt;=36,"25-36 Months",
IF(TelcoData2[[#This Row],[tenure]]&lt;=48,"37-48 Months",
IF(TelcoData2[[#This Row],[tenure]]&lt;=60,"49-60 Months",
"61-72 Months")))))</f>
        <v>37-48 Months</v>
      </c>
    </row>
    <row r="2038" spans="1:24" x14ac:dyDescent="0.3">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s="5">
        <v>74.3</v>
      </c>
      <c r="U2038" t="s">
        <v>24</v>
      </c>
      <c r="V2038" s="5">
        <f>IFERROR(VALUE(TRIM(TelcoData2[[#This Row],[TotalCharges]])),"")</f>
        <v>74.3</v>
      </c>
      <c r="W2038">
        <f>IF(TelcoData2[[#This Row],[Churn]]="Yes",1,0)</f>
        <v>0</v>
      </c>
      <c r="X2038" t="str">
        <f>IF(TelcoData2[[#This Row],[tenure]]&lt;=12,"0-12 Months",
IF(TelcoData2[[#This Row],[tenure]]&lt;=24,"13-24 Months",
IF(TelcoData2[[#This Row],[tenure]]&lt;=36,"25-36 Months",
IF(TelcoData2[[#This Row],[tenure]]&lt;=48,"37-48 Months",
IF(TelcoData2[[#This Row],[tenure]]&lt;=60,"49-60 Months",
"61-72 Months")))))</f>
        <v>0-12 Months</v>
      </c>
    </row>
    <row r="2039" spans="1:24" x14ac:dyDescent="0.3">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s="5">
        <v>70.599999999999994</v>
      </c>
      <c r="U2039" t="s">
        <v>24</v>
      </c>
      <c r="V2039" s="5">
        <f>IFERROR(VALUE(TRIM(TelcoData2[[#This Row],[TotalCharges]])),"")</f>
        <v>70.599999999999994</v>
      </c>
      <c r="W2039">
        <f>IF(TelcoData2[[#This Row],[Churn]]="Yes",1,0)</f>
        <v>0</v>
      </c>
      <c r="X2039" t="str">
        <f>IF(TelcoData2[[#This Row],[tenure]]&lt;=12,"0-12 Months",
IF(TelcoData2[[#This Row],[tenure]]&lt;=24,"13-24 Months",
IF(TelcoData2[[#This Row],[tenure]]&lt;=36,"25-36 Months",
IF(TelcoData2[[#This Row],[tenure]]&lt;=48,"37-48 Months",
IF(TelcoData2[[#This Row],[tenure]]&lt;=60,"49-60 Months",
"61-72 Months")))))</f>
        <v>0-12 Months</v>
      </c>
    </row>
    <row r="2040" spans="1:24" x14ac:dyDescent="0.3">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s="5">
        <v>2361.8000000000002</v>
      </c>
      <c r="U2040" t="s">
        <v>23</v>
      </c>
      <c r="V2040" s="5">
        <f>IFERROR(VALUE(TRIM(TelcoData2[[#This Row],[TotalCharges]])),"")</f>
        <v>2361.8000000000002</v>
      </c>
      <c r="W2040">
        <f>IF(TelcoData2[[#This Row],[Churn]]="Yes",1,0)</f>
        <v>1</v>
      </c>
      <c r="X2040" t="str">
        <f>IF(TelcoData2[[#This Row],[tenure]]&lt;=12,"0-12 Months",
IF(TelcoData2[[#This Row],[tenure]]&lt;=24,"13-24 Months",
IF(TelcoData2[[#This Row],[tenure]]&lt;=36,"25-36 Months",
IF(TelcoData2[[#This Row],[tenure]]&lt;=48,"37-48 Months",
IF(TelcoData2[[#This Row],[tenure]]&lt;=60,"49-60 Months",
"61-72 Months")))))</f>
        <v>25-36 Months</v>
      </c>
    </row>
    <row r="2041" spans="1:24" x14ac:dyDescent="0.3">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s="5">
        <v>1730.35</v>
      </c>
      <c r="U2041" t="s">
        <v>23</v>
      </c>
      <c r="V2041" s="5">
        <f>IFERROR(VALUE(TRIM(TelcoData2[[#This Row],[TotalCharges]])),"")</f>
        <v>1730.35</v>
      </c>
      <c r="W2041">
        <f>IF(TelcoData2[[#This Row],[Churn]]="Yes",1,0)</f>
        <v>1</v>
      </c>
      <c r="X2041" t="str">
        <f>IF(TelcoData2[[#This Row],[tenure]]&lt;=12,"0-12 Months",
IF(TelcoData2[[#This Row],[tenure]]&lt;=24,"13-24 Months",
IF(TelcoData2[[#This Row],[tenure]]&lt;=36,"25-36 Months",
IF(TelcoData2[[#This Row],[tenure]]&lt;=48,"37-48 Months",
IF(TelcoData2[[#This Row],[tenure]]&lt;=60,"49-60 Months",
"61-72 Months")))))</f>
        <v>13-24 Months</v>
      </c>
    </row>
    <row r="2042" spans="1:24" x14ac:dyDescent="0.3">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s="5">
        <v>6404</v>
      </c>
      <c r="U2042" t="s">
        <v>24</v>
      </c>
      <c r="V2042" s="5">
        <f>IFERROR(VALUE(TRIM(TelcoData2[[#This Row],[TotalCharges]])),"")</f>
        <v>6404</v>
      </c>
      <c r="W2042">
        <f>IF(TelcoData2[[#This Row],[Churn]]="Yes",1,0)</f>
        <v>0</v>
      </c>
      <c r="X2042" t="str">
        <f>IF(TelcoData2[[#This Row],[tenure]]&lt;=12,"0-12 Months",
IF(TelcoData2[[#This Row],[tenure]]&lt;=24,"13-24 Months",
IF(TelcoData2[[#This Row],[tenure]]&lt;=36,"25-36 Months",
IF(TelcoData2[[#This Row],[tenure]]&lt;=48,"37-48 Months",
IF(TelcoData2[[#This Row],[tenure]]&lt;=60,"49-60 Months",
"61-72 Months")))))</f>
        <v>61-72 Months</v>
      </c>
    </row>
    <row r="2043" spans="1:24" x14ac:dyDescent="0.3">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s="5">
        <v>165.35</v>
      </c>
      <c r="U2043" t="s">
        <v>24</v>
      </c>
      <c r="V2043" s="5">
        <f>IFERROR(VALUE(TRIM(TelcoData2[[#This Row],[TotalCharges]])),"")</f>
        <v>165.35</v>
      </c>
      <c r="W2043">
        <f>IF(TelcoData2[[#This Row],[Churn]]="Yes",1,0)</f>
        <v>0</v>
      </c>
      <c r="X2043" t="str">
        <f>IF(TelcoData2[[#This Row],[tenure]]&lt;=12,"0-12 Months",
IF(TelcoData2[[#This Row],[tenure]]&lt;=24,"13-24 Months",
IF(TelcoData2[[#This Row],[tenure]]&lt;=36,"25-36 Months",
IF(TelcoData2[[#This Row],[tenure]]&lt;=48,"37-48 Months",
IF(TelcoData2[[#This Row],[tenure]]&lt;=60,"49-60 Months",
"61-72 Months")))))</f>
        <v>0-12 Months</v>
      </c>
    </row>
    <row r="2044" spans="1:24" x14ac:dyDescent="0.3">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s="5">
        <v>1867.6</v>
      </c>
      <c r="U2044" t="s">
        <v>24</v>
      </c>
      <c r="V2044" s="5">
        <f>IFERROR(VALUE(TRIM(TelcoData2[[#This Row],[TotalCharges]])),"")</f>
        <v>1867.6</v>
      </c>
      <c r="W2044">
        <f>IF(TelcoData2[[#This Row],[Churn]]="Yes",1,0)</f>
        <v>0</v>
      </c>
      <c r="X2044" t="str">
        <f>IF(TelcoData2[[#This Row],[tenure]]&lt;=12,"0-12 Months",
IF(TelcoData2[[#This Row],[tenure]]&lt;=24,"13-24 Months",
IF(TelcoData2[[#This Row],[tenure]]&lt;=36,"25-36 Months",
IF(TelcoData2[[#This Row],[tenure]]&lt;=48,"37-48 Months",
IF(TelcoData2[[#This Row],[tenure]]&lt;=60,"49-60 Months",
"61-72 Months")))))</f>
        <v>25-36 Months</v>
      </c>
    </row>
    <row r="2045" spans="1:24" x14ac:dyDescent="0.3">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s="5">
        <v>1043.3</v>
      </c>
      <c r="U2045" t="s">
        <v>24</v>
      </c>
      <c r="V2045" s="5">
        <f>IFERROR(VALUE(TRIM(TelcoData2[[#This Row],[TotalCharges]])),"")</f>
        <v>1043.3</v>
      </c>
      <c r="W2045">
        <f>IF(TelcoData2[[#This Row],[Churn]]="Yes",1,0)</f>
        <v>0</v>
      </c>
      <c r="X2045" t="str">
        <f>IF(TelcoData2[[#This Row],[tenure]]&lt;=12,"0-12 Months",
IF(TelcoData2[[#This Row],[tenure]]&lt;=24,"13-24 Months",
IF(TelcoData2[[#This Row],[tenure]]&lt;=36,"25-36 Months",
IF(TelcoData2[[#This Row],[tenure]]&lt;=48,"37-48 Months",
IF(TelcoData2[[#This Row],[tenure]]&lt;=60,"49-60 Months",
"61-72 Months")))))</f>
        <v>13-24 Months</v>
      </c>
    </row>
    <row r="2046" spans="1:24" x14ac:dyDescent="0.3">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s="5">
        <v>128.6</v>
      </c>
      <c r="U2046" t="s">
        <v>24</v>
      </c>
      <c r="V2046" s="5">
        <f>IFERROR(VALUE(TRIM(TelcoData2[[#This Row],[TotalCharges]])),"")</f>
        <v>128.6</v>
      </c>
      <c r="W2046">
        <f>IF(TelcoData2[[#This Row],[Churn]]="Yes",1,0)</f>
        <v>0</v>
      </c>
      <c r="X2046" t="str">
        <f>IF(TelcoData2[[#This Row],[tenure]]&lt;=12,"0-12 Months",
IF(TelcoData2[[#This Row],[tenure]]&lt;=24,"13-24 Months",
IF(TelcoData2[[#This Row],[tenure]]&lt;=36,"25-36 Months",
IF(TelcoData2[[#This Row],[tenure]]&lt;=48,"37-48 Months",
IF(TelcoData2[[#This Row],[tenure]]&lt;=60,"49-60 Months",
"61-72 Months")))))</f>
        <v>0-12 Months</v>
      </c>
    </row>
    <row r="2047" spans="1:24" x14ac:dyDescent="0.3">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s="5">
        <v>7455.45</v>
      </c>
      <c r="U2047" t="s">
        <v>24</v>
      </c>
      <c r="V2047" s="5">
        <f>IFERROR(VALUE(TRIM(TelcoData2[[#This Row],[TotalCharges]])),"")</f>
        <v>7455.45</v>
      </c>
      <c r="W2047">
        <f>IF(TelcoData2[[#This Row],[Churn]]="Yes",1,0)</f>
        <v>0</v>
      </c>
      <c r="X2047" t="str">
        <f>IF(TelcoData2[[#This Row],[tenure]]&lt;=12,"0-12 Months",
IF(TelcoData2[[#This Row],[tenure]]&lt;=24,"13-24 Months",
IF(TelcoData2[[#This Row],[tenure]]&lt;=36,"25-36 Months",
IF(TelcoData2[[#This Row],[tenure]]&lt;=48,"37-48 Months",
IF(TelcoData2[[#This Row],[tenure]]&lt;=60,"49-60 Months",
"61-72 Months")))))</f>
        <v>61-72 Months</v>
      </c>
    </row>
    <row r="2048" spans="1:24" x14ac:dyDescent="0.3">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s="5">
        <v>24.7</v>
      </c>
      <c r="U2048" t="s">
        <v>24</v>
      </c>
      <c r="V2048" s="5">
        <f>IFERROR(VALUE(TRIM(TelcoData2[[#This Row],[TotalCharges]])),"")</f>
        <v>24.7</v>
      </c>
      <c r="W2048">
        <f>IF(TelcoData2[[#This Row],[Churn]]="Yes",1,0)</f>
        <v>0</v>
      </c>
      <c r="X2048" t="str">
        <f>IF(TelcoData2[[#This Row],[tenure]]&lt;=12,"0-12 Months",
IF(TelcoData2[[#This Row],[tenure]]&lt;=24,"13-24 Months",
IF(TelcoData2[[#This Row],[tenure]]&lt;=36,"25-36 Months",
IF(TelcoData2[[#This Row],[tenure]]&lt;=48,"37-48 Months",
IF(TelcoData2[[#This Row],[tenure]]&lt;=60,"49-60 Months",
"61-72 Months")))))</f>
        <v>0-12 Months</v>
      </c>
    </row>
    <row r="2049" spans="1:24" x14ac:dyDescent="0.3">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s="5">
        <v>206.15</v>
      </c>
      <c r="U2049" t="s">
        <v>24</v>
      </c>
      <c r="V2049" s="5">
        <f>IFERROR(VALUE(TRIM(TelcoData2[[#This Row],[TotalCharges]])),"")</f>
        <v>206.15</v>
      </c>
      <c r="W2049">
        <f>IF(TelcoData2[[#This Row],[Churn]]="Yes",1,0)</f>
        <v>0</v>
      </c>
      <c r="X2049" t="str">
        <f>IF(TelcoData2[[#This Row],[tenure]]&lt;=12,"0-12 Months",
IF(TelcoData2[[#This Row],[tenure]]&lt;=24,"13-24 Months",
IF(TelcoData2[[#This Row],[tenure]]&lt;=36,"25-36 Months",
IF(TelcoData2[[#This Row],[tenure]]&lt;=48,"37-48 Months",
IF(TelcoData2[[#This Row],[tenure]]&lt;=60,"49-60 Months",
"61-72 Months")))))</f>
        <v>0-12 Months</v>
      </c>
    </row>
    <row r="2050" spans="1:24" x14ac:dyDescent="0.3">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s="5">
        <v>2030.3</v>
      </c>
      <c r="U2050" t="s">
        <v>23</v>
      </c>
      <c r="V2050" s="5">
        <f>IFERROR(VALUE(TRIM(TelcoData2[[#This Row],[TotalCharges]])),"")</f>
        <v>2030.3</v>
      </c>
      <c r="W2050">
        <f>IF(TelcoData2[[#This Row],[Churn]]="Yes",1,0)</f>
        <v>1</v>
      </c>
      <c r="X2050" t="str">
        <f>IF(TelcoData2[[#This Row],[tenure]]&lt;=12,"0-12 Months",
IF(TelcoData2[[#This Row],[tenure]]&lt;=24,"13-24 Months",
IF(TelcoData2[[#This Row],[tenure]]&lt;=36,"25-36 Months",
IF(TelcoData2[[#This Row],[tenure]]&lt;=48,"37-48 Months",
IF(TelcoData2[[#This Row],[tenure]]&lt;=60,"49-60 Months",
"61-72 Months")))))</f>
        <v>13-24 Months</v>
      </c>
    </row>
    <row r="2051" spans="1:24" x14ac:dyDescent="0.3">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s="5">
        <v>5869.4</v>
      </c>
      <c r="U2051" t="s">
        <v>24</v>
      </c>
      <c r="V2051" s="5">
        <f>IFERROR(VALUE(TRIM(TelcoData2[[#This Row],[TotalCharges]])),"")</f>
        <v>5869.4</v>
      </c>
      <c r="W2051">
        <f>IF(TelcoData2[[#This Row],[Churn]]="Yes",1,0)</f>
        <v>0</v>
      </c>
      <c r="X2051" t="str">
        <f>IF(TelcoData2[[#This Row],[tenure]]&lt;=12,"0-12 Months",
IF(TelcoData2[[#This Row],[tenure]]&lt;=24,"13-24 Months",
IF(TelcoData2[[#This Row],[tenure]]&lt;=36,"25-36 Months",
IF(TelcoData2[[#This Row],[tenure]]&lt;=48,"37-48 Months",
IF(TelcoData2[[#This Row],[tenure]]&lt;=60,"49-60 Months",
"61-72 Months")))))</f>
        <v>61-72 Months</v>
      </c>
    </row>
    <row r="2052" spans="1:24" x14ac:dyDescent="0.3">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s="5">
        <v>3377.8</v>
      </c>
      <c r="U2052" t="s">
        <v>24</v>
      </c>
      <c r="V2052" s="5">
        <f>IFERROR(VALUE(TRIM(TelcoData2[[#This Row],[TotalCharges]])),"")</f>
        <v>3377.8</v>
      </c>
      <c r="W2052">
        <f>IF(TelcoData2[[#This Row],[Churn]]="Yes",1,0)</f>
        <v>0</v>
      </c>
      <c r="X2052" t="str">
        <f>IF(TelcoData2[[#This Row],[tenure]]&lt;=12,"0-12 Months",
IF(TelcoData2[[#This Row],[tenure]]&lt;=24,"13-24 Months",
IF(TelcoData2[[#This Row],[tenure]]&lt;=36,"25-36 Months",
IF(TelcoData2[[#This Row],[tenure]]&lt;=48,"37-48 Months",
IF(TelcoData2[[#This Row],[tenure]]&lt;=60,"49-60 Months",
"61-72 Months")))))</f>
        <v>61-72 Months</v>
      </c>
    </row>
    <row r="2053" spans="1:24" x14ac:dyDescent="0.3">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s="5">
        <v>1346.2</v>
      </c>
      <c r="U2053" t="s">
        <v>24</v>
      </c>
      <c r="V2053" s="5">
        <f>IFERROR(VALUE(TRIM(TelcoData2[[#This Row],[TotalCharges]])),"")</f>
        <v>1346.2</v>
      </c>
      <c r="W2053">
        <f>IF(TelcoData2[[#This Row],[Churn]]="Yes",1,0)</f>
        <v>0</v>
      </c>
      <c r="X2053" t="str">
        <f>IF(TelcoData2[[#This Row],[tenure]]&lt;=12,"0-12 Months",
IF(TelcoData2[[#This Row],[tenure]]&lt;=24,"13-24 Months",
IF(TelcoData2[[#This Row],[tenure]]&lt;=36,"25-36 Months",
IF(TelcoData2[[#This Row],[tenure]]&lt;=48,"37-48 Months",
IF(TelcoData2[[#This Row],[tenure]]&lt;=60,"49-60 Months",
"61-72 Months")))))</f>
        <v>61-72 Months</v>
      </c>
    </row>
    <row r="2054" spans="1:24" x14ac:dyDescent="0.3">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s="5">
        <v>4946.05</v>
      </c>
      <c r="U2054" t="s">
        <v>24</v>
      </c>
      <c r="V2054" s="5">
        <f>IFERROR(VALUE(TRIM(TelcoData2[[#This Row],[TotalCharges]])),"")</f>
        <v>4946.05</v>
      </c>
      <c r="W2054">
        <f>IF(TelcoData2[[#This Row],[Churn]]="Yes",1,0)</f>
        <v>0</v>
      </c>
      <c r="X2054" t="str">
        <f>IF(TelcoData2[[#This Row],[tenure]]&lt;=12,"0-12 Months",
IF(TelcoData2[[#This Row],[tenure]]&lt;=24,"13-24 Months",
IF(TelcoData2[[#This Row],[tenure]]&lt;=36,"25-36 Months",
IF(TelcoData2[[#This Row],[tenure]]&lt;=48,"37-48 Months",
IF(TelcoData2[[#This Row],[tenure]]&lt;=60,"49-60 Months",
"61-72 Months")))))</f>
        <v>37-48 Months</v>
      </c>
    </row>
    <row r="2055" spans="1:24" x14ac:dyDescent="0.3">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s="5">
        <v>4065</v>
      </c>
      <c r="U2055" t="s">
        <v>23</v>
      </c>
      <c r="V2055" s="5">
        <f>IFERROR(VALUE(TRIM(TelcoData2[[#This Row],[TotalCharges]])),"")</f>
        <v>4065</v>
      </c>
      <c r="W2055">
        <f>IF(TelcoData2[[#This Row],[Churn]]="Yes",1,0)</f>
        <v>1</v>
      </c>
      <c r="X2055" t="str">
        <f>IF(TelcoData2[[#This Row],[tenure]]&lt;=12,"0-12 Months",
IF(TelcoData2[[#This Row],[tenure]]&lt;=24,"13-24 Months",
IF(TelcoData2[[#This Row],[tenure]]&lt;=36,"25-36 Months",
IF(TelcoData2[[#This Row],[tenure]]&lt;=48,"37-48 Months",
IF(TelcoData2[[#This Row],[tenure]]&lt;=60,"49-60 Months",
"61-72 Months")))))</f>
        <v>37-48 Months</v>
      </c>
    </row>
    <row r="2056" spans="1:24" x14ac:dyDescent="0.3">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s="5">
        <v>106.55</v>
      </c>
      <c r="U2056" t="s">
        <v>23</v>
      </c>
      <c r="V2056" s="5">
        <f>IFERROR(VALUE(TRIM(TelcoData2[[#This Row],[TotalCharges]])),"")</f>
        <v>106.55</v>
      </c>
      <c r="W2056">
        <f>IF(TelcoData2[[#This Row],[Churn]]="Yes",1,0)</f>
        <v>1</v>
      </c>
      <c r="X2056" t="str">
        <f>IF(TelcoData2[[#This Row],[tenure]]&lt;=12,"0-12 Months",
IF(TelcoData2[[#This Row],[tenure]]&lt;=24,"13-24 Months",
IF(TelcoData2[[#This Row],[tenure]]&lt;=36,"25-36 Months",
IF(TelcoData2[[#This Row],[tenure]]&lt;=48,"37-48 Months",
IF(TelcoData2[[#This Row],[tenure]]&lt;=60,"49-60 Months",
"61-72 Months")))))</f>
        <v>0-12 Months</v>
      </c>
    </row>
    <row r="2057" spans="1:24" x14ac:dyDescent="0.3">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s="5">
        <v>4964.7</v>
      </c>
      <c r="U2057" t="s">
        <v>24</v>
      </c>
      <c r="V2057" s="5">
        <f>IFERROR(VALUE(TRIM(TelcoData2[[#This Row],[TotalCharges]])),"")</f>
        <v>4964.7</v>
      </c>
      <c r="W2057">
        <f>IF(TelcoData2[[#This Row],[Churn]]="Yes",1,0)</f>
        <v>0</v>
      </c>
      <c r="X2057" t="str">
        <f>IF(TelcoData2[[#This Row],[tenure]]&lt;=12,"0-12 Months",
IF(TelcoData2[[#This Row],[tenure]]&lt;=24,"13-24 Months",
IF(TelcoData2[[#This Row],[tenure]]&lt;=36,"25-36 Months",
IF(TelcoData2[[#This Row],[tenure]]&lt;=48,"37-48 Months",
IF(TelcoData2[[#This Row],[tenure]]&lt;=60,"49-60 Months",
"61-72 Months")))))</f>
        <v>37-48 Months</v>
      </c>
    </row>
    <row r="2058" spans="1:24" x14ac:dyDescent="0.3">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s="5">
        <v>4085.75</v>
      </c>
      <c r="U2058" t="s">
        <v>24</v>
      </c>
      <c r="V2058" s="5">
        <f>IFERROR(VALUE(TRIM(TelcoData2[[#This Row],[TotalCharges]])),"")</f>
        <v>4085.75</v>
      </c>
      <c r="W2058">
        <f>IF(TelcoData2[[#This Row],[Churn]]="Yes",1,0)</f>
        <v>0</v>
      </c>
      <c r="X2058" t="str">
        <f>IF(TelcoData2[[#This Row],[tenure]]&lt;=12,"0-12 Months",
IF(TelcoData2[[#This Row],[tenure]]&lt;=24,"13-24 Months",
IF(TelcoData2[[#This Row],[tenure]]&lt;=36,"25-36 Months",
IF(TelcoData2[[#This Row],[tenure]]&lt;=48,"37-48 Months",
IF(TelcoData2[[#This Row],[tenure]]&lt;=60,"49-60 Months",
"61-72 Months")))))</f>
        <v>49-60 Months</v>
      </c>
    </row>
    <row r="2059" spans="1:24" x14ac:dyDescent="0.3">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s="5">
        <v>1742.75</v>
      </c>
      <c r="U2059" t="s">
        <v>23</v>
      </c>
      <c r="V2059" s="5">
        <f>IFERROR(VALUE(TRIM(TelcoData2[[#This Row],[TotalCharges]])),"")</f>
        <v>1742.75</v>
      </c>
      <c r="W2059">
        <f>IF(TelcoData2[[#This Row],[Churn]]="Yes",1,0)</f>
        <v>1</v>
      </c>
      <c r="X2059" t="str">
        <f>IF(TelcoData2[[#This Row],[tenure]]&lt;=12,"0-12 Months",
IF(TelcoData2[[#This Row],[tenure]]&lt;=24,"13-24 Months",
IF(TelcoData2[[#This Row],[tenure]]&lt;=36,"25-36 Months",
IF(TelcoData2[[#This Row],[tenure]]&lt;=48,"37-48 Months",
IF(TelcoData2[[#This Row],[tenure]]&lt;=60,"49-60 Months",
"61-72 Months")))))</f>
        <v>13-24 Months</v>
      </c>
    </row>
    <row r="2060" spans="1:24" x14ac:dyDescent="0.3">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s="5">
        <v>6224.8</v>
      </c>
      <c r="U2060" t="s">
        <v>24</v>
      </c>
      <c r="V2060" s="5">
        <f>IFERROR(VALUE(TRIM(TelcoData2[[#This Row],[TotalCharges]])),"")</f>
        <v>6224.8</v>
      </c>
      <c r="W2060">
        <f>IF(TelcoData2[[#This Row],[Churn]]="Yes",1,0)</f>
        <v>0</v>
      </c>
      <c r="X2060" t="str">
        <f>IF(TelcoData2[[#This Row],[tenure]]&lt;=12,"0-12 Months",
IF(TelcoData2[[#This Row],[tenure]]&lt;=24,"13-24 Months",
IF(TelcoData2[[#This Row],[tenure]]&lt;=36,"25-36 Months",
IF(TelcoData2[[#This Row],[tenure]]&lt;=48,"37-48 Months",
IF(TelcoData2[[#This Row],[tenure]]&lt;=60,"49-60 Months",
"61-72 Months")))))</f>
        <v>61-72 Months</v>
      </c>
    </row>
    <row r="2061" spans="1:24" x14ac:dyDescent="0.3">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s="5">
        <v>3415.25</v>
      </c>
      <c r="U2061" t="s">
        <v>24</v>
      </c>
      <c r="V2061" s="5">
        <f>IFERROR(VALUE(TRIM(TelcoData2[[#This Row],[TotalCharges]])),"")</f>
        <v>3415.25</v>
      </c>
      <c r="W2061">
        <f>IF(TelcoData2[[#This Row],[Churn]]="Yes",1,0)</f>
        <v>0</v>
      </c>
      <c r="X2061" t="str">
        <f>IF(TelcoData2[[#This Row],[tenure]]&lt;=12,"0-12 Months",
IF(TelcoData2[[#This Row],[tenure]]&lt;=24,"13-24 Months",
IF(TelcoData2[[#This Row],[tenure]]&lt;=36,"25-36 Months",
IF(TelcoData2[[#This Row],[tenure]]&lt;=48,"37-48 Months",
IF(TelcoData2[[#This Row],[tenure]]&lt;=60,"49-60 Months",
"61-72 Months")))))</f>
        <v>37-48 Months</v>
      </c>
    </row>
    <row r="2062" spans="1:24" x14ac:dyDescent="0.3">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s="5">
        <v>6325.25</v>
      </c>
      <c r="U2062" t="s">
        <v>24</v>
      </c>
      <c r="V2062" s="5">
        <f>IFERROR(VALUE(TRIM(TelcoData2[[#This Row],[TotalCharges]])),"")</f>
        <v>6325.25</v>
      </c>
      <c r="W2062">
        <f>IF(TelcoData2[[#This Row],[Churn]]="Yes",1,0)</f>
        <v>0</v>
      </c>
      <c r="X2062" t="str">
        <f>IF(TelcoData2[[#This Row],[tenure]]&lt;=12,"0-12 Months",
IF(TelcoData2[[#This Row],[tenure]]&lt;=24,"13-24 Months",
IF(TelcoData2[[#This Row],[tenure]]&lt;=36,"25-36 Months",
IF(TelcoData2[[#This Row],[tenure]]&lt;=48,"37-48 Months",
IF(TelcoData2[[#This Row],[tenure]]&lt;=60,"49-60 Months",
"61-72 Months")))))</f>
        <v>61-72 Months</v>
      </c>
    </row>
    <row r="2063" spans="1:24" x14ac:dyDescent="0.3">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s="5">
        <v>340.25</v>
      </c>
      <c r="U2063" t="s">
        <v>23</v>
      </c>
      <c r="V2063" s="5">
        <f>IFERROR(VALUE(TRIM(TelcoData2[[#This Row],[TotalCharges]])),"")</f>
        <v>340.25</v>
      </c>
      <c r="W2063">
        <f>IF(TelcoData2[[#This Row],[Churn]]="Yes",1,0)</f>
        <v>1</v>
      </c>
      <c r="X2063" t="str">
        <f>IF(TelcoData2[[#This Row],[tenure]]&lt;=12,"0-12 Months",
IF(TelcoData2[[#This Row],[tenure]]&lt;=24,"13-24 Months",
IF(TelcoData2[[#This Row],[tenure]]&lt;=36,"25-36 Months",
IF(TelcoData2[[#This Row],[tenure]]&lt;=48,"37-48 Months",
IF(TelcoData2[[#This Row],[tenure]]&lt;=60,"49-60 Months",
"61-72 Months")))))</f>
        <v>0-12 Months</v>
      </c>
    </row>
    <row r="2064" spans="1:24" x14ac:dyDescent="0.3">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s="5">
        <v>1683.6</v>
      </c>
      <c r="U2064" t="s">
        <v>24</v>
      </c>
      <c r="V2064" s="5">
        <f>IFERROR(VALUE(TRIM(TelcoData2[[#This Row],[TotalCharges]])),"")</f>
        <v>1683.6</v>
      </c>
      <c r="W2064">
        <f>IF(TelcoData2[[#This Row],[Churn]]="Yes",1,0)</f>
        <v>0</v>
      </c>
      <c r="X2064" t="str">
        <f>IF(TelcoData2[[#This Row],[tenure]]&lt;=12,"0-12 Months",
IF(TelcoData2[[#This Row],[tenure]]&lt;=24,"13-24 Months",
IF(TelcoData2[[#This Row],[tenure]]&lt;=36,"25-36 Months",
IF(TelcoData2[[#This Row],[tenure]]&lt;=48,"37-48 Months",
IF(TelcoData2[[#This Row],[tenure]]&lt;=60,"49-60 Months",
"61-72 Months")))))</f>
        <v>61-72 Months</v>
      </c>
    </row>
    <row r="2065" spans="1:24" x14ac:dyDescent="0.3">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s="5">
        <v>3966.3</v>
      </c>
      <c r="U2065" t="s">
        <v>24</v>
      </c>
      <c r="V2065" s="5">
        <f>IFERROR(VALUE(TRIM(TelcoData2[[#This Row],[TotalCharges]])),"")</f>
        <v>3966.3</v>
      </c>
      <c r="W2065">
        <f>IF(TelcoData2[[#This Row],[Churn]]="Yes",1,0)</f>
        <v>0</v>
      </c>
      <c r="X2065" t="str">
        <f>IF(TelcoData2[[#This Row],[tenure]]&lt;=12,"0-12 Months",
IF(TelcoData2[[#This Row],[tenure]]&lt;=24,"13-24 Months",
IF(TelcoData2[[#This Row],[tenure]]&lt;=36,"25-36 Months",
IF(TelcoData2[[#This Row],[tenure]]&lt;=48,"37-48 Months",
IF(TelcoData2[[#This Row],[tenure]]&lt;=60,"49-60 Months",
"61-72 Months")))))</f>
        <v>49-60 Months</v>
      </c>
    </row>
    <row r="2066" spans="1:24" x14ac:dyDescent="0.3">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s="5">
        <v>608.5</v>
      </c>
      <c r="U2066" t="s">
        <v>24</v>
      </c>
      <c r="V2066" s="5">
        <f>IFERROR(VALUE(TRIM(TelcoData2[[#This Row],[TotalCharges]])),"")</f>
        <v>608.5</v>
      </c>
      <c r="W2066">
        <f>IF(TelcoData2[[#This Row],[Churn]]="Yes",1,0)</f>
        <v>0</v>
      </c>
      <c r="X2066" t="str">
        <f>IF(TelcoData2[[#This Row],[tenure]]&lt;=12,"0-12 Months",
IF(TelcoData2[[#This Row],[tenure]]&lt;=24,"13-24 Months",
IF(TelcoData2[[#This Row],[tenure]]&lt;=36,"25-36 Months",
IF(TelcoData2[[#This Row],[tenure]]&lt;=48,"37-48 Months",
IF(TelcoData2[[#This Row],[tenure]]&lt;=60,"49-60 Months",
"61-72 Months")))))</f>
        <v>25-36 Months</v>
      </c>
    </row>
    <row r="2067" spans="1:24" x14ac:dyDescent="0.3">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s="5">
        <v>2896.6</v>
      </c>
      <c r="U2067" t="s">
        <v>24</v>
      </c>
      <c r="V2067" s="5">
        <f>IFERROR(VALUE(TRIM(TelcoData2[[#This Row],[TotalCharges]])),"")</f>
        <v>2896.6</v>
      </c>
      <c r="W2067">
        <f>IF(TelcoData2[[#This Row],[Churn]]="Yes",1,0)</f>
        <v>0</v>
      </c>
      <c r="X2067" t="str">
        <f>IF(TelcoData2[[#This Row],[tenure]]&lt;=12,"0-12 Months",
IF(TelcoData2[[#This Row],[tenure]]&lt;=24,"13-24 Months",
IF(TelcoData2[[#This Row],[tenure]]&lt;=36,"25-36 Months",
IF(TelcoData2[[#This Row],[tenure]]&lt;=48,"37-48 Months",
IF(TelcoData2[[#This Row],[tenure]]&lt;=60,"49-60 Months",
"61-72 Months")))))</f>
        <v>25-36 Months</v>
      </c>
    </row>
    <row r="2068" spans="1:24" x14ac:dyDescent="0.3">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s="5">
        <v>1514.85</v>
      </c>
      <c r="U2068" t="s">
        <v>24</v>
      </c>
      <c r="V2068" s="5">
        <f>IFERROR(VALUE(TRIM(TelcoData2[[#This Row],[TotalCharges]])),"")</f>
        <v>1514.85</v>
      </c>
      <c r="W2068">
        <f>IF(TelcoData2[[#This Row],[Churn]]="Yes",1,0)</f>
        <v>0</v>
      </c>
      <c r="X2068" t="str">
        <f>IF(TelcoData2[[#This Row],[tenure]]&lt;=12,"0-12 Months",
IF(TelcoData2[[#This Row],[tenure]]&lt;=24,"13-24 Months",
IF(TelcoData2[[#This Row],[tenure]]&lt;=36,"25-36 Months",
IF(TelcoData2[[#This Row],[tenure]]&lt;=48,"37-48 Months",
IF(TelcoData2[[#This Row],[tenure]]&lt;=60,"49-60 Months",
"61-72 Months")))))</f>
        <v>61-72 Months</v>
      </c>
    </row>
    <row r="2069" spans="1:24" x14ac:dyDescent="0.3">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s="5">
        <v>6792.45</v>
      </c>
      <c r="U2069" t="s">
        <v>24</v>
      </c>
      <c r="V2069" s="5">
        <f>IFERROR(VALUE(TRIM(TelcoData2[[#This Row],[TotalCharges]])),"")</f>
        <v>6792.45</v>
      </c>
      <c r="W2069">
        <f>IF(TelcoData2[[#This Row],[Churn]]="Yes",1,0)</f>
        <v>0</v>
      </c>
      <c r="X2069" t="str">
        <f>IF(TelcoData2[[#This Row],[tenure]]&lt;=12,"0-12 Months",
IF(TelcoData2[[#This Row],[tenure]]&lt;=24,"13-24 Months",
IF(TelcoData2[[#This Row],[tenure]]&lt;=36,"25-36 Months",
IF(TelcoData2[[#This Row],[tenure]]&lt;=48,"37-48 Months",
IF(TelcoData2[[#This Row],[tenure]]&lt;=60,"49-60 Months",
"61-72 Months")))))</f>
        <v>61-72 Months</v>
      </c>
    </row>
    <row r="2070" spans="1:24" x14ac:dyDescent="0.3">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s="5">
        <v>4669.2</v>
      </c>
      <c r="U2070" t="s">
        <v>24</v>
      </c>
      <c r="V2070" s="5">
        <f>IFERROR(VALUE(TRIM(TelcoData2[[#This Row],[TotalCharges]])),"")</f>
        <v>4669.2</v>
      </c>
      <c r="W2070">
        <f>IF(TelcoData2[[#This Row],[Churn]]="Yes",1,0)</f>
        <v>0</v>
      </c>
      <c r="X2070" t="str">
        <f>IF(TelcoData2[[#This Row],[tenure]]&lt;=12,"0-12 Months",
IF(TelcoData2[[#This Row],[tenure]]&lt;=24,"13-24 Months",
IF(TelcoData2[[#This Row],[tenure]]&lt;=36,"25-36 Months",
IF(TelcoData2[[#This Row],[tenure]]&lt;=48,"37-48 Months",
IF(TelcoData2[[#This Row],[tenure]]&lt;=60,"49-60 Months",
"61-72 Months")))))</f>
        <v>37-48 Months</v>
      </c>
    </row>
    <row r="2071" spans="1:24" x14ac:dyDescent="0.3">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s="5">
        <v>95.6</v>
      </c>
      <c r="U2071" t="s">
        <v>23</v>
      </c>
      <c r="V2071" s="5">
        <f>IFERROR(VALUE(TRIM(TelcoData2[[#This Row],[TotalCharges]])),"")</f>
        <v>95.6</v>
      </c>
      <c r="W2071">
        <f>IF(TelcoData2[[#This Row],[Churn]]="Yes",1,0)</f>
        <v>1</v>
      </c>
      <c r="X2071" t="str">
        <f>IF(TelcoData2[[#This Row],[tenure]]&lt;=12,"0-12 Months",
IF(TelcoData2[[#This Row],[tenure]]&lt;=24,"13-24 Months",
IF(TelcoData2[[#This Row],[tenure]]&lt;=36,"25-36 Months",
IF(TelcoData2[[#This Row],[tenure]]&lt;=48,"37-48 Months",
IF(TelcoData2[[#This Row],[tenure]]&lt;=60,"49-60 Months",
"61-72 Months")))))</f>
        <v>0-12 Months</v>
      </c>
    </row>
    <row r="2072" spans="1:24" x14ac:dyDescent="0.3">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s="5">
        <v>2934.3</v>
      </c>
      <c r="U2072" t="s">
        <v>23</v>
      </c>
      <c r="V2072" s="5">
        <f>IFERROR(VALUE(TRIM(TelcoData2[[#This Row],[TotalCharges]])),"")</f>
        <v>2934.3</v>
      </c>
      <c r="W2072">
        <f>IF(TelcoData2[[#This Row],[Churn]]="Yes",1,0)</f>
        <v>1</v>
      </c>
      <c r="X2072" t="str">
        <f>IF(TelcoData2[[#This Row],[tenure]]&lt;=12,"0-12 Months",
IF(TelcoData2[[#This Row],[tenure]]&lt;=24,"13-24 Months",
IF(TelcoData2[[#This Row],[tenure]]&lt;=36,"25-36 Months",
IF(TelcoData2[[#This Row],[tenure]]&lt;=48,"37-48 Months",
IF(TelcoData2[[#This Row],[tenure]]&lt;=60,"49-60 Months",
"61-72 Months")))))</f>
        <v>49-60 Months</v>
      </c>
    </row>
    <row r="2073" spans="1:24" x14ac:dyDescent="0.3">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s="5">
        <v>6302.8</v>
      </c>
      <c r="U2073" t="s">
        <v>24</v>
      </c>
      <c r="V2073" s="5">
        <f>IFERROR(VALUE(TRIM(TelcoData2[[#This Row],[TotalCharges]])),"")</f>
        <v>6302.8</v>
      </c>
      <c r="W2073">
        <f>IF(TelcoData2[[#This Row],[Churn]]="Yes",1,0)</f>
        <v>0</v>
      </c>
      <c r="X2073" t="str">
        <f>IF(TelcoData2[[#This Row],[tenure]]&lt;=12,"0-12 Months",
IF(TelcoData2[[#This Row],[tenure]]&lt;=24,"13-24 Months",
IF(TelcoData2[[#This Row],[tenure]]&lt;=36,"25-36 Months",
IF(TelcoData2[[#This Row],[tenure]]&lt;=48,"37-48 Months",
IF(TelcoData2[[#This Row],[tenure]]&lt;=60,"49-60 Months",
"61-72 Months")))))</f>
        <v>61-72 Months</v>
      </c>
    </row>
    <row r="2074" spans="1:24" x14ac:dyDescent="0.3">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s="5">
        <v>779.2</v>
      </c>
      <c r="U2074" t="s">
        <v>24</v>
      </c>
      <c r="V2074" s="5">
        <f>IFERROR(VALUE(TRIM(TelcoData2[[#This Row],[TotalCharges]])),"")</f>
        <v>779.2</v>
      </c>
      <c r="W2074">
        <f>IF(TelcoData2[[#This Row],[Churn]]="Yes",1,0)</f>
        <v>0</v>
      </c>
      <c r="X2074" t="str">
        <f>IF(TelcoData2[[#This Row],[tenure]]&lt;=12,"0-12 Months",
IF(TelcoData2[[#This Row],[tenure]]&lt;=24,"13-24 Months",
IF(TelcoData2[[#This Row],[tenure]]&lt;=36,"25-36 Months",
IF(TelcoData2[[#This Row],[tenure]]&lt;=48,"37-48 Months",
IF(TelcoData2[[#This Row],[tenure]]&lt;=60,"49-60 Months",
"61-72 Months")))))</f>
        <v>37-48 Months</v>
      </c>
    </row>
    <row r="2075" spans="1:24" x14ac:dyDescent="0.3">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s="5">
        <v>283.75</v>
      </c>
      <c r="U2075" t="s">
        <v>24</v>
      </c>
      <c r="V2075" s="5">
        <f>IFERROR(VALUE(TRIM(TelcoData2[[#This Row],[TotalCharges]])),"")</f>
        <v>283.75</v>
      </c>
      <c r="W2075">
        <f>IF(TelcoData2[[#This Row],[Churn]]="Yes",1,0)</f>
        <v>0</v>
      </c>
      <c r="X2075" t="str">
        <f>IF(TelcoData2[[#This Row],[tenure]]&lt;=12,"0-12 Months",
IF(TelcoData2[[#This Row],[tenure]]&lt;=24,"13-24 Months",
IF(TelcoData2[[#This Row],[tenure]]&lt;=36,"25-36 Months",
IF(TelcoData2[[#This Row],[tenure]]&lt;=48,"37-48 Months",
IF(TelcoData2[[#This Row],[tenure]]&lt;=60,"49-60 Months",
"61-72 Months")))))</f>
        <v>13-24 Months</v>
      </c>
    </row>
    <row r="2076" spans="1:24" x14ac:dyDescent="0.3">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s="5">
        <v>4600.7</v>
      </c>
      <c r="U2076" t="s">
        <v>23</v>
      </c>
      <c r="V2076" s="5">
        <f>IFERROR(VALUE(TRIM(TelcoData2[[#This Row],[TotalCharges]])),"")</f>
        <v>4600.7</v>
      </c>
      <c r="W2076">
        <f>IF(TelcoData2[[#This Row],[Churn]]="Yes",1,0)</f>
        <v>1</v>
      </c>
      <c r="X2076" t="str">
        <f>IF(TelcoData2[[#This Row],[tenure]]&lt;=12,"0-12 Months",
IF(TelcoData2[[#This Row],[tenure]]&lt;=24,"13-24 Months",
IF(TelcoData2[[#This Row],[tenure]]&lt;=36,"25-36 Months",
IF(TelcoData2[[#This Row],[tenure]]&lt;=48,"37-48 Months",
IF(TelcoData2[[#This Row],[tenure]]&lt;=60,"49-60 Months",
"61-72 Months")))))</f>
        <v>37-48 Months</v>
      </c>
    </row>
    <row r="2077" spans="1:24" x14ac:dyDescent="0.3">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s="5">
        <v>5594</v>
      </c>
      <c r="U2077" t="s">
        <v>24</v>
      </c>
      <c r="V2077" s="5">
        <f>IFERROR(VALUE(TRIM(TelcoData2[[#This Row],[TotalCharges]])),"")</f>
        <v>5594</v>
      </c>
      <c r="W2077">
        <f>IF(TelcoData2[[#This Row],[Churn]]="Yes",1,0)</f>
        <v>0</v>
      </c>
      <c r="X2077" t="str">
        <f>IF(TelcoData2[[#This Row],[tenure]]&lt;=12,"0-12 Months",
IF(TelcoData2[[#This Row],[tenure]]&lt;=24,"13-24 Months",
IF(TelcoData2[[#This Row],[tenure]]&lt;=36,"25-36 Months",
IF(TelcoData2[[#This Row],[tenure]]&lt;=48,"37-48 Months",
IF(TelcoData2[[#This Row],[tenure]]&lt;=60,"49-60 Months",
"61-72 Months")))))</f>
        <v>49-60 Months</v>
      </c>
    </row>
    <row r="2078" spans="1:24" x14ac:dyDescent="0.3">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s="5">
        <v>772.85</v>
      </c>
      <c r="U2078" t="s">
        <v>24</v>
      </c>
      <c r="V2078" s="5">
        <f>IFERROR(VALUE(TRIM(TelcoData2[[#This Row],[TotalCharges]])),"")</f>
        <v>772.85</v>
      </c>
      <c r="W2078">
        <f>IF(TelcoData2[[#This Row],[Churn]]="Yes",1,0)</f>
        <v>0</v>
      </c>
      <c r="X2078" t="str">
        <f>IF(TelcoData2[[#This Row],[tenure]]&lt;=12,"0-12 Months",
IF(TelcoData2[[#This Row],[tenure]]&lt;=24,"13-24 Months",
IF(TelcoData2[[#This Row],[tenure]]&lt;=36,"25-36 Months",
IF(TelcoData2[[#This Row],[tenure]]&lt;=48,"37-48 Months",
IF(TelcoData2[[#This Row],[tenure]]&lt;=60,"49-60 Months",
"61-72 Months")))))</f>
        <v>13-24 Months</v>
      </c>
    </row>
    <row r="2079" spans="1:24" x14ac:dyDescent="0.3">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s="5">
        <v>71.349999999999994</v>
      </c>
      <c r="U2079" t="s">
        <v>23</v>
      </c>
      <c r="V2079" s="5">
        <f>IFERROR(VALUE(TRIM(TelcoData2[[#This Row],[TotalCharges]])),"")</f>
        <v>71.349999999999994</v>
      </c>
      <c r="W2079">
        <f>IF(TelcoData2[[#This Row],[Churn]]="Yes",1,0)</f>
        <v>1</v>
      </c>
      <c r="X2079" t="str">
        <f>IF(TelcoData2[[#This Row],[tenure]]&lt;=12,"0-12 Months",
IF(TelcoData2[[#This Row],[tenure]]&lt;=24,"13-24 Months",
IF(TelcoData2[[#This Row],[tenure]]&lt;=36,"25-36 Months",
IF(TelcoData2[[#This Row],[tenure]]&lt;=48,"37-48 Months",
IF(TelcoData2[[#This Row],[tenure]]&lt;=60,"49-60 Months",
"61-72 Months")))))</f>
        <v>0-12 Months</v>
      </c>
    </row>
    <row r="2080" spans="1:24" x14ac:dyDescent="0.3">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s="5">
        <v>857.8</v>
      </c>
      <c r="U2080" t="s">
        <v>24</v>
      </c>
      <c r="V2080" s="5">
        <f>IFERROR(VALUE(TRIM(TelcoData2[[#This Row],[TotalCharges]])),"")</f>
        <v>857.8</v>
      </c>
      <c r="W2080">
        <f>IF(TelcoData2[[#This Row],[Churn]]="Yes",1,0)</f>
        <v>0</v>
      </c>
      <c r="X2080" t="str">
        <f>IF(TelcoData2[[#This Row],[tenure]]&lt;=12,"0-12 Months",
IF(TelcoData2[[#This Row],[tenure]]&lt;=24,"13-24 Months",
IF(TelcoData2[[#This Row],[tenure]]&lt;=36,"25-36 Months",
IF(TelcoData2[[#This Row],[tenure]]&lt;=48,"37-48 Months",
IF(TelcoData2[[#This Row],[tenure]]&lt;=60,"49-60 Months",
"61-72 Months")))))</f>
        <v>13-24 Months</v>
      </c>
    </row>
    <row r="2081" spans="1:24" x14ac:dyDescent="0.3">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s="5">
        <v>7554.05</v>
      </c>
      <c r="U2081" t="s">
        <v>24</v>
      </c>
      <c r="V2081" s="5">
        <f>IFERROR(VALUE(TRIM(TelcoData2[[#This Row],[TotalCharges]])),"")</f>
        <v>7554.05</v>
      </c>
      <c r="W2081">
        <f>IF(TelcoData2[[#This Row],[Churn]]="Yes",1,0)</f>
        <v>0</v>
      </c>
      <c r="X2081" t="str">
        <f>IF(TelcoData2[[#This Row],[tenure]]&lt;=12,"0-12 Months",
IF(TelcoData2[[#This Row],[tenure]]&lt;=24,"13-24 Months",
IF(TelcoData2[[#This Row],[tenure]]&lt;=36,"25-36 Months",
IF(TelcoData2[[#This Row],[tenure]]&lt;=48,"37-48 Months",
IF(TelcoData2[[#This Row],[tenure]]&lt;=60,"49-60 Months",
"61-72 Months")))))</f>
        <v>61-72 Months</v>
      </c>
    </row>
    <row r="2082" spans="1:24" x14ac:dyDescent="0.3">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s="5">
        <v>5981.65</v>
      </c>
      <c r="U2082" t="s">
        <v>24</v>
      </c>
      <c r="V2082" s="5">
        <f>IFERROR(VALUE(TRIM(TelcoData2[[#This Row],[TotalCharges]])),"")</f>
        <v>5981.65</v>
      </c>
      <c r="W2082">
        <f>IF(TelcoData2[[#This Row],[Churn]]="Yes",1,0)</f>
        <v>0</v>
      </c>
      <c r="X2082" t="str">
        <f>IF(TelcoData2[[#This Row],[tenure]]&lt;=12,"0-12 Months",
IF(TelcoData2[[#This Row],[tenure]]&lt;=24,"13-24 Months",
IF(TelcoData2[[#This Row],[tenure]]&lt;=36,"25-36 Months",
IF(TelcoData2[[#This Row],[tenure]]&lt;=48,"37-48 Months",
IF(TelcoData2[[#This Row],[tenure]]&lt;=60,"49-60 Months",
"61-72 Months")))))</f>
        <v>61-72 Months</v>
      </c>
    </row>
    <row r="2083" spans="1:24" x14ac:dyDescent="0.3">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s="5">
        <v>1702.9</v>
      </c>
      <c r="U2083" t="s">
        <v>24</v>
      </c>
      <c r="V2083" s="5">
        <f>IFERROR(VALUE(TRIM(TelcoData2[[#This Row],[TotalCharges]])),"")</f>
        <v>1702.9</v>
      </c>
      <c r="W2083">
        <f>IF(TelcoData2[[#This Row],[Churn]]="Yes",1,0)</f>
        <v>0</v>
      </c>
      <c r="X2083" t="str">
        <f>IF(TelcoData2[[#This Row],[tenure]]&lt;=12,"0-12 Months",
IF(TelcoData2[[#This Row],[tenure]]&lt;=24,"13-24 Months",
IF(TelcoData2[[#This Row],[tenure]]&lt;=36,"25-36 Months",
IF(TelcoData2[[#This Row],[tenure]]&lt;=48,"37-48 Months",
IF(TelcoData2[[#This Row],[tenure]]&lt;=60,"49-60 Months",
"61-72 Months")))))</f>
        <v>13-24 Months</v>
      </c>
    </row>
    <row r="2084" spans="1:24" x14ac:dyDescent="0.3">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s="5">
        <v>467.15</v>
      </c>
      <c r="U2084" t="s">
        <v>24</v>
      </c>
      <c r="V2084" s="5">
        <f>IFERROR(VALUE(TRIM(TelcoData2[[#This Row],[TotalCharges]])),"")</f>
        <v>467.15</v>
      </c>
      <c r="W2084">
        <f>IF(TelcoData2[[#This Row],[Churn]]="Yes",1,0)</f>
        <v>0</v>
      </c>
      <c r="X2084" t="str">
        <f>IF(TelcoData2[[#This Row],[tenure]]&lt;=12,"0-12 Months",
IF(TelcoData2[[#This Row],[tenure]]&lt;=24,"13-24 Months",
IF(TelcoData2[[#This Row],[tenure]]&lt;=36,"25-36 Months",
IF(TelcoData2[[#This Row],[tenure]]&lt;=48,"37-48 Months",
IF(TelcoData2[[#This Row],[tenure]]&lt;=60,"49-60 Months",
"61-72 Months")))))</f>
        <v>13-24 Months</v>
      </c>
    </row>
    <row r="2085" spans="1:24" x14ac:dyDescent="0.3">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s="5">
        <v>20.149999999999999</v>
      </c>
      <c r="U2085" t="s">
        <v>23</v>
      </c>
      <c r="V2085" s="5">
        <f>IFERROR(VALUE(TRIM(TelcoData2[[#This Row],[TotalCharges]])),"")</f>
        <v>20.149999999999999</v>
      </c>
      <c r="W2085">
        <f>IF(TelcoData2[[#This Row],[Churn]]="Yes",1,0)</f>
        <v>1</v>
      </c>
      <c r="X2085" t="str">
        <f>IF(TelcoData2[[#This Row],[tenure]]&lt;=12,"0-12 Months",
IF(TelcoData2[[#This Row],[tenure]]&lt;=24,"13-24 Months",
IF(TelcoData2[[#This Row],[tenure]]&lt;=36,"25-36 Months",
IF(TelcoData2[[#This Row],[tenure]]&lt;=48,"37-48 Months",
IF(TelcoData2[[#This Row],[tenure]]&lt;=60,"49-60 Months",
"61-72 Months")))))</f>
        <v>0-12 Months</v>
      </c>
    </row>
    <row r="2086" spans="1:24" x14ac:dyDescent="0.3">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s="5">
        <v>69.75</v>
      </c>
      <c r="U2086" t="s">
        <v>23</v>
      </c>
      <c r="V2086" s="5">
        <f>IFERROR(VALUE(TRIM(TelcoData2[[#This Row],[TotalCharges]])),"")</f>
        <v>69.75</v>
      </c>
      <c r="W2086">
        <f>IF(TelcoData2[[#This Row],[Churn]]="Yes",1,0)</f>
        <v>1</v>
      </c>
      <c r="X2086" t="str">
        <f>IF(TelcoData2[[#This Row],[tenure]]&lt;=12,"0-12 Months",
IF(TelcoData2[[#This Row],[tenure]]&lt;=24,"13-24 Months",
IF(TelcoData2[[#This Row],[tenure]]&lt;=36,"25-36 Months",
IF(TelcoData2[[#This Row],[tenure]]&lt;=48,"37-48 Months",
IF(TelcoData2[[#This Row],[tenure]]&lt;=60,"49-60 Months",
"61-72 Months")))))</f>
        <v>0-12 Months</v>
      </c>
    </row>
    <row r="2087" spans="1:24" x14ac:dyDescent="0.3">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s="5">
        <v>2931</v>
      </c>
      <c r="U2087" t="s">
        <v>23</v>
      </c>
      <c r="V2087" s="5">
        <f>IFERROR(VALUE(TRIM(TelcoData2[[#This Row],[TotalCharges]])),"")</f>
        <v>2931</v>
      </c>
      <c r="W2087">
        <f>IF(TelcoData2[[#This Row],[Churn]]="Yes",1,0)</f>
        <v>1</v>
      </c>
      <c r="X2087" t="str">
        <f>IF(TelcoData2[[#This Row],[tenure]]&lt;=12,"0-12 Months",
IF(TelcoData2[[#This Row],[tenure]]&lt;=24,"13-24 Months",
IF(TelcoData2[[#This Row],[tenure]]&lt;=36,"25-36 Months",
IF(TelcoData2[[#This Row],[tenure]]&lt;=48,"37-48 Months",
IF(TelcoData2[[#This Row],[tenure]]&lt;=60,"49-60 Months",
"61-72 Months")))))</f>
        <v>25-36 Months</v>
      </c>
    </row>
    <row r="2088" spans="1:24" x14ac:dyDescent="0.3">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s="5">
        <v>1400.85</v>
      </c>
      <c r="U2088" t="s">
        <v>23</v>
      </c>
      <c r="V2088" s="5">
        <f>IFERROR(VALUE(TRIM(TelcoData2[[#This Row],[TotalCharges]])),"")</f>
        <v>1400.85</v>
      </c>
      <c r="W2088">
        <f>IF(TelcoData2[[#This Row],[Churn]]="Yes",1,0)</f>
        <v>1</v>
      </c>
      <c r="X2088" t="str">
        <f>IF(TelcoData2[[#This Row],[tenure]]&lt;=12,"0-12 Months",
IF(TelcoData2[[#This Row],[tenure]]&lt;=24,"13-24 Months",
IF(TelcoData2[[#This Row],[tenure]]&lt;=36,"25-36 Months",
IF(TelcoData2[[#This Row],[tenure]]&lt;=48,"37-48 Months",
IF(TelcoData2[[#This Row],[tenure]]&lt;=60,"49-60 Months",
"61-72 Months")))))</f>
        <v>13-24 Months</v>
      </c>
    </row>
    <row r="2089" spans="1:24" x14ac:dyDescent="0.3">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s="5">
        <v>137.85</v>
      </c>
      <c r="U2089" t="s">
        <v>23</v>
      </c>
      <c r="V2089" s="5">
        <f>IFERROR(VALUE(TRIM(TelcoData2[[#This Row],[TotalCharges]])),"")</f>
        <v>137.85</v>
      </c>
      <c r="W2089">
        <f>IF(TelcoData2[[#This Row],[Churn]]="Yes",1,0)</f>
        <v>1</v>
      </c>
      <c r="X2089" t="str">
        <f>IF(TelcoData2[[#This Row],[tenure]]&lt;=12,"0-12 Months",
IF(TelcoData2[[#This Row],[tenure]]&lt;=24,"13-24 Months",
IF(TelcoData2[[#This Row],[tenure]]&lt;=36,"25-36 Months",
IF(TelcoData2[[#This Row],[tenure]]&lt;=48,"37-48 Months",
IF(TelcoData2[[#This Row],[tenure]]&lt;=60,"49-60 Months",
"61-72 Months")))))</f>
        <v>0-12 Months</v>
      </c>
    </row>
    <row r="2090" spans="1:24" x14ac:dyDescent="0.3">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s="5">
        <v>1941.5</v>
      </c>
      <c r="U2090" t="s">
        <v>24</v>
      </c>
      <c r="V2090" s="5">
        <f>IFERROR(VALUE(TRIM(TelcoData2[[#This Row],[TotalCharges]])),"")</f>
        <v>1941.5</v>
      </c>
      <c r="W2090">
        <f>IF(TelcoData2[[#This Row],[Churn]]="Yes",1,0)</f>
        <v>0</v>
      </c>
      <c r="X2090" t="str">
        <f>IF(TelcoData2[[#This Row],[tenure]]&lt;=12,"0-12 Months",
IF(TelcoData2[[#This Row],[tenure]]&lt;=24,"13-24 Months",
IF(TelcoData2[[#This Row],[tenure]]&lt;=36,"25-36 Months",
IF(TelcoData2[[#This Row],[tenure]]&lt;=48,"37-48 Months",
IF(TelcoData2[[#This Row],[tenure]]&lt;=60,"49-60 Months",
"61-72 Months")))))</f>
        <v>25-36 Months</v>
      </c>
    </row>
    <row r="2091" spans="1:24" x14ac:dyDescent="0.3">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s="5">
        <v>1932.75</v>
      </c>
      <c r="U2091" t="s">
        <v>24</v>
      </c>
      <c r="V2091" s="5">
        <f>IFERROR(VALUE(TRIM(TelcoData2[[#This Row],[TotalCharges]])),"")</f>
        <v>1932.75</v>
      </c>
      <c r="W2091">
        <f>IF(TelcoData2[[#This Row],[Churn]]="Yes",1,0)</f>
        <v>0</v>
      </c>
      <c r="X2091" t="str">
        <f>IF(TelcoData2[[#This Row],[tenure]]&lt;=12,"0-12 Months",
IF(TelcoData2[[#This Row],[tenure]]&lt;=24,"13-24 Months",
IF(TelcoData2[[#This Row],[tenure]]&lt;=36,"25-36 Months",
IF(TelcoData2[[#This Row],[tenure]]&lt;=48,"37-48 Months",
IF(TelcoData2[[#This Row],[tenure]]&lt;=60,"49-60 Months",
"61-72 Months")))))</f>
        <v>49-60 Months</v>
      </c>
    </row>
    <row r="2092" spans="1:24" x14ac:dyDescent="0.3">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s="5">
        <v>1423.05</v>
      </c>
      <c r="U2092" t="s">
        <v>24</v>
      </c>
      <c r="V2092" s="5">
        <f>IFERROR(VALUE(TRIM(TelcoData2[[#This Row],[TotalCharges]])),"")</f>
        <v>1423.05</v>
      </c>
      <c r="W2092">
        <f>IF(TelcoData2[[#This Row],[Churn]]="Yes",1,0)</f>
        <v>0</v>
      </c>
      <c r="X2092" t="str">
        <f>IF(TelcoData2[[#This Row],[tenure]]&lt;=12,"0-12 Months",
IF(TelcoData2[[#This Row],[tenure]]&lt;=24,"13-24 Months",
IF(TelcoData2[[#This Row],[tenure]]&lt;=36,"25-36 Months",
IF(TelcoData2[[#This Row],[tenure]]&lt;=48,"37-48 Months",
IF(TelcoData2[[#This Row],[tenure]]&lt;=60,"49-60 Months",
"61-72 Months")))))</f>
        <v>37-48 Months</v>
      </c>
    </row>
    <row r="2093" spans="1:24" x14ac:dyDescent="0.3">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s="5">
        <v>970.85</v>
      </c>
      <c r="U2093" t="s">
        <v>24</v>
      </c>
      <c r="V2093" s="5">
        <f>IFERROR(VALUE(TRIM(TelcoData2[[#This Row],[TotalCharges]])),"")</f>
        <v>970.85</v>
      </c>
      <c r="W2093">
        <f>IF(TelcoData2[[#This Row],[Churn]]="Yes",1,0)</f>
        <v>0</v>
      </c>
      <c r="X2093" t="str">
        <f>IF(TelcoData2[[#This Row],[tenure]]&lt;=12,"0-12 Months",
IF(TelcoData2[[#This Row],[tenure]]&lt;=24,"13-24 Months",
IF(TelcoData2[[#This Row],[tenure]]&lt;=36,"25-36 Months",
IF(TelcoData2[[#This Row],[tenure]]&lt;=48,"37-48 Months",
IF(TelcoData2[[#This Row],[tenure]]&lt;=60,"49-60 Months",
"61-72 Months")))))</f>
        <v>49-60 Months</v>
      </c>
    </row>
    <row r="2094" spans="1:24" x14ac:dyDescent="0.3">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s="5">
        <v>5810.9</v>
      </c>
      <c r="U2094" t="s">
        <v>24</v>
      </c>
      <c r="V2094" s="5">
        <f>IFERROR(VALUE(TRIM(TelcoData2[[#This Row],[TotalCharges]])),"")</f>
        <v>5810.9</v>
      </c>
      <c r="W2094">
        <f>IF(TelcoData2[[#This Row],[Churn]]="Yes",1,0)</f>
        <v>0</v>
      </c>
      <c r="X2094" t="str">
        <f>IF(TelcoData2[[#This Row],[tenure]]&lt;=12,"0-12 Months",
IF(TelcoData2[[#This Row],[tenure]]&lt;=24,"13-24 Months",
IF(TelcoData2[[#This Row],[tenure]]&lt;=36,"25-36 Months",
IF(TelcoData2[[#This Row],[tenure]]&lt;=48,"37-48 Months",
IF(TelcoData2[[#This Row],[tenure]]&lt;=60,"49-60 Months",
"61-72 Months")))))</f>
        <v>61-72 Months</v>
      </c>
    </row>
    <row r="2095" spans="1:24" x14ac:dyDescent="0.3">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s="5">
        <v>223.9</v>
      </c>
      <c r="U2095" t="s">
        <v>24</v>
      </c>
      <c r="V2095" s="5">
        <f>IFERROR(VALUE(TRIM(TelcoData2[[#This Row],[TotalCharges]])),"")</f>
        <v>223.9</v>
      </c>
      <c r="W2095">
        <f>IF(TelcoData2[[#This Row],[Churn]]="Yes",1,0)</f>
        <v>0</v>
      </c>
      <c r="X2095" t="str">
        <f>IF(TelcoData2[[#This Row],[tenure]]&lt;=12,"0-12 Months",
IF(TelcoData2[[#This Row],[tenure]]&lt;=24,"13-24 Months",
IF(TelcoData2[[#This Row],[tenure]]&lt;=36,"25-36 Months",
IF(TelcoData2[[#This Row],[tenure]]&lt;=48,"37-48 Months",
IF(TelcoData2[[#This Row],[tenure]]&lt;=60,"49-60 Months",
"61-72 Months")))))</f>
        <v>0-12 Months</v>
      </c>
    </row>
    <row r="2096" spans="1:24" x14ac:dyDescent="0.3">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s="5">
        <v>391.7</v>
      </c>
      <c r="U2096" t="s">
        <v>24</v>
      </c>
      <c r="V2096" s="5">
        <f>IFERROR(VALUE(TRIM(TelcoData2[[#This Row],[TotalCharges]])),"")</f>
        <v>391.7</v>
      </c>
      <c r="W2096">
        <f>IF(TelcoData2[[#This Row],[Churn]]="Yes",1,0)</f>
        <v>0</v>
      </c>
      <c r="X2096" t="str">
        <f>IF(TelcoData2[[#This Row],[tenure]]&lt;=12,"0-12 Months",
IF(TelcoData2[[#This Row],[tenure]]&lt;=24,"13-24 Months",
IF(TelcoData2[[#This Row],[tenure]]&lt;=36,"25-36 Months",
IF(TelcoData2[[#This Row],[tenure]]&lt;=48,"37-48 Months",
IF(TelcoData2[[#This Row],[tenure]]&lt;=60,"49-60 Months",
"61-72 Months")))))</f>
        <v>13-24 Months</v>
      </c>
    </row>
    <row r="2097" spans="1:24" x14ac:dyDescent="0.3">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s="5">
        <v>79.95</v>
      </c>
      <c r="U2097" t="s">
        <v>23</v>
      </c>
      <c r="V2097" s="5">
        <f>IFERROR(VALUE(TRIM(TelcoData2[[#This Row],[TotalCharges]])),"")</f>
        <v>79.95</v>
      </c>
      <c r="W2097">
        <f>IF(TelcoData2[[#This Row],[Churn]]="Yes",1,0)</f>
        <v>1</v>
      </c>
      <c r="X2097" t="str">
        <f>IF(TelcoData2[[#This Row],[tenure]]&lt;=12,"0-12 Months",
IF(TelcoData2[[#This Row],[tenure]]&lt;=24,"13-24 Months",
IF(TelcoData2[[#This Row],[tenure]]&lt;=36,"25-36 Months",
IF(TelcoData2[[#This Row],[tenure]]&lt;=48,"37-48 Months",
IF(TelcoData2[[#This Row],[tenure]]&lt;=60,"49-60 Months",
"61-72 Months")))))</f>
        <v>0-12 Months</v>
      </c>
    </row>
    <row r="2098" spans="1:24" x14ac:dyDescent="0.3">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s="5">
        <v>19.3</v>
      </c>
      <c r="U2098" t="s">
        <v>23</v>
      </c>
      <c r="V2098" s="5">
        <f>IFERROR(VALUE(TRIM(TelcoData2[[#This Row],[TotalCharges]])),"")</f>
        <v>19.3</v>
      </c>
      <c r="W2098">
        <f>IF(TelcoData2[[#This Row],[Churn]]="Yes",1,0)</f>
        <v>1</v>
      </c>
      <c r="X2098" t="str">
        <f>IF(TelcoData2[[#This Row],[tenure]]&lt;=12,"0-12 Months",
IF(TelcoData2[[#This Row],[tenure]]&lt;=24,"13-24 Months",
IF(TelcoData2[[#This Row],[tenure]]&lt;=36,"25-36 Months",
IF(TelcoData2[[#This Row],[tenure]]&lt;=48,"37-48 Months",
IF(TelcoData2[[#This Row],[tenure]]&lt;=60,"49-60 Months",
"61-72 Months")))))</f>
        <v>0-12 Months</v>
      </c>
    </row>
    <row r="2099" spans="1:24" x14ac:dyDescent="0.3">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s="5">
        <v>811.65</v>
      </c>
      <c r="U2099" t="s">
        <v>24</v>
      </c>
      <c r="V2099" s="5">
        <f>IFERROR(VALUE(TRIM(TelcoData2[[#This Row],[TotalCharges]])),"")</f>
        <v>811.65</v>
      </c>
      <c r="W2099">
        <f>IF(TelcoData2[[#This Row],[Churn]]="Yes",1,0)</f>
        <v>0</v>
      </c>
      <c r="X2099" t="str">
        <f>IF(TelcoData2[[#This Row],[tenure]]&lt;=12,"0-12 Months",
IF(TelcoData2[[#This Row],[tenure]]&lt;=24,"13-24 Months",
IF(TelcoData2[[#This Row],[tenure]]&lt;=36,"25-36 Months",
IF(TelcoData2[[#This Row],[tenure]]&lt;=48,"37-48 Months",
IF(TelcoData2[[#This Row],[tenure]]&lt;=60,"49-60 Months",
"61-72 Months")))))</f>
        <v>0-12 Months</v>
      </c>
    </row>
    <row r="2100" spans="1:24" x14ac:dyDescent="0.3">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s="5">
        <v>174.75</v>
      </c>
      <c r="U2100" t="s">
        <v>24</v>
      </c>
      <c r="V2100" s="5">
        <f>IFERROR(VALUE(TRIM(TelcoData2[[#This Row],[TotalCharges]])),"")</f>
        <v>174.75</v>
      </c>
      <c r="W2100">
        <f>IF(TelcoData2[[#This Row],[Churn]]="Yes",1,0)</f>
        <v>0</v>
      </c>
      <c r="X2100" t="str">
        <f>IF(TelcoData2[[#This Row],[tenure]]&lt;=12,"0-12 Months",
IF(TelcoData2[[#This Row],[tenure]]&lt;=24,"13-24 Months",
IF(TelcoData2[[#This Row],[tenure]]&lt;=36,"25-36 Months",
IF(TelcoData2[[#This Row],[tenure]]&lt;=48,"37-48 Months",
IF(TelcoData2[[#This Row],[tenure]]&lt;=60,"49-60 Months",
"61-72 Months")))))</f>
        <v>0-12 Months</v>
      </c>
    </row>
    <row r="2101" spans="1:24" x14ac:dyDescent="0.3">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s="5">
        <v>3126.85</v>
      </c>
      <c r="U2101" t="s">
        <v>24</v>
      </c>
      <c r="V2101" s="5">
        <f>IFERROR(VALUE(TRIM(TelcoData2[[#This Row],[TotalCharges]])),"")</f>
        <v>3126.85</v>
      </c>
      <c r="W2101">
        <f>IF(TelcoData2[[#This Row],[Churn]]="Yes",1,0)</f>
        <v>0</v>
      </c>
      <c r="X2101" t="str">
        <f>IF(TelcoData2[[#This Row],[tenure]]&lt;=12,"0-12 Months",
IF(TelcoData2[[#This Row],[tenure]]&lt;=24,"13-24 Months",
IF(TelcoData2[[#This Row],[tenure]]&lt;=36,"25-36 Months",
IF(TelcoData2[[#This Row],[tenure]]&lt;=48,"37-48 Months",
IF(TelcoData2[[#This Row],[tenure]]&lt;=60,"49-60 Months",
"61-72 Months")))))</f>
        <v>37-48 Months</v>
      </c>
    </row>
    <row r="2102" spans="1:24" x14ac:dyDescent="0.3">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s="5">
        <v>6841.45</v>
      </c>
      <c r="U2102" t="s">
        <v>24</v>
      </c>
      <c r="V2102" s="5">
        <f>IFERROR(VALUE(TRIM(TelcoData2[[#This Row],[TotalCharges]])),"")</f>
        <v>6841.45</v>
      </c>
      <c r="W2102">
        <f>IF(TelcoData2[[#This Row],[Churn]]="Yes",1,0)</f>
        <v>0</v>
      </c>
      <c r="X2102" t="str">
        <f>IF(TelcoData2[[#This Row],[tenure]]&lt;=12,"0-12 Months",
IF(TelcoData2[[#This Row],[tenure]]&lt;=24,"13-24 Months",
IF(TelcoData2[[#This Row],[tenure]]&lt;=36,"25-36 Months",
IF(TelcoData2[[#This Row],[tenure]]&lt;=48,"37-48 Months",
IF(TelcoData2[[#This Row],[tenure]]&lt;=60,"49-60 Months",
"61-72 Months")))))</f>
        <v>61-72 Months</v>
      </c>
    </row>
    <row r="2103" spans="1:24" x14ac:dyDescent="0.3">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s="5">
        <v>3754.6</v>
      </c>
      <c r="U2103" t="s">
        <v>23</v>
      </c>
      <c r="V2103" s="5">
        <f>IFERROR(VALUE(TRIM(TelcoData2[[#This Row],[TotalCharges]])),"")</f>
        <v>3754.6</v>
      </c>
      <c r="W2103">
        <f>IF(TelcoData2[[#This Row],[Churn]]="Yes",1,0)</f>
        <v>1</v>
      </c>
      <c r="X2103" t="str">
        <f>IF(TelcoData2[[#This Row],[tenure]]&lt;=12,"0-12 Months",
IF(TelcoData2[[#This Row],[tenure]]&lt;=24,"13-24 Months",
IF(TelcoData2[[#This Row],[tenure]]&lt;=36,"25-36 Months",
IF(TelcoData2[[#This Row],[tenure]]&lt;=48,"37-48 Months",
IF(TelcoData2[[#This Row],[tenure]]&lt;=60,"49-60 Months",
"61-72 Months")))))</f>
        <v>37-48 Months</v>
      </c>
    </row>
    <row r="2104" spans="1:24" x14ac:dyDescent="0.3">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s="5">
        <v>1406.65</v>
      </c>
      <c r="U2104" t="s">
        <v>24</v>
      </c>
      <c r="V2104" s="5">
        <f>IFERROR(VALUE(TRIM(TelcoData2[[#This Row],[TotalCharges]])),"")</f>
        <v>1406.65</v>
      </c>
      <c r="W2104">
        <f>IF(TelcoData2[[#This Row],[Churn]]="Yes",1,0)</f>
        <v>0</v>
      </c>
      <c r="X2104" t="str">
        <f>IF(TelcoData2[[#This Row],[tenure]]&lt;=12,"0-12 Months",
IF(TelcoData2[[#This Row],[tenure]]&lt;=24,"13-24 Months",
IF(TelcoData2[[#This Row],[tenure]]&lt;=36,"25-36 Months",
IF(TelcoData2[[#This Row],[tenure]]&lt;=48,"37-48 Months",
IF(TelcoData2[[#This Row],[tenure]]&lt;=60,"49-60 Months",
"61-72 Months")))))</f>
        <v>13-24 Months</v>
      </c>
    </row>
    <row r="2105" spans="1:24" x14ac:dyDescent="0.3">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s="5">
        <v>834.7</v>
      </c>
      <c r="U2105" t="s">
        <v>24</v>
      </c>
      <c r="V2105" s="5">
        <f>IFERROR(VALUE(TRIM(TelcoData2[[#This Row],[TotalCharges]])),"")</f>
        <v>834.7</v>
      </c>
      <c r="W2105">
        <f>IF(TelcoData2[[#This Row],[Churn]]="Yes",1,0)</f>
        <v>0</v>
      </c>
      <c r="X2105" t="str">
        <f>IF(TelcoData2[[#This Row],[tenure]]&lt;=12,"0-12 Months",
IF(TelcoData2[[#This Row],[tenure]]&lt;=24,"13-24 Months",
IF(TelcoData2[[#This Row],[tenure]]&lt;=36,"25-36 Months",
IF(TelcoData2[[#This Row],[tenure]]&lt;=48,"37-48 Months",
IF(TelcoData2[[#This Row],[tenure]]&lt;=60,"49-60 Months",
"61-72 Months")))))</f>
        <v>0-12 Months</v>
      </c>
    </row>
    <row r="2106" spans="1:24" x14ac:dyDescent="0.3">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s="5">
        <v>627.4</v>
      </c>
      <c r="U2106" t="s">
        <v>23</v>
      </c>
      <c r="V2106" s="5">
        <f>IFERROR(VALUE(TRIM(TelcoData2[[#This Row],[TotalCharges]])),"")</f>
        <v>627.4</v>
      </c>
      <c r="W2106">
        <f>IF(TelcoData2[[#This Row],[Churn]]="Yes",1,0)</f>
        <v>1</v>
      </c>
      <c r="X2106" t="str">
        <f>IF(TelcoData2[[#This Row],[tenure]]&lt;=12,"0-12 Months",
IF(TelcoData2[[#This Row],[tenure]]&lt;=24,"13-24 Months",
IF(TelcoData2[[#This Row],[tenure]]&lt;=36,"25-36 Months",
IF(TelcoData2[[#This Row],[tenure]]&lt;=48,"37-48 Months",
IF(TelcoData2[[#This Row],[tenure]]&lt;=60,"49-60 Months",
"61-72 Months")))))</f>
        <v>0-12 Months</v>
      </c>
    </row>
    <row r="2107" spans="1:24" x14ac:dyDescent="0.3">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s="5">
        <v>242</v>
      </c>
      <c r="U2107" t="s">
        <v>23</v>
      </c>
      <c r="V2107" s="5">
        <f>IFERROR(VALUE(TRIM(TelcoData2[[#This Row],[TotalCharges]])),"")</f>
        <v>242</v>
      </c>
      <c r="W2107">
        <f>IF(TelcoData2[[#This Row],[Churn]]="Yes",1,0)</f>
        <v>1</v>
      </c>
      <c r="X2107" t="str">
        <f>IF(TelcoData2[[#This Row],[tenure]]&lt;=12,"0-12 Months",
IF(TelcoData2[[#This Row],[tenure]]&lt;=24,"13-24 Months",
IF(TelcoData2[[#This Row],[tenure]]&lt;=36,"25-36 Months",
IF(TelcoData2[[#This Row],[tenure]]&lt;=48,"37-48 Months",
IF(TelcoData2[[#This Row],[tenure]]&lt;=60,"49-60 Months",
"61-72 Months")))))</f>
        <v>0-12 Months</v>
      </c>
    </row>
    <row r="2108" spans="1:24" x14ac:dyDescent="0.3">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s="5">
        <v>3157</v>
      </c>
      <c r="U2108" t="s">
        <v>24</v>
      </c>
      <c r="V2108" s="5">
        <f>IFERROR(VALUE(TRIM(TelcoData2[[#This Row],[TotalCharges]])),"")</f>
        <v>3157</v>
      </c>
      <c r="W2108">
        <f>IF(TelcoData2[[#This Row],[Churn]]="Yes",1,0)</f>
        <v>0</v>
      </c>
      <c r="X2108" t="str">
        <f>IF(TelcoData2[[#This Row],[tenure]]&lt;=12,"0-12 Months",
IF(TelcoData2[[#This Row],[tenure]]&lt;=24,"13-24 Months",
IF(TelcoData2[[#This Row],[tenure]]&lt;=36,"25-36 Months",
IF(TelcoData2[[#This Row],[tenure]]&lt;=48,"37-48 Months",
IF(TelcoData2[[#This Row],[tenure]]&lt;=60,"49-60 Months",
"61-72 Months")))))</f>
        <v>49-60 Months</v>
      </c>
    </row>
    <row r="2109" spans="1:24" x14ac:dyDescent="0.3">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s="5">
        <v>3092</v>
      </c>
      <c r="U2109" t="s">
        <v>24</v>
      </c>
      <c r="V2109" s="5">
        <f>IFERROR(VALUE(TRIM(TelcoData2[[#This Row],[TotalCharges]])),"")</f>
        <v>3092</v>
      </c>
      <c r="W2109">
        <f>IF(TelcoData2[[#This Row],[Churn]]="Yes",1,0)</f>
        <v>0</v>
      </c>
      <c r="X2109" t="str">
        <f>IF(TelcoData2[[#This Row],[tenure]]&lt;=12,"0-12 Months",
IF(TelcoData2[[#This Row],[tenure]]&lt;=24,"13-24 Months",
IF(TelcoData2[[#This Row],[tenure]]&lt;=36,"25-36 Months",
IF(TelcoData2[[#This Row],[tenure]]&lt;=48,"37-48 Months",
IF(TelcoData2[[#This Row],[tenure]]&lt;=60,"49-60 Months",
"61-72 Months")))))</f>
        <v>25-36 Months</v>
      </c>
    </row>
    <row r="2110" spans="1:24" x14ac:dyDescent="0.3">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s="5">
        <v>2168.9</v>
      </c>
      <c r="U2110" t="s">
        <v>24</v>
      </c>
      <c r="V2110" s="5">
        <f>IFERROR(VALUE(TRIM(TelcoData2[[#This Row],[TotalCharges]])),"")</f>
        <v>2168.9</v>
      </c>
      <c r="W2110">
        <f>IF(TelcoData2[[#This Row],[Churn]]="Yes",1,0)</f>
        <v>0</v>
      </c>
      <c r="X2110" t="str">
        <f>IF(TelcoData2[[#This Row],[tenure]]&lt;=12,"0-12 Months",
IF(TelcoData2[[#This Row],[tenure]]&lt;=24,"13-24 Months",
IF(TelcoData2[[#This Row],[tenure]]&lt;=36,"25-36 Months",
IF(TelcoData2[[#This Row],[tenure]]&lt;=48,"37-48 Months",
IF(TelcoData2[[#This Row],[tenure]]&lt;=60,"49-60 Months",
"61-72 Months")))))</f>
        <v>37-48 Months</v>
      </c>
    </row>
    <row r="2111" spans="1:24" x14ac:dyDescent="0.3">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s="5">
        <v>980.35</v>
      </c>
      <c r="U2111" t="s">
        <v>24</v>
      </c>
      <c r="V2111" s="5">
        <f>IFERROR(VALUE(TRIM(TelcoData2[[#This Row],[TotalCharges]])),"")</f>
        <v>980.35</v>
      </c>
      <c r="W2111">
        <f>IF(TelcoData2[[#This Row],[Churn]]="Yes",1,0)</f>
        <v>0</v>
      </c>
      <c r="X2111" t="str">
        <f>IF(TelcoData2[[#This Row],[tenure]]&lt;=12,"0-12 Months",
IF(TelcoData2[[#This Row],[tenure]]&lt;=24,"13-24 Months",
IF(TelcoData2[[#This Row],[tenure]]&lt;=36,"25-36 Months",
IF(TelcoData2[[#This Row],[tenure]]&lt;=48,"37-48 Months",
IF(TelcoData2[[#This Row],[tenure]]&lt;=60,"49-60 Months",
"61-72 Months")))))</f>
        <v>25-36 Months</v>
      </c>
    </row>
    <row r="2112" spans="1:24" x14ac:dyDescent="0.3">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s="5">
        <v>65.95</v>
      </c>
      <c r="U2112" t="s">
        <v>24</v>
      </c>
      <c r="V2112" s="5">
        <f>IFERROR(VALUE(TRIM(TelcoData2[[#This Row],[TotalCharges]])),"")</f>
        <v>65.95</v>
      </c>
      <c r="W2112">
        <f>IF(TelcoData2[[#This Row],[Churn]]="Yes",1,0)</f>
        <v>0</v>
      </c>
      <c r="X2112" t="str">
        <f>IF(TelcoData2[[#This Row],[tenure]]&lt;=12,"0-12 Months",
IF(TelcoData2[[#This Row],[tenure]]&lt;=24,"13-24 Months",
IF(TelcoData2[[#This Row],[tenure]]&lt;=36,"25-36 Months",
IF(TelcoData2[[#This Row],[tenure]]&lt;=48,"37-48 Months",
IF(TelcoData2[[#This Row],[tenure]]&lt;=60,"49-60 Months",
"61-72 Months")))))</f>
        <v>0-12 Months</v>
      </c>
    </row>
    <row r="2113" spans="1:24" x14ac:dyDescent="0.3">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s="5">
        <v>711.9</v>
      </c>
      <c r="U2113" t="s">
        <v>24</v>
      </c>
      <c r="V2113" s="5">
        <f>IFERROR(VALUE(TRIM(TelcoData2[[#This Row],[TotalCharges]])),"")</f>
        <v>711.9</v>
      </c>
      <c r="W2113">
        <f>IF(TelcoData2[[#This Row],[Churn]]="Yes",1,0)</f>
        <v>0</v>
      </c>
      <c r="X2113" t="str">
        <f>IF(TelcoData2[[#This Row],[tenure]]&lt;=12,"0-12 Months",
IF(TelcoData2[[#This Row],[tenure]]&lt;=24,"13-24 Months",
IF(TelcoData2[[#This Row],[tenure]]&lt;=36,"25-36 Months",
IF(TelcoData2[[#This Row],[tenure]]&lt;=48,"37-48 Months",
IF(TelcoData2[[#This Row],[tenure]]&lt;=60,"49-60 Months",
"61-72 Months")))))</f>
        <v>25-36 Months</v>
      </c>
    </row>
    <row r="2114" spans="1:24" x14ac:dyDescent="0.3">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s="5">
        <v>1952.8</v>
      </c>
      <c r="U2114" t="s">
        <v>24</v>
      </c>
      <c r="V2114" s="5">
        <f>IFERROR(VALUE(TRIM(TelcoData2[[#This Row],[TotalCharges]])),"")</f>
        <v>1952.8</v>
      </c>
      <c r="W2114">
        <f>IF(TelcoData2[[#This Row],[Churn]]="Yes",1,0)</f>
        <v>0</v>
      </c>
      <c r="X2114" t="str">
        <f>IF(TelcoData2[[#This Row],[tenure]]&lt;=12,"0-12 Months",
IF(TelcoData2[[#This Row],[tenure]]&lt;=24,"13-24 Months",
IF(TelcoData2[[#This Row],[tenure]]&lt;=36,"25-36 Months",
IF(TelcoData2[[#This Row],[tenure]]&lt;=48,"37-48 Months",
IF(TelcoData2[[#This Row],[tenure]]&lt;=60,"49-60 Months",
"61-72 Months")))))</f>
        <v>25-36 Months</v>
      </c>
    </row>
    <row r="2115" spans="1:24" x14ac:dyDescent="0.3">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s="5">
        <v>4368.8500000000004</v>
      </c>
      <c r="U2115" t="s">
        <v>24</v>
      </c>
      <c r="V2115" s="5">
        <f>IFERROR(VALUE(TRIM(TelcoData2[[#This Row],[TotalCharges]])),"")</f>
        <v>4368.8500000000004</v>
      </c>
      <c r="W2115">
        <f>IF(TelcoData2[[#This Row],[Churn]]="Yes",1,0)</f>
        <v>0</v>
      </c>
      <c r="X2115" t="str">
        <f>IF(TelcoData2[[#This Row],[tenure]]&lt;=12,"0-12 Months",
IF(TelcoData2[[#This Row],[tenure]]&lt;=24,"13-24 Months",
IF(TelcoData2[[#This Row],[tenure]]&lt;=36,"25-36 Months",
IF(TelcoData2[[#This Row],[tenure]]&lt;=48,"37-48 Months",
IF(TelcoData2[[#This Row],[tenure]]&lt;=60,"49-60 Months",
"61-72 Months")))))</f>
        <v>37-48 Months</v>
      </c>
    </row>
    <row r="2116" spans="1:24" x14ac:dyDescent="0.3">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s="5">
        <v>2647.1</v>
      </c>
      <c r="U2116" t="s">
        <v>24</v>
      </c>
      <c r="V2116" s="5">
        <f>IFERROR(VALUE(TRIM(TelcoData2[[#This Row],[TotalCharges]])),"")</f>
        <v>2647.1</v>
      </c>
      <c r="W2116">
        <f>IF(TelcoData2[[#This Row],[Churn]]="Yes",1,0)</f>
        <v>0</v>
      </c>
      <c r="X2116" t="str">
        <f>IF(TelcoData2[[#This Row],[tenure]]&lt;=12,"0-12 Months",
IF(TelcoData2[[#This Row],[tenure]]&lt;=24,"13-24 Months",
IF(TelcoData2[[#This Row],[tenure]]&lt;=36,"25-36 Months",
IF(TelcoData2[[#This Row],[tenure]]&lt;=48,"37-48 Months",
IF(TelcoData2[[#This Row],[tenure]]&lt;=60,"49-60 Months",
"61-72 Months")))))</f>
        <v>37-48 Months</v>
      </c>
    </row>
    <row r="2117" spans="1:24" x14ac:dyDescent="0.3">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s="5">
        <v>8477.6</v>
      </c>
      <c r="U2117" t="s">
        <v>24</v>
      </c>
      <c r="V2117" s="5">
        <f>IFERROR(VALUE(TRIM(TelcoData2[[#This Row],[TotalCharges]])),"")</f>
        <v>8477.6</v>
      </c>
      <c r="W2117">
        <f>IF(TelcoData2[[#This Row],[Churn]]="Yes",1,0)</f>
        <v>0</v>
      </c>
      <c r="X2117" t="str">
        <f>IF(TelcoData2[[#This Row],[tenure]]&lt;=12,"0-12 Months",
IF(TelcoData2[[#This Row],[tenure]]&lt;=24,"13-24 Months",
IF(TelcoData2[[#This Row],[tenure]]&lt;=36,"25-36 Months",
IF(TelcoData2[[#This Row],[tenure]]&lt;=48,"37-48 Months",
IF(TelcoData2[[#This Row],[tenure]]&lt;=60,"49-60 Months",
"61-72 Months")))))</f>
        <v>61-72 Months</v>
      </c>
    </row>
    <row r="2118" spans="1:24" x14ac:dyDescent="0.3">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s="5">
        <v>54.35</v>
      </c>
      <c r="U2118" t="s">
        <v>23</v>
      </c>
      <c r="V2118" s="5">
        <f>IFERROR(VALUE(TRIM(TelcoData2[[#This Row],[TotalCharges]])),"")</f>
        <v>54.35</v>
      </c>
      <c r="W2118">
        <f>IF(TelcoData2[[#This Row],[Churn]]="Yes",1,0)</f>
        <v>1</v>
      </c>
      <c r="X2118" t="str">
        <f>IF(TelcoData2[[#This Row],[tenure]]&lt;=12,"0-12 Months",
IF(TelcoData2[[#This Row],[tenure]]&lt;=24,"13-24 Months",
IF(TelcoData2[[#This Row],[tenure]]&lt;=36,"25-36 Months",
IF(TelcoData2[[#This Row],[tenure]]&lt;=48,"37-48 Months",
IF(TelcoData2[[#This Row],[tenure]]&lt;=60,"49-60 Months",
"61-72 Months")))))</f>
        <v>0-12 Months</v>
      </c>
    </row>
    <row r="2119" spans="1:24" x14ac:dyDescent="0.3">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s="5">
        <v>4528</v>
      </c>
      <c r="U2119" t="s">
        <v>24</v>
      </c>
      <c r="V2119" s="5">
        <f>IFERROR(VALUE(TRIM(TelcoData2[[#This Row],[TotalCharges]])),"")</f>
        <v>4528</v>
      </c>
      <c r="W2119">
        <f>IF(TelcoData2[[#This Row],[Churn]]="Yes",1,0)</f>
        <v>0</v>
      </c>
      <c r="X2119" t="str">
        <f>IF(TelcoData2[[#This Row],[tenure]]&lt;=12,"0-12 Months",
IF(TelcoData2[[#This Row],[tenure]]&lt;=24,"13-24 Months",
IF(TelcoData2[[#This Row],[tenure]]&lt;=36,"25-36 Months",
IF(TelcoData2[[#This Row],[tenure]]&lt;=48,"37-48 Months",
IF(TelcoData2[[#This Row],[tenure]]&lt;=60,"49-60 Months",
"61-72 Months")))))</f>
        <v>61-72 Months</v>
      </c>
    </row>
    <row r="2120" spans="1:24" x14ac:dyDescent="0.3">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s="5">
        <v>1790.65</v>
      </c>
      <c r="U2120" t="s">
        <v>24</v>
      </c>
      <c r="V2120" s="5">
        <f>IFERROR(VALUE(TRIM(TelcoData2[[#This Row],[TotalCharges]])),"")</f>
        <v>1790.65</v>
      </c>
      <c r="W2120">
        <f>IF(TelcoData2[[#This Row],[Churn]]="Yes",1,0)</f>
        <v>0</v>
      </c>
      <c r="X2120" t="str">
        <f>IF(TelcoData2[[#This Row],[tenure]]&lt;=12,"0-12 Months",
IF(TelcoData2[[#This Row],[tenure]]&lt;=24,"13-24 Months",
IF(TelcoData2[[#This Row],[tenure]]&lt;=36,"25-36 Months",
IF(TelcoData2[[#This Row],[tenure]]&lt;=48,"37-48 Months",
IF(TelcoData2[[#This Row],[tenure]]&lt;=60,"49-60 Months",
"61-72 Months")))))</f>
        <v>13-24 Months</v>
      </c>
    </row>
    <row r="2121" spans="1:24" x14ac:dyDescent="0.3">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s="5">
        <v>845.6</v>
      </c>
      <c r="U2121" t="s">
        <v>24</v>
      </c>
      <c r="V2121" s="5">
        <f>IFERROR(VALUE(TRIM(TelcoData2[[#This Row],[TotalCharges]])),"")</f>
        <v>845.6</v>
      </c>
      <c r="W2121">
        <f>IF(TelcoData2[[#This Row],[Churn]]="Yes",1,0)</f>
        <v>0</v>
      </c>
      <c r="X2121" t="str">
        <f>IF(TelcoData2[[#This Row],[tenure]]&lt;=12,"0-12 Months",
IF(TelcoData2[[#This Row],[tenure]]&lt;=24,"13-24 Months",
IF(TelcoData2[[#This Row],[tenure]]&lt;=36,"25-36 Months",
IF(TelcoData2[[#This Row],[tenure]]&lt;=48,"37-48 Months",
IF(TelcoData2[[#This Row],[tenure]]&lt;=60,"49-60 Months",
"61-72 Months")))))</f>
        <v>37-48 Months</v>
      </c>
    </row>
    <row r="2122" spans="1:24" x14ac:dyDescent="0.3">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s="5">
        <v>1210.3</v>
      </c>
      <c r="U2122" t="s">
        <v>24</v>
      </c>
      <c r="V2122" s="5">
        <f>IFERROR(VALUE(TRIM(TelcoData2[[#This Row],[TotalCharges]])),"")</f>
        <v>1210.3</v>
      </c>
      <c r="W2122">
        <f>IF(TelcoData2[[#This Row],[Churn]]="Yes",1,0)</f>
        <v>0</v>
      </c>
      <c r="X2122" t="str">
        <f>IF(TelcoData2[[#This Row],[tenure]]&lt;=12,"0-12 Months",
IF(TelcoData2[[#This Row],[tenure]]&lt;=24,"13-24 Months",
IF(TelcoData2[[#This Row],[tenure]]&lt;=36,"25-36 Months",
IF(TelcoData2[[#This Row],[tenure]]&lt;=48,"37-48 Months",
IF(TelcoData2[[#This Row],[tenure]]&lt;=60,"49-60 Months",
"61-72 Months")))))</f>
        <v>49-60 Months</v>
      </c>
    </row>
    <row r="2123" spans="1:24" x14ac:dyDescent="0.3">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s="5">
        <v>20.45</v>
      </c>
      <c r="U2123" t="s">
        <v>24</v>
      </c>
      <c r="V2123" s="5">
        <f>IFERROR(VALUE(TRIM(TelcoData2[[#This Row],[TotalCharges]])),"")</f>
        <v>20.45</v>
      </c>
      <c r="W2123">
        <f>IF(TelcoData2[[#This Row],[Churn]]="Yes",1,0)</f>
        <v>0</v>
      </c>
      <c r="X2123" t="str">
        <f>IF(TelcoData2[[#This Row],[tenure]]&lt;=12,"0-12 Months",
IF(TelcoData2[[#This Row],[tenure]]&lt;=24,"13-24 Months",
IF(TelcoData2[[#This Row],[tenure]]&lt;=36,"25-36 Months",
IF(TelcoData2[[#This Row],[tenure]]&lt;=48,"37-48 Months",
IF(TelcoData2[[#This Row],[tenure]]&lt;=60,"49-60 Months",
"61-72 Months")))))</f>
        <v>0-12 Months</v>
      </c>
    </row>
    <row r="2124" spans="1:24" x14ac:dyDescent="0.3">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s="5">
        <v>854.45</v>
      </c>
      <c r="U2124" t="s">
        <v>24</v>
      </c>
      <c r="V2124" s="5">
        <f>IFERROR(VALUE(TRIM(TelcoData2[[#This Row],[TotalCharges]])),"")</f>
        <v>854.45</v>
      </c>
      <c r="W2124">
        <f>IF(TelcoData2[[#This Row],[Churn]]="Yes",1,0)</f>
        <v>0</v>
      </c>
      <c r="X2124" t="str">
        <f>IF(TelcoData2[[#This Row],[tenure]]&lt;=12,"0-12 Months",
IF(TelcoData2[[#This Row],[tenure]]&lt;=24,"13-24 Months",
IF(TelcoData2[[#This Row],[tenure]]&lt;=36,"25-36 Months",
IF(TelcoData2[[#This Row],[tenure]]&lt;=48,"37-48 Months",
IF(TelcoData2[[#This Row],[tenure]]&lt;=60,"49-60 Months",
"61-72 Months")))))</f>
        <v>0-12 Months</v>
      </c>
    </row>
    <row r="2125" spans="1:24" x14ac:dyDescent="0.3">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s="5">
        <v>2429.1</v>
      </c>
      <c r="U2125" t="s">
        <v>24</v>
      </c>
      <c r="V2125" s="5">
        <f>IFERROR(VALUE(TRIM(TelcoData2[[#This Row],[TotalCharges]])),"")</f>
        <v>2429.1</v>
      </c>
      <c r="W2125">
        <f>IF(TelcoData2[[#This Row],[Churn]]="Yes",1,0)</f>
        <v>0</v>
      </c>
      <c r="X2125" t="str">
        <f>IF(TelcoData2[[#This Row],[tenure]]&lt;=12,"0-12 Months",
IF(TelcoData2[[#This Row],[tenure]]&lt;=24,"13-24 Months",
IF(TelcoData2[[#This Row],[tenure]]&lt;=36,"25-36 Months",
IF(TelcoData2[[#This Row],[tenure]]&lt;=48,"37-48 Months",
IF(TelcoData2[[#This Row],[tenure]]&lt;=60,"49-60 Months",
"61-72 Months")))))</f>
        <v>25-36 Months</v>
      </c>
    </row>
    <row r="2126" spans="1:24" x14ac:dyDescent="0.3">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s="5">
        <v>100.4</v>
      </c>
      <c r="U2126" t="s">
        <v>23</v>
      </c>
      <c r="V2126" s="5">
        <f>IFERROR(VALUE(TRIM(TelcoData2[[#This Row],[TotalCharges]])),"")</f>
        <v>100.4</v>
      </c>
      <c r="W2126">
        <f>IF(TelcoData2[[#This Row],[Churn]]="Yes",1,0)</f>
        <v>1</v>
      </c>
      <c r="X2126" t="str">
        <f>IF(TelcoData2[[#This Row],[tenure]]&lt;=12,"0-12 Months",
IF(TelcoData2[[#This Row],[tenure]]&lt;=24,"13-24 Months",
IF(TelcoData2[[#This Row],[tenure]]&lt;=36,"25-36 Months",
IF(TelcoData2[[#This Row],[tenure]]&lt;=48,"37-48 Months",
IF(TelcoData2[[#This Row],[tenure]]&lt;=60,"49-60 Months",
"61-72 Months")))))</f>
        <v>0-12 Months</v>
      </c>
    </row>
    <row r="2127" spans="1:24" x14ac:dyDescent="0.3">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s="5">
        <v>5229.45</v>
      </c>
      <c r="U2127" t="s">
        <v>24</v>
      </c>
      <c r="V2127" s="5">
        <f>IFERROR(VALUE(TRIM(TelcoData2[[#This Row],[TotalCharges]])),"")</f>
        <v>5229.45</v>
      </c>
      <c r="W2127">
        <f>IF(TelcoData2[[#This Row],[Churn]]="Yes",1,0)</f>
        <v>0</v>
      </c>
      <c r="X2127" t="str">
        <f>IF(TelcoData2[[#This Row],[tenure]]&lt;=12,"0-12 Months",
IF(TelcoData2[[#This Row],[tenure]]&lt;=24,"13-24 Months",
IF(TelcoData2[[#This Row],[tenure]]&lt;=36,"25-36 Months",
IF(TelcoData2[[#This Row],[tenure]]&lt;=48,"37-48 Months",
IF(TelcoData2[[#This Row],[tenure]]&lt;=60,"49-60 Months",
"61-72 Months")))))</f>
        <v>61-72 Months</v>
      </c>
    </row>
    <row r="2128" spans="1:24" x14ac:dyDescent="0.3">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s="5">
        <v>44.45</v>
      </c>
      <c r="U2128" t="s">
        <v>24</v>
      </c>
      <c r="V2128" s="5">
        <f>IFERROR(VALUE(TRIM(TelcoData2[[#This Row],[TotalCharges]])),"")</f>
        <v>44.45</v>
      </c>
      <c r="W2128">
        <f>IF(TelcoData2[[#This Row],[Churn]]="Yes",1,0)</f>
        <v>0</v>
      </c>
      <c r="X2128" t="str">
        <f>IF(TelcoData2[[#This Row],[tenure]]&lt;=12,"0-12 Months",
IF(TelcoData2[[#This Row],[tenure]]&lt;=24,"13-24 Months",
IF(TelcoData2[[#This Row],[tenure]]&lt;=36,"25-36 Months",
IF(TelcoData2[[#This Row],[tenure]]&lt;=48,"37-48 Months",
IF(TelcoData2[[#This Row],[tenure]]&lt;=60,"49-60 Months",
"61-72 Months")))))</f>
        <v>0-12 Months</v>
      </c>
    </row>
    <row r="2129" spans="1:24" x14ac:dyDescent="0.3">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s="5">
        <v>1716.45</v>
      </c>
      <c r="U2129" t="s">
        <v>23</v>
      </c>
      <c r="V2129" s="5">
        <f>IFERROR(VALUE(TRIM(TelcoData2[[#This Row],[TotalCharges]])),"")</f>
        <v>1716.45</v>
      </c>
      <c r="W2129">
        <f>IF(TelcoData2[[#This Row],[Churn]]="Yes",1,0)</f>
        <v>1</v>
      </c>
      <c r="X2129" t="str">
        <f>IF(TelcoData2[[#This Row],[tenure]]&lt;=12,"0-12 Months",
IF(TelcoData2[[#This Row],[tenure]]&lt;=24,"13-24 Months",
IF(TelcoData2[[#This Row],[tenure]]&lt;=36,"25-36 Months",
IF(TelcoData2[[#This Row],[tenure]]&lt;=48,"37-48 Months",
IF(TelcoData2[[#This Row],[tenure]]&lt;=60,"49-60 Months",
"61-72 Months")))))</f>
        <v>37-48 Months</v>
      </c>
    </row>
    <row r="2130" spans="1:24" x14ac:dyDescent="0.3">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s="5">
        <v>3023.55</v>
      </c>
      <c r="U2130" t="s">
        <v>24</v>
      </c>
      <c r="V2130" s="5">
        <f>IFERROR(VALUE(TRIM(TelcoData2[[#This Row],[TotalCharges]])),"")</f>
        <v>3023.55</v>
      </c>
      <c r="W2130">
        <f>IF(TelcoData2[[#This Row],[Churn]]="Yes",1,0)</f>
        <v>0</v>
      </c>
      <c r="X2130" t="str">
        <f>IF(TelcoData2[[#This Row],[tenure]]&lt;=12,"0-12 Months",
IF(TelcoData2[[#This Row],[tenure]]&lt;=24,"13-24 Months",
IF(TelcoData2[[#This Row],[tenure]]&lt;=36,"25-36 Months",
IF(TelcoData2[[#This Row],[tenure]]&lt;=48,"37-48 Months",
IF(TelcoData2[[#This Row],[tenure]]&lt;=60,"49-60 Months",
"61-72 Months")))))</f>
        <v>37-48 Months</v>
      </c>
    </row>
    <row r="2131" spans="1:24" x14ac:dyDescent="0.3">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s="5">
        <v>75.3</v>
      </c>
      <c r="U2131" t="s">
        <v>23</v>
      </c>
      <c r="V2131" s="5">
        <f>IFERROR(VALUE(TRIM(TelcoData2[[#This Row],[TotalCharges]])),"")</f>
        <v>75.3</v>
      </c>
      <c r="W2131">
        <f>IF(TelcoData2[[#This Row],[Churn]]="Yes",1,0)</f>
        <v>1</v>
      </c>
      <c r="X2131" t="str">
        <f>IF(TelcoData2[[#This Row],[tenure]]&lt;=12,"0-12 Months",
IF(TelcoData2[[#This Row],[tenure]]&lt;=24,"13-24 Months",
IF(TelcoData2[[#This Row],[tenure]]&lt;=36,"25-36 Months",
IF(TelcoData2[[#This Row],[tenure]]&lt;=48,"37-48 Months",
IF(TelcoData2[[#This Row],[tenure]]&lt;=60,"49-60 Months",
"61-72 Months")))))</f>
        <v>0-12 Months</v>
      </c>
    </row>
    <row r="2132" spans="1:24" x14ac:dyDescent="0.3">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s="5">
        <v>4837.6000000000004</v>
      </c>
      <c r="U2132" t="s">
        <v>23</v>
      </c>
      <c r="V2132" s="5">
        <f>IFERROR(VALUE(TRIM(TelcoData2[[#This Row],[TotalCharges]])),"")</f>
        <v>4837.6000000000004</v>
      </c>
      <c r="W2132">
        <f>IF(TelcoData2[[#This Row],[Churn]]="Yes",1,0)</f>
        <v>1</v>
      </c>
      <c r="X2132" t="str">
        <f>IF(TelcoData2[[#This Row],[tenure]]&lt;=12,"0-12 Months",
IF(TelcoData2[[#This Row],[tenure]]&lt;=24,"13-24 Months",
IF(TelcoData2[[#This Row],[tenure]]&lt;=36,"25-36 Months",
IF(TelcoData2[[#This Row],[tenure]]&lt;=48,"37-48 Months",
IF(TelcoData2[[#This Row],[tenure]]&lt;=60,"49-60 Months",
"61-72 Months")))))</f>
        <v>49-60 Months</v>
      </c>
    </row>
    <row r="2133" spans="1:24" x14ac:dyDescent="0.3">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s="5">
        <v>2032.3</v>
      </c>
      <c r="U2133" t="s">
        <v>24</v>
      </c>
      <c r="V2133" s="5">
        <f>IFERROR(VALUE(TRIM(TelcoData2[[#This Row],[TotalCharges]])),"")</f>
        <v>2032.3</v>
      </c>
      <c r="W2133">
        <f>IF(TelcoData2[[#This Row],[Churn]]="Yes",1,0)</f>
        <v>0</v>
      </c>
      <c r="X2133" t="str">
        <f>IF(TelcoData2[[#This Row],[tenure]]&lt;=12,"0-12 Months",
IF(TelcoData2[[#This Row],[tenure]]&lt;=24,"13-24 Months",
IF(TelcoData2[[#This Row],[tenure]]&lt;=36,"25-36 Months",
IF(TelcoData2[[#This Row],[tenure]]&lt;=48,"37-48 Months",
IF(TelcoData2[[#This Row],[tenure]]&lt;=60,"49-60 Months",
"61-72 Months")))))</f>
        <v>37-48 Months</v>
      </c>
    </row>
    <row r="2134" spans="1:24" x14ac:dyDescent="0.3">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s="5">
        <v>436.9</v>
      </c>
      <c r="U2134" t="s">
        <v>24</v>
      </c>
      <c r="V2134" s="5">
        <f>IFERROR(VALUE(TRIM(TelcoData2[[#This Row],[TotalCharges]])),"")</f>
        <v>436.9</v>
      </c>
      <c r="W2134">
        <f>IF(TelcoData2[[#This Row],[Churn]]="Yes",1,0)</f>
        <v>0</v>
      </c>
      <c r="X2134" t="str">
        <f>IF(TelcoData2[[#This Row],[tenure]]&lt;=12,"0-12 Months",
IF(TelcoData2[[#This Row],[tenure]]&lt;=24,"13-24 Months",
IF(TelcoData2[[#This Row],[tenure]]&lt;=36,"25-36 Months",
IF(TelcoData2[[#This Row],[tenure]]&lt;=48,"37-48 Months",
IF(TelcoData2[[#This Row],[tenure]]&lt;=60,"49-60 Months",
"61-72 Months")))))</f>
        <v>13-24 Months</v>
      </c>
    </row>
    <row r="2135" spans="1:24" x14ac:dyDescent="0.3">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s="5">
        <v>70.55</v>
      </c>
      <c r="U2135" t="s">
        <v>23</v>
      </c>
      <c r="V2135" s="5">
        <f>IFERROR(VALUE(TRIM(TelcoData2[[#This Row],[TotalCharges]])),"")</f>
        <v>70.55</v>
      </c>
      <c r="W2135">
        <f>IF(TelcoData2[[#This Row],[Churn]]="Yes",1,0)</f>
        <v>1</v>
      </c>
      <c r="X2135" t="str">
        <f>IF(TelcoData2[[#This Row],[tenure]]&lt;=12,"0-12 Months",
IF(TelcoData2[[#This Row],[tenure]]&lt;=24,"13-24 Months",
IF(TelcoData2[[#This Row],[tenure]]&lt;=36,"25-36 Months",
IF(TelcoData2[[#This Row],[tenure]]&lt;=48,"37-48 Months",
IF(TelcoData2[[#This Row],[tenure]]&lt;=60,"49-60 Months",
"61-72 Months")))))</f>
        <v>0-12 Months</v>
      </c>
    </row>
    <row r="2136" spans="1:24" x14ac:dyDescent="0.3">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s="5">
        <v>20.149999999999999</v>
      </c>
      <c r="U2136" t="s">
        <v>24</v>
      </c>
      <c r="V2136" s="5">
        <f>IFERROR(VALUE(TRIM(TelcoData2[[#This Row],[TotalCharges]])),"")</f>
        <v>20.149999999999999</v>
      </c>
      <c r="W2136">
        <f>IF(TelcoData2[[#This Row],[Churn]]="Yes",1,0)</f>
        <v>0</v>
      </c>
      <c r="X2136" t="str">
        <f>IF(TelcoData2[[#This Row],[tenure]]&lt;=12,"0-12 Months",
IF(TelcoData2[[#This Row],[tenure]]&lt;=24,"13-24 Months",
IF(TelcoData2[[#This Row],[tenure]]&lt;=36,"25-36 Months",
IF(TelcoData2[[#This Row],[tenure]]&lt;=48,"37-48 Months",
IF(TelcoData2[[#This Row],[tenure]]&lt;=60,"49-60 Months",
"61-72 Months")))))</f>
        <v>0-12 Months</v>
      </c>
    </row>
    <row r="2137" spans="1:24" x14ac:dyDescent="0.3">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s="5">
        <v>5893.95</v>
      </c>
      <c r="U2137" t="s">
        <v>24</v>
      </c>
      <c r="V2137" s="5">
        <f>IFERROR(VALUE(TRIM(TelcoData2[[#This Row],[TotalCharges]])),"")</f>
        <v>5893.95</v>
      </c>
      <c r="W2137">
        <f>IF(TelcoData2[[#This Row],[Churn]]="Yes",1,0)</f>
        <v>0</v>
      </c>
      <c r="X2137" t="str">
        <f>IF(TelcoData2[[#This Row],[tenure]]&lt;=12,"0-12 Months",
IF(TelcoData2[[#This Row],[tenure]]&lt;=24,"13-24 Months",
IF(TelcoData2[[#This Row],[tenure]]&lt;=36,"25-36 Months",
IF(TelcoData2[[#This Row],[tenure]]&lt;=48,"37-48 Months",
IF(TelcoData2[[#This Row],[tenure]]&lt;=60,"49-60 Months",
"61-72 Months")))))</f>
        <v>49-60 Months</v>
      </c>
    </row>
    <row r="2138" spans="1:24" x14ac:dyDescent="0.3">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s="5">
        <v>1430.05</v>
      </c>
      <c r="U2138" t="s">
        <v>24</v>
      </c>
      <c r="V2138" s="5">
        <f>IFERROR(VALUE(TRIM(TelcoData2[[#This Row],[TotalCharges]])),"")</f>
        <v>1430.05</v>
      </c>
      <c r="W2138">
        <f>IF(TelcoData2[[#This Row],[Churn]]="Yes",1,0)</f>
        <v>0</v>
      </c>
      <c r="X2138" t="str">
        <f>IF(TelcoData2[[#This Row],[tenure]]&lt;=12,"0-12 Months",
IF(TelcoData2[[#This Row],[tenure]]&lt;=24,"13-24 Months",
IF(TelcoData2[[#This Row],[tenure]]&lt;=36,"25-36 Months",
IF(TelcoData2[[#This Row],[tenure]]&lt;=48,"37-48 Months",
IF(TelcoData2[[#This Row],[tenure]]&lt;=60,"49-60 Months",
"61-72 Months")))))</f>
        <v>13-24 Months</v>
      </c>
    </row>
    <row r="2139" spans="1:24" x14ac:dyDescent="0.3">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s="5">
        <v>313</v>
      </c>
      <c r="U2139" t="s">
        <v>24</v>
      </c>
      <c r="V2139" s="5">
        <f>IFERROR(VALUE(TRIM(TelcoData2[[#This Row],[TotalCharges]])),"")</f>
        <v>313</v>
      </c>
      <c r="W2139">
        <f>IF(TelcoData2[[#This Row],[Churn]]="Yes",1,0)</f>
        <v>0</v>
      </c>
      <c r="X2139" t="str">
        <f>IF(TelcoData2[[#This Row],[tenure]]&lt;=12,"0-12 Months",
IF(TelcoData2[[#This Row],[tenure]]&lt;=24,"13-24 Months",
IF(TelcoData2[[#This Row],[tenure]]&lt;=36,"25-36 Months",
IF(TelcoData2[[#This Row],[tenure]]&lt;=48,"37-48 Months",
IF(TelcoData2[[#This Row],[tenure]]&lt;=60,"49-60 Months",
"61-72 Months")))))</f>
        <v>0-12 Months</v>
      </c>
    </row>
    <row r="2140" spans="1:24" x14ac:dyDescent="0.3">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s="5">
        <v>3871.85</v>
      </c>
      <c r="U2140" t="s">
        <v>24</v>
      </c>
      <c r="V2140" s="5">
        <f>IFERROR(VALUE(TRIM(TelcoData2[[#This Row],[TotalCharges]])),"")</f>
        <v>3871.85</v>
      </c>
      <c r="W2140">
        <f>IF(TelcoData2[[#This Row],[Churn]]="Yes",1,0)</f>
        <v>0</v>
      </c>
      <c r="X2140" t="str">
        <f>IF(TelcoData2[[#This Row],[tenure]]&lt;=12,"0-12 Months",
IF(TelcoData2[[#This Row],[tenure]]&lt;=24,"13-24 Months",
IF(TelcoData2[[#This Row],[tenure]]&lt;=36,"25-36 Months",
IF(TelcoData2[[#This Row],[tenure]]&lt;=48,"37-48 Months",
IF(TelcoData2[[#This Row],[tenure]]&lt;=60,"49-60 Months",
"61-72 Months")))))</f>
        <v>49-60 Months</v>
      </c>
    </row>
    <row r="2141" spans="1:24" x14ac:dyDescent="0.3">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s="5">
        <v>458.1</v>
      </c>
      <c r="U2141" t="s">
        <v>24</v>
      </c>
      <c r="V2141" s="5">
        <f>IFERROR(VALUE(TRIM(TelcoData2[[#This Row],[TotalCharges]])),"")</f>
        <v>458.1</v>
      </c>
      <c r="W2141">
        <f>IF(TelcoData2[[#This Row],[Churn]]="Yes",1,0)</f>
        <v>0</v>
      </c>
      <c r="X2141" t="str">
        <f>IF(TelcoData2[[#This Row],[tenure]]&lt;=12,"0-12 Months",
IF(TelcoData2[[#This Row],[tenure]]&lt;=24,"13-24 Months",
IF(TelcoData2[[#This Row],[tenure]]&lt;=36,"25-36 Months",
IF(TelcoData2[[#This Row],[tenure]]&lt;=48,"37-48 Months",
IF(TelcoData2[[#This Row],[tenure]]&lt;=60,"49-60 Months",
"61-72 Months")))))</f>
        <v>0-12 Months</v>
      </c>
    </row>
    <row r="2142" spans="1:24" x14ac:dyDescent="0.3">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s="5">
        <v>2745.7</v>
      </c>
      <c r="U2142" t="s">
        <v>23</v>
      </c>
      <c r="V2142" s="5">
        <f>IFERROR(VALUE(TRIM(TelcoData2[[#This Row],[TotalCharges]])),"")</f>
        <v>2745.7</v>
      </c>
      <c r="W2142">
        <f>IF(TelcoData2[[#This Row],[Churn]]="Yes",1,0)</f>
        <v>1</v>
      </c>
      <c r="X2142" t="str">
        <f>IF(TelcoData2[[#This Row],[tenure]]&lt;=12,"0-12 Months",
IF(TelcoData2[[#This Row],[tenure]]&lt;=24,"13-24 Months",
IF(TelcoData2[[#This Row],[tenure]]&lt;=36,"25-36 Months",
IF(TelcoData2[[#This Row],[tenure]]&lt;=48,"37-48 Months",
IF(TelcoData2[[#This Row],[tenure]]&lt;=60,"49-60 Months",
"61-72 Months")))))</f>
        <v>25-36 Months</v>
      </c>
    </row>
    <row r="2143" spans="1:24" x14ac:dyDescent="0.3">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s="5">
        <v>341.35</v>
      </c>
      <c r="U2143" t="s">
        <v>24</v>
      </c>
      <c r="V2143" s="5">
        <f>IFERROR(VALUE(TRIM(TelcoData2[[#This Row],[TotalCharges]])),"")</f>
        <v>341.35</v>
      </c>
      <c r="W2143">
        <f>IF(TelcoData2[[#This Row],[Churn]]="Yes",1,0)</f>
        <v>0</v>
      </c>
      <c r="X2143" t="str">
        <f>IF(TelcoData2[[#This Row],[tenure]]&lt;=12,"0-12 Months",
IF(TelcoData2[[#This Row],[tenure]]&lt;=24,"13-24 Months",
IF(TelcoData2[[#This Row],[tenure]]&lt;=36,"25-36 Months",
IF(TelcoData2[[#This Row],[tenure]]&lt;=48,"37-48 Months",
IF(TelcoData2[[#This Row],[tenure]]&lt;=60,"49-60 Months",
"61-72 Months")))))</f>
        <v>13-24 Months</v>
      </c>
    </row>
    <row r="2144" spans="1:24" x14ac:dyDescent="0.3">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s="5">
        <v>1336.8</v>
      </c>
      <c r="U2144" t="s">
        <v>24</v>
      </c>
      <c r="V2144" s="5">
        <f>IFERROR(VALUE(TRIM(TelcoData2[[#This Row],[TotalCharges]])),"")</f>
        <v>1336.8</v>
      </c>
      <c r="W2144">
        <f>IF(TelcoData2[[#This Row],[Churn]]="Yes",1,0)</f>
        <v>0</v>
      </c>
      <c r="X2144" t="str">
        <f>IF(TelcoData2[[#This Row],[tenure]]&lt;=12,"0-12 Months",
IF(TelcoData2[[#This Row],[tenure]]&lt;=24,"13-24 Months",
IF(TelcoData2[[#This Row],[tenure]]&lt;=36,"25-36 Months",
IF(TelcoData2[[#This Row],[tenure]]&lt;=48,"37-48 Months",
IF(TelcoData2[[#This Row],[tenure]]&lt;=60,"49-60 Months",
"61-72 Months")))))</f>
        <v>13-24 Months</v>
      </c>
    </row>
    <row r="2145" spans="1:24" x14ac:dyDescent="0.3">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s="5">
        <v>2181.75</v>
      </c>
      <c r="U2145" t="s">
        <v>24</v>
      </c>
      <c r="V2145" s="5">
        <f>IFERROR(VALUE(TRIM(TelcoData2[[#This Row],[TotalCharges]])),"")</f>
        <v>2181.75</v>
      </c>
      <c r="W2145">
        <f>IF(TelcoData2[[#This Row],[Churn]]="Yes",1,0)</f>
        <v>0</v>
      </c>
      <c r="X2145" t="str">
        <f>IF(TelcoData2[[#This Row],[tenure]]&lt;=12,"0-12 Months",
IF(TelcoData2[[#This Row],[tenure]]&lt;=24,"13-24 Months",
IF(TelcoData2[[#This Row],[tenure]]&lt;=36,"25-36 Months",
IF(TelcoData2[[#This Row],[tenure]]&lt;=48,"37-48 Months",
IF(TelcoData2[[#This Row],[tenure]]&lt;=60,"49-60 Months",
"61-72 Months")))))</f>
        <v>25-36 Months</v>
      </c>
    </row>
    <row r="2146" spans="1:24" x14ac:dyDescent="0.3">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s="5">
        <v>147.75</v>
      </c>
      <c r="U2146" t="s">
        <v>24</v>
      </c>
      <c r="V2146" s="5">
        <f>IFERROR(VALUE(TRIM(TelcoData2[[#This Row],[TotalCharges]])),"")</f>
        <v>147.75</v>
      </c>
      <c r="W2146">
        <f>IF(TelcoData2[[#This Row],[Churn]]="Yes",1,0)</f>
        <v>0</v>
      </c>
      <c r="X2146" t="str">
        <f>IF(TelcoData2[[#This Row],[tenure]]&lt;=12,"0-12 Months",
IF(TelcoData2[[#This Row],[tenure]]&lt;=24,"13-24 Months",
IF(TelcoData2[[#This Row],[tenure]]&lt;=36,"25-36 Months",
IF(TelcoData2[[#This Row],[tenure]]&lt;=48,"37-48 Months",
IF(TelcoData2[[#This Row],[tenure]]&lt;=60,"49-60 Months",
"61-72 Months")))))</f>
        <v>0-12 Months</v>
      </c>
    </row>
    <row r="2147" spans="1:24" x14ac:dyDescent="0.3">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s="5">
        <v>818.45</v>
      </c>
      <c r="U2147" t="s">
        <v>24</v>
      </c>
      <c r="V2147" s="5">
        <f>IFERROR(VALUE(TRIM(TelcoData2[[#This Row],[TotalCharges]])),"")</f>
        <v>818.45</v>
      </c>
      <c r="W2147">
        <f>IF(TelcoData2[[#This Row],[Churn]]="Yes",1,0)</f>
        <v>0</v>
      </c>
      <c r="X2147" t="str">
        <f>IF(TelcoData2[[#This Row],[tenure]]&lt;=12,"0-12 Months",
IF(TelcoData2[[#This Row],[tenure]]&lt;=24,"13-24 Months",
IF(TelcoData2[[#This Row],[tenure]]&lt;=36,"25-36 Months",
IF(TelcoData2[[#This Row],[tenure]]&lt;=48,"37-48 Months",
IF(TelcoData2[[#This Row],[tenure]]&lt;=60,"49-60 Months",
"61-72 Months")))))</f>
        <v>0-12 Months</v>
      </c>
    </row>
    <row r="2148" spans="1:24" x14ac:dyDescent="0.3">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s="5">
        <v>7133.45</v>
      </c>
      <c r="U2148" t="s">
        <v>24</v>
      </c>
      <c r="V2148" s="5">
        <f>IFERROR(VALUE(TRIM(TelcoData2[[#This Row],[TotalCharges]])),"")</f>
        <v>7133.45</v>
      </c>
      <c r="W2148">
        <f>IF(TelcoData2[[#This Row],[Churn]]="Yes",1,0)</f>
        <v>0</v>
      </c>
      <c r="X2148" t="str">
        <f>IF(TelcoData2[[#This Row],[tenure]]&lt;=12,"0-12 Months",
IF(TelcoData2[[#This Row],[tenure]]&lt;=24,"13-24 Months",
IF(TelcoData2[[#This Row],[tenure]]&lt;=36,"25-36 Months",
IF(TelcoData2[[#This Row],[tenure]]&lt;=48,"37-48 Months",
IF(TelcoData2[[#This Row],[tenure]]&lt;=60,"49-60 Months",
"61-72 Months")))))</f>
        <v>61-72 Months</v>
      </c>
    </row>
    <row r="2149" spans="1:24" x14ac:dyDescent="0.3">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s="5">
        <v>348.8</v>
      </c>
      <c r="U2149" t="s">
        <v>24</v>
      </c>
      <c r="V2149" s="5">
        <f>IFERROR(VALUE(TRIM(TelcoData2[[#This Row],[TotalCharges]])),"")</f>
        <v>348.8</v>
      </c>
      <c r="W2149">
        <f>IF(TelcoData2[[#This Row],[Churn]]="Yes",1,0)</f>
        <v>0</v>
      </c>
      <c r="X2149" t="str">
        <f>IF(TelcoData2[[#This Row],[tenure]]&lt;=12,"0-12 Months",
IF(TelcoData2[[#This Row],[tenure]]&lt;=24,"13-24 Months",
IF(TelcoData2[[#This Row],[tenure]]&lt;=36,"25-36 Months",
IF(TelcoData2[[#This Row],[tenure]]&lt;=48,"37-48 Months",
IF(TelcoData2[[#This Row],[tenure]]&lt;=60,"49-60 Months",
"61-72 Months")))))</f>
        <v>13-24 Months</v>
      </c>
    </row>
    <row r="2150" spans="1:24" x14ac:dyDescent="0.3">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s="5">
        <v>128.6</v>
      </c>
      <c r="U2150" t="s">
        <v>24</v>
      </c>
      <c r="V2150" s="5">
        <f>IFERROR(VALUE(TRIM(TelcoData2[[#This Row],[TotalCharges]])),"")</f>
        <v>128.6</v>
      </c>
      <c r="W2150">
        <f>IF(TelcoData2[[#This Row],[Churn]]="Yes",1,0)</f>
        <v>0</v>
      </c>
      <c r="X2150" t="str">
        <f>IF(TelcoData2[[#This Row],[tenure]]&lt;=12,"0-12 Months",
IF(TelcoData2[[#This Row],[tenure]]&lt;=24,"13-24 Months",
IF(TelcoData2[[#This Row],[tenure]]&lt;=36,"25-36 Months",
IF(TelcoData2[[#This Row],[tenure]]&lt;=48,"37-48 Months",
IF(TelcoData2[[#This Row],[tenure]]&lt;=60,"49-60 Months",
"61-72 Months")))))</f>
        <v>0-12 Months</v>
      </c>
    </row>
    <row r="2151" spans="1:24" x14ac:dyDescent="0.3">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s="5">
        <v>4674.3999999999996</v>
      </c>
      <c r="U2151" t="s">
        <v>24</v>
      </c>
      <c r="V2151" s="5">
        <f>IFERROR(VALUE(TRIM(TelcoData2[[#This Row],[TotalCharges]])),"")</f>
        <v>4674.3999999999996</v>
      </c>
      <c r="W2151">
        <f>IF(TelcoData2[[#This Row],[Churn]]="Yes",1,0)</f>
        <v>0</v>
      </c>
      <c r="X2151" t="str">
        <f>IF(TelcoData2[[#This Row],[tenure]]&lt;=12,"0-12 Months",
IF(TelcoData2[[#This Row],[tenure]]&lt;=24,"13-24 Months",
IF(TelcoData2[[#This Row],[tenure]]&lt;=36,"25-36 Months",
IF(TelcoData2[[#This Row],[tenure]]&lt;=48,"37-48 Months",
IF(TelcoData2[[#This Row],[tenure]]&lt;=60,"49-60 Months",
"61-72 Months")))))</f>
        <v>37-48 Months</v>
      </c>
    </row>
    <row r="2152" spans="1:24" x14ac:dyDescent="0.3">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s="5">
        <v>1737.45</v>
      </c>
      <c r="U2152" t="s">
        <v>24</v>
      </c>
      <c r="V2152" s="5">
        <f>IFERROR(VALUE(TRIM(TelcoData2[[#This Row],[TotalCharges]])),"")</f>
        <v>1737.45</v>
      </c>
      <c r="W2152">
        <f>IF(TelcoData2[[#This Row],[Churn]]="Yes",1,0)</f>
        <v>0</v>
      </c>
      <c r="X2152" t="str">
        <f>IF(TelcoData2[[#This Row],[tenure]]&lt;=12,"0-12 Months",
IF(TelcoData2[[#This Row],[tenure]]&lt;=24,"13-24 Months",
IF(TelcoData2[[#This Row],[tenure]]&lt;=36,"25-36 Months",
IF(TelcoData2[[#This Row],[tenure]]&lt;=48,"37-48 Months",
IF(TelcoData2[[#This Row],[tenure]]&lt;=60,"49-60 Months",
"61-72 Months")))))</f>
        <v>13-24 Months</v>
      </c>
    </row>
    <row r="2153" spans="1:24" x14ac:dyDescent="0.3">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s="5">
        <v>1498.85</v>
      </c>
      <c r="U2153" t="s">
        <v>24</v>
      </c>
      <c r="V2153" s="5">
        <f>IFERROR(VALUE(TRIM(TelcoData2[[#This Row],[TotalCharges]])),"")</f>
        <v>1498.85</v>
      </c>
      <c r="W2153">
        <f>IF(TelcoData2[[#This Row],[Churn]]="Yes",1,0)</f>
        <v>0</v>
      </c>
      <c r="X2153" t="str">
        <f>IF(TelcoData2[[#This Row],[tenure]]&lt;=12,"0-12 Months",
IF(TelcoData2[[#This Row],[tenure]]&lt;=24,"13-24 Months",
IF(TelcoData2[[#This Row],[tenure]]&lt;=36,"25-36 Months",
IF(TelcoData2[[#This Row],[tenure]]&lt;=48,"37-48 Months",
IF(TelcoData2[[#This Row],[tenure]]&lt;=60,"49-60 Months",
"61-72 Months")))))</f>
        <v>61-72 Months</v>
      </c>
    </row>
    <row r="2154" spans="1:24" x14ac:dyDescent="0.3">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s="5">
        <v>50.1</v>
      </c>
      <c r="U2154" t="s">
        <v>24</v>
      </c>
      <c r="V2154" s="5">
        <f>IFERROR(VALUE(TRIM(TelcoData2[[#This Row],[TotalCharges]])),"")</f>
        <v>50.1</v>
      </c>
      <c r="W2154">
        <f>IF(TelcoData2[[#This Row],[Churn]]="Yes",1,0)</f>
        <v>0</v>
      </c>
      <c r="X2154" t="str">
        <f>IF(TelcoData2[[#This Row],[tenure]]&lt;=12,"0-12 Months",
IF(TelcoData2[[#This Row],[tenure]]&lt;=24,"13-24 Months",
IF(TelcoData2[[#This Row],[tenure]]&lt;=36,"25-36 Months",
IF(TelcoData2[[#This Row],[tenure]]&lt;=48,"37-48 Months",
IF(TelcoData2[[#This Row],[tenure]]&lt;=60,"49-60 Months",
"61-72 Months")))))</f>
        <v>0-12 Months</v>
      </c>
    </row>
    <row r="2155" spans="1:24" x14ac:dyDescent="0.3">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s="5">
        <v>1797.75</v>
      </c>
      <c r="U2155" t="s">
        <v>24</v>
      </c>
      <c r="V2155" s="5">
        <f>IFERROR(VALUE(TRIM(TelcoData2[[#This Row],[TotalCharges]])),"")</f>
        <v>1797.75</v>
      </c>
      <c r="W2155">
        <f>IF(TelcoData2[[#This Row],[Churn]]="Yes",1,0)</f>
        <v>0</v>
      </c>
      <c r="X2155" t="str">
        <f>IF(TelcoData2[[#This Row],[tenure]]&lt;=12,"0-12 Months",
IF(TelcoData2[[#This Row],[tenure]]&lt;=24,"13-24 Months",
IF(TelcoData2[[#This Row],[tenure]]&lt;=36,"25-36 Months",
IF(TelcoData2[[#This Row],[tenure]]&lt;=48,"37-48 Months",
IF(TelcoData2[[#This Row],[tenure]]&lt;=60,"49-60 Months",
"61-72 Months")))))</f>
        <v>25-36 Months</v>
      </c>
    </row>
    <row r="2156" spans="1:24" x14ac:dyDescent="0.3">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s="5">
        <v>498.1</v>
      </c>
      <c r="U2156" t="s">
        <v>24</v>
      </c>
      <c r="V2156" s="5">
        <f>IFERROR(VALUE(TRIM(TelcoData2[[#This Row],[TotalCharges]])),"")</f>
        <v>498.1</v>
      </c>
      <c r="W2156">
        <f>IF(TelcoData2[[#This Row],[Churn]]="Yes",1,0)</f>
        <v>0</v>
      </c>
      <c r="X2156" t="str">
        <f>IF(TelcoData2[[#This Row],[tenure]]&lt;=12,"0-12 Months",
IF(TelcoData2[[#This Row],[tenure]]&lt;=24,"13-24 Months",
IF(TelcoData2[[#This Row],[tenure]]&lt;=36,"25-36 Months",
IF(TelcoData2[[#This Row],[tenure]]&lt;=48,"37-48 Months",
IF(TelcoData2[[#This Row],[tenure]]&lt;=60,"49-60 Months",
"61-72 Months")))))</f>
        <v>13-24 Months</v>
      </c>
    </row>
    <row r="2157" spans="1:24" x14ac:dyDescent="0.3">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s="5">
        <v>2624.25</v>
      </c>
      <c r="U2157" t="s">
        <v>23</v>
      </c>
      <c r="V2157" s="5">
        <f>IFERROR(VALUE(TRIM(TelcoData2[[#This Row],[TotalCharges]])),"")</f>
        <v>2624.25</v>
      </c>
      <c r="W2157">
        <f>IF(TelcoData2[[#This Row],[Churn]]="Yes",1,0)</f>
        <v>1</v>
      </c>
      <c r="X2157" t="str">
        <f>IF(TelcoData2[[#This Row],[tenure]]&lt;=12,"0-12 Months",
IF(TelcoData2[[#This Row],[tenure]]&lt;=24,"13-24 Months",
IF(TelcoData2[[#This Row],[tenure]]&lt;=36,"25-36 Months",
IF(TelcoData2[[#This Row],[tenure]]&lt;=48,"37-48 Months",
IF(TelcoData2[[#This Row],[tenure]]&lt;=60,"49-60 Months",
"61-72 Months")))))</f>
        <v>25-36 Months</v>
      </c>
    </row>
    <row r="2158" spans="1:24" x14ac:dyDescent="0.3">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s="5">
        <v>184.1</v>
      </c>
      <c r="U2158" t="s">
        <v>23</v>
      </c>
      <c r="V2158" s="5">
        <f>IFERROR(VALUE(TRIM(TelcoData2[[#This Row],[TotalCharges]])),"")</f>
        <v>184.1</v>
      </c>
      <c r="W2158">
        <f>IF(TelcoData2[[#This Row],[Churn]]="Yes",1,0)</f>
        <v>1</v>
      </c>
      <c r="X2158" t="str">
        <f>IF(TelcoData2[[#This Row],[tenure]]&lt;=12,"0-12 Months",
IF(TelcoData2[[#This Row],[tenure]]&lt;=24,"13-24 Months",
IF(TelcoData2[[#This Row],[tenure]]&lt;=36,"25-36 Months",
IF(TelcoData2[[#This Row],[tenure]]&lt;=48,"37-48 Months",
IF(TelcoData2[[#This Row],[tenure]]&lt;=60,"49-60 Months",
"61-72 Months")))))</f>
        <v>0-12 Months</v>
      </c>
    </row>
    <row r="2159" spans="1:24" x14ac:dyDescent="0.3">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s="5">
        <v>5498.8</v>
      </c>
      <c r="U2159" t="s">
        <v>24</v>
      </c>
      <c r="V2159" s="5">
        <f>IFERROR(VALUE(TRIM(TelcoData2[[#This Row],[TotalCharges]])),"")</f>
        <v>5498.8</v>
      </c>
      <c r="W2159">
        <f>IF(TelcoData2[[#This Row],[Churn]]="Yes",1,0)</f>
        <v>0</v>
      </c>
      <c r="X2159" t="str">
        <f>IF(TelcoData2[[#This Row],[tenure]]&lt;=12,"0-12 Months",
IF(TelcoData2[[#This Row],[tenure]]&lt;=24,"13-24 Months",
IF(TelcoData2[[#This Row],[tenure]]&lt;=36,"25-36 Months",
IF(TelcoData2[[#This Row],[tenure]]&lt;=48,"37-48 Months",
IF(TelcoData2[[#This Row],[tenure]]&lt;=60,"49-60 Months",
"61-72 Months")))))</f>
        <v>49-60 Months</v>
      </c>
    </row>
    <row r="2160" spans="1:24" x14ac:dyDescent="0.3">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s="5">
        <v>4845.3999999999996</v>
      </c>
      <c r="U2160" t="s">
        <v>24</v>
      </c>
      <c r="V2160" s="5">
        <f>IFERROR(VALUE(TRIM(TelcoData2[[#This Row],[TotalCharges]])),"")</f>
        <v>4845.3999999999996</v>
      </c>
      <c r="W2160">
        <f>IF(TelcoData2[[#This Row],[Churn]]="Yes",1,0)</f>
        <v>0</v>
      </c>
      <c r="X2160" t="str">
        <f>IF(TelcoData2[[#This Row],[tenure]]&lt;=12,"0-12 Months",
IF(TelcoData2[[#This Row],[tenure]]&lt;=24,"13-24 Months",
IF(TelcoData2[[#This Row],[tenure]]&lt;=36,"25-36 Months",
IF(TelcoData2[[#This Row],[tenure]]&lt;=48,"37-48 Months",
IF(TelcoData2[[#This Row],[tenure]]&lt;=60,"49-60 Months",
"61-72 Months")))))</f>
        <v>49-60 Months</v>
      </c>
    </row>
    <row r="2161" spans="1:24" x14ac:dyDescent="0.3">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s="5">
        <v>369.1</v>
      </c>
      <c r="U2161" t="s">
        <v>24</v>
      </c>
      <c r="V2161" s="5">
        <f>IFERROR(VALUE(TRIM(TelcoData2[[#This Row],[TotalCharges]])),"")</f>
        <v>369.1</v>
      </c>
      <c r="W2161">
        <f>IF(TelcoData2[[#This Row],[Churn]]="Yes",1,0)</f>
        <v>0</v>
      </c>
      <c r="X2161" t="str">
        <f>IF(TelcoData2[[#This Row],[tenure]]&lt;=12,"0-12 Months",
IF(TelcoData2[[#This Row],[tenure]]&lt;=24,"13-24 Months",
IF(TelcoData2[[#This Row],[tenure]]&lt;=36,"25-36 Months",
IF(TelcoData2[[#This Row],[tenure]]&lt;=48,"37-48 Months",
IF(TelcoData2[[#This Row],[tenure]]&lt;=60,"49-60 Months",
"61-72 Months")))))</f>
        <v>13-24 Months</v>
      </c>
    </row>
    <row r="2162" spans="1:24" x14ac:dyDescent="0.3">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s="5">
        <v>6096.9</v>
      </c>
      <c r="U2162" t="s">
        <v>24</v>
      </c>
      <c r="V2162" s="5">
        <f>IFERROR(VALUE(TRIM(TelcoData2[[#This Row],[TotalCharges]])),"")</f>
        <v>6096.9</v>
      </c>
      <c r="W2162">
        <f>IF(TelcoData2[[#This Row],[Churn]]="Yes",1,0)</f>
        <v>0</v>
      </c>
      <c r="X2162" t="str">
        <f>IF(TelcoData2[[#This Row],[tenure]]&lt;=12,"0-12 Months",
IF(TelcoData2[[#This Row],[tenure]]&lt;=24,"13-24 Months",
IF(TelcoData2[[#This Row],[tenure]]&lt;=36,"25-36 Months",
IF(TelcoData2[[#This Row],[tenure]]&lt;=48,"37-48 Months",
IF(TelcoData2[[#This Row],[tenure]]&lt;=60,"49-60 Months",
"61-72 Months")))))</f>
        <v>61-72 Months</v>
      </c>
    </row>
    <row r="2163" spans="1:24" x14ac:dyDescent="0.3">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s="5">
        <v>160.75</v>
      </c>
      <c r="U2163" t="s">
        <v>23</v>
      </c>
      <c r="V2163" s="5">
        <f>IFERROR(VALUE(TRIM(TelcoData2[[#This Row],[TotalCharges]])),"")</f>
        <v>160.75</v>
      </c>
      <c r="W2163">
        <f>IF(TelcoData2[[#This Row],[Churn]]="Yes",1,0)</f>
        <v>1</v>
      </c>
      <c r="X2163" t="str">
        <f>IF(TelcoData2[[#This Row],[tenure]]&lt;=12,"0-12 Months",
IF(TelcoData2[[#This Row],[tenure]]&lt;=24,"13-24 Months",
IF(TelcoData2[[#This Row],[tenure]]&lt;=36,"25-36 Months",
IF(TelcoData2[[#This Row],[tenure]]&lt;=48,"37-48 Months",
IF(TelcoData2[[#This Row],[tenure]]&lt;=60,"49-60 Months",
"61-72 Months")))))</f>
        <v>0-12 Months</v>
      </c>
    </row>
    <row r="2164" spans="1:24" x14ac:dyDescent="0.3">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s="5">
        <v>2684.35</v>
      </c>
      <c r="U2164" t="s">
        <v>24</v>
      </c>
      <c r="V2164" s="5">
        <f>IFERROR(VALUE(TRIM(TelcoData2[[#This Row],[TotalCharges]])),"")</f>
        <v>2684.35</v>
      </c>
      <c r="W2164">
        <f>IF(TelcoData2[[#This Row],[Churn]]="Yes",1,0)</f>
        <v>0</v>
      </c>
      <c r="X2164" t="str">
        <f>IF(TelcoData2[[#This Row],[tenure]]&lt;=12,"0-12 Months",
IF(TelcoData2[[#This Row],[tenure]]&lt;=24,"13-24 Months",
IF(TelcoData2[[#This Row],[tenure]]&lt;=36,"25-36 Months",
IF(TelcoData2[[#This Row],[tenure]]&lt;=48,"37-48 Months",
IF(TelcoData2[[#This Row],[tenure]]&lt;=60,"49-60 Months",
"61-72 Months")))))</f>
        <v>25-36 Months</v>
      </c>
    </row>
    <row r="2165" spans="1:24" x14ac:dyDescent="0.3">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s="5">
        <v>3004.15</v>
      </c>
      <c r="U2165" t="s">
        <v>23</v>
      </c>
      <c r="V2165" s="5">
        <f>IFERROR(VALUE(TRIM(TelcoData2[[#This Row],[TotalCharges]])),"")</f>
        <v>3004.15</v>
      </c>
      <c r="W2165">
        <f>IF(TelcoData2[[#This Row],[Churn]]="Yes",1,0)</f>
        <v>1</v>
      </c>
      <c r="X2165" t="str">
        <f>IF(TelcoData2[[#This Row],[tenure]]&lt;=12,"0-12 Months",
IF(TelcoData2[[#This Row],[tenure]]&lt;=24,"13-24 Months",
IF(TelcoData2[[#This Row],[tenure]]&lt;=36,"25-36 Months",
IF(TelcoData2[[#This Row],[tenure]]&lt;=48,"37-48 Months",
IF(TelcoData2[[#This Row],[tenure]]&lt;=60,"49-60 Months",
"61-72 Months")))))</f>
        <v>25-36 Months</v>
      </c>
    </row>
    <row r="2166" spans="1:24" x14ac:dyDescent="0.3">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s="5">
        <v>6994.8</v>
      </c>
      <c r="U2166" t="s">
        <v>24</v>
      </c>
      <c r="V2166" s="5">
        <f>IFERROR(VALUE(TRIM(TelcoData2[[#This Row],[TotalCharges]])),"")</f>
        <v>6994.8</v>
      </c>
      <c r="W2166">
        <f>IF(TelcoData2[[#This Row],[Churn]]="Yes",1,0)</f>
        <v>0</v>
      </c>
      <c r="X2166" t="str">
        <f>IF(TelcoData2[[#This Row],[tenure]]&lt;=12,"0-12 Months",
IF(TelcoData2[[#This Row],[tenure]]&lt;=24,"13-24 Months",
IF(TelcoData2[[#This Row],[tenure]]&lt;=36,"25-36 Months",
IF(TelcoData2[[#This Row],[tenure]]&lt;=48,"37-48 Months",
IF(TelcoData2[[#This Row],[tenure]]&lt;=60,"49-60 Months",
"61-72 Months")))))</f>
        <v>61-72 Months</v>
      </c>
    </row>
    <row r="2167" spans="1:24" x14ac:dyDescent="0.3">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s="5">
        <v>273.25</v>
      </c>
      <c r="U2167" t="s">
        <v>24</v>
      </c>
      <c r="V2167" s="5">
        <f>IFERROR(VALUE(TRIM(TelcoData2[[#This Row],[TotalCharges]])),"")</f>
        <v>273.25</v>
      </c>
      <c r="W2167">
        <f>IF(TelcoData2[[#This Row],[Churn]]="Yes",1,0)</f>
        <v>0</v>
      </c>
      <c r="X2167" t="str">
        <f>IF(TelcoData2[[#This Row],[tenure]]&lt;=12,"0-12 Months",
IF(TelcoData2[[#This Row],[tenure]]&lt;=24,"13-24 Months",
IF(TelcoData2[[#This Row],[tenure]]&lt;=36,"25-36 Months",
IF(TelcoData2[[#This Row],[tenure]]&lt;=48,"37-48 Months",
IF(TelcoData2[[#This Row],[tenure]]&lt;=60,"49-60 Months",
"61-72 Months")))))</f>
        <v>13-24 Months</v>
      </c>
    </row>
    <row r="2168" spans="1:24" x14ac:dyDescent="0.3">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s="5">
        <v>5483.9</v>
      </c>
      <c r="U2168" t="s">
        <v>24</v>
      </c>
      <c r="V2168" s="5">
        <f>IFERROR(VALUE(TRIM(TelcoData2[[#This Row],[TotalCharges]])),"")</f>
        <v>5483.9</v>
      </c>
      <c r="W2168">
        <f>IF(TelcoData2[[#This Row],[Churn]]="Yes",1,0)</f>
        <v>0</v>
      </c>
      <c r="X2168" t="str">
        <f>IF(TelcoData2[[#This Row],[tenure]]&lt;=12,"0-12 Months",
IF(TelcoData2[[#This Row],[tenure]]&lt;=24,"13-24 Months",
IF(TelcoData2[[#This Row],[tenure]]&lt;=36,"25-36 Months",
IF(TelcoData2[[#This Row],[tenure]]&lt;=48,"37-48 Months",
IF(TelcoData2[[#This Row],[tenure]]&lt;=60,"49-60 Months",
"61-72 Months")))))</f>
        <v>49-60 Months</v>
      </c>
    </row>
    <row r="2169" spans="1:24" x14ac:dyDescent="0.3">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s="5">
        <v>1233.6500000000001</v>
      </c>
      <c r="U2169" t="s">
        <v>23</v>
      </c>
      <c r="V2169" s="5">
        <f>IFERROR(VALUE(TRIM(TelcoData2[[#This Row],[TotalCharges]])),"")</f>
        <v>1233.6500000000001</v>
      </c>
      <c r="W2169">
        <f>IF(TelcoData2[[#This Row],[Churn]]="Yes",1,0)</f>
        <v>1</v>
      </c>
      <c r="X2169" t="str">
        <f>IF(TelcoData2[[#This Row],[tenure]]&lt;=12,"0-12 Months",
IF(TelcoData2[[#This Row],[tenure]]&lt;=24,"13-24 Months",
IF(TelcoData2[[#This Row],[tenure]]&lt;=36,"25-36 Months",
IF(TelcoData2[[#This Row],[tenure]]&lt;=48,"37-48 Months",
IF(TelcoData2[[#This Row],[tenure]]&lt;=60,"49-60 Months",
"61-72 Months")))))</f>
        <v>13-24 Months</v>
      </c>
    </row>
    <row r="2170" spans="1:24" x14ac:dyDescent="0.3">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s="5">
        <v>527.9</v>
      </c>
      <c r="U2170" t="s">
        <v>23</v>
      </c>
      <c r="V2170" s="5">
        <f>IFERROR(VALUE(TRIM(TelcoData2[[#This Row],[TotalCharges]])),"")</f>
        <v>527.9</v>
      </c>
      <c r="W2170">
        <f>IF(TelcoData2[[#This Row],[Churn]]="Yes",1,0)</f>
        <v>1</v>
      </c>
      <c r="X2170" t="str">
        <f>IF(TelcoData2[[#This Row],[tenure]]&lt;=12,"0-12 Months",
IF(TelcoData2[[#This Row],[tenure]]&lt;=24,"13-24 Months",
IF(TelcoData2[[#This Row],[tenure]]&lt;=36,"25-36 Months",
IF(TelcoData2[[#This Row],[tenure]]&lt;=48,"37-48 Months",
IF(TelcoData2[[#This Row],[tenure]]&lt;=60,"49-60 Months",
"61-72 Months")))))</f>
        <v>0-12 Months</v>
      </c>
    </row>
    <row r="2171" spans="1:24" x14ac:dyDescent="0.3">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s="5">
        <v>4985.8999999999996</v>
      </c>
      <c r="U2171" t="s">
        <v>24</v>
      </c>
      <c r="V2171" s="5">
        <f>IFERROR(VALUE(TRIM(TelcoData2[[#This Row],[TotalCharges]])),"")</f>
        <v>4985.8999999999996</v>
      </c>
      <c r="W2171">
        <f>IF(TelcoData2[[#This Row],[Churn]]="Yes",1,0)</f>
        <v>0</v>
      </c>
      <c r="X2171" t="str">
        <f>IF(TelcoData2[[#This Row],[tenure]]&lt;=12,"0-12 Months",
IF(TelcoData2[[#This Row],[tenure]]&lt;=24,"13-24 Months",
IF(TelcoData2[[#This Row],[tenure]]&lt;=36,"25-36 Months",
IF(TelcoData2[[#This Row],[tenure]]&lt;=48,"37-48 Months",
IF(TelcoData2[[#This Row],[tenure]]&lt;=60,"49-60 Months",
"61-72 Months")))))</f>
        <v>61-72 Months</v>
      </c>
    </row>
    <row r="2172" spans="1:24" x14ac:dyDescent="0.3">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s="5">
        <v>1258.3499999999999</v>
      </c>
      <c r="U2172" t="s">
        <v>24</v>
      </c>
      <c r="V2172" s="5">
        <f>IFERROR(VALUE(TRIM(TelcoData2[[#This Row],[TotalCharges]])),"")</f>
        <v>1258.3499999999999</v>
      </c>
      <c r="W2172">
        <f>IF(TelcoData2[[#This Row],[Churn]]="Yes",1,0)</f>
        <v>0</v>
      </c>
      <c r="X2172" t="str">
        <f>IF(TelcoData2[[#This Row],[tenure]]&lt;=12,"0-12 Months",
IF(TelcoData2[[#This Row],[tenure]]&lt;=24,"13-24 Months",
IF(TelcoData2[[#This Row],[tenure]]&lt;=36,"25-36 Months",
IF(TelcoData2[[#This Row],[tenure]]&lt;=48,"37-48 Months",
IF(TelcoData2[[#This Row],[tenure]]&lt;=60,"49-60 Months",
"61-72 Months")))))</f>
        <v>13-24 Months</v>
      </c>
    </row>
    <row r="2173" spans="1:24" x14ac:dyDescent="0.3">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s="5">
        <v>111.4</v>
      </c>
      <c r="U2173" t="s">
        <v>24</v>
      </c>
      <c r="V2173" s="5">
        <f>IFERROR(VALUE(TRIM(TelcoData2[[#This Row],[TotalCharges]])),"")</f>
        <v>111.4</v>
      </c>
      <c r="W2173">
        <f>IF(TelcoData2[[#This Row],[Churn]]="Yes",1,0)</f>
        <v>0</v>
      </c>
      <c r="X2173" t="str">
        <f>IF(TelcoData2[[#This Row],[tenure]]&lt;=12,"0-12 Months",
IF(TelcoData2[[#This Row],[tenure]]&lt;=24,"13-24 Months",
IF(TelcoData2[[#This Row],[tenure]]&lt;=36,"25-36 Months",
IF(TelcoData2[[#This Row],[tenure]]&lt;=48,"37-48 Months",
IF(TelcoData2[[#This Row],[tenure]]&lt;=60,"49-60 Months",
"61-72 Months")))))</f>
        <v>0-12 Months</v>
      </c>
    </row>
    <row r="2174" spans="1:24" x14ac:dyDescent="0.3">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s="5">
        <v>43.95</v>
      </c>
      <c r="U2174" t="s">
        <v>24</v>
      </c>
      <c r="V2174" s="5">
        <f>IFERROR(VALUE(TRIM(TelcoData2[[#This Row],[TotalCharges]])),"")</f>
        <v>43.95</v>
      </c>
      <c r="W2174">
        <f>IF(TelcoData2[[#This Row],[Churn]]="Yes",1,0)</f>
        <v>0</v>
      </c>
      <c r="X2174" t="str">
        <f>IF(TelcoData2[[#This Row],[tenure]]&lt;=12,"0-12 Months",
IF(TelcoData2[[#This Row],[tenure]]&lt;=24,"13-24 Months",
IF(TelcoData2[[#This Row],[tenure]]&lt;=36,"25-36 Months",
IF(TelcoData2[[#This Row],[tenure]]&lt;=48,"37-48 Months",
IF(TelcoData2[[#This Row],[tenure]]&lt;=60,"49-60 Months",
"61-72 Months")))))</f>
        <v>0-12 Months</v>
      </c>
    </row>
    <row r="2175" spans="1:24" x14ac:dyDescent="0.3">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s="5">
        <v>308.10000000000002</v>
      </c>
      <c r="U2175" t="s">
        <v>24</v>
      </c>
      <c r="V2175" s="5">
        <f>IFERROR(VALUE(TRIM(TelcoData2[[#This Row],[TotalCharges]])),"")</f>
        <v>308.10000000000002</v>
      </c>
      <c r="W2175">
        <f>IF(TelcoData2[[#This Row],[Churn]]="Yes",1,0)</f>
        <v>0</v>
      </c>
      <c r="X2175" t="str">
        <f>IF(TelcoData2[[#This Row],[tenure]]&lt;=12,"0-12 Months",
IF(TelcoData2[[#This Row],[tenure]]&lt;=24,"13-24 Months",
IF(TelcoData2[[#This Row],[tenure]]&lt;=36,"25-36 Months",
IF(TelcoData2[[#This Row],[tenure]]&lt;=48,"37-48 Months",
IF(TelcoData2[[#This Row],[tenure]]&lt;=60,"49-60 Months",
"61-72 Months")))))</f>
        <v>0-12 Months</v>
      </c>
    </row>
    <row r="2176" spans="1:24" x14ac:dyDescent="0.3">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s="5">
        <v>383.65</v>
      </c>
      <c r="U2176" t="s">
        <v>24</v>
      </c>
      <c r="V2176" s="5">
        <f>IFERROR(VALUE(TRIM(TelcoData2[[#This Row],[TotalCharges]])),"")</f>
        <v>383.65</v>
      </c>
      <c r="W2176">
        <f>IF(TelcoData2[[#This Row],[Churn]]="Yes",1,0)</f>
        <v>0</v>
      </c>
      <c r="X2176" t="str">
        <f>IF(TelcoData2[[#This Row],[tenure]]&lt;=12,"0-12 Months",
IF(TelcoData2[[#This Row],[tenure]]&lt;=24,"13-24 Months",
IF(TelcoData2[[#This Row],[tenure]]&lt;=36,"25-36 Months",
IF(TelcoData2[[#This Row],[tenure]]&lt;=48,"37-48 Months",
IF(TelcoData2[[#This Row],[tenure]]&lt;=60,"49-60 Months",
"61-72 Months")))))</f>
        <v>13-24 Months</v>
      </c>
    </row>
    <row r="2177" spans="1:24" x14ac:dyDescent="0.3">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s="5">
        <v>2555.9</v>
      </c>
      <c r="U2177" t="s">
        <v>23</v>
      </c>
      <c r="V2177" s="5">
        <f>IFERROR(VALUE(TRIM(TelcoData2[[#This Row],[TotalCharges]])),"")</f>
        <v>2555.9</v>
      </c>
      <c r="W2177">
        <f>IF(TelcoData2[[#This Row],[Churn]]="Yes",1,0)</f>
        <v>1</v>
      </c>
      <c r="X2177" t="str">
        <f>IF(TelcoData2[[#This Row],[tenure]]&lt;=12,"0-12 Months",
IF(TelcoData2[[#This Row],[tenure]]&lt;=24,"13-24 Months",
IF(TelcoData2[[#This Row],[tenure]]&lt;=36,"25-36 Months",
IF(TelcoData2[[#This Row],[tenure]]&lt;=48,"37-48 Months",
IF(TelcoData2[[#This Row],[tenure]]&lt;=60,"49-60 Months",
"61-72 Months")))))</f>
        <v>25-36 Months</v>
      </c>
    </row>
    <row r="2178" spans="1:24" x14ac:dyDescent="0.3">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s="5">
        <v>1284.2</v>
      </c>
      <c r="U2178" t="s">
        <v>24</v>
      </c>
      <c r="V2178" s="5">
        <f>IFERROR(VALUE(TRIM(TelcoData2[[#This Row],[TotalCharges]])),"")</f>
        <v>1284.2</v>
      </c>
      <c r="W2178">
        <f>IF(TelcoData2[[#This Row],[Churn]]="Yes",1,0)</f>
        <v>0</v>
      </c>
      <c r="X2178" t="str">
        <f>IF(TelcoData2[[#This Row],[tenure]]&lt;=12,"0-12 Months",
IF(TelcoData2[[#This Row],[tenure]]&lt;=24,"13-24 Months",
IF(TelcoData2[[#This Row],[tenure]]&lt;=36,"25-36 Months",
IF(TelcoData2[[#This Row],[tenure]]&lt;=48,"37-48 Months",
IF(TelcoData2[[#This Row],[tenure]]&lt;=60,"49-60 Months",
"61-72 Months")))))</f>
        <v>61-72 Months</v>
      </c>
    </row>
    <row r="2179" spans="1:24" x14ac:dyDescent="0.3">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s="5">
        <v>7550.3</v>
      </c>
      <c r="U2179" t="s">
        <v>24</v>
      </c>
      <c r="V2179" s="5">
        <f>IFERROR(VALUE(TRIM(TelcoData2[[#This Row],[TotalCharges]])),"")</f>
        <v>7550.3</v>
      </c>
      <c r="W2179">
        <f>IF(TelcoData2[[#This Row],[Churn]]="Yes",1,0)</f>
        <v>0</v>
      </c>
      <c r="X2179" t="str">
        <f>IF(TelcoData2[[#This Row],[tenure]]&lt;=12,"0-12 Months",
IF(TelcoData2[[#This Row],[tenure]]&lt;=24,"13-24 Months",
IF(TelcoData2[[#This Row],[tenure]]&lt;=36,"25-36 Months",
IF(TelcoData2[[#This Row],[tenure]]&lt;=48,"37-48 Months",
IF(TelcoData2[[#This Row],[tenure]]&lt;=60,"49-60 Months",
"61-72 Months")))))</f>
        <v>61-72 Months</v>
      </c>
    </row>
    <row r="2180" spans="1:24" x14ac:dyDescent="0.3">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s="5">
        <v>1110.05</v>
      </c>
      <c r="U2180" t="s">
        <v>24</v>
      </c>
      <c r="V2180" s="5">
        <f>IFERROR(VALUE(TRIM(TelcoData2[[#This Row],[TotalCharges]])),"")</f>
        <v>1110.05</v>
      </c>
      <c r="W2180">
        <f>IF(TelcoData2[[#This Row],[Churn]]="Yes",1,0)</f>
        <v>0</v>
      </c>
      <c r="X2180" t="str">
        <f>IF(TelcoData2[[#This Row],[tenure]]&lt;=12,"0-12 Months",
IF(TelcoData2[[#This Row],[tenure]]&lt;=24,"13-24 Months",
IF(TelcoData2[[#This Row],[tenure]]&lt;=36,"25-36 Months",
IF(TelcoData2[[#This Row],[tenure]]&lt;=48,"37-48 Months",
IF(TelcoData2[[#This Row],[tenure]]&lt;=60,"49-60 Months",
"61-72 Months")))))</f>
        <v>49-60 Months</v>
      </c>
    </row>
    <row r="2181" spans="1:24" x14ac:dyDescent="0.3">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s="5">
        <v>99.6</v>
      </c>
      <c r="U2181" t="s">
        <v>24</v>
      </c>
      <c r="V2181" s="5">
        <f>IFERROR(VALUE(TRIM(TelcoData2[[#This Row],[TotalCharges]])),"")</f>
        <v>99.6</v>
      </c>
      <c r="W2181">
        <f>IF(TelcoData2[[#This Row],[Churn]]="Yes",1,0)</f>
        <v>0</v>
      </c>
      <c r="X2181" t="str">
        <f>IF(TelcoData2[[#This Row],[tenure]]&lt;=12,"0-12 Months",
IF(TelcoData2[[#This Row],[tenure]]&lt;=24,"13-24 Months",
IF(TelcoData2[[#This Row],[tenure]]&lt;=36,"25-36 Months",
IF(TelcoData2[[#This Row],[tenure]]&lt;=48,"37-48 Months",
IF(TelcoData2[[#This Row],[tenure]]&lt;=60,"49-60 Months",
"61-72 Months")))))</f>
        <v>0-12 Months</v>
      </c>
    </row>
    <row r="2182" spans="1:24" x14ac:dyDescent="0.3">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s="5">
        <v>6707.15</v>
      </c>
      <c r="U2182" t="s">
        <v>24</v>
      </c>
      <c r="V2182" s="5">
        <f>IFERROR(VALUE(TRIM(TelcoData2[[#This Row],[TotalCharges]])),"")</f>
        <v>6707.15</v>
      </c>
      <c r="W2182">
        <f>IF(TelcoData2[[#This Row],[Churn]]="Yes",1,0)</f>
        <v>0</v>
      </c>
      <c r="X2182" t="str">
        <f>IF(TelcoData2[[#This Row],[tenure]]&lt;=12,"0-12 Months",
IF(TelcoData2[[#This Row],[tenure]]&lt;=24,"13-24 Months",
IF(TelcoData2[[#This Row],[tenure]]&lt;=36,"25-36 Months",
IF(TelcoData2[[#This Row],[tenure]]&lt;=48,"37-48 Months",
IF(TelcoData2[[#This Row],[tenure]]&lt;=60,"49-60 Months",
"61-72 Months")))))</f>
        <v>61-72 Months</v>
      </c>
    </row>
    <row r="2183" spans="1:24" x14ac:dyDescent="0.3">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s="5">
        <v>4164.3999999999996</v>
      </c>
      <c r="U2183" t="s">
        <v>24</v>
      </c>
      <c r="V2183" s="5">
        <f>IFERROR(VALUE(TRIM(TelcoData2[[#This Row],[TotalCharges]])),"")</f>
        <v>4164.3999999999996</v>
      </c>
      <c r="W2183">
        <f>IF(TelcoData2[[#This Row],[Churn]]="Yes",1,0)</f>
        <v>0</v>
      </c>
      <c r="X2183" t="str">
        <f>IF(TelcoData2[[#This Row],[tenure]]&lt;=12,"0-12 Months",
IF(TelcoData2[[#This Row],[tenure]]&lt;=24,"13-24 Months",
IF(TelcoData2[[#This Row],[tenure]]&lt;=36,"25-36 Months",
IF(TelcoData2[[#This Row],[tenure]]&lt;=48,"37-48 Months",
IF(TelcoData2[[#This Row],[tenure]]&lt;=60,"49-60 Months",
"61-72 Months")))))</f>
        <v>49-60 Months</v>
      </c>
    </row>
    <row r="2184" spans="1:24" x14ac:dyDescent="0.3">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s="5">
        <v>5873.75</v>
      </c>
      <c r="U2184" t="s">
        <v>24</v>
      </c>
      <c r="V2184" s="5">
        <f>IFERROR(VALUE(TRIM(TelcoData2[[#This Row],[TotalCharges]])),"")</f>
        <v>5873.75</v>
      </c>
      <c r="W2184">
        <f>IF(TelcoData2[[#This Row],[Churn]]="Yes",1,0)</f>
        <v>0</v>
      </c>
      <c r="X2184" t="str">
        <f>IF(TelcoData2[[#This Row],[tenure]]&lt;=12,"0-12 Months",
IF(TelcoData2[[#This Row],[tenure]]&lt;=24,"13-24 Months",
IF(TelcoData2[[#This Row],[tenure]]&lt;=36,"25-36 Months",
IF(TelcoData2[[#This Row],[tenure]]&lt;=48,"37-48 Months",
IF(TelcoData2[[#This Row],[tenure]]&lt;=60,"49-60 Months",
"61-72 Months")))))</f>
        <v>49-60 Months</v>
      </c>
    </row>
    <row r="2185" spans="1:24" x14ac:dyDescent="0.3">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s="5">
        <v>109.25</v>
      </c>
      <c r="U2185" t="s">
        <v>24</v>
      </c>
      <c r="V2185" s="5">
        <f>IFERROR(VALUE(TRIM(TelcoData2[[#This Row],[TotalCharges]])),"")</f>
        <v>109.25</v>
      </c>
      <c r="W2185">
        <f>IF(TelcoData2[[#This Row],[Churn]]="Yes",1,0)</f>
        <v>0</v>
      </c>
      <c r="X2185" t="str">
        <f>IF(TelcoData2[[#This Row],[tenure]]&lt;=12,"0-12 Months",
IF(TelcoData2[[#This Row],[tenure]]&lt;=24,"13-24 Months",
IF(TelcoData2[[#This Row],[tenure]]&lt;=36,"25-36 Months",
IF(TelcoData2[[#This Row],[tenure]]&lt;=48,"37-48 Months",
IF(TelcoData2[[#This Row],[tenure]]&lt;=60,"49-60 Months",
"61-72 Months")))))</f>
        <v>0-12 Months</v>
      </c>
    </row>
    <row r="2186" spans="1:24" x14ac:dyDescent="0.3">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s="5">
        <v>179.25</v>
      </c>
      <c r="U2186" t="s">
        <v>23</v>
      </c>
      <c r="V2186" s="5">
        <f>IFERROR(VALUE(TRIM(TelcoData2[[#This Row],[TotalCharges]])),"")</f>
        <v>179.25</v>
      </c>
      <c r="W2186">
        <f>IF(TelcoData2[[#This Row],[Churn]]="Yes",1,0)</f>
        <v>1</v>
      </c>
      <c r="X2186" t="str">
        <f>IF(TelcoData2[[#This Row],[tenure]]&lt;=12,"0-12 Months",
IF(TelcoData2[[#This Row],[tenure]]&lt;=24,"13-24 Months",
IF(TelcoData2[[#This Row],[tenure]]&lt;=36,"25-36 Months",
IF(TelcoData2[[#This Row],[tenure]]&lt;=48,"37-48 Months",
IF(TelcoData2[[#This Row],[tenure]]&lt;=60,"49-60 Months",
"61-72 Months")))))</f>
        <v>0-12 Months</v>
      </c>
    </row>
    <row r="2187" spans="1:24" x14ac:dyDescent="0.3">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s="5">
        <v>1338.15</v>
      </c>
      <c r="U2187" t="s">
        <v>23</v>
      </c>
      <c r="V2187" s="5">
        <f>IFERROR(VALUE(TRIM(TelcoData2[[#This Row],[TotalCharges]])),"")</f>
        <v>1338.15</v>
      </c>
      <c r="W2187">
        <f>IF(TelcoData2[[#This Row],[Churn]]="Yes",1,0)</f>
        <v>1</v>
      </c>
      <c r="X2187" t="str">
        <f>IF(TelcoData2[[#This Row],[tenure]]&lt;=12,"0-12 Months",
IF(TelcoData2[[#This Row],[tenure]]&lt;=24,"13-24 Months",
IF(TelcoData2[[#This Row],[tenure]]&lt;=36,"25-36 Months",
IF(TelcoData2[[#This Row],[tenure]]&lt;=48,"37-48 Months",
IF(TelcoData2[[#This Row],[tenure]]&lt;=60,"49-60 Months",
"61-72 Months")))))</f>
        <v>13-24 Months</v>
      </c>
    </row>
    <row r="2188" spans="1:24" x14ac:dyDescent="0.3">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s="5">
        <v>862.4</v>
      </c>
      <c r="U2188" t="s">
        <v>24</v>
      </c>
      <c r="V2188" s="5">
        <f>IFERROR(VALUE(TRIM(TelcoData2[[#This Row],[TotalCharges]])),"")</f>
        <v>862.4</v>
      </c>
      <c r="W2188">
        <f>IF(TelcoData2[[#This Row],[Churn]]="Yes",1,0)</f>
        <v>0</v>
      </c>
      <c r="X2188" t="str">
        <f>IF(TelcoData2[[#This Row],[tenure]]&lt;=12,"0-12 Months",
IF(TelcoData2[[#This Row],[tenure]]&lt;=24,"13-24 Months",
IF(TelcoData2[[#This Row],[tenure]]&lt;=36,"25-36 Months",
IF(TelcoData2[[#This Row],[tenure]]&lt;=48,"37-48 Months",
IF(TelcoData2[[#This Row],[tenure]]&lt;=60,"49-60 Months",
"61-72 Months")))))</f>
        <v>37-48 Months</v>
      </c>
    </row>
    <row r="2189" spans="1:24" x14ac:dyDescent="0.3">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s="5">
        <v>8564.75</v>
      </c>
      <c r="U2189" t="s">
        <v>24</v>
      </c>
      <c r="V2189" s="5">
        <f>IFERROR(VALUE(TRIM(TelcoData2[[#This Row],[TotalCharges]])),"")</f>
        <v>8564.75</v>
      </c>
      <c r="W2189">
        <f>IF(TelcoData2[[#This Row],[Churn]]="Yes",1,0)</f>
        <v>0</v>
      </c>
      <c r="X2189" t="str">
        <f>IF(TelcoData2[[#This Row],[tenure]]&lt;=12,"0-12 Months",
IF(TelcoData2[[#This Row],[tenure]]&lt;=24,"13-24 Months",
IF(TelcoData2[[#This Row],[tenure]]&lt;=36,"25-36 Months",
IF(TelcoData2[[#This Row],[tenure]]&lt;=48,"37-48 Months",
IF(TelcoData2[[#This Row],[tenure]]&lt;=60,"49-60 Months",
"61-72 Months")))))</f>
        <v>61-72 Months</v>
      </c>
    </row>
    <row r="2190" spans="1:24" x14ac:dyDescent="0.3">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s="5">
        <v>926.2</v>
      </c>
      <c r="U2190" t="s">
        <v>24</v>
      </c>
      <c r="V2190" s="5">
        <f>IFERROR(VALUE(TRIM(TelcoData2[[#This Row],[TotalCharges]])),"")</f>
        <v>926.2</v>
      </c>
      <c r="W2190">
        <f>IF(TelcoData2[[#This Row],[Churn]]="Yes",1,0)</f>
        <v>0</v>
      </c>
      <c r="X2190" t="str">
        <f>IF(TelcoData2[[#This Row],[tenure]]&lt;=12,"0-12 Months",
IF(TelcoData2[[#This Row],[tenure]]&lt;=24,"13-24 Months",
IF(TelcoData2[[#This Row],[tenure]]&lt;=36,"25-36 Months",
IF(TelcoData2[[#This Row],[tenure]]&lt;=48,"37-48 Months",
IF(TelcoData2[[#This Row],[tenure]]&lt;=60,"49-60 Months",
"61-72 Months")))))</f>
        <v>25-36 Months</v>
      </c>
    </row>
    <row r="2191" spans="1:24" x14ac:dyDescent="0.3">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s="5">
        <v>1718.2</v>
      </c>
      <c r="U2191" t="s">
        <v>24</v>
      </c>
      <c r="V2191" s="5">
        <f>IFERROR(VALUE(TRIM(TelcoData2[[#This Row],[TotalCharges]])),"")</f>
        <v>1718.2</v>
      </c>
      <c r="W2191">
        <f>IF(TelcoData2[[#This Row],[Churn]]="Yes",1,0)</f>
        <v>0</v>
      </c>
      <c r="X2191" t="str">
        <f>IF(TelcoData2[[#This Row],[tenure]]&lt;=12,"0-12 Months",
IF(TelcoData2[[#This Row],[tenure]]&lt;=24,"13-24 Months",
IF(TelcoData2[[#This Row],[tenure]]&lt;=36,"25-36 Months",
IF(TelcoData2[[#This Row],[tenure]]&lt;=48,"37-48 Months",
IF(TelcoData2[[#This Row],[tenure]]&lt;=60,"49-60 Months",
"61-72 Months")))))</f>
        <v>61-72 Months</v>
      </c>
    </row>
    <row r="2192" spans="1:24" x14ac:dyDescent="0.3">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s="5">
        <v>5956.85</v>
      </c>
      <c r="U2192" t="s">
        <v>24</v>
      </c>
      <c r="V2192" s="5">
        <f>IFERROR(VALUE(TRIM(TelcoData2[[#This Row],[TotalCharges]])),"")</f>
        <v>5956.85</v>
      </c>
      <c r="W2192">
        <f>IF(TelcoData2[[#This Row],[Churn]]="Yes",1,0)</f>
        <v>0</v>
      </c>
      <c r="X2192" t="str">
        <f>IF(TelcoData2[[#This Row],[tenure]]&lt;=12,"0-12 Months",
IF(TelcoData2[[#This Row],[tenure]]&lt;=24,"13-24 Months",
IF(TelcoData2[[#This Row],[tenure]]&lt;=36,"25-36 Months",
IF(TelcoData2[[#This Row],[tenure]]&lt;=48,"37-48 Months",
IF(TelcoData2[[#This Row],[tenure]]&lt;=60,"49-60 Months",
"61-72 Months")))))</f>
        <v>61-72 Months</v>
      </c>
    </row>
    <row r="2193" spans="1:24" x14ac:dyDescent="0.3">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s="5">
        <v>91.3</v>
      </c>
      <c r="U2193" t="s">
        <v>23</v>
      </c>
      <c r="V2193" s="5">
        <f>IFERROR(VALUE(TRIM(TelcoData2[[#This Row],[TotalCharges]])),"")</f>
        <v>91.3</v>
      </c>
      <c r="W2193">
        <f>IF(TelcoData2[[#This Row],[Churn]]="Yes",1,0)</f>
        <v>1</v>
      </c>
      <c r="X2193" t="str">
        <f>IF(TelcoData2[[#This Row],[tenure]]&lt;=12,"0-12 Months",
IF(TelcoData2[[#This Row],[tenure]]&lt;=24,"13-24 Months",
IF(TelcoData2[[#This Row],[tenure]]&lt;=36,"25-36 Months",
IF(TelcoData2[[#This Row],[tenure]]&lt;=48,"37-48 Months",
IF(TelcoData2[[#This Row],[tenure]]&lt;=60,"49-60 Months",
"61-72 Months")))))</f>
        <v>0-12 Months</v>
      </c>
    </row>
    <row r="2194" spans="1:24" x14ac:dyDescent="0.3">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s="5">
        <v>4824.45</v>
      </c>
      <c r="U2194" t="s">
        <v>24</v>
      </c>
      <c r="V2194" s="5">
        <f>IFERROR(VALUE(TRIM(TelcoData2[[#This Row],[TotalCharges]])),"")</f>
        <v>4824.45</v>
      </c>
      <c r="W2194">
        <f>IF(TelcoData2[[#This Row],[Churn]]="Yes",1,0)</f>
        <v>0</v>
      </c>
      <c r="X2194" t="str">
        <f>IF(TelcoData2[[#This Row],[tenure]]&lt;=12,"0-12 Months",
IF(TelcoData2[[#This Row],[tenure]]&lt;=24,"13-24 Months",
IF(TelcoData2[[#This Row],[tenure]]&lt;=36,"25-36 Months",
IF(TelcoData2[[#This Row],[tenure]]&lt;=48,"37-48 Months",
IF(TelcoData2[[#This Row],[tenure]]&lt;=60,"49-60 Months",
"61-72 Months")))))</f>
        <v>49-60 Months</v>
      </c>
    </row>
    <row r="2195" spans="1:24" x14ac:dyDescent="0.3">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s="5">
        <v>1238.6500000000001</v>
      </c>
      <c r="U2195" t="s">
        <v>24</v>
      </c>
      <c r="V2195" s="5">
        <f>IFERROR(VALUE(TRIM(TelcoData2[[#This Row],[TotalCharges]])),"")</f>
        <v>1238.6500000000001</v>
      </c>
      <c r="W2195">
        <f>IF(TelcoData2[[#This Row],[Churn]]="Yes",1,0)</f>
        <v>0</v>
      </c>
      <c r="X2195" t="str">
        <f>IF(TelcoData2[[#This Row],[tenure]]&lt;=12,"0-12 Months",
IF(TelcoData2[[#This Row],[tenure]]&lt;=24,"13-24 Months",
IF(TelcoData2[[#This Row],[tenure]]&lt;=36,"25-36 Months",
IF(TelcoData2[[#This Row],[tenure]]&lt;=48,"37-48 Months",
IF(TelcoData2[[#This Row],[tenure]]&lt;=60,"49-60 Months",
"61-72 Months")))))</f>
        <v>49-60 Months</v>
      </c>
    </row>
    <row r="2196" spans="1:24" x14ac:dyDescent="0.3">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s="5">
        <v>79.5</v>
      </c>
      <c r="U2196" t="s">
        <v>23</v>
      </c>
      <c r="V2196" s="5">
        <f>IFERROR(VALUE(TRIM(TelcoData2[[#This Row],[TotalCharges]])),"")</f>
        <v>79.5</v>
      </c>
      <c r="W2196">
        <f>IF(TelcoData2[[#This Row],[Churn]]="Yes",1,0)</f>
        <v>1</v>
      </c>
      <c r="X2196" t="str">
        <f>IF(TelcoData2[[#This Row],[tenure]]&lt;=12,"0-12 Months",
IF(TelcoData2[[#This Row],[tenure]]&lt;=24,"13-24 Months",
IF(TelcoData2[[#This Row],[tenure]]&lt;=36,"25-36 Months",
IF(TelcoData2[[#This Row],[tenure]]&lt;=48,"37-48 Months",
IF(TelcoData2[[#This Row],[tenure]]&lt;=60,"49-60 Months",
"61-72 Months")))))</f>
        <v>0-12 Months</v>
      </c>
    </row>
    <row r="2197" spans="1:24" x14ac:dyDescent="0.3">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s="5">
        <v>672.2</v>
      </c>
      <c r="U2197" t="s">
        <v>24</v>
      </c>
      <c r="V2197" s="5">
        <f>IFERROR(VALUE(TRIM(TelcoData2[[#This Row],[TotalCharges]])),"")</f>
        <v>672.2</v>
      </c>
      <c r="W2197">
        <f>IF(TelcoData2[[#This Row],[Churn]]="Yes",1,0)</f>
        <v>0</v>
      </c>
      <c r="X2197" t="str">
        <f>IF(TelcoData2[[#This Row],[tenure]]&lt;=12,"0-12 Months",
IF(TelcoData2[[#This Row],[tenure]]&lt;=24,"13-24 Months",
IF(TelcoData2[[#This Row],[tenure]]&lt;=36,"25-36 Months",
IF(TelcoData2[[#This Row],[tenure]]&lt;=48,"37-48 Months",
IF(TelcoData2[[#This Row],[tenure]]&lt;=60,"49-60 Months",
"61-72 Months")))))</f>
        <v>25-36 Months</v>
      </c>
    </row>
    <row r="2198" spans="1:24" x14ac:dyDescent="0.3">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s="5">
        <v>382.2</v>
      </c>
      <c r="U2198" t="s">
        <v>24</v>
      </c>
      <c r="V2198" s="5">
        <f>IFERROR(VALUE(TRIM(TelcoData2[[#This Row],[TotalCharges]])),"")</f>
        <v>382.2</v>
      </c>
      <c r="W2198">
        <f>IF(TelcoData2[[#This Row],[Churn]]="Yes",1,0)</f>
        <v>0</v>
      </c>
      <c r="X2198" t="str">
        <f>IF(TelcoData2[[#This Row],[tenure]]&lt;=12,"0-12 Months",
IF(TelcoData2[[#This Row],[tenure]]&lt;=24,"13-24 Months",
IF(TelcoData2[[#This Row],[tenure]]&lt;=36,"25-36 Months",
IF(TelcoData2[[#This Row],[tenure]]&lt;=48,"37-48 Months",
IF(TelcoData2[[#This Row],[tenure]]&lt;=60,"49-60 Months",
"61-72 Months")))))</f>
        <v>13-24 Months</v>
      </c>
    </row>
    <row r="2199" spans="1:24" x14ac:dyDescent="0.3">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s="5">
        <v>4264.6000000000004</v>
      </c>
      <c r="U2199" t="s">
        <v>24</v>
      </c>
      <c r="V2199" s="5">
        <f>IFERROR(VALUE(TRIM(TelcoData2[[#This Row],[TotalCharges]])),"")</f>
        <v>4264.6000000000004</v>
      </c>
      <c r="W2199">
        <f>IF(TelcoData2[[#This Row],[Churn]]="Yes",1,0)</f>
        <v>0</v>
      </c>
      <c r="X2199" t="str">
        <f>IF(TelcoData2[[#This Row],[tenure]]&lt;=12,"0-12 Months",
IF(TelcoData2[[#This Row],[tenure]]&lt;=24,"13-24 Months",
IF(TelcoData2[[#This Row],[tenure]]&lt;=36,"25-36 Months",
IF(TelcoData2[[#This Row],[tenure]]&lt;=48,"37-48 Months",
IF(TelcoData2[[#This Row],[tenure]]&lt;=60,"49-60 Months",
"61-72 Months")))))</f>
        <v>61-72 Months</v>
      </c>
    </row>
    <row r="2200" spans="1:24" x14ac:dyDescent="0.3">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s="5">
        <v>1070.7</v>
      </c>
      <c r="U2200" t="s">
        <v>24</v>
      </c>
      <c r="V2200" s="5">
        <f>IFERROR(VALUE(TRIM(TelcoData2[[#This Row],[TotalCharges]])),"")</f>
        <v>1070.7</v>
      </c>
      <c r="W2200">
        <f>IF(TelcoData2[[#This Row],[Churn]]="Yes",1,0)</f>
        <v>0</v>
      </c>
      <c r="X2200" t="str">
        <f>IF(TelcoData2[[#This Row],[tenure]]&lt;=12,"0-12 Months",
IF(TelcoData2[[#This Row],[tenure]]&lt;=24,"13-24 Months",
IF(TelcoData2[[#This Row],[tenure]]&lt;=36,"25-36 Months",
IF(TelcoData2[[#This Row],[tenure]]&lt;=48,"37-48 Months",
IF(TelcoData2[[#This Row],[tenure]]&lt;=60,"49-60 Months",
"61-72 Months")))))</f>
        <v>13-24 Months</v>
      </c>
    </row>
    <row r="2201" spans="1:24" x14ac:dyDescent="0.3">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s="5">
        <v>1345.85</v>
      </c>
      <c r="U2201" t="s">
        <v>24</v>
      </c>
      <c r="V2201" s="5">
        <f>IFERROR(VALUE(TRIM(TelcoData2[[#This Row],[TotalCharges]])),"")</f>
        <v>1345.85</v>
      </c>
      <c r="W2201">
        <f>IF(TelcoData2[[#This Row],[Churn]]="Yes",1,0)</f>
        <v>0</v>
      </c>
      <c r="X2201" t="str">
        <f>IF(TelcoData2[[#This Row],[tenure]]&lt;=12,"0-12 Months",
IF(TelcoData2[[#This Row],[tenure]]&lt;=24,"13-24 Months",
IF(TelcoData2[[#This Row],[tenure]]&lt;=36,"25-36 Months",
IF(TelcoData2[[#This Row],[tenure]]&lt;=48,"37-48 Months",
IF(TelcoData2[[#This Row],[tenure]]&lt;=60,"49-60 Months",
"61-72 Months")))))</f>
        <v>49-60 Months</v>
      </c>
    </row>
    <row r="2202" spans="1:24" x14ac:dyDescent="0.3">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s="5">
        <v>1045.25</v>
      </c>
      <c r="U2202" t="s">
        <v>24</v>
      </c>
      <c r="V2202" s="5">
        <f>IFERROR(VALUE(TRIM(TelcoData2[[#This Row],[TotalCharges]])),"")</f>
        <v>1045.25</v>
      </c>
      <c r="W2202">
        <f>IF(TelcoData2[[#This Row],[Churn]]="Yes",1,0)</f>
        <v>0</v>
      </c>
      <c r="X2202" t="str">
        <f>IF(TelcoData2[[#This Row],[tenure]]&lt;=12,"0-12 Months",
IF(TelcoData2[[#This Row],[tenure]]&lt;=24,"13-24 Months",
IF(TelcoData2[[#This Row],[tenure]]&lt;=36,"25-36 Months",
IF(TelcoData2[[#This Row],[tenure]]&lt;=48,"37-48 Months",
IF(TelcoData2[[#This Row],[tenure]]&lt;=60,"49-60 Months",
"61-72 Months")))))</f>
        <v>13-24 Months</v>
      </c>
    </row>
    <row r="2203" spans="1:24" x14ac:dyDescent="0.3">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s="5">
        <v>3003.55</v>
      </c>
      <c r="U2203" t="s">
        <v>24</v>
      </c>
      <c r="V2203" s="5">
        <f>IFERROR(VALUE(TRIM(TelcoData2[[#This Row],[TotalCharges]])),"")</f>
        <v>3003.55</v>
      </c>
      <c r="W2203">
        <f>IF(TelcoData2[[#This Row],[Churn]]="Yes",1,0)</f>
        <v>0</v>
      </c>
      <c r="X2203" t="str">
        <f>IF(TelcoData2[[#This Row],[tenure]]&lt;=12,"0-12 Months",
IF(TelcoData2[[#This Row],[tenure]]&lt;=24,"13-24 Months",
IF(TelcoData2[[#This Row],[tenure]]&lt;=36,"25-36 Months",
IF(TelcoData2[[#This Row],[tenure]]&lt;=48,"37-48 Months",
IF(TelcoData2[[#This Row],[tenure]]&lt;=60,"49-60 Months",
"61-72 Months")))))</f>
        <v>25-36 Months</v>
      </c>
    </row>
    <row r="2204" spans="1:24" x14ac:dyDescent="0.3">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s="5">
        <v>467.55</v>
      </c>
      <c r="U2204" t="s">
        <v>23</v>
      </c>
      <c r="V2204" s="5">
        <f>IFERROR(VALUE(TRIM(TelcoData2[[#This Row],[TotalCharges]])),"")</f>
        <v>467.55</v>
      </c>
      <c r="W2204">
        <f>IF(TelcoData2[[#This Row],[Churn]]="Yes",1,0)</f>
        <v>1</v>
      </c>
      <c r="X2204" t="str">
        <f>IF(TelcoData2[[#This Row],[tenure]]&lt;=12,"0-12 Months",
IF(TelcoData2[[#This Row],[tenure]]&lt;=24,"13-24 Months",
IF(TelcoData2[[#This Row],[tenure]]&lt;=36,"25-36 Months",
IF(TelcoData2[[#This Row],[tenure]]&lt;=48,"37-48 Months",
IF(TelcoData2[[#This Row],[tenure]]&lt;=60,"49-60 Months",
"61-72 Months")))))</f>
        <v>0-12 Months</v>
      </c>
    </row>
    <row r="2205" spans="1:24" x14ac:dyDescent="0.3">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s="5">
        <v>7537.5</v>
      </c>
      <c r="U2205" t="s">
        <v>24</v>
      </c>
      <c r="V2205" s="5">
        <f>IFERROR(VALUE(TRIM(TelcoData2[[#This Row],[TotalCharges]])),"")</f>
        <v>7537.5</v>
      </c>
      <c r="W2205">
        <f>IF(TelcoData2[[#This Row],[Churn]]="Yes",1,0)</f>
        <v>0</v>
      </c>
      <c r="X2205" t="str">
        <f>IF(TelcoData2[[#This Row],[tenure]]&lt;=12,"0-12 Months",
IF(TelcoData2[[#This Row],[tenure]]&lt;=24,"13-24 Months",
IF(TelcoData2[[#This Row],[tenure]]&lt;=36,"25-36 Months",
IF(TelcoData2[[#This Row],[tenure]]&lt;=48,"37-48 Months",
IF(TelcoData2[[#This Row],[tenure]]&lt;=60,"49-60 Months",
"61-72 Months")))))</f>
        <v>61-72 Months</v>
      </c>
    </row>
    <row r="2206" spans="1:24" x14ac:dyDescent="0.3">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s="5">
        <v>7482.1</v>
      </c>
      <c r="U2206" t="s">
        <v>23</v>
      </c>
      <c r="V2206" s="5">
        <f>IFERROR(VALUE(TRIM(TelcoData2[[#This Row],[TotalCharges]])),"")</f>
        <v>7482.1</v>
      </c>
      <c r="W2206">
        <f>IF(TelcoData2[[#This Row],[Churn]]="Yes",1,0)</f>
        <v>1</v>
      </c>
      <c r="X2206" t="str">
        <f>IF(TelcoData2[[#This Row],[tenure]]&lt;=12,"0-12 Months",
IF(TelcoData2[[#This Row],[tenure]]&lt;=24,"13-24 Months",
IF(TelcoData2[[#This Row],[tenure]]&lt;=36,"25-36 Months",
IF(TelcoData2[[#This Row],[tenure]]&lt;=48,"37-48 Months",
IF(TelcoData2[[#This Row],[tenure]]&lt;=60,"49-60 Months",
"61-72 Months")))))</f>
        <v>61-72 Months</v>
      </c>
    </row>
    <row r="2207" spans="1:24" x14ac:dyDescent="0.3">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s="5">
        <v>3343.15</v>
      </c>
      <c r="U2207" t="s">
        <v>24</v>
      </c>
      <c r="V2207" s="5">
        <f>IFERROR(VALUE(TRIM(TelcoData2[[#This Row],[TotalCharges]])),"")</f>
        <v>3343.15</v>
      </c>
      <c r="W2207">
        <f>IF(TelcoData2[[#This Row],[Churn]]="Yes",1,0)</f>
        <v>0</v>
      </c>
      <c r="X2207" t="str">
        <f>IF(TelcoData2[[#This Row],[tenure]]&lt;=12,"0-12 Months",
IF(TelcoData2[[#This Row],[tenure]]&lt;=24,"13-24 Months",
IF(TelcoData2[[#This Row],[tenure]]&lt;=36,"25-36 Months",
IF(TelcoData2[[#This Row],[tenure]]&lt;=48,"37-48 Months",
IF(TelcoData2[[#This Row],[tenure]]&lt;=60,"49-60 Months",
"61-72 Months")))))</f>
        <v>25-36 Months</v>
      </c>
    </row>
    <row r="2208" spans="1:24" x14ac:dyDescent="0.3">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s="5">
        <v>5427.05</v>
      </c>
      <c r="U2208" t="s">
        <v>23</v>
      </c>
      <c r="V2208" s="5">
        <f>IFERROR(VALUE(TRIM(TelcoData2[[#This Row],[TotalCharges]])),"")</f>
        <v>5427.05</v>
      </c>
      <c r="W2208">
        <f>IF(TelcoData2[[#This Row],[Churn]]="Yes",1,0)</f>
        <v>1</v>
      </c>
      <c r="X2208" t="str">
        <f>IF(TelcoData2[[#This Row],[tenure]]&lt;=12,"0-12 Months",
IF(TelcoData2[[#This Row],[tenure]]&lt;=24,"13-24 Months",
IF(TelcoData2[[#This Row],[tenure]]&lt;=36,"25-36 Months",
IF(TelcoData2[[#This Row],[tenure]]&lt;=48,"37-48 Months",
IF(TelcoData2[[#This Row],[tenure]]&lt;=60,"49-60 Months",
"61-72 Months")))))</f>
        <v>49-60 Months</v>
      </c>
    </row>
    <row r="2209" spans="1:24" x14ac:dyDescent="0.3">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s="5">
        <v>587.1</v>
      </c>
      <c r="U2209" t="s">
        <v>23</v>
      </c>
      <c r="V2209" s="5">
        <f>IFERROR(VALUE(TRIM(TelcoData2[[#This Row],[TotalCharges]])),"")</f>
        <v>587.1</v>
      </c>
      <c r="W2209">
        <f>IF(TelcoData2[[#This Row],[Churn]]="Yes",1,0)</f>
        <v>1</v>
      </c>
      <c r="X2209" t="str">
        <f>IF(TelcoData2[[#This Row],[tenure]]&lt;=12,"0-12 Months",
IF(TelcoData2[[#This Row],[tenure]]&lt;=24,"13-24 Months",
IF(TelcoData2[[#This Row],[tenure]]&lt;=36,"25-36 Months",
IF(TelcoData2[[#This Row],[tenure]]&lt;=48,"37-48 Months",
IF(TelcoData2[[#This Row],[tenure]]&lt;=60,"49-60 Months",
"61-72 Months")))))</f>
        <v>0-12 Months</v>
      </c>
    </row>
    <row r="2210" spans="1:24" x14ac:dyDescent="0.3">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s="5">
        <v>100.8</v>
      </c>
      <c r="U2210" t="s">
        <v>23</v>
      </c>
      <c r="V2210" s="5">
        <f>IFERROR(VALUE(TRIM(TelcoData2[[#This Row],[TotalCharges]])),"")</f>
        <v>100.8</v>
      </c>
      <c r="W2210">
        <f>IF(TelcoData2[[#This Row],[Churn]]="Yes",1,0)</f>
        <v>1</v>
      </c>
      <c r="X2210" t="str">
        <f>IF(TelcoData2[[#This Row],[tenure]]&lt;=12,"0-12 Months",
IF(TelcoData2[[#This Row],[tenure]]&lt;=24,"13-24 Months",
IF(TelcoData2[[#This Row],[tenure]]&lt;=36,"25-36 Months",
IF(TelcoData2[[#This Row],[tenure]]&lt;=48,"37-48 Months",
IF(TelcoData2[[#This Row],[tenure]]&lt;=60,"49-60 Months",
"61-72 Months")))))</f>
        <v>0-12 Months</v>
      </c>
    </row>
    <row r="2211" spans="1:24" x14ac:dyDescent="0.3">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s="5">
        <v>161.15</v>
      </c>
      <c r="U2211" t="s">
        <v>24</v>
      </c>
      <c r="V2211" s="5">
        <f>IFERROR(VALUE(TRIM(TelcoData2[[#This Row],[TotalCharges]])),"")</f>
        <v>161.15</v>
      </c>
      <c r="W2211">
        <f>IF(TelcoData2[[#This Row],[Churn]]="Yes",1,0)</f>
        <v>0</v>
      </c>
      <c r="X2211" t="str">
        <f>IF(TelcoData2[[#This Row],[tenure]]&lt;=12,"0-12 Months",
IF(TelcoData2[[#This Row],[tenure]]&lt;=24,"13-24 Months",
IF(TelcoData2[[#This Row],[tenure]]&lt;=36,"25-36 Months",
IF(TelcoData2[[#This Row],[tenure]]&lt;=48,"37-48 Months",
IF(TelcoData2[[#This Row],[tenure]]&lt;=60,"49-60 Months",
"61-72 Months")))))</f>
        <v>0-12 Months</v>
      </c>
    </row>
    <row r="2212" spans="1:24" x14ac:dyDescent="0.3">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s="5">
        <v>7028.5</v>
      </c>
      <c r="U2212" t="s">
        <v>24</v>
      </c>
      <c r="V2212" s="5">
        <f>IFERROR(VALUE(TRIM(TelcoData2[[#This Row],[TotalCharges]])),"")</f>
        <v>7028.5</v>
      </c>
      <c r="W2212">
        <f>IF(TelcoData2[[#This Row],[Churn]]="Yes",1,0)</f>
        <v>0</v>
      </c>
      <c r="X2212" t="str">
        <f>IF(TelcoData2[[#This Row],[tenure]]&lt;=12,"0-12 Months",
IF(TelcoData2[[#This Row],[tenure]]&lt;=24,"13-24 Months",
IF(TelcoData2[[#This Row],[tenure]]&lt;=36,"25-36 Months",
IF(TelcoData2[[#This Row],[tenure]]&lt;=48,"37-48 Months",
IF(TelcoData2[[#This Row],[tenure]]&lt;=60,"49-60 Months",
"61-72 Months")))))</f>
        <v>61-72 Months</v>
      </c>
    </row>
    <row r="2213" spans="1:24" x14ac:dyDescent="0.3">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s="5">
        <v>5232.8999999999996</v>
      </c>
      <c r="U2213" t="s">
        <v>24</v>
      </c>
      <c r="V2213" s="5">
        <f>IFERROR(VALUE(TRIM(TelcoData2[[#This Row],[TotalCharges]])),"")</f>
        <v>5232.8999999999996</v>
      </c>
      <c r="W2213">
        <f>IF(TelcoData2[[#This Row],[Churn]]="Yes",1,0)</f>
        <v>0</v>
      </c>
      <c r="X2213" t="str">
        <f>IF(TelcoData2[[#This Row],[tenure]]&lt;=12,"0-12 Months",
IF(TelcoData2[[#This Row],[tenure]]&lt;=24,"13-24 Months",
IF(TelcoData2[[#This Row],[tenure]]&lt;=36,"25-36 Months",
IF(TelcoData2[[#This Row],[tenure]]&lt;=48,"37-48 Months",
IF(TelcoData2[[#This Row],[tenure]]&lt;=60,"49-60 Months",
"61-72 Months")))))</f>
        <v>49-60 Months</v>
      </c>
    </row>
    <row r="2214" spans="1:24" x14ac:dyDescent="0.3">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s="5">
        <v>225.85</v>
      </c>
      <c r="U2214" t="s">
        <v>24</v>
      </c>
      <c r="V2214" s="5">
        <f>IFERROR(VALUE(TRIM(TelcoData2[[#This Row],[TotalCharges]])),"")</f>
        <v>225.85</v>
      </c>
      <c r="W2214">
        <f>IF(TelcoData2[[#This Row],[Churn]]="Yes",1,0)</f>
        <v>0</v>
      </c>
      <c r="X2214" t="str">
        <f>IF(TelcoData2[[#This Row],[tenure]]&lt;=12,"0-12 Months",
IF(TelcoData2[[#This Row],[tenure]]&lt;=24,"13-24 Months",
IF(TelcoData2[[#This Row],[tenure]]&lt;=36,"25-36 Months",
IF(TelcoData2[[#This Row],[tenure]]&lt;=48,"37-48 Months",
IF(TelcoData2[[#This Row],[tenure]]&lt;=60,"49-60 Months",
"61-72 Months")))))</f>
        <v>0-12 Months</v>
      </c>
    </row>
    <row r="2215" spans="1:24" x14ac:dyDescent="0.3">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s="5">
        <v>274.7</v>
      </c>
      <c r="U2215" t="s">
        <v>24</v>
      </c>
      <c r="V2215" s="5">
        <f>IFERROR(VALUE(TRIM(TelcoData2[[#This Row],[TotalCharges]])),"")</f>
        <v>274.7</v>
      </c>
      <c r="W2215">
        <f>IF(TelcoData2[[#This Row],[Churn]]="Yes",1,0)</f>
        <v>0</v>
      </c>
      <c r="X2215" t="str">
        <f>IF(TelcoData2[[#This Row],[tenure]]&lt;=12,"0-12 Months",
IF(TelcoData2[[#This Row],[tenure]]&lt;=24,"13-24 Months",
IF(TelcoData2[[#This Row],[tenure]]&lt;=36,"25-36 Months",
IF(TelcoData2[[#This Row],[tenure]]&lt;=48,"37-48 Months",
IF(TelcoData2[[#This Row],[tenure]]&lt;=60,"49-60 Months",
"61-72 Months")))))</f>
        <v>0-12 Months</v>
      </c>
    </row>
    <row r="2216" spans="1:24" x14ac:dyDescent="0.3">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s="5">
        <v>1180.95</v>
      </c>
      <c r="U2216" t="s">
        <v>23</v>
      </c>
      <c r="V2216" s="5">
        <f>IFERROR(VALUE(TRIM(TelcoData2[[#This Row],[TotalCharges]])),"")</f>
        <v>1180.95</v>
      </c>
      <c r="W2216">
        <f>IF(TelcoData2[[#This Row],[Churn]]="Yes",1,0)</f>
        <v>1</v>
      </c>
      <c r="X2216" t="str">
        <f>IF(TelcoData2[[#This Row],[tenure]]&lt;=12,"0-12 Months",
IF(TelcoData2[[#This Row],[tenure]]&lt;=24,"13-24 Months",
IF(TelcoData2[[#This Row],[tenure]]&lt;=36,"25-36 Months",
IF(TelcoData2[[#This Row],[tenure]]&lt;=48,"37-48 Months",
IF(TelcoData2[[#This Row],[tenure]]&lt;=60,"49-60 Months",
"61-72 Months")))))</f>
        <v>13-24 Months</v>
      </c>
    </row>
    <row r="2217" spans="1:24" x14ac:dyDescent="0.3">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s="5">
        <v>3370.2</v>
      </c>
      <c r="U2217" t="s">
        <v>24</v>
      </c>
      <c r="V2217" s="5">
        <f>IFERROR(VALUE(TRIM(TelcoData2[[#This Row],[TotalCharges]])),"")</f>
        <v>3370.2</v>
      </c>
      <c r="W2217">
        <f>IF(TelcoData2[[#This Row],[Churn]]="Yes",1,0)</f>
        <v>0</v>
      </c>
      <c r="X2217" t="str">
        <f>IF(TelcoData2[[#This Row],[tenure]]&lt;=12,"0-12 Months",
IF(TelcoData2[[#This Row],[tenure]]&lt;=24,"13-24 Months",
IF(TelcoData2[[#This Row],[tenure]]&lt;=36,"25-36 Months",
IF(TelcoData2[[#This Row],[tenure]]&lt;=48,"37-48 Months",
IF(TelcoData2[[#This Row],[tenure]]&lt;=60,"49-60 Months",
"61-72 Months")))))</f>
        <v>61-72 Months</v>
      </c>
    </row>
    <row r="2218" spans="1:24" x14ac:dyDescent="0.3">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s="5">
        <v>7111.3</v>
      </c>
      <c r="U2218" t="s">
        <v>24</v>
      </c>
      <c r="V2218" s="5">
        <f>IFERROR(VALUE(TRIM(TelcoData2[[#This Row],[TotalCharges]])),"")</f>
        <v>7111.3</v>
      </c>
      <c r="W2218">
        <f>IF(TelcoData2[[#This Row],[Churn]]="Yes",1,0)</f>
        <v>0</v>
      </c>
      <c r="X2218" t="str">
        <f>IF(TelcoData2[[#This Row],[tenure]]&lt;=12,"0-12 Months",
IF(TelcoData2[[#This Row],[tenure]]&lt;=24,"13-24 Months",
IF(TelcoData2[[#This Row],[tenure]]&lt;=36,"25-36 Months",
IF(TelcoData2[[#This Row],[tenure]]&lt;=48,"37-48 Months",
IF(TelcoData2[[#This Row],[tenure]]&lt;=60,"49-60 Months",
"61-72 Months")))))</f>
        <v>61-72 Months</v>
      </c>
    </row>
    <row r="2219" spans="1:24" x14ac:dyDescent="0.3">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s="5">
        <v>5958.85</v>
      </c>
      <c r="U2219" t="s">
        <v>24</v>
      </c>
      <c r="V2219" s="5">
        <f>IFERROR(VALUE(TRIM(TelcoData2[[#This Row],[TotalCharges]])),"")</f>
        <v>5958.85</v>
      </c>
      <c r="W2219">
        <f>IF(TelcoData2[[#This Row],[Churn]]="Yes",1,0)</f>
        <v>0</v>
      </c>
      <c r="X2219" t="str">
        <f>IF(TelcoData2[[#This Row],[tenure]]&lt;=12,"0-12 Months",
IF(TelcoData2[[#This Row],[tenure]]&lt;=24,"13-24 Months",
IF(TelcoData2[[#This Row],[tenure]]&lt;=36,"25-36 Months",
IF(TelcoData2[[#This Row],[tenure]]&lt;=48,"37-48 Months",
IF(TelcoData2[[#This Row],[tenure]]&lt;=60,"49-60 Months",
"61-72 Months")))))</f>
        <v>61-72 Months</v>
      </c>
    </row>
    <row r="2220" spans="1:24" x14ac:dyDescent="0.3">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s="5">
        <v>5999.85</v>
      </c>
      <c r="U2220" t="s">
        <v>24</v>
      </c>
      <c r="V2220" s="5">
        <f>IFERROR(VALUE(TRIM(TelcoData2[[#This Row],[TotalCharges]])),"")</f>
        <v>5999.85</v>
      </c>
      <c r="W2220">
        <f>IF(TelcoData2[[#This Row],[Churn]]="Yes",1,0)</f>
        <v>0</v>
      </c>
      <c r="X2220" t="str">
        <f>IF(TelcoData2[[#This Row],[tenure]]&lt;=12,"0-12 Months",
IF(TelcoData2[[#This Row],[tenure]]&lt;=24,"13-24 Months",
IF(TelcoData2[[#This Row],[tenure]]&lt;=36,"25-36 Months",
IF(TelcoData2[[#This Row],[tenure]]&lt;=48,"37-48 Months",
IF(TelcoData2[[#This Row],[tenure]]&lt;=60,"49-60 Months",
"61-72 Months")))))</f>
        <v>61-72 Months</v>
      </c>
    </row>
    <row r="2221" spans="1:24" x14ac:dyDescent="0.3">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s="5">
        <v>1648.45</v>
      </c>
      <c r="U2221" t="s">
        <v>24</v>
      </c>
      <c r="V2221" s="5">
        <f>IFERROR(VALUE(TRIM(TelcoData2[[#This Row],[TotalCharges]])),"")</f>
        <v>1648.45</v>
      </c>
      <c r="W2221">
        <f>IF(TelcoData2[[#This Row],[Churn]]="Yes",1,0)</f>
        <v>0</v>
      </c>
      <c r="X2221" t="str">
        <f>IF(TelcoData2[[#This Row],[tenure]]&lt;=12,"0-12 Months",
IF(TelcoData2[[#This Row],[tenure]]&lt;=24,"13-24 Months",
IF(TelcoData2[[#This Row],[tenure]]&lt;=36,"25-36 Months",
IF(TelcoData2[[#This Row],[tenure]]&lt;=48,"37-48 Months",
IF(TelcoData2[[#This Row],[tenure]]&lt;=60,"49-60 Months",
"61-72 Months")))))</f>
        <v>13-24 Months</v>
      </c>
    </row>
    <row r="2222" spans="1:24" x14ac:dyDescent="0.3">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s="5">
        <v>5753.25</v>
      </c>
      <c r="U2222" t="s">
        <v>24</v>
      </c>
      <c r="V2222" s="5">
        <f>IFERROR(VALUE(TRIM(TelcoData2[[#This Row],[TotalCharges]])),"")</f>
        <v>5753.25</v>
      </c>
      <c r="W2222">
        <f>IF(TelcoData2[[#This Row],[Churn]]="Yes",1,0)</f>
        <v>0</v>
      </c>
      <c r="X2222" t="str">
        <f>IF(TelcoData2[[#This Row],[tenure]]&lt;=12,"0-12 Months",
IF(TelcoData2[[#This Row],[tenure]]&lt;=24,"13-24 Months",
IF(TelcoData2[[#This Row],[tenure]]&lt;=36,"25-36 Months",
IF(TelcoData2[[#This Row],[tenure]]&lt;=48,"37-48 Months",
IF(TelcoData2[[#This Row],[tenure]]&lt;=60,"49-60 Months",
"61-72 Months")))))</f>
        <v>61-72 Months</v>
      </c>
    </row>
    <row r="2223" spans="1:24" x14ac:dyDescent="0.3">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s="5">
        <v>4492.8999999999996</v>
      </c>
      <c r="U2223" t="s">
        <v>24</v>
      </c>
      <c r="V2223" s="5">
        <f>IFERROR(VALUE(TRIM(TelcoData2[[#This Row],[TotalCharges]])),"")</f>
        <v>4492.8999999999996</v>
      </c>
      <c r="W2223">
        <f>IF(TelcoData2[[#This Row],[Churn]]="Yes",1,0)</f>
        <v>0</v>
      </c>
      <c r="X2223" t="str">
        <f>IF(TelcoData2[[#This Row],[tenure]]&lt;=12,"0-12 Months",
IF(TelcoData2[[#This Row],[tenure]]&lt;=24,"13-24 Months",
IF(TelcoData2[[#This Row],[tenure]]&lt;=36,"25-36 Months",
IF(TelcoData2[[#This Row],[tenure]]&lt;=48,"37-48 Months",
IF(TelcoData2[[#This Row],[tenure]]&lt;=60,"49-60 Months",
"61-72 Months")))))</f>
        <v>61-72 Months</v>
      </c>
    </row>
    <row r="2224" spans="1:24" x14ac:dyDescent="0.3">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s="5">
        <v>3956.7</v>
      </c>
      <c r="U2224" t="s">
        <v>24</v>
      </c>
      <c r="V2224" s="5">
        <f>IFERROR(VALUE(TRIM(TelcoData2[[#This Row],[TotalCharges]])),"")</f>
        <v>3956.7</v>
      </c>
      <c r="W2224">
        <f>IF(TelcoData2[[#This Row],[Churn]]="Yes",1,0)</f>
        <v>0</v>
      </c>
      <c r="X2224" t="str">
        <f>IF(TelcoData2[[#This Row],[tenure]]&lt;=12,"0-12 Months",
IF(TelcoData2[[#This Row],[tenure]]&lt;=24,"13-24 Months",
IF(TelcoData2[[#This Row],[tenure]]&lt;=36,"25-36 Months",
IF(TelcoData2[[#This Row],[tenure]]&lt;=48,"37-48 Months",
IF(TelcoData2[[#This Row],[tenure]]&lt;=60,"49-60 Months",
"61-72 Months")))))</f>
        <v>37-48 Months</v>
      </c>
    </row>
    <row r="2225" spans="1:24" x14ac:dyDescent="0.3">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s="5">
        <v>2625.55</v>
      </c>
      <c r="U2225" t="s">
        <v>23</v>
      </c>
      <c r="V2225" s="5">
        <f>IFERROR(VALUE(TRIM(TelcoData2[[#This Row],[TotalCharges]])),"")</f>
        <v>2625.55</v>
      </c>
      <c r="W2225">
        <f>IF(TelcoData2[[#This Row],[Churn]]="Yes",1,0)</f>
        <v>1</v>
      </c>
      <c r="X2225" t="str">
        <f>IF(TelcoData2[[#This Row],[tenure]]&lt;=12,"0-12 Months",
IF(TelcoData2[[#This Row],[tenure]]&lt;=24,"13-24 Months",
IF(TelcoData2[[#This Row],[tenure]]&lt;=36,"25-36 Months",
IF(TelcoData2[[#This Row],[tenure]]&lt;=48,"37-48 Months",
IF(TelcoData2[[#This Row],[tenure]]&lt;=60,"49-60 Months",
"61-72 Months")))))</f>
        <v>25-36 Months</v>
      </c>
    </row>
    <row r="2226" spans="1:24" x14ac:dyDescent="0.3">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s="5">
        <v>1233.4000000000001</v>
      </c>
      <c r="U2226" t="s">
        <v>23</v>
      </c>
      <c r="V2226" s="5">
        <f>IFERROR(VALUE(TRIM(TelcoData2[[#This Row],[TotalCharges]])),"")</f>
        <v>1233.4000000000001</v>
      </c>
      <c r="W2226">
        <f>IF(TelcoData2[[#This Row],[Churn]]="Yes",1,0)</f>
        <v>1</v>
      </c>
      <c r="X2226" t="str">
        <f>IF(TelcoData2[[#This Row],[tenure]]&lt;=12,"0-12 Months",
IF(TelcoData2[[#This Row],[tenure]]&lt;=24,"13-24 Months",
IF(TelcoData2[[#This Row],[tenure]]&lt;=36,"25-36 Months",
IF(TelcoData2[[#This Row],[tenure]]&lt;=48,"37-48 Months",
IF(TelcoData2[[#This Row],[tenure]]&lt;=60,"49-60 Months",
"61-72 Months")))))</f>
        <v>13-24 Months</v>
      </c>
    </row>
    <row r="2227" spans="1:24" x14ac:dyDescent="0.3">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s="5">
        <v>1309</v>
      </c>
      <c r="U2227" t="s">
        <v>24</v>
      </c>
      <c r="V2227" s="5">
        <f>IFERROR(VALUE(TRIM(TelcoData2[[#This Row],[TotalCharges]])),"")</f>
        <v>1309</v>
      </c>
      <c r="W2227">
        <f>IF(TelcoData2[[#This Row],[Churn]]="Yes",1,0)</f>
        <v>0</v>
      </c>
      <c r="X2227" t="str">
        <f>IF(TelcoData2[[#This Row],[tenure]]&lt;=12,"0-12 Months",
IF(TelcoData2[[#This Row],[tenure]]&lt;=24,"13-24 Months",
IF(TelcoData2[[#This Row],[tenure]]&lt;=36,"25-36 Months",
IF(TelcoData2[[#This Row],[tenure]]&lt;=48,"37-48 Months",
IF(TelcoData2[[#This Row],[tenure]]&lt;=60,"49-60 Months",
"61-72 Months")))))</f>
        <v>25-36 Months</v>
      </c>
    </row>
    <row r="2228" spans="1:24" x14ac:dyDescent="0.3">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s="5">
        <v>813.45</v>
      </c>
      <c r="U2228" t="s">
        <v>24</v>
      </c>
      <c r="V2228" s="5">
        <f>IFERROR(VALUE(TRIM(TelcoData2[[#This Row],[TotalCharges]])),"")</f>
        <v>813.45</v>
      </c>
      <c r="W2228">
        <f>IF(TelcoData2[[#This Row],[Churn]]="Yes",1,0)</f>
        <v>0</v>
      </c>
      <c r="X2228" t="str">
        <f>IF(TelcoData2[[#This Row],[tenure]]&lt;=12,"0-12 Months",
IF(TelcoData2[[#This Row],[tenure]]&lt;=24,"13-24 Months",
IF(TelcoData2[[#This Row],[tenure]]&lt;=36,"25-36 Months",
IF(TelcoData2[[#This Row],[tenure]]&lt;=48,"37-48 Months",
IF(TelcoData2[[#This Row],[tenure]]&lt;=60,"49-60 Months",
"61-72 Months")))))</f>
        <v>13-24 Months</v>
      </c>
    </row>
    <row r="2229" spans="1:24" x14ac:dyDescent="0.3">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s="5">
        <v>1108.8</v>
      </c>
      <c r="U2229" t="s">
        <v>24</v>
      </c>
      <c r="V2229" s="5">
        <f>IFERROR(VALUE(TRIM(TelcoData2[[#This Row],[TotalCharges]])),"")</f>
        <v>1108.8</v>
      </c>
      <c r="W2229">
        <f>IF(TelcoData2[[#This Row],[Churn]]="Yes",1,0)</f>
        <v>0</v>
      </c>
      <c r="X2229" t="str">
        <f>IF(TelcoData2[[#This Row],[tenure]]&lt;=12,"0-12 Months",
IF(TelcoData2[[#This Row],[tenure]]&lt;=24,"13-24 Months",
IF(TelcoData2[[#This Row],[tenure]]&lt;=36,"25-36 Months",
IF(TelcoData2[[#This Row],[tenure]]&lt;=48,"37-48 Months",
IF(TelcoData2[[#This Row],[tenure]]&lt;=60,"49-60 Months",
"61-72 Months")))))</f>
        <v>49-60 Months</v>
      </c>
    </row>
    <row r="2230" spans="1:24" x14ac:dyDescent="0.3">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s="5">
        <v>7349.35</v>
      </c>
      <c r="U2230" t="s">
        <v>24</v>
      </c>
      <c r="V2230" s="5">
        <f>IFERROR(VALUE(TRIM(TelcoData2[[#This Row],[TotalCharges]])),"")</f>
        <v>7349.35</v>
      </c>
      <c r="W2230">
        <f>IF(TelcoData2[[#This Row],[Churn]]="Yes",1,0)</f>
        <v>0</v>
      </c>
      <c r="X2230" t="str">
        <f>IF(TelcoData2[[#This Row],[tenure]]&lt;=12,"0-12 Months",
IF(TelcoData2[[#This Row],[tenure]]&lt;=24,"13-24 Months",
IF(TelcoData2[[#This Row],[tenure]]&lt;=36,"25-36 Months",
IF(TelcoData2[[#This Row],[tenure]]&lt;=48,"37-48 Months",
IF(TelcoData2[[#This Row],[tenure]]&lt;=60,"49-60 Months",
"61-72 Months")))))</f>
        <v>61-72 Months</v>
      </c>
    </row>
    <row r="2231" spans="1:24" x14ac:dyDescent="0.3">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s="5">
        <v>294.2</v>
      </c>
      <c r="U2231" t="s">
        <v>24</v>
      </c>
      <c r="V2231" s="5">
        <f>IFERROR(VALUE(TRIM(TelcoData2[[#This Row],[TotalCharges]])),"")</f>
        <v>294.2</v>
      </c>
      <c r="W2231">
        <f>IF(TelcoData2[[#This Row],[Churn]]="Yes",1,0)</f>
        <v>0</v>
      </c>
      <c r="X2231" t="str">
        <f>IF(TelcoData2[[#This Row],[tenure]]&lt;=12,"0-12 Months",
IF(TelcoData2[[#This Row],[tenure]]&lt;=24,"13-24 Months",
IF(TelcoData2[[#This Row],[tenure]]&lt;=36,"25-36 Months",
IF(TelcoData2[[#This Row],[tenure]]&lt;=48,"37-48 Months",
IF(TelcoData2[[#This Row],[tenure]]&lt;=60,"49-60 Months",
"61-72 Months")))))</f>
        <v>0-12 Months</v>
      </c>
    </row>
    <row r="2232" spans="1:24" x14ac:dyDescent="0.3">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s="5">
        <v>929.2</v>
      </c>
      <c r="U2232" t="s">
        <v>24</v>
      </c>
      <c r="V2232" s="5">
        <f>IFERROR(VALUE(TRIM(TelcoData2[[#This Row],[TotalCharges]])),"")</f>
        <v>929.2</v>
      </c>
      <c r="W2232">
        <f>IF(TelcoData2[[#This Row],[Churn]]="Yes",1,0)</f>
        <v>0</v>
      </c>
      <c r="X2232" t="str">
        <f>IF(TelcoData2[[#This Row],[tenure]]&lt;=12,"0-12 Months",
IF(TelcoData2[[#This Row],[tenure]]&lt;=24,"13-24 Months",
IF(TelcoData2[[#This Row],[tenure]]&lt;=36,"25-36 Months",
IF(TelcoData2[[#This Row],[tenure]]&lt;=48,"37-48 Months",
IF(TelcoData2[[#This Row],[tenure]]&lt;=60,"49-60 Months",
"61-72 Months")))))</f>
        <v>37-48 Months</v>
      </c>
    </row>
    <row r="2233" spans="1:24" x14ac:dyDescent="0.3">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s="5">
        <v>740</v>
      </c>
      <c r="U2233" t="s">
        <v>23</v>
      </c>
      <c r="V2233" s="5">
        <f>IFERROR(VALUE(TRIM(TelcoData2[[#This Row],[TotalCharges]])),"")</f>
        <v>740</v>
      </c>
      <c r="W2233">
        <f>IF(TelcoData2[[#This Row],[Churn]]="Yes",1,0)</f>
        <v>1</v>
      </c>
      <c r="X2233" t="str">
        <f>IF(TelcoData2[[#This Row],[tenure]]&lt;=12,"0-12 Months",
IF(TelcoData2[[#This Row],[tenure]]&lt;=24,"13-24 Months",
IF(TelcoData2[[#This Row],[tenure]]&lt;=36,"25-36 Months",
IF(TelcoData2[[#This Row],[tenure]]&lt;=48,"37-48 Months",
IF(TelcoData2[[#This Row],[tenure]]&lt;=60,"49-60 Months",
"61-72 Months")))))</f>
        <v>0-12 Months</v>
      </c>
    </row>
    <row r="2234" spans="1:24" x14ac:dyDescent="0.3">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s="5">
        <v>754.5</v>
      </c>
      <c r="U2234" t="s">
        <v>24</v>
      </c>
      <c r="V2234" s="5">
        <f>IFERROR(VALUE(TRIM(TelcoData2[[#This Row],[TotalCharges]])),"")</f>
        <v>754.5</v>
      </c>
      <c r="W2234">
        <f>IF(TelcoData2[[#This Row],[Churn]]="Yes",1,0)</f>
        <v>0</v>
      </c>
      <c r="X2234" t="str">
        <f>IF(TelcoData2[[#This Row],[tenure]]&lt;=12,"0-12 Months",
IF(TelcoData2[[#This Row],[tenure]]&lt;=24,"13-24 Months",
IF(TelcoData2[[#This Row],[tenure]]&lt;=36,"25-36 Months",
IF(TelcoData2[[#This Row],[tenure]]&lt;=48,"37-48 Months",
IF(TelcoData2[[#This Row],[tenure]]&lt;=60,"49-60 Months",
"61-72 Months")))))</f>
        <v>25-36 Months</v>
      </c>
    </row>
    <row r="2235" spans="1:24" x14ac:dyDescent="0.3">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s="5">
        <v>3883.3</v>
      </c>
      <c r="U2235" t="s">
        <v>24</v>
      </c>
      <c r="V2235" s="5">
        <f>IFERROR(VALUE(TRIM(TelcoData2[[#This Row],[TotalCharges]])),"")</f>
        <v>3883.3</v>
      </c>
      <c r="W2235">
        <f>IF(TelcoData2[[#This Row],[Churn]]="Yes",1,0)</f>
        <v>0</v>
      </c>
      <c r="X2235" t="str">
        <f>IF(TelcoData2[[#This Row],[tenure]]&lt;=12,"0-12 Months",
IF(TelcoData2[[#This Row],[tenure]]&lt;=24,"13-24 Months",
IF(TelcoData2[[#This Row],[tenure]]&lt;=36,"25-36 Months",
IF(TelcoData2[[#This Row],[tenure]]&lt;=48,"37-48 Months",
IF(TelcoData2[[#This Row],[tenure]]&lt;=60,"49-60 Months",
"61-72 Months")))))</f>
        <v>49-60 Months</v>
      </c>
    </row>
    <row r="2236" spans="1:24" x14ac:dyDescent="0.3">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s="5">
        <v>1414.2</v>
      </c>
      <c r="U2236" t="s">
        <v>24</v>
      </c>
      <c r="V2236" s="5">
        <f>IFERROR(VALUE(TRIM(TelcoData2[[#This Row],[TotalCharges]])),"")</f>
        <v>1414.2</v>
      </c>
      <c r="W2236">
        <f>IF(TelcoData2[[#This Row],[Churn]]="Yes",1,0)</f>
        <v>0</v>
      </c>
      <c r="X2236" t="str">
        <f>IF(TelcoData2[[#This Row],[tenure]]&lt;=12,"0-12 Months",
IF(TelcoData2[[#This Row],[tenure]]&lt;=24,"13-24 Months",
IF(TelcoData2[[#This Row],[tenure]]&lt;=36,"25-36 Months",
IF(TelcoData2[[#This Row],[tenure]]&lt;=48,"37-48 Months",
IF(TelcoData2[[#This Row],[tenure]]&lt;=60,"49-60 Months",
"61-72 Months")))))</f>
        <v>13-24 Months</v>
      </c>
    </row>
    <row r="2237" spans="1:24" x14ac:dyDescent="0.3">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s="5">
        <v>3211.2</v>
      </c>
      <c r="U2237" t="s">
        <v>24</v>
      </c>
      <c r="V2237" s="5">
        <f>IFERROR(VALUE(TRIM(TelcoData2[[#This Row],[TotalCharges]])),"")</f>
        <v>3211.2</v>
      </c>
      <c r="W2237">
        <f>IF(TelcoData2[[#This Row],[Churn]]="Yes",1,0)</f>
        <v>0</v>
      </c>
      <c r="X2237" t="str">
        <f>IF(TelcoData2[[#This Row],[tenure]]&lt;=12,"0-12 Months",
IF(TelcoData2[[#This Row],[tenure]]&lt;=24,"13-24 Months",
IF(TelcoData2[[#This Row],[tenure]]&lt;=36,"25-36 Months",
IF(TelcoData2[[#This Row],[tenure]]&lt;=48,"37-48 Months",
IF(TelcoData2[[#This Row],[tenure]]&lt;=60,"49-60 Months",
"61-72 Months")))))</f>
        <v>37-48 Months</v>
      </c>
    </row>
    <row r="2238" spans="1:24" x14ac:dyDescent="0.3">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s="5">
        <v>371.6</v>
      </c>
      <c r="U2238" t="s">
        <v>24</v>
      </c>
      <c r="V2238" s="5">
        <f>IFERROR(VALUE(TRIM(TelcoData2[[#This Row],[TotalCharges]])),"")</f>
        <v>371.6</v>
      </c>
      <c r="W2238">
        <f>IF(TelcoData2[[#This Row],[Churn]]="Yes",1,0)</f>
        <v>0</v>
      </c>
      <c r="X2238" t="str">
        <f>IF(TelcoData2[[#This Row],[tenure]]&lt;=12,"0-12 Months",
IF(TelcoData2[[#This Row],[tenure]]&lt;=24,"13-24 Months",
IF(TelcoData2[[#This Row],[tenure]]&lt;=36,"25-36 Months",
IF(TelcoData2[[#This Row],[tenure]]&lt;=48,"37-48 Months",
IF(TelcoData2[[#This Row],[tenure]]&lt;=60,"49-60 Months",
"61-72 Months")))))</f>
        <v>0-12 Months</v>
      </c>
    </row>
    <row r="2239" spans="1:24" x14ac:dyDescent="0.3">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s="5">
        <v>1246.4000000000001</v>
      </c>
      <c r="U2239" t="s">
        <v>24</v>
      </c>
      <c r="V2239" s="5">
        <f>IFERROR(VALUE(TRIM(TelcoData2[[#This Row],[TotalCharges]])),"")</f>
        <v>1246.4000000000001</v>
      </c>
      <c r="W2239">
        <f>IF(TelcoData2[[#This Row],[Churn]]="Yes",1,0)</f>
        <v>0</v>
      </c>
      <c r="X2239" t="str">
        <f>IF(TelcoData2[[#This Row],[tenure]]&lt;=12,"0-12 Months",
IF(TelcoData2[[#This Row],[tenure]]&lt;=24,"13-24 Months",
IF(TelcoData2[[#This Row],[tenure]]&lt;=36,"25-36 Months",
IF(TelcoData2[[#This Row],[tenure]]&lt;=48,"37-48 Months",
IF(TelcoData2[[#This Row],[tenure]]&lt;=60,"49-60 Months",
"61-72 Months")))))</f>
        <v>25-36 Months</v>
      </c>
    </row>
    <row r="2240" spans="1:24" x14ac:dyDescent="0.3">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s="5">
        <v>95.85</v>
      </c>
      <c r="U2240" t="s">
        <v>24</v>
      </c>
      <c r="V2240" s="5">
        <f>IFERROR(VALUE(TRIM(TelcoData2[[#This Row],[TotalCharges]])),"")</f>
        <v>95.85</v>
      </c>
      <c r="W2240">
        <f>IF(TelcoData2[[#This Row],[Churn]]="Yes",1,0)</f>
        <v>0</v>
      </c>
      <c r="X2240" t="str">
        <f>IF(TelcoData2[[#This Row],[tenure]]&lt;=12,"0-12 Months",
IF(TelcoData2[[#This Row],[tenure]]&lt;=24,"13-24 Months",
IF(TelcoData2[[#This Row],[tenure]]&lt;=36,"25-36 Months",
IF(TelcoData2[[#This Row],[tenure]]&lt;=48,"37-48 Months",
IF(TelcoData2[[#This Row],[tenure]]&lt;=60,"49-60 Months",
"61-72 Months")))))</f>
        <v>0-12 Months</v>
      </c>
    </row>
    <row r="2241" spans="1:24" x14ac:dyDescent="0.3">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s="5">
        <v>2545.6999999999998</v>
      </c>
      <c r="U2241" t="s">
        <v>24</v>
      </c>
      <c r="V2241" s="5">
        <f>IFERROR(VALUE(TRIM(TelcoData2[[#This Row],[TotalCharges]])),"")</f>
        <v>2545.6999999999998</v>
      </c>
      <c r="W2241">
        <f>IF(TelcoData2[[#This Row],[Churn]]="Yes",1,0)</f>
        <v>0</v>
      </c>
      <c r="X2241" t="str">
        <f>IF(TelcoData2[[#This Row],[tenure]]&lt;=12,"0-12 Months",
IF(TelcoData2[[#This Row],[tenure]]&lt;=24,"13-24 Months",
IF(TelcoData2[[#This Row],[tenure]]&lt;=36,"25-36 Months",
IF(TelcoData2[[#This Row],[tenure]]&lt;=48,"37-48 Months",
IF(TelcoData2[[#This Row],[tenure]]&lt;=60,"49-60 Months",
"61-72 Months")))))</f>
        <v>61-72 Months</v>
      </c>
    </row>
    <row r="2242" spans="1:24" x14ac:dyDescent="0.3">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s="5">
        <v>6448.85</v>
      </c>
      <c r="U2242" t="s">
        <v>24</v>
      </c>
      <c r="V2242" s="5">
        <f>IFERROR(VALUE(TRIM(TelcoData2[[#This Row],[TotalCharges]])),"")</f>
        <v>6448.85</v>
      </c>
      <c r="W2242">
        <f>IF(TelcoData2[[#This Row],[Churn]]="Yes",1,0)</f>
        <v>0</v>
      </c>
      <c r="X2242" t="str">
        <f>IF(TelcoData2[[#This Row],[tenure]]&lt;=12,"0-12 Months",
IF(TelcoData2[[#This Row],[tenure]]&lt;=24,"13-24 Months",
IF(TelcoData2[[#This Row],[tenure]]&lt;=36,"25-36 Months",
IF(TelcoData2[[#This Row],[tenure]]&lt;=48,"37-48 Months",
IF(TelcoData2[[#This Row],[tenure]]&lt;=60,"49-60 Months",
"61-72 Months")))))</f>
        <v>61-72 Months</v>
      </c>
    </row>
    <row r="2243" spans="1:24" x14ac:dyDescent="0.3">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s="5">
        <v>1468.9</v>
      </c>
      <c r="U2243" t="s">
        <v>24</v>
      </c>
      <c r="V2243" s="5">
        <f>IFERROR(VALUE(TRIM(TelcoData2[[#This Row],[TotalCharges]])),"")</f>
        <v>1468.9</v>
      </c>
      <c r="W2243">
        <f>IF(TelcoData2[[#This Row],[Churn]]="Yes",1,0)</f>
        <v>0</v>
      </c>
      <c r="X2243" t="str">
        <f>IF(TelcoData2[[#This Row],[tenure]]&lt;=12,"0-12 Months",
IF(TelcoData2[[#This Row],[tenure]]&lt;=24,"13-24 Months",
IF(TelcoData2[[#This Row],[tenure]]&lt;=36,"25-36 Months",
IF(TelcoData2[[#This Row],[tenure]]&lt;=48,"37-48 Months",
IF(TelcoData2[[#This Row],[tenure]]&lt;=60,"49-60 Months",
"61-72 Months")))))</f>
        <v>49-60 Months</v>
      </c>
    </row>
    <row r="2244" spans="1:24" x14ac:dyDescent="0.3">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s="5">
        <v>1013.6</v>
      </c>
      <c r="U2244" t="s">
        <v>24</v>
      </c>
      <c r="V2244" s="5">
        <f>IFERROR(VALUE(TRIM(TelcoData2[[#This Row],[TotalCharges]])),"")</f>
        <v>1013.6</v>
      </c>
      <c r="W2244">
        <f>IF(TelcoData2[[#This Row],[Churn]]="Yes",1,0)</f>
        <v>0</v>
      </c>
      <c r="X2244" t="str">
        <f>IF(TelcoData2[[#This Row],[tenure]]&lt;=12,"0-12 Months",
IF(TelcoData2[[#This Row],[tenure]]&lt;=24,"13-24 Months",
IF(TelcoData2[[#This Row],[tenure]]&lt;=36,"25-36 Months",
IF(TelcoData2[[#This Row],[tenure]]&lt;=48,"37-48 Months",
IF(TelcoData2[[#This Row],[tenure]]&lt;=60,"49-60 Months",
"61-72 Months")))))</f>
        <v>37-48 Months</v>
      </c>
    </row>
    <row r="2245" spans="1:24" x14ac:dyDescent="0.3">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s="5">
        <v>6690.75</v>
      </c>
      <c r="U2245" t="s">
        <v>24</v>
      </c>
      <c r="V2245" s="5">
        <f>IFERROR(VALUE(TRIM(TelcoData2[[#This Row],[TotalCharges]])),"")</f>
        <v>6690.75</v>
      </c>
      <c r="W2245">
        <f>IF(TelcoData2[[#This Row],[Churn]]="Yes",1,0)</f>
        <v>0</v>
      </c>
      <c r="X2245" t="str">
        <f>IF(TelcoData2[[#This Row],[tenure]]&lt;=12,"0-12 Months",
IF(TelcoData2[[#This Row],[tenure]]&lt;=24,"13-24 Months",
IF(TelcoData2[[#This Row],[tenure]]&lt;=36,"25-36 Months",
IF(TelcoData2[[#This Row],[tenure]]&lt;=48,"37-48 Months",
IF(TelcoData2[[#This Row],[tenure]]&lt;=60,"49-60 Months",
"61-72 Months")))))</f>
        <v>61-72 Months</v>
      </c>
    </row>
    <row r="2246" spans="1:24" x14ac:dyDescent="0.3">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s="5">
        <v>2088.75</v>
      </c>
      <c r="U2246" t="s">
        <v>23</v>
      </c>
      <c r="V2246" s="5">
        <f>IFERROR(VALUE(TRIM(TelcoData2[[#This Row],[TotalCharges]])),"")</f>
        <v>2088.75</v>
      </c>
      <c r="W2246">
        <f>IF(TelcoData2[[#This Row],[Churn]]="Yes",1,0)</f>
        <v>1</v>
      </c>
      <c r="X2246" t="str">
        <f>IF(TelcoData2[[#This Row],[tenure]]&lt;=12,"0-12 Months",
IF(TelcoData2[[#This Row],[tenure]]&lt;=24,"13-24 Months",
IF(TelcoData2[[#This Row],[tenure]]&lt;=36,"25-36 Months",
IF(TelcoData2[[#This Row],[tenure]]&lt;=48,"37-48 Months",
IF(TelcoData2[[#This Row],[tenure]]&lt;=60,"49-60 Months",
"61-72 Months")))))</f>
        <v>25-36 Months</v>
      </c>
    </row>
    <row r="2247" spans="1:24" x14ac:dyDescent="0.3">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s="5">
        <v>7240.65</v>
      </c>
      <c r="U2247" t="s">
        <v>24</v>
      </c>
      <c r="V2247" s="5">
        <f>IFERROR(VALUE(TRIM(TelcoData2[[#This Row],[TotalCharges]])),"")</f>
        <v>7240.65</v>
      </c>
      <c r="W2247">
        <f>IF(TelcoData2[[#This Row],[Churn]]="Yes",1,0)</f>
        <v>0</v>
      </c>
      <c r="X2247" t="str">
        <f>IF(TelcoData2[[#This Row],[tenure]]&lt;=12,"0-12 Months",
IF(TelcoData2[[#This Row],[tenure]]&lt;=24,"13-24 Months",
IF(TelcoData2[[#This Row],[tenure]]&lt;=36,"25-36 Months",
IF(TelcoData2[[#This Row],[tenure]]&lt;=48,"37-48 Months",
IF(TelcoData2[[#This Row],[tenure]]&lt;=60,"49-60 Months",
"61-72 Months")))))</f>
        <v>61-72 Months</v>
      </c>
    </row>
    <row r="2248" spans="1:24" x14ac:dyDescent="0.3">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s="5">
        <v>102.45</v>
      </c>
      <c r="U2248" t="s">
        <v>23</v>
      </c>
      <c r="V2248" s="5">
        <f>IFERROR(VALUE(TRIM(TelcoData2[[#This Row],[TotalCharges]])),"")</f>
        <v>102.45</v>
      </c>
      <c r="W2248">
        <f>IF(TelcoData2[[#This Row],[Churn]]="Yes",1,0)</f>
        <v>1</v>
      </c>
      <c r="X2248" t="str">
        <f>IF(TelcoData2[[#This Row],[tenure]]&lt;=12,"0-12 Months",
IF(TelcoData2[[#This Row],[tenure]]&lt;=24,"13-24 Months",
IF(TelcoData2[[#This Row],[tenure]]&lt;=36,"25-36 Months",
IF(TelcoData2[[#This Row],[tenure]]&lt;=48,"37-48 Months",
IF(TelcoData2[[#This Row],[tenure]]&lt;=60,"49-60 Months",
"61-72 Months")))))</f>
        <v>0-12 Months</v>
      </c>
    </row>
    <row r="2249" spans="1:24" x14ac:dyDescent="0.3">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s="5">
        <v>830.25</v>
      </c>
      <c r="U2249" t="s">
        <v>24</v>
      </c>
      <c r="V2249" s="5">
        <f>IFERROR(VALUE(TRIM(TelcoData2[[#This Row],[TotalCharges]])),"")</f>
        <v>830.25</v>
      </c>
      <c r="W2249">
        <f>IF(TelcoData2[[#This Row],[Churn]]="Yes",1,0)</f>
        <v>0</v>
      </c>
      <c r="X2249" t="str">
        <f>IF(TelcoData2[[#This Row],[tenure]]&lt;=12,"0-12 Months",
IF(TelcoData2[[#This Row],[tenure]]&lt;=24,"13-24 Months",
IF(TelcoData2[[#This Row],[tenure]]&lt;=36,"25-36 Months",
IF(TelcoData2[[#This Row],[tenure]]&lt;=48,"37-48 Months",
IF(TelcoData2[[#This Row],[tenure]]&lt;=60,"49-60 Months",
"61-72 Months")))))</f>
        <v>37-48 Months</v>
      </c>
    </row>
    <row r="2250" spans="1:24" x14ac:dyDescent="0.3">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s="5">
        <v>1588.7</v>
      </c>
      <c r="U2250" t="s">
        <v>24</v>
      </c>
      <c r="V2250" s="5">
        <f>IFERROR(VALUE(TRIM(TelcoData2[[#This Row],[TotalCharges]])),"")</f>
        <v>1588.7</v>
      </c>
      <c r="W2250">
        <f>IF(TelcoData2[[#This Row],[Churn]]="Yes",1,0)</f>
        <v>0</v>
      </c>
      <c r="X2250" t="str">
        <f>IF(TelcoData2[[#This Row],[tenure]]&lt;=12,"0-12 Months",
IF(TelcoData2[[#This Row],[tenure]]&lt;=24,"13-24 Months",
IF(TelcoData2[[#This Row],[tenure]]&lt;=36,"25-36 Months",
IF(TelcoData2[[#This Row],[tenure]]&lt;=48,"37-48 Months",
IF(TelcoData2[[#This Row],[tenure]]&lt;=60,"49-60 Months",
"61-72 Months")))))</f>
        <v>25-36 Months</v>
      </c>
    </row>
    <row r="2251" spans="1:24" x14ac:dyDescent="0.3">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s="5">
        <v>829.3</v>
      </c>
      <c r="U2251" t="s">
        <v>24</v>
      </c>
      <c r="V2251" s="5">
        <f>IFERROR(VALUE(TRIM(TelcoData2[[#This Row],[TotalCharges]])),"")</f>
        <v>829.3</v>
      </c>
      <c r="W2251">
        <f>IF(TelcoData2[[#This Row],[Churn]]="Yes",1,0)</f>
        <v>0</v>
      </c>
      <c r="X2251" t="str">
        <f>IF(TelcoData2[[#This Row],[tenure]]&lt;=12,"0-12 Months",
IF(TelcoData2[[#This Row],[tenure]]&lt;=24,"13-24 Months",
IF(TelcoData2[[#This Row],[tenure]]&lt;=36,"25-36 Months",
IF(TelcoData2[[#This Row],[tenure]]&lt;=48,"37-48 Months",
IF(TelcoData2[[#This Row],[tenure]]&lt;=60,"49-60 Months",
"61-72 Months")))))</f>
        <v>0-12 Months</v>
      </c>
    </row>
    <row r="2252" spans="1:24" x14ac:dyDescent="0.3">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s="5">
        <v>302.45</v>
      </c>
      <c r="U2252" t="s">
        <v>24</v>
      </c>
      <c r="V2252" s="5">
        <f>IFERROR(VALUE(TRIM(TelcoData2[[#This Row],[TotalCharges]])),"")</f>
        <v>302.45</v>
      </c>
      <c r="W2252">
        <f>IF(TelcoData2[[#This Row],[Churn]]="Yes",1,0)</f>
        <v>0</v>
      </c>
      <c r="X2252" t="str">
        <f>IF(TelcoData2[[#This Row],[tenure]]&lt;=12,"0-12 Months",
IF(TelcoData2[[#This Row],[tenure]]&lt;=24,"13-24 Months",
IF(TelcoData2[[#This Row],[tenure]]&lt;=36,"25-36 Months",
IF(TelcoData2[[#This Row],[tenure]]&lt;=48,"37-48 Months",
IF(TelcoData2[[#This Row],[tenure]]&lt;=60,"49-60 Months",
"61-72 Months")))))</f>
        <v>13-24 Months</v>
      </c>
    </row>
    <row r="2253" spans="1:24" x14ac:dyDescent="0.3">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s="5">
        <v>712.25</v>
      </c>
      <c r="U2253" t="s">
        <v>24</v>
      </c>
      <c r="V2253" s="5">
        <f>IFERROR(VALUE(TRIM(TelcoData2[[#This Row],[TotalCharges]])),"")</f>
        <v>712.25</v>
      </c>
      <c r="W2253">
        <f>IF(TelcoData2[[#This Row],[Churn]]="Yes",1,0)</f>
        <v>0</v>
      </c>
      <c r="X2253" t="str">
        <f>IF(TelcoData2[[#This Row],[tenure]]&lt;=12,"0-12 Months",
IF(TelcoData2[[#This Row],[tenure]]&lt;=24,"13-24 Months",
IF(TelcoData2[[#This Row],[tenure]]&lt;=36,"25-36 Months",
IF(TelcoData2[[#This Row],[tenure]]&lt;=48,"37-48 Months",
IF(TelcoData2[[#This Row],[tenure]]&lt;=60,"49-60 Months",
"61-72 Months")))))</f>
        <v>0-12 Months</v>
      </c>
    </row>
    <row r="2254" spans="1:24" x14ac:dyDescent="0.3">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s="5">
        <v>1336.65</v>
      </c>
      <c r="U2254" t="s">
        <v>24</v>
      </c>
      <c r="V2254" s="5">
        <f>IFERROR(VALUE(TRIM(TelcoData2[[#This Row],[TotalCharges]])),"")</f>
        <v>1336.65</v>
      </c>
      <c r="W2254">
        <f>IF(TelcoData2[[#This Row],[Churn]]="Yes",1,0)</f>
        <v>0</v>
      </c>
      <c r="X2254" t="str">
        <f>IF(TelcoData2[[#This Row],[tenure]]&lt;=12,"0-12 Months",
IF(TelcoData2[[#This Row],[tenure]]&lt;=24,"13-24 Months",
IF(TelcoData2[[#This Row],[tenure]]&lt;=36,"25-36 Months",
IF(TelcoData2[[#This Row],[tenure]]&lt;=48,"37-48 Months",
IF(TelcoData2[[#This Row],[tenure]]&lt;=60,"49-60 Months",
"61-72 Months")))))</f>
        <v>61-72 Months</v>
      </c>
    </row>
    <row r="2255" spans="1:24" x14ac:dyDescent="0.3">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s="5">
        <v>5360.75</v>
      </c>
      <c r="U2255" t="s">
        <v>24</v>
      </c>
      <c r="V2255" s="5">
        <f>IFERROR(VALUE(TRIM(TelcoData2[[#This Row],[TotalCharges]])),"")</f>
        <v>5360.75</v>
      </c>
      <c r="W2255">
        <f>IF(TelcoData2[[#This Row],[Churn]]="Yes",1,0)</f>
        <v>0</v>
      </c>
      <c r="X2255" t="str">
        <f>IF(TelcoData2[[#This Row],[tenure]]&lt;=12,"0-12 Months",
IF(TelcoData2[[#This Row],[tenure]]&lt;=24,"13-24 Months",
IF(TelcoData2[[#This Row],[tenure]]&lt;=36,"25-36 Months",
IF(TelcoData2[[#This Row],[tenure]]&lt;=48,"37-48 Months",
IF(TelcoData2[[#This Row],[tenure]]&lt;=60,"49-60 Months",
"61-72 Months")))))</f>
        <v>61-72 Months</v>
      </c>
    </row>
    <row r="2256" spans="1:24" x14ac:dyDescent="0.3">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s="5">
        <v>6735.05</v>
      </c>
      <c r="U2256" t="s">
        <v>24</v>
      </c>
      <c r="V2256" s="5">
        <f>IFERROR(VALUE(TRIM(TelcoData2[[#This Row],[TotalCharges]])),"")</f>
        <v>6735.05</v>
      </c>
      <c r="W2256">
        <f>IF(TelcoData2[[#This Row],[Churn]]="Yes",1,0)</f>
        <v>0</v>
      </c>
      <c r="X2256" t="str">
        <f>IF(TelcoData2[[#This Row],[tenure]]&lt;=12,"0-12 Months",
IF(TelcoData2[[#This Row],[tenure]]&lt;=24,"13-24 Months",
IF(TelcoData2[[#This Row],[tenure]]&lt;=36,"25-36 Months",
IF(TelcoData2[[#This Row],[tenure]]&lt;=48,"37-48 Months",
IF(TelcoData2[[#This Row],[tenure]]&lt;=60,"49-60 Months",
"61-72 Months")))))</f>
        <v>61-72 Months</v>
      </c>
    </row>
    <row r="2257" spans="1:24" x14ac:dyDescent="0.3">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s="5">
        <v>51.2</v>
      </c>
      <c r="U2257" t="s">
        <v>24</v>
      </c>
      <c r="V2257" s="5">
        <f>IFERROR(VALUE(TRIM(TelcoData2[[#This Row],[TotalCharges]])),"")</f>
        <v>51.2</v>
      </c>
      <c r="W2257">
        <f>IF(TelcoData2[[#This Row],[Churn]]="Yes",1,0)</f>
        <v>0</v>
      </c>
      <c r="X2257" t="str">
        <f>IF(TelcoData2[[#This Row],[tenure]]&lt;=12,"0-12 Months",
IF(TelcoData2[[#This Row],[tenure]]&lt;=24,"13-24 Months",
IF(TelcoData2[[#This Row],[tenure]]&lt;=36,"25-36 Months",
IF(TelcoData2[[#This Row],[tenure]]&lt;=48,"37-48 Months",
IF(TelcoData2[[#This Row],[tenure]]&lt;=60,"49-60 Months",
"61-72 Months")))))</f>
        <v>0-12 Months</v>
      </c>
    </row>
    <row r="2258" spans="1:24" x14ac:dyDescent="0.3">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s="5">
        <v>1010</v>
      </c>
      <c r="U2258" t="s">
        <v>24</v>
      </c>
      <c r="V2258" s="5">
        <f>IFERROR(VALUE(TRIM(TelcoData2[[#This Row],[TotalCharges]])),"")</f>
        <v>1010</v>
      </c>
      <c r="W2258">
        <f>IF(TelcoData2[[#This Row],[Churn]]="Yes",1,0)</f>
        <v>0</v>
      </c>
      <c r="X2258" t="str">
        <f>IF(TelcoData2[[#This Row],[tenure]]&lt;=12,"0-12 Months",
IF(TelcoData2[[#This Row],[tenure]]&lt;=24,"13-24 Months",
IF(TelcoData2[[#This Row],[tenure]]&lt;=36,"25-36 Months",
IF(TelcoData2[[#This Row],[tenure]]&lt;=48,"37-48 Months",
IF(TelcoData2[[#This Row],[tenure]]&lt;=60,"49-60 Months",
"61-72 Months")))))</f>
        <v>13-24 Months</v>
      </c>
    </row>
    <row r="2259" spans="1:24" x14ac:dyDescent="0.3">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s="5">
        <v>4847.05</v>
      </c>
      <c r="U2259" t="s">
        <v>24</v>
      </c>
      <c r="V2259" s="5">
        <f>IFERROR(VALUE(TRIM(TelcoData2[[#This Row],[TotalCharges]])),"")</f>
        <v>4847.05</v>
      </c>
      <c r="W2259">
        <f>IF(TelcoData2[[#This Row],[Churn]]="Yes",1,0)</f>
        <v>0</v>
      </c>
      <c r="X2259" t="str">
        <f>IF(TelcoData2[[#This Row],[tenure]]&lt;=12,"0-12 Months",
IF(TelcoData2[[#This Row],[tenure]]&lt;=24,"13-24 Months",
IF(TelcoData2[[#This Row],[tenure]]&lt;=36,"25-36 Months",
IF(TelcoData2[[#This Row],[tenure]]&lt;=48,"37-48 Months",
IF(TelcoData2[[#This Row],[tenure]]&lt;=60,"49-60 Months",
"61-72 Months")))))</f>
        <v>49-60 Months</v>
      </c>
    </row>
    <row r="2260" spans="1:24" x14ac:dyDescent="0.3">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s="5">
        <v>3019.7</v>
      </c>
      <c r="U2260" t="s">
        <v>24</v>
      </c>
      <c r="V2260" s="5">
        <f>IFERROR(VALUE(TRIM(TelcoData2[[#This Row],[TotalCharges]])),"")</f>
        <v>3019.7</v>
      </c>
      <c r="W2260">
        <f>IF(TelcoData2[[#This Row],[Churn]]="Yes",1,0)</f>
        <v>0</v>
      </c>
      <c r="X2260" t="str">
        <f>IF(TelcoData2[[#This Row],[tenure]]&lt;=12,"0-12 Months",
IF(TelcoData2[[#This Row],[tenure]]&lt;=24,"13-24 Months",
IF(TelcoData2[[#This Row],[tenure]]&lt;=36,"25-36 Months",
IF(TelcoData2[[#This Row],[tenure]]&lt;=48,"37-48 Months",
IF(TelcoData2[[#This Row],[tenure]]&lt;=60,"49-60 Months",
"61-72 Months")))))</f>
        <v>49-60 Months</v>
      </c>
    </row>
    <row r="2261" spans="1:24" x14ac:dyDescent="0.3">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s="5">
        <v>161.65</v>
      </c>
      <c r="U2261" t="s">
        <v>24</v>
      </c>
      <c r="V2261" s="5">
        <f>IFERROR(VALUE(TRIM(TelcoData2[[#This Row],[TotalCharges]])),"")</f>
        <v>161.65</v>
      </c>
      <c r="W2261">
        <f>IF(TelcoData2[[#This Row],[Churn]]="Yes",1,0)</f>
        <v>0</v>
      </c>
      <c r="X2261" t="str">
        <f>IF(TelcoData2[[#This Row],[tenure]]&lt;=12,"0-12 Months",
IF(TelcoData2[[#This Row],[tenure]]&lt;=24,"13-24 Months",
IF(TelcoData2[[#This Row],[tenure]]&lt;=36,"25-36 Months",
IF(TelcoData2[[#This Row],[tenure]]&lt;=48,"37-48 Months",
IF(TelcoData2[[#This Row],[tenure]]&lt;=60,"49-60 Months",
"61-72 Months")))))</f>
        <v>0-12 Months</v>
      </c>
    </row>
    <row r="2262" spans="1:24" x14ac:dyDescent="0.3">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s="5">
        <v>217.55</v>
      </c>
      <c r="U2262" t="s">
        <v>23</v>
      </c>
      <c r="V2262" s="5">
        <f>IFERROR(VALUE(TRIM(TelcoData2[[#This Row],[TotalCharges]])),"")</f>
        <v>217.55</v>
      </c>
      <c r="W2262">
        <f>IF(TelcoData2[[#This Row],[Churn]]="Yes",1,0)</f>
        <v>1</v>
      </c>
      <c r="X2262" t="str">
        <f>IF(TelcoData2[[#This Row],[tenure]]&lt;=12,"0-12 Months",
IF(TelcoData2[[#This Row],[tenure]]&lt;=24,"13-24 Months",
IF(TelcoData2[[#This Row],[tenure]]&lt;=36,"25-36 Months",
IF(TelcoData2[[#This Row],[tenure]]&lt;=48,"37-48 Months",
IF(TelcoData2[[#This Row],[tenure]]&lt;=60,"49-60 Months",
"61-72 Months")))))</f>
        <v>0-12 Months</v>
      </c>
    </row>
    <row r="2263" spans="1:24" x14ac:dyDescent="0.3">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s="5">
        <v>2583.75</v>
      </c>
      <c r="U2263" t="s">
        <v>24</v>
      </c>
      <c r="V2263" s="5">
        <f>IFERROR(VALUE(TRIM(TelcoData2[[#This Row],[TotalCharges]])),"")</f>
        <v>2583.75</v>
      </c>
      <c r="W2263">
        <f>IF(TelcoData2[[#This Row],[Churn]]="Yes",1,0)</f>
        <v>0</v>
      </c>
      <c r="X2263" t="str">
        <f>IF(TelcoData2[[#This Row],[tenure]]&lt;=12,"0-12 Months",
IF(TelcoData2[[#This Row],[tenure]]&lt;=24,"13-24 Months",
IF(TelcoData2[[#This Row],[tenure]]&lt;=36,"25-36 Months",
IF(TelcoData2[[#This Row],[tenure]]&lt;=48,"37-48 Months",
IF(TelcoData2[[#This Row],[tenure]]&lt;=60,"49-60 Months",
"61-72 Months")))))</f>
        <v>49-60 Months</v>
      </c>
    </row>
    <row r="2264" spans="1:24" x14ac:dyDescent="0.3">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s="5">
        <v>146.05000000000001</v>
      </c>
      <c r="U2264" t="s">
        <v>23</v>
      </c>
      <c r="V2264" s="5">
        <f>IFERROR(VALUE(TRIM(TelcoData2[[#This Row],[TotalCharges]])),"")</f>
        <v>146.05000000000001</v>
      </c>
      <c r="W2264">
        <f>IF(TelcoData2[[#This Row],[Churn]]="Yes",1,0)</f>
        <v>1</v>
      </c>
      <c r="X2264" t="str">
        <f>IF(TelcoData2[[#This Row],[tenure]]&lt;=12,"0-12 Months",
IF(TelcoData2[[#This Row],[tenure]]&lt;=24,"13-24 Months",
IF(TelcoData2[[#This Row],[tenure]]&lt;=36,"25-36 Months",
IF(TelcoData2[[#This Row],[tenure]]&lt;=48,"37-48 Months",
IF(TelcoData2[[#This Row],[tenure]]&lt;=60,"49-60 Months",
"61-72 Months")))))</f>
        <v>0-12 Months</v>
      </c>
    </row>
    <row r="2265" spans="1:24" x14ac:dyDescent="0.3">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s="5">
        <v>567.45000000000005</v>
      </c>
      <c r="U2265" t="s">
        <v>23</v>
      </c>
      <c r="V2265" s="5">
        <f>IFERROR(VALUE(TRIM(TelcoData2[[#This Row],[TotalCharges]])),"")</f>
        <v>567.45000000000005</v>
      </c>
      <c r="W2265">
        <f>IF(TelcoData2[[#This Row],[Churn]]="Yes",1,0)</f>
        <v>1</v>
      </c>
      <c r="X2265" t="str">
        <f>IF(TelcoData2[[#This Row],[tenure]]&lt;=12,"0-12 Months",
IF(TelcoData2[[#This Row],[tenure]]&lt;=24,"13-24 Months",
IF(TelcoData2[[#This Row],[tenure]]&lt;=36,"25-36 Months",
IF(TelcoData2[[#This Row],[tenure]]&lt;=48,"37-48 Months",
IF(TelcoData2[[#This Row],[tenure]]&lt;=60,"49-60 Months",
"61-72 Months")))))</f>
        <v>0-12 Months</v>
      </c>
    </row>
    <row r="2266" spans="1:24" x14ac:dyDescent="0.3">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s="5">
        <v>7711.25</v>
      </c>
      <c r="U2266" t="s">
        <v>24</v>
      </c>
      <c r="V2266" s="5">
        <f>IFERROR(VALUE(TRIM(TelcoData2[[#This Row],[TotalCharges]])),"")</f>
        <v>7711.25</v>
      </c>
      <c r="W2266">
        <f>IF(TelcoData2[[#This Row],[Churn]]="Yes",1,0)</f>
        <v>0</v>
      </c>
      <c r="X2266" t="str">
        <f>IF(TelcoData2[[#This Row],[tenure]]&lt;=12,"0-12 Months",
IF(TelcoData2[[#This Row],[tenure]]&lt;=24,"13-24 Months",
IF(TelcoData2[[#This Row],[tenure]]&lt;=36,"25-36 Months",
IF(TelcoData2[[#This Row],[tenure]]&lt;=48,"37-48 Months",
IF(TelcoData2[[#This Row],[tenure]]&lt;=60,"49-60 Months",
"61-72 Months")))))</f>
        <v>61-72 Months</v>
      </c>
    </row>
    <row r="2267" spans="1:24" x14ac:dyDescent="0.3">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s="5">
        <v>1384.75</v>
      </c>
      <c r="U2267" t="s">
        <v>23</v>
      </c>
      <c r="V2267" s="5">
        <f>IFERROR(VALUE(TRIM(TelcoData2[[#This Row],[TotalCharges]])),"")</f>
        <v>1384.75</v>
      </c>
      <c r="W2267">
        <f>IF(TelcoData2[[#This Row],[Churn]]="Yes",1,0)</f>
        <v>1</v>
      </c>
      <c r="X2267" t="str">
        <f>IF(TelcoData2[[#This Row],[tenure]]&lt;=12,"0-12 Months",
IF(TelcoData2[[#This Row],[tenure]]&lt;=24,"13-24 Months",
IF(TelcoData2[[#This Row],[tenure]]&lt;=36,"25-36 Months",
IF(TelcoData2[[#This Row],[tenure]]&lt;=48,"37-48 Months",
IF(TelcoData2[[#This Row],[tenure]]&lt;=60,"49-60 Months",
"61-72 Months")))))</f>
        <v>0-12 Months</v>
      </c>
    </row>
    <row r="2268" spans="1:24" x14ac:dyDescent="0.3">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s="5">
        <v>5481.25</v>
      </c>
      <c r="U2268" t="s">
        <v>24</v>
      </c>
      <c r="V2268" s="5">
        <f>IFERROR(VALUE(TRIM(TelcoData2[[#This Row],[TotalCharges]])),"")</f>
        <v>5481.25</v>
      </c>
      <c r="W2268">
        <f>IF(TelcoData2[[#This Row],[Churn]]="Yes",1,0)</f>
        <v>0</v>
      </c>
      <c r="X2268" t="str">
        <f>IF(TelcoData2[[#This Row],[tenure]]&lt;=12,"0-12 Months",
IF(TelcoData2[[#This Row],[tenure]]&lt;=24,"13-24 Months",
IF(TelcoData2[[#This Row],[tenure]]&lt;=36,"25-36 Months",
IF(TelcoData2[[#This Row],[tenure]]&lt;=48,"37-48 Months",
IF(TelcoData2[[#This Row],[tenure]]&lt;=60,"49-60 Months",
"61-72 Months")))))</f>
        <v>49-60 Months</v>
      </c>
    </row>
    <row r="2269" spans="1:24" x14ac:dyDescent="0.3">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s="5">
        <v>8124.2</v>
      </c>
      <c r="U2269" t="s">
        <v>24</v>
      </c>
      <c r="V2269" s="5">
        <f>IFERROR(VALUE(TRIM(TelcoData2[[#This Row],[TotalCharges]])),"")</f>
        <v>8124.2</v>
      </c>
      <c r="W2269">
        <f>IF(TelcoData2[[#This Row],[Churn]]="Yes",1,0)</f>
        <v>0</v>
      </c>
      <c r="X2269" t="str">
        <f>IF(TelcoData2[[#This Row],[tenure]]&lt;=12,"0-12 Months",
IF(TelcoData2[[#This Row],[tenure]]&lt;=24,"13-24 Months",
IF(TelcoData2[[#This Row],[tenure]]&lt;=36,"25-36 Months",
IF(TelcoData2[[#This Row],[tenure]]&lt;=48,"37-48 Months",
IF(TelcoData2[[#This Row],[tenure]]&lt;=60,"49-60 Months",
"61-72 Months")))))</f>
        <v>61-72 Months</v>
      </c>
    </row>
    <row r="2270" spans="1:24" x14ac:dyDescent="0.3">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s="5">
        <v>827.3</v>
      </c>
      <c r="U2270" t="s">
        <v>24</v>
      </c>
      <c r="V2270" s="5">
        <f>IFERROR(VALUE(TRIM(TelcoData2[[#This Row],[TotalCharges]])),"")</f>
        <v>827.3</v>
      </c>
      <c r="W2270">
        <f>IF(TelcoData2[[#This Row],[Churn]]="Yes",1,0)</f>
        <v>0</v>
      </c>
      <c r="X2270" t="str">
        <f>IF(TelcoData2[[#This Row],[tenure]]&lt;=12,"0-12 Months",
IF(TelcoData2[[#This Row],[tenure]]&lt;=24,"13-24 Months",
IF(TelcoData2[[#This Row],[tenure]]&lt;=36,"25-36 Months",
IF(TelcoData2[[#This Row],[tenure]]&lt;=48,"37-48 Months",
IF(TelcoData2[[#This Row],[tenure]]&lt;=60,"49-60 Months",
"61-72 Months")))))</f>
        <v>37-48 Months</v>
      </c>
    </row>
    <row r="2271" spans="1:24" x14ac:dyDescent="0.3">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s="5">
        <v>70.900000000000006</v>
      </c>
      <c r="U2271" t="s">
        <v>23</v>
      </c>
      <c r="V2271" s="5">
        <f>IFERROR(VALUE(TRIM(TelcoData2[[#This Row],[TotalCharges]])),"")</f>
        <v>70.900000000000006</v>
      </c>
      <c r="W2271">
        <f>IF(TelcoData2[[#This Row],[Churn]]="Yes",1,0)</f>
        <v>1</v>
      </c>
      <c r="X2271" t="str">
        <f>IF(TelcoData2[[#This Row],[tenure]]&lt;=12,"0-12 Months",
IF(TelcoData2[[#This Row],[tenure]]&lt;=24,"13-24 Months",
IF(TelcoData2[[#This Row],[tenure]]&lt;=36,"25-36 Months",
IF(TelcoData2[[#This Row],[tenure]]&lt;=48,"37-48 Months",
IF(TelcoData2[[#This Row],[tenure]]&lt;=60,"49-60 Months",
"61-72 Months")))))</f>
        <v>0-12 Months</v>
      </c>
    </row>
    <row r="2272" spans="1:24" x14ac:dyDescent="0.3">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s="5">
        <v>220.95</v>
      </c>
      <c r="U2272" t="s">
        <v>23</v>
      </c>
      <c r="V2272" s="5">
        <f>IFERROR(VALUE(TRIM(TelcoData2[[#This Row],[TotalCharges]])),"")</f>
        <v>220.95</v>
      </c>
      <c r="W2272">
        <f>IF(TelcoData2[[#This Row],[Churn]]="Yes",1,0)</f>
        <v>1</v>
      </c>
      <c r="X2272" t="str">
        <f>IF(TelcoData2[[#This Row],[tenure]]&lt;=12,"0-12 Months",
IF(TelcoData2[[#This Row],[tenure]]&lt;=24,"13-24 Months",
IF(TelcoData2[[#This Row],[tenure]]&lt;=36,"25-36 Months",
IF(TelcoData2[[#This Row],[tenure]]&lt;=48,"37-48 Months",
IF(TelcoData2[[#This Row],[tenure]]&lt;=60,"49-60 Months",
"61-72 Months")))))</f>
        <v>0-12 Months</v>
      </c>
    </row>
    <row r="2273" spans="1:24" x14ac:dyDescent="0.3">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s="5">
        <v>3673.6</v>
      </c>
      <c r="U2273" t="s">
        <v>24</v>
      </c>
      <c r="V2273" s="5">
        <f>IFERROR(VALUE(TRIM(TelcoData2[[#This Row],[TotalCharges]])),"")</f>
        <v>3673.6</v>
      </c>
      <c r="W2273">
        <f>IF(TelcoData2[[#This Row],[Churn]]="Yes",1,0)</f>
        <v>0</v>
      </c>
      <c r="X2273" t="str">
        <f>IF(TelcoData2[[#This Row],[tenure]]&lt;=12,"0-12 Months",
IF(TelcoData2[[#This Row],[tenure]]&lt;=24,"13-24 Months",
IF(TelcoData2[[#This Row],[tenure]]&lt;=36,"25-36 Months",
IF(TelcoData2[[#This Row],[tenure]]&lt;=48,"37-48 Months",
IF(TelcoData2[[#This Row],[tenure]]&lt;=60,"49-60 Months",
"61-72 Months")))))</f>
        <v>37-48 Months</v>
      </c>
    </row>
    <row r="2274" spans="1:24" x14ac:dyDescent="0.3">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s="5">
        <v>49.85</v>
      </c>
      <c r="U2274" t="s">
        <v>24</v>
      </c>
      <c r="V2274" s="5">
        <f>IFERROR(VALUE(TRIM(TelcoData2[[#This Row],[TotalCharges]])),"")</f>
        <v>49.85</v>
      </c>
      <c r="W2274">
        <f>IF(TelcoData2[[#This Row],[Churn]]="Yes",1,0)</f>
        <v>0</v>
      </c>
      <c r="X2274" t="str">
        <f>IF(TelcoData2[[#This Row],[tenure]]&lt;=12,"0-12 Months",
IF(TelcoData2[[#This Row],[tenure]]&lt;=24,"13-24 Months",
IF(TelcoData2[[#This Row],[tenure]]&lt;=36,"25-36 Months",
IF(TelcoData2[[#This Row],[tenure]]&lt;=48,"37-48 Months",
IF(TelcoData2[[#This Row],[tenure]]&lt;=60,"49-60 Months",
"61-72 Months")))))</f>
        <v>0-12 Months</v>
      </c>
    </row>
    <row r="2275" spans="1:24" x14ac:dyDescent="0.3">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s="5">
        <v>576.65</v>
      </c>
      <c r="U2275" t="s">
        <v>24</v>
      </c>
      <c r="V2275" s="5">
        <f>IFERROR(VALUE(TRIM(TelcoData2[[#This Row],[TotalCharges]])),"")</f>
        <v>576.65</v>
      </c>
      <c r="W2275">
        <f>IF(TelcoData2[[#This Row],[Churn]]="Yes",1,0)</f>
        <v>0</v>
      </c>
      <c r="X2275" t="str">
        <f>IF(TelcoData2[[#This Row],[tenure]]&lt;=12,"0-12 Months",
IF(TelcoData2[[#This Row],[tenure]]&lt;=24,"13-24 Months",
IF(TelcoData2[[#This Row],[tenure]]&lt;=36,"25-36 Months",
IF(TelcoData2[[#This Row],[tenure]]&lt;=48,"37-48 Months",
IF(TelcoData2[[#This Row],[tenure]]&lt;=60,"49-60 Months",
"61-72 Months")))))</f>
        <v>25-36 Months</v>
      </c>
    </row>
    <row r="2276" spans="1:24" x14ac:dyDescent="0.3">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s="5">
        <v>2331.3000000000002</v>
      </c>
      <c r="U2276" t="s">
        <v>23</v>
      </c>
      <c r="V2276" s="5">
        <f>IFERROR(VALUE(TRIM(TelcoData2[[#This Row],[TotalCharges]])),"")</f>
        <v>2331.3000000000002</v>
      </c>
      <c r="W2276">
        <f>IF(TelcoData2[[#This Row],[Churn]]="Yes",1,0)</f>
        <v>1</v>
      </c>
      <c r="X2276" t="str">
        <f>IF(TelcoData2[[#This Row],[tenure]]&lt;=12,"0-12 Months",
IF(TelcoData2[[#This Row],[tenure]]&lt;=24,"13-24 Months",
IF(TelcoData2[[#This Row],[tenure]]&lt;=36,"25-36 Months",
IF(TelcoData2[[#This Row],[tenure]]&lt;=48,"37-48 Months",
IF(TelcoData2[[#This Row],[tenure]]&lt;=60,"49-60 Months",
"61-72 Months")))))</f>
        <v>13-24 Months</v>
      </c>
    </row>
    <row r="2277" spans="1:24" x14ac:dyDescent="0.3">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s="5">
        <v>74.5</v>
      </c>
      <c r="U2277" t="s">
        <v>23</v>
      </c>
      <c r="V2277" s="5">
        <f>IFERROR(VALUE(TRIM(TelcoData2[[#This Row],[TotalCharges]])),"")</f>
        <v>74.5</v>
      </c>
      <c r="W2277">
        <f>IF(TelcoData2[[#This Row],[Churn]]="Yes",1,0)</f>
        <v>1</v>
      </c>
      <c r="X2277" t="str">
        <f>IF(TelcoData2[[#This Row],[tenure]]&lt;=12,"0-12 Months",
IF(TelcoData2[[#This Row],[tenure]]&lt;=24,"13-24 Months",
IF(TelcoData2[[#This Row],[tenure]]&lt;=36,"25-36 Months",
IF(TelcoData2[[#This Row],[tenure]]&lt;=48,"37-48 Months",
IF(TelcoData2[[#This Row],[tenure]]&lt;=60,"49-60 Months",
"61-72 Months")))))</f>
        <v>0-12 Months</v>
      </c>
    </row>
    <row r="2278" spans="1:24" x14ac:dyDescent="0.3">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s="5">
        <v>4495.6499999999996</v>
      </c>
      <c r="U2278" t="s">
        <v>24</v>
      </c>
      <c r="V2278" s="5">
        <f>IFERROR(VALUE(TRIM(TelcoData2[[#This Row],[TotalCharges]])),"")</f>
        <v>4495.6499999999996</v>
      </c>
      <c r="W2278">
        <f>IF(TelcoData2[[#This Row],[Churn]]="Yes",1,0)</f>
        <v>0</v>
      </c>
      <c r="X2278" t="str">
        <f>IF(TelcoData2[[#This Row],[tenure]]&lt;=12,"0-12 Months",
IF(TelcoData2[[#This Row],[tenure]]&lt;=24,"13-24 Months",
IF(TelcoData2[[#This Row],[tenure]]&lt;=36,"25-36 Months",
IF(TelcoData2[[#This Row],[tenure]]&lt;=48,"37-48 Months",
IF(TelcoData2[[#This Row],[tenure]]&lt;=60,"49-60 Months",
"61-72 Months")))))</f>
        <v>37-48 Months</v>
      </c>
    </row>
    <row r="2279" spans="1:24" x14ac:dyDescent="0.3">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s="5">
        <v>6941.2</v>
      </c>
      <c r="U2279" t="s">
        <v>23</v>
      </c>
      <c r="V2279" s="5">
        <f>IFERROR(VALUE(TRIM(TelcoData2[[#This Row],[TotalCharges]])),"")</f>
        <v>6941.2</v>
      </c>
      <c r="W2279">
        <f>IF(TelcoData2[[#This Row],[Churn]]="Yes",1,0)</f>
        <v>1</v>
      </c>
      <c r="X2279" t="str">
        <f>IF(TelcoData2[[#This Row],[tenure]]&lt;=12,"0-12 Months",
IF(TelcoData2[[#This Row],[tenure]]&lt;=24,"13-24 Months",
IF(TelcoData2[[#This Row],[tenure]]&lt;=36,"25-36 Months",
IF(TelcoData2[[#This Row],[tenure]]&lt;=48,"37-48 Months",
IF(TelcoData2[[#This Row],[tenure]]&lt;=60,"49-60 Months",
"61-72 Months")))))</f>
        <v>61-72 Months</v>
      </c>
    </row>
    <row r="2280" spans="1:24" x14ac:dyDescent="0.3">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s="5">
        <v>340.35</v>
      </c>
      <c r="U2280" t="s">
        <v>24</v>
      </c>
      <c r="V2280" s="5">
        <f>IFERROR(VALUE(TRIM(TelcoData2[[#This Row],[TotalCharges]])),"")</f>
        <v>340.35</v>
      </c>
      <c r="W2280">
        <f>IF(TelcoData2[[#This Row],[Churn]]="Yes",1,0)</f>
        <v>0</v>
      </c>
      <c r="X2280" t="str">
        <f>IF(TelcoData2[[#This Row],[tenure]]&lt;=12,"0-12 Months",
IF(TelcoData2[[#This Row],[tenure]]&lt;=24,"13-24 Months",
IF(TelcoData2[[#This Row],[tenure]]&lt;=36,"25-36 Months",
IF(TelcoData2[[#This Row],[tenure]]&lt;=48,"37-48 Months",
IF(TelcoData2[[#This Row],[tenure]]&lt;=60,"49-60 Months",
"61-72 Months")))))</f>
        <v>0-12 Months</v>
      </c>
    </row>
    <row r="2281" spans="1:24" x14ac:dyDescent="0.3">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s="5">
        <v>1789.9</v>
      </c>
      <c r="U2281" t="s">
        <v>24</v>
      </c>
      <c r="V2281" s="5">
        <f>IFERROR(VALUE(TRIM(TelcoData2[[#This Row],[TotalCharges]])),"")</f>
        <v>1789.9</v>
      </c>
      <c r="W2281">
        <f>IF(TelcoData2[[#This Row],[Churn]]="Yes",1,0)</f>
        <v>0</v>
      </c>
      <c r="X2281" t="str">
        <f>IF(TelcoData2[[#This Row],[tenure]]&lt;=12,"0-12 Months",
IF(TelcoData2[[#This Row],[tenure]]&lt;=24,"13-24 Months",
IF(TelcoData2[[#This Row],[tenure]]&lt;=36,"25-36 Months",
IF(TelcoData2[[#This Row],[tenure]]&lt;=48,"37-48 Months",
IF(TelcoData2[[#This Row],[tenure]]&lt;=60,"49-60 Months",
"61-72 Months")))))</f>
        <v>61-72 Months</v>
      </c>
    </row>
    <row r="2282" spans="1:24" x14ac:dyDescent="0.3">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s="5">
        <v>908.55</v>
      </c>
      <c r="U2282" t="s">
        <v>24</v>
      </c>
      <c r="V2282" s="5">
        <f>IFERROR(VALUE(TRIM(TelcoData2[[#This Row],[TotalCharges]])),"")</f>
        <v>908.55</v>
      </c>
      <c r="W2282">
        <f>IF(TelcoData2[[#This Row],[Churn]]="Yes",1,0)</f>
        <v>0</v>
      </c>
      <c r="X2282" t="str">
        <f>IF(TelcoData2[[#This Row],[tenure]]&lt;=12,"0-12 Months",
IF(TelcoData2[[#This Row],[tenure]]&lt;=24,"13-24 Months",
IF(TelcoData2[[#This Row],[tenure]]&lt;=36,"25-36 Months",
IF(TelcoData2[[#This Row],[tenure]]&lt;=48,"37-48 Months",
IF(TelcoData2[[#This Row],[tenure]]&lt;=60,"49-60 Months",
"61-72 Months")))))</f>
        <v>0-12 Months</v>
      </c>
    </row>
    <row r="2283" spans="1:24" x14ac:dyDescent="0.3">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s="5">
        <v>1043.3499999999999</v>
      </c>
      <c r="U2283" t="s">
        <v>23</v>
      </c>
      <c r="V2283" s="5">
        <f>IFERROR(VALUE(TRIM(TelcoData2[[#This Row],[TotalCharges]])),"")</f>
        <v>1043.3499999999999</v>
      </c>
      <c r="W2283">
        <f>IF(TelcoData2[[#This Row],[Churn]]="Yes",1,0)</f>
        <v>1</v>
      </c>
      <c r="X2283" t="str">
        <f>IF(TelcoData2[[#This Row],[tenure]]&lt;=12,"0-12 Months",
IF(TelcoData2[[#This Row],[tenure]]&lt;=24,"13-24 Months",
IF(TelcoData2[[#This Row],[tenure]]&lt;=36,"25-36 Months",
IF(TelcoData2[[#This Row],[tenure]]&lt;=48,"37-48 Months",
IF(TelcoData2[[#This Row],[tenure]]&lt;=60,"49-60 Months",
"61-72 Months")))))</f>
        <v>13-24 Months</v>
      </c>
    </row>
    <row r="2284" spans="1:24" x14ac:dyDescent="0.3">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s="5">
        <v>6822.15</v>
      </c>
      <c r="U2284" t="s">
        <v>23</v>
      </c>
      <c r="V2284" s="5">
        <f>IFERROR(VALUE(TRIM(TelcoData2[[#This Row],[TotalCharges]])),"")</f>
        <v>6822.15</v>
      </c>
      <c r="W2284">
        <f>IF(TelcoData2[[#This Row],[Churn]]="Yes",1,0)</f>
        <v>1</v>
      </c>
      <c r="X2284" t="str">
        <f>IF(TelcoData2[[#This Row],[tenure]]&lt;=12,"0-12 Months",
IF(TelcoData2[[#This Row],[tenure]]&lt;=24,"13-24 Months",
IF(TelcoData2[[#This Row],[tenure]]&lt;=36,"25-36 Months",
IF(TelcoData2[[#This Row],[tenure]]&lt;=48,"37-48 Months",
IF(TelcoData2[[#This Row],[tenure]]&lt;=60,"49-60 Months",
"61-72 Months")))))</f>
        <v>61-72 Months</v>
      </c>
    </row>
    <row r="2285" spans="1:24" x14ac:dyDescent="0.3">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s="5">
        <v>71.55</v>
      </c>
      <c r="U2285" t="s">
        <v>23</v>
      </c>
      <c r="V2285" s="5">
        <f>IFERROR(VALUE(TRIM(TelcoData2[[#This Row],[TotalCharges]])),"")</f>
        <v>71.55</v>
      </c>
      <c r="W2285">
        <f>IF(TelcoData2[[#This Row],[Churn]]="Yes",1,0)</f>
        <v>1</v>
      </c>
      <c r="X2285" t="str">
        <f>IF(TelcoData2[[#This Row],[tenure]]&lt;=12,"0-12 Months",
IF(TelcoData2[[#This Row],[tenure]]&lt;=24,"13-24 Months",
IF(TelcoData2[[#This Row],[tenure]]&lt;=36,"25-36 Months",
IF(TelcoData2[[#This Row],[tenure]]&lt;=48,"37-48 Months",
IF(TelcoData2[[#This Row],[tenure]]&lt;=60,"49-60 Months",
"61-72 Months")))))</f>
        <v>0-12 Months</v>
      </c>
    </row>
    <row r="2286" spans="1:24" x14ac:dyDescent="0.3">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s="5">
        <v>157.55000000000001</v>
      </c>
      <c r="U2286" t="s">
        <v>24</v>
      </c>
      <c r="V2286" s="5">
        <f>IFERROR(VALUE(TRIM(TelcoData2[[#This Row],[TotalCharges]])),"")</f>
        <v>157.55000000000001</v>
      </c>
      <c r="W2286">
        <f>IF(TelcoData2[[#This Row],[Churn]]="Yes",1,0)</f>
        <v>0</v>
      </c>
      <c r="X2286" t="str">
        <f>IF(TelcoData2[[#This Row],[tenure]]&lt;=12,"0-12 Months",
IF(TelcoData2[[#This Row],[tenure]]&lt;=24,"13-24 Months",
IF(TelcoData2[[#This Row],[tenure]]&lt;=36,"25-36 Months",
IF(TelcoData2[[#This Row],[tenure]]&lt;=48,"37-48 Months",
IF(TelcoData2[[#This Row],[tenure]]&lt;=60,"49-60 Months",
"61-72 Months")))))</f>
        <v>0-12 Months</v>
      </c>
    </row>
    <row r="2287" spans="1:24" x14ac:dyDescent="0.3">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s="5">
        <v>5029.2</v>
      </c>
      <c r="U2287" t="s">
        <v>23</v>
      </c>
      <c r="V2287" s="5">
        <f>IFERROR(VALUE(TRIM(TelcoData2[[#This Row],[TotalCharges]])),"")</f>
        <v>5029.2</v>
      </c>
      <c r="W2287">
        <f>IF(TelcoData2[[#This Row],[Churn]]="Yes",1,0)</f>
        <v>1</v>
      </c>
      <c r="X2287" t="str">
        <f>IF(TelcoData2[[#This Row],[tenure]]&lt;=12,"0-12 Months",
IF(TelcoData2[[#This Row],[tenure]]&lt;=24,"13-24 Months",
IF(TelcoData2[[#This Row],[tenure]]&lt;=36,"25-36 Months",
IF(TelcoData2[[#This Row],[tenure]]&lt;=48,"37-48 Months",
IF(TelcoData2[[#This Row],[tenure]]&lt;=60,"49-60 Months",
"61-72 Months")))))</f>
        <v>49-60 Months</v>
      </c>
    </row>
    <row r="2288" spans="1:24" x14ac:dyDescent="0.3">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s="5">
        <v>581.70000000000005</v>
      </c>
      <c r="U2288" t="s">
        <v>24</v>
      </c>
      <c r="V2288" s="5">
        <f>IFERROR(VALUE(TRIM(TelcoData2[[#This Row],[TotalCharges]])),"")</f>
        <v>581.70000000000005</v>
      </c>
      <c r="W2288">
        <f>IF(TelcoData2[[#This Row],[Churn]]="Yes",1,0)</f>
        <v>0</v>
      </c>
      <c r="X2288" t="str">
        <f>IF(TelcoData2[[#This Row],[tenure]]&lt;=12,"0-12 Months",
IF(TelcoData2[[#This Row],[tenure]]&lt;=24,"13-24 Months",
IF(TelcoData2[[#This Row],[tenure]]&lt;=36,"25-36 Months",
IF(TelcoData2[[#This Row],[tenure]]&lt;=48,"37-48 Months",
IF(TelcoData2[[#This Row],[tenure]]&lt;=60,"49-60 Months",
"61-72 Months")))))</f>
        <v>0-12 Months</v>
      </c>
    </row>
    <row r="2289" spans="1:24" x14ac:dyDescent="0.3">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s="5">
        <v>7318.2</v>
      </c>
      <c r="U2289" t="s">
        <v>23</v>
      </c>
      <c r="V2289" s="5">
        <f>IFERROR(VALUE(TRIM(TelcoData2[[#This Row],[TotalCharges]])),"")</f>
        <v>7318.2</v>
      </c>
      <c r="W2289">
        <f>IF(TelcoData2[[#This Row],[Churn]]="Yes",1,0)</f>
        <v>1</v>
      </c>
      <c r="X2289" t="str">
        <f>IF(TelcoData2[[#This Row],[tenure]]&lt;=12,"0-12 Months",
IF(TelcoData2[[#This Row],[tenure]]&lt;=24,"13-24 Months",
IF(TelcoData2[[#This Row],[tenure]]&lt;=36,"25-36 Months",
IF(TelcoData2[[#This Row],[tenure]]&lt;=48,"37-48 Months",
IF(TelcoData2[[#This Row],[tenure]]&lt;=60,"49-60 Months",
"61-72 Months")))))</f>
        <v>61-72 Months</v>
      </c>
    </row>
    <row r="2290" spans="1:24" x14ac:dyDescent="0.3">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s="5">
        <v>420.45</v>
      </c>
      <c r="U2290" t="s">
        <v>24</v>
      </c>
      <c r="V2290" s="5">
        <f>IFERROR(VALUE(TRIM(TelcoData2[[#This Row],[TotalCharges]])),"")</f>
        <v>420.45</v>
      </c>
      <c r="W2290">
        <f>IF(TelcoData2[[#This Row],[Churn]]="Yes",1,0)</f>
        <v>0</v>
      </c>
      <c r="X2290" t="str">
        <f>IF(TelcoData2[[#This Row],[tenure]]&lt;=12,"0-12 Months",
IF(TelcoData2[[#This Row],[tenure]]&lt;=24,"13-24 Months",
IF(TelcoData2[[#This Row],[tenure]]&lt;=36,"25-36 Months",
IF(TelcoData2[[#This Row],[tenure]]&lt;=48,"37-48 Months",
IF(TelcoData2[[#This Row],[tenure]]&lt;=60,"49-60 Months",
"61-72 Months")))))</f>
        <v>0-12 Months</v>
      </c>
    </row>
    <row r="2291" spans="1:24" x14ac:dyDescent="0.3">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s="5">
        <v>7576.7</v>
      </c>
      <c r="U2291" t="s">
        <v>24</v>
      </c>
      <c r="V2291" s="5">
        <f>IFERROR(VALUE(TRIM(TelcoData2[[#This Row],[TotalCharges]])),"")</f>
        <v>7576.7</v>
      </c>
      <c r="W2291">
        <f>IF(TelcoData2[[#This Row],[Churn]]="Yes",1,0)</f>
        <v>0</v>
      </c>
      <c r="X2291" t="str">
        <f>IF(TelcoData2[[#This Row],[tenure]]&lt;=12,"0-12 Months",
IF(TelcoData2[[#This Row],[tenure]]&lt;=24,"13-24 Months",
IF(TelcoData2[[#This Row],[tenure]]&lt;=36,"25-36 Months",
IF(TelcoData2[[#This Row],[tenure]]&lt;=48,"37-48 Months",
IF(TelcoData2[[#This Row],[tenure]]&lt;=60,"49-60 Months",
"61-72 Months")))))</f>
        <v>61-72 Months</v>
      </c>
    </row>
    <row r="2292" spans="1:24" x14ac:dyDescent="0.3">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s="5">
        <v>633.4</v>
      </c>
      <c r="U2292" t="s">
        <v>23</v>
      </c>
      <c r="V2292" s="5">
        <f>IFERROR(VALUE(TRIM(TelcoData2[[#This Row],[TotalCharges]])),"")</f>
        <v>633.4</v>
      </c>
      <c r="W2292">
        <f>IF(TelcoData2[[#This Row],[Churn]]="Yes",1,0)</f>
        <v>1</v>
      </c>
      <c r="X2292" t="str">
        <f>IF(TelcoData2[[#This Row],[tenure]]&lt;=12,"0-12 Months",
IF(TelcoData2[[#This Row],[tenure]]&lt;=24,"13-24 Months",
IF(TelcoData2[[#This Row],[tenure]]&lt;=36,"25-36 Months",
IF(TelcoData2[[#This Row],[tenure]]&lt;=48,"37-48 Months",
IF(TelcoData2[[#This Row],[tenure]]&lt;=60,"49-60 Months",
"61-72 Months")))))</f>
        <v>13-24 Months</v>
      </c>
    </row>
    <row r="2293" spans="1:24" x14ac:dyDescent="0.3">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s="5">
        <v>321.64999999999998</v>
      </c>
      <c r="U2293" t="s">
        <v>23</v>
      </c>
      <c r="V2293" s="5">
        <f>IFERROR(VALUE(TRIM(TelcoData2[[#This Row],[TotalCharges]])),"")</f>
        <v>321.64999999999998</v>
      </c>
      <c r="W2293">
        <f>IF(TelcoData2[[#This Row],[Churn]]="Yes",1,0)</f>
        <v>1</v>
      </c>
      <c r="X2293" t="str">
        <f>IF(TelcoData2[[#This Row],[tenure]]&lt;=12,"0-12 Months",
IF(TelcoData2[[#This Row],[tenure]]&lt;=24,"13-24 Months",
IF(TelcoData2[[#This Row],[tenure]]&lt;=36,"25-36 Months",
IF(TelcoData2[[#This Row],[tenure]]&lt;=48,"37-48 Months",
IF(TelcoData2[[#This Row],[tenure]]&lt;=60,"49-60 Months",
"61-72 Months")))))</f>
        <v>0-12 Months</v>
      </c>
    </row>
    <row r="2294" spans="1:24" x14ac:dyDescent="0.3">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s="5">
        <v>4965</v>
      </c>
      <c r="U2294" t="s">
        <v>24</v>
      </c>
      <c r="V2294" s="5">
        <f>IFERROR(VALUE(TRIM(TelcoData2[[#This Row],[TotalCharges]])),"")</f>
        <v>4965</v>
      </c>
      <c r="W2294">
        <f>IF(TelcoData2[[#This Row],[Churn]]="Yes",1,0)</f>
        <v>0</v>
      </c>
      <c r="X2294" t="str">
        <f>IF(TelcoData2[[#This Row],[tenure]]&lt;=12,"0-12 Months",
IF(TelcoData2[[#This Row],[tenure]]&lt;=24,"13-24 Months",
IF(TelcoData2[[#This Row],[tenure]]&lt;=36,"25-36 Months",
IF(TelcoData2[[#This Row],[tenure]]&lt;=48,"37-48 Months",
IF(TelcoData2[[#This Row],[tenure]]&lt;=60,"49-60 Months",
"61-72 Months")))))</f>
        <v>49-60 Months</v>
      </c>
    </row>
    <row r="2295" spans="1:24" x14ac:dyDescent="0.3">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s="5">
        <v>6151.9</v>
      </c>
      <c r="U2295" t="s">
        <v>24</v>
      </c>
      <c r="V2295" s="5">
        <f>IFERROR(VALUE(TRIM(TelcoData2[[#This Row],[TotalCharges]])),"")</f>
        <v>6151.9</v>
      </c>
      <c r="W2295">
        <f>IF(TelcoData2[[#This Row],[Churn]]="Yes",1,0)</f>
        <v>0</v>
      </c>
      <c r="X2295" t="str">
        <f>IF(TelcoData2[[#This Row],[tenure]]&lt;=12,"0-12 Months",
IF(TelcoData2[[#This Row],[tenure]]&lt;=24,"13-24 Months",
IF(TelcoData2[[#This Row],[tenure]]&lt;=36,"25-36 Months",
IF(TelcoData2[[#This Row],[tenure]]&lt;=48,"37-48 Months",
IF(TelcoData2[[#This Row],[tenure]]&lt;=60,"49-60 Months",
"61-72 Months")))))</f>
        <v>61-72 Months</v>
      </c>
    </row>
    <row r="2296" spans="1:24" x14ac:dyDescent="0.3">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s="5">
        <v>1253.9000000000001</v>
      </c>
      <c r="U2296" t="s">
        <v>23</v>
      </c>
      <c r="V2296" s="5">
        <f>IFERROR(VALUE(TRIM(TelcoData2[[#This Row],[TotalCharges]])),"")</f>
        <v>1253.9000000000001</v>
      </c>
      <c r="W2296">
        <f>IF(TelcoData2[[#This Row],[Churn]]="Yes",1,0)</f>
        <v>1</v>
      </c>
      <c r="X2296" t="str">
        <f>IF(TelcoData2[[#This Row],[tenure]]&lt;=12,"0-12 Months",
IF(TelcoData2[[#This Row],[tenure]]&lt;=24,"13-24 Months",
IF(TelcoData2[[#This Row],[tenure]]&lt;=36,"25-36 Months",
IF(TelcoData2[[#This Row],[tenure]]&lt;=48,"37-48 Months",
IF(TelcoData2[[#This Row],[tenure]]&lt;=60,"49-60 Months",
"61-72 Months")))))</f>
        <v>0-12 Months</v>
      </c>
    </row>
    <row r="2297" spans="1:24" x14ac:dyDescent="0.3">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s="5">
        <v>25.15</v>
      </c>
      <c r="U2297" t="s">
        <v>23</v>
      </c>
      <c r="V2297" s="5">
        <f>IFERROR(VALUE(TRIM(TelcoData2[[#This Row],[TotalCharges]])),"")</f>
        <v>25.15</v>
      </c>
      <c r="W2297">
        <f>IF(TelcoData2[[#This Row],[Churn]]="Yes",1,0)</f>
        <v>1</v>
      </c>
      <c r="X2297" t="str">
        <f>IF(TelcoData2[[#This Row],[tenure]]&lt;=12,"0-12 Months",
IF(TelcoData2[[#This Row],[tenure]]&lt;=24,"13-24 Months",
IF(TelcoData2[[#This Row],[tenure]]&lt;=36,"25-36 Months",
IF(TelcoData2[[#This Row],[tenure]]&lt;=48,"37-48 Months",
IF(TelcoData2[[#This Row],[tenure]]&lt;=60,"49-60 Months",
"61-72 Months")))))</f>
        <v>0-12 Months</v>
      </c>
    </row>
    <row r="2298" spans="1:24" x14ac:dyDescent="0.3">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s="5">
        <v>45.2</v>
      </c>
      <c r="U2298" t="s">
        <v>24</v>
      </c>
      <c r="V2298" s="5">
        <f>IFERROR(VALUE(TRIM(TelcoData2[[#This Row],[TotalCharges]])),"")</f>
        <v>45.2</v>
      </c>
      <c r="W2298">
        <f>IF(TelcoData2[[#This Row],[Churn]]="Yes",1,0)</f>
        <v>0</v>
      </c>
      <c r="X2298" t="str">
        <f>IF(TelcoData2[[#This Row],[tenure]]&lt;=12,"0-12 Months",
IF(TelcoData2[[#This Row],[tenure]]&lt;=24,"13-24 Months",
IF(TelcoData2[[#This Row],[tenure]]&lt;=36,"25-36 Months",
IF(TelcoData2[[#This Row],[tenure]]&lt;=48,"37-48 Months",
IF(TelcoData2[[#This Row],[tenure]]&lt;=60,"49-60 Months",
"61-72 Months")))))</f>
        <v>0-12 Months</v>
      </c>
    </row>
    <row r="2299" spans="1:24" x14ac:dyDescent="0.3">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s="5">
        <v>5893.15</v>
      </c>
      <c r="U2299" t="s">
        <v>23</v>
      </c>
      <c r="V2299" s="5">
        <f>IFERROR(VALUE(TRIM(TelcoData2[[#This Row],[TotalCharges]])),"")</f>
        <v>5893.15</v>
      </c>
      <c r="W2299">
        <f>IF(TelcoData2[[#This Row],[Churn]]="Yes",1,0)</f>
        <v>1</v>
      </c>
      <c r="X2299" t="str">
        <f>IF(TelcoData2[[#This Row],[tenure]]&lt;=12,"0-12 Months",
IF(TelcoData2[[#This Row],[tenure]]&lt;=24,"13-24 Months",
IF(TelcoData2[[#This Row],[tenure]]&lt;=36,"25-36 Months",
IF(TelcoData2[[#This Row],[tenure]]&lt;=48,"37-48 Months",
IF(TelcoData2[[#This Row],[tenure]]&lt;=60,"49-60 Months",
"61-72 Months")))))</f>
        <v>49-60 Months</v>
      </c>
    </row>
    <row r="2300" spans="1:24" x14ac:dyDescent="0.3">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s="5">
        <v>5420.65</v>
      </c>
      <c r="U2300" t="s">
        <v>24</v>
      </c>
      <c r="V2300" s="5">
        <f>IFERROR(VALUE(TRIM(TelcoData2[[#This Row],[TotalCharges]])),"")</f>
        <v>5420.65</v>
      </c>
      <c r="W2300">
        <f>IF(TelcoData2[[#This Row],[Churn]]="Yes",1,0)</f>
        <v>0</v>
      </c>
      <c r="X2300" t="str">
        <f>IF(TelcoData2[[#This Row],[tenure]]&lt;=12,"0-12 Months",
IF(TelcoData2[[#This Row],[tenure]]&lt;=24,"13-24 Months",
IF(TelcoData2[[#This Row],[tenure]]&lt;=36,"25-36 Months",
IF(TelcoData2[[#This Row],[tenure]]&lt;=48,"37-48 Months",
IF(TelcoData2[[#This Row],[tenure]]&lt;=60,"49-60 Months",
"61-72 Months")))))</f>
        <v>61-72 Months</v>
      </c>
    </row>
    <row r="2301" spans="1:24" x14ac:dyDescent="0.3">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s="5">
        <v>2627.35</v>
      </c>
      <c r="U2301" t="s">
        <v>24</v>
      </c>
      <c r="V2301" s="5">
        <f>IFERROR(VALUE(TRIM(TelcoData2[[#This Row],[TotalCharges]])),"")</f>
        <v>2627.35</v>
      </c>
      <c r="W2301">
        <f>IF(TelcoData2[[#This Row],[Churn]]="Yes",1,0)</f>
        <v>0</v>
      </c>
      <c r="X2301" t="str">
        <f>IF(TelcoData2[[#This Row],[tenure]]&lt;=12,"0-12 Months",
IF(TelcoData2[[#This Row],[tenure]]&lt;=24,"13-24 Months",
IF(TelcoData2[[#This Row],[tenure]]&lt;=36,"25-36 Months",
IF(TelcoData2[[#This Row],[tenure]]&lt;=48,"37-48 Months",
IF(TelcoData2[[#This Row],[tenure]]&lt;=60,"49-60 Months",
"61-72 Months")))))</f>
        <v>37-48 Months</v>
      </c>
    </row>
    <row r="2302" spans="1:24" x14ac:dyDescent="0.3">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s="5">
        <v>5037.55</v>
      </c>
      <c r="U2302" t="s">
        <v>23</v>
      </c>
      <c r="V2302" s="5">
        <f>IFERROR(VALUE(TRIM(TelcoData2[[#This Row],[TotalCharges]])),"")</f>
        <v>5037.55</v>
      </c>
      <c r="W2302">
        <f>IF(TelcoData2[[#This Row],[Churn]]="Yes",1,0)</f>
        <v>1</v>
      </c>
      <c r="X2302" t="str">
        <f>IF(TelcoData2[[#This Row],[tenure]]&lt;=12,"0-12 Months",
IF(TelcoData2[[#This Row],[tenure]]&lt;=24,"13-24 Months",
IF(TelcoData2[[#This Row],[tenure]]&lt;=36,"25-36 Months",
IF(TelcoData2[[#This Row],[tenure]]&lt;=48,"37-48 Months",
IF(TelcoData2[[#This Row],[tenure]]&lt;=60,"49-60 Months",
"61-72 Months")))))</f>
        <v>37-48 Months</v>
      </c>
    </row>
    <row r="2303" spans="1:24" x14ac:dyDescent="0.3">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s="5">
        <v>743.75</v>
      </c>
      <c r="U2303" t="s">
        <v>24</v>
      </c>
      <c r="V2303" s="5">
        <f>IFERROR(VALUE(TRIM(TelcoData2[[#This Row],[TotalCharges]])),"")</f>
        <v>743.75</v>
      </c>
      <c r="W2303">
        <f>IF(TelcoData2[[#This Row],[Churn]]="Yes",1,0)</f>
        <v>0</v>
      </c>
      <c r="X2303" t="str">
        <f>IF(TelcoData2[[#This Row],[tenure]]&lt;=12,"0-12 Months",
IF(TelcoData2[[#This Row],[tenure]]&lt;=24,"13-24 Months",
IF(TelcoData2[[#This Row],[tenure]]&lt;=36,"25-36 Months",
IF(TelcoData2[[#This Row],[tenure]]&lt;=48,"37-48 Months",
IF(TelcoData2[[#This Row],[tenure]]&lt;=60,"49-60 Months",
"61-72 Months")))))</f>
        <v>0-12 Months</v>
      </c>
    </row>
    <row r="2304" spans="1:24" x14ac:dyDescent="0.3">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s="5">
        <v>6589.6</v>
      </c>
      <c r="U2304" t="s">
        <v>24</v>
      </c>
      <c r="V2304" s="5">
        <f>IFERROR(VALUE(TRIM(TelcoData2[[#This Row],[TotalCharges]])),"")</f>
        <v>6589.6</v>
      </c>
      <c r="W2304">
        <f>IF(TelcoData2[[#This Row],[Churn]]="Yes",1,0)</f>
        <v>0</v>
      </c>
      <c r="X2304" t="str">
        <f>IF(TelcoData2[[#This Row],[tenure]]&lt;=12,"0-12 Months",
IF(TelcoData2[[#This Row],[tenure]]&lt;=24,"13-24 Months",
IF(TelcoData2[[#This Row],[tenure]]&lt;=36,"25-36 Months",
IF(TelcoData2[[#This Row],[tenure]]&lt;=48,"37-48 Months",
IF(TelcoData2[[#This Row],[tenure]]&lt;=60,"49-60 Months",
"61-72 Months")))))</f>
        <v>61-72 Months</v>
      </c>
    </row>
    <row r="2305" spans="1:24" x14ac:dyDescent="0.3">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s="5">
        <v>92.45</v>
      </c>
      <c r="U2305" t="s">
        <v>23</v>
      </c>
      <c r="V2305" s="5">
        <f>IFERROR(VALUE(TRIM(TelcoData2[[#This Row],[TotalCharges]])),"")</f>
        <v>92.45</v>
      </c>
      <c r="W2305">
        <f>IF(TelcoData2[[#This Row],[Churn]]="Yes",1,0)</f>
        <v>1</v>
      </c>
      <c r="X2305" t="str">
        <f>IF(TelcoData2[[#This Row],[tenure]]&lt;=12,"0-12 Months",
IF(TelcoData2[[#This Row],[tenure]]&lt;=24,"13-24 Months",
IF(TelcoData2[[#This Row],[tenure]]&lt;=36,"25-36 Months",
IF(TelcoData2[[#This Row],[tenure]]&lt;=48,"37-48 Months",
IF(TelcoData2[[#This Row],[tenure]]&lt;=60,"49-60 Months",
"61-72 Months")))))</f>
        <v>0-12 Months</v>
      </c>
    </row>
    <row r="2306" spans="1:24" x14ac:dyDescent="0.3">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s="5">
        <v>6733.15</v>
      </c>
      <c r="U2306" t="s">
        <v>24</v>
      </c>
      <c r="V2306" s="5">
        <f>IFERROR(VALUE(TRIM(TelcoData2[[#This Row],[TotalCharges]])),"")</f>
        <v>6733.15</v>
      </c>
      <c r="W2306">
        <f>IF(TelcoData2[[#This Row],[Churn]]="Yes",1,0)</f>
        <v>0</v>
      </c>
      <c r="X2306" t="str">
        <f>IF(TelcoData2[[#This Row],[tenure]]&lt;=12,"0-12 Months",
IF(TelcoData2[[#This Row],[tenure]]&lt;=24,"13-24 Months",
IF(TelcoData2[[#This Row],[tenure]]&lt;=36,"25-36 Months",
IF(TelcoData2[[#This Row],[tenure]]&lt;=48,"37-48 Months",
IF(TelcoData2[[#This Row],[tenure]]&lt;=60,"49-60 Months",
"61-72 Months")))))</f>
        <v>61-72 Months</v>
      </c>
    </row>
    <row r="2307" spans="1:24" x14ac:dyDescent="0.3">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s="5">
        <v>3410</v>
      </c>
      <c r="U2307" t="s">
        <v>24</v>
      </c>
      <c r="V2307" s="5">
        <f>IFERROR(VALUE(TRIM(TelcoData2[[#This Row],[TotalCharges]])),"")</f>
        <v>3410</v>
      </c>
      <c r="W2307">
        <f>IF(TelcoData2[[#This Row],[Churn]]="Yes",1,0)</f>
        <v>0</v>
      </c>
      <c r="X2307" t="str">
        <f>IF(TelcoData2[[#This Row],[tenure]]&lt;=12,"0-12 Months",
IF(TelcoData2[[#This Row],[tenure]]&lt;=24,"13-24 Months",
IF(TelcoData2[[#This Row],[tenure]]&lt;=36,"25-36 Months",
IF(TelcoData2[[#This Row],[tenure]]&lt;=48,"37-48 Months",
IF(TelcoData2[[#This Row],[tenure]]&lt;=60,"49-60 Months",
"61-72 Months")))))</f>
        <v>25-36 Months</v>
      </c>
    </row>
    <row r="2308" spans="1:24" x14ac:dyDescent="0.3">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s="5">
        <v>199.85</v>
      </c>
      <c r="U2308" t="s">
        <v>24</v>
      </c>
      <c r="V2308" s="5">
        <f>IFERROR(VALUE(TRIM(TelcoData2[[#This Row],[TotalCharges]])),"")</f>
        <v>199.85</v>
      </c>
      <c r="W2308">
        <f>IF(TelcoData2[[#This Row],[Churn]]="Yes",1,0)</f>
        <v>0</v>
      </c>
      <c r="X2308" t="str">
        <f>IF(TelcoData2[[#This Row],[tenure]]&lt;=12,"0-12 Months",
IF(TelcoData2[[#This Row],[tenure]]&lt;=24,"13-24 Months",
IF(TelcoData2[[#This Row],[tenure]]&lt;=36,"25-36 Months",
IF(TelcoData2[[#This Row],[tenure]]&lt;=48,"37-48 Months",
IF(TelcoData2[[#This Row],[tenure]]&lt;=60,"49-60 Months",
"61-72 Months")))))</f>
        <v>0-12 Months</v>
      </c>
    </row>
    <row r="2309" spans="1:24" x14ac:dyDescent="0.3">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s="5">
        <v>593.29999999999995</v>
      </c>
      <c r="U2309" t="s">
        <v>24</v>
      </c>
      <c r="V2309" s="5">
        <f>IFERROR(VALUE(TRIM(TelcoData2[[#This Row],[TotalCharges]])),"")</f>
        <v>593.29999999999995</v>
      </c>
      <c r="W2309">
        <f>IF(TelcoData2[[#This Row],[Churn]]="Yes",1,0)</f>
        <v>0</v>
      </c>
      <c r="X2309" t="str">
        <f>IF(TelcoData2[[#This Row],[tenure]]&lt;=12,"0-12 Months",
IF(TelcoData2[[#This Row],[tenure]]&lt;=24,"13-24 Months",
IF(TelcoData2[[#This Row],[tenure]]&lt;=36,"25-36 Months",
IF(TelcoData2[[#This Row],[tenure]]&lt;=48,"37-48 Months",
IF(TelcoData2[[#This Row],[tenure]]&lt;=60,"49-60 Months",
"61-72 Months")))))</f>
        <v>0-12 Months</v>
      </c>
    </row>
    <row r="2310" spans="1:24" x14ac:dyDescent="0.3">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s="5">
        <v>7288.4</v>
      </c>
      <c r="U2310" t="s">
        <v>24</v>
      </c>
      <c r="V2310" s="5">
        <f>IFERROR(VALUE(TRIM(TelcoData2[[#This Row],[TotalCharges]])),"")</f>
        <v>7288.4</v>
      </c>
      <c r="W2310">
        <f>IF(TelcoData2[[#This Row],[Churn]]="Yes",1,0)</f>
        <v>0</v>
      </c>
      <c r="X2310" t="str">
        <f>IF(TelcoData2[[#This Row],[tenure]]&lt;=12,"0-12 Months",
IF(TelcoData2[[#This Row],[tenure]]&lt;=24,"13-24 Months",
IF(TelcoData2[[#This Row],[tenure]]&lt;=36,"25-36 Months",
IF(TelcoData2[[#This Row],[tenure]]&lt;=48,"37-48 Months",
IF(TelcoData2[[#This Row],[tenure]]&lt;=60,"49-60 Months",
"61-72 Months")))))</f>
        <v>61-72 Months</v>
      </c>
    </row>
    <row r="2311" spans="1:24" x14ac:dyDescent="0.3">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s="5">
        <v>5229.8</v>
      </c>
      <c r="U2311" t="s">
        <v>24</v>
      </c>
      <c r="V2311" s="5">
        <f>IFERROR(VALUE(TRIM(TelcoData2[[#This Row],[TotalCharges]])),"")</f>
        <v>5229.8</v>
      </c>
      <c r="W2311">
        <f>IF(TelcoData2[[#This Row],[Churn]]="Yes",1,0)</f>
        <v>0</v>
      </c>
      <c r="X2311" t="str">
        <f>IF(TelcoData2[[#This Row],[tenure]]&lt;=12,"0-12 Months",
IF(TelcoData2[[#This Row],[tenure]]&lt;=24,"13-24 Months",
IF(TelcoData2[[#This Row],[tenure]]&lt;=36,"25-36 Months",
IF(TelcoData2[[#This Row],[tenure]]&lt;=48,"37-48 Months",
IF(TelcoData2[[#This Row],[tenure]]&lt;=60,"49-60 Months",
"61-72 Months")))))</f>
        <v>49-60 Months</v>
      </c>
    </row>
    <row r="2312" spans="1:24" x14ac:dyDescent="0.3">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s="5">
        <v>4464.8</v>
      </c>
      <c r="U2312" t="s">
        <v>24</v>
      </c>
      <c r="V2312" s="5">
        <f>IFERROR(VALUE(TRIM(TelcoData2[[#This Row],[TotalCharges]])),"")</f>
        <v>4464.8</v>
      </c>
      <c r="W2312">
        <f>IF(TelcoData2[[#This Row],[Churn]]="Yes",1,0)</f>
        <v>0</v>
      </c>
      <c r="X2312" t="str">
        <f>IF(TelcoData2[[#This Row],[tenure]]&lt;=12,"0-12 Months",
IF(TelcoData2[[#This Row],[tenure]]&lt;=24,"13-24 Months",
IF(TelcoData2[[#This Row],[tenure]]&lt;=36,"25-36 Months",
IF(TelcoData2[[#This Row],[tenure]]&lt;=48,"37-48 Months",
IF(TelcoData2[[#This Row],[tenure]]&lt;=60,"49-60 Months",
"61-72 Months")))))</f>
        <v>61-72 Months</v>
      </c>
    </row>
    <row r="2313" spans="1:24" x14ac:dyDescent="0.3">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s="5">
        <v>5068.05</v>
      </c>
      <c r="U2313" t="s">
        <v>24</v>
      </c>
      <c r="V2313" s="5">
        <f>IFERROR(VALUE(TRIM(TelcoData2[[#This Row],[TotalCharges]])),"")</f>
        <v>5068.05</v>
      </c>
      <c r="W2313">
        <f>IF(TelcoData2[[#This Row],[Churn]]="Yes",1,0)</f>
        <v>0</v>
      </c>
      <c r="X2313" t="str">
        <f>IF(TelcoData2[[#This Row],[tenure]]&lt;=12,"0-12 Months",
IF(TelcoData2[[#This Row],[tenure]]&lt;=24,"13-24 Months",
IF(TelcoData2[[#This Row],[tenure]]&lt;=36,"25-36 Months",
IF(TelcoData2[[#This Row],[tenure]]&lt;=48,"37-48 Months",
IF(TelcoData2[[#This Row],[tenure]]&lt;=60,"49-60 Months",
"61-72 Months")))))</f>
        <v>37-48 Months</v>
      </c>
    </row>
    <row r="2314" spans="1:24" x14ac:dyDescent="0.3">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s="5">
        <v>401.85</v>
      </c>
      <c r="U2314" t="s">
        <v>24</v>
      </c>
      <c r="V2314" s="5">
        <f>IFERROR(VALUE(TRIM(TelcoData2[[#This Row],[TotalCharges]])),"")</f>
        <v>401.85</v>
      </c>
      <c r="W2314">
        <f>IF(TelcoData2[[#This Row],[Churn]]="Yes",1,0)</f>
        <v>0</v>
      </c>
      <c r="X2314" t="str">
        <f>IF(TelcoData2[[#This Row],[tenure]]&lt;=12,"0-12 Months",
IF(TelcoData2[[#This Row],[tenure]]&lt;=24,"13-24 Months",
IF(TelcoData2[[#This Row],[tenure]]&lt;=36,"25-36 Months",
IF(TelcoData2[[#This Row],[tenure]]&lt;=48,"37-48 Months",
IF(TelcoData2[[#This Row],[tenure]]&lt;=60,"49-60 Months",
"61-72 Months")))))</f>
        <v>13-24 Months</v>
      </c>
    </row>
    <row r="2315" spans="1:24" x14ac:dyDescent="0.3">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s="5">
        <v>4451.8500000000004</v>
      </c>
      <c r="U2315" t="s">
        <v>24</v>
      </c>
      <c r="V2315" s="5">
        <f>IFERROR(VALUE(TRIM(TelcoData2[[#This Row],[TotalCharges]])),"")</f>
        <v>4451.8500000000004</v>
      </c>
      <c r="W2315">
        <f>IF(TelcoData2[[#This Row],[Churn]]="Yes",1,0)</f>
        <v>0</v>
      </c>
      <c r="X2315" t="str">
        <f>IF(TelcoData2[[#This Row],[tenure]]&lt;=12,"0-12 Months",
IF(TelcoData2[[#This Row],[tenure]]&lt;=24,"13-24 Months",
IF(TelcoData2[[#This Row],[tenure]]&lt;=36,"25-36 Months",
IF(TelcoData2[[#This Row],[tenure]]&lt;=48,"37-48 Months",
IF(TelcoData2[[#This Row],[tenure]]&lt;=60,"49-60 Months",
"61-72 Months")))))</f>
        <v>37-48 Months</v>
      </c>
    </row>
    <row r="2316" spans="1:24" x14ac:dyDescent="0.3">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s="5">
        <v>6688.95</v>
      </c>
      <c r="U2316" t="s">
        <v>24</v>
      </c>
      <c r="V2316" s="5">
        <f>IFERROR(VALUE(TRIM(TelcoData2[[#This Row],[TotalCharges]])),"")</f>
        <v>6688.95</v>
      </c>
      <c r="W2316">
        <f>IF(TelcoData2[[#This Row],[Churn]]="Yes",1,0)</f>
        <v>0</v>
      </c>
      <c r="X2316" t="str">
        <f>IF(TelcoData2[[#This Row],[tenure]]&lt;=12,"0-12 Months",
IF(TelcoData2[[#This Row],[tenure]]&lt;=24,"13-24 Months",
IF(TelcoData2[[#This Row],[tenure]]&lt;=36,"25-36 Months",
IF(TelcoData2[[#This Row],[tenure]]&lt;=48,"37-48 Months",
IF(TelcoData2[[#This Row],[tenure]]&lt;=60,"49-60 Months",
"61-72 Months")))))</f>
        <v>61-72 Months</v>
      </c>
    </row>
    <row r="2317" spans="1:24" x14ac:dyDescent="0.3">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s="5">
        <v>2661.1</v>
      </c>
      <c r="U2317" t="s">
        <v>24</v>
      </c>
      <c r="V2317" s="5">
        <f>IFERROR(VALUE(TRIM(TelcoData2[[#This Row],[TotalCharges]])),"")</f>
        <v>2661.1</v>
      </c>
      <c r="W2317">
        <f>IF(TelcoData2[[#This Row],[Churn]]="Yes",1,0)</f>
        <v>0</v>
      </c>
      <c r="X2317" t="str">
        <f>IF(TelcoData2[[#This Row],[tenure]]&lt;=12,"0-12 Months",
IF(TelcoData2[[#This Row],[tenure]]&lt;=24,"13-24 Months",
IF(TelcoData2[[#This Row],[tenure]]&lt;=36,"25-36 Months",
IF(TelcoData2[[#This Row],[tenure]]&lt;=48,"37-48 Months",
IF(TelcoData2[[#This Row],[tenure]]&lt;=60,"49-60 Months",
"61-72 Months")))))</f>
        <v>25-36 Months</v>
      </c>
    </row>
    <row r="2318" spans="1:24" x14ac:dyDescent="0.3">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s="5">
        <v>73.05</v>
      </c>
      <c r="U2318" t="s">
        <v>24</v>
      </c>
      <c r="V2318" s="5">
        <f>IFERROR(VALUE(TRIM(TelcoData2[[#This Row],[TotalCharges]])),"")</f>
        <v>73.05</v>
      </c>
      <c r="W2318">
        <f>IF(TelcoData2[[#This Row],[Churn]]="Yes",1,0)</f>
        <v>0</v>
      </c>
      <c r="X2318" t="str">
        <f>IF(TelcoData2[[#This Row],[tenure]]&lt;=12,"0-12 Months",
IF(TelcoData2[[#This Row],[tenure]]&lt;=24,"13-24 Months",
IF(TelcoData2[[#This Row],[tenure]]&lt;=36,"25-36 Months",
IF(TelcoData2[[#This Row],[tenure]]&lt;=48,"37-48 Months",
IF(TelcoData2[[#This Row],[tenure]]&lt;=60,"49-60 Months",
"61-72 Months")))))</f>
        <v>0-12 Months</v>
      </c>
    </row>
    <row r="2319" spans="1:24" x14ac:dyDescent="0.3">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s="5">
        <v>1211.6500000000001</v>
      </c>
      <c r="U2319" t="s">
        <v>24</v>
      </c>
      <c r="V2319" s="5">
        <f>IFERROR(VALUE(TRIM(TelcoData2[[#This Row],[TotalCharges]])),"")</f>
        <v>1211.6500000000001</v>
      </c>
      <c r="W2319">
        <f>IF(TelcoData2[[#This Row],[Churn]]="Yes",1,0)</f>
        <v>0</v>
      </c>
      <c r="X2319" t="str">
        <f>IF(TelcoData2[[#This Row],[tenure]]&lt;=12,"0-12 Months",
IF(TelcoData2[[#This Row],[tenure]]&lt;=24,"13-24 Months",
IF(TelcoData2[[#This Row],[tenure]]&lt;=36,"25-36 Months",
IF(TelcoData2[[#This Row],[tenure]]&lt;=48,"37-48 Months",
IF(TelcoData2[[#This Row],[tenure]]&lt;=60,"49-60 Months",
"61-72 Months")))))</f>
        <v>49-60 Months</v>
      </c>
    </row>
    <row r="2320" spans="1:24" x14ac:dyDescent="0.3">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s="5">
        <v>7030.65</v>
      </c>
      <c r="U2320" t="s">
        <v>24</v>
      </c>
      <c r="V2320" s="5">
        <f>IFERROR(VALUE(TRIM(TelcoData2[[#This Row],[TotalCharges]])),"")</f>
        <v>7030.65</v>
      </c>
      <c r="W2320">
        <f>IF(TelcoData2[[#This Row],[Churn]]="Yes",1,0)</f>
        <v>0</v>
      </c>
      <c r="X2320" t="str">
        <f>IF(TelcoData2[[#This Row],[tenure]]&lt;=12,"0-12 Months",
IF(TelcoData2[[#This Row],[tenure]]&lt;=24,"13-24 Months",
IF(TelcoData2[[#This Row],[tenure]]&lt;=36,"25-36 Months",
IF(TelcoData2[[#This Row],[tenure]]&lt;=48,"37-48 Months",
IF(TelcoData2[[#This Row],[tenure]]&lt;=60,"49-60 Months",
"61-72 Months")))))</f>
        <v>61-72 Months</v>
      </c>
    </row>
    <row r="2321" spans="1:24" x14ac:dyDescent="0.3">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s="5">
        <v>1020.2</v>
      </c>
      <c r="U2321" t="s">
        <v>24</v>
      </c>
      <c r="V2321" s="5">
        <f>IFERROR(VALUE(TRIM(TelcoData2[[#This Row],[TotalCharges]])),"")</f>
        <v>1020.2</v>
      </c>
      <c r="W2321">
        <f>IF(TelcoData2[[#This Row],[Churn]]="Yes",1,0)</f>
        <v>0</v>
      </c>
      <c r="X2321" t="str">
        <f>IF(TelcoData2[[#This Row],[tenure]]&lt;=12,"0-12 Months",
IF(TelcoData2[[#This Row],[tenure]]&lt;=24,"13-24 Months",
IF(TelcoData2[[#This Row],[tenure]]&lt;=36,"25-36 Months",
IF(TelcoData2[[#This Row],[tenure]]&lt;=48,"37-48 Months",
IF(TelcoData2[[#This Row],[tenure]]&lt;=60,"49-60 Months",
"61-72 Months")))))</f>
        <v>0-12 Months</v>
      </c>
    </row>
    <row r="2322" spans="1:24" x14ac:dyDescent="0.3">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s="5">
        <v>5597.65</v>
      </c>
      <c r="U2322" t="s">
        <v>24</v>
      </c>
      <c r="V2322" s="5">
        <f>IFERROR(VALUE(TRIM(TelcoData2[[#This Row],[TotalCharges]])),"")</f>
        <v>5597.65</v>
      </c>
      <c r="W2322">
        <f>IF(TelcoData2[[#This Row],[Churn]]="Yes",1,0)</f>
        <v>0</v>
      </c>
      <c r="X2322" t="str">
        <f>IF(TelcoData2[[#This Row],[tenure]]&lt;=12,"0-12 Months",
IF(TelcoData2[[#This Row],[tenure]]&lt;=24,"13-24 Months",
IF(TelcoData2[[#This Row],[tenure]]&lt;=36,"25-36 Months",
IF(TelcoData2[[#This Row],[tenure]]&lt;=48,"37-48 Months",
IF(TelcoData2[[#This Row],[tenure]]&lt;=60,"49-60 Months",
"61-72 Months")))))</f>
        <v>61-72 Months</v>
      </c>
    </row>
    <row r="2323" spans="1:24" x14ac:dyDescent="0.3">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s="5">
        <v>6223.3</v>
      </c>
      <c r="U2323" t="s">
        <v>24</v>
      </c>
      <c r="V2323" s="5">
        <f>IFERROR(VALUE(TRIM(TelcoData2[[#This Row],[TotalCharges]])),"")</f>
        <v>6223.3</v>
      </c>
      <c r="W2323">
        <f>IF(TelcoData2[[#This Row],[Churn]]="Yes",1,0)</f>
        <v>0</v>
      </c>
      <c r="X2323" t="str">
        <f>IF(TelcoData2[[#This Row],[tenure]]&lt;=12,"0-12 Months",
IF(TelcoData2[[#This Row],[tenure]]&lt;=24,"13-24 Months",
IF(TelcoData2[[#This Row],[tenure]]&lt;=36,"25-36 Months",
IF(TelcoData2[[#This Row],[tenure]]&lt;=48,"37-48 Months",
IF(TelcoData2[[#This Row],[tenure]]&lt;=60,"49-60 Months",
"61-72 Months")))))</f>
        <v>61-72 Months</v>
      </c>
    </row>
    <row r="2324" spans="1:24" x14ac:dyDescent="0.3">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s="5">
        <v>1024.6500000000001</v>
      </c>
      <c r="U2324" t="s">
        <v>24</v>
      </c>
      <c r="V2324" s="5">
        <f>IFERROR(VALUE(TRIM(TelcoData2[[#This Row],[TotalCharges]])),"")</f>
        <v>1024.6500000000001</v>
      </c>
      <c r="W2324">
        <f>IF(TelcoData2[[#This Row],[Churn]]="Yes",1,0)</f>
        <v>0</v>
      </c>
      <c r="X2324" t="str">
        <f>IF(TelcoData2[[#This Row],[tenure]]&lt;=12,"0-12 Months",
IF(TelcoData2[[#This Row],[tenure]]&lt;=24,"13-24 Months",
IF(TelcoData2[[#This Row],[tenure]]&lt;=36,"25-36 Months",
IF(TelcoData2[[#This Row],[tenure]]&lt;=48,"37-48 Months",
IF(TelcoData2[[#This Row],[tenure]]&lt;=60,"49-60 Months",
"61-72 Months")))))</f>
        <v>49-60 Months</v>
      </c>
    </row>
    <row r="2325" spans="1:24" x14ac:dyDescent="0.3">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s="5">
        <v>2933.2</v>
      </c>
      <c r="U2325" t="s">
        <v>23</v>
      </c>
      <c r="V2325" s="5">
        <f>IFERROR(VALUE(TRIM(TelcoData2[[#This Row],[TotalCharges]])),"")</f>
        <v>2933.2</v>
      </c>
      <c r="W2325">
        <f>IF(TelcoData2[[#This Row],[Churn]]="Yes",1,0)</f>
        <v>1</v>
      </c>
      <c r="X2325" t="str">
        <f>IF(TelcoData2[[#This Row],[tenure]]&lt;=12,"0-12 Months",
IF(TelcoData2[[#This Row],[tenure]]&lt;=24,"13-24 Months",
IF(TelcoData2[[#This Row],[tenure]]&lt;=36,"25-36 Months",
IF(TelcoData2[[#This Row],[tenure]]&lt;=48,"37-48 Months",
IF(TelcoData2[[#This Row],[tenure]]&lt;=60,"49-60 Months",
"61-72 Months")))))</f>
        <v>25-36 Months</v>
      </c>
    </row>
    <row r="2326" spans="1:24" x14ac:dyDescent="0.3">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s="5">
        <v>1258.3</v>
      </c>
      <c r="U2326" t="s">
        <v>23</v>
      </c>
      <c r="V2326" s="5">
        <f>IFERROR(VALUE(TRIM(TelcoData2[[#This Row],[TotalCharges]])),"")</f>
        <v>1258.3</v>
      </c>
      <c r="W2326">
        <f>IF(TelcoData2[[#This Row],[Churn]]="Yes",1,0)</f>
        <v>1</v>
      </c>
      <c r="X2326" t="str">
        <f>IF(TelcoData2[[#This Row],[tenure]]&lt;=12,"0-12 Months",
IF(TelcoData2[[#This Row],[tenure]]&lt;=24,"13-24 Months",
IF(TelcoData2[[#This Row],[tenure]]&lt;=36,"25-36 Months",
IF(TelcoData2[[#This Row],[tenure]]&lt;=48,"37-48 Months",
IF(TelcoData2[[#This Row],[tenure]]&lt;=60,"49-60 Months",
"61-72 Months")))))</f>
        <v>13-24 Months</v>
      </c>
    </row>
    <row r="2327" spans="1:24" x14ac:dyDescent="0.3">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s="5">
        <v>82.9</v>
      </c>
      <c r="U2327" t="s">
        <v>24</v>
      </c>
      <c r="V2327" s="5">
        <f>IFERROR(VALUE(TRIM(TelcoData2[[#This Row],[TotalCharges]])),"")</f>
        <v>82.9</v>
      </c>
      <c r="W2327">
        <f>IF(TelcoData2[[#This Row],[Churn]]="Yes",1,0)</f>
        <v>0</v>
      </c>
      <c r="X2327" t="str">
        <f>IF(TelcoData2[[#This Row],[tenure]]&lt;=12,"0-12 Months",
IF(TelcoData2[[#This Row],[tenure]]&lt;=24,"13-24 Months",
IF(TelcoData2[[#This Row],[tenure]]&lt;=36,"25-36 Months",
IF(TelcoData2[[#This Row],[tenure]]&lt;=48,"37-48 Months",
IF(TelcoData2[[#This Row],[tenure]]&lt;=60,"49-60 Months",
"61-72 Months")))))</f>
        <v>0-12 Months</v>
      </c>
    </row>
    <row r="2328" spans="1:24" x14ac:dyDescent="0.3">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s="5">
        <v>7789.6</v>
      </c>
      <c r="U2328" t="s">
        <v>24</v>
      </c>
      <c r="V2328" s="5">
        <f>IFERROR(VALUE(TRIM(TelcoData2[[#This Row],[TotalCharges]])),"")</f>
        <v>7789.6</v>
      </c>
      <c r="W2328">
        <f>IF(TelcoData2[[#This Row],[Churn]]="Yes",1,0)</f>
        <v>0</v>
      </c>
      <c r="X2328" t="str">
        <f>IF(TelcoData2[[#This Row],[tenure]]&lt;=12,"0-12 Months",
IF(TelcoData2[[#This Row],[tenure]]&lt;=24,"13-24 Months",
IF(TelcoData2[[#This Row],[tenure]]&lt;=36,"25-36 Months",
IF(TelcoData2[[#This Row],[tenure]]&lt;=48,"37-48 Months",
IF(TelcoData2[[#This Row],[tenure]]&lt;=60,"49-60 Months",
"61-72 Months")))))</f>
        <v>61-72 Months</v>
      </c>
    </row>
    <row r="2329" spans="1:24" x14ac:dyDescent="0.3">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s="5">
        <v>2067</v>
      </c>
      <c r="U2329" t="s">
        <v>24</v>
      </c>
      <c r="V2329" s="5">
        <f>IFERROR(VALUE(TRIM(TelcoData2[[#This Row],[TotalCharges]])),"")</f>
        <v>2067</v>
      </c>
      <c r="W2329">
        <f>IF(TelcoData2[[#This Row],[Churn]]="Yes",1,0)</f>
        <v>0</v>
      </c>
      <c r="X2329" t="str">
        <f>IF(TelcoData2[[#This Row],[tenure]]&lt;=12,"0-12 Months",
IF(TelcoData2[[#This Row],[tenure]]&lt;=24,"13-24 Months",
IF(TelcoData2[[#This Row],[tenure]]&lt;=36,"25-36 Months",
IF(TelcoData2[[#This Row],[tenure]]&lt;=48,"37-48 Months",
IF(TelcoData2[[#This Row],[tenure]]&lt;=60,"49-60 Months",
"61-72 Months")))))</f>
        <v>25-36 Months</v>
      </c>
    </row>
    <row r="2330" spans="1:24" x14ac:dyDescent="0.3">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s="5">
        <v>3452.55</v>
      </c>
      <c r="U2330" t="s">
        <v>24</v>
      </c>
      <c r="V2330" s="5">
        <f>IFERROR(VALUE(TRIM(TelcoData2[[#This Row],[TotalCharges]])),"")</f>
        <v>3452.55</v>
      </c>
      <c r="W2330">
        <f>IF(TelcoData2[[#This Row],[Churn]]="Yes",1,0)</f>
        <v>0</v>
      </c>
      <c r="X2330" t="str">
        <f>IF(TelcoData2[[#This Row],[tenure]]&lt;=12,"0-12 Months",
IF(TelcoData2[[#This Row],[tenure]]&lt;=24,"13-24 Months",
IF(TelcoData2[[#This Row],[tenure]]&lt;=36,"25-36 Months",
IF(TelcoData2[[#This Row],[tenure]]&lt;=48,"37-48 Months",
IF(TelcoData2[[#This Row],[tenure]]&lt;=60,"49-60 Months",
"61-72 Months")))))</f>
        <v>25-36 Months</v>
      </c>
    </row>
    <row r="2331" spans="1:24" x14ac:dyDescent="0.3">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s="5">
        <v>5468.95</v>
      </c>
      <c r="U2331" t="s">
        <v>24</v>
      </c>
      <c r="V2331" s="5">
        <f>IFERROR(VALUE(TRIM(TelcoData2[[#This Row],[TotalCharges]])),"")</f>
        <v>5468.95</v>
      </c>
      <c r="W2331">
        <f>IF(TelcoData2[[#This Row],[Churn]]="Yes",1,0)</f>
        <v>0</v>
      </c>
      <c r="X2331" t="str">
        <f>IF(TelcoData2[[#This Row],[tenure]]&lt;=12,"0-12 Months",
IF(TelcoData2[[#This Row],[tenure]]&lt;=24,"13-24 Months",
IF(TelcoData2[[#This Row],[tenure]]&lt;=36,"25-36 Months",
IF(TelcoData2[[#This Row],[tenure]]&lt;=48,"37-48 Months",
IF(TelcoData2[[#This Row],[tenure]]&lt;=60,"49-60 Months",
"61-72 Months")))))</f>
        <v>49-60 Months</v>
      </c>
    </row>
    <row r="2332" spans="1:24" x14ac:dyDescent="0.3">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s="5">
        <v>1802.15</v>
      </c>
      <c r="U2332" t="s">
        <v>24</v>
      </c>
      <c r="V2332" s="5">
        <f>IFERROR(VALUE(TRIM(TelcoData2[[#This Row],[TotalCharges]])),"")</f>
        <v>1802.15</v>
      </c>
      <c r="W2332">
        <f>IF(TelcoData2[[#This Row],[Churn]]="Yes",1,0)</f>
        <v>0</v>
      </c>
      <c r="X2332" t="str">
        <f>IF(TelcoData2[[#This Row],[tenure]]&lt;=12,"0-12 Months",
IF(TelcoData2[[#This Row],[tenure]]&lt;=24,"13-24 Months",
IF(TelcoData2[[#This Row],[tenure]]&lt;=36,"25-36 Months",
IF(TelcoData2[[#This Row],[tenure]]&lt;=48,"37-48 Months",
IF(TelcoData2[[#This Row],[tenure]]&lt;=60,"49-60 Months",
"61-72 Months")))))</f>
        <v>25-36 Months</v>
      </c>
    </row>
    <row r="2333" spans="1:24" x14ac:dyDescent="0.3">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s="5">
        <v>733.55</v>
      </c>
      <c r="U2333" t="s">
        <v>24</v>
      </c>
      <c r="V2333" s="5">
        <f>IFERROR(VALUE(TRIM(TelcoData2[[#This Row],[TotalCharges]])),"")</f>
        <v>733.55</v>
      </c>
      <c r="W2333">
        <f>IF(TelcoData2[[#This Row],[Churn]]="Yes",1,0)</f>
        <v>0</v>
      </c>
      <c r="X2333" t="str">
        <f>IF(TelcoData2[[#This Row],[tenure]]&lt;=12,"0-12 Months",
IF(TelcoData2[[#This Row],[tenure]]&lt;=24,"13-24 Months",
IF(TelcoData2[[#This Row],[tenure]]&lt;=36,"25-36 Months",
IF(TelcoData2[[#This Row],[tenure]]&lt;=48,"37-48 Months",
IF(TelcoData2[[#This Row],[tenure]]&lt;=60,"49-60 Months",
"61-72 Months")))))</f>
        <v>25-36 Months</v>
      </c>
    </row>
    <row r="2334" spans="1:24" x14ac:dyDescent="0.3">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s="5">
        <v>3021.45</v>
      </c>
      <c r="U2334" t="s">
        <v>24</v>
      </c>
      <c r="V2334" s="5">
        <f>IFERROR(VALUE(TRIM(TelcoData2[[#This Row],[TotalCharges]])),"")</f>
        <v>3021.45</v>
      </c>
      <c r="W2334">
        <f>IF(TelcoData2[[#This Row],[Churn]]="Yes",1,0)</f>
        <v>0</v>
      </c>
      <c r="X2334" t="str">
        <f>IF(TelcoData2[[#This Row],[tenure]]&lt;=12,"0-12 Months",
IF(TelcoData2[[#This Row],[tenure]]&lt;=24,"13-24 Months",
IF(TelcoData2[[#This Row],[tenure]]&lt;=36,"25-36 Months",
IF(TelcoData2[[#This Row],[tenure]]&lt;=48,"37-48 Months",
IF(TelcoData2[[#This Row],[tenure]]&lt;=60,"49-60 Months",
"61-72 Months")))))</f>
        <v>37-48 Months</v>
      </c>
    </row>
    <row r="2335" spans="1:24" x14ac:dyDescent="0.3">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s="5">
        <v>3687.85</v>
      </c>
      <c r="U2335" t="s">
        <v>24</v>
      </c>
      <c r="V2335" s="5">
        <f>IFERROR(VALUE(TRIM(TelcoData2[[#This Row],[TotalCharges]])),"")</f>
        <v>3687.85</v>
      </c>
      <c r="W2335">
        <f>IF(TelcoData2[[#This Row],[Churn]]="Yes",1,0)</f>
        <v>0</v>
      </c>
      <c r="X2335" t="str">
        <f>IF(TelcoData2[[#This Row],[tenure]]&lt;=12,"0-12 Months",
IF(TelcoData2[[#This Row],[tenure]]&lt;=24,"13-24 Months",
IF(TelcoData2[[#This Row],[tenure]]&lt;=36,"25-36 Months",
IF(TelcoData2[[#This Row],[tenure]]&lt;=48,"37-48 Months",
IF(TelcoData2[[#This Row],[tenure]]&lt;=60,"49-60 Months",
"61-72 Months")))))</f>
        <v>49-60 Months</v>
      </c>
    </row>
    <row r="2336" spans="1:24" x14ac:dyDescent="0.3">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s="5">
        <v>1391.15</v>
      </c>
      <c r="U2336" t="s">
        <v>24</v>
      </c>
      <c r="V2336" s="5">
        <f>IFERROR(VALUE(TRIM(TelcoData2[[#This Row],[TotalCharges]])),"")</f>
        <v>1391.15</v>
      </c>
      <c r="W2336">
        <f>IF(TelcoData2[[#This Row],[Churn]]="Yes",1,0)</f>
        <v>0</v>
      </c>
      <c r="X2336" t="str">
        <f>IF(TelcoData2[[#This Row],[tenure]]&lt;=12,"0-12 Months",
IF(TelcoData2[[#This Row],[tenure]]&lt;=24,"13-24 Months",
IF(TelcoData2[[#This Row],[tenure]]&lt;=36,"25-36 Months",
IF(TelcoData2[[#This Row],[tenure]]&lt;=48,"37-48 Months",
IF(TelcoData2[[#This Row],[tenure]]&lt;=60,"49-60 Months",
"61-72 Months")))))</f>
        <v>13-24 Months</v>
      </c>
    </row>
    <row r="2337" spans="1:24" x14ac:dyDescent="0.3">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s="5">
        <v>274.35000000000002</v>
      </c>
      <c r="U2337" t="s">
        <v>24</v>
      </c>
      <c r="V2337" s="5">
        <f>IFERROR(VALUE(TRIM(TelcoData2[[#This Row],[TotalCharges]])),"")</f>
        <v>274.35000000000002</v>
      </c>
      <c r="W2337">
        <f>IF(TelcoData2[[#This Row],[Churn]]="Yes",1,0)</f>
        <v>0</v>
      </c>
      <c r="X2337" t="str">
        <f>IF(TelcoData2[[#This Row],[tenure]]&lt;=12,"0-12 Months",
IF(TelcoData2[[#This Row],[tenure]]&lt;=24,"13-24 Months",
IF(TelcoData2[[#This Row],[tenure]]&lt;=36,"25-36 Months",
IF(TelcoData2[[#This Row],[tenure]]&lt;=48,"37-48 Months",
IF(TelcoData2[[#This Row],[tenure]]&lt;=60,"49-60 Months",
"61-72 Months")))))</f>
        <v>0-12 Months</v>
      </c>
    </row>
    <row r="2338" spans="1:24" x14ac:dyDescent="0.3">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s="5">
        <v>1214.05</v>
      </c>
      <c r="U2338" t="s">
        <v>23</v>
      </c>
      <c r="V2338" s="5">
        <f>IFERROR(VALUE(TRIM(TelcoData2[[#This Row],[TotalCharges]])),"")</f>
        <v>1214.05</v>
      </c>
      <c r="W2338">
        <f>IF(TelcoData2[[#This Row],[Churn]]="Yes",1,0)</f>
        <v>1</v>
      </c>
      <c r="X2338" t="str">
        <f>IF(TelcoData2[[#This Row],[tenure]]&lt;=12,"0-12 Months",
IF(TelcoData2[[#This Row],[tenure]]&lt;=24,"13-24 Months",
IF(TelcoData2[[#This Row],[tenure]]&lt;=36,"25-36 Months",
IF(TelcoData2[[#This Row],[tenure]]&lt;=48,"37-48 Months",
IF(TelcoData2[[#This Row],[tenure]]&lt;=60,"49-60 Months",
"61-72 Months")))))</f>
        <v>13-24 Months</v>
      </c>
    </row>
    <row r="2339" spans="1:24" x14ac:dyDescent="0.3">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s="5">
        <v>5510.65</v>
      </c>
      <c r="U2339" t="s">
        <v>23</v>
      </c>
      <c r="V2339" s="5">
        <f>IFERROR(VALUE(TRIM(TelcoData2[[#This Row],[TotalCharges]])),"")</f>
        <v>5510.65</v>
      </c>
      <c r="W2339">
        <f>IF(TelcoData2[[#This Row],[Churn]]="Yes",1,0)</f>
        <v>1</v>
      </c>
      <c r="X2339" t="str">
        <f>IF(TelcoData2[[#This Row],[tenure]]&lt;=12,"0-12 Months",
IF(TelcoData2[[#This Row],[tenure]]&lt;=24,"13-24 Months",
IF(TelcoData2[[#This Row],[tenure]]&lt;=36,"25-36 Months",
IF(TelcoData2[[#This Row],[tenure]]&lt;=48,"37-48 Months",
IF(TelcoData2[[#This Row],[tenure]]&lt;=60,"49-60 Months",
"61-72 Months")))))</f>
        <v>49-60 Months</v>
      </c>
    </row>
    <row r="2340" spans="1:24" x14ac:dyDescent="0.3">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s="5">
        <v>1322.85</v>
      </c>
      <c r="U2340" t="s">
        <v>24</v>
      </c>
      <c r="V2340" s="5">
        <f>IFERROR(VALUE(TRIM(TelcoData2[[#This Row],[TotalCharges]])),"")</f>
        <v>1322.85</v>
      </c>
      <c r="W2340">
        <f>IF(TelcoData2[[#This Row],[Churn]]="Yes",1,0)</f>
        <v>0</v>
      </c>
      <c r="X2340" t="str">
        <f>IF(TelcoData2[[#This Row],[tenure]]&lt;=12,"0-12 Months",
IF(TelcoData2[[#This Row],[tenure]]&lt;=24,"13-24 Months",
IF(TelcoData2[[#This Row],[tenure]]&lt;=36,"25-36 Months",
IF(TelcoData2[[#This Row],[tenure]]&lt;=48,"37-48 Months",
IF(TelcoData2[[#This Row],[tenure]]&lt;=60,"49-60 Months",
"61-72 Months")))))</f>
        <v>61-72 Months</v>
      </c>
    </row>
    <row r="2341" spans="1:24" x14ac:dyDescent="0.3">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s="5">
        <v>1973.75</v>
      </c>
      <c r="U2341" t="s">
        <v>23</v>
      </c>
      <c r="V2341" s="5">
        <f>IFERROR(VALUE(TRIM(TelcoData2[[#This Row],[TotalCharges]])),"")</f>
        <v>1973.75</v>
      </c>
      <c r="W2341">
        <f>IF(TelcoData2[[#This Row],[Churn]]="Yes",1,0)</f>
        <v>1</v>
      </c>
      <c r="X2341" t="str">
        <f>IF(TelcoData2[[#This Row],[tenure]]&lt;=12,"0-12 Months",
IF(TelcoData2[[#This Row],[tenure]]&lt;=24,"13-24 Months",
IF(TelcoData2[[#This Row],[tenure]]&lt;=36,"25-36 Months",
IF(TelcoData2[[#This Row],[tenure]]&lt;=48,"37-48 Months",
IF(TelcoData2[[#This Row],[tenure]]&lt;=60,"49-60 Months",
"61-72 Months")))))</f>
        <v>13-24 Months</v>
      </c>
    </row>
    <row r="2342" spans="1:24" x14ac:dyDescent="0.3">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s="5">
        <v>2196.3000000000002</v>
      </c>
      <c r="U2342" t="s">
        <v>24</v>
      </c>
      <c r="V2342" s="5">
        <f>IFERROR(VALUE(TRIM(TelcoData2[[#This Row],[TotalCharges]])),"")</f>
        <v>2196.3000000000002</v>
      </c>
      <c r="W2342">
        <f>IF(TelcoData2[[#This Row],[Churn]]="Yes",1,0)</f>
        <v>0</v>
      </c>
      <c r="X2342" t="str">
        <f>IF(TelcoData2[[#This Row],[tenure]]&lt;=12,"0-12 Months",
IF(TelcoData2[[#This Row],[tenure]]&lt;=24,"13-24 Months",
IF(TelcoData2[[#This Row],[tenure]]&lt;=36,"25-36 Months",
IF(TelcoData2[[#This Row],[tenure]]&lt;=48,"37-48 Months",
IF(TelcoData2[[#This Row],[tenure]]&lt;=60,"49-60 Months",
"61-72 Months")))))</f>
        <v>37-48 Months</v>
      </c>
    </row>
    <row r="2343" spans="1:24" x14ac:dyDescent="0.3">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s="5">
        <v>7843.55</v>
      </c>
      <c r="U2343" t="s">
        <v>24</v>
      </c>
      <c r="V2343" s="5">
        <f>IFERROR(VALUE(TRIM(TelcoData2[[#This Row],[TotalCharges]])),"")</f>
        <v>7843.55</v>
      </c>
      <c r="W2343">
        <f>IF(TelcoData2[[#This Row],[Churn]]="Yes",1,0)</f>
        <v>0</v>
      </c>
      <c r="X2343" t="str">
        <f>IF(TelcoData2[[#This Row],[tenure]]&lt;=12,"0-12 Months",
IF(TelcoData2[[#This Row],[tenure]]&lt;=24,"13-24 Months",
IF(TelcoData2[[#This Row],[tenure]]&lt;=36,"25-36 Months",
IF(TelcoData2[[#This Row],[tenure]]&lt;=48,"37-48 Months",
IF(TelcoData2[[#This Row],[tenure]]&lt;=60,"49-60 Months",
"61-72 Months")))))</f>
        <v>61-72 Months</v>
      </c>
    </row>
    <row r="2344" spans="1:24" x14ac:dyDescent="0.3">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s="5">
        <v>3211.9</v>
      </c>
      <c r="U2344" t="s">
        <v>24</v>
      </c>
      <c r="V2344" s="5">
        <f>IFERROR(VALUE(TRIM(TelcoData2[[#This Row],[TotalCharges]])),"")</f>
        <v>3211.9</v>
      </c>
      <c r="W2344">
        <f>IF(TelcoData2[[#This Row],[Churn]]="Yes",1,0)</f>
        <v>0</v>
      </c>
      <c r="X2344" t="str">
        <f>IF(TelcoData2[[#This Row],[tenure]]&lt;=12,"0-12 Months",
IF(TelcoData2[[#This Row],[tenure]]&lt;=24,"13-24 Months",
IF(TelcoData2[[#This Row],[tenure]]&lt;=36,"25-36 Months",
IF(TelcoData2[[#This Row],[tenure]]&lt;=48,"37-48 Months",
IF(TelcoData2[[#This Row],[tenure]]&lt;=60,"49-60 Months",
"61-72 Months")))))</f>
        <v>25-36 Months</v>
      </c>
    </row>
    <row r="2345" spans="1:24" x14ac:dyDescent="0.3">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s="5">
        <v>130.15</v>
      </c>
      <c r="U2345" t="s">
        <v>24</v>
      </c>
      <c r="V2345" s="5">
        <f>IFERROR(VALUE(TRIM(TelcoData2[[#This Row],[TotalCharges]])),"")</f>
        <v>130.15</v>
      </c>
      <c r="W2345">
        <f>IF(TelcoData2[[#This Row],[Churn]]="Yes",1,0)</f>
        <v>0</v>
      </c>
      <c r="X2345" t="str">
        <f>IF(TelcoData2[[#This Row],[tenure]]&lt;=12,"0-12 Months",
IF(TelcoData2[[#This Row],[tenure]]&lt;=24,"13-24 Months",
IF(TelcoData2[[#This Row],[tenure]]&lt;=36,"25-36 Months",
IF(TelcoData2[[#This Row],[tenure]]&lt;=48,"37-48 Months",
IF(TelcoData2[[#This Row],[tenure]]&lt;=60,"49-60 Months",
"61-72 Months")))))</f>
        <v>0-12 Months</v>
      </c>
    </row>
    <row r="2346" spans="1:24" x14ac:dyDescent="0.3">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s="5">
        <v>692.35</v>
      </c>
      <c r="U2346" t="s">
        <v>24</v>
      </c>
      <c r="V2346" s="5">
        <f>IFERROR(VALUE(TRIM(TelcoData2[[#This Row],[TotalCharges]])),"")</f>
        <v>692.35</v>
      </c>
      <c r="W2346">
        <f>IF(TelcoData2[[#This Row],[Churn]]="Yes",1,0)</f>
        <v>0</v>
      </c>
      <c r="X2346" t="str">
        <f>IF(TelcoData2[[#This Row],[tenure]]&lt;=12,"0-12 Months",
IF(TelcoData2[[#This Row],[tenure]]&lt;=24,"13-24 Months",
IF(TelcoData2[[#This Row],[tenure]]&lt;=36,"25-36 Months",
IF(TelcoData2[[#This Row],[tenure]]&lt;=48,"37-48 Months",
IF(TelcoData2[[#This Row],[tenure]]&lt;=60,"49-60 Months",
"61-72 Months")))))</f>
        <v>13-24 Months</v>
      </c>
    </row>
    <row r="2347" spans="1:24" x14ac:dyDescent="0.3">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s="5">
        <v>85.5</v>
      </c>
      <c r="U2347" t="s">
        <v>24</v>
      </c>
      <c r="V2347" s="5">
        <f>IFERROR(VALUE(TRIM(TelcoData2[[#This Row],[TotalCharges]])),"")</f>
        <v>85.5</v>
      </c>
      <c r="W2347">
        <f>IF(TelcoData2[[#This Row],[Churn]]="Yes",1,0)</f>
        <v>0</v>
      </c>
      <c r="X2347" t="str">
        <f>IF(TelcoData2[[#This Row],[tenure]]&lt;=12,"0-12 Months",
IF(TelcoData2[[#This Row],[tenure]]&lt;=24,"13-24 Months",
IF(TelcoData2[[#This Row],[tenure]]&lt;=36,"25-36 Months",
IF(TelcoData2[[#This Row],[tenure]]&lt;=48,"37-48 Months",
IF(TelcoData2[[#This Row],[tenure]]&lt;=60,"49-60 Months",
"61-72 Months")))))</f>
        <v>0-12 Months</v>
      </c>
    </row>
    <row r="2348" spans="1:24" x14ac:dyDescent="0.3">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s="5">
        <v>6849.4</v>
      </c>
      <c r="U2348" t="s">
        <v>24</v>
      </c>
      <c r="V2348" s="5">
        <f>IFERROR(VALUE(TRIM(TelcoData2[[#This Row],[TotalCharges]])),"")</f>
        <v>6849.4</v>
      </c>
      <c r="W2348">
        <f>IF(TelcoData2[[#This Row],[Churn]]="Yes",1,0)</f>
        <v>0</v>
      </c>
      <c r="X2348" t="str">
        <f>IF(TelcoData2[[#This Row],[tenure]]&lt;=12,"0-12 Months",
IF(TelcoData2[[#This Row],[tenure]]&lt;=24,"13-24 Months",
IF(TelcoData2[[#This Row],[tenure]]&lt;=36,"25-36 Months",
IF(TelcoData2[[#This Row],[tenure]]&lt;=48,"37-48 Months",
IF(TelcoData2[[#This Row],[tenure]]&lt;=60,"49-60 Months",
"61-72 Months")))))</f>
        <v>61-72 Months</v>
      </c>
    </row>
    <row r="2349" spans="1:24" x14ac:dyDescent="0.3">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s="5">
        <v>203.95</v>
      </c>
      <c r="U2349" t="s">
        <v>24</v>
      </c>
      <c r="V2349" s="5">
        <f>IFERROR(VALUE(TRIM(TelcoData2[[#This Row],[TotalCharges]])),"")</f>
        <v>203.95</v>
      </c>
      <c r="W2349">
        <f>IF(TelcoData2[[#This Row],[Churn]]="Yes",1,0)</f>
        <v>0</v>
      </c>
      <c r="X2349" t="str">
        <f>IF(TelcoData2[[#This Row],[tenure]]&lt;=12,"0-12 Months",
IF(TelcoData2[[#This Row],[tenure]]&lt;=24,"13-24 Months",
IF(TelcoData2[[#This Row],[tenure]]&lt;=36,"25-36 Months",
IF(TelcoData2[[#This Row],[tenure]]&lt;=48,"37-48 Months",
IF(TelcoData2[[#This Row],[tenure]]&lt;=60,"49-60 Months",
"61-72 Months")))))</f>
        <v>0-12 Months</v>
      </c>
    </row>
    <row r="2350" spans="1:24" x14ac:dyDescent="0.3">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s="5">
        <v>2117.1999999999998</v>
      </c>
      <c r="U2350" t="s">
        <v>24</v>
      </c>
      <c r="V2350" s="5">
        <f>IFERROR(VALUE(TRIM(TelcoData2[[#This Row],[TotalCharges]])),"")</f>
        <v>2117.1999999999998</v>
      </c>
      <c r="W2350">
        <f>IF(TelcoData2[[#This Row],[Churn]]="Yes",1,0)</f>
        <v>0</v>
      </c>
      <c r="X2350" t="str">
        <f>IF(TelcoData2[[#This Row],[tenure]]&lt;=12,"0-12 Months",
IF(TelcoData2[[#This Row],[tenure]]&lt;=24,"13-24 Months",
IF(TelcoData2[[#This Row],[tenure]]&lt;=36,"25-36 Months",
IF(TelcoData2[[#This Row],[tenure]]&lt;=48,"37-48 Months",
IF(TelcoData2[[#This Row],[tenure]]&lt;=60,"49-60 Months",
"61-72 Months")))))</f>
        <v>61-72 Months</v>
      </c>
    </row>
    <row r="2351" spans="1:24" x14ac:dyDescent="0.3">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s="5">
        <v>6565.85</v>
      </c>
      <c r="U2351" t="s">
        <v>24</v>
      </c>
      <c r="V2351" s="5">
        <f>IFERROR(VALUE(TRIM(TelcoData2[[#This Row],[TotalCharges]])),"")</f>
        <v>6565.85</v>
      </c>
      <c r="W2351">
        <f>IF(TelcoData2[[#This Row],[Churn]]="Yes",1,0)</f>
        <v>0</v>
      </c>
      <c r="X2351" t="str">
        <f>IF(TelcoData2[[#This Row],[tenure]]&lt;=12,"0-12 Months",
IF(TelcoData2[[#This Row],[tenure]]&lt;=24,"13-24 Months",
IF(TelcoData2[[#This Row],[tenure]]&lt;=36,"25-36 Months",
IF(TelcoData2[[#This Row],[tenure]]&lt;=48,"37-48 Months",
IF(TelcoData2[[#This Row],[tenure]]&lt;=60,"49-60 Months",
"61-72 Months")))))</f>
        <v>61-72 Months</v>
      </c>
    </row>
    <row r="2352" spans="1:24" x14ac:dyDescent="0.3">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s="5">
        <v>424.75</v>
      </c>
      <c r="U2352" t="s">
        <v>24</v>
      </c>
      <c r="V2352" s="5">
        <f>IFERROR(VALUE(TRIM(TelcoData2[[#This Row],[TotalCharges]])),"")</f>
        <v>424.75</v>
      </c>
      <c r="W2352">
        <f>IF(TelcoData2[[#This Row],[Churn]]="Yes",1,0)</f>
        <v>0</v>
      </c>
      <c r="X2352" t="str">
        <f>IF(TelcoData2[[#This Row],[tenure]]&lt;=12,"0-12 Months",
IF(TelcoData2[[#This Row],[tenure]]&lt;=24,"13-24 Months",
IF(TelcoData2[[#This Row],[tenure]]&lt;=36,"25-36 Months",
IF(TelcoData2[[#This Row],[tenure]]&lt;=48,"37-48 Months",
IF(TelcoData2[[#This Row],[tenure]]&lt;=60,"49-60 Months",
"61-72 Months")))))</f>
        <v>0-12 Months</v>
      </c>
    </row>
    <row r="2353" spans="1:24" x14ac:dyDescent="0.3">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s="5">
        <v>3306.85</v>
      </c>
      <c r="U2353" t="s">
        <v>24</v>
      </c>
      <c r="V2353" s="5">
        <f>IFERROR(VALUE(TRIM(TelcoData2[[#This Row],[TotalCharges]])),"")</f>
        <v>3306.85</v>
      </c>
      <c r="W2353">
        <f>IF(TelcoData2[[#This Row],[Churn]]="Yes",1,0)</f>
        <v>0</v>
      </c>
      <c r="X2353" t="str">
        <f>IF(TelcoData2[[#This Row],[tenure]]&lt;=12,"0-12 Months",
IF(TelcoData2[[#This Row],[tenure]]&lt;=24,"13-24 Months",
IF(TelcoData2[[#This Row],[tenure]]&lt;=36,"25-36 Months",
IF(TelcoData2[[#This Row],[tenure]]&lt;=48,"37-48 Months",
IF(TelcoData2[[#This Row],[tenure]]&lt;=60,"49-60 Months",
"61-72 Months")))))</f>
        <v>49-60 Months</v>
      </c>
    </row>
    <row r="2354" spans="1:24" x14ac:dyDescent="0.3">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s="5">
        <v>168.9</v>
      </c>
      <c r="U2354" t="s">
        <v>24</v>
      </c>
      <c r="V2354" s="5">
        <f>IFERROR(VALUE(TRIM(TelcoData2[[#This Row],[TotalCharges]])),"")</f>
        <v>168.9</v>
      </c>
      <c r="W2354">
        <f>IF(TelcoData2[[#This Row],[Churn]]="Yes",1,0)</f>
        <v>0</v>
      </c>
      <c r="X2354" t="str">
        <f>IF(TelcoData2[[#This Row],[tenure]]&lt;=12,"0-12 Months",
IF(TelcoData2[[#This Row],[tenure]]&lt;=24,"13-24 Months",
IF(TelcoData2[[#This Row],[tenure]]&lt;=36,"25-36 Months",
IF(TelcoData2[[#This Row],[tenure]]&lt;=48,"37-48 Months",
IF(TelcoData2[[#This Row],[tenure]]&lt;=60,"49-60 Months",
"61-72 Months")))))</f>
        <v>0-12 Months</v>
      </c>
    </row>
    <row r="2355" spans="1:24" x14ac:dyDescent="0.3">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s="5">
        <v>253.8</v>
      </c>
      <c r="U2355" t="s">
        <v>24</v>
      </c>
      <c r="V2355" s="5">
        <f>IFERROR(VALUE(TRIM(TelcoData2[[#This Row],[TotalCharges]])),"")</f>
        <v>253.8</v>
      </c>
      <c r="W2355">
        <f>IF(TelcoData2[[#This Row],[Churn]]="Yes",1,0)</f>
        <v>0</v>
      </c>
      <c r="X2355" t="str">
        <f>IF(TelcoData2[[#This Row],[tenure]]&lt;=12,"0-12 Months",
IF(TelcoData2[[#This Row],[tenure]]&lt;=24,"13-24 Months",
IF(TelcoData2[[#This Row],[tenure]]&lt;=36,"25-36 Months",
IF(TelcoData2[[#This Row],[tenure]]&lt;=48,"37-48 Months",
IF(TelcoData2[[#This Row],[tenure]]&lt;=60,"49-60 Months",
"61-72 Months")))))</f>
        <v>0-12 Months</v>
      </c>
    </row>
    <row r="2356" spans="1:24" x14ac:dyDescent="0.3">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s="5">
        <v>197.4</v>
      </c>
      <c r="U2356" t="s">
        <v>24</v>
      </c>
      <c r="V2356" s="5">
        <f>IFERROR(VALUE(TRIM(TelcoData2[[#This Row],[TotalCharges]])),"")</f>
        <v>197.4</v>
      </c>
      <c r="W2356">
        <f>IF(TelcoData2[[#This Row],[Churn]]="Yes",1,0)</f>
        <v>0</v>
      </c>
      <c r="X2356" t="str">
        <f>IF(TelcoData2[[#This Row],[tenure]]&lt;=12,"0-12 Months",
IF(TelcoData2[[#This Row],[tenure]]&lt;=24,"13-24 Months",
IF(TelcoData2[[#This Row],[tenure]]&lt;=36,"25-36 Months",
IF(TelcoData2[[#This Row],[tenure]]&lt;=48,"37-48 Months",
IF(TelcoData2[[#This Row],[tenure]]&lt;=60,"49-60 Months",
"61-72 Months")))))</f>
        <v>0-12 Months</v>
      </c>
    </row>
    <row r="2357" spans="1:24" x14ac:dyDescent="0.3">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s="5">
        <v>3838.2</v>
      </c>
      <c r="U2357" t="s">
        <v>24</v>
      </c>
      <c r="V2357" s="5">
        <f>IFERROR(VALUE(TRIM(TelcoData2[[#This Row],[TotalCharges]])),"")</f>
        <v>3838.2</v>
      </c>
      <c r="W2357">
        <f>IF(TelcoData2[[#This Row],[Churn]]="Yes",1,0)</f>
        <v>0</v>
      </c>
      <c r="X2357" t="str">
        <f>IF(TelcoData2[[#This Row],[tenure]]&lt;=12,"0-12 Months",
IF(TelcoData2[[#This Row],[tenure]]&lt;=24,"13-24 Months",
IF(TelcoData2[[#This Row],[tenure]]&lt;=36,"25-36 Months",
IF(TelcoData2[[#This Row],[tenure]]&lt;=48,"37-48 Months",
IF(TelcoData2[[#This Row],[tenure]]&lt;=60,"49-60 Months",
"61-72 Months")))))</f>
        <v>61-72 Months</v>
      </c>
    </row>
    <row r="2358" spans="1:24" x14ac:dyDescent="0.3">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s="5">
        <v>2065.15</v>
      </c>
      <c r="U2358" t="s">
        <v>24</v>
      </c>
      <c r="V2358" s="5">
        <f>IFERROR(VALUE(TRIM(TelcoData2[[#This Row],[TotalCharges]])),"")</f>
        <v>2065.15</v>
      </c>
      <c r="W2358">
        <f>IF(TelcoData2[[#This Row],[Churn]]="Yes",1,0)</f>
        <v>0</v>
      </c>
      <c r="X2358" t="str">
        <f>IF(TelcoData2[[#This Row],[tenure]]&lt;=12,"0-12 Months",
IF(TelcoData2[[#This Row],[tenure]]&lt;=24,"13-24 Months",
IF(TelcoData2[[#This Row],[tenure]]&lt;=36,"25-36 Months",
IF(TelcoData2[[#This Row],[tenure]]&lt;=48,"37-48 Months",
IF(TelcoData2[[#This Row],[tenure]]&lt;=60,"49-60 Months",
"61-72 Months")))))</f>
        <v>37-48 Months</v>
      </c>
    </row>
    <row r="2359" spans="1:24" x14ac:dyDescent="0.3">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s="5">
        <v>5064.45</v>
      </c>
      <c r="U2359" t="s">
        <v>24</v>
      </c>
      <c r="V2359" s="5">
        <f>IFERROR(VALUE(TRIM(TelcoData2[[#This Row],[TotalCharges]])),"")</f>
        <v>5064.45</v>
      </c>
      <c r="W2359">
        <f>IF(TelcoData2[[#This Row],[Churn]]="Yes",1,0)</f>
        <v>0</v>
      </c>
      <c r="X2359" t="str">
        <f>IF(TelcoData2[[#This Row],[tenure]]&lt;=12,"0-12 Months",
IF(TelcoData2[[#This Row],[tenure]]&lt;=24,"13-24 Months",
IF(TelcoData2[[#This Row],[tenure]]&lt;=36,"25-36 Months",
IF(TelcoData2[[#This Row],[tenure]]&lt;=48,"37-48 Months",
IF(TelcoData2[[#This Row],[tenure]]&lt;=60,"49-60 Months",
"61-72 Months")))))</f>
        <v>61-72 Months</v>
      </c>
    </row>
    <row r="2360" spans="1:24" x14ac:dyDescent="0.3">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s="5">
        <v>1140.05</v>
      </c>
      <c r="U2360" t="s">
        <v>24</v>
      </c>
      <c r="V2360" s="5">
        <f>IFERROR(VALUE(TRIM(TelcoData2[[#This Row],[TotalCharges]])),"")</f>
        <v>1140.05</v>
      </c>
      <c r="W2360">
        <f>IF(TelcoData2[[#This Row],[Churn]]="Yes",1,0)</f>
        <v>0</v>
      </c>
      <c r="X2360" t="str">
        <f>IF(TelcoData2[[#This Row],[tenure]]&lt;=12,"0-12 Months",
IF(TelcoData2[[#This Row],[tenure]]&lt;=24,"13-24 Months",
IF(TelcoData2[[#This Row],[tenure]]&lt;=36,"25-36 Months",
IF(TelcoData2[[#This Row],[tenure]]&lt;=48,"37-48 Months",
IF(TelcoData2[[#This Row],[tenure]]&lt;=60,"49-60 Months",
"61-72 Months")))))</f>
        <v>49-60 Months</v>
      </c>
    </row>
    <row r="2361" spans="1:24" x14ac:dyDescent="0.3">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s="5">
        <v>2447.4499999999998</v>
      </c>
      <c r="U2361" t="s">
        <v>24</v>
      </c>
      <c r="V2361" s="5">
        <f>IFERROR(VALUE(TRIM(TelcoData2[[#This Row],[TotalCharges]])),"")</f>
        <v>2447.4499999999998</v>
      </c>
      <c r="W2361">
        <f>IF(TelcoData2[[#This Row],[Churn]]="Yes",1,0)</f>
        <v>0</v>
      </c>
      <c r="X2361" t="str">
        <f>IF(TelcoData2[[#This Row],[tenure]]&lt;=12,"0-12 Months",
IF(TelcoData2[[#This Row],[tenure]]&lt;=24,"13-24 Months",
IF(TelcoData2[[#This Row],[tenure]]&lt;=36,"25-36 Months",
IF(TelcoData2[[#This Row],[tenure]]&lt;=48,"37-48 Months",
IF(TelcoData2[[#This Row],[tenure]]&lt;=60,"49-60 Months",
"61-72 Months")))))</f>
        <v>25-36 Months</v>
      </c>
    </row>
    <row r="2362" spans="1:24" x14ac:dyDescent="0.3">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s="5">
        <v>1263.9000000000001</v>
      </c>
      <c r="U2362" t="s">
        <v>24</v>
      </c>
      <c r="V2362" s="5">
        <f>IFERROR(VALUE(TRIM(TelcoData2[[#This Row],[TotalCharges]])),"")</f>
        <v>1263.9000000000001</v>
      </c>
      <c r="W2362">
        <f>IF(TelcoData2[[#This Row],[Churn]]="Yes",1,0)</f>
        <v>0</v>
      </c>
      <c r="X2362" t="str">
        <f>IF(TelcoData2[[#This Row],[tenure]]&lt;=12,"0-12 Months",
IF(TelcoData2[[#This Row],[tenure]]&lt;=24,"13-24 Months",
IF(TelcoData2[[#This Row],[tenure]]&lt;=36,"25-36 Months",
IF(TelcoData2[[#This Row],[tenure]]&lt;=48,"37-48 Months",
IF(TelcoData2[[#This Row],[tenure]]&lt;=60,"49-60 Months",
"61-72 Months")))))</f>
        <v>61-72 Months</v>
      </c>
    </row>
    <row r="2363" spans="1:24" x14ac:dyDescent="0.3">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s="5">
        <v>45.95</v>
      </c>
      <c r="U2363" t="s">
        <v>23</v>
      </c>
      <c r="V2363" s="5">
        <f>IFERROR(VALUE(TRIM(TelcoData2[[#This Row],[TotalCharges]])),"")</f>
        <v>45.95</v>
      </c>
      <c r="W2363">
        <f>IF(TelcoData2[[#This Row],[Churn]]="Yes",1,0)</f>
        <v>1</v>
      </c>
      <c r="X2363" t="str">
        <f>IF(TelcoData2[[#This Row],[tenure]]&lt;=12,"0-12 Months",
IF(TelcoData2[[#This Row],[tenure]]&lt;=24,"13-24 Months",
IF(TelcoData2[[#This Row],[tenure]]&lt;=36,"25-36 Months",
IF(TelcoData2[[#This Row],[tenure]]&lt;=48,"37-48 Months",
IF(TelcoData2[[#This Row],[tenure]]&lt;=60,"49-60 Months",
"61-72 Months")))))</f>
        <v>0-12 Months</v>
      </c>
    </row>
    <row r="2364" spans="1:24" x14ac:dyDescent="0.3">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s="5">
        <v>1838.15</v>
      </c>
      <c r="U2364" t="s">
        <v>24</v>
      </c>
      <c r="V2364" s="5">
        <f>IFERROR(VALUE(TRIM(TelcoData2[[#This Row],[TotalCharges]])),"")</f>
        <v>1838.15</v>
      </c>
      <c r="W2364">
        <f>IF(TelcoData2[[#This Row],[Churn]]="Yes",1,0)</f>
        <v>0</v>
      </c>
      <c r="X2364" t="str">
        <f>IF(TelcoData2[[#This Row],[tenure]]&lt;=12,"0-12 Months",
IF(TelcoData2[[#This Row],[tenure]]&lt;=24,"13-24 Months",
IF(TelcoData2[[#This Row],[tenure]]&lt;=36,"25-36 Months",
IF(TelcoData2[[#This Row],[tenure]]&lt;=48,"37-48 Months",
IF(TelcoData2[[#This Row],[tenure]]&lt;=60,"49-60 Months",
"61-72 Months")))))</f>
        <v>49-60 Months</v>
      </c>
    </row>
    <row r="2365" spans="1:24" x14ac:dyDescent="0.3">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s="5">
        <v>44.75</v>
      </c>
      <c r="U2365" t="s">
        <v>24</v>
      </c>
      <c r="V2365" s="5">
        <f>IFERROR(VALUE(TRIM(TelcoData2[[#This Row],[TotalCharges]])),"")</f>
        <v>44.75</v>
      </c>
      <c r="W2365">
        <f>IF(TelcoData2[[#This Row],[Churn]]="Yes",1,0)</f>
        <v>0</v>
      </c>
      <c r="X2365" t="str">
        <f>IF(TelcoData2[[#This Row],[tenure]]&lt;=12,"0-12 Months",
IF(TelcoData2[[#This Row],[tenure]]&lt;=24,"13-24 Months",
IF(TelcoData2[[#This Row],[tenure]]&lt;=36,"25-36 Months",
IF(TelcoData2[[#This Row],[tenure]]&lt;=48,"37-48 Months",
IF(TelcoData2[[#This Row],[tenure]]&lt;=60,"49-60 Months",
"61-72 Months")))))</f>
        <v>0-12 Months</v>
      </c>
    </row>
    <row r="2366" spans="1:24" x14ac:dyDescent="0.3">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s="5">
        <v>1185</v>
      </c>
      <c r="U2366" t="s">
        <v>24</v>
      </c>
      <c r="V2366" s="5">
        <f>IFERROR(VALUE(TRIM(TelcoData2[[#This Row],[TotalCharges]])),"")</f>
        <v>1185</v>
      </c>
      <c r="W2366">
        <f>IF(TelcoData2[[#This Row],[Churn]]="Yes",1,0)</f>
        <v>0</v>
      </c>
      <c r="X2366" t="str">
        <f>IF(TelcoData2[[#This Row],[tenure]]&lt;=12,"0-12 Months",
IF(TelcoData2[[#This Row],[tenure]]&lt;=24,"13-24 Months",
IF(TelcoData2[[#This Row],[tenure]]&lt;=36,"25-36 Months",
IF(TelcoData2[[#This Row],[tenure]]&lt;=48,"37-48 Months",
IF(TelcoData2[[#This Row],[tenure]]&lt;=60,"49-60 Months",
"61-72 Months")))))</f>
        <v>13-24 Months</v>
      </c>
    </row>
    <row r="2367" spans="1:24" x14ac:dyDescent="0.3">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s="5">
        <v>1743.9</v>
      </c>
      <c r="U2367" t="s">
        <v>24</v>
      </c>
      <c r="V2367" s="5">
        <f>IFERROR(VALUE(TRIM(TelcoData2[[#This Row],[TotalCharges]])),"")</f>
        <v>1743.9</v>
      </c>
      <c r="W2367">
        <f>IF(TelcoData2[[#This Row],[Churn]]="Yes",1,0)</f>
        <v>0</v>
      </c>
      <c r="X2367" t="str">
        <f>IF(TelcoData2[[#This Row],[tenure]]&lt;=12,"0-12 Months",
IF(TelcoData2[[#This Row],[tenure]]&lt;=24,"13-24 Months",
IF(TelcoData2[[#This Row],[tenure]]&lt;=36,"25-36 Months",
IF(TelcoData2[[#This Row],[tenure]]&lt;=48,"37-48 Months",
IF(TelcoData2[[#This Row],[tenure]]&lt;=60,"49-60 Months",
"61-72 Months")))))</f>
        <v>13-24 Months</v>
      </c>
    </row>
    <row r="2368" spans="1:24" x14ac:dyDescent="0.3">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s="5">
        <v>70.150000000000006</v>
      </c>
      <c r="U2368" t="s">
        <v>23</v>
      </c>
      <c r="V2368" s="5">
        <f>IFERROR(VALUE(TRIM(TelcoData2[[#This Row],[TotalCharges]])),"")</f>
        <v>70.150000000000006</v>
      </c>
      <c r="W2368">
        <f>IF(TelcoData2[[#This Row],[Churn]]="Yes",1,0)</f>
        <v>1</v>
      </c>
      <c r="X2368" t="str">
        <f>IF(TelcoData2[[#This Row],[tenure]]&lt;=12,"0-12 Months",
IF(TelcoData2[[#This Row],[tenure]]&lt;=24,"13-24 Months",
IF(TelcoData2[[#This Row],[tenure]]&lt;=36,"25-36 Months",
IF(TelcoData2[[#This Row],[tenure]]&lt;=48,"37-48 Months",
IF(TelcoData2[[#This Row],[tenure]]&lt;=60,"49-60 Months",
"61-72 Months")))))</f>
        <v>0-12 Months</v>
      </c>
    </row>
    <row r="2369" spans="1:24" x14ac:dyDescent="0.3">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s="5">
        <v>85.55</v>
      </c>
      <c r="U2369" t="s">
        <v>23</v>
      </c>
      <c r="V2369" s="5">
        <f>IFERROR(VALUE(TRIM(TelcoData2[[#This Row],[TotalCharges]])),"")</f>
        <v>85.55</v>
      </c>
      <c r="W2369">
        <f>IF(TelcoData2[[#This Row],[Churn]]="Yes",1,0)</f>
        <v>1</v>
      </c>
      <c r="X2369" t="str">
        <f>IF(TelcoData2[[#This Row],[tenure]]&lt;=12,"0-12 Months",
IF(TelcoData2[[#This Row],[tenure]]&lt;=24,"13-24 Months",
IF(TelcoData2[[#This Row],[tenure]]&lt;=36,"25-36 Months",
IF(TelcoData2[[#This Row],[tenure]]&lt;=48,"37-48 Months",
IF(TelcoData2[[#This Row],[tenure]]&lt;=60,"49-60 Months",
"61-72 Months")))))</f>
        <v>0-12 Months</v>
      </c>
    </row>
    <row r="2370" spans="1:24" x14ac:dyDescent="0.3">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s="5">
        <v>8529.5</v>
      </c>
      <c r="U2370" t="s">
        <v>24</v>
      </c>
      <c r="V2370" s="5">
        <f>IFERROR(VALUE(TRIM(TelcoData2[[#This Row],[TotalCharges]])),"")</f>
        <v>8529.5</v>
      </c>
      <c r="W2370">
        <f>IF(TelcoData2[[#This Row],[Churn]]="Yes",1,0)</f>
        <v>0</v>
      </c>
      <c r="X2370" t="str">
        <f>IF(TelcoData2[[#This Row],[tenure]]&lt;=12,"0-12 Months",
IF(TelcoData2[[#This Row],[tenure]]&lt;=24,"13-24 Months",
IF(TelcoData2[[#This Row],[tenure]]&lt;=36,"25-36 Months",
IF(TelcoData2[[#This Row],[tenure]]&lt;=48,"37-48 Months",
IF(TelcoData2[[#This Row],[tenure]]&lt;=60,"49-60 Months",
"61-72 Months")))))</f>
        <v>61-72 Months</v>
      </c>
    </row>
    <row r="2371" spans="1:24" x14ac:dyDescent="0.3">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s="5">
        <v>6549.45</v>
      </c>
      <c r="U2371" t="s">
        <v>24</v>
      </c>
      <c r="V2371" s="5">
        <f>IFERROR(VALUE(TRIM(TelcoData2[[#This Row],[TotalCharges]])),"")</f>
        <v>6549.45</v>
      </c>
      <c r="W2371">
        <f>IF(TelcoData2[[#This Row],[Churn]]="Yes",1,0)</f>
        <v>0</v>
      </c>
      <c r="X2371" t="str">
        <f>IF(TelcoData2[[#This Row],[tenure]]&lt;=12,"0-12 Months",
IF(TelcoData2[[#This Row],[tenure]]&lt;=24,"13-24 Months",
IF(TelcoData2[[#This Row],[tenure]]&lt;=36,"25-36 Months",
IF(TelcoData2[[#This Row],[tenure]]&lt;=48,"37-48 Months",
IF(TelcoData2[[#This Row],[tenure]]&lt;=60,"49-60 Months",
"61-72 Months")))))</f>
        <v>61-72 Months</v>
      </c>
    </row>
    <row r="2372" spans="1:24" x14ac:dyDescent="0.3">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s="5">
        <v>7806.5</v>
      </c>
      <c r="U2372" t="s">
        <v>24</v>
      </c>
      <c r="V2372" s="5">
        <f>IFERROR(VALUE(TRIM(TelcoData2[[#This Row],[TotalCharges]])),"")</f>
        <v>7806.5</v>
      </c>
      <c r="W2372">
        <f>IF(TelcoData2[[#This Row],[Churn]]="Yes",1,0)</f>
        <v>0</v>
      </c>
      <c r="X2372" t="str">
        <f>IF(TelcoData2[[#This Row],[tenure]]&lt;=12,"0-12 Months",
IF(TelcoData2[[#This Row],[tenure]]&lt;=24,"13-24 Months",
IF(TelcoData2[[#This Row],[tenure]]&lt;=36,"25-36 Months",
IF(TelcoData2[[#This Row],[tenure]]&lt;=48,"37-48 Months",
IF(TelcoData2[[#This Row],[tenure]]&lt;=60,"49-60 Months",
"61-72 Months")))))</f>
        <v>61-72 Months</v>
      </c>
    </row>
    <row r="2373" spans="1:24" x14ac:dyDescent="0.3">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s="5">
        <v>25.7</v>
      </c>
      <c r="U2373" t="s">
        <v>24</v>
      </c>
      <c r="V2373" s="5">
        <f>IFERROR(VALUE(TRIM(TelcoData2[[#This Row],[TotalCharges]])),"")</f>
        <v>25.7</v>
      </c>
      <c r="W2373">
        <f>IF(TelcoData2[[#This Row],[Churn]]="Yes",1,0)</f>
        <v>0</v>
      </c>
      <c r="X2373" t="str">
        <f>IF(TelcoData2[[#This Row],[tenure]]&lt;=12,"0-12 Months",
IF(TelcoData2[[#This Row],[tenure]]&lt;=24,"13-24 Months",
IF(TelcoData2[[#This Row],[tenure]]&lt;=36,"25-36 Months",
IF(TelcoData2[[#This Row],[tenure]]&lt;=48,"37-48 Months",
IF(TelcoData2[[#This Row],[tenure]]&lt;=60,"49-60 Months",
"61-72 Months")))))</f>
        <v>0-12 Months</v>
      </c>
    </row>
    <row r="2374" spans="1:24" x14ac:dyDescent="0.3">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s="5">
        <v>6287.3</v>
      </c>
      <c r="U2374" t="s">
        <v>24</v>
      </c>
      <c r="V2374" s="5">
        <f>IFERROR(VALUE(TRIM(TelcoData2[[#This Row],[TotalCharges]])),"")</f>
        <v>6287.3</v>
      </c>
      <c r="W2374">
        <f>IF(TelcoData2[[#This Row],[Churn]]="Yes",1,0)</f>
        <v>0</v>
      </c>
      <c r="X2374" t="str">
        <f>IF(TelcoData2[[#This Row],[tenure]]&lt;=12,"0-12 Months",
IF(TelcoData2[[#This Row],[tenure]]&lt;=24,"13-24 Months",
IF(TelcoData2[[#This Row],[tenure]]&lt;=36,"25-36 Months",
IF(TelcoData2[[#This Row],[tenure]]&lt;=48,"37-48 Months",
IF(TelcoData2[[#This Row],[tenure]]&lt;=60,"49-60 Months",
"61-72 Months")))))</f>
        <v>61-72 Months</v>
      </c>
    </row>
    <row r="2375" spans="1:24" x14ac:dyDescent="0.3">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s="5">
        <v>3251.85</v>
      </c>
      <c r="U2375" t="s">
        <v>24</v>
      </c>
      <c r="V2375" s="5">
        <f>IFERROR(VALUE(TRIM(TelcoData2[[#This Row],[TotalCharges]])),"")</f>
        <v>3251.85</v>
      </c>
      <c r="W2375">
        <f>IF(TelcoData2[[#This Row],[Churn]]="Yes",1,0)</f>
        <v>0</v>
      </c>
      <c r="X2375" t="str">
        <f>IF(TelcoData2[[#This Row],[tenure]]&lt;=12,"0-12 Months",
IF(TelcoData2[[#This Row],[tenure]]&lt;=24,"13-24 Months",
IF(TelcoData2[[#This Row],[tenure]]&lt;=36,"25-36 Months",
IF(TelcoData2[[#This Row],[tenure]]&lt;=48,"37-48 Months",
IF(TelcoData2[[#This Row],[tenure]]&lt;=60,"49-60 Months",
"61-72 Months")))))</f>
        <v>61-72 Months</v>
      </c>
    </row>
    <row r="2376" spans="1:24" x14ac:dyDescent="0.3">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s="5">
        <v>50.6</v>
      </c>
      <c r="U2376" t="s">
        <v>24</v>
      </c>
      <c r="V2376" s="5">
        <f>IFERROR(VALUE(TRIM(TelcoData2[[#This Row],[TotalCharges]])),"")</f>
        <v>50.6</v>
      </c>
      <c r="W2376">
        <f>IF(TelcoData2[[#This Row],[Churn]]="Yes",1,0)</f>
        <v>0</v>
      </c>
      <c r="X2376" t="str">
        <f>IF(TelcoData2[[#This Row],[tenure]]&lt;=12,"0-12 Months",
IF(TelcoData2[[#This Row],[tenure]]&lt;=24,"13-24 Months",
IF(TelcoData2[[#This Row],[tenure]]&lt;=36,"25-36 Months",
IF(TelcoData2[[#This Row],[tenure]]&lt;=48,"37-48 Months",
IF(TelcoData2[[#This Row],[tenure]]&lt;=60,"49-60 Months",
"61-72 Months")))))</f>
        <v>0-12 Months</v>
      </c>
    </row>
    <row r="2377" spans="1:24" x14ac:dyDescent="0.3">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s="5">
        <v>7904.25</v>
      </c>
      <c r="U2377" t="s">
        <v>24</v>
      </c>
      <c r="V2377" s="5">
        <f>IFERROR(VALUE(TRIM(TelcoData2[[#This Row],[TotalCharges]])),"")</f>
        <v>7904.25</v>
      </c>
      <c r="W2377">
        <f>IF(TelcoData2[[#This Row],[Churn]]="Yes",1,0)</f>
        <v>0</v>
      </c>
      <c r="X2377" t="str">
        <f>IF(TelcoData2[[#This Row],[tenure]]&lt;=12,"0-12 Months",
IF(TelcoData2[[#This Row],[tenure]]&lt;=24,"13-24 Months",
IF(TelcoData2[[#This Row],[tenure]]&lt;=36,"25-36 Months",
IF(TelcoData2[[#This Row],[tenure]]&lt;=48,"37-48 Months",
IF(TelcoData2[[#This Row],[tenure]]&lt;=60,"49-60 Months",
"61-72 Months")))))</f>
        <v>61-72 Months</v>
      </c>
    </row>
    <row r="2378" spans="1:24" x14ac:dyDescent="0.3">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s="5">
        <v>729.95</v>
      </c>
      <c r="U2378" t="s">
        <v>24</v>
      </c>
      <c r="V2378" s="5">
        <f>IFERROR(VALUE(TRIM(TelcoData2[[#This Row],[TotalCharges]])),"")</f>
        <v>729.95</v>
      </c>
      <c r="W2378">
        <f>IF(TelcoData2[[#This Row],[Churn]]="Yes",1,0)</f>
        <v>0</v>
      </c>
      <c r="X2378" t="str">
        <f>IF(TelcoData2[[#This Row],[tenure]]&lt;=12,"0-12 Months",
IF(TelcoData2[[#This Row],[tenure]]&lt;=24,"13-24 Months",
IF(TelcoData2[[#This Row],[tenure]]&lt;=36,"25-36 Months",
IF(TelcoData2[[#This Row],[tenure]]&lt;=48,"37-48 Months",
IF(TelcoData2[[#This Row],[tenure]]&lt;=60,"49-60 Months",
"61-72 Months")))))</f>
        <v>0-12 Months</v>
      </c>
    </row>
    <row r="2379" spans="1:24" x14ac:dyDescent="0.3">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s="5">
        <v>2654.05</v>
      </c>
      <c r="U2379" t="s">
        <v>24</v>
      </c>
      <c r="V2379" s="5">
        <f>IFERROR(VALUE(TRIM(TelcoData2[[#This Row],[TotalCharges]])),"")</f>
        <v>2654.05</v>
      </c>
      <c r="W2379">
        <f>IF(TelcoData2[[#This Row],[Churn]]="Yes",1,0)</f>
        <v>0</v>
      </c>
      <c r="X2379" t="str">
        <f>IF(TelcoData2[[#This Row],[tenure]]&lt;=12,"0-12 Months",
IF(TelcoData2[[#This Row],[tenure]]&lt;=24,"13-24 Months",
IF(TelcoData2[[#This Row],[tenure]]&lt;=36,"25-36 Months",
IF(TelcoData2[[#This Row],[tenure]]&lt;=48,"37-48 Months",
IF(TelcoData2[[#This Row],[tenure]]&lt;=60,"49-60 Months",
"61-72 Months")))))</f>
        <v>37-48 Months</v>
      </c>
    </row>
    <row r="2380" spans="1:24" x14ac:dyDescent="0.3">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s="5">
        <v>2416.5500000000002</v>
      </c>
      <c r="U2380" t="s">
        <v>23</v>
      </c>
      <c r="V2380" s="5">
        <f>IFERROR(VALUE(TRIM(TelcoData2[[#This Row],[TotalCharges]])),"")</f>
        <v>2416.5500000000002</v>
      </c>
      <c r="W2380">
        <f>IF(TelcoData2[[#This Row],[Churn]]="Yes",1,0)</f>
        <v>1</v>
      </c>
      <c r="X2380" t="str">
        <f>IF(TelcoData2[[#This Row],[tenure]]&lt;=12,"0-12 Months",
IF(TelcoData2[[#This Row],[tenure]]&lt;=24,"13-24 Months",
IF(TelcoData2[[#This Row],[tenure]]&lt;=36,"25-36 Months",
IF(TelcoData2[[#This Row],[tenure]]&lt;=48,"37-48 Months",
IF(TelcoData2[[#This Row],[tenure]]&lt;=60,"49-60 Months",
"61-72 Months")))))</f>
        <v>25-36 Months</v>
      </c>
    </row>
    <row r="2381" spans="1:24" x14ac:dyDescent="0.3">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s="5">
        <v>3520.75</v>
      </c>
      <c r="U2381" t="s">
        <v>23</v>
      </c>
      <c r="V2381" s="5">
        <f>IFERROR(VALUE(TRIM(TelcoData2[[#This Row],[TotalCharges]])),"")</f>
        <v>3520.75</v>
      </c>
      <c r="W2381">
        <f>IF(TelcoData2[[#This Row],[Churn]]="Yes",1,0)</f>
        <v>1</v>
      </c>
      <c r="X2381" t="str">
        <f>IF(TelcoData2[[#This Row],[tenure]]&lt;=12,"0-12 Months",
IF(TelcoData2[[#This Row],[tenure]]&lt;=24,"13-24 Months",
IF(TelcoData2[[#This Row],[tenure]]&lt;=36,"25-36 Months",
IF(TelcoData2[[#This Row],[tenure]]&lt;=48,"37-48 Months",
IF(TelcoData2[[#This Row],[tenure]]&lt;=60,"49-60 Months",
"61-72 Months")))))</f>
        <v>25-36 Months</v>
      </c>
    </row>
    <row r="2382" spans="1:24" x14ac:dyDescent="0.3">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s="5">
        <v>5969.95</v>
      </c>
      <c r="U2382" t="s">
        <v>24</v>
      </c>
      <c r="V2382" s="5">
        <f>IFERROR(VALUE(TRIM(TelcoData2[[#This Row],[TotalCharges]])),"")</f>
        <v>5969.95</v>
      </c>
      <c r="W2382">
        <f>IF(TelcoData2[[#This Row],[Churn]]="Yes",1,0)</f>
        <v>0</v>
      </c>
      <c r="X2382" t="str">
        <f>IF(TelcoData2[[#This Row],[tenure]]&lt;=12,"0-12 Months",
IF(TelcoData2[[#This Row],[tenure]]&lt;=24,"13-24 Months",
IF(TelcoData2[[#This Row],[tenure]]&lt;=36,"25-36 Months",
IF(TelcoData2[[#This Row],[tenure]]&lt;=48,"37-48 Months",
IF(TelcoData2[[#This Row],[tenure]]&lt;=60,"49-60 Months",
"61-72 Months")))))</f>
        <v>49-60 Months</v>
      </c>
    </row>
    <row r="2383" spans="1:24" x14ac:dyDescent="0.3">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s="5">
        <v>226.8</v>
      </c>
      <c r="U2383" t="s">
        <v>24</v>
      </c>
      <c r="V2383" s="5">
        <f>IFERROR(VALUE(TRIM(TelcoData2[[#This Row],[TotalCharges]])),"")</f>
        <v>226.8</v>
      </c>
      <c r="W2383">
        <f>IF(TelcoData2[[#This Row],[Churn]]="Yes",1,0)</f>
        <v>0</v>
      </c>
      <c r="X2383" t="str">
        <f>IF(TelcoData2[[#This Row],[tenure]]&lt;=12,"0-12 Months",
IF(TelcoData2[[#This Row],[tenure]]&lt;=24,"13-24 Months",
IF(TelcoData2[[#This Row],[tenure]]&lt;=36,"25-36 Months",
IF(TelcoData2[[#This Row],[tenure]]&lt;=48,"37-48 Months",
IF(TelcoData2[[#This Row],[tenure]]&lt;=60,"49-60 Months",
"61-72 Months")))))</f>
        <v>0-12 Months</v>
      </c>
    </row>
    <row r="2384" spans="1:24" x14ac:dyDescent="0.3">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s="5">
        <v>1082.75</v>
      </c>
      <c r="U2384" t="s">
        <v>24</v>
      </c>
      <c r="V2384" s="5">
        <f>IFERROR(VALUE(TRIM(TelcoData2[[#This Row],[TotalCharges]])),"")</f>
        <v>1082.75</v>
      </c>
      <c r="W2384">
        <f>IF(TelcoData2[[#This Row],[Churn]]="Yes",1,0)</f>
        <v>0</v>
      </c>
      <c r="X2384" t="str">
        <f>IF(TelcoData2[[#This Row],[tenure]]&lt;=12,"0-12 Months",
IF(TelcoData2[[#This Row],[tenure]]&lt;=24,"13-24 Months",
IF(TelcoData2[[#This Row],[tenure]]&lt;=36,"25-36 Months",
IF(TelcoData2[[#This Row],[tenure]]&lt;=48,"37-48 Months",
IF(TelcoData2[[#This Row],[tenure]]&lt;=60,"49-60 Months",
"61-72 Months")))))</f>
        <v>25-36 Months</v>
      </c>
    </row>
    <row r="2385" spans="1:24" x14ac:dyDescent="0.3">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s="5">
        <v>565.75</v>
      </c>
      <c r="U2385" t="s">
        <v>24</v>
      </c>
      <c r="V2385" s="5">
        <f>IFERROR(VALUE(TRIM(TelcoData2[[#This Row],[TotalCharges]])),"")</f>
        <v>565.75</v>
      </c>
      <c r="W2385">
        <f>IF(TelcoData2[[#This Row],[Churn]]="Yes",1,0)</f>
        <v>0</v>
      </c>
      <c r="X2385" t="str">
        <f>IF(TelcoData2[[#This Row],[tenure]]&lt;=12,"0-12 Months",
IF(TelcoData2[[#This Row],[tenure]]&lt;=24,"13-24 Months",
IF(TelcoData2[[#This Row],[tenure]]&lt;=36,"25-36 Months",
IF(TelcoData2[[#This Row],[tenure]]&lt;=48,"37-48 Months",
IF(TelcoData2[[#This Row],[tenure]]&lt;=60,"49-60 Months",
"61-72 Months")))))</f>
        <v>13-24 Months</v>
      </c>
    </row>
    <row r="2386" spans="1:24" x14ac:dyDescent="0.3">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s="5">
        <v>4370.75</v>
      </c>
      <c r="U2386" t="s">
        <v>24</v>
      </c>
      <c r="V2386" s="5">
        <f>IFERROR(VALUE(TRIM(TelcoData2[[#This Row],[TotalCharges]])),"")</f>
        <v>4370.75</v>
      </c>
      <c r="W2386">
        <f>IF(TelcoData2[[#This Row],[Churn]]="Yes",1,0)</f>
        <v>0</v>
      </c>
      <c r="X2386" t="str">
        <f>IF(TelcoData2[[#This Row],[tenure]]&lt;=12,"0-12 Months",
IF(TelcoData2[[#This Row],[tenure]]&lt;=24,"13-24 Months",
IF(TelcoData2[[#This Row],[tenure]]&lt;=36,"25-36 Months",
IF(TelcoData2[[#This Row],[tenure]]&lt;=48,"37-48 Months",
IF(TelcoData2[[#This Row],[tenure]]&lt;=60,"49-60 Months",
"61-72 Months")))))</f>
        <v>37-48 Months</v>
      </c>
    </row>
    <row r="2387" spans="1:24" x14ac:dyDescent="0.3">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s="5">
        <v>90.05</v>
      </c>
      <c r="U2387" t="s">
        <v>24</v>
      </c>
      <c r="V2387" s="5">
        <f>IFERROR(VALUE(TRIM(TelcoData2[[#This Row],[TotalCharges]])),"")</f>
        <v>90.05</v>
      </c>
      <c r="W2387">
        <f>IF(TelcoData2[[#This Row],[Churn]]="Yes",1,0)</f>
        <v>0</v>
      </c>
      <c r="X2387" t="str">
        <f>IF(TelcoData2[[#This Row],[tenure]]&lt;=12,"0-12 Months",
IF(TelcoData2[[#This Row],[tenure]]&lt;=24,"13-24 Months",
IF(TelcoData2[[#This Row],[tenure]]&lt;=36,"25-36 Months",
IF(TelcoData2[[#This Row],[tenure]]&lt;=48,"37-48 Months",
IF(TelcoData2[[#This Row],[tenure]]&lt;=60,"49-60 Months",
"61-72 Months")))))</f>
        <v>0-12 Months</v>
      </c>
    </row>
    <row r="2388" spans="1:24" x14ac:dyDescent="0.3">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s="5">
        <v>2169.4</v>
      </c>
      <c r="U2388" t="s">
        <v>24</v>
      </c>
      <c r="V2388" s="5">
        <f>IFERROR(VALUE(TRIM(TelcoData2[[#This Row],[TotalCharges]])),"")</f>
        <v>2169.4</v>
      </c>
      <c r="W2388">
        <f>IF(TelcoData2[[#This Row],[Churn]]="Yes",1,0)</f>
        <v>0</v>
      </c>
      <c r="X2388" t="str">
        <f>IF(TelcoData2[[#This Row],[tenure]]&lt;=12,"0-12 Months",
IF(TelcoData2[[#This Row],[tenure]]&lt;=24,"13-24 Months",
IF(TelcoData2[[#This Row],[tenure]]&lt;=36,"25-36 Months",
IF(TelcoData2[[#This Row],[tenure]]&lt;=48,"37-48 Months",
IF(TelcoData2[[#This Row],[tenure]]&lt;=60,"49-60 Months",
"61-72 Months")))))</f>
        <v>37-48 Months</v>
      </c>
    </row>
    <row r="2389" spans="1:24" x14ac:dyDescent="0.3">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s="5">
        <v>550.6</v>
      </c>
      <c r="U2389" t="s">
        <v>24</v>
      </c>
      <c r="V2389" s="5">
        <f>IFERROR(VALUE(TRIM(TelcoData2[[#This Row],[TotalCharges]])),"")</f>
        <v>550.6</v>
      </c>
      <c r="W2389">
        <f>IF(TelcoData2[[#This Row],[Churn]]="Yes",1,0)</f>
        <v>0</v>
      </c>
      <c r="X2389" t="str">
        <f>IF(TelcoData2[[#This Row],[tenure]]&lt;=12,"0-12 Months",
IF(TelcoData2[[#This Row],[tenure]]&lt;=24,"13-24 Months",
IF(TelcoData2[[#This Row],[tenure]]&lt;=36,"25-36 Months",
IF(TelcoData2[[#This Row],[tenure]]&lt;=48,"37-48 Months",
IF(TelcoData2[[#This Row],[tenure]]&lt;=60,"49-60 Months",
"61-72 Months")))))</f>
        <v>0-12 Months</v>
      </c>
    </row>
    <row r="2390" spans="1:24" x14ac:dyDescent="0.3">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s="5">
        <v>55.45</v>
      </c>
      <c r="U2390" t="s">
        <v>24</v>
      </c>
      <c r="V2390" s="5">
        <f>IFERROR(VALUE(TRIM(TelcoData2[[#This Row],[TotalCharges]])),"")</f>
        <v>55.45</v>
      </c>
      <c r="W2390">
        <f>IF(TelcoData2[[#This Row],[Churn]]="Yes",1,0)</f>
        <v>0</v>
      </c>
      <c r="X2390" t="str">
        <f>IF(TelcoData2[[#This Row],[tenure]]&lt;=12,"0-12 Months",
IF(TelcoData2[[#This Row],[tenure]]&lt;=24,"13-24 Months",
IF(TelcoData2[[#This Row],[tenure]]&lt;=36,"25-36 Months",
IF(TelcoData2[[#This Row],[tenure]]&lt;=48,"37-48 Months",
IF(TelcoData2[[#This Row],[tenure]]&lt;=60,"49-60 Months",
"61-72 Months")))))</f>
        <v>0-12 Months</v>
      </c>
    </row>
    <row r="2391" spans="1:24" x14ac:dyDescent="0.3">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s="5">
        <v>6300.85</v>
      </c>
      <c r="U2391" t="s">
        <v>24</v>
      </c>
      <c r="V2391" s="5">
        <f>IFERROR(VALUE(TRIM(TelcoData2[[#This Row],[TotalCharges]])),"")</f>
        <v>6300.85</v>
      </c>
      <c r="W2391">
        <f>IF(TelcoData2[[#This Row],[Churn]]="Yes",1,0)</f>
        <v>0</v>
      </c>
      <c r="X2391" t="str">
        <f>IF(TelcoData2[[#This Row],[tenure]]&lt;=12,"0-12 Months",
IF(TelcoData2[[#This Row],[tenure]]&lt;=24,"13-24 Months",
IF(TelcoData2[[#This Row],[tenure]]&lt;=36,"25-36 Months",
IF(TelcoData2[[#This Row],[tenure]]&lt;=48,"37-48 Months",
IF(TelcoData2[[#This Row],[tenure]]&lt;=60,"49-60 Months",
"61-72 Months")))))</f>
        <v>61-72 Months</v>
      </c>
    </row>
    <row r="2392" spans="1:24" x14ac:dyDescent="0.3">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s="5">
        <v>160.05000000000001</v>
      </c>
      <c r="U2392" t="s">
        <v>24</v>
      </c>
      <c r="V2392" s="5">
        <f>IFERROR(VALUE(TRIM(TelcoData2[[#This Row],[TotalCharges]])),"")</f>
        <v>160.05000000000001</v>
      </c>
      <c r="W2392">
        <f>IF(TelcoData2[[#This Row],[Churn]]="Yes",1,0)</f>
        <v>0</v>
      </c>
      <c r="X2392" t="str">
        <f>IF(TelcoData2[[#This Row],[tenure]]&lt;=12,"0-12 Months",
IF(TelcoData2[[#This Row],[tenure]]&lt;=24,"13-24 Months",
IF(TelcoData2[[#This Row],[tenure]]&lt;=36,"25-36 Months",
IF(TelcoData2[[#This Row],[tenure]]&lt;=48,"37-48 Months",
IF(TelcoData2[[#This Row],[tenure]]&lt;=60,"49-60 Months",
"61-72 Months")))))</f>
        <v>0-12 Months</v>
      </c>
    </row>
    <row r="2393" spans="1:24" x14ac:dyDescent="0.3">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s="5">
        <v>436.6</v>
      </c>
      <c r="U2393" t="s">
        <v>24</v>
      </c>
      <c r="V2393" s="5">
        <f>IFERROR(VALUE(TRIM(TelcoData2[[#This Row],[TotalCharges]])),"")</f>
        <v>436.6</v>
      </c>
      <c r="W2393">
        <f>IF(TelcoData2[[#This Row],[Churn]]="Yes",1,0)</f>
        <v>0</v>
      </c>
      <c r="X2393" t="str">
        <f>IF(TelcoData2[[#This Row],[tenure]]&lt;=12,"0-12 Months",
IF(TelcoData2[[#This Row],[tenure]]&lt;=24,"13-24 Months",
IF(TelcoData2[[#This Row],[tenure]]&lt;=36,"25-36 Months",
IF(TelcoData2[[#This Row],[tenure]]&lt;=48,"37-48 Months",
IF(TelcoData2[[#This Row],[tenure]]&lt;=60,"49-60 Months",
"61-72 Months")))))</f>
        <v>0-12 Months</v>
      </c>
    </row>
    <row r="2394" spans="1:24" x14ac:dyDescent="0.3">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s="5">
        <v>1781.35</v>
      </c>
      <c r="U2394" t="s">
        <v>24</v>
      </c>
      <c r="V2394" s="5">
        <f>IFERROR(VALUE(TRIM(TelcoData2[[#This Row],[TotalCharges]])),"")</f>
        <v>1781.35</v>
      </c>
      <c r="W2394">
        <f>IF(TelcoData2[[#This Row],[Churn]]="Yes",1,0)</f>
        <v>0</v>
      </c>
      <c r="X2394" t="str">
        <f>IF(TelcoData2[[#This Row],[tenure]]&lt;=12,"0-12 Months",
IF(TelcoData2[[#This Row],[tenure]]&lt;=24,"13-24 Months",
IF(TelcoData2[[#This Row],[tenure]]&lt;=36,"25-36 Months",
IF(TelcoData2[[#This Row],[tenure]]&lt;=48,"37-48 Months",
IF(TelcoData2[[#This Row],[tenure]]&lt;=60,"49-60 Months",
"61-72 Months")))))</f>
        <v>13-24 Months</v>
      </c>
    </row>
    <row r="2395" spans="1:24" x14ac:dyDescent="0.3">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s="5">
        <v>3467</v>
      </c>
      <c r="U2395" t="s">
        <v>23</v>
      </c>
      <c r="V2395" s="5">
        <f>IFERROR(VALUE(TRIM(TelcoData2[[#This Row],[TotalCharges]])),"")</f>
        <v>3467</v>
      </c>
      <c r="W2395">
        <f>IF(TelcoData2[[#This Row],[Churn]]="Yes",1,0)</f>
        <v>1</v>
      </c>
      <c r="X2395" t="str">
        <f>IF(TelcoData2[[#This Row],[tenure]]&lt;=12,"0-12 Months",
IF(TelcoData2[[#This Row],[tenure]]&lt;=24,"13-24 Months",
IF(TelcoData2[[#This Row],[tenure]]&lt;=36,"25-36 Months",
IF(TelcoData2[[#This Row],[tenure]]&lt;=48,"37-48 Months",
IF(TelcoData2[[#This Row],[tenure]]&lt;=60,"49-60 Months",
"61-72 Months")))))</f>
        <v>25-36 Months</v>
      </c>
    </row>
    <row r="2396" spans="1:24" x14ac:dyDescent="0.3">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s="5">
        <v>5552.5</v>
      </c>
      <c r="U2396" t="s">
        <v>24</v>
      </c>
      <c r="V2396" s="5">
        <f>IFERROR(VALUE(TRIM(TelcoData2[[#This Row],[TotalCharges]])),"")</f>
        <v>5552.5</v>
      </c>
      <c r="W2396">
        <f>IF(TelcoData2[[#This Row],[Churn]]="Yes",1,0)</f>
        <v>0</v>
      </c>
      <c r="X2396" t="str">
        <f>IF(TelcoData2[[#This Row],[tenure]]&lt;=12,"0-12 Months",
IF(TelcoData2[[#This Row],[tenure]]&lt;=24,"13-24 Months",
IF(TelcoData2[[#This Row],[tenure]]&lt;=36,"25-36 Months",
IF(TelcoData2[[#This Row],[tenure]]&lt;=48,"37-48 Months",
IF(TelcoData2[[#This Row],[tenure]]&lt;=60,"49-60 Months",
"61-72 Months")))))</f>
        <v>61-72 Months</v>
      </c>
    </row>
    <row r="2397" spans="1:24" x14ac:dyDescent="0.3">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s="5">
        <v>2835.5</v>
      </c>
      <c r="U2397" t="s">
        <v>24</v>
      </c>
      <c r="V2397" s="5">
        <f>IFERROR(VALUE(TRIM(TelcoData2[[#This Row],[TotalCharges]])),"")</f>
        <v>2835.5</v>
      </c>
      <c r="W2397">
        <f>IF(TelcoData2[[#This Row],[Churn]]="Yes",1,0)</f>
        <v>0</v>
      </c>
      <c r="X2397" t="str">
        <f>IF(TelcoData2[[#This Row],[tenure]]&lt;=12,"0-12 Months",
IF(TelcoData2[[#This Row],[tenure]]&lt;=24,"13-24 Months",
IF(TelcoData2[[#This Row],[tenure]]&lt;=36,"25-36 Months",
IF(TelcoData2[[#This Row],[tenure]]&lt;=48,"37-48 Months",
IF(TelcoData2[[#This Row],[tenure]]&lt;=60,"49-60 Months",
"61-72 Months")))))</f>
        <v>25-36 Months</v>
      </c>
    </row>
    <row r="2398" spans="1:24" x14ac:dyDescent="0.3">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s="5">
        <v>3591.25</v>
      </c>
      <c r="U2398" t="s">
        <v>24</v>
      </c>
      <c r="V2398" s="5">
        <f>IFERROR(VALUE(TRIM(TelcoData2[[#This Row],[TotalCharges]])),"")</f>
        <v>3591.25</v>
      </c>
      <c r="W2398">
        <f>IF(TelcoData2[[#This Row],[Churn]]="Yes",1,0)</f>
        <v>0</v>
      </c>
      <c r="X2398" t="str">
        <f>IF(TelcoData2[[#This Row],[tenure]]&lt;=12,"0-12 Months",
IF(TelcoData2[[#This Row],[tenure]]&lt;=24,"13-24 Months",
IF(TelcoData2[[#This Row],[tenure]]&lt;=36,"25-36 Months",
IF(TelcoData2[[#This Row],[tenure]]&lt;=48,"37-48 Months",
IF(TelcoData2[[#This Row],[tenure]]&lt;=60,"49-60 Months",
"61-72 Months")))))</f>
        <v>37-48 Months</v>
      </c>
    </row>
    <row r="2399" spans="1:24" x14ac:dyDescent="0.3">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s="5">
        <v>88.35</v>
      </c>
      <c r="U2399" t="s">
        <v>23</v>
      </c>
      <c r="V2399" s="5">
        <f>IFERROR(VALUE(TRIM(TelcoData2[[#This Row],[TotalCharges]])),"")</f>
        <v>88.35</v>
      </c>
      <c r="W2399">
        <f>IF(TelcoData2[[#This Row],[Churn]]="Yes",1,0)</f>
        <v>1</v>
      </c>
      <c r="X2399" t="str">
        <f>IF(TelcoData2[[#This Row],[tenure]]&lt;=12,"0-12 Months",
IF(TelcoData2[[#This Row],[tenure]]&lt;=24,"13-24 Months",
IF(TelcoData2[[#This Row],[tenure]]&lt;=36,"25-36 Months",
IF(TelcoData2[[#This Row],[tenure]]&lt;=48,"37-48 Months",
IF(TelcoData2[[#This Row],[tenure]]&lt;=60,"49-60 Months",
"61-72 Months")))))</f>
        <v>0-12 Months</v>
      </c>
    </row>
    <row r="2400" spans="1:24" x14ac:dyDescent="0.3">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s="5">
        <v>63.75</v>
      </c>
      <c r="U2400" t="s">
        <v>24</v>
      </c>
      <c r="V2400" s="5">
        <f>IFERROR(VALUE(TRIM(TelcoData2[[#This Row],[TotalCharges]])),"")</f>
        <v>63.75</v>
      </c>
      <c r="W2400">
        <f>IF(TelcoData2[[#This Row],[Churn]]="Yes",1,0)</f>
        <v>0</v>
      </c>
      <c r="X2400" t="str">
        <f>IF(TelcoData2[[#This Row],[tenure]]&lt;=12,"0-12 Months",
IF(TelcoData2[[#This Row],[tenure]]&lt;=24,"13-24 Months",
IF(TelcoData2[[#This Row],[tenure]]&lt;=36,"25-36 Months",
IF(TelcoData2[[#This Row],[tenure]]&lt;=48,"37-48 Months",
IF(TelcoData2[[#This Row],[tenure]]&lt;=60,"49-60 Months",
"61-72 Months")))))</f>
        <v>0-12 Months</v>
      </c>
    </row>
    <row r="2401" spans="1:24" x14ac:dyDescent="0.3">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s="5">
        <v>617.15</v>
      </c>
      <c r="U2401" t="s">
        <v>24</v>
      </c>
      <c r="V2401" s="5">
        <f>IFERROR(VALUE(TRIM(TelcoData2[[#This Row],[TotalCharges]])),"")</f>
        <v>617.15</v>
      </c>
      <c r="W2401">
        <f>IF(TelcoData2[[#This Row],[Churn]]="Yes",1,0)</f>
        <v>0</v>
      </c>
      <c r="X2401" t="str">
        <f>IF(TelcoData2[[#This Row],[tenure]]&lt;=12,"0-12 Months",
IF(TelcoData2[[#This Row],[tenure]]&lt;=24,"13-24 Months",
IF(TelcoData2[[#This Row],[tenure]]&lt;=36,"25-36 Months",
IF(TelcoData2[[#This Row],[tenure]]&lt;=48,"37-48 Months",
IF(TelcoData2[[#This Row],[tenure]]&lt;=60,"49-60 Months",
"61-72 Months")))))</f>
        <v>0-12 Months</v>
      </c>
    </row>
    <row r="2402" spans="1:24" x14ac:dyDescent="0.3">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s="5">
        <v>870.25</v>
      </c>
      <c r="U2402" t="s">
        <v>24</v>
      </c>
      <c r="V2402" s="5">
        <f>IFERROR(VALUE(TRIM(TelcoData2[[#This Row],[TotalCharges]])),"")</f>
        <v>870.25</v>
      </c>
      <c r="W2402">
        <f>IF(TelcoData2[[#This Row],[Churn]]="Yes",1,0)</f>
        <v>0</v>
      </c>
      <c r="X2402" t="str">
        <f>IF(TelcoData2[[#This Row],[tenure]]&lt;=12,"0-12 Months",
IF(TelcoData2[[#This Row],[tenure]]&lt;=24,"13-24 Months",
IF(TelcoData2[[#This Row],[tenure]]&lt;=36,"25-36 Months",
IF(TelcoData2[[#This Row],[tenure]]&lt;=48,"37-48 Months",
IF(TelcoData2[[#This Row],[tenure]]&lt;=60,"49-60 Months",
"61-72 Months")))))</f>
        <v>0-12 Months</v>
      </c>
    </row>
    <row r="2403" spans="1:24" x14ac:dyDescent="0.3">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s="5">
        <v>601.25</v>
      </c>
      <c r="U2403" t="s">
        <v>24</v>
      </c>
      <c r="V2403" s="5">
        <f>IFERROR(VALUE(TRIM(TelcoData2[[#This Row],[TotalCharges]])),"")</f>
        <v>601.25</v>
      </c>
      <c r="W2403">
        <f>IF(TelcoData2[[#This Row],[Churn]]="Yes",1,0)</f>
        <v>0</v>
      </c>
      <c r="X2403" t="str">
        <f>IF(TelcoData2[[#This Row],[tenure]]&lt;=12,"0-12 Months",
IF(TelcoData2[[#This Row],[tenure]]&lt;=24,"13-24 Months",
IF(TelcoData2[[#This Row],[tenure]]&lt;=36,"25-36 Months",
IF(TelcoData2[[#This Row],[tenure]]&lt;=48,"37-48 Months",
IF(TelcoData2[[#This Row],[tenure]]&lt;=60,"49-60 Months",
"61-72 Months")))))</f>
        <v>0-12 Months</v>
      </c>
    </row>
    <row r="2404" spans="1:24" x14ac:dyDescent="0.3">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s="5">
        <v>111.65</v>
      </c>
      <c r="U2404" t="s">
        <v>24</v>
      </c>
      <c r="V2404" s="5">
        <f>IFERROR(VALUE(TRIM(TelcoData2[[#This Row],[TotalCharges]])),"")</f>
        <v>111.65</v>
      </c>
      <c r="W2404">
        <f>IF(TelcoData2[[#This Row],[Churn]]="Yes",1,0)</f>
        <v>0</v>
      </c>
      <c r="X2404" t="str">
        <f>IF(TelcoData2[[#This Row],[tenure]]&lt;=12,"0-12 Months",
IF(TelcoData2[[#This Row],[tenure]]&lt;=24,"13-24 Months",
IF(TelcoData2[[#This Row],[tenure]]&lt;=36,"25-36 Months",
IF(TelcoData2[[#This Row],[tenure]]&lt;=48,"37-48 Months",
IF(TelcoData2[[#This Row],[tenure]]&lt;=60,"49-60 Months",
"61-72 Months")))))</f>
        <v>0-12 Months</v>
      </c>
    </row>
    <row r="2405" spans="1:24" x14ac:dyDescent="0.3">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s="5">
        <v>6046.1</v>
      </c>
      <c r="U2405" t="s">
        <v>24</v>
      </c>
      <c r="V2405" s="5">
        <f>IFERROR(VALUE(TRIM(TelcoData2[[#This Row],[TotalCharges]])),"")</f>
        <v>6046.1</v>
      </c>
      <c r="W2405">
        <f>IF(TelcoData2[[#This Row],[Churn]]="Yes",1,0)</f>
        <v>0</v>
      </c>
      <c r="X2405" t="str">
        <f>IF(TelcoData2[[#This Row],[tenure]]&lt;=12,"0-12 Months",
IF(TelcoData2[[#This Row],[tenure]]&lt;=24,"13-24 Months",
IF(TelcoData2[[#This Row],[tenure]]&lt;=36,"25-36 Months",
IF(TelcoData2[[#This Row],[tenure]]&lt;=48,"37-48 Months",
IF(TelcoData2[[#This Row],[tenure]]&lt;=60,"49-60 Months",
"61-72 Months")))))</f>
        <v>61-72 Months</v>
      </c>
    </row>
    <row r="2406" spans="1:24" x14ac:dyDescent="0.3">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s="5">
        <v>3923.8</v>
      </c>
      <c r="U2406" t="s">
        <v>24</v>
      </c>
      <c r="V2406" s="5">
        <f>IFERROR(VALUE(TRIM(TelcoData2[[#This Row],[TotalCharges]])),"")</f>
        <v>3923.8</v>
      </c>
      <c r="W2406">
        <f>IF(TelcoData2[[#This Row],[Churn]]="Yes",1,0)</f>
        <v>0</v>
      </c>
      <c r="X2406" t="str">
        <f>IF(TelcoData2[[#This Row],[tenure]]&lt;=12,"0-12 Months",
IF(TelcoData2[[#This Row],[tenure]]&lt;=24,"13-24 Months",
IF(TelcoData2[[#This Row],[tenure]]&lt;=36,"25-36 Months",
IF(TelcoData2[[#This Row],[tenure]]&lt;=48,"37-48 Months",
IF(TelcoData2[[#This Row],[tenure]]&lt;=60,"49-60 Months",
"61-72 Months")))))</f>
        <v>37-48 Months</v>
      </c>
    </row>
    <row r="2407" spans="1:24" x14ac:dyDescent="0.3">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s="5">
        <v>777.3</v>
      </c>
      <c r="U2407" t="s">
        <v>23</v>
      </c>
      <c r="V2407" s="5">
        <f>IFERROR(VALUE(TRIM(TelcoData2[[#This Row],[TotalCharges]])),"")</f>
        <v>777.3</v>
      </c>
      <c r="W2407">
        <f>IF(TelcoData2[[#This Row],[Churn]]="Yes",1,0)</f>
        <v>1</v>
      </c>
      <c r="X2407" t="str">
        <f>IF(TelcoData2[[#This Row],[tenure]]&lt;=12,"0-12 Months",
IF(TelcoData2[[#This Row],[tenure]]&lt;=24,"13-24 Months",
IF(TelcoData2[[#This Row],[tenure]]&lt;=36,"25-36 Months",
IF(TelcoData2[[#This Row],[tenure]]&lt;=48,"37-48 Months",
IF(TelcoData2[[#This Row],[tenure]]&lt;=60,"49-60 Months",
"61-72 Months")))))</f>
        <v>0-12 Months</v>
      </c>
    </row>
    <row r="2408" spans="1:24" x14ac:dyDescent="0.3">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s="5">
        <v>512.45000000000005</v>
      </c>
      <c r="U2408" t="s">
        <v>23</v>
      </c>
      <c r="V2408" s="5">
        <f>IFERROR(VALUE(TRIM(TelcoData2[[#This Row],[TotalCharges]])),"")</f>
        <v>512.45000000000005</v>
      </c>
      <c r="W2408">
        <f>IF(TelcoData2[[#This Row],[Churn]]="Yes",1,0)</f>
        <v>1</v>
      </c>
      <c r="X2408" t="str">
        <f>IF(TelcoData2[[#This Row],[tenure]]&lt;=12,"0-12 Months",
IF(TelcoData2[[#This Row],[tenure]]&lt;=24,"13-24 Months",
IF(TelcoData2[[#This Row],[tenure]]&lt;=36,"25-36 Months",
IF(TelcoData2[[#This Row],[tenure]]&lt;=48,"37-48 Months",
IF(TelcoData2[[#This Row],[tenure]]&lt;=60,"49-60 Months",
"61-72 Months")))))</f>
        <v>0-12 Months</v>
      </c>
    </row>
    <row r="2409" spans="1:24" x14ac:dyDescent="0.3">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s="5">
        <v>141.44999999999999</v>
      </c>
      <c r="U2409" t="s">
        <v>23</v>
      </c>
      <c r="V2409" s="5">
        <f>IFERROR(VALUE(TRIM(TelcoData2[[#This Row],[TotalCharges]])),"")</f>
        <v>141.44999999999999</v>
      </c>
      <c r="W2409">
        <f>IF(TelcoData2[[#This Row],[Churn]]="Yes",1,0)</f>
        <v>1</v>
      </c>
      <c r="X2409" t="str">
        <f>IF(TelcoData2[[#This Row],[tenure]]&lt;=12,"0-12 Months",
IF(TelcoData2[[#This Row],[tenure]]&lt;=24,"13-24 Months",
IF(TelcoData2[[#This Row],[tenure]]&lt;=36,"25-36 Months",
IF(TelcoData2[[#This Row],[tenure]]&lt;=48,"37-48 Months",
IF(TelcoData2[[#This Row],[tenure]]&lt;=60,"49-60 Months",
"61-72 Months")))))</f>
        <v>0-12 Months</v>
      </c>
    </row>
    <row r="2410" spans="1:24" x14ac:dyDescent="0.3">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s="5">
        <v>892.15</v>
      </c>
      <c r="U2410" t="s">
        <v>24</v>
      </c>
      <c r="V2410" s="5">
        <f>IFERROR(VALUE(TRIM(TelcoData2[[#This Row],[TotalCharges]])),"")</f>
        <v>892.15</v>
      </c>
      <c r="W2410">
        <f>IF(TelcoData2[[#This Row],[Churn]]="Yes",1,0)</f>
        <v>0</v>
      </c>
      <c r="X2410" t="str">
        <f>IF(TelcoData2[[#This Row],[tenure]]&lt;=12,"0-12 Months",
IF(TelcoData2[[#This Row],[tenure]]&lt;=24,"13-24 Months",
IF(TelcoData2[[#This Row],[tenure]]&lt;=36,"25-36 Months",
IF(TelcoData2[[#This Row],[tenure]]&lt;=48,"37-48 Months",
IF(TelcoData2[[#This Row],[tenure]]&lt;=60,"49-60 Months",
"61-72 Months")))))</f>
        <v>37-48 Months</v>
      </c>
    </row>
    <row r="2411" spans="1:24" x14ac:dyDescent="0.3">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s="5">
        <v>1682.05</v>
      </c>
      <c r="U2411" t="s">
        <v>24</v>
      </c>
      <c r="V2411" s="5">
        <f>IFERROR(VALUE(TRIM(TelcoData2[[#This Row],[TotalCharges]])),"")</f>
        <v>1682.05</v>
      </c>
      <c r="W2411">
        <f>IF(TelcoData2[[#This Row],[Churn]]="Yes",1,0)</f>
        <v>0</v>
      </c>
      <c r="X2411" t="str">
        <f>IF(TelcoData2[[#This Row],[tenure]]&lt;=12,"0-12 Months",
IF(TelcoData2[[#This Row],[tenure]]&lt;=24,"13-24 Months",
IF(TelcoData2[[#This Row],[tenure]]&lt;=36,"25-36 Months",
IF(TelcoData2[[#This Row],[tenure]]&lt;=48,"37-48 Months",
IF(TelcoData2[[#This Row],[tenure]]&lt;=60,"49-60 Months",
"61-72 Months")))))</f>
        <v>25-36 Months</v>
      </c>
    </row>
    <row r="2412" spans="1:24" x14ac:dyDescent="0.3">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s="5">
        <v>3398.9</v>
      </c>
      <c r="U2412" t="s">
        <v>24</v>
      </c>
      <c r="V2412" s="5">
        <f>IFERROR(VALUE(TRIM(TelcoData2[[#This Row],[TotalCharges]])),"")</f>
        <v>3398.9</v>
      </c>
      <c r="W2412">
        <f>IF(TelcoData2[[#This Row],[Churn]]="Yes",1,0)</f>
        <v>0</v>
      </c>
      <c r="X2412" t="str">
        <f>IF(TelcoData2[[#This Row],[tenure]]&lt;=12,"0-12 Months",
IF(TelcoData2[[#This Row],[tenure]]&lt;=24,"13-24 Months",
IF(TelcoData2[[#This Row],[tenure]]&lt;=36,"25-36 Months",
IF(TelcoData2[[#This Row],[tenure]]&lt;=48,"37-48 Months",
IF(TelcoData2[[#This Row],[tenure]]&lt;=60,"49-60 Months",
"61-72 Months")))))</f>
        <v>37-48 Months</v>
      </c>
    </row>
    <row r="2413" spans="1:24" x14ac:dyDescent="0.3">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s="5">
        <v>4984.8500000000004</v>
      </c>
      <c r="U2413" t="s">
        <v>24</v>
      </c>
      <c r="V2413" s="5">
        <f>IFERROR(VALUE(TRIM(TelcoData2[[#This Row],[TotalCharges]])),"")</f>
        <v>4984.8500000000004</v>
      </c>
      <c r="W2413">
        <f>IF(TelcoData2[[#This Row],[Churn]]="Yes",1,0)</f>
        <v>0</v>
      </c>
      <c r="X2413" t="str">
        <f>IF(TelcoData2[[#This Row],[tenure]]&lt;=12,"0-12 Months",
IF(TelcoData2[[#This Row],[tenure]]&lt;=24,"13-24 Months",
IF(TelcoData2[[#This Row],[tenure]]&lt;=36,"25-36 Months",
IF(TelcoData2[[#This Row],[tenure]]&lt;=48,"37-48 Months",
IF(TelcoData2[[#This Row],[tenure]]&lt;=60,"49-60 Months",
"61-72 Months")))))</f>
        <v>49-60 Months</v>
      </c>
    </row>
    <row r="2414" spans="1:24" x14ac:dyDescent="0.3">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s="5">
        <v>1445.3</v>
      </c>
      <c r="U2414" t="s">
        <v>23</v>
      </c>
      <c r="V2414" s="5">
        <f>IFERROR(VALUE(TRIM(TelcoData2[[#This Row],[TotalCharges]])),"")</f>
        <v>1445.3</v>
      </c>
      <c r="W2414">
        <f>IF(TelcoData2[[#This Row],[Churn]]="Yes",1,0)</f>
        <v>1</v>
      </c>
      <c r="X2414" t="str">
        <f>IF(TelcoData2[[#This Row],[tenure]]&lt;=12,"0-12 Months",
IF(TelcoData2[[#This Row],[tenure]]&lt;=24,"13-24 Months",
IF(TelcoData2[[#This Row],[tenure]]&lt;=36,"25-36 Months",
IF(TelcoData2[[#This Row],[tenure]]&lt;=48,"37-48 Months",
IF(TelcoData2[[#This Row],[tenure]]&lt;=60,"49-60 Months",
"61-72 Months")))))</f>
        <v>37-48 Months</v>
      </c>
    </row>
    <row r="2415" spans="1:24" x14ac:dyDescent="0.3">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s="5">
        <v>305.55</v>
      </c>
      <c r="U2415" t="s">
        <v>24</v>
      </c>
      <c r="V2415" s="5">
        <f>IFERROR(VALUE(TRIM(TelcoData2[[#This Row],[TotalCharges]])),"")</f>
        <v>305.55</v>
      </c>
      <c r="W2415">
        <f>IF(TelcoData2[[#This Row],[Churn]]="Yes",1,0)</f>
        <v>0</v>
      </c>
      <c r="X2415" t="str">
        <f>IF(TelcoData2[[#This Row],[tenure]]&lt;=12,"0-12 Months",
IF(TelcoData2[[#This Row],[tenure]]&lt;=24,"13-24 Months",
IF(TelcoData2[[#This Row],[tenure]]&lt;=36,"25-36 Months",
IF(TelcoData2[[#This Row],[tenure]]&lt;=48,"37-48 Months",
IF(TelcoData2[[#This Row],[tenure]]&lt;=60,"49-60 Months",
"61-72 Months")))))</f>
        <v>0-12 Months</v>
      </c>
    </row>
    <row r="2416" spans="1:24" x14ac:dyDescent="0.3">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s="5">
        <v>507.9</v>
      </c>
      <c r="U2416" t="s">
        <v>24</v>
      </c>
      <c r="V2416" s="5">
        <f>IFERROR(VALUE(TRIM(TelcoData2[[#This Row],[TotalCharges]])),"")</f>
        <v>507.9</v>
      </c>
      <c r="W2416">
        <f>IF(TelcoData2[[#This Row],[Churn]]="Yes",1,0)</f>
        <v>0</v>
      </c>
      <c r="X2416" t="str">
        <f>IF(TelcoData2[[#This Row],[tenure]]&lt;=12,"0-12 Months",
IF(TelcoData2[[#This Row],[tenure]]&lt;=24,"13-24 Months",
IF(TelcoData2[[#This Row],[tenure]]&lt;=36,"25-36 Months",
IF(TelcoData2[[#This Row],[tenure]]&lt;=48,"37-48 Months",
IF(TelcoData2[[#This Row],[tenure]]&lt;=60,"49-60 Months",
"61-72 Months")))))</f>
        <v>25-36 Months</v>
      </c>
    </row>
    <row r="2417" spans="1:24" x14ac:dyDescent="0.3">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s="5">
        <v>3640.45</v>
      </c>
      <c r="U2417" t="s">
        <v>23</v>
      </c>
      <c r="V2417" s="5">
        <f>IFERROR(VALUE(TRIM(TelcoData2[[#This Row],[TotalCharges]])),"")</f>
        <v>3640.45</v>
      </c>
      <c r="W2417">
        <f>IF(TelcoData2[[#This Row],[Churn]]="Yes",1,0)</f>
        <v>1</v>
      </c>
      <c r="X2417" t="str">
        <f>IF(TelcoData2[[#This Row],[tenure]]&lt;=12,"0-12 Months",
IF(TelcoData2[[#This Row],[tenure]]&lt;=24,"13-24 Months",
IF(TelcoData2[[#This Row],[tenure]]&lt;=36,"25-36 Months",
IF(TelcoData2[[#This Row],[tenure]]&lt;=48,"37-48 Months",
IF(TelcoData2[[#This Row],[tenure]]&lt;=60,"49-60 Months",
"61-72 Months")))))</f>
        <v>37-48 Months</v>
      </c>
    </row>
    <row r="2418" spans="1:24" x14ac:dyDescent="0.3">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s="5">
        <v>2673.45</v>
      </c>
      <c r="U2418" t="s">
        <v>24</v>
      </c>
      <c r="V2418" s="5">
        <f>IFERROR(VALUE(TRIM(TelcoData2[[#This Row],[TotalCharges]])),"")</f>
        <v>2673.45</v>
      </c>
      <c r="W2418">
        <f>IF(TelcoData2[[#This Row],[Churn]]="Yes",1,0)</f>
        <v>0</v>
      </c>
      <c r="X2418" t="str">
        <f>IF(TelcoData2[[#This Row],[tenure]]&lt;=12,"0-12 Months",
IF(TelcoData2[[#This Row],[tenure]]&lt;=24,"13-24 Months",
IF(TelcoData2[[#This Row],[tenure]]&lt;=36,"25-36 Months",
IF(TelcoData2[[#This Row],[tenure]]&lt;=48,"37-48 Months",
IF(TelcoData2[[#This Row],[tenure]]&lt;=60,"49-60 Months",
"61-72 Months")))))</f>
        <v>25-36 Months</v>
      </c>
    </row>
    <row r="2419" spans="1:24" x14ac:dyDescent="0.3">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s="5">
        <v>389.8</v>
      </c>
      <c r="U2419" t="s">
        <v>24</v>
      </c>
      <c r="V2419" s="5">
        <f>IFERROR(VALUE(TRIM(TelcoData2[[#This Row],[TotalCharges]])),"")</f>
        <v>389.8</v>
      </c>
      <c r="W2419">
        <f>IF(TelcoData2[[#This Row],[Churn]]="Yes",1,0)</f>
        <v>0</v>
      </c>
      <c r="X2419" t="str">
        <f>IF(TelcoData2[[#This Row],[tenure]]&lt;=12,"0-12 Months",
IF(TelcoData2[[#This Row],[tenure]]&lt;=24,"13-24 Months",
IF(TelcoData2[[#This Row],[tenure]]&lt;=36,"25-36 Months",
IF(TelcoData2[[#This Row],[tenure]]&lt;=48,"37-48 Months",
IF(TelcoData2[[#This Row],[tenure]]&lt;=60,"49-60 Months",
"61-72 Months")))))</f>
        <v>0-12 Months</v>
      </c>
    </row>
    <row r="2420" spans="1:24" x14ac:dyDescent="0.3">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s="5">
        <v>2401.0500000000002</v>
      </c>
      <c r="U2420" t="s">
        <v>24</v>
      </c>
      <c r="V2420" s="5">
        <f>IFERROR(VALUE(TRIM(TelcoData2[[#This Row],[TotalCharges]])),"")</f>
        <v>2401.0500000000002</v>
      </c>
      <c r="W2420">
        <f>IF(TelcoData2[[#This Row],[Churn]]="Yes",1,0)</f>
        <v>0</v>
      </c>
      <c r="X2420" t="str">
        <f>IF(TelcoData2[[#This Row],[tenure]]&lt;=12,"0-12 Months",
IF(TelcoData2[[#This Row],[tenure]]&lt;=24,"13-24 Months",
IF(TelcoData2[[#This Row],[tenure]]&lt;=36,"25-36 Months",
IF(TelcoData2[[#This Row],[tenure]]&lt;=48,"37-48 Months",
IF(TelcoData2[[#This Row],[tenure]]&lt;=60,"49-60 Months",
"61-72 Months")))))</f>
        <v>25-36 Months</v>
      </c>
    </row>
    <row r="2421" spans="1:24" x14ac:dyDescent="0.3">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s="5">
        <v>651.54999999999995</v>
      </c>
      <c r="U2421" t="s">
        <v>24</v>
      </c>
      <c r="V2421" s="5">
        <f>IFERROR(VALUE(TRIM(TelcoData2[[#This Row],[TotalCharges]])),"")</f>
        <v>651.54999999999995</v>
      </c>
      <c r="W2421">
        <f>IF(TelcoData2[[#This Row],[Churn]]="Yes",1,0)</f>
        <v>0</v>
      </c>
      <c r="X2421" t="str">
        <f>IF(TelcoData2[[#This Row],[tenure]]&lt;=12,"0-12 Months",
IF(TelcoData2[[#This Row],[tenure]]&lt;=24,"13-24 Months",
IF(TelcoData2[[#This Row],[tenure]]&lt;=36,"25-36 Months",
IF(TelcoData2[[#This Row],[tenure]]&lt;=48,"37-48 Months",
IF(TelcoData2[[#This Row],[tenure]]&lt;=60,"49-60 Months",
"61-72 Months")))))</f>
        <v>0-12 Months</v>
      </c>
    </row>
    <row r="2422" spans="1:24" x14ac:dyDescent="0.3">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s="5">
        <v>156.1</v>
      </c>
      <c r="U2422" t="s">
        <v>24</v>
      </c>
      <c r="V2422" s="5">
        <f>IFERROR(VALUE(TRIM(TelcoData2[[#This Row],[TotalCharges]])),"")</f>
        <v>156.1</v>
      </c>
      <c r="W2422">
        <f>IF(TelcoData2[[#This Row],[Churn]]="Yes",1,0)</f>
        <v>0</v>
      </c>
      <c r="X2422" t="str">
        <f>IF(TelcoData2[[#This Row],[tenure]]&lt;=12,"0-12 Months",
IF(TelcoData2[[#This Row],[tenure]]&lt;=24,"13-24 Months",
IF(TelcoData2[[#This Row],[tenure]]&lt;=36,"25-36 Months",
IF(TelcoData2[[#This Row],[tenure]]&lt;=48,"37-48 Months",
IF(TelcoData2[[#This Row],[tenure]]&lt;=60,"49-60 Months",
"61-72 Months")))))</f>
        <v>0-12 Months</v>
      </c>
    </row>
    <row r="2423" spans="1:24" x14ac:dyDescent="0.3">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s="5">
        <v>2796.35</v>
      </c>
      <c r="U2423" t="s">
        <v>24</v>
      </c>
      <c r="V2423" s="5">
        <f>IFERROR(VALUE(TRIM(TelcoData2[[#This Row],[TotalCharges]])),"")</f>
        <v>2796.35</v>
      </c>
      <c r="W2423">
        <f>IF(TelcoData2[[#This Row],[Churn]]="Yes",1,0)</f>
        <v>0</v>
      </c>
      <c r="X2423" t="str">
        <f>IF(TelcoData2[[#This Row],[tenure]]&lt;=12,"0-12 Months",
IF(TelcoData2[[#This Row],[tenure]]&lt;=24,"13-24 Months",
IF(TelcoData2[[#This Row],[tenure]]&lt;=36,"25-36 Months",
IF(TelcoData2[[#This Row],[tenure]]&lt;=48,"37-48 Months",
IF(TelcoData2[[#This Row],[tenure]]&lt;=60,"49-60 Months",
"61-72 Months")))))</f>
        <v>61-72 Months</v>
      </c>
    </row>
    <row r="2424" spans="1:24" x14ac:dyDescent="0.3">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s="5">
        <v>70.05</v>
      </c>
      <c r="U2424" t="s">
        <v>24</v>
      </c>
      <c r="V2424" s="5">
        <f>IFERROR(VALUE(TRIM(TelcoData2[[#This Row],[TotalCharges]])),"")</f>
        <v>70.05</v>
      </c>
      <c r="W2424">
        <f>IF(TelcoData2[[#This Row],[Churn]]="Yes",1,0)</f>
        <v>0</v>
      </c>
      <c r="X2424" t="str">
        <f>IF(TelcoData2[[#This Row],[tenure]]&lt;=12,"0-12 Months",
IF(TelcoData2[[#This Row],[tenure]]&lt;=24,"13-24 Months",
IF(TelcoData2[[#This Row],[tenure]]&lt;=36,"25-36 Months",
IF(TelcoData2[[#This Row],[tenure]]&lt;=48,"37-48 Months",
IF(TelcoData2[[#This Row],[tenure]]&lt;=60,"49-60 Months",
"61-72 Months")))))</f>
        <v>0-12 Months</v>
      </c>
    </row>
    <row r="2425" spans="1:24" x14ac:dyDescent="0.3">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s="5">
        <v>407.05</v>
      </c>
      <c r="U2425" t="s">
        <v>24</v>
      </c>
      <c r="V2425" s="5">
        <f>IFERROR(VALUE(TRIM(TelcoData2[[#This Row],[TotalCharges]])),"")</f>
        <v>407.05</v>
      </c>
      <c r="W2425">
        <f>IF(TelcoData2[[#This Row],[Churn]]="Yes",1,0)</f>
        <v>0</v>
      </c>
      <c r="X2425" t="str">
        <f>IF(TelcoData2[[#This Row],[tenure]]&lt;=12,"0-12 Months",
IF(TelcoData2[[#This Row],[tenure]]&lt;=24,"13-24 Months",
IF(TelcoData2[[#This Row],[tenure]]&lt;=36,"25-36 Months",
IF(TelcoData2[[#This Row],[tenure]]&lt;=48,"37-48 Months",
IF(TelcoData2[[#This Row],[tenure]]&lt;=60,"49-60 Months",
"61-72 Months")))))</f>
        <v>13-24 Months</v>
      </c>
    </row>
    <row r="2426" spans="1:24" x14ac:dyDescent="0.3">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s="5">
        <v>6465</v>
      </c>
      <c r="U2426" t="s">
        <v>23</v>
      </c>
      <c r="V2426" s="5">
        <f>IFERROR(VALUE(TRIM(TelcoData2[[#This Row],[TotalCharges]])),"")</f>
        <v>6465</v>
      </c>
      <c r="W2426">
        <f>IF(TelcoData2[[#This Row],[Churn]]="Yes",1,0)</f>
        <v>1</v>
      </c>
      <c r="X2426" t="str">
        <f>IF(TelcoData2[[#This Row],[tenure]]&lt;=12,"0-12 Months",
IF(TelcoData2[[#This Row],[tenure]]&lt;=24,"13-24 Months",
IF(TelcoData2[[#This Row],[tenure]]&lt;=36,"25-36 Months",
IF(TelcoData2[[#This Row],[tenure]]&lt;=48,"37-48 Months",
IF(TelcoData2[[#This Row],[tenure]]&lt;=60,"49-60 Months",
"61-72 Months")))))</f>
        <v>49-60 Months</v>
      </c>
    </row>
    <row r="2427" spans="1:24" x14ac:dyDescent="0.3">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s="5">
        <v>511.25</v>
      </c>
      <c r="U2427" t="s">
        <v>24</v>
      </c>
      <c r="V2427" s="5">
        <f>IFERROR(VALUE(TRIM(TelcoData2[[#This Row],[TotalCharges]])),"")</f>
        <v>511.25</v>
      </c>
      <c r="W2427">
        <f>IF(TelcoData2[[#This Row],[Churn]]="Yes",1,0)</f>
        <v>0</v>
      </c>
      <c r="X2427" t="str">
        <f>IF(TelcoData2[[#This Row],[tenure]]&lt;=12,"0-12 Months",
IF(TelcoData2[[#This Row],[tenure]]&lt;=24,"13-24 Months",
IF(TelcoData2[[#This Row],[tenure]]&lt;=36,"25-36 Months",
IF(TelcoData2[[#This Row],[tenure]]&lt;=48,"37-48 Months",
IF(TelcoData2[[#This Row],[tenure]]&lt;=60,"49-60 Months",
"61-72 Months")))))</f>
        <v>25-36 Months</v>
      </c>
    </row>
    <row r="2428" spans="1:24" x14ac:dyDescent="0.3">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s="5">
        <v>646.04999999999995</v>
      </c>
      <c r="U2428" t="s">
        <v>24</v>
      </c>
      <c r="V2428" s="5">
        <f>IFERROR(VALUE(TRIM(TelcoData2[[#This Row],[TotalCharges]])),"")</f>
        <v>646.04999999999995</v>
      </c>
      <c r="W2428">
        <f>IF(TelcoData2[[#This Row],[Churn]]="Yes",1,0)</f>
        <v>0</v>
      </c>
      <c r="X2428" t="str">
        <f>IF(TelcoData2[[#This Row],[tenure]]&lt;=12,"0-12 Months",
IF(TelcoData2[[#This Row],[tenure]]&lt;=24,"13-24 Months",
IF(TelcoData2[[#This Row],[tenure]]&lt;=36,"25-36 Months",
IF(TelcoData2[[#This Row],[tenure]]&lt;=48,"37-48 Months",
IF(TelcoData2[[#This Row],[tenure]]&lt;=60,"49-60 Months",
"61-72 Months")))))</f>
        <v>13-24 Months</v>
      </c>
    </row>
    <row r="2429" spans="1:24" x14ac:dyDescent="0.3">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s="5">
        <v>35.9</v>
      </c>
      <c r="U2429" t="s">
        <v>23</v>
      </c>
      <c r="V2429" s="5">
        <f>IFERROR(VALUE(TRIM(TelcoData2[[#This Row],[TotalCharges]])),"")</f>
        <v>35.9</v>
      </c>
      <c r="W2429">
        <f>IF(TelcoData2[[#This Row],[Churn]]="Yes",1,0)</f>
        <v>1</v>
      </c>
      <c r="X2429" t="str">
        <f>IF(TelcoData2[[#This Row],[tenure]]&lt;=12,"0-12 Months",
IF(TelcoData2[[#This Row],[tenure]]&lt;=24,"13-24 Months",
IF(TelcoData2[[#This Row],[tenure]]&lt;=36,"25-36 Months",
IF(TelcoData2[[#This Row],[tenure]]&lt;=48,"37-48 Months",
IF(TelcoData2[[#This Row],[tenure]]&lt;=60,"49-60 Months",
"61-72 Months")))))</f>
        <v>0-12 Months</v>
      </c>
    </row>
    <row r="2430" spans="1:24" x14ac:dyDescent="0.3">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s="5">
        <v>3777.15</v>
      </c>
      <c r="U2430" t="s">
        <v>23</v>
      </c>
      <c r="V2430" s="5">
        <f>IFERROR(VALUE(TRIM(TelcoData2[[#This Row],[TotalCharges]])),"")</f>
        <v>3777.15</v>
      </c>
      <c r="W2430">
        <f>IF(TelcoData2[[#This Row],[Churn]]="Yes",1,0)</f>
        <v>1</v>
      </c>
      <c r="X2430" t="str">
        <f>IF(TelcoData2[[#This Row],[tenure]]&lt;=12,"0-12 Months",
IF(TelcoData2[[#This Row],[tenure]]&lt;=24,"13-24 Months",
IF(TelcoData2[[#This Row],[tenure]]&lt;=36,"25-36 Months",
IF(TelcoData2[[#This Row],[tenure]]&lt;=48,"37-48 Months",
IF(TelcoData2[[#This Row],[tenure]]&lt;=60,"49-60 Months",
"61-72 Months")))))</f>
        <v>37-48 Months</v>
      </c>
    </row>
    <row r="2431" spans="1:24" x14ac:dyDescent="0.3">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s="5">
        <v>4903.1499999999996</v>
      </c>
      <c r="U2431" t="s">
        <v>24</v>
      </c>
      <c r="V2431" s="5">
        <f>IFERROR(VALUE(TRIM(TelcoData2[[#This Row],[TotalCharges]])),"")</f>
        <v>4903.1499999999996</v>
      </c>
      <c r="W2431">
        <f>IF(TelcoData2[[#This Row],[Churn]]="Yes",1,0)</f>
        <v>0</v>
      </c>
      <c r="X2431" t="str">
        <f>IF(TelcoData2[[#This Row],[tenure]]&lt;=12,"0-12 Months",
IF(TelcoData2[[#This Row],[tenure]]&lt;=24,"13-24 Months",
IF(TelcoData2[[#This Row],[tenure]]&lt;=36,"25-36 Months",
IF(TelcoData2[[#This Row],[tenure]]&lt;=48,"37-48 Months",
IF(TelcoData2[[#This Row],[tenure]]&lt;=60,"49-60 Months",
"61-72 Months")))))</f>
        <v>49-60 Months</v>
      </c>
    </row>
    <row r="2432" spans="1:24" x14ac:dyDescent="0.3">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s="5">
        <v>1653.85</v>
      </c>
      <c r="U2432" t="s">
        <v>24</v>
      </c>
      <c r="V2432" s="5">
        <f>IFERROR(VALUE(TRIM(TelcoData2[[#This Row],[TotalCharges]])),"")</f>
        <v>1653.85</v>
      </c>
      <c r="W2432">
        <f>IF(TelcoData2[[#This Row],[Churn]]="Yes",1,0)</f>
        <v>0</v>
      </c>
      <c r="X2432" t="str">
        <f>IF(TelcoData2[[#This Row],[tenure]]&lt;=12,"0-12 Months",
IF(TelcoData2[[#This Row],[tenure]]&lt;=24,"13-24 Months",
IF(TelcoData2[[#This Row],[tenure]]&lt;=36,"25-36 Months",
IF(TelcoData2[[#This Row],[tenure]]&lt;=48,"37-48 Months",
IF(TelcoData2[[#This Row],[tenure]]&lt;=60,"49-60 Months",
"61-72 Months")))))</f>
        <v>25-36 Months</v>
      </c>
    </row>
    <row r="2433" spans="1:24" x14ac:dyDescent="0.3">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s="5">
        <v>47.5</v>
      </c>
      <c r="U2433" t="s">
        <v>23</v>
      </c>
      <c r="V2433" s="5">
        <f>IFERROR(VALUE(TRIM(TelcoData2[[#This Row],[TotalCharges]])),"")</f>
        <v>47.5</v>
      </c>
      <c r="W2433">
        <f>IF(TelcoData2[[#This Row],[Churn]]="Yes",1,0)</f>
        <v>1</v>
      </c>
      <c r="X2433" t="str">
        <f>IF(TelcoData2[[#This Row],[tenure]]&lt;=12,"0-12 Months",
IF(TelcoData2[[#This Row],[tenure]]&lt;=24,"13-24 Months",
IF(TelcoData2[[#This Row],[tenure]]&lt;=36,"25-36 Months",
IF(TelcoData2[[#This Row],[tenure]]&lt;=48,"37-48 Months",
IF(TelcoData2[[#This Row],[tenure]]&lt;=60,"49-60 Months",
"61-72 Months")))))</f>
        <v>0-12 Months</v>
      </c>
    </row>
    <row r="2434" spans="1:24" x14ac:dyDescent="0.3">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s="5">
        <v>1306.3</v>
      </c>
      <c r="U2434" t="s">
        <v>24</v>
      </c>
      <c r="V2434" s="5">
        <f>IFERROR(VALUE(TRIM(TelcoData2[[#This Row],[TotalCharges]])),"")</f>
        <v>1306.3</v>
      </c>
      <c r="W2434">
        <f>IF(TelcoData2[[#This Row],[Churn]]="Yes",1,0)</f>
        <v>0</v>
      </c>
      <c r="X2434" t="str">
        <f>IF(TelcoData2[[#This Row],[tenure]]&lt;=12,"0-12 Months",
IF(TelcoData2[[#This Row],[tenure]]&lt;=24,"13-24 Months",
IF(TelcoData2[[#This Row],[tenure]]&lt;=36,"25-36 Months",
IF(TelcoData2[[#This Row],[tenure]]&lt;=48,"37-48 Months",
IF(TelcoData2[[#This Row],[tenure]]&lt;=60,"49-60 Months",
"61-72 Months")))))</f>
        <v>49-60 Months</v>
      </c>
    </row>
    <row r="2435" spans="1:24" x14ac:dyDescent="0.3">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s="5">
        <v>463.6</v>
      </c>
      <c r="U2435" t="s">
        <v>24</v>
      </c>
      <c r="V2435" s="5">
        <f>IFERROR(VALUE(TRIM(TelcoData2[[#This Row],[TotalCharges]])),"")</f>
        <v>463.6</v>
      </c>
      <c r="W2435">
        <f>IF(TelcoData2[[#This Row],[Churn]]="Yes",1,0)</f>
        <v>0</v>
      </c>
      <c r="X2435" t="str">
        <f>IF(TelcoData2[[#This Row],[tenure]]&lt;=12,"0-12 Months",
IF(TelcoData2[[#This Row],[tenure]]&lt;=24,"13-24 Months",
IF(TelcoData2[[#This Row],[tenure]]&lt;=36,"25-36 Months",
IF(TelcoData2[[#This Row],[tenure]]&lt;=48,"37-48 Months",
IF(TelcoData2[[#This Row],[tenure]]&lt;=60,"49-60 Months",
"61-72 Months")))))</f>
        <v>0-12 Months</v>
      </c>
    </row>
    <row r="2436" spans="1:24" x14ac:dyDescent="0.3">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s="5">
        <v>60.65</v>
      </c>
      <c r="U2436" t="s">
        <v>24</v>
      </c>
      <c r="V2436" s="5">
        <f>IFERROR(VALUE(TRIM(TelcoData2[[#This Row],[TotalCharges]])),"")</f>
        <v>60.65</v>
      </c>
      <c r="W2436">
        <f>IF(TelcoData2[[#This Row],[Churn]]="Yes",1,0)</f>
        <v>0</v>
      </c>
      <c r="X2436" t="str">
        <f>IF(TelcoData2[[#This Row],[tenure]]&lt;=12,"0-12 Months",
IF(TelcoData2[[#This Row],[tenure]]&lt;=24,"13-24 Months",
IF(TelcoData2[[#This Row],[tenure]]&lt;=36,"25-36 Months",
IF(TelcoData2[[#This Row],[tenure]]&lt;=48,"37-48 Months",
IF(TelcoData2[[#This Row],[tenure]]&lt;=60,"49-60 Months",
"61-72 Months")))))</f>
        <v>0-12 Months</v>
      </c>
    </row>
    <row r="2437" spans="1:24" x14ac:dyDescent="0.3">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s="5">
        <v>824.85</v>
      </c>
      <c r="U2437" t="s">
        <v>24</v>
      </c>
      <c r="V2437" s="5">
        <f>IFERROR(VALUE(TRIM(TelcoData2[[#This Row],[TotalCharges]])),"")</f>
        <v>824.85</v>
      </c>
      <c r="W2437">
        <f>IF(TelcoData2[[#This Row],[Churn]]="Yes",1,0)</f>
        <v>0</v>
      </c>
      <c r="X2437" t="str">
        <f>IF(TelcoData2[[#This Row],[tenure]]&lt;=12,"0-12 Months",
IF(TelcoData2[[#This Row],[tenure]]&lt;=24,"13-24 Months",
IF(TelcoData2[[#This Row],[tenure]]&lt;=36,"25-36 Months",
IF(TelcoData2[[#This Row],[tenure]]&lt;=48,"37-48 Months",
IF(TelcoData2[[#This Row],[tenure]]&lt;=60,"49-60 Months",
"61-72 Months")))))</f>
        <v>13-24 Months</v>
      </c>
    </row>
    <row r="2438" spans="1:24" x14ac:dyDescent="0.3">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s="5">
        <v>2094.65</v>
      </c>
      <c r="U2438" t="s">
        <v>24</v>
      </c>
      <c r="V2438" s="5">
        <f>IFERROR(VALUE(TRIM(TelcoData2[[#This Row],[TotalCharges]])),"")</f>
        <v>2094.65</v>
      </c>
      <c r="W2438">
        <f>IF(TelcoData2[[#This Row],[Churn]]="Yes",1,0)</f>
        <v>0</v>
      </c>
      <c r="X2438" t="str">
        <f>IF(TelcoData2[[#This Row],[tenure]]&lt;=12,"0-12 Months",
IF(TelcoData2[[#This Row],[tenure]]&lt;=24,"13-24 Months",
IF(TelcoData2[[#This Row],[tenure]]&lt;=36,"25-36 Months",
IF(TelcoData2[[#This Row],[tenure]]&lt;=48,"37-48 Months",
IF(TelcoData2[[#This Row],[tenure]]&lt;=60,"49-60 Months",
"61-72 Months")))))</f>
        <v>25-36 Months</v>
      </c>
    </row>
    <row r="2439" spans="1:24" x14ac:dyDescent="0.3">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s="5">
        <v>438.9</v>
      </c>
      <c r="U2439" t="s">
        <v>24</v>
      </c>
      <c r="V2439" s="5">
        <f>IFERROR(VALUE(TRIM(TelcoData2[[#This Row],[TotalCharges]])),"")</f>
        <v>438.9</v>
      </c>
      <c r="W2439">
        <f>IF(TelcoData2[[#This Row],[Churn]]="Yes",1,0)</f>
        <v>0</v>
      </c>
      <c r="X2439" t="str">
        <f>IF(TelcoData2[[#This Row],[tenure]]&lt;=12,"0-12 Months",
IF(TelcoData2[[#This Row],[tenure]]&lt;=24,"13-24 Months",
IF(TelcoData2[[#This Row],[tenure]]&lt;=36,"25-36 Months",
IF(TelcoData2[[#This Row],[tenure]]&lt;=48,"37-48 Months",
IF(TelcoData2[[#This Row],[tenure]]&lt;=60,"49-60 Months",
"61-72 Months")))))</f>
        <v>0-12 Months</v>
      </c>
    </row>
    <row r="2440" spans="1:24" x14ac:dyDescent="0.3">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s="5">
        <v>847.3</v>
      </c>
      <c r="U2440" t="s">
        <v>23</v>
      </c>
      <c r="V2440" s="5">
        <f>IFERROR(VALUE(TRIM(TelcoData2[[#This Row],[TotalCharges]])),"")</f>
        <v>847.3</v>
      </c>
      <c r="W2440">
        <f>IF(TelcoData2[[#This Row],[Churn]]="Yes",1,0)</f>
        <v>1</v>
      </c>
      <c r="X2440" t="str">
        <f>IF(TelcoData2[[#This Row],[tenure]]&lt;=12,"0-12 Months",
IF(TelcoData2[[#This Row],[tenure]]&lt;=24,"13-24 Months",
IF(TelcoData2[[#This Row],[tenure]]&lt;=36,"25-36 Months",
IF(TelcoData2[[#This Row],[tenure]]&lt;=48,"37-48 Months",
IF(TelcoData2[[#This Row],[tenure]]&lt;=60,"49-60 Months",
"61-72 Months")))))</f>
        <v>0-12 Months</v>
      </c>
    </row>
    <row r="2441" spans="1:24" x14ac:dyDescent="0.3">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s="5">
        <v>329.75</v>
      </c>
      <c r="U2441" t="s">
        <v>24</v>
      </c>
      <c r="V2441" s="5">
        <f>IFERROR(VALUE(TRIM(TelcoData2[[#This Row],[TotalCharges]])),"")</f>
        <v>329.75</v>
      </c>
      <c r="W2441">
        <f>IF(TelcoData2[[#This Row],[Churn]]="Yes",1,0)</f>
        <v>0</v>
      </c>
      <c r="X2441" t="str">
        <f>IF(TelcoData2[[#This Row],[tenure]]&lt;=12,"0-12 Months",
IF(TelcoData2[[#This Row],[tenure]]&lt;=24,"13-24 Months",
IF(TelcoData2[[#This Row],[tenure]]&lt;=36,"25-36 Months",
IF(TelcoData2[[#This Row],[tenure]]&lt;=48,"37-48 Months",
IF(TelcoData2[[#This Row],[tenure]]&lt;=60,"49-60 Months",
"61-72 Months")))))</f>
        <v>13-24 Months</v>
      </c>
    </row>
    <row r="2442" spans="1:24" x14ac:dyDescent="0.3">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s="5">
        <v>674.55</v>
      </c>
      <c r="U2442" t="s">
        <v>24</v>
      </c>
      <c r="V2442" s="5">
        <f>IFERROR(VALUE(TRIM(TelcoData2[[#This Row],[TotalCharges]])),"")</f>
        <v>674.55</v>
      </c>
      <c r="W2442">
        <f>IF(TelcoData2[[#This Row],[Churn]]="Yes",1,0)</f>
        <v>0</v>
      </c>
      <c r="X2442" t="str">
        <f>IF(TelcoData2[[#This Row],[tenure]]&lt;=12,"0-12 Months",
IF(TelcoData2[[#This Row],[tenure]]&lt;=24,"13-24 Months",
IF(TelcoData2[[#This Row],[tenure]]&lt;=36,"25-36 Months",
IF(TelcoData2[[#This Row],[tenure]]&lt;=48,"37-48 Months",
IF(TelcoData2[[#This Row],[tenure]]&lt;=60,"49-60 Months",
"61-72 Months")))))</f>
        <v>25-36 Months</v>
      </c>
    </row>
    <row r="2443" spans="1:24" x14ac:dyDescent="0.3">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s="5">
        <v>162.55000000000001</v>
      </c>
      <c r="U2443" t="s">
        <v>24</v>
      </c>
      <c r="V2443" s="5">
        <f>IFERROR(VALUE(TRIM(TelcoData2[[#This Row],[TotalCharges]])),"")</f>
        <v>162.55000000000001</v>
      </c>
      <c r="W2443">
        <f>IF(TelcoData2[[#This Row],[Churn]]="Yes",1,0)</f>
        <v>0</v>
      </c>
      <c r="X2443" t="str">
        <f>IF(TelcoData2[[#This Row],[tenure]]&lt;=12,"0-12 Months",
IF(TelcoData2[[#This Row],[tenure]]&lt;=24,"13-24 Months",
IF(TelcoData2[[#This Row],[tenure]]&lt;=36,"25-36 Months",
IF(TelcoData2[[#This Row],[tenure]]&lt;=48,"37-48 Months",
IF(TelcoData2[[#This Row],[tenure]]&lt;=60,"49-60 Months",
"61-72 Months")))))</f>
        <v>0-12 Months</v>
      </c>
    </row>
    <row r="2444" spans="1:24" x14ac:dyDescent="0.3">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s="5">
        <v>546.95000000000005</v>
      </c>
      <c r="U2444" t="s">
        <v>23</v>
      </c>
      <c r="V2444" s="5">
        <f>IFERROR(VALUE(TRIM(TelcoData2[[#This Row],[TotalCharges]])),"")</f>
        <v>546.95000000000005</v>
      </c>
      <c r="W2444">
        <f>IF(TelcoData2[[#This Row],[Churn]]="Yes",1,0)</f>
        <v>1</v>
      </c>
      <c r="X2444" t="str">
        <f>IF(TelcoData2[[#This Row],[tenure]]&lt;=12,"0-12 Months",
IF(TelcoData2[[#This Row],[tenure]]&lt;=24,"13-24 Months",
IF(TelcoData2[[#This Row],[tenure]]&lt;=36,"25-36 Months",
IF(TelcoData2[[#This Row],[tenure]]&lt;=48,"37-48 Months",
IF(TelcoData2[[#This Row],[tenure]]&lt;=60,"49-60 Months",
"61-72 Months")))))</f>
        <v>0-12 Months</v>
      </c>
    </row>
    <row r="2445" spans="1:24" x14ac:dyDescent="0.3">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s="5">
        <v>7887.25</v>
      </c>
      <c r="U2445" t="s">
        <v>24</v>
      </c>
      <c r="V2445" s="5">
        <f>IFERROR(VALUE(TRIM(TelcoData2[[#This Row],[TotalCharges]])),"")</f>
        <v>7887.25</v>
      </c>
      <c r="W2445">
        <f>IF(TelcoData2[[#This Row],[Churn]]="Yes",1,0)</f>
        <v>0</v>
      </c>
      <c r="X2445" t="str">
        <f>IF(TelcoData2[[#This Row],[tenure]]&lt;=12,"0-12 Months",
IF(TelcoData2[[#This Row],[tenure]]&lt;=24,"13-24 Months",
IF(TelcoData2[[#This Row],[tenure]]&lt;=36,"25-36 Months",
IF(TelcoData2[[#This Row],[tenure]]&lt;=48,"37-48 Months",
IF(TelcoData2[[#This Row],[tenure]]&lt;=60,"49-60 Months",
"61-72 Months")))))</f>
        <v>61-72 Months</v>
      </c>
    </row>
    <row r="2446" spans="1:24" x14ac:dyDescent="0.3">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s="5">
        <v>3186.65</v>
      </c>
      <c r="U2446" t="s">
        <v>23</v>
      </c>
      <c r="V2446" s="5">
        <f>IFERROR(VALUE(TRIM(TelcoData2[[#This Row],[TotalCharges]])),"")</f>
        <v>3186.65</v>
      </c>
      <c r="W2446">
        <f>IF(TelcoData2[[#This Row],[Churn]]="Yes",1,0)</f>
        <v>1</v>
      </c>
      <c r="X2446" t="str">
        <f>IF(TelcoData2[[#This Row],[tenure]]&lt;=12,"0-12 Months",
IF(TelcoData2[[#This Row],[tenure]]&lt;=24,"13-24 Months",
IF(TelcoData2[[#This Row],[tenure]]&lt;=36,"25-36 Months",
IF(TelcoData2[[#This Row],[tenure]]&lt;=48,"37-48 Months",
IF(TelcoData2[[#This Row],[tenure]]&lt;=60,"49-60 Months",
"61-72 Months")))))</f>
        <v>25-36 Months</v>
      </c>
    </row>
    <row r="2447" spans="1:24" x14ac:dyDescent="0.3">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s="5">
        <v>1972.35</v>
      </c>
      <c r="U2447" t="s">
        <v>24</v>
      </c>
      <c r="V2447" s="5">
        <f>IFERROR(VALUE(TRIM(TelcoData2[[#This Row],[TotalCharges]])),"")</f>
        <v>1972.35</v>
      </c>
      <c r="W2447">
        <f>IF(TelcoData2[[#This Row],[Churn]]="Yes",1,0)</f>
        <v>0</v>
      </c>
      <c r="X2447" t="str">
        <f>IF(TelcoData2[[#This Row],[tenure]]&lt;=12,"0-12 Months",
IF(TelcoData2[[#This Row],[tenure]]&lt;=24,"13-24 Months",
IF(TelcoData2[[#This Row],[tenure]]&lt;=36,"25-36 Months",
IF(TelcoData2[[#This Row],[tenure]]&lt;=48,"37-48 Months",
IF(TelcoData2[[#This Row],[tenure]]&lt;=60,"49-60 Months",
"61-72 Months")))))</f>
        <v>25-36 Months</v>
      </c>
    </row>
    <row r="2448" spans="1:24" x14ac:dyDescent="0.3">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s="5">
        <v>1527.35</v>
      </c>
      <c r="U2448" t="s">
        <v>23</v>
      </c>
      <c r="V2448" s="5">
        <f>IFERROR(VALUE(TRIM(TelcoData2[[#This Row],[TotalCharges]])),"")</f>
        <v>1527.35</v>
      </c>
      <c r="W2448">
        <f>IF(TelcoData2[[#This Row],[Churn]]="Yes",1,0)</f>
        <v>1</v>
      </c>
      <c r="X2448" t="str">
        <f>IF(TelcoData2[[#This Row],[tenure]]&lt;=12,"0-12 Months",
IF(TelcoData2[[#This Row],[tenure]]&lt;=24,"13-24 Months",
IF(TelcoData2[[#This Row],[tenure]]&lt;=36,"25-36 Months",
IF(TelcoData2[[#This Row],[tenure]]&lt;=48,"37-48 Months",
IF(TelcoData2[[#This Row],[tenure]]&lt;=60,"49-60 Months",
"61-72 Months")))))</f>
        <v>13-24 Months</v>
      </c>
    </row>
    <row r="2449" spans="1:24" x14ac:dyDescent="0.3">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s="5">
        <v>490.55</v>
      </c>
      <c r="U2449" t="s">
        <v>24</v>
      </c>
      <c r="V2449" s="5">
        <f>IFERROR(VALUE(TRIM(TelcoData2[[#This Row],[TotalCharges]])),"")</f>
        <v>490.55</v>
      </c>
      <c r="W2449">
        <f>IF(TelcoData2[[#This Row],[Churn]]="Yes",1,0)</f>
        <v>0</v>
      </c>
      <c r="X2449" t="str">
        <f>IF(TelcoData2[[#This Row],[tenure]]&lt;=12,"0-12 Months",
IF(TelcoData2[[#This Row],[tenure]]&lt;=24,"13-24 Months",
IF(TelcoData2[[#This Row],[tenure]]&lt;=36,"25-36 Months",
IF(TelcoData2[[#This Row],[tenure]]&lt;=48,"37-48 Months",
IF(TelcoData2[[#This Row],[tenure]]&lt;=60,"49-60 Months",
"61-72 Months")))))</f>
        <v>0-12 Months</v>
      </c>
    </row>
    <row r="2450" spans="1:24" x14ac:dyDescent="0.3">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s="5">
        <v>1531.4</v>
      </c>
      <c r="U2450" t="s">
        <v>23</v>
      </c>
      <c r="V2450" s="5">
        <f>IFERROR(VALUE(TRIM(TelcoData2[[#This Row],[TotalCharges]])),"")</f>
        <v>1531.4</v>
      </c>
      <c r="W2450">
        <f>IF(TelcoData2[[#This Row],[Churn]]="Yes",1,0)</f>
        <v>1</v>
      </c>
      <c r="X2450" t="str">
        <f>IF(TelcoData2[[#This Row],[tenure]]&lt;=12,"0-12 Months",
IF(TelcoData2[[#This Row],[tenure]]&lt;=24,"13-24 Months",
IF(TelcoData2[[#This Row],[tenure]]&lt;=36,"25-36 Months",
IF(TelcoData2[[#This Row],[tenure]]&lt;=48,"37-48 Months",
IF(TelcoData2[[#This Row],[tenure]]&lt;=60,"49-60 Months",
"61-72 Months")))))</f>
        <v>13-24 Months</v>
      </c>
    </row>
    <row r="2451" spans="1:24" x14ac:dyDescent="0.3">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s="5">
        <v>683.25</v>
      </c>
      <c r="U2451" t="s">
        <v>24</v>
      </c>
      <c r="V2451" s="5">
        <f>IFERROR(VALUE(TRIM(TelcoData2[[#This Row],[TotalCharges]])),"")</f>
        <v>683.25</v>
      </c>
      <c r="W2451">
        <f>IF(TelcoData2[[#This Row],[Churn]]="Yes",1,0)</f>
        <v>0</v>
      </c>
      <c r="X2451" t="str">
        <f>IF(TelcoData2[[#This Row],[tenure]]&lt;=12,"0-12 Months",
IF(TelcoData2[[#This Row],[tenure]]&lt;=24,"13-24 Months",
IF(TelcoData2[[#This Row],[tenure]]&lt;=36,"25-36 Months",
IF(TelcoData2[[#This Row],[tenure]]&lt;=48,"37-48 Months",
IF(TelcoData2[[#This Row],[tenure]]&lt;=60,"49-60 Months",
"61-72 Months")))))</f>
        <v>0-12 Months</v>
      </c>
    </row>
    <row r="2452" spans="1:24" x14ac:dyDescent="0.3">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s="5">
        <v>8058.85</v>
      </c>
      <c r="U2452" t="s">
        <v>24</v>
      </c>
      <c r="V2452" s="5">
        <f>IFERROR(VALUE(TRIM(TelcoData2[[#This Row],[TotalCharges]])),"")</f>
        <v>8058.85</v>
      </c>
      <c r="W2452">
        <f>IF(TelcoData2[[#This Row],[Churn]]="Yes",1,0)</f>
        <v>0</v>
      </c>
      <c r="X2452" t="str">
        <f>IF(TelcoData2[[#This Row],[tenure]]&lt;=12,"0-12 Months",
IF(TelcoData2[[#This Row],[tenure]]&lt;=24,"13-24 Months",
IF(TelcoData2[[#This Row],[tenure]]&lt;=36,"25-36 Months",
IF(TelcoData2[[#This Row],[tenure]]&lt;=48,"37-48 Months",
IF(TelcoData2[[#This Row],[tenure]]&lt;=60,"49-60 Months",
"61-72 Months")))))</f>
        <v>61-72 Months</v>
      </c>
    </row>
    <row r="2453" spans="1:24" x14ac:dyDescent="0.3">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s="5">
        <v>2847.4</v>
      </c>
      <c r="U2453" t="s">
        <v>23</v>
      </c>
      <c r="V2453" s="5">
        <f>IFERROR(VALUE(TRIM(TelcoData2[[#This Row],[TotalCharges]])),"")</f>
        <v>2847.4</v>
      </c>
      <c r="W2453">
        <f>IF(TelcoData2[[#This Row],[Churn]]="Yes",1,0)</f>
        <v>1</v>
      </c>
      <c r="X2453" t="str">
        <f>IF(TelcoData2[[#This Row],[tenure]]&lt;=12,"0-12 Months",
IF(TelcoData2[[#This Row],[tenure]]&lt;=24,"13-24 Months",
IF(TelcoData2[[#This Row],[tenure]]&lt;=36,"25-36 Months",
IF(TelcoData2[[#This Row],[tenure]]&lt;=48,"37-48 Months",
IF(TelcoData2[[#This Row],[tenure]]&lt;=60,"49-60 Months",
"61-72 Months")))))</f>
        <v>25-36 Months</v>
      </c>
    </row>
    <row r="2454" spans="1:24" x14ac:dyDescent="0.3">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s="5">
        <v>1133.9000000000001</v>
      </c>
      <c r="U2454" t="s">
        <v>23</v>
      </c>
      <c r="V2454" s="5">
        <f>IFERROR(VALUE(TRIM(TelcoData2[[#This Row],[TotalCharges]])),"")</f>
        <v>1133.9000000000001</v>
      </c>
      <c r="W2454">
        <f>IF(TelcoData2[[#This Row],[Churn]]="Yes",1,0)</f>
        <v>1</v>
      </c>
      <c r="X2454" t="str">
        <f>IF(TelcoData2[[#This Row],[tenure]]&lt;=12,"0-12 Months",
IF(TelcoData2[[#This Row],[tenure]]&lt;=24,"13-24 Months",
IF(TelcoData2[[#This Row],[tenure]]&lt;=36,"25-36 Months",
IF(TelcoData2[[#This Row],[tenure]]&lt;=48,"37-48 Months",
IF(TelcoData2[[#This Row],[tenure]]&lt;=60,"49-60 Months",
"61-72 Months")))))</f>
        <v>13-24 Months</v>
      </c>
    </row>
    <row r="2455" spans="1:24" x14ac:dyDescent="0.3">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s="5">
        <v>294.45</v>
      </c>
      <c r="U2455" t="s">
        <v>24</v>
      </c>
      <c r="V2455" s="5">
        <f>IFERROR(VALUE(TRIM(TelcoData2[[#This Row],[TotalCharges]])),"")</f>
        <v>294.45</v>
      </c>
      <c r="W2455">
        <f>IF(TelcoData2[[#This Row],[Churn]]="Yes",1,0)</f>
        <v>0</v>
      </c>
      <c r="X2455" t="str">
        <f>IF(TelcoData2[[#This Row],[tenure]]&lt;=12,"0-12 Months",
IF(TelcoData2[[#This Row],[tenure]]&lt;=24,"13-24 Months",
IF(TelcoData2[[#This Row],[tenure]]&lt;=36,"25-36 Months",
IF(TelcoData2[[#This Row],[tenure]]&lt;=48,"37-48 Months",
IF(TelcoData2[[#This Row],[tenure]]&lt;=60,"49-60 Months",
"61-72 Months")))))</f>
        <v>0-12 Months</v>
      </c>
    </row>
    <row r="2456" spans="1:24" x14ac:dyDescent="0.3">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s="5">
        <v>1719.15</v>
      </c>
      <c r="U2456" t="s">
        <v>24</v>
      </c>
      <c r="V2456" s="5">
        <f>IFERROR(VALUE(TRIM(TelcoData2[[#This Row],[TotalCharges]])),"")</f>
        <v>1719.15</v>
      </c>
      <c r="W2456">
        <f>IF(TelcoData2[[#This Row],[Churn]]="Yes",1,0)</f>
        <v>0</v>
      </c>
      <c r="X2456" t="str">
        <f>IF(TelcoData2[[#This Row],[tenure]]&lt;=12,"0-12 Months",
IF(TelcoData2[[#This Row],[tenure]]&lt;=24,"13-24 Months",
IF(TelcoData2[[#This Row],[tenure]]&lt;=36,"25-36 Months",
IF(TelcoData2[[#This Row],[tenure]]&lt;=48,"37-48 Months",
IF(TelcoData2[[#This Row],[tenure]]&lt;=60,"49-60 Months",
"61-72 Months")))))</f>
        <v>61-72 Months</v>
      </c>
    </row>
    <row r="2457" spans="1:24" x14ac:dyDescent="0.3">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s="5">
        <v>461.7</v>
      </c>
      <c r="U2457" t="s">
        <v>23</v>
      </c>
      <c r="V2457" s="5">
        <f>IFERROR(VALUE(TRIM(TelcoData2[[#This Row],[TotalCharges]])),"")</f>
        <v>461.7</v>
      </c>
      <c r="W2457">
        <f>IF(TelcoData2[[#This Row],[Churn]]="Yes",1,0)</f>
        <v>1</v>
      </c>
      <c r="X2457" t="str">
        <f>IF(TelcoData2[[#This Row],[tenure]]&lt;=12,"0-12 Months",
IF(TelcoData2[[#This Row],[tenure]]&lt;=24,"13-24 Months",
IF(TelcoData2[[#This Row],[tenure]]&lt;=36,"25-36 Months",
IF(TelcoData2[[#This Row],[tenure]]&lt;=48,"37-48 Months",
IF(TelcoData2[[#This Row],[tenure]]&lt;=60,"49-60 Months",
"61-72 Months")))))</f>
        <v>0-12 Months</v>
      </c>
    </row>
    <row r="2458" spans="1:24" x14ac:dyDescent="0.3">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s="5">
        <v>1160.45</v>
      </c>
      <c r="U2458" t="s">
        <v>24</v>
      </c>
      <c r="V2458" s="5">
        <f>IFERROR(VALUE(TRIM(TelcoData2[[#This Row],[TotalCharges]])),"")</f>
        <v>1160.45</v>
      </c>
      <c r="W2458">
        <f>IF(TelcoData2[[#This Row],[Churn]]="Yes",1,0)</f>
        <v>0</v>
      </c>
      <c r="X2458" t="str">
        <f>IF(TelcoData2[[#This Row],[tenure]]&lt;=12,"0-12 Months",
IF(TelcoData2[[#This Row],[tenure]]&lt;=24,"13-24 Months",
IF(TelcoData2[[#This Row],[tenure]]&lt;=36,"25-36 Months",
IF(TelcoData2[[#This Row],[tenure]]&lt;=48,"37-48 Months",
IF(TelcoData2[[#This Row],[tenure]]&lt;=60,"49-60 Months",
"61-72 Months")))))</f>
        <v>37-48 Months</v>
      </c>
    </row>
    <row r="2459" spans="1:24" x14ac:dyDescent="0.3">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s="5">
        <v>5199.8</v>
      </c>
      <c r="U2459" t="s">
        <v>24</v>
      </c>
      <c r="V2459" s="5">
        <f>IFERROR(VALUE(TRIM(TelcoData2[[#This Row],[TotalCharges]])),"")</f>
        <v>5199.8</v>
      </c>
      <c r="W2459">
        <f>IF(TelcoData2[[#This Row],[Churn]]="Yes",1,0)</f>
        <v>0</v>
      </c>
      <c r="X2459" t="str">
        <f>IF(TelcoData2[[#This Row],[tenure]]&lt;=12,"0-12 Months",
IF(TelcoData2[[#This Row],[tenure]]&lt;=24,"13-24 Months",
IF(TelcoData2[[#This Row],[tenure]]&lt;=36,"25-36 Months",
IF(TelcoData2[[#This Row],[tenure]]&lt;=48,"37-48 Months",
IF(TelcoData2[[#This Row],[tenure]]&lt;=60,"49-60 Months",
"61-72 Months")))))</f>
        <v>49-60 Months</v>
      </c>
    </row>
    <row r="2460" spans="1:24" x14ac:dyDescent="0.3">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s="5">
        <v>5163.3</v>
      </c>
      <c r="U2460" t="s">
        <v>24</v>
      </c>
      <c r="V2460" s="5">
        <f>IFERROR(VALUE(TRIM(TelcoData2[[#This Row],[TotalCharges]])),"")</f>
        <v>5163.3</v>
      </c>
      <c r="W2460">
        <f>IF(TelcoData2[[#This Row],[Churn]]="Yes",1,0)</f>
        <v>0</v>
      </c>
      <c r="X2460" t="str">
        <f>IF(TelcoData2[[#This Row],[tenure]]&lt;=12,"0-12 Months",
IF(TelcoData2[[#This Row],[tenure]]&lt;=24,"13-24 Months",
IF(TelcoData2[[#This Row],[tenure]]&lt;=36,"25-36 Months",
IF(TelcoData2[[#This Row],[tenure]]&lt;=48,"37-48 Months",
IF(TelcoData2[[#This Row],[tenure]]&lt;=60,"49-60 Months",
"61-72 Months")))))</f>
        <v>49-60 Months</v>
      </c>
    </row>
    <row r="2461" spans="1:24" x14ac:dyDescent="0.3">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s="5">
        <v>162.30000000000001</v>
      </c>
      <c r="U2461" t="s">
        <v>24</v>
      </c>
      <c r="V2461" s="5">
        <f>IFERROR(VALUE(TRIM(TelcoData2[[#This Row],[TotalCharges]])),"")</f>
        <v>162.30000000000001</v>
      </c>
      <c r="W2461">
        <f>IF(TelcoData2[[#This Row],[Churn]]="Yes",1,0)</f>
        <v>0</v>
      </c>
      <c r="X2461" t="str">
        <f>IF(TelcoData2[[#This Row],[tenure]]&lt;=12,"0-12 Months",
IF(TelcoData2[[#This Row],[tenure]]&lt;=24,"13-24 Months",
IF(TelcoData2[[#This Row],[tenure]]&lt;=36,"25-36 Months",
IF(TelcoData2[[#This Row],[tenure]]&lt;=48,"37-48 Months",
IF(TelcoData2[[#This Row],[tenure]]&lt;=60,"49-60 Months",
"61-72 Months")))))</f>
        <v>0-12 Months</v>
      </c>
    </row>
    <row r="2462" spans="1:24" x14ac:dyDescent="0.3">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s="5">
        <v>883.35</v>
      </c>
      <c r="U2462" t="s">
        <v>24</v>
      </c>
      <c r="V2462" s="5">
        <f>IFERROR(VALUE(TRIM(TelcoData2[[#This Row],[TotalCharges]])),"")</f>
        <v>883.35</v>
      </c>
      <c r="W2462">
        <f>IF(TelcoData2[[#This Row],[Churn]]="Yes",1,0)</f>
        <v>0</v>
      </c>
      <c r="X2462" t="str">
        <f>IF(TelcoData2[[#This Row],[tenure]]&lt;=12,"0-12 Months",
IF(TelcoData2[[#This Row],[tenure]]&lt;=24,"13-24 Months",
IF(TelcoData2[[#This Row],[tenure]]&lt;=36,"25-36 Months",
IF(TelcoData2[[#This Row],[tenure]]&lt;=48,"37-48 Months",
IF(TelcoData2[[#This Row],[tenure]]&lt;=60,"49-60 Months",
"61-72 Months")))))</f>
        <v>37-48 Months</v>
      </c>
    </row>
    <row r="2463" spans="1:24" x14ac:dyDescent="0.3">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s="5">
        <v>1341.5</v>
      </c>
      <c r="U2463" t="s">
        <v>24</v>
      </c>
      <c r="V2463" s="5">
        <f>IFERROR(VALUE(TRIM(TelcoData2[[#This Row],[TotalCharges]])),"")</f>
        <v>1341.5</v>
      </c>
      <c r="W2463">
        <f>IF(TelcoData2[[#This Row],[Churn]]="Yes",1,0)</f>
        <v>0</v>
      </c>
      <c r="X2463" t="str">
        <f>IF(TelcoData2[[#This Row],[tenure]]&lt;=12,"0-12 Months",
IF(TelcoData2[[#This Row],[tenure]]&lt;=24,"13-24 Months",
IF(TelcoData2[[#This Row],[tenure]]&lt;=36,"25-36 Months",
IF(TelcoData2[[#This Row],[tenure]]&lt;=48,"37-48 Months",
IF(TelcoData2[[#This Row],[tenure]]&lt;=60,"49-60 Months",
"61-72 Months")))))</f>
        <v>61-72 Months</v>
      </c>
    </row>
    <row r="2464" spans="1:24" x14ac:dyDescent="0.3">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s="5">
        <v>70.45</v>
      </c>
      <c r="U2464" t="s">
        <v>24</v>
      </c>
      <c r="V2464" s="5">
        <f>IFERROR(VALUE(TRIM(TelcoData2[[#This Row],[TotalCharges]])),"")</f>
        <v>70.45</v>
      </c>
      <c r="W2464">
        <f>IF(TelcoData2[[#This Row],[Churn]]="Yes",1,0)</f>
        <v>0</v>
      </c>
      <c r="X2464" t="str">
        <f>IF(TelcoData2[[#This Row],[tenure]]&lt;=12,"0-12 Months",
IF(TelcoData2[[#This Row],[tenure]]&lt;=24,"13-24 Months",
IF(TelcoData2[[#This Row],[tenure]]&lt;=36,"25-36 Months",
IF(TelcoData2[[#This Row],[tenure]]&lt;=48,"37-48 Months",
IF(TelcoData2[[#This Row],[tenure]]&lt;=60,"49-60 Months",
"61-72 Months")))))</f>
        <v>0-12 Months</v>
      </c>
    </row>
    <row r="2465" spans="1:24" x14ac:dyDescent="0.3">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s="5">
        <v>659.45</v>
      </c>
      <c r="U2465" t="s">
        <v>24</v>
      </c>
      <c r="V2465" s="5">
        <f>IFERROR(VALUE(TRIM(TelcoData2[[#This Row],[TotalCharges]])),"")</f>
        <v>659.45</v>
      </c>
      <c r="W2465">
        <f>IF(TelcoData2[[#This Row],[Churn]]="Yes",1,0)</f>
        <v>0</v>
      </c>
      <c r="X2465" t="str">
        <f>IF(TelcoData2[[#This Row],[tenure]]&lt;=12,"0-12 Months",
IF(TelcoData2[[#This Row],[tenure]]&lt;=24,"13-24 Months",
IF(TelcoData2[[#This Row],[tenure]]&lt;=36,"25-36 Months",
IF(TelcoData2[[#This Row],[tenure]]&lt;=48,"37-48 Months",
IF(TelcoData2[[#This Row],[tenure]]&lt;=60,"49-60 Months",
"61-72 Months")))))</f>
        <v>0-12 Months</v>
      </c>
    </row>
    <row r="2466" spans="1:24" x14ac:dyDescent="0.3">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s="5">
        <v>77.150000000000006</v>
      </c>
      <c r="U2466" t="s">
        <v>23</v>
      </c>
      <c r="V2466" s="5">
        <f>IFERROR(VALUE(TRIM(TelcoData2[[#This Row],[TotalCharges]])),"")</f>
        <v>77.150000000000006</v>
      </c>
      <c r="W2466">
        <f>IF(TelcoData2[[#This Row],[Churn]]="Yes",1,0)</f>
        <v>1</v>
      </c>
      <c r="X2466" t="str">
        <f>IF(TelcoData2[[#This Row],[tenure]]&lt;=12,"0-12 Months",
IF(TelcoData2[[#This Row],[tenure]]&lt;=24,"13-24 Months",
IF(TelcoData2[[#This Row],[tenure]]&lt;=36,"25-36 Months",
IF(TelcoData2[[#This Row],[tenure]]&lt;=48,"37-48 Months",
IF(TelcoData2[[#This Row],[tenure]]&lt;=60,"49-60 Months",
"61-72 Months")))))</f>
        <v>0-12 Months</v>
      </c>
    </row>
    <row r="2467" spans="1:24" x14ac:dyDescent="0.3">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s="5">
        <v>35.25</v>
      </c>
      <c r="U2467" t="s">
        <v>23</v>
      </c>
      <c r="V2467" s="5">
        <f>IFERROR(VALUE(TRIM(TelcoData2[[#This Row],[TotalCharges]])),"")</f>
        <v>35.25</v>
      </c>
      <c r="W2467">
        <f>IF(TelcoData2[[#This Row],[Churn]]="Yes",1,0)</f>
        <v>1</v>
      </c>
      <c r="X2467" t="str">
        <f>IF(TelcoData2[[#This Row],[tenure]]&lt;=12,"0-12 Months",
IF(TelcoData2[[#This Row],[tenure]]&lt;=24,"13-24 Months",
IF(TelcoData2[[#This Row],[tenure]]&lt;=36,"25-36 Months",
IF(TelcoData2[[#This Row],[tenure]]&lt;=48,"37-48 Months",
IF(TelcoData2[[#This Row],[tenure]]&lt;=60,"49-60 Months",
"61-72 Months")))))</f>
        <v>0-12 Months</v>
      </c>
    </row>
    <row r="2468" spans="1:24" x14ac:dyDescent="0.3">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s="5">
        <v>1205.05</v>
      </c>
      <c r="U2468" t="s">
        <v>24</v>
      </c>
      <c r="V2468" s="5">
        <f>IFERROR(VALUE(TRIM(TelcoData2[[#This Row],[TotalCharges]])),"")</f>
        <v>1205.05</v>
      </c>
      <c r="W2468">
        <f>IF(TelcoData2[[#This Row],[Churn]]="Yes",1,0)</f>
        <v>0</v>
      </c>
      <c r="X2468" t="str">
        <f>IF(TelcoData2[[#This Row],[tenure]]&lt;=12,"0-12 Months",
IF(TelcoData2[[#This Row],[tenure]]&lt;=24,"13-24 Months",
IF(TelcoData2[[#This Row],[tenure]]&lt;=36,"25-36 Months",
IF(TelcoData2[[#This Row],[tenure]]&lt;=48,"37-48 Months",
IF(TelcoData2[[#This Row],[tenure]]&lt;=60,"49-60 Months",
"61-72 Months")))))</f>
        <v>49-60 Months</v>
      </c>
    </row>
    <row r="2469" spans="1:24" x14ac:dyDescent="0.3">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s="5">
        <v>4917.8999999999996</v>
      </c>
      <c r="U2469" t="s">
        <v>24</v>
      </c>
      <c r="V2469" s="5">
        <f>IFERROR(VALUE(TRIM(TelcoData2[[#This Row],[TotalCharges]])),"")</f>
        <v>4917.8999999999996</v>
      </c>
      <c r="W2469">
        <f>IF(TelcoData2[[#This Row],[Churn]]="Yes",1,0)</f>
        <v>0</v>
      </c>
      <c r="X2469" t="str">
        <f>IF(TelcoData2[[#This Row],[tenure]]&lt;=12,"0-12 Months",
IF(TelcoData2[[#This Row],[tenure]]&lt;=24,"13-24 Months",
IF(TelcoData2[[#This Row],[tenure]]&lt;=36,"25-36 Months",
IF(TelcoData2[[#This Row],[tenure]]&lt;=48,"37-48 Months",
IF(TelcoData2[[#This Row],[tenure]]&lt;=60,"49-60 Months",
"61-72 Months")))))</f>
        <v>49-60 Months</v>
      </c>
    </row>
    <row r="2470" spans="1:24" x14ac:dyDescent="0.3">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s="5">
        <v>201</v>
      </c>
      <c r="U2470" t="s">
        <v>23</v>
      </c>
      <c r="V2470" s="5">
        <f>IFERROR(VALUE(TRIM(TelcoData2[[#This Row],[TotalCharges]])),"")</f>
        <v>201</v>
      </c>
      <c r="W2470">
        <f>IF(TelcoData2[[#This Row],[Churn]]="Yes",1,0)</f>
        <v>1</v>
      </c>
      <c r="X2470" t="str">
        <f>IF(TelcoData2[[#This Row],[tenure]]&lt;=12,"0-12 Months",
IF(TelcoData2[[#This Row],[tenure]]&lt;=24,"13-24 Months",
IF(TelcoData2[[#This Row],[tenure]]&lt;=36,"25-36 Months",
IF(TelcoData2[[#This Row],[tenure]]&lt;=48,"37-48 Months",
IF(TelcoData2[[#This Row],[tenure]]&lt;=60,"49-60 Months",
"61-72 Months")))))</f>
        <v>0-12 Months</v>
      </c>
    </row>
    <row r="2471" spans="1:24" x14ac:dyDescent="0.3">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s="5">
        <v>599.29999999999995</v>
      </c>
      <c r="U2471" t="s">
        <v>24</v>
      </c>
      <c r="V2471" s="5">
        <f>IFERROR(VALUE(TRIM(TelcoData2[[#This Row],[TotalCharges]])),"")</f>
        <v>599.29999999999995</v>
      </c>
      <c r="W2471">
        <f>IF(TelcoData2[[#This Row],[Churn]]="Yes",1,0)</f>
        <v>0</v>
      </c>
      <c r="X2471" t="str">
        <f>IF(TelcoData2[[#This Row],[tenure]]&lt;=12,"0-12 Months",
IF(TelcoData2[[#This Row],[tenure]]&lt;=24,"13-24 Months",
IF(TelcoData2[[#This Row],[tenure]]&lt;=36,"25-36 Months",
IF(TelcoData2[[#This Row],[tenure]]&lt;=48,"37-48 Months",
IF(TelcoData2[[#This Row],[tenure]]&lt;=60,"49-60 Months",
"61-72 Months")))))</f>
        <v>25-36 Months</v>
      </c>
    </row>
    <row r="2472" spans="1:24" x14ac:dyDescent="0.3">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s="5">
        <v>1733.15</v>
      </c>
      <c r="U2472" t="s">
        <v>24</v>
      </c>
      <c r="V2472" s="5">
        <f>IFERROR(VALUE(TRIM(TelcoData2[[#This Row],[TotalCharges]])),"")</f>
        <v>1733.15</v>
      </c>
      <c r="W2472">
        <f>IF(TelcoData2[[#This Row],[Churn]]="Yes",1,0)</f>
        <v>0</v>
      </c>
      <c r="X2472" t="str">
        <f>IF(TelcoData2[[#This Row],[tenure]]&lt;=12,"0-12 Months",
IF(TelcoData2[[#This Row],[tenure]]&lt;=24,"13-24 Months",
IF(TelcoData2[[#This Row],[tenure]]&lt;=36,"25-36 Months",
IF(TelcoData2[[#This Row],[tenure]]&lt;=48,"37-48 Months",
IF(TelcoData2[[#This Row],[tenure]]&lt;=60,"49-60 Months",
"61-72 Months")))))</f>
        <v>61-72 Months</v>
      </c>
    </row>
    <row r="2473" spans="1:24" x14ac:dyDescent="0.3">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s="5">
        <v>5149.5</v>
      </c>
      <c r="U2473" t="s">
        <v>23</v>
      </c>
      <c r="V2473" s="5">
        <f>IFERROR(VALUE(TRIM(TelcoData2[[#This Row],[TotalCharges]])),"")</f>
        <v>5149.5</v>
      </c>
      <c r="W2473">
        <f>IF(TelcoData2[[#This Row],[Churn]]="Yes",1,0)</f>
        <v>1</v>
      </c>
      <c r="X2473" t="str">
        <f>IF(TelcoData2[[#This Row],[tenure]]&lt;=12,"0-12 Months",
IF(TelcoData2[[#This Row],[tenure]]&lt;=24,"13-24 Months",
IF(TelcoData2[[#This Row],[tenure]]&lt;=36,"25-36 Months",
IF(TelcoData2[[#This Row],[tenure]]&lt;=48,"37-48 Months",
IF(TelcoData2[[#This Row],[tenure]]&lt;=60,"49-60 Months",
"61-72 Months")))))</f>
        <v>49-60 Months</v>
      </c>
    </row>
    <row r="2474" spans="1:24" x14ac:dyDescent="0.3">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s="5">
        <v>4677.1000000000004</v>
      </c>
      <c r="U2474" t="s">
        <v>24</v>
      </c>
      <c r="V2474" s="5">
        <f>IFERROR(VALUE(TRIM(TelcoData2[[#This Row],[TotalCharges]])),"")</f>
        <v>4677.1000000000004</v>
      </c>
      <c r="W2474">
        <f>IF(TelcoData2[[#This Row],[Churn]]="Yes",1,0)</f>
        <v>0</v>
      </c>
      <c r="X2474" t="str">
        <f>IF(TelcoData2[[#This Row],[tenure]]&lt;=12,"0-12 Months",
IF(TelcoData2[[#This Row],[tenure]]&lt;=24,"13-24 Months",
IF(TelcoData2[[#This Row],[tenure]]&lt;=36,"25-36 Months",
IF(TelcoData2[[#This Row],[tenure]]&lt;=48,"37-48 Months",
IF(TelcoData2[[#This Row],[tenure]]&lt;=60,"49-60 Months",
"61-72 Months")))))</f>
        <v>61-72 Months</v>
      </c>
    </row>
    <row r="2475" spans="1:24" x14ac:dyDescent="0.3">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s="5">
        <v>119.3</v>
      </c>
      <c r="U2475" t="s">
        <v>24</v>
      </c>
      <c r="V2475" s="5">
        <f>IFERROR(VALUE(TRIM(TelcoData2[[#This Row],[TotalCharges]])),"")</f>
        <v>119.3</v>
      </c>
      <c r="W2475">
        <f>IF(TelcoData2[[#This Row],[Churn]]="Yes",1,0)</f>
        <v>0</v>
      </c>
      <c r="X2475" t="str">
        <f>IF(TelcoData2[[#This Row],[tenure]]&lt;=12,"0-12 Months",
IF(TelcoData2[[#This Row],[tenure]]&lt;=24,"13-24 Months",
IF(TelcoData2[[#This Row],[tenure]]&lt;=36,"25-36 Months",
IF(TelcoData2[[#This Row],[tenure]]&lt;=48,"37-48 Months",
IF(TelcoData2[[#This Row],[tenure]]&lt;=60,"49-60 Months",
"61-72 Months")))))</f>
        <v>0-12 Months</v>
      </c>
    </row>
    <row r="2476" spans="1:24" x14ac:dyDescent="0.3">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s="5">
        <v>4849.1000000000004</v>
      </c>
      <c r="U2476" t="s">
        <v>24</v>
      </c>
      <c r="V2476" s="5">
        <f>IFERROR(VALUE(TRIM(TelcoData2[[#This Row],[TotalCharges]])),"")</f>
        <v>4849.1000000000004</v>
      </c>
      <c r="W2476">
        <f>IF(TelcoData2[[#This Row],[Churn]]="Yes",1,0)</f>
        <v>0</v>
      </c>
      <c r="X2476" t="str">
        <f>IF(TelcoData2[[#This Row],[tenure]]&lt;=12,"0-12 Months",
IF(TelcoData2[[#This Row],[tenure]]&lt;=24,"13-24 Months",
IF(TelcoData2[[#This Row],[tenure]]&lt;=36,"25-36 Months",
IF(TelcoData2[[#This Row],[tenure]]&lt;=48,"37-48 Months",
IF(TelcoData2[[#This Row],[tenure]]&lt;=60,"49-60 Months",
"61-72 Months")))))</f>
        <v>37-48 Months</v>
      </c>
    </row>
    <row r="2477" spans="1:24" x14ac:dyDescent="0.3">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s="5">
        <v>5424.25</v>
      </c>
      <c r="U2477" t="s">
        <v>24</v>
      </c>
      <c r="V2477" s="5">
        <f>IFERROR(VALUE(TRIM(TelcoData2[[#This Row],[TotalCharges]])),"")</f>
        <v>5424.25</v>
      </c>
      <c r="W2477">
        <f>IF(TelcoData2[[#This Row],[Churn]]="Yes",1,0)</f>
        <v>0</v>
      </c>
      <c r="X2477" t="str">
        <f>IF(TelcoData2[[#This Row],[tenure]]&lt;=12,"0-12 Months",
IF(TelcoData2[[#This Row],[tenure]]&lt;=24,"13-24 Months",
IF(TelcoData2[[#This Row],[tenure]]&lt;=36,"25-36 Months",
IF(TelcoData2[[#This Row],[tenure]]&lt;=48,"37-48 Months",
IF(TelcoData2[[#This Row],[tenure]]&lt;=60,"49-60 Months",
"61-72 Months")))))</f>
        <v>49-60 Months</v>
      </c>
    </row>
    <row r="2478" spans="1:24" x14ac:dyDescent="0.3">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s="5">
        <v>5878.9</v>
      </c>
      <c r="U2478" t="s">
        <v>24</v>
      </c>
      <c r="V2478" s="5">
        <f>IFERROR(VALUE(TRIM(TelcoData2[[#This Row],[TotalCharges]])),"")</f>
        <v>5878.9</v>
      </c>
      <c r="W2478">
        <f>IF(TelcoData2[[#This Row],[Churn]]="Yes",1,0)</f>
        <v>0</v>
      </c>
      <c r="X2478" t="str">
        <f>IF(TelcoData2[[#This Row],[tenure]]&lt;=12,"0-12 Months",
IF(TelcoData2[[#This Row],[tenure]]&lt;=24,"13-24 Months",
IF(TelcoData2[[#This Row],[tenure]]&lt;=36,"25-36 Months",
IF(TelcoData2[[#This Row],[tenure]]&lt;=48,"37-48 Months",
IF(TelcoData2[[#This Row],[tenure]]&lt;=60,"49-60 Months",
"61-72 Months")))))</f>
        <v>61-72 Months</v>
      </c>
    </row>
    <row r="2479" spans="1:24" x14ac:dyDescent="0.3">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s="5">
        <v>244.85</v>
      </c>
      <c r="U2479" t="s">
        <v>24</v>
      </c>
      <c r="V2479" s="5">
        <f>IFERROR(VALUE(TRIM(TelcoData2[[#This Row],[TotalCharges]])),"")</f>
        <v>244.85</v>
      </c>
      <c r="W2479">
        <f>IF(TelcoData2[[#This Row],[Churn]]="Yes",1,0)</f>
        <v>0</v>
      </c>
      <c r="X2479" t="str">
        <f>IF(TelcoData2[[#This Row],[tenure]]&lt;=12,"0-12 Months",
IF(TelcoData2[[#This Row],[tenure]]&lt;=24,"13-24 Months",
IF(TelcoData2[[#This Row],[tenure]]&lt;=36,"25-36 Months",
IF(TelcoData2[[#This Row],[tenure]]&lt;=48,"37-48 Months",
IF(TelcoData2[[#This Row],[tenure]]&lt;=60,"49-60 Months",
"61-72 Months")))))</f>
        <v>0-12 Months</v>
      </c>
    </row>
    <row r="2480" spans="1:24" x14ac:dyDescent="0.3">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s="5">
        <v>220.75</v>
      </c>
      <c r="U2480" t="s">
        <v>24</v>
      </c>
      <c r="V2480" s="5">
        <f>IFERROR(VALUE(TRIM(TelcoData2[[#This Row],[TotalCharges]])),"")</f>
        <v>220.75</v>
      </c>
      <c r="W2480">
        <f>IF(TelcoData2[[#This Row],[Churn]]="Yes",1,0)</f>
        <v>0</v>
      </c>
      <c r="X2480" t="str">
        <f>IF(TelcoData2[[#This Row],[tenure]]&lt;=12,"0-12 Months",
IF(TelcoData2[[#This Row],[tenure]]&lt;=24,"13-24 Months",
IF(TelcoData2[[#This Row],[tenure]]&lt;=36,"25-36 Months",
IF(TelcoData2[[#This Row],[tenure]]&lt;=48,"37-48 Months",
IF(TelcoData2[[#This Row],[tenure]]&lt;=60,"49-60 Months",
"61-72 Months")))))</f>
        <v>0-12 Months</v>
      </c>
    </row>
    <row r="2481" spans="1:24" x14ac:dyDescent="0.3">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s="5">
        <v>4261.2</v>
      </c>
      <c r="U2481" t="s">
        <v>24</v>
      </c>
      <c r="V2481" s="5">
        <f>IFERROR(VALUE(TRIM(TelcoData2[[#This Row],[TotalCharges]])),"")</f>
        <v>4261.2</v>
      </c>
      <c r="W2481">
        <f>IF(TelcoData2[[#This Row],[Churn]]="Yes",1,0)</f>
        <v>0</v>
      </c>
      <c r="X2481" t="str">
        <f>IF(TelcoData2[[#This Row],[tenure]]&lt;=12,"0-12 Months",
IF(TelcoData2[[#This Row],[tenure]]&lt;=24,"13-24 Months",
IF(TelcoData2[[#This Row],[tenure]]&lt;=36,"25-36 Months",
IF(TelcoData2[[#This Row],[tenure]]&lt;=48,"37-48 Months",
IF(TelcoData2[[#This Row],[tenure]]&lt;=60,"49-60 Months",
"61-72 Months")))))</f>
        <v>49-60 Months</v>
      </c>
    </row>
    <row r="2482" spans="1:24" x14ac:dyDescent="0.3">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s="5">
        <v>5574.75</v>
      </c>
      <c r="U2482" t="s">
        <v>23</v>
      </c>
      <c r="V2482" s="5">
        <f>IFERROR(VALUE(TRIM(TelcoData2[[#This Row],[TotalCharges]])),"")</f>
        <v>5574.75</v>
      </c>
      <c r="W2482">
        <f>IF(TelcoData2[[#This Row],[Churn]]="Yes",1,0)</f>
        <v>1</v>
      </c>
      <c r="X2482" t="str">
        <f>IF(TelcoData2[[#This Row],[tenure]]&lt;=12,"0-12 Months",
IF(TelcoData2[[#This Row],[tenure]]&lt;=24,"13-24 Months",
IF(TelcoData2[[#This Row],[tenure]]&lt;=36,"25-36 Months",
IF(TelcoData2[[#This Row],[tenure]]&lt;=48,"37-48 Months",
IF(TelcoData2[[#This Row],[tenure]]&lt;=60,"49-60 Months",
"61-72 Months")))))</f>
        <v>49-60 Months</v>
      </c>
    </row>
    <row r="2483" spans="1:24" x14ac:dyDescent="0.3">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s="5">
        <v>1501.75</v>
      </c>
      <c r="U2483" t="s">
        <v>24</v>
      </c>
      <c r="V2483" s="5">
        <f>IFERROR(VALUE(TRIM(TelcoData2[[#This Row],[TotalCharges]])),"")</f>
        <v>1501.75</v>
      </c>
      <c r="W2483">
        <f>IF(TelcoData2[[#This Row],[Churn]]="Yes",1,0)</f>
        <v>0</v>
      </c>
      <c r="X2483" t="str">
        <f>IF(TelcoData2[[#This Row],[tenure]]&lt;=12,"0-12 Months",
IF(TelcoData2[[#This Row],[tenure]]&lt;=24,"13-24 Months",
IF(TelcoData2[[#This Row],[tenure]]&lt;=36,"25-36 Months",
IF(TelcoData2[[#This Row],[tenure]]&lt;=48,"37-48 Months",
IF(TelcoData2[[#This Row],[tenure]]&lt;=60,"49-60 Months",
"61-72 Months")))))</f>
        <v>61-72 Months</v>
      </c>
    </row>
    <row r="2484" spans="1:24" x14ac:dyDescent="0.3">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s="5">
        <v>89.75</v>
      </c>
      <c r="U2484" t="s">
        <v>24</v>
      </c>
      <c r="V2484" s="5">
        <f>IFERROR(VALUE(TRIM(TelcoData2[[#This Row],[TotalCharges]])),"")</f>
        <v>89.75</v>
      </c>
      <c r="W2484">
        <f>IF(TelcoData2[[#This Row],[Churn]]="Yes",1,0)</f>
        <v>0</v>
      </c>
      <c r="X2484" t="str">
        <f>IF(TelcoData2[[#This Row],[tenure]]&lt;=12,"0-12 Months",
IF(TelcoData2[[#This Row],[tenure]]&lt;=24,"13-24 Months",
IF(TelcoData2[[#This Row],[tenure]]&lt;=36,"25-36 Months",
IF(TelcoData2[[#This Row],[tenure]]&lt;=48,"37-48 Months",
IF(TelcoData2[[#This Row],[tenure]]&lt;=60,"49-60 Months",
"61-72 Months")))))</f>
        <v>0-12 Months</v>
      </c>
    </row>
    <row r="2485" spans="1:24" x14ac:dyDescent="0.3">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s="5">
        <v>4541.2</v>
      </c>
      <c r="U2485" t="s">
        <v>23</v>
      </c>
      <c r="V2485" s="5">
        <f>IFERROR(VALUE(TRIM(TelcoData2[[#This Row],[TotalCharges]])),"")</f>
        <v>4541.2</v>
      </c>
      <c r="W2485">
        <f>IF(TelcoData2[[#This Row],[Churn]]="Yes",1,0)</f>
        <v>1</v>
      </c>
      <c r="X2485" t="str">
        <f>IF(TelcoData2[[#This Row],[tenure]]&lt;=12,"0-12 Months",
IF(TelcoData2[[#This Row],[tenure]]&lt;=24,"13-24 Months",
IF(TelcoData2[[#This Row],[tenure]]&lt;=36,"25-36 Months",
IF(TelcoData2[[#This Row],[tenure]]&lt;=48,"37-48 Months",
IF(TelcoData2[[#This Row],[tenure]]&lt;=60,"49-60 Months",
"61-72 Months")))))</f>
        <v>37-48 Months</v>
      </c>
    </row>
    <row r="2486" spans="1:24" x14ac:dyDescent="0.3">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s="5">
        <v>255.5</v>
      </c>
      <c r="U2486" t="s">
        <v>24</v>
      </c>
      <c r="V2486" s="5">
        <f>IFERROR(VALUE(TRIM(TelcoData2[[#This Row],[TotalCharges]])),"")</f>
        <v>255.5</v>
      </c>
      <c r="W2486">
        <f>IF(TelcoData2[[#This Row],[Churn]]="Yes",1,0)</f>
        <v>0</v>
      </c>
      <c r="X2486" t="str">
        <f>IF(TelcoData2[[#This Row],[tenure]]&lt;=12,"0-12 Months",
IF(TelcoData2[[#This Row],[tenure]]&lt;=24,"13-24 Months",
IF(TelcoData2[[#This Row],[tenure]]&lt;=36,"25-36 Months",
IF(TelcoData2[[#This Row],[tenure]]&lt;=48,"37-48 Months",
IF(TelcoData2[[#This Row],[tenure]]&lt;=60,"49-60 Months",
"61-72 Months")))))</f>
        <v>0-12 Months</v>
      </c>
    </row>
    <row r="2487" spans="1:24" x14ac:dyDescent="0.3">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s="5">
        <v>1072</v>
      </c>
      <c r="U2487" t="s">
        <v>23</v>
      </c>
      <c r="V2487" s="5">
        <f>IFERROR(VALUE(TRIM(TelcoData2[[#This Row],[TotalCharges]])),"")</f>
        <v>1072</v>
      </c>
      <c r="W2487">
        <f>IF(TelcoData2[[#This Row],[Churn]]="Yes",1,0)</f>
        <v>1</v>
      </c>
      <c r="X2487" t="str">
        <f>IF(TelcoData2[[#This Row],[tenure]]&lt;=12,"0-12 Months",
IF(TelcoData2[[#This Row],[tenure]]&lt;=24,"13-24 Months",
IF(TelcoData2[[#This Row],[tenure]]&lt;=36,"25-36 Months",
IF(TelcoData2[[#This Row],[tenure]]&lt;=48,"37-48 Months",
IF(TelcoData2[[#This Row],[tenure]]&lt;=60,"49-60 Months",
"61-72 Months")))))</f>
        <v>13-24 Months</v>
      </c>
    </row>
    <row r="2488" spans="1:24" x14ac:dyDescent="0.3">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s="5">
        <v>2509.25</v>
      </c>
      <c r="U2488" t="s">
        <v>24</v>
      </c>
      <c r="V2488" s="5">
        <f>IFERROR(VALUE(TRIM(TelcoData2[[#This Row],[TotalCharges]])),"")</f>
        <v>2509.25</v>
      </c>
      <c r="W2488">
        <f>IF(TelcoData2[[#This Row],[Churn]]="Yes",1,0)</f>
        <v>0</v>
      </c>
      <c r="X2488" t="str">
        <f>IF(TelcoData2[[#This Row],[tenure]]&lt;=12,"0-12 Months",
IF(TelcoData2[[#This Row],[tenure]]&lt;=24,"13-24 Months",
IF(TelcoData2[[#This Row],[tenure]]&lt;=36,"25-36 Months",
IF(TelcoData2[[#This Row],[tenure]]&lt;=48,"37-48 Months",
IF(TelcoData2[[#This Row],[tenure]]&lt;=60,"49-60 Months",
"61-72 Months")))))</f>
        <v>25-36 Months</v>
      </c>
    </row>
    <row r="2489" spans="1:24" x14ac:dyDescent="0.3">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s="5">
        <v>1440.75</v>
      </c>
      <c r="U2489" t="s">
        <v>24</v>
      </c>
      <c r="V2489" s="5">
        <f>IFERROR(VALUE(TRIM(TelcoData2[[#This Row],[TotalCharges]])),"")</f>
        <v>1440.75</v>
      </c>
      <c r="W2489">
        <f>IF(TelcoData2[[#This Row],[Churn]]="Yes",1,0)</f>
        <v>0</v>
      </c>
      <c r="X2489" t="str">
        <f>IF(TelcoData2[[#This Row],[tenure]]&lt;=12,"0-12 Months",
IF(TelcoData2[[#This Row],[tenure]]&lt;=24,"13-24 Months",
IF(TelcoData2[[#This Row],[tenure]]&lt;=36,"25-36 Months",
IF(TelcoData2[[#This Row],[tenure]]&lt;=48,"37-48 Months",
IF(TelcoData2[[#This Row],[tenure]]&lt;=60,"49-60 Months",
"61-72 Months")))))</f>
        <v>13-24 Months</v>
      </c>
    </row>
    <row r="2490" spans="1:24" x14ac:dyDescent="0.3">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s="5">
        <v>1715.65</v>
      </c>
      <c r="U2490" t="s">
        <v>23</v>
      </c>
      <c r="V2490" s="5">
        <f>IFERROR(VALUE(TRIM(TelcoData2[[#This Row],[TotalCharges]])),"")</f>
        <v>1715.65</v>
      </c>
      <c r="W2490">
        <f>IF(TelcoData2[[#This Row],[Churn]]="Yes",1,0)</f>
        <v>1</v>
      </c>
      <c r="X2490" t="str">
        <f>IF(TelcoData2[[#This Row],[tenure]]&lt;=12,"0-12 Months",
IF(TelcoData2[[#This Row],[tenure]]&lt;=24,"13-24 Months",
IF(TelcoData2[[#This Row],[tenure]]&lt;=36,"25-36 Months",
IF(TelcoData2[[#This Row],[tenure]]&lt;=48,"37-48 Months",
IF(TelcoData2[[#This Row],[tenure]]&lt;=60,"49-60 Months",
"61-72 Months")))))</f>
        <v>25-36 Months</v>
      </c>
    </row>
    <row r="2491" spans="1:24" x14ac:dyDescent="0.3">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s="5">
        <v>5333.35</v>
      </c>
      <c r="U2491" t="s">
        <v>24</v>
      </c>
      <c r="V2491" s="5">
        <f>IFERROR(VALUE(TRIM(TelcoData2[[#This Row],[TotalCharges]])),"")</f>
        <v>5333.35</v>
      </c>
      <c r="W2491">
        <f>IF(TelcoData2[[#This Row],[Churn]]="Yes",1,0)</f>
        <v>0</v>
      </c>
      <c r="X2491" t="str">
        <f>IF(TelcoData2[[#This Row],[tenure]]&lt;=12,"0-12 Months",
IF(TelcoData2[[#This Row],[tenure]]&lt;=24,"13-24 Months",
IF(TelcoData2[[#This Row],[tenure]]&lt;=36,"25-36 Months",
IF(TelcoData2[[#This Row],[tenure]]&lt;=48,"37-48 Months",
IF(TelcoData2[[#This Row],[tenure]]&lt;=60,"49-60 Months",
"61-72 Months")))))</f>
        <v>61-72 Months</v>
      </c>
    </row>
    <row r="2492" spans="1:24" x14ac:dyDescent="0.3">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s="5">
        <v>3895.35</v>
      </c>
      <c r="U2492" t="s">
        <v>24</v>
      </c>
      <c r="V2492" s="5">
        <f>IFERROR(VALUE(TRIM(TelcoData2[[#This Row],[TotalCharges]])),"")</f>
        <v>3895.35</v>
      </c>
      <c r="W2492">
        <f>IF(TelcoData2[[#This Row],[Churn]]="Yes",1,0)</f>
        <v>0</v>
      </c>
      <c r="X2492" t="str">
        <f>IF(TelcoData2[[#This Row],[tenure]]&lt;=12,"0-12 Months",
IF(TelcoData2[[#This Row],[tenure]]&lt;=24,"13-24 Months",
IF(TelcoData2[[#This Row],[tenure]]&lt;=36,"25-36 Months",
IF(TelcoData2[[#This Row],[tenure]]&lt;=48,"37-48 Months",
IF(TelcoData2[[#This Row],[tenure]]&lt;=60,"49-60 Months",
"61-72 Months")))))</f>
        <v>37-48 Months</v>
      </c>
    </row>
    <row r="2493" spans="1:24" x14ac:dyDescent="0.3">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s="5">
        <v>869.9</v>
      </c>
      <c r="U2493" t="s">
        <v>24</v>
      </c>
      <c r="V2493" s="5">
        <f>IFERROR(VALUE(TRIM(TelcoData2[[#This Row],[TotalCharges]])),"")</f>
        <v>869.9</v>
      </c>
      <c r="W2493">
        <f>IF(TelcoData2[[#This Row],[Churn]]="Yes",1,0)</f>
        <v>0</v>
      </c>
      <c r="X2493" t="str">
        <f>IF(TelcoData2[[#This Row],[tenure]]&lt;=12,"0-12 Months",
IF(TelcoData2[[#This Row],[tenure]]&lt;=24,"13-24 Months",
IF(TelcoData2[[#This Row],[tenure]]&lt;=36,"25-36 Months",
IF(TelcoData2[[#This Row],[tenure]]&lt;=48,"37-48 Months",
IF(TelcoData2[[#This Row],[tenure]]&lt;=60,"49-60 Months",
"61-72 Months")))))</f>
        <v>37-48 Months</v>
      </c>
    </row>
    <row r="2494" spans="1:24" x14ac:dyDescent="0.3">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s="5">
        <v>706.85</v>
      </c>
      <c r="U2494" t="s">
        <v>23</v>
      </c>
      <c r="V2494" s="5">
        <f>IFERROR(VALUE(TRIM(TelcoData2[[#This Row],[TotalCharges]])),"")</f>
        <v>706.85</v>
      </c>
      <c r="W2494">
        <f>IF(TelcoData2[[#This Row],[Churn]]="Yes",1,0)</f>
        <v>1</v>
      </c>
      <c r="X2494" t="str">
        <f>IF(TelcoData2[[#This Row],[tenure]]&lt;=12,"0-12 Months",
IF(TelcoData2[[#This Row],[tenure]]&lt;=24,"13-24 Months",
IF(TelcoData2[[#This Row],[tenure]]&lt;=36,"25-36 Months",
IF(TelcoData2[[#This Row],[tenure]]&lt;=48,"37-48 Months",
IF(TelcoData2[[#This Row],[tenure]]&lt;=60,"49-60 Months",
"61-72 Months")))))</f>
        <v>13-24 Months</v>
      </c>
    </row>
    <row r="2495" spans="1:24" x14ac:dyDescent="0.3">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s="5">
        <v>512.25</v>
      </c>
      <c r="U2495" t="s">
        <v>24</v>
      </c>
      <c r="V2495" s="5">
        <f>IFERROR(VALUE(TRIM(TelcoData2[[#This Row],[TotalCharges]])),"")</f>
        <v>512.25</v>
      </c>
      <c r="W2495">
        <f>IF(TelcoData2[[#This Row],[Churn]]="Yes",1,0)</f>
        <v>0</v>
      </c>
      <c r="X2495" t="str">
        <f>IF(TelcoData2[[#This Row],[tenure]]&lt;=12,"0-12 Months",
IF(TelcoData2[[#This Row],[tenure]]&lt;=24,"13-24 Months",
IF(TelcoData2[[#This Row],[tenure]]&lt;=36,"25-36 Months",
IF(TelcoData2[[#This Row],[tenure]]&lt;=48,"37-48 Months",
IF(TelcoData2[[#This Row],[tenure]]&lt;=60,"49-60 Months",
"61-72 Months")))))</f>
        <v>0-12 Months</v>
      </c>
    </row>
    <row r="2496" spans="1:24" x14ac:dyDescent="0.3">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s="5">
        <v>2636.05</v>
      </c>
      <c r="U2496" t="s">
        <v>23</v>
      </c>
      <c r="V2496" s="5">
        <f>IFERROR(VALUE(TRIM(TelcoData2[[#This Row],[TotalCharges]])),"")</f>
        <v>2636.05</v>
      </c>
      <c r="W2496">
        <f>IF(TelcoData2[[#This Row],[Churn]]="Yes",1,0)</f>
        <v>1</v>
      </c>
      <c r="X2496" t="str">
        <f>IF(TelcoData2[[#This Row],[tenure]]&lt;=12,"0-12 Months",
IF(TelcoData2[[#This Row],[tenure]]&lt;=24,"13-24 Months",
IF(TelcoData2[[#This Row],[tenure]]&lt;=36,"25-36 Months",
IF(TelcoData2[[#This Row],[tenure]]&lt;=48,"37-48 Months",
IF(TelcoData2[[#This Row],[tenure]]&lt;=60,"49-60 Months",
"61-72 Months")))))</f>
        <v>25-36 Months</v>
      </c>
    </row>
    <row r="2497" spans="1:24" x14ac:dyDescent="0.3">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s="5">
        <v>814.75</v>
      </c>
      <c r="U2497" t="s">
        <v>24</v>
      </c>
      <c r="V2497" s="5">
        <f>IFERROR(VALUE(TRIM(TelcoData2[[#This Row],[TotalCharges]])),"")</f>
        <v>814.75</v>
      </c>
      <c r="W2497">
        <f>IF(TelcoData2[[#This Row],[Churn]]="Yes",1,0)</f>
        <v>0</v>
      </c>
      <c r="X2497" t="str">
        <f>IF(TelcoData2[[#This Row],[tenure]]&lt;=12,"0-12 Months",
IF(TelcoData2[[#This Row],[tenure]]&lt;=24,"13-24 Months",
IF(TelcoData2[[#This Row],[tenure]]&lt;=36,"25-36 Months",
IF(TelcoData2[[#This Row],[tenure]]&lt;=48,"37-48 Months",
IF(TelcoData2[[#This Row],[tenure]]&lt;=60,"49-60 Months",
"61-72 Months")))))</f>
        <v>37-48 Months</v>
      </c>
    </row>
    <row r="2498" spans="1:24" x14ac:dyDescent="0.3">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s="5">
        <v>388.6</v>
      </c>
      <c r="U2498" t="s">
        <v>24</v>
      </c>
      <c r="V2498" s="5">
        <f>IFERROR(VALUE(TRIM(TelcoData2[[#This Row],[TotalCharges]])),"")</f>
        <v>388.6</v>
      </c>
      <c r="W2498">
        <f>IF(TelcoData2[[#This Row],[Churn]]="Yes",1,0)</f>
        <v>0</v>
      </c>
      <c r="X2498" t="str">
        <f>IF(TelcoData2[[#This Row],[tenure]]&lt;=12,"0-12 Months",
IF(TelcoData2[[#This Row],[tenure]]&lt;=24,"13-24 Months",
IF(TelcoData2[[#This Row],[tenure]]&lt;=36,"25-36 Months",
IF(TelcoData2[[#This Row],[tenure]]&lt;=48,"37-48 Months",
IF(TelcoData2[[#This Row],[tenure]]&lt;=60,"49-60 Months",
"61-72 Months")))))</f>
        <v>13-24 Months</v>
      </c>
    </row>
    <row r="2499" spans="1:24" x14ac:dyDescent="0.3">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s="5">
        <v>93.45</v>
      </c>
      <c r="U2499" t="s">
        <v>24</v>
      </c>
      <c r="V2499" s="5">
        <f>IFERROR(VALUE(TRIM(TelcoData2[[#This Row],[TotalCharges]])),"")</f>
        <v>93.45</v>
      </c>
      <c r="W2499">
        <f>IF(TelcoData2[[#This Row],[Churn]]="Yes",1,0)</f>
        <v>0</v>
      </c>
      <c r="X2499" t="str">
        <f>IF(TelcoData2[[#This Row],[tenure]]&lt;=12,"0-12 Months",
IF(TelcoData2[[#This Row],[tenure]]&lt;=24,"13-24 Months",
IF(TelcoData2[[#This Row],[tenure]]&lt;=36,"25-36 Months",
IF(TelcoData2[[#This Row],[tenure]]&lt;=48,"37-48 Months",
IF(TelcoData2[[#This Row],[tenure]]&lt;=60,"49-60 Months",
"61-72 Months")))))</f>
        <v>0-12 Months</v>
      </c>
    </row>
    <row r="2500" spans="1:24" x14ac:dyDescent="0.3">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s="5">
        <v>1389.85</v>
      </c>
      <c r="U2500" t="s">
        <v>24</v>
      </c>
      <c r="V2500" s="5">
        <f>IFERROR(VALUE(TRIM(TelcoData2[[#This Row],[TotalCharges]])),"")</f>
        <v>1389.85</v>
      </c>
      <c r="W2500">
        <f>IF(TelcoData2[[#This Row],[Churn]]="Yes",1,0)</f>
        <v>0</v>
      </c>
      <c r="X2500" t="str">
        <f>IF(TelcoData2[[#This Row],[tenure]]&lt;=12,"0-12 Months",
IF(TelcoData2[[#This Row],[tenure]]&lt;=24,"13-24 Months",
IF(TelcoData2[[#This Row],[tenure]]&lt;=36,"25-36 Months",
IF(TelcoData2[[#This Row],[tenure]]&lt;=48,"37-48 Months",
IF(TelcoData2[[#This Row],[tenure]]&lt;=60,"49-60 Months",
"61-72 Months")))))</f>
        <v>25-36 Months</v>
      </c>
    </row>
    <row r="2501" spans="1:24" x14ac:dyDescent="0.3">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s="5">
        <v>2894.55</v>
      </c>
      <c r="U2501" t="s">
        <v>24</v>
      </c>
      <c r="V2501" s="5">
        <f>IFERROR(VALUE(TRIM(TelcoData2[[#This Row],[TotalCharges]])),"")</f>
        <v>2894.55</v>
      </c>
      <c r="W2501">
        <f>IF(TelcoData2[[#This Row],[Churn]]="Yes",1,0)</f>
        <v>0</v>
      </c>
      <c r="X2501" t="str">
        <f>IF(TelcoData2[[#This Row],[tenure]]&lt;=12,"0-12 Months",
IF(TelcoData2[[#This Row],[tenure]]&lt;=24,"13-24 Months",
IF(TelcoData2[[#This Row],[tenure]]&lt;=36,"25-36 Months",
IF(TelcoData2[[#This Row],[tenure]]&lt;=48,"37-48 Months",
IF(TelcoData2[[#This Row],[tenure]]&lt;=60,"49-60 Months",
"61-72 Months")))))</f>
        <v>37-48 Months</v>
      </c>
    </row>
    <row r="2502" spans="1:24" x14ac:dyDescent="0.3">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s="5">
        <v>4025.6</v>
      </c>
      <c r="U2502" t="s">
        <v>24</v>
      </c>
      <c r="V2502" s="5">
        <f>IFERROR(VALUE(TRIM(TelcoData2[[#This Row],[TotalCharges]])),"")</f>
        <v>4025.6</v>
      </c>
      <c r="W2502">
        <f>IF(TelcoData2[[#This Row],[Churn]]="Yes",1,0)</f>
        <v>0</v>
      </c>
      <c r="X2502" t="str">
        <f>IF(TelcoData2[[#This Row],[tenure]]&lt;=12,"0-12 Months",
IF(TelcoData2[[#This Row],[tenure]]&lt;=24,"13-24 Months",
IF(TelcoData2[[#This Row],[tenure]]&lt;=36,"25-36 Months",
IF(TelcoData2[[#This Row],[tenure]]&lt;=48,"37-48 Months",
IF(TelcoData2[[#This Row],[tenure]]&lt;=60,"49-60 Months",
"61-72 Months")))))</f>
        <v>49-60 Months</v>
      </c>
    </row>
    <row r="2503" spans="1:24" x14ac:dyDescent="0.3">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s="5">
        <v>1354.4</v>
      </c>
      <c r="U2503" t="s">
        <v>24</v>
      </c>
      <c r="V2503" s="5">
        <f>IFERROR(VALUE(TRIM(TelcoData2[[#This Row],[TotalCharges]])),"")</f>
        <v>1354.4</v>
      </c>
      <c r="W2503">
        <f>IF(TelcoData2[[#This Row],[Churn]]="Yes",1,0)</f>
        <v>0</v>
      </c>
      <c r="X2503" t="str">
        <f>IF(TelcoData2[[#This Row],[tenure]]&lt;=12,"0-12 Months",
IF(TelcoData2[[#This Row],[tenure]]&lt;=24,"13-24 Months",
IF(TelcoData2[[#This Row],[tenure]]&lt;=36,"25-36 Months",
IF(TelcoData2[[#This Row],[tenure]]&lt;=48,"37-48 Months",
IF(TelcoData2[[#This Row],[tenure]]&lt;=60,"49-60 Months",
"61-72 Months")))))</f>
        <v>61-72 Months</v>
      </c>
    </row>
    <row r="2504" spans="1:24" x14ac:dyDescent="0.3">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s="5">
        <v>1856.4</v>
      </c>
      <c r="U2504" t="s">
        <v>24</v>
      </c>
      <c r="V2504" s="5">
        <f>IFERROR(VALUE(TRIM(TelcoData2[[#This Row],[TotalCharges]])),"")</f>
        <v>1856.4</v>
      </c>
      <c r="W2504">
        <f>IF(TelcoData2[[#This Row],[Churn]]="Yes",1,0)</f>
        <v>0</v>
      </c>
      <c r="X2504" t="str">
        <f>IF(TelcoData2[[#This Row],[tenure]]&lt;=12,"0-12 Months",
IF(TelcoData2[[#This Row],[tenure]]&lt;=24,"13-24 Months",
IF(TelcoData2[[#This Row],[tenure]]&lt;=36,"25-36 Months",
IF(TelcoData2[[#This Row],[tenure]]&lt;=48,"37-48 Months",
IF(TelcoData2[[#This Row],[tenure]]&lt;=60,"49-60 Months",
"61-72 Months")))))</f>
        <v>61-72 Months</v>
      </c>
    </row>
    <row r="2505" spans="1:24" x14ac:dyDescent="0.3">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s="5">
        <v>926</v>
      </c>
      <c r="U2505" t="s">
        <v>24</v>
      </c>
      <c r="V2505" s="5">
        <f>IFERROR(VALUE(TRIM(TelcoData2[[#This Row],[TotalCharges]])),"")</f>
        <v>926</v>
      </c>
      <c r="W2505">
        <f>IF(TelcoData2[[#This Row],[Churn]]="Yes",1,0)</f>
        <v>0</v>
      </c>
      <c r="X2505" t="str">
        <f>IF(TelcoData2[[#This Row],[tenure]]&lt;=12,"0-12 Months",
IF(TelcoData2[[#This Row],[tenure]]&lt;=24,"13-24 Months",
IF(TelcoData2[[#This Row],[tenure]]&lt;=36,"25-36 Months",
IF(TelcoData2[[#This Row],[tenure]]&lt;=48,"37-48 Months",
IF(TelcoData2[[#This Row],[tenure]]&lt;=60,"49-60 Months",
"61-72 Months")))))</f>
        <v>37-48 Months</v>
      </c>
    </row>
    <row r="2506" spans="1:24" x14ac:dyDescent="0.3">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s="5">
        <v>189.2</v>
      </c>
      <c r="U2506" t="s">
        <v>23</v>
      </c>
      <c r="V2506" s="5">
        <f>IFERROR(VALUE(TRIM(TelcoData2[[#This Row],[TotalCharges]])),"")</f>
        <v>189.2</v>
      </c>
      <c r="W2506">
        <f>IF(TelcoData2[[#This Row],[Churn]]="Yes",1,0)</f>
        <v>1</v>
      </c>
      <c r="X2506" t="str">
        <f>IF(TelcoData2[[#This Row],[tenure]]&lt;=12,"0-12 Months",
IF(TelcoData2[[#This Row],[tenure]]&lt;=24,"13-24 Months",
IF(TelcoData2[[#This Row],[tenure]]&lt;=36,"25-36 Months",
IF(TelcoData2[[#This Row],[tenure]]&lt;=48,"37-48 Months",
IF(TelcoData2[[#This Row],[tenure]]&lt;=60,"49-60 Months",
"61-72 Months")))))</f>
        <v>0-12 Months</v>
      </c>
    </row>
    <row r="2507" spans="1:24" x14ac:dyDescent="0.3">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s="5">
        <v>682.1</v>
      </c>
      <c r="U2507" t="s">
        <v>24</v>
      </c>
      <c r="V2507" s="5">
        <f>IFERROR(VALUE(TRIM(TelcoData2[[#This Row],[TotalCharges]])),"")</f>
        <v>682.1</v>
      </c>
      <c r="W2507">
        <f>IF(TelcoData2[[#This Row],[Churn]]="Yes",1,0)</f>
        <v>0</v>
      </c>
      <c r="X2507" t="str">
        <f>IF(TelcoData2[[#This Row],[tenure]]&lt;=12,"0-12 Months",
IF(TelcoData2[[#This Row],[tenure]]&lt;=24,"13-24 Months",
IF(TelcoData2[[#This Row],[tenure]]&lt;=36,"25-36 Months",
IF(TelcoData2[[#This Row],[tenure]]&lt;=48,"37-48 Months",
IF(TelcoData2[[#This Row],[tenure]]&lt;=60,"49-60 Months",
"61-72 Months")))))</f>
        <v>25-36 Months</v>
      </c>
    </row>
    <row r="2508" spans="1:24" x14ac:dyDescent="0.3">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s="5">
        <v>1778.7</v>
      </c>
      <c r="U2508" t="s">
        <v>24</v>
      </c>
      <c r="V2508" s="5">
        <f>IFERROR(VALUE(TRIM(TelcoData2[[#This Row],[TotalCharges]])),"")</f>
        <v>1778.7</v>
      </c>
      <c r="W2508">
        <f>IF(TelcoData2[[#This Row],[Churn]]="Yes",1,0)</f>
        <v>0</v>
      </c>
      <c r="X2508" t="str">
        <f>IF(TelcoData2[[#This Row],[tenure]]&lt;=12,"0-12 Months",
IF(TelcoData2[[#This Row],[tenure]]&lt;=24,"13-24 Months",
IF(TelcoData2[[#This Row],[tenure]]&lt;=36,"25-36 Months",
IF(TelcoData2[[#This Row],[tenure]]&lt;=48,"37-48 Months",
IF(TelcoData2[[#This Row],[tenure]]&lt;=60,"49-60 Months",
"61-72 Months")))))</f>
        <v>61-72 Months</v>
      </c>
    </row>
    <row r="2509" spans="1:24" x14ac:dyDescent="0.3">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s="5">
        <v>1816.2</v>
      </c>
      <c r="U2509" t="s">
        <v>24</v>
      </c>
      <c r="V2509" s="5">
        <f>IFERROR(VALUE(TRIM(TelcoData2[[#This Row],[TotalCharges]])),"")</f>
        <v>1816.2</v>
      </c>
      <c r="W2509">
        <f>IF(TelcoData2[[#This Row],[Churn]]="Yes",1,0)</f>
        <v>0</v>
      </c>
      <c r="X2509" t="str">
        <f>IF(TelcoData2[[#This Row],[tenure]]&lt;=12,"0-12 Months",
IF(TelcoData2[[#This Row],[tenure]]&lt;=24,"13-24 Months",
IF(TelcoData2[[#This Row],[tenure]]&lt;=36,"25-36 Months",
IF(TelcoData2[[#This Row],[tenure]]&lt;=48,"37-48 Months",
IF(TelcoData2[[#This Row],[tenure]]&lt;=60,"49-60 Months",
"61-72 Months")))))</f>
        <v>61-72 Months</v>
      </c>
    </row>
    <row r="2510" spans="1:24" x14ac:dyDescent="0.3">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s="5">
        <v>7069.25</v>
      </c>
      <c r="U2510" t="s">
        <v>24</v>
      </c>
      <c r="V2510" s="5">
        <f>IFERROR(VALUE(TRIM(TelcoData2[[#This Row],[TotalCharges]])),"")</f>
        <v>7069.25</v>
      </c>
      <c r="W2510">
        <f>IF(TelcoData2[[#This Row],[Churn]]="Yes",1,0)</f>
        <v>0</v>
      </c>
      <c r="X2510" t="str">
        <f>IF(TelcoData2[[#This Row],[tenure]]&lt;=12,"0-12 Months",
IF(TelcoData2[[#This Row],[tenure]]&lt;=24,"13-24 Months",
IF(TelcoData2[[#This Row],[tenure]]&lt;=36,"25-36 Months",
IF(TelcoData2[[#This Row],[tenure]]&lt;=48,"37-48 Months",
IF(TelcoData2[[#This Row],[tenure]]&lt;=60,"49-60 Months",
"61-72 Months")))))</f>
        <v>61-72 Months</v>
      </c>
    </row>
    <row r="2511" spans="1:24" x14ac:dyDescent="0.3">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s="5">
        <v>1841.2</v>
      </c>
      <c r="U2511" t="s">
        <v>24</v>
      </c>
      <c r="V2511" s="5">
        <f>IFERROR(VALUE(TRIM(TelcoData2[[#This Row],[TotalCharges]])),"")</f>
        <v>1841.2</v>
      </c>
      <c r="W2511">
        <f>IF(TelcoData2[[#This Row],[Churn]]="Yes",1,0)</f>
        <v>0</v>
      </c>
      <c r="X2511" t="str">
        <f>IF(TelcoData2[[#This Row],[tenure]]&lt;=12,"0-12 Months",
IF(TelcoData2[[#This Row],[tenure]]&lt;=24,"13-24 Months",
IF(TelcoData2[[#This Row],[tenure]]&lt;=36,"25-36 Months",
IF(TelcoData2[[#This Row],[tenure]]&lt;=48,"37-48 Months",
IF(TelcoData2[[#This Row],[tenure]]&lt;=60,"49-60 Months",
"61-72 Months")))))</f>
        <v>61-72 Months</v>
      </c>
    </row>
    <row r="2512" spans="1:24" x14ac:dyDescent="0.3">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s="5">
        <v>74.25</v>
      </c>
      <c r="U2512" t="s">
        <v>23</v>
      </c>
      <c r="V2512" s="5">
        <f>IFERROR(VALUE(TRIM(TelcoData2[[#This Row],[TotalCharges]])),"")</f>
        <v>74.25</v>
      </c>
      <c r="W2512">
        <f>IF(TelcoData2[[#This Row],[Churn]]="Yes",1,0)</f>
        <v>1</v>
      </c>
      <c r="X2512" t="str">
        <f>IF(TelcoData2[[#This Row],[tenure]]&lt;=12,"0-12 Months",
IF(TelcoData2[[#This Row],[tenure]]&lt;=24,"13-24 Months",
IF(TelcoData2[[#This Row],[tenure]]&lt;=36,"25-36 Months",
IF(TelcoData2[[#This Row],[tenure]]&lt;=48,"37-48 Months",
IF(TelcoData2[[#This Row],[tenure]]&lt;=60,"49-60 Months",
"61-72 Months")))))</f>
        <v>0-12 Months</v>
      </c>
    </row>
    <row r="2513" spans="1:24" x14ac:dyDescent="0.3">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s="5">
        <v>2656.7</v>
      </c>
      <c r="U2513" t="s">
        <v>24</v>
      </c>
      <c r="V2513" s="5">
        <f>IFERROR(VALUE(TRIM(TelcoData2[[#This Row],[TotalCharges]])),"")</f>
        <v>2656.7</v>
      </c>
      <c r="W2513">
        <f>IF(TelcoData2[[#This Row],[Churn]]="Yes",1,0)</f>
        <v>0</v>
      </c>
      <c r="X2513" t="str">
        <f>IF(TelcoData2[[#This Row],[tenure]]&lt;=12,"0-12 Months",
IF(TelcoData2[[#This Row],[tenure]]&lt;=24,"13-24 Months",
IF(TelcoData2[[#This Row],[tenure]]&lt;=36,"25-36 Months",
IF(TelcoData2[[#This Row],[tenure]]&lt;=48,"37-48 Months",
IF(TelcoData2[[#This Row],[tenure]]&lt;=60,"49-60 Months",
"61-72 Months")))))</f>
        <v>25-36 Months</v>
      </c>
    </row>
    <row r="2514" spans="1:24" x14ac:dyDescent="0.3">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s="5">
        <v>1689.45</v>
      </c>
      <c r="U2514" t="s">
        <v>24</v>
      </c>
      <c r="V2514" s="5">
        <f>IFERROR(VALUE(TRIM(TelcoData2[[#This Row],[TotalCharges]])),"")</f>
        <v>1689.45</v>
      </c>
      <c r="W2514">
        <f>IF(TelcoData2[[#This Row],[Churn]]="Yes",1,0)</f>
        <v>0</v>
      </c>
      <c r="X2514" t="str">
        <f>IF(TelcoData2[[#This Row],[tenure]]&lt;=12,"0-12 Months",
IF(TelcoData2[[#This Row],[tenure]]&lt;=24,"13-24 Months",
IF(TelcoData2[[#This Row],[tenure]]&lt;=36,"25-36 Months",
IF(TelcoData2[[#This Row],[tenure]]&lt;=48,"37-48 Months",
IF(TelcoData2[[#This Row],[tenure]]&lt;=60,"49-60 Months",
"61-72 Months")))))</f>
        <v>13-24 Months</v>
      </c>
    </row>
    <row r="2515" spans="1:24" x14ac:dyDescent="0.3">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s="5">
        <v>1054.75</v>
      </c>
      <c r="U2515" t="s">
        <v>24</v>
      </c>
      <c r="V2515" s="5">
        <f>IFERROR(VALUE(TRIM(TelcoData2[[#This Row],[TotalCharges]])),"")</f>
        <v>1054.75</v>
      </c>
      <c r="W2515">
        <f>IF(TelcoData2[[#This Row],[Churn]]="Yes",1,0)</f>
        <v>0</v>
      </c>
      <c r="X2515" t="str">
        <f>IF(TelcoData2[[#This Row],[tenure]]&lt;=12,"0-12 Months",
IF(TelcoData2[[#This Row],[tenure]]&lt;=24,"13-24 Months",
IF(TelcoData2[[#This Row],[tenure]]&lt;=36,"25-36 Months",
IF(TelcoData2[[#This Row],[tenure]]&lt;=48,"37-48 Months",
IF(TelcoData2[[#This Row],[tenure]]&lt;=60,"49-60 Months",
"61-72 Months")))))</f>
        <v>49-60 Months</v>
      </c>
    </row>
    <row r="2516" spans="1:24" x14ac:dyDescent="0.3">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s="5">
        <v>2187.5500000000002</v>
      </c>
      <c r="U2516" t="s">
        <v>23</v>
      </c>
      <c r="V2516" s="5">
        <f>IFERROR(VALUE(TRIM(TelcoData2[[#This Row],[TotalCharges]])),"")</f>
        <v>2187.5500000000002</v>
      </c>
      <c r="W2516">
        <f>IF(TelcoData2[[#This Row],[Churn]]="Yes",1,0)</f>
        <v>1</v>
      </c>
      <c r="X2516" t="str">
        <f>IF(TelcoData2[[#This Row],[tenure]]&lt;=12,"0-12 Months",
IF(TelcoData2[[#This Row],[tenure]]&lt;=24,"13-24 Months",
IF(TelcoData2[[#This Row],[tenure]]&lt;=36,"25-36 Months",
IF(TelcoData2[[#This Row],[tenure]]&lt;=48,"37-48 Months",
IF(TelcoData2[[#This Row],[tenure]]&lt;=60,"49-60 Months",
"61-72 Months")))))</f>
        <v>25-36 Months</v>
      </c>
    </row>
    <row r="2517" spans="1:24" x14ac:dyDescent="0.3">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s="5">
        <v>7334.05</v>
      </c>
      <c r="U2517" t="s">
        <v>24</v>
      </c>
      <c r="V2517" s="5">
        <f>IFERROR(VALUE(TRIM(TelcoData2[[#This Row],[TotalCharges]])),"")</f>
        <v>7334.05</v>
      </c>
      <c r="W2517">
        <f>IF(TelcoData2[[#This Row],[Churn]]="Yes",1,0)</f>
        <v>0</v>
      </c>
      <c r="X2517" t="str">
        <f>IF(TelcoData2[[#This Row],[tenure]]&lt;=12,"0-12 Months",
IF(TelcoData2[[#This Row],[tenure]]&lt;=24,"13-24 Months",
IF(TelcoData2[[#This Row],[tenure]]&lt;=36,"25-36 Months",
IF(TelcoData2[[#This Row],[tenure]]&lt;=48,"37-48 Months",
IF(TelcoData2[[#This Row],[tenure]]&lt;=60,"49-60 Months",
"61-72 Months")))))</f>
        <v>61-72 Months</v>
      </c>
    </row>
    <row r="2518" spans="1:24" x14ac:dyDescent="0.3">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s="5">
        <v>1581.2</v>
      </c>
      <c r="U2518" t="s">
        <v>23</v>
      </c>
      <c r="V2518" s="5">
        <f>IFERROR(VALUE(TRIM(TelcoData2[[#This Row],[TotalCharges]])),"")</f>
        <v>1581.2</v>
      </c>
      <c r="W2518">
        <f>IF(TelcoData2[[#This Row],[Churn]]="Yes",1,0)</f>
        <v>1</v>
      </c>
      <c r="X2518" t="str">
        <f>IF(TelcoData2[[#This Row],[tenure]]&lt;=12,"0-12 Months",
IF(TelcoData2[[#This Row],[tenure]]&lt;=24,"13-24 Months",
IF(TelcoData2[[#This Row],[tenure]]&lt;=36,"25-36 Months",
IF(TelcoData2[[#This Row],[tenure]]&lt;=48,"37-48 Months",
IF(TelcoData2[[#This Row],[tenure]]&lt;=60,"49-60 Months",
"61-72 Months")))))</f>
        <v>13-24 Months</v>
      </c>
    </row>
    <row r="2519" spans="1:24" x14ac:dyDescent="0.3">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s="5">
        <v>69.5</v>
      </c>
      <c r="U2519" t="s">
        <v>23</v>
      </c>
      <c r="V2519" s="5">
        <f>IFERROR(VALUE(TRIM(TelcoData2[[#This Row],[TotalCharges]])),"")</f>
        <v>69.5</v>
      </c>
      <c r="W2519">
        <f>IF(TelcoData2[[#This Row],[Churn]]="Yes",1,0)</f>
        <v>1</v>
      </c>
      <c r="X2519" t="str">
        <f>IF(TelcoData2[[#This Row],[tenure]]&lt;=12,"0-12 Months",
IF(TelcoData2[[#This Row],[tenure]]&lt;=24,"13-24 Months",
IF(TelcoData2[[#This Row],[tenure]]&lt;=36,"25-36 Months",
IF(TelcoData2[[#This Row],[tenure]]&lt;=48,"37-48 Months",
IF(TelcoData2[[#This Row],[tenure]]&lt;=60,"49-60 Months",
"61-72 Months")))))</f>
        <v>0-12 Months</v>
      </c>
    </row>
    <row r="2520" spans="1:24" x14ac:dyDescent="0.3">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s="5">
        <v>2404.85</v>
      </c>
      <c r="U2520" t="s">
        <v>24</v>
      </c>
      <c r="V2520" s="5">
        <f>IFERROR(VALUE(TRIM(TelcoData2[[#This Row],[TotalCharges]])),"")</f>
        <v>2404.85</v>
      </c>
      <c r="W2520">
        <f>IF(TelcoData2[[#This Row],[Churn]]="Yes",1,0)</f>
        <v>0</v>
      </c>
      <c r="X2520" t="str">
        <f>IF(TelcoData2[[#This Row],[tenure]]&lt;=12,"0-12 Months",
IF(TelcoData2[[#This Row],[tenure]]&lt;=24,"13-24 Months",
IF(TelcoData2[[#This Row],[tenure]]&lt;=36,"25-36 Months",
IF(TelcoData2[[#This Row],[tenure]]&lt;=48,"37-48 Months",
IF(TelcoData2[[#This Row],[tenure]]&lt;=60,"49-60 Months",
"61-72 Months")))))</f>
        <v>13-24 Months</v>
      </c>
    </row>
    <row r="2521" spans="1:24" x14ac:dyDescent="0.3">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s="5">
        <v>171.45</v>
      </c>
      <c r="U2521" t="s">
        <v>24</v>
      </c>
      <c r="V2521" s="5">
        <f>IFERROR(VALUE(TRIM(TelcoData2[[#This Row],[TotalCharges]])),"")</f>
        <v>171.45</v>
      </c>
      <c r="W2521">
        <f>IF(TelcoData2[[#This Row],[Churn]]="Yes",1,0)</f>
        <v>0</v>
      </c>
      <c r="X2521" t="str">
        <f>IF(TelcoData2[[#This Row],[tenure]]&lt;=12,"0-12 Months",
IF(TelcoData2[[#This Row],[tenure]]&lt;=24,"13-24 Months",
IF(TelcoData2[[#This Row],[tenure]]&lt;=36,"25-36 Months",
IF(TelcoData2[[#This Row],[tenure]]&lt;=48,"37-48 Months",
IF(TelcoData2[[#This Row],[tenure]]&lt;=60,"49-60 Months",
"61-72 Months")))))</f>
        <v>0-12 Months</v>
      </c>
    </row>
    <row r="2522" spans="1:24" x14ac:dyDescent="0.3">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s="5">
        <v>2839.45</v>
      </c>
      <c r="U2522" t="s">
        <v>24</v>
      </c>
      <c r="V2522" s="5">
        <f>IFERROR(VALUE(TRIM(TelcoData2[[#This Row],[TotalCharges]])),"")</f>
        <v>2839.45</v>
      </c>
      <c r="W2522">
        <f>IF(TelcoData2[[#This Row],[Churn]]="Yes",1,0)</f>
        <v>0</v>
      </c>
      <c r="X2522" t="str">
        <f>IF(TelcoData2[[#This Row],[tenure]]&lt;=12,"0-12 Months",
IF(TelcoData2[[#This Row],[tenure]]&lt;=24,"13-24 Months",
IF(TelcoData2[[#This Row],[tenure]]&lt;=36,"25-36 Months",
IF(TelcoData2[[#This Row],[tenure]]&lt;=48,"37-48 Months",
IF(TelcoData2[[#This Row],[tenure]]&lt;=60,"49-60 Months",
"61-72 Months")))))</f>
        <v>25-36 Months</v>
      </c>
    </row>
    <row r="2523" spans="1:24" x14ac:dyDescent="0.3">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s="5">
        <v>3132.75</v>
      </c>
      <c r="U2523" t="s">
        <v>23</v>
      </c>
      <c r="V2523" s="5">
        <f>IFERROR(VALUE(TRIM(TelcoData2[[#This Row],[TotalCharges]])),"")</f>
        <v>3132.75</v>
      </c>
      <c r="W2523">
        <f>IF(TelcoData2[[#This Row],[Churn]]="Yes",1,0)</f>
        <v>1</v>
      </c>
      <c r="X2523" t="str">
        <f>IF(TelcoData2[[#This Row],[tenure]]&lt;=12,"0-12 Months",
IF(TelcoData2[[#This Row],[tenure]]&lt;=24,"13-24 Months",
IF(TelcoData2[[#This Row],[tenure]]&lt;=36,"25-36 Months",
IF(TelcoData2[[#This Row],[tenure]]&lt;=48,"37-48 Months",
IF(TelcoData2[[#This Row],[tenure]]&lt;=60,"49-60 Months",
"61-72 Months")))))</f>
        <v>25-36 Months</v>
      </c>
    </row>
    <row r="2524" spans="1:24" x14ac:dyDescent="0.3">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s="5">
        <v>3942.45</v>
      </c>
      <c r="U2524" t="s">
        <v>24</v>
      </c>
      <c r="V2524" s="5">
        <f>IFERROR(VALUE(TRIM(TelcoData2[[#This Row],[TotalCharges]])),"")</f>
        <v>3942.45</v>
      </c>
      <c r="W2524">
        <f>IF(TelcoData2[[#This Row],[Churn]]="Yes",1,0)</f>
        <v>0</v>
      </c>
      <c r="X2524" t="str">
        <f>IF(TelcoData2[[#This Row],[tenure]]&lt;=12,"0-12 Months",
IF(TelcoData2[[#This Row],[tenure]]&lt;=24,"13-24 Months",
IF(TelcoData2[[#This Row],[tenure]]&lt;=36,"25-36 Months",
IF(TelcoData2[[#This Row],[tenure]]&lt;=48,"37-48 Months",
IF(TelcoData2[[#This Row],[tenure]]&lt;=60,"49-60 Months",
"61-72 Months")))))</f>
        <v>49-60 Months</v>
      </c>
    </row>
    <row r="2525" spans="1:24" x14ac:dyDescent="0.3">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s="5">
        <v>873.4</v>
      </c>
      <c r="U2525" t="s">
        <v>24</v>
      </c>
      <c r="V2525" s="5">
        <f>IFERROR(VALUE(TRIM(TelcoData2[[#This Row],[TotalCharges]])),"")</f>
        <v>873.4</v>
      </c>
      <c r="W2525">
        <f>IF(TelcoData2[[#This Row],[Churn]]="Yes",1,0)</f>
        <v>0</v>
      </c>
      <c r="X2525" t="str">
        <f>IF(TelcoData2[[#This Row],[tenure]]&lt;=12,"0-12 Months",
IF(TelcoData2[[#This Row],[tenure]]&lt;=24,"13-24 Months",
IF(TelcoData2[[#This Row],[tenure]]&lt;=36,"25-36 Months",
IF(TelcoData2[[#This Row],[tenure]]&lt;=48,"37-48 Months",
IF(TelcoData2[[#This Row],[tenure]]&lt;=60,"49-60 Months",
"61-72 Months")))))</f>
        <v>37-48 Months</v>
      </c>
    </row>
    <row r="2526" spans="1:24" x14ac:dyDescent="0.3">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s="5">
        <v>1529.65</v>
      </c>
      <c r="U2526" t="s">
        <v>24</v>
      </c>
      <c r="V2526" s="5">
        <f>IFERROR(VALUE(TRIM(TelcoData2[[#This Row],[TotalCharges]])),"")</f>
        <v>1529.65</v>
      </c>
      <c r="W2526">
        <f>IF(TelcoData2[[#This Row],[Churn]]="Yes",1,0)</f>
        <v>0</v>
      </c>
      <c r="X2526" t="str">
        <f>IF(TelcoData2[[#This Row],[tenure]]&lt;=12,"0-12 Months",
IF(TelcoData2[[#This Row],[tenure]]&lt;=24,"13-24 Months",
IF(TelcoData2[[#This Row],[tenure]]&lt;=36,"25-36 Months",
IF(TelcoData2[[#This Row],[tenure]]&lt;=48,"37-48 Months",
IF(TelcoData2[[#This Row],[tenure]]&lt;=60,"49-60 Months",
"61-72 Months")))))</f>
        <v>61-72 Months</v>
      </c>
    </row>
    <row r="2527" spans="1:24" x14ac:dyDescent="0.3">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s="5">
        <v>6991.6</v>
      </c>
      <c r="U2527" t="s">
        <v>24</v>
      </c>
      <c r="V2527" s="5">
        <f>IFERROR(VALUE(TRIM(TelcoData2[[#This Row],[TotalCharges]])),"")</f>
        <v>6991.6</v>
      </c>
      <c r="W2527">
        <f>IF(TelcoData2[[#This Row],[Churn]]="Yes",1,0)</f>
        <v>0</v>
      </c>
      <c r="X2527" t="str">
        <f>IF(TelcoData2[[#This Row],[tenure]]&lt;=12,"0-12 Months",
IF(TelcoData2[[#This Row],[tenure]]&lt;=24,"13-24 Months",
IF(TelcoData2[[#This Row],[tenure]]&lt;=36,"25-36 Months",
IF(TelcoData2[[#This Row],[tenure]]&lt;=48,"37-48 Months",
IF(TelcoData2[[#This Row],[tenure]]&lt;=60,"49-60 Months",
"61-72 Months")))))</f>
        <v>61-72 Months</v>
      </c>
    </row>
    <row r="2528" spans="1:24" x14ac:dyDescent="0.3">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s="5">
        <v>19.399999999999999</v>
      </c>
      <c r="U2528" t="s">
        <v>23</v>
      </c>
      <c r="V2528" s="5">
        <f>IFERROR(VALUE(TRIM(TelcoData2[[#This Row],[TotalCharges]])),"")</f>
        <v>19.399999999999999</v>
      </c>
      <c r="W2528">
        <f>IF(TelcoData2[[#This Row],[Churn]]="Yes",1,0)</f>
        <v>1</v>
      </c>
      <c r="X2528" t="str">
        <f>IF(TelcoData2[[#This Row],[tenure]]&lt;=12,"0-12 Months",
IF(TelcoData2[[#This Row],[tenure]]&lt;=24,"13-24 Months",
IF(TelcoData2[[#This Row],[tenure]]&lt;=36,"25-36 Months",
IF(TelcoData2[[#This Row],[tenure]]&lt;=48,"37-48 Months",
IF(TelcoData2[[#This Row],[tenure]]&lt;=60,"49-60 Months",
"61-72 Months")))))</f>
        <v>0-12 Months</v>
      </c>
    </row>
    <row r="2529" spans="1:24" x14ac:dyDescent="0.3">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s="5">
        <v>803.3</v>
      </c>
      <c r="U2529" t="s">
        <v>23</v>
      </c>
      <c r="V2529" s="5">
        <f>IFERROR(VALUE(TRIM(TelcoData2[[#This Row],[TotalCharges]])),"")</f>
        <v>803.3</v>
      </c>
      <c r="W2529">
        <f>IF(TelcoData2[[#This Row],[Churn]]="Yes",1,0)</f>
        <v>1</v>
      </c>
      <c r="X2529" t="str">
        <f>IF(TelcoData2[[#This Row],[tenure]]&lt;=12,"0-12 Months",
IF(TelcoData2[[#This Row],[tenure]]&lt;=24,"13-24 Months",
IF(TelcoData2[[#This Row],[tenure]]&lt;=36,"25-36 Months",
IF(TelcoData2[[#This Row],[tenure]]&lt;=48,"37-48 Months",
IF(TelcoData2[[#This Row],[tenure]]&lt;=60,"49-60 Months",
"61-72 Months")))))</f>
        <v>0-12 Months</v>
      </c>
    </row>
    <row r="2530" spans="1:24" x14ac:dyDescent="0.3">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s="5">
        <v>679.3</v>
      </c>
      <c r="U2530" t="s">
        <v>23</v>
      </c>
      <c r="V2530" s="5">
        <f>IFERROR(VALUE(TRIM(TelcoData2[[#This Row],[TotalCharges]])),"")</f>
        <v>679.3</v>
      </c>
      <c r="W2530">
        <f>IF(TelcoData2[[#This Row],[Churn]]="Yes",1,0)</f>
        <v>1</v>
      </c>
      <c r="X2530" t="str">
        <f>IF(TelcoData2[[#This Row],[tenure]]&lt;=12,"0-12 Months",
IF(TelcoData2[[#This Row],[tenure]]&lt;=24,"13-24 Months",
IF(TelcoData2[[#This Row],[tenure]]&lt;=36,"25-36 Months",
IF(TelcoData2[[#This Row],[tenure]]&lt;=48,"37-48 Months",
IF(TelcoData2[[#This Row],[tenure]]&lt;=60,"49-60 Months",
"61-72 Months")))))</f>
        <v>0-12 Months</v>
      </c>
    </row>
    <row r="2531" spans="1:24" x14ac:dyDescent="0.3">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s="5">
        <v>2791.5</v>
      </c>
      <c r="U2531" t="s">
        <v>23</v>
      </c>
      <c r="V2531" s="5">
        <f>IFERROR(VALUE(TRIM(TelcoData2[[#This Row],[TotalCharges]])),"")</f>
        <v>2791.5</v>
      </c>
      <c r="W2531">
        <f>IF(TelcoData2[[#This Row],[Churn]]="Yes",1,0)</f>
        <v>1</v>
      </c>
      <c r="X2531" t="str">
        <f>IF(TelcoData2[[#This Row],[tenure]]&lt;=12,"0-12 Months",
IF(TelcoData2[[#This Row],[tenure]]&lt;=24,"13-24 Months",
IF(TelcoData2[[#This Row],[tenure]]&lt;=36,"25-36 Months",
IF(TelcoData2[[#This Row],[tenure]]&lt;=48,"37-48 Months",
IF(TelcoData2[[#This Row],[tenure]]&lt;=60,"49-60 Months",
"61-72 Months")))))</f>
        <v>37-48 Months</v>
      </c>
    </row>
    <row r="2532" spans="1:24" x14ac:dyDescent="0.3">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s="5">
        <v>715</v>
      </c>
      <c r="U2532" t="s">
        <v>24</v>
      </c>
      <c r="V2532" s="5">
        <f>IFERROR(VALUE(TRIM(TelcoData2[[#This Row],[TotalCharges]])),"")</f>
        <v>715</v>
      </c>
      <c r="W2532">
        <f>IF(TelcoData2[[#This Row],[Churn]]="Yes",1,0)</f>
        <v>0</v>
      </c>
      <c r="X2532" t="str">
        <f>IF(TelcoData2[[#This Row],[tenure]]&lt;=12,"0-12 Months",
IF(TelcoData2[[#This Row],[tenure]]&lt;=24,"13-24 Months",
IF(TelcoData2[[#This Row],[tenure]]&lt;=36,"25-36 Months",
IF(TelcoData2[[#This Row],[tenure]]&lt;=48,"37-48 Months",
IF(TelcoData2[[#This Row],[tenure]]&lt;=60,"49-60 Months",
"61-72 Months")))))</f>
        <v>0-12 Months</v>
      </c>
    </row>
    <row r="2533" spans="1:24" x14ac:dyDescent="0.3">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s="5">
        <v>1681.6</v>
      </c>
      <c r="U2533" t="s">
        <v>24</v>
      </c>
      <c r="V2533" s="5">
        <f>IFERROR(VALUE(TRIM(TelcoData2[[#This Row],[TotalCharges]])),"")</f>
        <v>1681.6</v>
      </c>
      <c r="W2533">
        <f>IF(TelcoData2[[#This Row],[Churn]]="Yes",1,0)</f>
        <v>0</v>
      </c>
      <c r="X2533" t="str">
        <f>IF(TelcoData2[[#This Row],[tenure]]&lt;=12,"0-12 Months",
IF(TelcoData2[[#This Row],[tenure]]&lt;=24,"13-24 Months",
IF(TelcoData2[[#This Row],[tenure]]&lt;=36,"25-36 Months",
IF(TelcoData2[[#This Row],[tenure]]&lt;=48,"37-48 Months",
IF(TelcoData2[[#This Row],[tenure]]&lt;=60,"49-60 Months",
"61-72 Months")))))</f>
        <v>61-72 Months</v>
      </c>
    </row>
    <row r="2534" spans="1:24" x14ac:dyDescent="0.3">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s="5">
        <v>4016.2</v>
      </c>
      <c r="U2534" t="s">
        <v>24</v>
      </c>
      <c r="V2534" s="5">
        <f>IFERROR(VALUE(TRIM(TelcoData2[[#This Row],[TotalCharges]])),"")</f>
        <v>4016.2</v>
      </c>
      <c r="W2534">
        <f>IF(TelcoData2[[#This Row],[Churn]]="Yes",1,0)</f>
        <v>0</v>
      </c>
      <c r="X2534" t="str">
        <f>IF(TelcoData2[[#This Row],[tenure]]&lt;=12,"0-12 Months",
IF(TelcoData2[[#This Row],[tenure]]&lt;=24,"13-24 Months",
IF(TelcoData2[[#This Row],[tenure]]&lt;=36,"25-36 Months",
IF(TelcoData2[[#This Row],[tenure]]&lt;=48,"37-48 Months",
IF(TelcoData2[[#This Row],[tenure]]&lt;=60,"49-60 Months",
"61-72 Months")))))</f>
        <v>37-48 Months</v>
      </c>
    </row>
    <row r="2535" spans="1:24" x14ac:dyDescent="0.3">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s="5">
        <v>3281.65</v>
      </c>
      <c r="U2535" t="s">
        <v>24</v>
      </c>
      <c r="V2535" s="5">
        <f>IFERROR(VALUE(TRIM(TelcoData2[[#This Row],[TotalCharges]])),"")</f>
        <v>3281.65</v>
      </c>
      <c r="W2535">
        <f>IF(TelcoData2[[#This Row],[Churn]]="Yes",1,0)</f>
        <v>0</v>
      </c>
      <c r="X2535" t="str">
        <f>IF(TelcoData2[[#This Row],[tenure]]&lt;=12,"0-12 Months",
IF(TelcoData2[[#This Row],[tenure]]&lt;=24,"13-24 Months",
IF(TelcoData2[[#This Row],[tenure]]&lt;=36,"25-36 Months",
IF(TelcoData2[[#This Row],[tenure]]&lt;=48,"37-48 Months",
IF(TelcoData2[[#This Row],[tenure]]&lt;=60,"49-60 Months",
"61-72 Months")))))</f>
        <v>61-72 Months</v>
      </c>
    </row>
    <row r="2536" spans="1:24" x14ac:dyDescent="0.3">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s="5">
        <v>7317.1</v>
      </c>
      <c r="U2536" t="s">
        <v>24</v>
      </c>
      <c r="V2536" s="5">
        <f>IFERROR(VALUE(TRIM(TelcoData2[[#This Row],[TotalCharges]])),"")</f>
        <v>7317.1</v>
      </c>
      <c r="W2536">
        <f>IF(TelcoData2[[#This Row],[Churn]]="Yes",1,0)</f>
        <v>0</v>
      </c>
      <c r="X2536" t="str">
        <f>IF(TelcoData2[[#This Row],[tenure]]&lt;=12,"0-12 Months",
IF(TelcoData2[[#This Row],[tenure]]&lt;=24,"13-24 Months",
IF(TelcoData2[[#This Row],[tenure]]&lt;=36,"25-36 Months",
IF(TelcoData2[[#This Row],[tenure]]&lt;=48,"37-48 Months",
IF(TelcoData2[[#This Row],[tenure]]&lt;=60,"49-60 Months",
"61-72 Months")))))</f>
        <v>61-72 Months</v>
      </c>
    </row>
    <row r="2537" spans="1:24" x14ac:dyDescent="0.3">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s="5">
        <v>6474.45</v>
      </c>
      <c r="U2537" t="s">
        <v>24</v>
      </c>
      <c r="V2537" s="5">
        <f>IFERROR(VALUE(TRIM(TelcoData2[[#This Row],[TotalCharges]])),"")</f>
        <v>6474.45</v>
      </c>
      <c r="W2537">
        <f>IF(TelcoData2[[#This Row],[Churn]]="Yes",1,0)</f>
        <v>0</v>
      </c>
      <c r="X2537" t="str">
        <f>IF(TelcoData2[[#This Row],[tenure]]&lt;=12,"0-12 Months",
IF(TelcoData2[[#This Row],[tenure]]&lt;=24,"13-24 Months",
IF(TelcoData2[[#This Row],[tenure]]&lt;=36,"25-36 Months",
IF(TelcoData2[[#This Row],[tenure]]&lt;=48,"37-48 Months",
IF(TelcoData2[[#This Row],[tenure]]&lt;=60,"49-60 Months",
"61-72 Months")))))</f>
        <v>61-72 Months</v>
      </c>
    </row>
    <row r="2538" spans="1:24" x14ac:dyDescent="0.3">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s="5">
        <v>676.35</v>
      </c>
      <c r="U2538" t="s">
        <v>23</v>
      </c>
      <c r="V2538" s="5">
        <f>IFERROR(VALUE(TRIM(TelcoData2[[#This Row],[TotalCharges]])),"")</f>
        <v>676.35</v>
      </c>
      <c r="W2538">
        <f>IF(TelcoData2[[#This Row],[Churn]]="Yes",1,0)</f>
        <v>1</v>
      </c>
      <c r="X2538" t="str">
        <f>IF(TelcoData2[[#This Row],[tenure]]&lt;=12,"0-12 Months",
IF(TelcoData2[[#This Row],[tenure]]&lt;=24,"13-24 Months",
IF(TelcoData2[[#This Row],[tenure]]&lt;=36,"25-36 Months",
IF(TelcoData2[[#This Row],[tenure]]&lt;=48,"37-48 Months",
IF(TelcoData2[[#This Row],[tenure]]&lt;=60,"49-60 Months",
"61-72 Months")))))</f>
        <v>25-36 Months</v>
      </c>
    </row>
    <row r="2539" spans="1:24" x14ac:dyDescent="0.3">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s="5">
        <v>8164.1</v>
      </c>
      <c r="U2539" t="s">
        <v>24</v>
      </c>
      <c r="V2539" s="5">
        <f>IFERROR(VALUE(TRIM(TelcoData2[[#This Row],[TotalCharges]])),"")</f>
        <v>8164.1</v>
      </c>
      <c r="W2539">
        <f>IF(TelcoData2[[#This Row],[Churn]]="Yes",1,0)</f>
        <v>0</v>
      </c>
      <c r="X2539" t="str">
        <f>IF(TelcoData2[[#This Row],[tenure]]&lt;=12,"0-12 Months",
IF(TelcoData2[[#This Row],[tenure]]&lt;=24,"13-24 Months",
IF(TelcoData2[[#This Row],[tenure]]&lt;=36,"25-36 Months",
IF(TelcoData2[[#This Row],[tenure]]&lt;=48,"37-48 Months",
IF(TelcoData2[[#This Row],[tenure]]&lt;=60,"49-60 Months",
"61-72 Months")))))</f>
        <v>61-72 Months</v>
      </c>
    </row>
    <row r="2540" spans="1:24" x14ac:dyDescent="0.3">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s="5">
        <v>1325.85</v>
      </c>
      <c r="U2540" t="s">
        <v>24</v>
      </c>
      <c r="V2540" s="5">
        <f>IFERROR(VALUE(TRIM(TelcoData2[[#This Row],[TotalCharges]])),"")</f>
        <v>1325.85</v>
      </c>
      <c r="W2540">
        <f>IF(TelcoData2[[#This Row],[Churn]]="Yes",1,0)</f>
        <v>0</v>
      </c>
      <c r="X2540" t="str">
        <f>IF(TelcoData2[[#This Row],[tenure]]&lt;=12,"0-12 Months",
IF(TelcoData2[[#This Row],[tenure]]&lt;=24,"13-24 Months",
IF(TelcoData2[[#This Row],[tenure]]&lt;=36,"25-36 Months",
IF(TelcoData2[[#This Row],[tenure]]&lt;=48,"37-48 Months",
IF(TelcoData2[[#This Row],[tenure]]&lt;=60,"49-60 Months",
"61-72 Months")))))</f>
        <v>25-36 Months</v>
      </c>
    </row>
    <row r="2541" spans="1:24" x14ac:dyDescent="0.3">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s="5">
        <v>1654.85</v>
      </c>
      <c r="U2541" t="s">
        <v>24</v>
      </c>
      <c r="V2541" s="5">
        <f>IFERROR(VALUE(TRIM(TelcoData2[[#This Row],[TotalCharges]])),"")</f>
        <v>1654.85</v>
      </c>
      <c r="W2541">
        <f>IF(TelcoData2[[#This Row],[Churn]]="Yes",1,0)</f>
        <v>0</v>
      </c>
      <c r="X2541" t="str">
        <f>IF(TelcoData2[[#This Row],[tenure]]&lt;=12,"0-12 Months",
IF(TelcoData2[[#This Row],[tenure]]&lt;=24,"13-24 Months",
IF(TelcoData2[[#This Row],[tenure]]&lt;=36,"25-36 Months",
IF(TelcoData2[[#This Row],[tenure]]&lt;=48,"37-48 Months",
IF(TelcoData2[[#This Row],[tenure]]&lt;=60,"49-60 Months",
"61-72 Months")))))</f>
        <v>61-72 Months</v>
      </c>
    </row>
    <row r="2542" spans="1:24" x14ac:dyDescent="0.3">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s="5">
        <v>7795.95</v>
      </c>
      <c r="U2542" t="s">
        <v>24</v>
      </c>
      <c r="V2542" s="5">
        <f>IFERROR(VALUE(TRIM(TelcoData2[[#This Row],[TotalCharges]])),"")</f>
        <v>7795.95</v>
      </c>
      <c r="W2542">
        <f>IF(TelcoData2[[#This Row],[Churn]]="Yes",1,0)</f>
        <v>0</v>
      </c>
      <c r="X2542" t="str">
        <f>IF(TelcoData2[[#This Row],[tenure]]&lt;=12,"0-12 Months",
IF(TelcoData2[[#This Row],[tenure]]&lt;=24,"13-24 Months",
IF(TelcoData2[[#This Row],[tenure]]&lt;=36,"25-36 Months",
IF(TelcoData2[[#This Row],[tenure]]&lt;=48,"37-48 Months",
IF(TelcoData2[[#This Row],[tenure]]&lt;=60,"49-60 Months",
"61-72 Months")))))</f>
        <v>61-72 Months</v>
      </c>
    </row>
    <row r="2543" spans="1:24" x14ac:dyDescent="0.3">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s="5">
        <v>3952.45</v>
      </c>
      <c r="U2543" t="s">
        <v>24</v>
      </c>
      <c r="V2543" s="5">
        <f>IFERROR(VALUE(TRIM(TelcoData2[[#This Row],[TotalCharges]])),"")</f>
        <v>3952.45</v>
      </c>
      <c r="W2543">
        <f>IF(TelcoData2[[#This Row],[Churn]]="Yes",1,0)</f>
        <v>0</v>
      </c>
      <c r="X2543" t="str">
        <f>IF(TelcoData2[[#This Row],[tenure]]&lt;=12,"0-12 Months",
IF(TelcoData2[[#This Row],[tenure]]&lt;=24,"13-24 Months",
IF(TelcoData2[[#This Row],[tenure]]&lt;=36,"25-36 Months",
IF(TelcoData2[[#This Row],[tenure]]&lt;=48,"37-48 Months",
IF(TelcoData2[[#This Row],[tenure]]&lt;=60,"49-60 Months",
"61-72 Months")))))</f>
        <v>61-72 Months</v>
      </c>
    </row>
    <row r="2544" spans="1:24" x14ac:dyDescent="0.3">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s="5">
        <v>2495.15</v>
      </c>
      <c r="U2544" t="s">
        <v>24</v>
      </c>
      <c r="V2544" s="5">
        <f>IFERROR(VALUE(TRIM(TelcoData2[[#This Row],[TotalCharges]])),"")</f>
        <v>2495.15</v>
      </c>
      <c r="W2544">
        <f>IF(TelcoData2[[#This Row],[Churn]]="Yes",1,0)</f>
        <v>0</v>
      </c>
      <c r="X2544" t="str">
        <f>IF(TelcoData2[[#This Row],[tenure]]&lt;=12,"0-12 Months",
IF(TelcoData2[[#This Row],[tenure]]&lt;=24,"13-24 Months",
IF(TelcoData2[[#This Row],[tenure]]&lt;=36,"25-36 Months",
IF(TelcoData2[[#This Row],[tenure]]&lt;=48,"37-48 Months",
IF(TelcoData2[[#This Row],[tenure]]&lt;=60,"49-60 Months",
"61-72 Months")))))</f>
        <v>25-36 Months</v>
      </c>
    </row>
    <row r="2545" spans="1:24" x14ac:dyDescent="0.3">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s="5">
        <v>1230.25</v>
      </c>
      <c r="U2545" t="s">
        <v>23</v>
      </c>
      <c r="V2545" s="5">
        <f>IFERROR(VALUE(TRIM(TelcoData2[[#This Row],[TotalCharges]])),"")</f>
        <v>1230.25</v>
      </c>
      <c r="W2545">
        <f>IF(TelcoData2[[#This Row],[Churn]]="Yes",1,0)</f>
        <v>1</v>
      </c>
      <c r="X2545" t="str">
        <f>IF(TelcoData2[[#This Row],[tenure]]&lt;=12,"0-12 Months",
IF(TelcoData2[[#This Row],[tenure]]&lt;=24,"13-24 Months",
IF(TelcoData2[[#This Row],[tenure]]&lt;=36,"25-36 Months",
IF(TelcoData2[[#This Row],[tenure]]&lt;=48,"37-48 Months",
IF(TelcoData2[[#This Row],[tenure]]&lt;=60,"49-60 Months",
"61-72 Months")))))</f>
        <v>13-24 Months</v>
      </c>
    </row>
    <row r="2546" spans="1:24" x14ac:dyDescent="0.3">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s="5">
        <v>876.75</v>
      </c>
      <c r="U2546" t="s">
        <v>24</v>
      </c>
      <c r="V2546" s="5">
        <f>IFERROR(VALUE(TRIM(TelcoData2[[#This Row],[TotalCharges]])),"")</f>
        <v>876.75</v>
      </c>
      <c r="W2546">
        <f>IF(TelcoData2[[#This Row],[Churn]]="Yes",1,0)</f>
        <v>0</v>
      </c>
      <c r="X2546" t="str">
        <f>IF(TelcoData2[[#This Row],[tenure]]&lt;=12,"0-12 Months",
IF(TelcoData2[[#This Row],[tenure]]&lt;=24,"13-24 Months",
IF(TelcoData2[[#This Row],[tenure]]&lt;=36,"25-36 Months",
IF(TelcoData2[[#This Row],[tenure]]&lt;=48,"37-48 Months",
IF(TelcoData2[[#This Row],[tenure]]&lt;=60,"49-60 Months",
"61-72 Months")))))</f>
        <v>0-12 Months</v>
      </c>
    </row>
    <row r="2547" spans="1:24" x14ac:dyDescent="0.3">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s="5">
        <v>4263.45</v>
      </c>
      <c r="U2547" t="s">
        <v>24</v>
      </c>
      <c r="V2547" s="5">
        <f>IFERROR(VALUE(TRIM(TelcoData2[[#This Row],[TotalCharges]])),"")</f>
        <v>4263.45</v>
      </c>
      <c r="W2547">
        <f>IF(TelcoData2[[#This Row],[Churn]]="Yes",1,0)</f>
        <v>0</v>
      </c>
      <c r="X2547" t="str">
        <f>IF(TelcoData2[[#This Row],[tenure]]&lt;=12,"0-12 Months",
IF(TelcoData2[[#This Row],[tenure]]&lt;=24,"13-24 Months",
IF(TelcoData2[[#This Row],[tenure]]&lt;=36,"25-36 Months",
IF(TelcoData2[[#This Row],[tenure]]&lt;=48,"37-48 Months",
IF(TelcoData2[[#This Row],[tenure]]&lt;=60,"49-60 Months",
"61-72 Months")))))</f>
        <v>61-72 Months</v>
      </c>
    </row>
    <row r="2548" spans="1:24" x14ac:dyDescent="0.3">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s="5">
        <v>1992.95</v>
      </c>
      <c r="U2548" t="s">
        <v>24</v>
      </c>
      <c r="V2548" s="5">
        <f>IFERROR(VALUE(TRIM(TelcoData2[[#This Row],[TotalCharges]])),"")</f>
        <v>1992.95</v>
      </c>
      <c r="W2548">
        <f>IF(TelcoData2[[#This Row],[Churn]]="Yes",1,0)</f>
        <v>0</v>
      </c>
      <c r="X2548" t="str">
        <f>IF(TelcoData2[[#This Row],[tenure]]&lt;=12,"0-12 Months",
IF(TelcoData2[[#This Row],[tenure]]&lt;=24,"13-24 Months",
IF(TelcoData2[[#This Row],[tenure]]&lt;=36,"25-36 Months",
IF(TelcoData2[[#This Row],[tenure]]&lt;=48,"37-48 Months",
IF(TelcoData2[[#This Row],[tenure]]&lt;=60,"49-60 Months",
"61-72 Months")))))</f>
        <v>25-36 Months</v>
      </c>
    </row>
    <row r="2549" spans="1:24" x14ac:dyDescent="0.3">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s="5">
        <v>1982.1</v>
      </c>
      <c r="U2549" t="s">
        <v>24</v>
      </c>
      <c r="V2549" s="5">
        <f>IFERROR(VALUE(TRIM(TelcoData2[[#This Row],[TotalCharges]])),"")</f>
        <v>1982.1</v>
      </c>
      <c r="W2549">
        <f>IF(TelcoData2[[#This Row],[Churn]]="Yes",1,0)</f>
        <v>0</v>
      </c>
      <c r="X2549" t="str">
        <f>IF(TelcoData2[[#This Row],[tenure]]&lt;=12,"0-12 Months",
IF(TelcoData2[[#This Row],[tenure]]&lt;=24,"13-24 Months",
IF(TelcoData2[[#This Row],[tenure]]&lt;=36,"25-36 Months",
IF(TelcoData2[[#This Row],[tenure]]&lt;=48,"37-48 Months",
IF(TelcoData2[[#This Row],[tenure]]&lt;=60,"49-60 Months",
"61-72 Months")))))</f>
        <v>49-60 Months</v>
      </c>
    </row>
    <row r="2550" spans="1:24" x14ac:dyDescent="0.3">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s="5">
        <v>562.70000000000005</v>
      </c>
      <c r="U2550" t="s">
        <v>24</v>
      </c>
      <c r="V2550" s="5">
        <f>IFERROR(VALUE(TRIM(TelcoData2[[#This Row],[TotalCharges]])),"")</f>
        <v>562.70000000000005</v>
      </c>
      <c r="W2550">
        <f>IF(TelcoData2[[#This Row],[Churn]]="Yes",1,0)</f>
        <v>0</v>
      </c>
      <c r="X2550" t="str">
        <f>IF(TelcoData2[[#This Row],[tenure]]&lt;=12,"0-12 Months",
IF(TelcoData2[[#This Row],[tenure]]&lt;=24,"13-24 Months",
IF(TelcoData2[[#This Row],[tenure]]&lt;=36,"25-36 Months",
IF(TelcoData2[[#This Row],[tenure]]&lt;=48,"37-48 Months",
IF(TelcoData2[[#This Row],[tenure]]&lt;=60,"49-60 Months",
"61-72 Months")))))</f>
        <v>0-12 Months</v>
      </c>
    </row>
    <row r="2551" spans="1:24" x14ac:dyDescent="0.3">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s="5">
        <v>33.700000000000003</v>
      </c>
      <c r="U2551" t="s">
        <v>24</v>
      </c>
      <c r="V2551" s="5">
        <f>IFERROR(VALUE(TRIM(TelcoData2[[#This Row],[TotalCharges]])),"")</f>
        <v>33.700000000000003</v>
      </c>
      <c r="W2551">
        <f>IF(TelcoData2[[#This Row],[Churn]]="Yes",1,0)</f>
        <v>0</v>
      </c>
      <c r="X2551" t="str">
        <f>IF(TelcoData2[[#This Row],[tenure]]&lt;=12,"0-12 Months",
IF(TelcoData2[[#This Row],[tenure]]&lt;=24,"13-24 Months",
IF(TelcoData2[[#This Row],[tenure]]&lt;=36,"25-36 Months",
IF(TelcoData2[[#This Row],[tenure]]&lt;=48,"37-48 Months",
IF(TelcoData2[[#This Row],[tenure]]&lt;=60,"49-60 Months",
"61-72 Months")))))</f>
        <v>0-12 Months</v>
      </c>
    </row>
    <row r="2552" spans="1:24" x14ac:dyDescent="0.3">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s="5">
        <v>1090.0999999999999</v>
      </c>
      <c r="U2552" t="s">
        <v>24</v>
      </c>
      <c r="V2552" s="5">
        <f>IFERROR(VALUE(TRIM(TelcoData2[[#This Row],[TotalCharges]])),"")</f>
        <v>1090.0999999999999</v>
      </c>
      <c r="W2552">
        <f>IF(TelcoData2[[#This Row],[Churn]]="Yes",1,0)</f>
        <v>0</v>
      </c>
      <c r="X2552" t="str">
        <f>IF(TelcoData2[[#This Row],[tenure]]&lt;=12,"0-12 Months",
IF(TelcoData2[[#This Row],[tenure]]&lt;=24,"13-24 Months",
IF(TelcoData2[[#This Row],[tenure]]&lt;=36,"25-36 Months",
IF(TelcoData2[[#This Row],[tenure]]&lt;=48,"37-48 Months",
IF(TelcoData2[[#This Row],[tenure]]&lt;=60,"49-60 Months",
"61-72 Months")))))</f>
        <v>49-60 Months</v>
      </c>
    </row>
    <row r="2553" spans="1:24" x14ac:dyDescent="0.3">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s="5">
        <v>227.45</v>
      </c>
      <c r="U2553" t="s">
        <v>24</v>
      </c>
      <c r="V2553" s="5">
        <f>IFERROR(VALUE(TRIM(TelcoData2[[#This Row],[TotalCharges]])),"")</f>
        <v>227.45</v>
      </c>
      <c r="W2553">
        <f>IF(TelcoData2[[#This Row],[Churn]]="Yes",1,0)</f>
        <v>0</v>
      </c>
      <c r="X2553" t="str">
        <f>IF(TelcoData2[[#This Row],[tenure]]&lt;=12,"0-12 Months",
IF(TelcoData2[[#This Row],[tenure]]&lt;=24,"13-24 Months",
IF(TelcoData2[[#This Row],[tenure]]&lt;=36,"25-36 Months",
IF(TelcoData2[[#This Row],[tenure]]&lt;=48,"37-48 Months",
IF(TelcoData2[[#This Row],[tenure]]&lt;=60,"49-60 Months",
"61-72 Months")))))</f>
        <v>0-12 Months</v>
      </c>
    </row>
    <row r="2554" spans="1:24" x14ac:dyDescent="0.3">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s="5">
        <v>1250.8499999999999</v>
      </c>
      <c r="U2554" t="s">
        <v>24</v>
      </c>
      <c r="V2554" s="5">
        <f>IFERROR(VALUE(TRIM(TelcoData2[[#This Row],[TotalCharges]])),"")</f>
        <v>1250.8499999999999</v>
      </c>
      <c r="W2554">
        <f>IF(TelcoData2[[#This Row],[Churn]]="Yes",1,0)</f>
        <v>0</v>
      </c>
      <c r="X2554" t="str">
        <f>IF(TelcoData2[[#This Row],[tenure]]&lt;=12,"0-12 Months",
IF(TelcoData2[[#This Row],[tenure]]&lt;=24,"13-24 Months",
IF(TelcoData2[[#This Row],[tenure]]&lt;=36,"25-36 Months",
IF(TelcoData2[[#This Row],[tenure]]&lt;=48,"37-48 Months",
IF(TelcoData2[[#This Row],[tenure]]&lt;=60,"49-60 Months",
"61-72 Months")))))</f>
        <v>37-48 Months</v>
      </c>
    </row>
    <row r="2555" spans="1:24" x14ac:dyDescent="0.3">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s="5">
        <v>37.200000000000003</v>
      </c>
      <c r="U2555" t="s">
        <v>24</v>
      </c>
      <c r="V2555" s="5">
        <f>IFERROR(VALUE(TRIM(TelcoData2[[#This Row],[TotalCharges]])),"")</f>
        <v>37.200000000000003</v>
      </c>
      <c r="W2555">
        <f>IF(TelcoData2[[#This Row],[Churn]]="Yes",1,0)</f>
        <v>0</v>
      </c>
      <c r="X2555" t="str">
        <f>IF(TelcoData2[[#This Row],[tenure]]&lt;=12,"0-12 Months",
IF(TelcoData2[[#This Row],[tenure]]&lt;=24,"13-24 Months",
IF(TelcoData2[[#This Row],[tenure]]&lt;=36,"25-36 Months",
IF(TelcoData2[[#This Row],[tenure]]&lt;=48,"37-48 Months",
IF(TelcoData2[[#This Row],[tenure]]&lt;=60,"49-60 Months",
"61-72 Months")))))</f>
        <v>0-12 Months</v>
      </c>
    </row>
    <row r="2556" spans="1:24" x14ac:dyDescent="0.3">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s="5">
        <v>892.7</v>
      </c>
      <c r="U2556" t="s">
        <v>24</v>
      </c>
      <c r="V2556" s="5">
        <f>IFERROR(VALUE(TRIM(TelcoData2[[#This Row],[TotalCharges]])),"")</f>
        <v>892.7</v>
      </c>
      <c r="W2556">
        <f>IF(TelcoData2[[#This Row],[Churn]]="Yes",1,0)</f>
        <v>0</v>
      </c>
      <c r="X2556" t="str">
        <f>IF(TelcoData2[[#This Row],[tenure]]&lt;=12,"0-12 Months",
IF(TelcoData2[[#This Row],[tenure]]&lt;=24,"13-24 Months",
IF(TelcoData2[[#This Row],[tenure]]&lt;=36,"25-36 Months",
IF(TelcoData2[[#This Row],[tenure]]&lt;=48,"37-48 Months",
IF(TelcoData2[[#This Row],[tenure]]&lt;=60,"49-60 Months",
"61-72 Months")))))</f>
        <v>13-24 Months</v>
      </c>
    </row>
    <row r="2557" spans="1:24" x14ac:dyDescent="0.3">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s="5">
        <v>487.75</v>
      </c>
      <c r="U2557" t="s">
        <v>24</v>
      </c>
      <c r="V2557" s="5">
        <f>IFERROR(VALUE(TRIM(TelcoData2[[#This Row],[TotalCharges]])),"")</f>
        <v>487.75</v>
      </c>
      <c r="W2557">
        <f>IF(TelcoData2[[#This Row],[Churn]]="Yes",1,0)</f>
        <v>0</v>
      </c>
      <c r="X2557" t="str">
        <f>IF(TelcoData2[[#This Row],[tenure]]&lt;=12,"0-12 Months",
IF(TelcoData2[[#This Row],[tenure]]&lt;=24,"13-24 Months",
IF(TelcoData2[[#This Row],[tenure]]&lt;=36,"25-36 Months",
IF(TelcoData2[[#This Row],[tenure]]&lt;=48,"37-48 Months",
IF(TelcoData2[[#This Row],[tenure]]&lt;=60,"49-60 Months",
"61-72 Months")))))</f>
        <v>0-12 Months</v>
      </c>
    </row>
    <row r="2558" spans="1:24" x14ac:dyDescent="0.3">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s="5">
        <v>3713.95</v>
      </c>
      <c r="U2558" t="s">
        <v>24</v>
      </c>
      <c r="V2558" s="5">
        <f>IFERROR(VALUE(TRIM(TelcoData2[[#This Row],[TotalCharges]])),"")</f>
        <v>3713.95</v>
      </c>
      <c r="W2558">
        <f>IF(TelcoData2[[#This Row],[Churn]]="Yes",1,0)</f>
        <v>0</v>
      </c>
      <c r="X2558" t="str">
        <f>IF(TelcoData2[[#This Row],[tenure]]&lt;=12,"0-12 Months",
IF(TelcoData2[[#This Row],[tenure]]&lt;=24,"13-24 Months",
IF(TelcoData2[[#This Row],[tenure]]&lt;=36,"25-36 Months",
IF(TelcoData2[[#This Row],[tenure]]&lt;=48,"37-48 Months",
IF(TelcoData2[[#This Row],[tenure]]&lt;=60,"49-60 Months",
"61-72 Months")))))</f>
        <v>37-48 Months</v>
      </c>
    </row>
    <row r="2559" spans="1:24" x14ac:dyDescent="0.3">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s="5">
        <v>141.69999999999999</v>
      </c>
      <c r="U2559" t="s">
        <v>24</v>
      </c>
      <c r="V2559" s="5">
        <f>IFERROR(VALUE(TRIM(TelcoData2[[#This Row],[TotalCharges]])),"")</f>
        <v>141.69999999999999</v>
      </c>
      <c r="W2559">
        <f>IF(TelcoData2[[#This Row],[Churn]]="Yes",1,0)</f>
        <v>0</v>
      </c>
      <c r="X2559" t="str">
        <f>IF(TelcoData2[[#This Row],[tenure]]&lt;=12,"0-12 Months",
IF(TelcoData2[[#This Row],[tenure]]&lt;=24,"13-24 Months",
IF(TelcoData2[[#This Row],[tenure]]&lt;=36,"25-36 Months",
IF(TelcoData2[[#This Row],[tenure]]&lt;=48,"37-48 Months",
IF(TelcoData2[[#This Row],[tenure]]&lt;=60,"49-60 Months",
"61-72 Months")))))</f>
        <v>0-12 Months</v>
      </c>
    </row>
    <row r="2560" spans="1:24" x14ac:dyDescent="0.3">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s="5">
        <v>678.2</v>
      </c>
      <c r="U2560" t="s">
        <v>24</v>
      </c>
      <c r="V2560" s="5">
        <f>IFERROR(VALUE(TRIM(TelcoData2[[#This Row],[TotalCharges]])),"")</f>
        <v>678.2</v>
      </c>
      <c r="W2560">
        <f>IF(TelcoData2[[#This Row],[Churn]]="Yes",1,0)</f>
        <v>0</v>
      </c>
      <c r="X2560" t="str">
        <f>IF(TelcoData2[[#This Row],[tenure]]&lt;=12,"0-12 Months",
IF(TelcoData2[[#This Row],[tenure]]&lt;=24,"13-24 Months",
IF(TelcoData2[[#This Row],[tenure]]&lt;=36,"25-36 Months",
IF(TelcoData2[[#This Row],[tenure]]&lt;=48,"37-48 Months",
IF(TelcoData2[[#This Row],[tenure]]&lt;=60,"49-60 Months",
"61-72 Months")))))</f>
        <v>37-48 Months</v>
      </c>
    </row>
    <row r="2561" spans="1:24" x14ac:dyDescent="0.3">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s="5">
        <v>8425.2999999999993</v>
      </c>
      <c r="U2561" t="s">
        <v>24</v>
      </c>
      <c r="V2561" s="5">
        <f>IFERROR(VALUE(TRIM(TelcoData2[[#This Row],[TotalCharges]])),"")</f>
        <v>8425.2999999999993</v>
      </c>
      <c r="W2561">
        <f>IF(TelcoData2[[#This Row],[Churn]]="Yes",1,0)</f>
        <v>0</v>
      </c>
      <c r="X2561" t="str">
        <f>IF(TelcoData2[[#This Row],[tenure]]&lt;=12,"0-12 Months",
IF(TelcoData2[[#This Row],[tenure]]&lt;=24,"13-24 Months",
IF(TelcoData2[[#This Row],[tenure]]&lt;=36,"25-36 Months",
IF(TelcoData2[[#This Row],[tenure]]&lt;=48,"37-48 Months",
IF(TelcoData2[[#This Row],[tenure]]&lt;=60,"49-60 Months",
"61-72 Months")))))</f>
        <v>61-72 Months</v>
      </c>
    </row>
    <row r="2562" spans="1:24" x14ac:dyDescent="0.3">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s="5">
        <v>4154.8</v>
      </c>
      <c r="U2562" t="s">
        <v>23</v>
      </c>
      <c r="V2562" s="5">
        <f>IFERROR(VALUE(TRIM(TelcoData2[[#This Row],[TotalCharges]])),"")</f>
        <v>4154.8</v>
      </c>
      <c r="W2562">
        <f>IF(TelcoData2[[#This Row],[Churn]]="Yes",1,0)</f>
        <v>1</v>
      </c>
      <c r="X2562" t="str">
        <f>IF(TelcoData2[[#This Row],[tenure]]&lt;=12,"0-12 Months",
IF(TelcoData2[[#This Row],[tenure]]&lt;=24,"13-24 Months",
IF(TelcoData2[[#This Row],[tenure]]&lt;=36,"25-36 Months",
IF(TelcoData2[[#This Row],[tenure]]&lt;=48,"37-48 Months",
IF(TelcoData2[[#This Row],[tenure]]&lt;=60,"49-60 Months",
"61-72 Months")))))</f>
        <v>37-48 Months</v>
      </c>
    </row>
    <row r="2563" spans="1:24" x14ac:dyDescent="0.3">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s="5">
        <v>7061.65</v>
      </c>
      <c r="U2563" t="s">
        <v>24</v>
      </c>
      <c r="V2563" s="5">
        <f>IFERROR(VALUE(TRIM(TelcoData2[[#This Row],[TotalCharges]])),"")</f>
        <v>7061.65</v>
      </c>
      <c r="W2563">
        <f>IF(TelcoData2[[#This Row],[Churn]]="Yes",1,0)</f>
        <v>0</v>
      </c>
      <c r="X2563" t="str">
        <f>IF(TelcoData2[[#This Row],[tenure]]&lt;=12,"0-12 Months",
IF(TelcoData2[[#This Row],[tenure]]&lt;=24,"13-24 Months",
IF(TelcoData2[[#This Row],[tenure]]&lt;=36,"25-36 Months",
IF(TelcoData2[[#This Row],[tenure]]&lt;=48,"37-48 Months",
IF(TelcoData2[[#This Row],[tenure]]&lt;=60,"49-60 Months",
"61-72 Months")))))</f>
        <v>61-72 Months</v>
      </c>
    </row>
    <row r="2564" spans="1:24" x14ac:dyDescent="0.3">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s="5">
        <v>3364.55</v>
      </c>
      <c r="U2564" t="s">
        <v>24</v>
      </c>
      <c r="V2564" s="5">
        <f>IFERROR(VALUE(TRIM(TelcoData2[[#This Row],[TotalCharges]])),"")</f>
        <v>3364.55</v>
      </c>
      <c r="W2564">
        <f>IF(TelcoData2[[#This Row],[Churn]]="Yes",1,0)</f>
        <v>0</v>
      </c>
      <c r="X2564" t="str">
        <f>IF(TelcoData2[[#This Row],[tenure]]&lt;=12,"0-12 Months",
IF(TelcoData2[[#This Row],[tenure]]&lt;=24,"13-24 Months",
IF(TelcoData2[[#This Row],[tenure]]&lt;=36,"25-36 Months",
IF(TelcoData2[[#This Row],[tenure]]&lt;=48,"37-48 Months",
IF(TelcoData2[[#This Row],[tenure]]&lt;=60,"49-60 Months",
"61-72 Months")))))</f>
        <v>61-72 Months</v>
      </c>
    </row>
    <row r="2565" spans="1:24" x14ac:dyDescent="0.3">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s="5">
        <v>2655.25</v>
      </c>
      <c r="U2565" t="s">
        <v>23</v>
      </c>
      <c r="V2565" s="5">
        <f>IFERROR(VALUE(TRIM(TelcoData2[[#This Row],[TotalCharges]])),"")</f>
        <v>2655.25</v>
      </c>
      <c r="W2565">
        <f>IF(TelcoData2[[#This Row],[Churn]]="Yes",1,0)</f>
        <v>1</v>
      </c>
      <c r="X2565" t="str">
        <f>IF(TelcoData2[[#This Row],[tenure]]&lt;=12,"0-12 Months",
IF(TelcoData2[[#This Row],[tenure]]&lt;=24,"13-24 Months",
IF(TelcoData2[[#This Row],[tenure]]&lt;=36,"25-36 Months",
IF(TelcoData2[[#This Row],[tenure]]&lt;=48,"37-48 Months",
IF(TelcoData2[[#This Row],[tenure]]&lt;=60,"49-60 Months",
"61-72 Months")))))</f>
        <v>25-36 Months</v>
      </c>
    </row>
    <row r="2566" spans="1:24" x14ac:dyDescent="0.3">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s="5">
        <v>1425.45</v>
      </c>
      <c r="U2566" t="s">
        <v>23</v>
      </c>
      <c r="V2566" s="5">
        <f>IFERROR(VALUE(TRIM(TelcoData2[[#This Row],[TotalCharges]])),"")</f>
        <v>1425.45</v>
      </c>
      <c r="W2566">
        <f>IF(TelcoData2[[#This Row],[Churn]]="Yes",1,0)</f>
        <v>1</v>
      </c>
      <c r="X2566" t="str">
        <f>IF(TelcoData2[[#This Row],[tenure]]&lt;=12,"0-12 Months",
IF(TelcoData2[[#This Row],[tenure]]&lt;=24,"13-24 Months",
IF(TelcoData2[[#This Row],[tenure]]&lt;=36,"25-36 Months",
IF(TelcoData2[[#This Row],[tenure]]&lt;=48,"37-48 Months",
IF(TelcoData2[[#This Row],[tenure]]&lt;=60,"49-60 Months",
"61-72 Months")))))</f>
        <v>13-24 Months</v>
      </c>
    </row>
    <row r="2567" spans="1:24" x14ac:dyDescent="0.3">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s="5">
        <v>332.5</v>
      </c>
      <c r="U2567" t="s">
        <v>24</v>
      </c>
      <c r="V2567" s="5">
        <f>IFERROR(VALUE(TRIM(TelcoData2[[#This Row],[TotalCharges]])),"")</f>
        <v>332.5</v>
      </c>
      <c r="W2567">
        <f>IF(TelcoData2[[#This Row],[Churn]]="Yes",1,0)</f>
        <v>0</v>
      </c>
      <c r="X2567" t="str">
        <f>IF(TelcoData2[[#This Row],[tenure]]&lt;=12,"0-12 Months",
IF(TelcoData2[[#This Row],[tenure]]&lt;=24,"13-24 Months",
IF(TelcoData2[[#This Row],[tenure]]&lt;=36,"25-36 Months",
IF(TelcoData2[[#This Row],[tenure]]&lt;=48,"37-48 Months",
IF(TelcoData2[[#This Row],[tenure]]&lt;=60,"49-60 Months",
"61-72 Months")))))</f>
        <v>13-24 Months</v>
      </c>
    </row>
    <row r="2568" spans="1:24" x14ac:dyDescent="0.3">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s="5">
        <v>5963.95</v>
      </c>
      <c r="U2568" t="s">
        <v>24</v>
      </c>
      <c r="V2568" s="5">
        <f>IFERROR(VALUE(TRIM(TelcoData2[[#This Row],[TotalCharges]])),"")</f>
        <v>5963.95</v>
      </c>
      <c r="W2568">
        <f>IF(TelcoData2[[#This Row],[Churn]]="Yes",1,0)</f>
        <v>0</v>
      </c>
      <c r="X2568" t="str">
        <f>IF(TelcoData2[[#This Row],[tenure]]&lt;=12,"0-12 Months",
IF(TelcoData2[[#This Row],[tenure]]&lt;=24,"13-24 Months",
IF(TelcoData2[[#This Row],[tenure]]&lt;=36,"25-36 Months",
IF(TelcoData2[[#This Row],[tenure]]&lt;=48,"37-48 Months",
IF(TelcoData2[[#This Row],[tenure]]&lt;=60,"49-60 Months",
"61-72 Months")))))</f>
        <v>61-72 Months</v>
      </c>
    </row>
    <row r="2569" spans="1:24" x14ac:dyDescent="0.3">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s="5">
        <v>5742.9</v>
      </c>
      <c r="U2569" t="s">
        <v>23</v>
      </c>
      <c r="V2569" s="5">
        <f>IFERROR(VALUE(TRIM(TelcoData2[[#This Row],[TotalCharges]])),"")</f>
        <v>5742.9</v>
      </c>
      <c r="W2569">
        <f>IF(TelcoData2[[#This Row],[Churn]]="Yes",1,0)</f>
        <v>1</v>
      </c>
      <c r="X2569" t="str">
        <f>IF(TelcoData2[[#This Row],[tenure]]&lt;=12,"0-12 Months",
IF(TelcoData2[[#This Row],[tenure]]&lt;=24,"13-24 Months",
IF(TelcoData2[[#This Row],[tenure]]&lt;=36,"25-36 Months",
IF(TelcoData2[[#This Row],[tenure]]&lt;=48,"37-48 Months",
IF(TelcoData2[[#This Row],[tenure]]&lt;=60,"49-60 Months",
"61-72 Months")))))</f>
        <v>49-60 Months</v>
      </c>
    </row>
    <row r="2570" spans="1:24" x14ac:dyDescent="0.3">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s="5">
        <v>278.85000000000002</v>
      </c>
      <c r="U2570" t="s">
        <v>24</v>
      </c>
      <c r="V2570" s="5">
        <f>IFERROR(VALUE(TRIM(TelcoData2[[#This Row],[TotalCharges]])),"")</f>
        <v>278.85000000000002</v>
      </c>
      <c r="W2570">
        <f>IF(TelcoData2[[#This Row],[Churn]]="Yes",1,0)</f>
        <v>0</v>
      </c>
      <c r="X2570" t="str">
        <f>IF(TelcoData2[[#This Row],[tenure]]&lt;=12,"0-12 Months",
IF(TelcoData2[[#This Row],[tenure]]&lt;=24,"13-24 Months",
IF(TelcoData2[[#This Row],[tenure]]&lt;=36,"25-36 Months",
IF(TelcoData2[[#This Row],[tenure]]&lt;=48,"37-48 Months",
IF(TelcoData2[[#This Row],[tenure]]&lt;=60,"49-60 Months",
"61-72 Months")))))</f>
        <v>13-24 Months</v>
      </c>
    </row>
    <row r="2571" spans="1:24" x14ac:dyDescent="0.3">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s="5">
        <v>1871.85</v>
      </c>
      <c r="U2571" t="s">
        <v>24</v>
      </c>
      <c r="V2571" s="5">
        <f>IFERROR(VALUE(TRIM(TelcoData2[[#This Row],[TotalCharges]])),"")</f>
        <v>1871.85</v>
      </c>
      <c r="W2571">
        <f>IF(TelcoData2[[#This Row],[Churn]]="Yes",1,0)</f>
        <v>0</v>
      </c>
      <c r="X2571" t="str">
        <f>IF(TelcoData2[[#This Row],[tenure]]&lt;=12,"0-12 Months",
IF(TelcoData2[[#This Row],[tenure]]&lt;=24,"13-24 Months",
IF(TelcoData2[[#This Row],[tenure]]&lt;=36,"25-36 Months",
IF(TelcoData2[[#This Row],[tenure]]&lt;=48,"37-48 Months",
IF(TelcoData2[[#This Row],[tenure]]&lt;=60,"49-60 Months",
"61-72 Months")))))</f>
        <v>61-72 Months</v>
      </c>
    </row>
    <row r="2572" spans="1:24" x14ac:dyDescent="0.3">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s="5">
        <v>2866.45</v>
      </c>
      <c r="U2572" t="s">
        <v>23</v>
      </c>
      <c r="V2572" s="5">
        <f>IFERROR(VALUE(TRIM(TelcoData2[[#This Row],[TotalCharges]])),"")</f>
        <v>2866.45</v>
      </c>
      <c r="W2572">
        <f>IF(TelcoData2[[#This Row],[Churn]]="Yes",1,0)</f>
        <v>1</v>
      </c>
      <c r="X2572" t="str">
        <f>IF(TelcoData2[[#This Row],[tenure]]&lt;=12,"0-12 Months",
IF(TelcoData2[[#This Row],[tenure]]&lt;=24,"13-24 Months",
IF(TelcoData2[[#This Row],[tenure]]&lt;=36,"25-36 Months",
IF(TelcoData2[[#This Row],[tenure]]&lt;=48,"37-48 Months",
IF(TelcoData2[[#This Row],[tenure]]&lt;=60,"49-60 Months",
"61-72 Months")))))</f>
        <v>25-36 Months</v>
      </c>
    </row>
    <row r="2573" spans="1:24" x14ac:dyDescent="0.3">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s="5">
        <v>4303.6499999999996</v>
      </c>
      <c r="U2573" t="s">
        <v>24</v>
      </c>
      <c r="V2573" s="5">
        <f>IFERROR(VALUE(TRIM(TelcoData2[[#This Row],[TotalCharges]])),"")</f>
        <v>4303.6499999999996</v>
      </c>
      <c r="W2573">
        <f>IF(TelcoData2[[#This Row],[Churn]]="Yes",1,0)</f>
        <v>0</v>
      </c>
      <c r="X2573" t="str">
        <f>IF(TelcoData2[[#This Row],[tenure]]&lt;=12,"0-12 Months",
IF(TelcoData2[[#This Row],[tenure]]&lt;=24,"13-24 Months",
IF(TelcoData2[[#This Row],[tenure]]&lt;=36,"25-36 Months",
IF(TelcoData2[[#This Row],[tenure]]&lt;=48,"37-48 Months",
IF(TelcoData2[[#This Row],[tenure]]&lt;=60,"49-60 Months",
"61-72 Months")))))</f>
        <v>37-48 Months</v>
      </c>
    </row>
    <row r="2574" spans="1:24" x14ac:dyDescent="0.3">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s="5">
        <v>1753</v>
      </c>
      <c r="U2574" t="s">
        <v>24</v>
      </c>
      <c r="V2574" s="5">
        <f>IFERROR(VALUE(TRIM(TelcoData2[[#This Row],[TotalCharges]])),"")</f>
        <v>1753</v>
      </c>
      <c r="W2574">
        <f>IF(TelcoData2[[#This Row],[Churn]]="Yes",1,0)</f>
        <v>0</v>
      </c>
      <c r="X2574" t="str">
        <f>IF(TelcoData2[[#This Row],[tenure]]&lt;=12,"0-12 Months",
IF(TelcoData2[[#This Row],[tenure]]&lt;=24,"13-24 Months",
IF(TelcoData2[[#This Row],[tenure]]&lt;=36,"25-36 Months",
IF(TelcoData2[[#This Row],[tenure]]&lt;=48,"37-48 Months",
IF(TelcoData2[[#This Row],[tenure]]&lt;=60,"49-60 Months",
"61-72 Months")))))</f>
        <v>61-72 Months</v>
      </c>
    </row>
    <row r="2575" spans="1:24" x14ac:dyDescent="0.3">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s="5">
        <v>54.75</v>
      </c>
      <c r="U2575" t="s">
        <v>23</v>
      </c>
      <c r="V2575" s="5">
        <f>IFERROR(VALUE(TRIM(TelcoData2[[#This Row],[TotalCharges]])),"")</f>
        <v>54.75</v>
      </c>
      <c r="W2575">
        <f>IF(TelcoData2[[#This Row],[Churn]]="Yes",1,0)</f>
        <v>1</v>
      </c>
      <c r="X2575" t="str">
        <f>IF(TelcoData2[[#This Row],[tenure]]&lt;=12,"0-12 Months",
IF(TelcoData2[[#This Row],[tenure]]&lt;=24,"13-24 Months",
IF(TelcoData2[[#This Row],[tenure]]&lt;=36,"25-36 Months",
IF(TelcoData2[[#This Row],[tenure]]&lt;=48,"37-48 Months",
IF(TelcoData2[[#This Row],[tenure]]&lt;=60,"49-60 Months",
"61-72 Months")))))</f>
        <v>0-12 Months</v>
      </c>
    </row>
    <row r="2576" spans="1:24" x14ac:dyDescent="0.3">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s="5">
        <v>3759.05</v>
      </c>
      <c r="U2576" t="s">
        <v>23</v>
      </c>
      <c r="V2576" s="5">
        <f>IFERROR(VALUE(TRIM(TelcoData2[[#This Row],[TotalCharges]])),"")</f>
        <v>3759.05</v>
      </c>
      <c r="W2576">
        <f>IF(TelcoData2[[#This Row],[Churn]]="Yes",1,0)</f>
        <v>1</v>
      </c>
      <c r="X2576" t="str">
        <f>IF(TelcoData2[[#This Row],[tenure]]&lt;=12,"0-12 Months",
IF(TelcoData2[[#This Row],[tenure]]&lt;=24,"13-24 Months",
IF(TelcoData2[[#This Row],[tenure]]&lt;=36,"25-36 Months",
IF(TelcoData2[[#This Row],[tenure]]&lt;=48,"37-48 Months",
IF(TelcoData2[[#This Row],[tenure]]&lt;=60,"49-60 Months",
"61-72 Months")))))</f>
        <v>37-48 Months</v>
      </c>
    </row>
    <row r="2577" spans="1:24" x14ac:dyDescent="0.3">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s="5">
        <v>617.65</v>
      </c>
      <c r="U2577" t="s">
        <v>24</v>
      </c>
      <c r="V2577" s="5">
        <f>IFERROR(VALUE(TRIM(TelcoData2[[#This Row],[TotalCharges]])),"")</f>
        <v>617.65</v>
      </c>
      <c r="W2577">
        <f>IF(TelcoData2[[#This Row],[Churn]]="Yes",1,0)</f>
        <v>0</v>
      </c>
      <c r="X2577" t="str">
        <f>IF(TelcoData2[[#This Row],[tenure]]&lt;=12,"0-12 Months",
IF(TelcoData2[[#This Row],[tenure]]&lt;=24,"13-24 Months",
IF(TelcoData2[[#This Row],[tenure]]&lt;=36,"25-36 Months",
IF(TelcoData2[[#This Row],[tenure]]&lt;=48,"37-48 Months",
IF(TelcoData2[[#This Row],[tenure]]&lt;=60,"49-60 Months",
"61-72 Months")))))</f>
        <v>25-36 Months</v>
      </c>
    </row>
    <row r="2578" spans="1:24" x14ac:dyDescent="0.3">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s="5">
        <v>5935.1</v>
      </c>
      <c r="U2578" t="s">
        <v>24</v>
      </c>
      <c r="V2578" s="5">
        <f>IFERROR(VALUE(TRIM(TelcoData2[[#This Row],[TotalCharges]])),"")</f>
        <v>5935.1</v>
      </c>
      <c r="W2578">
        <f>IF(TelcoData2[[#This Row],[Churn]]="Yes",1,0)</f>
        <v>0</v>
      </c>
      <c r="X2578" t="str">
        <f>IF(TelcoData2[[#This Row],[tenure]]&lt;=12,"0-12 Months",
IF(TelcoData2[[#This Row],[tenure]]&lt;=24,"13-24 Months",
IF(TelcoData2[[#This Row],[tenure]]&lt;=36,"25-36 Months",
IF(TelcoData2[[#This Row],[tenure]]&lt;=48,"37-48 Months",
IF(TelcoData2[[#This Row],[tenure]]&lt;=60,"49-60 Months",
"61-72 Months")))))</f>
        <v>49-60 Months</v>
      </c>
    </row>
    <row r="2579" spans="1:24" x14ac:dyDescent="0.3">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s="5">
        <v>94.6</v>
      </c>
      <c r="U2579" t="s">
        <v>23</v>
      </c>
      <c r="V2579" s="5">
        <f>IFERROR(VALUE(TRIM(TelcoData2[[#This Row],[TotalCharges]])),"")</f>
        <v>94.6</v>
      </c>
      <c r="W2579">
        <f>IF(TelcoData2[[#This Row],[Churn]]="Yes",1,0)</f>
        <v>1</v>
      </c>
      <c r="X2579" t="str">
        <f>IF(TelcoData2[[#This Row],[tenure]]&lt;=12,"0-12 Months",
IF(TelcoData2[[#This Row],[tenure]]&lt;=24,"13-24 Months",
IF(TelcoData2[[#This Row],[tenure]]&lt;=36,"25-36 Months",
IF(TelcoData2[[#This Row],[tenure]]&lt;=48,"37-48 Months",
IF(TelcoData2[[#This Row],[tenure]]&lt;=60,"49-60 Months",
"61-72 Months")))))</f>
        <v>0-12 Months</v>
      </c>
    </row>
    <row r="2580" spans="1:24" x14ac:dyDescent="0.3">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s="5">
        <v>2911.3</v>
      </c>
      <c r="U2580" t="s">
        <v>23</v>
      </c>
      <c r="V2580" s="5">
        <f>IFERROR(VALUE(TRIM(TelcoData2[[#This Row],[TotalCharges]])),"")</f>
        <v>2911.3</v>
      </c>
      <c r="W2580">
        <f>IF(TelcoData2[[#This Row],[Churn]]="Yes",1,0)</f>
        <v>1</v>
      </c>
      <c r="X2580" t="str">
        <f>IF(TelcoData2[[#This Row],[tenure]]&lt;=12,"0-12 Months",
IF(TelcoData2[[#This Row],[tenure]]&lt;=24,"13-24 Months",
IF(TelcoData2[[#This Row],[tenure]]&lt;=36,"25-36 Months",
IF(TelcoData2[[#This Row],[tenure]]&lt;=48,"37-48 Months",
IF(TelcoData2[[#This Row],[tenure]]&lt;=60,"49-60 Months",
"61-72 Months")))))</f>
        <v>25-36 Months</v>
      </c>
    </row>
    <row r="2581" spans="1:24" x14ac:dyDescent="0.3">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s="5">
        <v>982.95</v>
      </c>
      <c r="U2581" t="s">
        <v>24</v>
      </c>
      <c r="V2581" s="5">
        <f>IFERROR(VALUE(TRIM(TelcoData2[[#This Row],[TotalCharges]])),"")</f>
        <v>982.95</v>
      </c>
      <c r="W2581">
        <f>IF(TelcoData2[[#This Row],[Churn]]="Yes",1,0)</f>
        <v>0</v>
      </c>
      <c r="X2581" t="str">
        <f>IF(TelcoData2[[#This Row],[tenure]]&lt;=12,"0-12 Months",
IF(TelcoData2[[#This Row],[tenure]]&lt;=24,"13-24 Months",
IF(TelcoData2[[#This Row],[tenure]]&lt;=36,"25-36 Months",
IF(TelcoData2[[#This Row],[tenure]]&lt;=48,"37-48 Months",
IF(TelcoData2[[#This Row],[tenure]]&lt;=60,"49-60 Months",
"61-72 Months")))))</f>
        <v>37-48 Months</v>
      </c>
    </row>
    <row r="2582" spans="1:24" x14ac:dyDescent="0.3">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s="5">
        <v>2974.5</v>
      </c>
      <c r="U2582" t="s">
        <v>24</v>
      </c>
      <c r="V2582" s="5">
        <f>IFERROR(VALUE(TRIM(TelcoData2[[#This Row],[TotalCharges]])),"")</f>
        <v>2974.5</v>
      </c>
      <c r="W2582">
        <f>IF(TelcoData2[[#This Row],[Churn]]="Yes",1,0)</f>
        <v>0</v>
      </c>
      <c r="X2582" t="str">
        <f>IF(TelcoData2[[#This Row],[tenure]]&lt;=12,"0-12 Months",
IF(TelcoData2[[#This Row],[tenure]]&lt;=24,"13-24 Months",
IF(TelcoData2[[#This Row],[tenure]]&lt;=36,"25-36 Months",
IF(TelcoData2[[#This Row],[tenure]]&lt;=48,"37-48 Months",
IF(TelcoData2[[#This Row],[tenure]]&lt;=60,"49-60 Months",
"61-72 Months")))))</f>
        <v>25-36 Months</v>
      </c>
    </row>
    <row r="2583" spans="1:24" x14ac:dyDescent="0.3">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s="5">
        <v>198.7</v>
      </c>
      <c r="U2583" t="s">
        <v>24</v>
      </c>
      <c r="V2583" s="5">
        <f>IFERROR(VALUE(TRIM(TelcoData2[[#This Row],[TotalCharges]])),"")</f>
        <v>198.7</v>
      </c>
      <c r="W2583">
        <f>IF(TelcoData2[[#This Row],[Churn]]="Yes",1,0)</f>
        <v>0</v>
      </c>
      <c r="X2583" t="str">
        <f>IF(TelcoData2[[#This Row],[tenure]]&lt;=12,"0-12 Months",
IF(TelcoData2[[#This Row],[tenure]]&lt;=24,"13-24 Months",
IF(TelcoData2[[#This Row],[tenure]]&lt;=36,"25-36 Months",
IF(TelcoData2[[#This Row],[tenure]]&lt;=48,"37-48 Months",
IF(TelcoData2[[#This Row],[tenure]]&lt;=60,"49-60 Months",
"61-72 Months")))))</f>
        <v>0-12 Months</v>
      </c>
    </row>
    <row r="2584" spans="1:24" x14ac:dyDescent="0.3">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s="5">
        <v>1275.6500000000001</v>
      </c>
      <c r="U2584" t="s">
        <v>24</v>
      </c>
      <c r="V2584" s="5">
        <f>IFERROR(VALUE(TRIM(TelcoData2[[#This Row],[TotalCharges]])),"")</f>
        <v>1275.6500000000001</v>
      </c>
      <c r="W2584">
        <f>IF(TelcoData2[[#This Row],[Churn]]="Yes",1,0)</f>
        <v>0</v>
      </c>
      <c r="X2584" t="str">
        <f>IF(TelcoData2[[#This Row],[tenure]]&lt;=12,"0-12 Months",
IF(TelcoData2[[#This Row],[tenure]]&lt;=24,"13-24 Months",
IF(TelcoData2[[#This Row],[tenure]]&lt;=36,"25-36 Months",
IF(TelcoData2[[#This Row],[tenure]]&lt;=48,"37-48 Months",
IF(TelcoData2[[#This Row],[tenure]]&lt;=60,"49-60 Months",
"61-72 Months")))))</f>
        <v>0-12 Months</v>
      </c>
    </row>
    <row r="2585" spans="1:24" x14ac:dyDescent="0.3">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s="5">
        <v>4003</v>
      </c>
      <c r="U2585" t="s">
        <v>24</v>
      </c>
      <c r="V2585" s="5">
        <f>IFERROR(VALUE(TRIM(TelcoData2[[#This Row],[TotalCharges]])),"")</f>
        <v>4003</v>
      </c>
      <c r="W2585">
        <f>IF(TelcoData2[[#This Row],[Churn]]="Yes",1,0)</f>
        <v>0</v>
      </c>
      <c r="X2585" t="str">
        <f>IF(TelcoData2[[#This Row],[tenure]]&lt;=12,"0-12 Months",
IF(TelcoData2[[#This Row],[tenure]]&lt;=24,"13-24 Months",
IF(TelcoData2[[#This Row],[tenure]]&lt;=36,"25-36 Months",
IF(TelcoData2[[#This Row],[tenure]]&lt;=48,"37-48 Months",
IF(TelcoData2[[#This Row],[tenure]]&lt;=60,"49-60 Months",
"61-72 Months")))))</f>
        <v>49-60 Months</v>
      </c>
    </row>
    <row r="2586" spans="1:24" x14ac:dyDescent="0.3">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s="5">
        <v>3791.6</v>
      </c>
      <c r="U2586" t="s">
        <v>24</v>
      </c>
      <c r="V2586" s="5">
        <f>IFERROR(VALUE(TRIM(TelcoData2[[#This Row],[TotalCharges]])),"")</f>
        <v>3791.6</v>
      </c>
      <c r="W2586">
        <f>IF(TelcoData2[[#This Row],[Churn]]="Yes",1,0)</f>
        <v>0</v>
      </c>
      <c r="X2586" t="str">
        <f>IF(TelcoData2[[#This Row],[tenure]]&lt;=12,"0-12 Months",
IF(TelcoData2[[#This Row],[tenure]]&lt;=24,"13-24 Months",
IF(TelcoData2[[#This Row],[tenure]]&lt;=36,"25-36 Months",
IF(TelcoData2[[#This Row],[tenure]]&lt;=48,"37-48 Months",
IF(TelcoData2[[#This Row],[tenure]]&lt;=60,"49-60 Months",
"61-72 Months")))))</f>
        <v>49-60 Months</v>
      </c>
    </row>
    <row r="2587" spans="1:24" x14ac:dyDescent="0.3">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s="5">
        <v>813.3</v>
      </c>
      <c r="U2587" t="s">
        <v>24</v>
      </c>
      <c r="V2587" s="5">
        <f>IFERROR(VALUE(TRIM(TelcoData2[[#This Row],[TotalCharges]])),"")</f>
        <v>813.3</v>
      </c>
      <c r="W2587">
        <f>IF(TelcoData2[[#This Row],[Churn]]="Yes",1,0)</f>
        <v>0</v>
      </c>
      <c r="X2587" t="str">
        <f>IF(TelcoData2[[#This Row],[tenure]]&lt;=12,"0-12 Months",
IF(TelcoData2[[#This Row],[tenure]]&lt;=24,"13-24 Months",
IF(TelcoData2[[#This Row],[tenure]]&lt;=36,"25-36 Months",
IF(TelcoData2[[#This Row],[tenure]]&lt;=48,"37-48 Months",
IF(TelcoData2[[#This Row],[tenure]]&lt;=60,"49-60 Months",
"61-72 Months")))))</f>
        <v>37-48 Months</v>
      </c>
    </row>
    <row r="2588" spans="1:24" x14ac:dyDescent="0.3">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s="5">
        <v>780.25</v>
      </c>
      <c r="U2588" t="s">
        <v>24</v>
      </c>
      <c r="V2588" s="5">
        <f>IFERROR(VALUE(TRIM(TelcoData2[[#This Row],[TotalCharges]])),"")</f>
        <v>780.25</v>
      </c>
      <c r="W2588">
        <f>IF(TelcoData2[[#This Row],[Churn]]="Yes",1,0)</f>
        <v>0</v>
      </c>
      <c r="X2588" t="str">
        <f>IF(TelcoData2[[#This Row],[tenure]]&lt;=12,"0-12 Months",
IF(TelcoData2[[#This Row],[tenure]]&lt;=24,"13-24 Months",
IF(TelcoData2[[#This Row],[tenure]]&lt;=36,"25-36 Months",
IF(TelcoData2[[#This Row],[tenure]]&lt;=48,"37-48 Months",
IF(TelcoData2[[#This Row],[tenure]]&lt;=60,"49-60 Months",
"61-72 Months")))))</f>
        <v>37-48 Months</v>
      </c>
    </row>
    <row r="2589" spans="1:24" x14ac:dyDescent="0.3">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s="5">
        <v>552.9</v>
      </c>
      <c r="U2589" t="s">
        <v>24</v>
      </c>
      <c r="V2589" s="5">
        <f>IFERROR(VALUE(TRIM(TelcoData2[[#This Row],[TotalCharges]])),"")</f>
        <v>552.9</v>
      </c>
      <c r="W2589">
        <f>IF(TelcoData2[[#This Row],[Churn]]="Yes",1,0)</f>
        <v>0</v>
      </c>
      <c r="X2589" t="str">
        <f>IF(TelcoData2[[#This Row],[tenure]]&lt;=12,"0-12 Months",
IF(TelcoData2[[#This Row],[tenure]]&lt;=24,"13-24 Months",
IF(TelcoData2[[#This Row],[tenure]]&lt;=36,"25-36 Months",
IF(TelcoData2[[#This Row],[tenure]]&lt;=48,"37-48 Months",
IF(TelcoData2[[#This Row],[tenure]]&lt;=60,"49-60 Months",
"61-72 Months")))))</f>
        <v>25-36 Months</v>
      </c>
    </row>
    <row r="2590" spans="1:24" x14ac:dyDescent="0.3">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s="5">
        <v>408.25</v>
      </c>
      <c r="U2590" t="s">
        <v>24</v>
      </c>
      <c r="V2590" s="5">
        <f>IFERROR(VALUE(TRIM(TelcoData2[[#This Row],[TotalCharges]])),"")</f>
        <v>408.25</v>
      </c>
      <c r="W2590">
        <f>IF(TelcoData2[[#This Row],[Churn]]="Yes",1,0)</f>
        <v>0</v>
      </c>
      <c r="X2590" t="str">
        <f>IF(TelcoData2[[#This Row],[tenure]]&lt;=12,"0-12 Months",
IF(TelcoData2[[#This Row],[tenure]]&lt;=24,"13-24 Months",
IF(TelcoData2[[#This Row],[tenure]]&lt;=36,"25-36 Months",
IF(TelcoData2[[#This Row],[tenure]]&lt;=48,"37-48 Months",
IF(TelcoData2[[#This Row],[tenure]]&lt;=60,"49-60 Months",
"61-72 Months")))))</f>
        <v>0-12 Months</v>
      </c>
    </row>
    <row r="2591" spans="1:24" x14ac:dyDescent="0.3">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s="5">
        <v>231.8</v>
      </c>
      <c r="U2591" t="s">
        <v>23</v>
      </c>
      <c r="V2591" s="5">
        <f>IFERROR(VALUE(TRIM(TelcoData2[[#This Row],[TotalCharges]])),"")</f>
        <v>231.8</v>
      </c>
      <c r="W2591">
        <f>IF(TelcoData2[[#This Row],[Churn]]="Yes",1,0)</f>
        <v>1</v>
      </c>
      <c r="X2591" t="str">
        <f>IF(TelcoData2[[#This Row],[tenure]]&lt;=12,"0-12 Months",
IF(TelcoData2[[#This Row],[tenure]]&lt;=24,"13-24 Months",
IF(TelcoData2[[#This Row],[tenure]]&lt;=36,"25-36 Months",
IF(TelcoData2[[#This Row],[tenure]]&lt;=48,"37-48 Months",
IF(TelcoData2[[#This Row],[tenure]]&lt;=60,"49-60 Months",
"61-72 Months")))))</f>
        <v>0-12 Months</v>
      </c>
    </row>
    <row r="2592" spans="1:24" x14ac:dyDescent="0.3">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s="5">
        <v>2191.15</v>
      </c>
      <c r="U2592" t="s">
        <v>24</v>
      </c>
      <c r="V2592" s="5">
        <f>IFERROR(VALUE(TRIM(TelcoData2[[#This Row],[TotalCharges]])),"")</f>
        <v>2191.15</v>
      </c>
      <c r="W2592">
        <f>IF(TelcoData2[[#This Row],[Churn]]="Yes",1,0)</f>
        <v>0</v>
      </c>
      <c r="X2592" t="str">
        <f>IF(TelcoData2[[#This Row],[tenure]]&lt;=12,"0-12 Months",
IF(TelcoData2[[#This Row],[tenure]]&lt;=24,"13-24 Months",
IF(TelcoData2[[#This Row],[tenure]]&lt;=36,"25-36 Months",
IF(TelcoData2[[#This Row],[tenure]]&lt;=48,"37-48 Months",
IF(TelcoData2[[#This Row],[tenure]]&lt;=60,"49-60 Months",
"61-72 Months")))))</f>
        <v>25-36 Months</v>
      </c>
    </row>
    <row r="2593" spans="1:24" x14ac:dyDescent="0.3">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s="5">
        <v>5611.7</v>
      </c>
      <c r="U2593" t="s">
        <v>24</v>
      </c>
      <c r="V2593" s="5">
        <f>IFERROR(VALUE(TRIM(TelcoData2[[#This Row],[TotalCharges]])),"")</f>
        <v>5611.7</v>
      </c>
      <c r="W2593">
        <f>IF(TelcoData2[[#This Row],[Churn]]="Yes",1,0)</f>
        <v>0</v>
      </c>
      <c r="X2593" t="str">
        <f>IF(TelcoData2[[#This Row],[tenure]]&lt;=12,"0-12 Months",
IF(TelcoData2[[#This Row],[tenure]]&lt;=24,"13-24 Months",
IF(TelcoData2[[#This Row],[tenure]]&lt;=36,"25-36 Months",
IF(TelcoData2[[#This Row],[tenure]]&lt;=48,"37-48 Months",
IF(TelcoData2[[#This Row],[tenure]]&lt;=60,"49-60 Months",
"61-72 Months")))))</f>
        <v>49-60 Months</v>
      </c>
    </row>
    <row r="2594" spans="1:24" x14ac:dyDescent="0.3">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s="5">
        <v>246.25</v>
      </c>
      <c r="U2594" t="s">
        <v>24</v>
      </c>
      <c r="V2594" s="5">
        <f>IFERROR(VALUE(TRIM(TelcoData2[[#This Row],[TotalCharges]])),"")</f>
        <v>246.25</v>
      </c>
      <c r="W2594">
        <f>IF(TelcoData2[[#This Row],[Churn]]="Yes",1,0)</f>
        <v>0</v>
      </c>
      <c r="X2594" t="str">
        <f>IF(TelcoData2[[#This Row],[tenure]]&lt;=12,"0-12 Months",
IF(TelcoData2[[#This Row],[tenure]]&lt;=24,"13-24 Months",
IF(TelcoData2[[#This Row],[tenure]]&lt;=36,"25-36 Months",
IF(TelcoData2[[#This Row],[tenure]]&lt;=48,"37-48 Months",
IF(TelcoData2[[#This Row],[tenure]]&lt;=60,"49-60 Months",
"61-72 Months")))))</f>
        <v>0-12 Months</v>
      </c>
    </row>
    <row r="2595" spans="1:24" x14ac:dyDescent="0.3">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s="5">
        <v>1296.1500000000001</v>
      </c>
      <c r="U2595" t="s">
        <v>24</v>
      </c>
      <c r="V2595" s="5">
        <f>IFERROR(VALUE(TRIM(TelcoData2[[#This Row],[TotalCharges]])),"")</f>
        <v>1296.1500000000001</v>
      </c>
      <c r="W2595">
        <f>IF(TelcoData2[[#This Row],[Churn]]="Yes",1,0)</f>
        <v>0</v>
      </c>
      <c r="X2595" t="str">
        <f>IF(TelcoData2[[#This Row],[tenure]]&lt;=12,"0-12 Months",
IF(TelcoData2[[#This Row],[tenure]]&lt;=24,"13-24 Months",
IF(TelcoData2[[#This Row],[tenure]]&lt;=36,"25-36 Months",
IF(TelcoData2[[#This Row],[tenure]]&lt;=48,"37-48 Months",
IF(TelcoData2[[#This Row],[tenure]]&lt;=60,"49-60 Months",
"61-72 Months")))))</f>
        <v>61-72 Months</v>
      </c>
    </row>
    <row r="2596" spans="1:24" x14ac:dyDescent="0.3">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s="5">
        <v>7082.85</v>
      </c>
      <c r="U2596" t="s">
        <v>24</v>
      </c>
      <c r="V2596" s="5">
        <f>IFERROR(VALUE(TRIM(TelcoData2[[#This Row],[TotalCharges]])),"")</f>
        <v>7082.85</v>
      </c>
      <c r="W2596">
        <f>IF(TelcoData2[[#This Row],[Churn]]="Yes",1,0)</f>
        <v>0</v>
      </c>
      <c r="X2596" t="str">
        <f>IF(TelcoData2[[#This Row],[tenure]]&lt;=12,"0-12 Months",
IF(TelcoData2[[#This Row],[tenure]]&lt;=24,"13-24 Months",
IF(TelcoData2[[#This Row],[tenure]]&lt;=36,"25-36 Months",
IF(TelcoData2[[#This Row],[tenure]]&lt;=48,"37-48 Months",
IF(TelcoData2[[#This Row],[tenure]]&lt;=60,"49-60 Months",
"61-72 Months")))))</f>
        <v>61-72 Months</v>
      </c>
    </row>
    <row r="2597" spans="1:24" x14ac:dyDescent="0.3">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s="5">
        <v>5662.25</v>
      </c>
      <c r="U2597" t="s">
        <v>24</v>
      </c>
      <c r="V2597" s="5">
        <f>IFERROR(VALUE(TRIM(TelcoData2[[#This Row],[TotalCharges]])),"")</f>
        <v>5662.25</v>
      </c>
      <c r="W2597">
        <f>IF(TelcoData2[[#This Row],[Churn]]="Yes",1,0)</f>
        <v>0</v>
      </c>
      <c r="X2597" t="str">
        <f>IF(TelcoData2[[#This Row],[tenure]]&lt;=12,"0-12 Months",
IF(TelcoData2[[#This Row],[tenure]]&lt;=24,"13-24 Months",
IF(TelcoData2[[#This Row],[tenure]]&lt;=36,"25-36 Months",
IF(TelcoData2[[#This Row],[tenure]]&lt;=48,"37-48 Months",
IF(TelcoData2[[#This Row],[tenure]]&lt;=60,"49-60 Months",
"61-72 Months")))))</f>
        <v>61-72 Months</v>
      </c>
    </row>
    <row r="2598" spans="1:24" x14ac:dyDescent="0.3">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s="5">
        <v>1215.45</v>
      </c>
      <c r="U2598" t="s">
        <v>24</v>
      </c>
      <c r="V2598" s="5">
        <f>IFERROR(VALUE(TRIM(TelcoData2[[#This Row],[TotalCharges]])),"")</f>
        <v>1215.45</v>
      </c>
      <c r="W2598">
        <f>IF(TelcoData2[[#This Row],[Churn]]="Yes",1,0)</f>
        <v>0</v>
      </c>
      <c r="X2598" t="str">
        <f>IF(TelcoData2[[#This Row],[tenure]]&lt;=12,"0-12 Months",
IF(TelcoData2[[#This Row],[tenure]]&lt;=24,"13-24 Months",
IF(TelcoData2[[#This Row],[tenure]]&lt;=36,"25-36 Months",
IF(TelcoData2[[#This Row],[tenure]]&lt;=48,"37-48 Months",
IF(TelcoData2[[#This Row],[tenure]]&lt;=60,"49-60 Months",
"61-72 Months")))))</f>
        <v>13-24 Months</v>
      </c>
    </row>
    <row r="2599" spans="1:24" x14ac:dyDescent="0.3">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s="5">
        <v>7854.15</v>
      </c>
      <c r="U2599" t="s">
        <v>24</v>
      </c>
      <c r="V2599" s="5">
        <f>IFERROR(VALUE(TRIM(TelcoData2[[#This Row],[TotalCharges]])),"")</f>
        <v>7854.15</v>
      </c>
      <c r="W2599">
        <f>IF(TelcoData2[[#This Row],[Churn]]="Yes",1,0)</f>
        <v>0</v>
      </c>
      <c r="X2599" t="str">
        <f>IF(TelcoData2[[#This Row],[tenure]]&lt;=12,"0-12 Months",
IF(TelcoData2[[#This Row],[tenure]]&lt;=24,"13-24 Months",
IF(TelcoData2[[#This Row],[tenure]]&lt;=36,"25-36 Months",
IF(TelcoData2[[#This Row],[tenure]]&lt;=48,"37-48 Months",
IF(TelcoData2[[#This Row],[tenure]]&lt;=60,"49-60 Months",
"61-72 Months")))))</f>
        <v>61-72 Months</v>
      </c>
    </row>
    <row r="2600" spans="1:24" x14ac:dyDescent="0.3">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s="5">
        <v>525</v>
      </c>
      <c r="U2600" t="s">
        <v>24</v>
      </c>
      <c r="V2600" s="5">
        <f>IFERROR(VALUE(TRIM(TelcoData2[[#This Row],[TotalCharges]])),"")</f>
        <v>525</v>
      </c>
      <c r="W2600">
        <f>IF(TelcoData2[[#This Row],[Churn]]="Yes",1,0)</f>
        <v>0</v>
      </c>
      <c r="X2600" t="str">
        <f>IF(TelcoData2[[#This Row],[tenure]]&lt;=12,"0-12 Months",
IF(TelcoData2[[#This Row],[tenure]]&lt;=24,"13-24 Months",
IF(TelcoData2[[#This Row],[tenure]]&lt;=36,"25-36 Months",
IF(TelcoData2[[#This Row],[tenure]]&lt;=48,"37-48 Months",
IF(TelcoData2[[#This Row],[tenure]]&lt;=60,"49-60 Months",
"61-72 Months")))))</f>
        <v>0-12 Months</v>
      </c>
    </row>
    <row r="2601" spans="1:24" x14ac:dyDescent="0.3">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s="5">
        <v>5265.2</v>
      </c>
      <c r="U2601" t="s">
        <v>24</v>
      </c>
      <c r="V2601" s="5">
        <f>IFERROR(VALUE(TRIM(TelcoData2[[#This Row],[TotalCharges]])),"")</f>
        <v>5265.2</v>
      </c>
      <c r="W2601">
        <f>IF(TelcoData2[[#This Row],[Churn]]="Yes",1,0)</f>
        <v>0</v>
      </c>
      <c r="X2601" t="str">
        <f>IF(TelcoData2[[#This Row],[tenure]]&lt;=12,"0-12 Months",
IF(TelcoData2[[#This Row],[tenure]]&lt;=24,"13-24 Months",
IF(TelcoData2[[#This Row],[tenure]]&lt;=36,"25-36 Months",
IF(TelcoData2[[#This Row],[tenure]]&lt;=48,"37-48 Months",
IF(TelcoData2[[#This Row],[tenure]]&lt;=60,"49-60 Months",
"61-72 Months")))))</f>
        <v>61-72 Months</v>
      </c>
    </row>
    <row r="2602" spans="1:24" x14ac:dyDescent="0.3">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s="5">
        <v>70.099999999999994</v>
      </c>
      <c r="U2602" t="s">
        <v>24</v>
      </c>
      <c r="V2602" s="5">
        <f>IFERROR(VALUE(TRIM(TelcoData2[[#This Row],[TotalCharges]])),"")</f>
        <v>70.099999999999994</v>
      </c>
      <c r="W2602">
        <f>IF(TelcoData2[[#This Row],[Churn]]="Yes",1,0)</f>
        <v>0</v>
      </c>
      <c r="X2602" t="str">
        <f>IF(TelcoData2[[#This Row],[tenure]]&lt;=12,"0-12 Months",
IF(TelcoData2[[#This Row],[tenure]]&lt;=24,"13-24 Months",
IF(TelcoData2[[#This Row],[tenure]]&lt;=36,"25-36 Months",
IF(TelcoData2[[#This Row],[tenure]]&lt;=48,"37-48 Months",
IF(TelcoData2[[#This Row],[tenure]]&lt;=60,"49-60 Months",
"61-72 Months")))))</f>
        <v>0-12 Months</v>
      </c>
    </row>
    <row r="2603" spans="1:24" x14ac:dyDescent="0.3">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s="5">
        <v>7129.45</v>
      </c>
      <c r="U2603" t="s">
        <v>24</v>
      </c>
      <c r="V2603" s="5">
        <f>IFERROR(VALUE(TRIM(TelcoData2[[#This Row],[TotalCharges]])),"")</f>
        <v>7129.45</v>
      </c>
      <c r="W2603">
        <f>IF(TelcoData2[[#This Row],[Churn]]="Yes",1,0)</f>
        <v>0</v>
      </c>
      <c r="X2603" t="str">
        <f>IF(TelcoData2[[#This Row],[tenure]]&lt;=12,"0-12 Months",
IF(TelcoData2[[#This Row],[tenure]]&lt;=24,"13-24 Months",
IF(TelcoData2[[#This Row],[tenure]]&lt;=36,"25-36 Months",
IF(TelcoData2[[#This Row],[tenure]]&lt;=48,"37-48 Months",
IF(TelcoData2[[#This Row],[tenure]]&lt;=60,"49-60 Months",
"61-72 Months")))))</f>
        <v>61-72 Months</v>
      </c>
    </row>
    <row r="2604" spans="1:24" x14ac:dyDescent="0.3">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s="5">
        <v>7266.95</v>
      </c>
      <c r="U2604" t="s">
        <v>24</v>
      </c>
      <c r="V2604" s="5">
        <f>IFERROR(VALUE(TRIM(TelcoData2[[#This Row],[TotalCharges]])),"")</f>
        <v>7266.95</v>
      </c>
      <c r="W2604">
        <f>IF(TelcoData2[[#This Row],[Churn]]="Yes",1,0)</f>
        <v>0</v>
      </c>
      <c r="X2604" t="str">
        <f>IF(TelcoData2[[#This Row],[tenure]]&lt;=12,"0-12 Months",
IF(TelcoData2[[#This Row],[tenure]]&lt;=24,"13-24 Months",
IF(TelcoData2[[#This Row],[tenure]]&lt;=36,"25-36 Months",
IF(TelcoData2[[#This Row],[tenure]]&lt;=48,"37-48 Months",
IF(TelcoData2[[#This Row],[tenure]]&lt;=60,"49-60 Months",
"61-72 Months")))))</f>
        <v>61-72 Months</v>
      </c>
    </row>
    <row r="2605" spans="1:24" x14ac:dyDescent="0.3">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s="5">
        <v>8496.7000000000007</v>
      </c>
      <c r="U2605" t="s">
        <v>24</v>
      </c>
      <c r="V2605" s="5">
        <f>IFERROR(VALUE(TRIM(TelcoData2[[#This Row],[TotalCharges]])),"")</f>
        <v>8496.7000000000007</v>
      </c>
      <c r="W2605">
        <f>IF(TelcoData2[[#This Row],[Churn]]="Yes",1,0)</f>
        <v>0</v>
      </c>
      <c r="X2605" t="str">
        <f>IF(TelcoData2[[#This Row],[tenure]]&lt;=12,"0-12 Months",
IF(TelcoData2[[#This Row],[tenure]]&lt;=24,"13-24 Months",
IF(TelcoData2[[#This Row],[tenure]]&lt;=36,"25-36 Months",
IF(TelcoData2[[#This Row],[tenure]]&lt;=48,"37-48 Months",
IF(TelcoData2[[#This Row],[tenure]]&lt;=60,"49-60 Months",
"61-72 Months")))))</f>
        <v>61-72 Months</v>
      </c>
    </row>
    <row r="2606" spans="1:24" x14ac:dyDescent="0.3">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s="5">
        <v>2878.75</v>
      </c>
      <c r="U2606" t="s">
        <v>24</v>
      </c>
      <c r="V2606" s="5">
        <f>IFERROR(VALUE(TRIM(TelcoData2[[#This Row],[TotalCharges]])),"")</f>
        <v>2878.75</v>
      </c>
      <c r="W2606">
        <f>IF(TelcoData2[[#This Row],[Churn]]="Yes",1,0)</f>
        <v>0</v>
      </c>
      <c r="X2606" t="str">
        <f>IF(TelcoData2[[#This Row],[tenure]]&lt;=12,"0-12 Months",
IF(TelcoData2[[#This Row],[tenure]]&lt;=24,"13-24 Months",
IF(TelcoData2[[#This Row],[tenure]]&lt;=36,"25-36 Months",
IF(TelcoData2[[#This Row],[tenure]]&lt;=48,"37-48 Months",
IF(TelcoData2[[#This Row],[tenure]]&lt;=60,"49-60 Months",
"61-72 Months")))))</f>
        <v>25-36 Months</v>
      </c>
    </row>
    <row r="2607" spans="1:24" x14ac:dyDescent="0.3">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s="5">
        <v>261.3</v>
      </c>
      <c r="U2607" t="s">
        <v>24</v>
      </c>
      <c r="V2607" s="5">
        <f>IFERROR(VALUE(TRIM(TelcoData2[[#This Row],[TotalCharges]])),"")</f>
        <v>261.3</v>
      </c>
      <c r="W2607">
        <f>IF(TelcoData2[[#This Row],[Churn]]="Yes",1,0)</f>
        <v>0</v>
      </c>
      <c r="X2607" t="str">
        <f>IF(TelcoData2[[#This Row],[tenure]]&lt;=12,"0-12 Months",
IF(TelcoData2[[#This Row],[tenure]]&lt;=24,"13-24 Months",
IF(TelcoData2[[#This Row],[tenure]]&lt;=36,"25-36 Months",
IF(TelcoData2[[#This Row],[tenure]]&lt;=48,"37-48 Months",
IF(TelcoData2[[#This Row],[tenure]]&lt;=60,"49-60 Months",
"61-72 Months")))))</f>
        <v>13-24 Months</v>
      </c>
    </row>
    <row r="2608" spans="1:24" x14ac:dyDescent="0.3">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s="5">
        <v>3205.6</v>
      </c>
      <c r="U2608" t="s">
        <v>24</v>
      </c>
      <c r="V2608" s="5">
        <f>IFERROR(VALUE(TRIM(TelcoData2[[#This Row],[TotalCharges]])),"")</f>
        <v>3205.6</v>
      </c>
      <c r="W2608">
        <f>IF(TelcoData2[[#This Row],[Churn]]="Yes",1,0)</f>
        <v>0</v>
      </c>
      <c r="X2608" t="str">
        <f>IF(TelcoData2[[#This Row],[tenure]]&lt;=12,"0-12 Months",
IF(TelcoData2[[#This Row],[tenure]]&lt;=24,"13-24 Months",
IF(TelcoData2[[#This Row],[tenure]]&lt;=36,"25-36 Months",
IF(TelcoData2[[#This Row],[tenure]]&lt;=48,"37-48 Months",
IF(TelcoData2[[#This Row],[tenure]]&lt;=60,"49-60 Months",
"61-72 Months")))))</f>
        <v>25-36 Months</v>
      </c>
    </row>
    <row r="2609" spans="1:24" x14ac:dyDescent="0.3">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s="5">
        <v>69.75</v>
      </c>
      <c r="U2609" t="s">
        <v>23</v>
      </c>
      <c r="V2609" s="5">
        <f>IFERROR(VALUE(TRIM(TelcoData2[[#This Row],[TotalCharges]])),"")</f>
        <v>69.75</v>
      </c>
      <c r="W2609">
        <f>IF(TelcoData2[[#This Row],[Churn]]="Yes",1,0)</f>
        <v>1</v>
      </c>
      <c r="X2609" t="str">
        <f>IF(TelcoData2[[#This Row],[tenure]]&lt;=12,"0-12 Months",
IF(TelcoData2[[#This Row],[tenure]]&lt;=24,"13-24 Months",
IF(TelcoData2[[#This Row],[tenure]]&lt;=36,"25-36 Months",
IF(TelcoData2[[#This Row],[tenure]]&lt;=48,"37-48 Months",
IF(TelcoData2[[#This Row],[tenure]]&lt;=60,"49-60 Months",
"61-72 Months")))))</f>
        <v>0-12 Months</v>
      </c>
    </row>
    <row r="2610" spans="1:24" x14ac:dyDescent="0.3">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s="5">
        <v>279.25</v>
      </c>
      <c r="U2610" t="s">
        <v>23</v>
      </c>
      <c r="V2610" s="5">
        <f>IFERROR(VALUE(TRIM(TelcoData2[[#This Row],[TotalCharges]])),"")</f>
        <v>279.25</v>
      </c>
      <c r="W2610">
        <f>IF(TelcoData2[[#This Row],[Churn]]="Yes",1,0)</f>
        <v>1</v>
      </c>
      <c r="X2610" t="str">
        <f>IF(TelcoData2[[#This Row],[tenure]]&lt;=12,"0-12 Months",
IF(TelcoData2[[#This Row],[tenure]]&lt;=24,"13-24 Months",
IF(TelcoData2[[#This Row],[tenure]]&lt;=36,"25-36 Months",
IF(TelcoData2[[#This Row],[tenure]]&lt;=48,"37-48 Months",
IF(TelcoData2[[#This Row],[tenure]]&lt;=60,"49-60 Months",
"61-72 Months")))))</f>
        <v>0-12 Months</v>
      </c>
    </row>
    <row r="2611" spans="1:24" x14ac:dyDescent="0.3">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s="5">
        <v>6281.45</v>
      </c>
      <c r="U2611" t="s">
        <v>23</v>
      </c>
      <c r="V2611" s="5">
        <f>IFERROR(VALUE(TRIM(TelcoData2[[#This Row],[TotalCharges]])),"")</f>
        <v>6281.45</v>
      </c>
      <c r="W2611">
        <f>IF(TelcoData2[[#This Row],[Churn]]="Yes",1,0)</f>
        <v>1</v>
      </c>
      <c r="X2611" t="str">
        <f>IF(TelcoData2[[#This Row],[tenure]]&lt;=12,"0-12 Months",
IF(TelcoData2[[#This Row],[tenure]]&lt;=24,"13-24 Months",
IF(TelcoData2[[#This Row],[tenure]]&lt;=36,"25-36 Months",
IF(TelcoData2[[#This Row],[tenure]]&lt;=48,"37-48 Months",
IF(TelcoData2[[#This Row],[tenure]]&lt;=60,"49-60 Months",
"61-72 Months")))))</f>
        <v>61-72 Months</v>
      </c>
    </row>
    <row r="2612" spans="1:24" x14ac:dyDescent="0.3">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s="5">
        <v>1131.3</v>
      </c>
      <c r="U2612" t="s">
        <v>23</v>
      </c>
      <c r="V2612" s="5">
        <f>IFERROR(VALUE(TRIM(TelcoData2[[#This Row],[TotalCharges]])),"")</f>
        <v>1131.3</v>
      </c>
      <c r="W2612">
        <f>IF(TelcoData2[[#This Row],[Churn]]="Yes",1,0)</f>
        <v>1</v>
      </c>
      <c r="X2612" t="str">
        <f>IF(TelcoData2[[#This Row],[tenure]]&lt;=12,"0-12 Months",
IF(TelcoData2[[#This Row],[tenure]]&lt;=24,"13-24 Months",
IF(TelcoData2[[#This Row],[tenure]]&lt;=36,"25-36 Months",
IF(TelcoData2[[#This Row],[tenure]]&lt;=48,"37-48 Months",
IF(TelcoData2[[#This Row],[tenure]]&lt;=60,"49-60 Months",
"61-72 Months")))))</f>
        <v>37-48 Months</v>
      </c>
    </row>
    <row r="2613" spans="1:24" x14ac:dyDescent="0.3">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s="5">
        <v>738.2</v>
      </c>
      <c r="U2613" t="s">
        <v>23</v>
      </c>
      <c r="V2613" s="5">
        <f>IFERROR(VALUE(TRIM(TelcoData2[[#This Row],[TotalCharges]])),"")</f>
        <v>738.2</v>
      </c>
      <c r="W2613">
        <f>IF(TelcoData2[[#This Row],[Churn]]="Yes",1,0)</f>
        <v>1</v>
      </c>
      <c r="X2613" t="str">
        <f>IF(TelcoData2[[#This Row],[tenure]]&lt;=12,"0-12 Months",
IF(TelcoData2[[#This Row],[tenure]]&lt;=24,"13-24 Months",
IF(TelcoData2[[#This Row],[tenure]]&lt;=36,"25-36 Months",
IF(TelcoData2[[#This Row],[tenure]]&lt;=48,"37-48 Months",
IF(TelcoData2[[#This Row],[tenure]]&lt;=60,"49-60 Months",
"61-72 Months")))))</f>
        <v>0-12 Months</v>
      </c>
    </row>
    <row r="2614" spans="1:24" x14ac:dyDescent="0.3">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s="5">
        <v>1137.05</v>
      </c>
      <c r="U2614" t="s">
        <v>24</v>
      </c>
      <c r="V2614" s="5">
        <f>IFERROR(VALUE(TRIM(TelcoData2[[#This Row],[TotalCharges]])),"")</f>
        <v>1137.05</v>
      </c>
      <c r="W2614">
        <f>IF(TelcoData2[[#This Row],[Churn]]="Yes",1,0)</f>
        <v>0</v>
      </c>
      <c r="X2614" t="str">
        <f>IF(TelcoData2[[#This Row],[tenure]]&lt;=12,"0-12 Months",
IF(TelcoData2[[#This Row],[tenure]]&lt;=24,"13-24 Months",
IF(TelcoData2[[#This Row],[tenure]]&lt;=36,"25-36 Months",
IF(TelcoData2[[#This Row],[tenure]]&lt;=48,"37-48 Months",
IF(TelcoData2[[#This Row],[tenure]]&lt;=60,"49-60 Months",
"61-72 Months")))))</f>
        <v>13-24 Months</v>
      </c>
    </row>
    <row r="2615" spans="1:24" x14ac:dyDescent="0.3">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s="5">
        <v>80.2</v>
      </c>
      <c r="U2615" t="s">
        <v>23</v>
      </c>
      <c r="V2615" s="5">
        <f>IFERROR(VALUE(TRIM(TelcoData2[[#This Row],[TotalCharges]])),"")</f>
        <v>80.2</v>
      </c>
      <c r="W2615">
        <f>IF(TelcoData2[[#This Row],[Churn]]="Yes",1,0)</f>
        <v>1</v>
      </c>
      <c r="X2615" t="str">
        <f>IF(TelcoData2[[#This Row],[tenure]]&lt;=12,"0-12 Months",
IF(TelcoData2[[#This Row],[tenure]]&lt;=24,"13-24 Months",
IF(TelcoData2[[#This Row],[tenure]]&lt;=36,"25-36 Months",
IF(TelcoData2[[#This Row],[tenure]]&lt;=48,"37-48 Months",
IF(TelcoData2[[#This Row],[tenure]]&lt;=60,"49-60 Months",
"61-72 Months")))))</f>
        <v>0-12 Months</v>
      </c>
    </row>
    <row r="2616" spans="1:24" x14ac:dyDescent="0.3">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s="5">
        <v>6341.45</v>
      </c>
      <c r="U2616" t="s">
        <v>23</v>
      </c>
      <c r="V2616" s="5">
        <f>IFERROR(VALUE(TRIM(TelcoData2[[#This Row],[TotalCharges]])),"")</f>
        <v>6341.45</v>
      </c>
      <c r="W2616">
        <f>IF(TelcoData2[[#This Row],[Churn]]="Yes",1,0)</f>
        <v>1</v>
      </c>
      <c r="X2616" t="str">
        <f>IF(TelcoData2[[#This Row],[tenure]]&lt;=12,"0-12 Months",
IF(TelcoData2[[#This Row],[tenure]]&lt;=24,"13-24 Months",
IF(TelcoData2[[#This Row],[tenure]]&lt;=36,"25-36 Months",
IF(TelcoData2[[#This Row],[tenure]]&lt;=48,"37-48 Months",
IF(TelcoData2[[#This Row],[tenure]]&lt;=60,"49-60 Months",
"61-72 Months")))))</f>
        <v>61-72 Months</v>
      </c>
    </row>
    <row r="2617" spans="1:24" x14ac:dyDescent="0.3">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s="5">
        <v>6697.2</v>
      </c>
      <c r="U2617" t="s">
        <v>24</v>
      </c>
      <c r="V2617" s="5">
        <f>IFERROR(VALUE(TRIM(TelcoData2[[#This Row],[TotalCharges]])),"")</f>
        <v>6697.2</v>
      </c>
      <c r="W2617">
        <f>IF(TelcoData2[[#This Row],[Churn]]="Yes",1,0)</f>
        <v>0</v>
      </c>
      <c r="X2617" t="str">
        <f>IF(TelcoData2[[#This Row],[tenure]]&lt;=12,"0-12 Months",
IF(TelcoData2[[#This Row],[tenure]]&lt;=24,"13-24 Months",
IF(TelcoData2[[#This Row],[tenure]]&lt;=36,"25-36 Months",
IF(TelcoData2[[#This Row],[tenure]]&lt;=48,"37-48 Months",
IF(TelcoData2[[#This Row],[tenure]]&lt;=60,"49-60 Months",
"61-72 Months")))))</f>
        <v>61-72 Months</v>
      </c>
    </row>
    <row r="2618" spans="1:24" x14ac:dyDescent="0.3">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s="5">
        <v>260.8</v>
      </c>
      <c r="U2618" t="s">
        <v>23</v>
      </c>
      <c r="V2618" s="5">
        <f>IFERROR(VALUE(TRIM(TelcoData2[[#This Row],[TotalCharges]])),"")</f>
        <v>260.8</v>
      </c>
      <c r="W2618">
        <f>IF(TelcoData2[[#This Row],[Churn]]="Yes",1,0)</f>
        <v>1</v>
      </c>
      <c r="X2618" t="str">
        <f>IF(TelcoData2[[#This Row],[tenure]]&lt;=12,"0-12 Months",
IF(TelcoData2[[#This Row],[tenure]]&lt;=24,"13-24 Months",
IF(TelcoData2[[#This Row],[tenure]]&lt;=36,"25-36 Months",
IF(TelcoData2[[#This Row],[tenure]]&lt;=48,"37-48 Months",
IF(TelcoData2[[#This Row],[tenure]]&lt;=60,"49-60 Months",
"61-72 Months")))))</f>
        <v>0-12 Months</v>
      </c>
    </row>
    <row r="2619" spans="1:24" x14ac:dyDescent="0.3">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s="5">
        <v>19.600000000000001</v>
      </c>
      <c r="U2619" t="s">
        <v>23</v>
      </c>
      <c r="V2619" s="5">
        <f>IFERROR(VALUE(TRIM(TelcoData2[[#This Row],[TotalCharges]])),"")</f>
        <v>19.600000000000001</v>
      </c>
      <c r="W2619">
        <f>IF(TelcoData2[[#This Row],[Churn]]="Yes",1,0)</f>
        <v>1</v>
      </c>
      <c r="X2619" t="str">
        <f>IF(TelcoData2[[#This Row],[tenure]]&lt;=12,"0-12 Months",
IF(TelcoData2[[#This Row],[tenure]]&lt;=24,"13-24 Months",
IF(TelcoData2[[#This Row],[tenure]]&lt;=36,"25-36 Months",
IF(TelcoData2[[#This Row],[tenure]]&lt;=48,"37-48 Months",
IF(TelcoData2[[#This Row],[tenure]]&lt;=60,"49-60 Months",
"61-72 Months")))))</f>
        <v>0-12 Months</v>
      </c>
    </row>
    <row r="2620" spans="1:24" x14ac:dyDescent="0.3">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s="5">
        <v>505.45</v>
      </c>
      <c r="U2620" t="s">
        <v>24</v>
      </c>
      <c r="V2620" s="5">
        <f>IFERROR(VALUE(TRIM(TelcoData2[[#This Row],[TotalCharges]])),"")</f>
        <v>505.45</v>
      </c>
      <c r="W2620">
        <f>IF(TelcoData2[[#This Row],[Churn]]="Yes",1,0)</f>
        <v>0</v>
      </c>
      <c r="X2620" t="str">
        <f>IF(TelcoData2[[#This Row],[tenure]]&lt;=12,"0-12 Months",
IF(TelcoData2[[#This Row],[tenure]]&lt;=24,"13-24 Months",
IF(TelcoData2[[#This Row],[tenure]]&lt;=36,"25-36 Months",
IF(TelcoData2[[#This Row],[tenure]]&lt;=48,"37-48 Months",
IF(TelcoData2[[#This Row],[tenure]]&lt;=60,"49-60 Months",
"61-72 Months")))))</f>
        <v>25-36 Months</v>
      </c>
    </row>
    <row r="2621" spans="1:24" x14ac:dyDescent="0.3">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s="5">
        <v>3655.45</v>
      </c>
      <c r="U2621" t="s">
        <v>23</v>
      </c>
      <c r="V2621" s="5">
        <f>IFERROR(VALUE(TRIM(TelcoData2[[#This Row],[TotalCharges]])),"")</f>
        <v>3655.45</v>
      </c>
      <c r="W2621">
        <f>IF(TelcoData2[[#This Row],[Churn]]="Yes",1,0)</f>
        <v>1</v>
      </c>
      <c r="X2621" t="str">
        <f>IF(TelcoData2[[#This Row],[tenure]]&lt;=12,"0-12 Months",
IF(TelcoData2[[#This Row],[tenure]]&lt;=24,"13-24 Months",
IF(TelcoData2[[#This Row],[tenure]]&lt;=36,"25-36 Months",
IF(TelcoData2[[#This Row],[tenure]]&lt;=48,"37-48 Months",
IF(TelcoData2[[#This Row],[tenure]]&lt;=60,"49-60 Months",
"61-72 Months")))))</f>
        <v>25-36 Months</v>
      </c>
    </row>
    <row r="2622" spans="1:24" x14ac:dyDescent="0.3">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s="5">
        <v>1299.8</v>
      </c>
      <c r="U2622" t="s">
        <v>24</v>
      </c>
      <c r="V2622" s="5">
        <f>IFERROR(VALUE(TRIM(TelcoData2[[#This Row],[TotalCharges]])),"")</f>
        <v>1299.8</v>
      </c>
      <c r="W2622">
        <f>IF(TelcoData2[[#This Row],[Churn]]="Yes",1,0)</f>
        <v>0</v>
      </c>
      <c r="X2622" t="str">
        <f>IF(TelcoData2[[#This Row],[tenure]]&lt;=12,"0-12 Months",
IF(TelcoData2[[#This Row],[tenure]]&lt;=24,"13-24 Months",
IF(TelcoData2[[#This Row],[tenure]]&lt;=36,"25-36 Months",
IF(TelcoData2[[#This Row],[tenure]]&lt;=48,"37-48 Months",
IF(TelcoData2[[#This Row],[tenure]]&lt;=60,"49-60 Months",
"61-72 Months")))))</f>
        <v>13-24 Months</v>
      </c>
    </row>
    <row r="2623" spans="1:24" x14ac:dyDescent="0.3">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s="5">
        <v>5564.85</v>
      </c>
      <c r="U2623" t="s">
        <v>24</v>
      </c>
      <c r="V2623" s="5">
        <f>IFERROR(VALUE(TRIM(TelcoData2[[#This Row],[TotalCharges]])),"")</f>
        <v>5564.85</v>
      </c>
      <c r="W2623">
        <f>IF(TelcoData2[[#This Row],[Churn]]="Yes",1,0)</f>
        <v>0</v>
      </c>
      <c r="X2623" t="str">
        <f>IF(TelcoData2[[#This Row],[tenure]]&lt;=12,"0-12 Months",
IF(TelcoData2[[#This Row],[tenure]]&lt;=24,"13-24 Months",
IF(TelcoData2[[#This Row],[tenure]]&lt;=36,"25-36 Months",
IF(TelcoData2[[#This Row],[tenure]]&lt;=48,"37-48 Months",
IF(TelcoData2[[#This Row],[tenure]]&lt;=60,"49-60 Months",
"61-72 Months")))))</f>
        <v>61-72 Months</v>
      </c>
    </row>
    <row r="2624" spans="1:24" x14ac:dyDescent="0.3">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s="5">
        <v>1381.8</v>
      </c>
      <c r="U2624" t="s">
        <v>24</v>
      </c>
      <c r="V2624" s="5">
        <f>IFERROR(VALUE(TRIM(TelcoData2[[#This Row],[TotalCharges]])),"")</f>
        <v>1381.8</v>
      </c>
      <c r="W2624">
        <f>IF(TelcoData2[[#This Row],[Churn]]="Yes",1,0)</f>
        <v>0</v>
      </c>
      <c r="X2624" t="str">
        <f>IF(TelcoData2[[#This Row],[tenure]]&lt;=12,"0-12 Months",
IF(TelcoData2[[#This Row],[tenure]]&lt;=24,"13-24 Months",
IF(TelcoData2[[#This Row],[tenure]]&lt;=36,"25-36 Months",
IF(TelcoData2[[#This Row],[tenure]]&lt;=48,"37-48 Months",
IF(TelcoData2[[#This Row],[tenure]]&lt;=60,"49-60 Months",
"61-72 Months")))))</f>
        <v>25-36 Months</v>
      </c>
    </row>
    <row r="2625" spans="1:24" x14ac:dyDescent="0.3">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s="5">
        <v>188.1</v>
      </c>
      <c r="U2625" t="s">
        <v>24</v>
      </c>
      <c r="V2625" s="5">
        <f>IFERROR(VALUE(TRIM(TelcoData2[[#This Row],[TotalCharges]])),"")</f>
        <v>188.1</v>
      </c>
      <c r="W2625">
        <f>IF(TelcoData2[[#This Row],[Churn]]="Yes",1,0)</f>
        <v>0</v>
      </c>
      <c r="X2625" t="str">
        <f>IF(TelcoData2[[#This Row],[tenure]]&lt;=12,"0-12 Months",
IF(TelcoData2[[#This Row],[tenure]]&lt;=24,"13-24 Months",
IF(TelcoData2[[#This Row],[tenure]]&lt;=36,"25-36 Months",
IF(TelcoData2[[#This Row],[tenure]]&lt;=48,"37-48 Months",
IF(TelcoData2[[#This Row],[tenure]]&lt;=60,"49-60 Months",
"61-72 Months")))))</f>
        <v>0-12 Months</v>
      </c>
    </row>
    <row r="2626" spans="1:24" x14ac:dyDescent="0.3">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s="5">
        <v>1077.05</v>
      </c>
      <c r="U2626" t="s">
        <v>24</v>
      </c>
      <c r="V2626" s="5">
        <f>IFERROR(VALUE(TRIM(TelcoData2[[#This Row],[TotalCharges]])),"")</f>
        <v>1077.05</v>
      </c>
      <c r="W2626">
        <f>IF(TelcoData2[[#This Row],[Churn]]="Yes",1,0)</f>
        <v>0</v>
      </c>
      <c r="X2626" t="str">
        <f>IF(TelcoData2[[#This Row],[tenure]]&lt;=12,"0-12 Months",
IF(TelcoData2[[#This Row],[tenure]]&lt;=24,"13-24 Months",
IF(TelcoData2[[#This Row],[tenure]]&lt;=36,"25-36 Months",
IF(TelcoData2[[#This Row],[tenure]]&lt;=48,"37-48 Months",
IF(TelcoData2[[#This Row],[tenure]]&lt;=60,"49-60 Months",
"61-72 Months")))))</f>
        <v>13-24 Months</v>
      </c>
    </row>
    <row r="2627" spans="1:24" x14ac:dyDescent="0.3">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s="5">
        <v>4922.3999999999996</v>
      </c>
      <c r="U2627" t="s">
        <v>24</v>
      </c>
      <c r="V2627" s="5">
        <f>IFERROR(VALUE(TRIM(TelcoData2[[#This Row],[TotalCharges]])),"")</f>
        <v>4922.3999999999996</v>
      </c>
      <c r="W2627">
        <f>IF(TelcoData2[[#This Row],[Churn]]="Yes",1,0)</f>
        <v>0</v>
      </c>
      <c r="X2627" t="str">
        <f>IF(TelcoData2[[#This Row],[tenure]]&lt;=12,"0-12 Months",
IF(TelcoData2[[#This Row],[tenure]]&lt;=24,"13-24 Months",
IF(TelcoData2[[#This Row],[tenure]]&lt;=36,"25-36 Months",
IF(TelcoData2[[#This Row],[tenure]]&lt;=48,"37-48 Months",
IF(TelcoData2[[#This Row],[tenure]]&lt;=60,"49-60 Months",
"61-72 Months")))))</f>
        <v>49-60 Months</v>
      </c>
    </row>
    <row r="2628" spans="1:24" x14ac:dyDescent="0.3">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s="5">
        <v>2911.5</v>
      </c>
      <c r="U2628" t="s">
        <v>24</v>
      </c>
      <c r="V2628" s="5">
        <f>IFERROR(VALUE(TRIM(TelcoData2[[#This Row],[TotalCharges]])),"")</f>
        <v>2911.5</v>
      </c>
      <c r="W2628">
        <f>IF(TelcoData2[[#This Row],[Churn]]="Yes",1,0)</f>
        <v>0</v>
      </c>
      <c r="X2628" t="str">
        <f>IF(TelcoData2[[#This Row],[tenure]]&lt;=12,"0-12 Months",
IF(TelcoData2[[#This Row],[tenure]]&lt;=24,"13-24 Months",
IF(TelcoData2[[#This Row],[tenure]]&lt;=36,"25-36 Months",
IF(TelcoData2[[#This Row],[tenure]]&lt;=48,"37-48 Months",
IF(TelcoData2[[#This Row],[tenure]]&lt;=60,"49-60 Months",
"61-72 Months")))))</f>
        <v>49-60 Months</v>
      </c>
    </row>
    <row r="2629" spans="1:24" x14ac:dyDescent="0.3">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s="5">
        <v>826.1</v>
      </c>
      <c r="U2629" t="s">
        <v>24</v>
      </c>
      <c r="V2629" s="5">
        <f>IFERROR(VALUE(TRIM(TelcoData2[[#This Row],[TotalCharges]])),"")</f>
        <v>826.1</v>
      </c>
      <c r="W2629">
        <f>IF(TelcoData2[[#This Row],[Churn]]="Yes",1,0)</f>
        <v>0</v>
      </c>
      <c r="X2629" t="str">
        <f>IF(TelcoData2[[#This Row],[tenure]]&lt;=12,"0-12 Months",
IF(TelcoData2[[#This Row],[tenure]]&lt;=24,"13-24 Months",
IF(TelcoData2[[#This Row],[tenure]]&lt;=36,"25-36 Months",
IF(TelcoData2[[#This Row],[tenure]]&lt;=48,"37-48 Months",
IF(TelcoData2[[#This Row],[tenure]]&lt;=60,"49-60 Months",
"61-72 Months")))))</f>
        <v>25-36 Months</v>
      </c>
    </row>
    <row r="2630" spans="1:24" x14ac:dyDescent="0.3">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s="5">
        <v>83.4</v>
      </c>
      <c r="U2630" t="s">
        <v>24</v>
      </c>
      <c r="V2630" s="5">
        <f>IFERROR(VALUE(TRIM(TelcoData2[[#This Row],[TotalCharges]])),"")</f>
        <v>83.4</v>
      </c>
      <c r="W2630">
        <f>IF(TelcoData2[[#This Row],[Churn]]="Yes",1,0)</f>
        <v>0</v>
      </c>
      <c r="X2630" t="str">
        <f>IF(TelcoData2[[#This Row],[tenure]]&lt;=12,"0-12 Months",
IF(TelcoData2[[#This Row],[tenure]]&lt;=24,"13-24 Months",
IF(TelcoData2[[#This Row],[tenure]]&lt;=36,"25-36 Months",
IF(TelcoData2[[#This Row],[tenure]]&lt;=48,"37-48 Months",
IF(TelcoData2[[#This Row],[tenure]]&lt;=60,"49-60 Months",
"61-72 Months")))))</f>
        <v>0-12 Months</v>
      </c>
    </row>
    <row r="2631" spans="1:24" x14ac:dyDescent="0.3">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s="5">
        <v>140.69999999999999</v>
      </c>
      <c r="U2631" t="s">
        <v>23</v>
      </c>
      <c r="V2631" s="5">
        <f>IFERROR(VALUE(TRIM(TelcoData2[[#This Row],[TotalCharges]])),"")</f>
        <v>140.69999999999999</v>
      </c>
      <c r="W2631">
        <f>IF(TelcoData2[[#This Row],[Churn]]="Yes",1,0)</f>
        <v>1</v>
      </c>
      <c r="X2631" t="str">
        <f>IF(TelcoData2[[#This Row],[tenure]]&lt;=12,"0-12 Months",
IF(TelcoData2[[#This Row],[tenure]]&lt;=24,"13-24 Months",
IF(TelcoData2[[#This Row],[tenure]]&lt;=36,"25-36 Months",
IF(TelcoData2[[#This Row],[tenure]]&lt;=48,"37-48 Months",
IF(TelcoData2[[#This Row],[tenure]]&lt;=60,"49-60 Months",
"61-72 Months")))))</f>
        <v>0-12 Months</v>
      </c>
    </row>
    <row r="2632" spans="1:24" x14ac:dyDescent="0.3">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s="5">
        <v>5377.8</v>
      </c>
      <c r="U2632" t="s">
        <v>24</v>
      </c>
      <c r="V2632" s="5">
        <f>IFERROR(VALUE(TRIM(TelcoData2[[#This Row],[TotalCharges]])),"")</f>
        <v>5377.8</v>
      </c>
      <c r="W2632">
        <f>IF(TelcoData2[[#This Row],[Churn]]="Yes",1,0)</f>
        <v>0</v>
      </c>
      <c r="X2632" t="str">
        <f>IF(TelcoData2[[#This Row],[tenure]]&lt;=12,"0-12 Months",
IF(TelcoData2[[#This Row],[tenure]]&lt;=24,"13-24 Months",
IF(TelcoData2[[#This Row],[tenure]]&lt;=36,"25-36 Months",
IF(TelcoData2[[#This Row],[tenure]]&lt;=48,"37-48 Months",
IF(TelcoData2[[#This Row],[tenure]]&lt;=60,"49-60 Months",
"61-72 Months")))))</f>
        <v>61-72 Months</v>
      </c>
    </row>
    <row r="2633" spans="1:24" x14ac:dyDescent="0.3">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s="5">
        <v>665.45</v>
      </c>
      <c r="U2633" t="s">
        <v>23</v>
      </c>
      <c r="V2633" s="5">
        <f>IFERROR(VALUE(TRIM(TelcoData2[[#This Row],[TotalCharges]])),"")</f>
        <v>665.45</v>
      </c>
      <c r="W2633">
        <f>IF(TelcoData2[[#This Row],[Churn]]="Yes",1,0)</f>
        <v>1</v>
      </c>
      <c r="X2633" t="str">
        <f>IF(TelcoData2[[#This Row],[tenure]]&lt;=12,"0-12 Months",
IF(TelcoData2[[#This Row],[tenure]]&lt;=24,"13-24 Months",
IF(TelcoData2[[#This Row],[tenure]]&lt;=36,"25-36 Months",
IF(TelcoData2[[#This Row],[tenure]]&lt;=48,"37-48 Months",
IF(TelcoData2[[#This Row],[tenure]]&lt;=60,"49-60 Months",
"61-72 Months")))))</f>
        <v>0-12 Months</v>
      </c>
    </row>
    <row r="2634" spans="1:24" x14ac:dyDescent="0.3">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s="5">
        <v>3617.1</v>
      </c>
      <c r="U2634" t="s">
        <v>24</v>
      </c>
      <c r="V2634" s="5">
        <f>IFERROR(VALUE(TRIM(TelcoData2[[#This Row],[TotalCharges]])),"")</f>
        <v>3617.1</v>
      </c>
      <c r="W2634">
        <f>IF(TelcoData2[[#This Row],[Churn]]="Yes",1,0)</f>
        <v>0</v>
      </c>
      <c r="X2634" t="str">
        <f>IF(TelcoData2[[#This Row],[tenure]]&lt;=12,"0-12 Months",
IF(TelcoData2[[#This Row],[tenure]]&lt;=24,"13-24 Months",
IF(TelcoData2[[#This Row],[tenure]]&lt;=36,"25-36 Months",
IF(TelcoData2[[#This Row],[tenure]]&lt;=48,"37-48 Months",
IF(TelcoData2[[#This Row],[tenure]]&lt;=60,"49-60 Months",
"61-72 Months")))))</f>
        <v>49-60 Months</v>
      </c>
    </row>
    <row r="2635" spans="1:24" x14ac:dyDescent="0.3">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s="5">
        <v>6643.5</v>
      </c>
      <c r="U2635" t="s">
        <v>24</v>
      </c>
      <c r="V2635" s="5">
        <f>IFERROR(VALUE(TRIM(TelcoData2[[#This Row],[TotalCharges]])),"")</f>
        <v>6643.5</v>
      </c>
      <c r="W2635">
        <f>IF(TelcoData2[[#This Row],[Churn]]="Yes",1,0)</f>
        <v>0</v>
      </c>
      <c r="X2635" t="str">
        <f>IF(TelcoData2[[#This Row],[tenure]]&lt;=12,"0-12 Months",
IF(TelcoData2[[#This Row],[tenure]]&lt;=24,"13-24 Months",
IF(TelcoData2[[#This Row],[tenure]]&lt;=36,"25-36 Months",
IF(TelcoData2[[#This Row],[tenure]]&lt;=48,"37-48 Months",
IF(TelcoData2[[#This Row],[tenure]]&lt;=60,"49-60 Months",
"61-72 Months")))))</f>
        <v>61-72 Months</v>
      </c>
    </row>
    <row r="2636" spans="1:24" x14ac:dyDescent="0.3">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s="5">
        <v>84.8</v>
      </c>
      <c r="U2636" t="s">
        <v>23</v>
      </c>
      <c r="V2636" s="5">
        <f>IFERROR(VALUE(TRIM(TelcoData2[[#This Row],[TotalCharges]])),"")</f>
        <v>84.8</v>
      </c>
      <c r="W2636">
        <f>IF(TelcoData2[[#This Row],[Churn]]="Yes",1,0)</f>
        <v>1</v>
      </c>
      <c r="X2636" t="str">
        <f>IF(TelcoData2[[#This Row],[tenure]]&lt;=12,"0-12 Months",
IF(TelcoData2[[#This Row],[tenure]]&lt;=24,"13-24 Months",
IF(TelcoData2[[#This Row],[tenure]]&lt;=36,"25-36 Months",
IF(TelcoData2[[#This Row],[tenure]]&lt;=48,"37-48 Months",
IF(TelcoData2[[#This Row],[tenure]]&lt;=60,"49-60 Months",
"61-72 Months")))))</f>
        <v>0-12 Months</v>
      </c>
    </row>
    <row r="2637" spans="1:24" x14ac:dyDescent="0.3">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s="5">
        <v>1559.3</v>
      </c>
      <c r="U2637" t="s">
        <v>24</v>
      </c>
      <c r="V2637" s="5">
        <f>IFERROR(VALUE(TRIM(TelcoData2[[#This Row],[TotalCharges]])),"")</f>
        <v>1559.3</v>
      </c>
      <c r="W2637">
        <f>IF(TelcoData2[[#This Row],[Churn]]="Yes",1,0)</f>
        <v>0</v>
      </c>
      <c r="X2637" t="str">
        <f>IF(TelcoData2[[#This Row],[tenure]]&lt;=12,"0-12 Months",
IF(TelcoData2[[#This Row],[tenure]]&lt;=24,"13-24 Months",
IF(TelcoData2[[#This Row],[tenure]]&lt;=36,"25-36 Months",
IF(TelcoData2[[#This Row],[tenure]]&lt;=48,"37-48 Months",
IF(TelcoData2[[#This Row],[tenure]]&lt;=60,"49-60 Months",
"61-72 Months")))))</f>
        <v>61-72 Months</v>
      </c>
    </row>
    <row r="2638" spans="1:24" x14ac:dyDescent="0.3">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s="5">
        <v>7987.6</v>
      </c>
      <c r="U2638" t="s">
        <v>24</v>
      </c>
      <c r="V2638" s="5">
        <f>IFERROR(VALUE(TRIM(TelcoData2[[#This Row],[TotalCharges]])),"")</f>
        <v>7987.6</v>
      </c>
      <c r="W2638">
        <f>IF(TelcoData2[[#This Row],[Churn]]="Yes",1,0)</f>
        <v>0</v>
      </c>
      <c r="X2638" t="str">
        <f>IF(TelcoData2[[#This Row],[tenure]]&lt;=12,"0-12 Months",
IF(TelcoData2[[#This Row],[tenure]]&lt;=24,"13-24 Months",
IF(TelcoData2[[#This Row],[tenure]]&lt;=36,"25-36 Months",
IF(TelcoData2[[#This Row],[tenure]]&lt;=48,"37-48 Months",
IF(TelcoData2[[#This Row],[tenure]]&lt;=60,"49-60 Months",
"61-72 Months")))))</f>
        <v>61-72 Months</v>
      </c>
    </row>
    <row r="2639" spans="1:24" x14ac:dyDescent="0.3">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s="5">
        <v>1547.35</v>
      </c>
      <c r="U2639" t="s">
        <v>24</v>
      </c>
      <c r="V2639" s="5">
        <f>IFERROR(VALUE(TRIM(TelcoData2[[#This Row],[TotalCharges]])),"")</f>
        <v>1547.35</v>
      </c>
      <c r="W2639">
        <f>IF(TelcoData2[[#This Row],[Churn]]="Yes",1,0)</f>
        <v>0</v>
      </c>
      <c r="X2639" t="str">
        <f>IF(TelcoData2[[#This Row],[tenure]]&lt;=12,"0-12 Months",
IF(TelcoData2[[#This Row],[tenure]]&lt;=24,"13-24 Months",
IF(TelcoData2[[#This Row],[tenure]]&lt;=36,"25-36 Months",
IF(TelcoData2[[#This Row],[tenure]]&lt;=48,"37-48 Months",
IF(TelcoData2[[#This Row],[tenure]]&lt;=60,"49-60 Months",
"61-72 Months")))))</f>
        <v>25-36 Months</v>
      </c>
    </row>
    <row r="2640" spans="1:24" x14ac:dyDescent="0.3">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s="5">
        <v>5426.85</v>
      </c>
      <c r="U2640" t="s">
        <v>23</v>
      </c>
      <c r="V2640" s="5">
        <f>IFERROR(VALUE(TRIM(TelcoData2[[#This Row],[TotalCharges]])),"")</f>
        <v>5426.85</v>
      </c>
      <c r="W2640">
        <f>IF(TelcoData2[[#This Row],[Churn]]="Yes",1,0)</f>
        <v>1</v>
      </c>
      <c r="X2640" t="str">
        <f>IF(TelcoData2[[#This Row],[tenure]]&lt;=12,"0-12 Months",
IF(TelcoData2[[#This Row],[tenure]]&lt;=24,"13-24 Months",
IF(TelcoData2[[#This Row],[tenure]]&lt;=36,"25-36 Months",
IF(TelcoData2[[#This Row],[tenure]]&lt;=48,"37-48 Months",
IF(TelcoData2[[#This Row],[tenure]]&lt;=60,"49-60 Months",
"61-72 Months")))))</f>
        <v>49-60 Months</v>
      </c>
    </row>
    <row r="2641" spans="1:24" x14ac:dyDescent="0.3">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s="5">
        <v>1127.3499999999999</v>
      </c>
      <c r="U2641" t="s">
        <v>23</v>
      </c>
      <c r="V2641" s="5">
        <f>IFERROR(VALUE(TRIM(TelcoData2[[#This Row],[TotalCharges]])),"")</f>
        <v>1127.3499999999999</v>
      </c>
      <c r="W2641">
        <f>IF(TelcoData2[[#This Row],[Churn]]="Yes",1,0)</f>
        <v>1</v>
      </c>
      <c r="X2641" t="str">
        <f>IF(TelcoData2[[#This Row],[tenure]]&lt;=12,"0-12 Months",
IF(TelcoData2[[#This Row],[tenure]]&lt;=24,"13-24 Months",
IF(TelcoData2[[#This Row],[tenure]]&lt;=36,"25-36 Months",
IF(TelcoData2[[#This Row],[tenure]]&lt;=48,"37-48 Months",
IF(TelcoData2[[#This Row],[tenure]]&lt;=60,"49-60 Months",
"61-72 Months")))))</f>
        <v>13-24 Months</v>
      </c>
    </row>
    <row r="2642" spans="1:24" x14ac:dyDescent="0.3">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s="5">
        <v>2142.8000000000002</v>
      </c>
      <c r="U2642" t="s">
        <v>24</v>
      </c>
      <c r="V2642" s="5">
        <f>IFERROR(VALUE(TRIM(TelcoData2[[#This Row],[TotalCharges]])),"")</f>
        <v>2142.8000000000002</v>
      </c>
      <c r="W2642">
        <f>IF(TelcoData2[[#This Row],[Churn]]="Yes",1,0)</f>
        <v>0</v>
      </c>
      <c r="X2642" t="str">
        <f>IF(TelcoData2[[#This Row],[tenure]]&lt;=12,"0-12 Months",
IF(TelcoData2[[#This Row],[tenure]]&lt;=24,"13-24 Months",
IF(TelcoData2[[#This Row],[tenure]]&lt;=36,"25-36 Months",
IF(TelcoData2[[#This Row],[tenure]]&lt;=48,"37-48 Months",
IF(TelcoData2[[#This Row],[tenure]]&lt;=60,"49-60 Months",
"61-72 Months")))))</f>
        <v>13-24 Months</v>
      </c>
    </row>
    <row r="2643" spans="1:24" x14ac:dyDescent="0.3">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s="5">
        <v>287.85000000000002</v>
      </c>
      <c r="U2643" t="s">
        <v>24</v>
      </c>
      <c r="V2643" s="5">
        <f>IFERROR(VALUE(TRIM(TelcoData2[[#This Row],[TotalCharges]])),"")</f>
        <v>287.85000000000002</v>
      </c>
      <c r="W2643">
        <f>IF(TelcoData2[[#This Row],[Churn]]="Yes",1,0)</f>
        <v>0</v>
      </c>
      <c r="X2643" t="str">
        <f>IF(TelcoData2[[#This Row],[tenure]]&lt;=12,"0-12 Months",
IF(TelcoData2[[#This Row],[tenure]]&lt;=24,"13-24 Months",
IF(TelcoData2[[#This Row],[tenure]]&lt;=36,"25-36 Months",
IF(TelcoData2[[#This Row],[tenure]]&lt;=48,"37-48 Months",
IF(TelcoData2[[#This Row],[tenure]]&lt;=60,"49-60 Months",
"61-72 Months")))))</f>
        <v>0-12 Months</v>
      </c>
    </row>
    <row r="2644" spans="1:24" x14ac:dyDescent="0.3">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s="5">
        <v>4045.65</v>
      </c>
      <c r="U2644" t="s">
        <v>23</v>
      </c>
      <c r="V2644" s="5">
        <f>IFERROR(VALUE(TRIM(TelcoData2[[#This Row],[TotalCharges]])),"")</f>
        <v>4045.65</v>
      </c>
      <c r="W2644">
        <f>IF(TelcoData2[[#This Row],[Churn]]="Yes",1,0)</f>
        <v>1</v>
      </c>
      <c r="X2644" t="str">
        <f>IF(TelcoData2[[#This Row],[tenure]]&lt;=12,"0-12 Months",
IF(TelcoData2[[#This Row],[tenure]]&lt;=24,"13-24 Months",
IF(TelcoData2[[#This Row],[tenure]]&lt;=36,"25-36 Months",
IF(TelcoData2[[#This Row],[tenure]]&lt;=48,"37-48 Months",
IF(TelcoData2[[#This Row],[tenure]]&lt;=60,"49-60 Months",
"61-72 Months")))))</f>
        <v>37-48 Months</v>
      </c>
    </row>
    <row r="2645" spans="1:24" x14ac:dyDescent="0.3">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s="5">
        <v>2757.85</v>
      </c>
      <c r="U2645" t="s">
        <v>23</v>
      </c>
      <c r="V2645" s="5">
        <f>IFERROR(VALUE(TRIM(TelcoData2[[#This Row],[TotalCharges]])),"")</f>
        <v>2757.85</v>
      </c>
      <c r="W2645">
        <f>IF(TelcoData2[[#This Row],[Churn]]="Yes",1,0)</f>
        <v>1</v>
      </c>
      <c r="X2645" t="str">
        <f>IF(TelcoData2[[#This Row],[tenure]]&lt;=12,"0-12 Months",
IF(TelcoData2[[#This Row],[tenure]]&lt;=24,"13-24 Months",
IF(TelcoData2[[#This Row],[tenure]]&lt;=36,"25-36 Months",
IF(TelcoData2[[#This Row],[tenure]]&lt;=48,"37-48 Months",
IF(TelcoData2[[#This Row],[tenure]]&lt;=60,"49-60 Months",
"61-72 Months")))))</f>
        <v>25-36 Months</v>
      </c>
    </row>
    <row r="2646" spans="1:24" x14ac:dyDescent="0.3">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s="5">
        <v>600</v>
      </c>
      <c r="U2646" t="s">
        <v>23</v>
      </c>
      <c r="V2646" s="5">
        <f>IFERROR(VALUE(TRIM(TelcoData2[[#This Row],[TotalCharges]])),"")</f>
        <v>600</v>
      </c>
      <c r="W2646">
        <f>IF(TelcoData2[[#This Row],[Churn]]="Yes",1,0)</f>
        <v>1</v>
      </c>
      <c r="X2646" t="str">
        <f>IF(TelcoData2[[#This Row],[tenure]]&lt;=12,"0-12 Months",
IF(TelcoData2[[#This Row],[tenure]]&lt;=24,"13-24 Months",
IF(TelcoData2[[#This Row],[tenure]]&lt;=36,"25-36 Months",
IF(TelcoData2[[#This Row],[tenure]]&lt;=48,"37-48 Months",
IF(TelcoData2[[#This Row],[tenure]]&lt;=60,"49-60 Months",
"61-72 Months")))))</f>
        <v>13-24 Months</v>
      </c>
    </row>
    <row r="2647" spans="1:24" x14ac:dyDescent="0.3">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s="5">
        <v>19.8</v>
      </c>
      <c r="U2647" t="s">
        <v>24</v>
      </c>
      <c r="V2647" s="5">
        <f>IFERROR(VALUE(TRIM(TelcoData2[[#This Row],[TotalCharges]])),"")</f>
        <v>19.8</v>
      </c>
      <c r="W2647">
        <f>IF(TelcoData2[[#This Row],[Churn]]="Yes",1,0)</f>
        <v>0</v>
      </c>
      <c r="X2647" t="str">
        <f>IF(TelcoData2[[#This Row],[tenure]]&lt;=12,"0-12 Months",
IF(TelcoData2[[#This Row],[tenure]]&lt;=24,"13-24 Months",
IF(TelcoData2[[#This Row],[tenure]]&lt;=36,"25-36 Months",
IF(TelcoData2[[#This Row],[tenure]]&lt;=48,"37-48 Months",
IF(TelcoData2[[#This Row],[tenure]]&lt;=60,"49-60 Months",
"61-72 Months")))))</f>
        <v>0-12 Months</v>
      </c>
    </row>
    <row r="2648" spans="1:24" x14ac:dyDescent="0.3">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s="5">
        <v>4534.45</v>
      </c>
      <c r="U2648" t="s">
        <v>24</v>
      </c>
      <c r="V2648" s="5">
        <f>IFERROR(VALUE(TRIM(TelcoData2[[#This Row],[TotalCharges]])),"")</f>
        <v>4534.45</v>
      </c>
      <c r="W2648">
        <f>IF(TelcoData2[[#This Row],[Churn]]="Yes",1,0)</f>
        <v>0</v>
      </c>
      <c r="X2648" t="str">
        <f>IF(TelcoData2[[#This Row],[tenure]]&lt;=12,"0-12 Months",
IF(TelcoData2[[#This Row],[tenure]]&lt;=24,"13-24 Months",
IF(TelcoData2[[#This Row],[tenure]]&lt;=36,"25-36 Months",
IF(TelcoData2[[#This Row],[tenure]]&lt;=48,"37-48 Months",
IF(TelcoData2[[#This Row],[tenure]]&lt;=60,"49-60 Months",
"61-72 Months")))))</f>
        <v>49-60 Months</v>
      </c>
    </row>
    <row r="2649" spans="1:24" x14ac:dyDescent="0.3">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s="5">
        <v>40.9</v>
      </c>
      <c r="U2649" t="s">
        <v>24</v>
      </c>
      <c r="V2649" s="5">
        <f>IFERROR(VALUE(TRIM(TelcoData2[[#This Row],[TotalCharges]])),"")</f>
        <v>40.9</v>
      </c>
      <c r="W2649">
        <f>IF(TelcoData2[[#This Row],[Churn]]="Yes",1,0)</f>
        <v>0</v>
      </c>
      <c r="X2649" t="str">
        <f>IF(TelcoData2[[#This Row],[tenure]]&lt;=12,"0-12 Months",
IF(TelcoData2[[#This Row],[tenure]]&lt;=24,"13-24 Months",
IF(TelcoData2[[#This Row],[tenure]]&lt;=36,"25-36 Months",
IF(TelcoData2[[#This Row],[tenure]]&lt;=48,"37-48 Months",
IF(TelcoData2[[#This Row],[tenure]]&lt;=60,"49-60 Months",
"61-72 Months")))))</f>
        <v>0-12 Months</v>
      </c>
    </row>
    <row r="2650" spans="1:24" x14ac:dyDescent="0.3">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s="5">
        <v>2094.9</v>
      </c>
      <c r="U2650" t="s">
        <v>24</v>
      </c>
      <c r="V2650" s="5">
        <f>IFERROR(VALUE(TRIM(TelcoData2[[#This Row],[TotalCharges]])),"")</f>
        <v>2094.9</v>
      </c>
      <c r="W2650">
        <f>IF(TelcoData2[[#This Row],[Churn]]="Yes",1,0)</f>
        <v>0</v>
      </c>
      <c r="X2650" t="str">
        <f>IF(TelcoData2[[#This Row],[tenure]]&lt;=12,"0-12 Months",
IF(TelcoData2[[#This Row],[tenure]]&lt;=24,"13-24 Months",
IF(TelcoData2[[#This Row],[tenure]]&lt;=36,"25-36 Months",
IF(TelcoData2[[#This Row],[tenure]]&lt;=48,"37-48 Months",
IF(TelcoData2[[#This Row],[tenure]]&lt;=60,"49-60 Months",
"61-72 Months")))))</f>
        <v>25-36 Months</v>
      </c>
    </row>
    <row r="2651" spans="1:24" x14ac:dyDescent="0.3">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s="5">
        <v>1584.8</v>
      </c>
      <c r="U2651" t="s">
        <v>24</v>
      </c>
      <c r="V2651" s="5">
        <f>IFERROR(VALUE(TRIM(TelcoData2[[#This Row],[TotalCharges]])),"")</f>
        <v>1584.8</v>
      </c>
      <c r="W2651">
        <f>IF(TelcoData2[[#This Row],[Churn]]="Yes",1,0)</f>
        <v>0</v>
      </c>
      <c r="X2651" t="str">
        <f>IF(TelcoData2[[#This Row],[tenure]]&lt;=12,"0-12 Months",
IF(TelcoData2[[#This Row],[tenure]]&lt;=24,"13-24 Months",
IF(TelcoData2[[#This Row],[tenure]]&lt;=36,"25-36 Months",
IF(TelcoData2[[#This Row],[tenure]]&lt;=48,"37-48 Months",
IF(TelcoData2[[#This Row],[tenure]]&lt;=60,"49-60 Months",
"61-72 Months")))))</f>
        <v>61-72 Months</v>
      </c>
    </row>
    <row r="2652" spans="1:24" x14ac:dyDescent="0.3">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s="5">
        <v>1302.6500000000001</v>
      </c>
      <c r="U2652" t="s">
        <v>24</v>
      </c>
      <c r="V2652" s="5">
        <f>IFERROR(VALUE(TRIM(TelcoData2[[#This Row],[TotalCharges]])),"")</f>
        <v>1302.6500000000001</v>
      </c>
      <c r="W2652">
        <f>IF(TelcoData2[[#This Row],[Churn]]="Yes",1,0)</f>
        <v>0</v>
      </c>
      <c r="X2652" t="str">
        <f>IF(TelcoData2[[#This Row],[tenure]]&lt;=12,"0-12 Months",
IF(TelcoData2[[#This Row],[tenure]]&lt;=24,"13-24 Months",
IF(TelcoData2[[#This Row],[tenure]]&lt;=36,"25-36 Months",
IF(TelcoData2[[#This Row],[tenure]]&lt;=48,"37-48 Months",
IF(TelcoData2[[#This Row],[tenure]]&lt;=60,"49-60 Months",
"61-72 Months")))))</f>
        <v>13-24 Months</v>
      </c>
    </row>
    <row r="2653" spans="1:24" x14ac:dyDescent="0.3">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s="5">
        <v>2238.5</v>
      </c>
      <c r="U2653" t="s">
        <v>23</v>
      </c>
      <c r="V2653" s="5">
        <f>IFERROR(VALUE(TRIM(TelcoData2[[#This Row],[TotalCharges]])),"")</f>
        <v>2238.5</v>
      </c>
      <c r="W2653">
        <f>IF(TelcoData2[[#This Row],[Churn]]="Yes",1,0)</f>
        <v>1</v>
      </c>
      <c r="X2653" t="str">
        <f>IF(TelcoData2[[#This Row],[tenure]]&lt;=12,"0-12 Months",
IF(TelcoData2[[#This Row],[tenure]]&lt;=24,"13-24 Months",
IF(TelcoData2[[#This Row],[tenure]]&lt;=36,"25-36 Months",
IF(TelcoData2[[#This Row],[tenure]]&lt;=48,"37-48 Months",
IF(TelcoData2[[#This Row],[tenure]]&lt;=60,"49-60 Months",
"61-72 Months")))))</f>
        <v>13-24 Months</v>
      </c>
    </row>
    <row r="2654" spans="1:24" x14ac:dyDescent="0.3">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s="5">
        <v>55.55</v>
      </c>
      <c r="U2654" t="s">
        <v>24</v>
      </c>
      <c r="V2654" s="5">
        <f>IFERROR(VALUE(TRIM(TelcoData2[[#This Row],[TotalCharges]])),"")</f>
        <v>55.55</v>
      </c>
      <c r="W2654">
        <f>IF(TelcoData2[[#This Row],[Churn]]="Yes",1,0)</f>
        <v>0</v>
      </c>
      <c r="X2654" t="str">
        <f>IF(TelcoData2[[#This Row],[tenure]]&lt;=12,"0-12 Months",
IF(TelcoData2[[#This Row],[tenure]]&lt;=24,"13-24 Months",
IF(TelcoData2[[#This Row],[tenure]]&lt;=36,"25-36 Months",
IF(TelcoData2[[#This Row],[tenure]]&lt;=48,"37-48 Months",
IF(TelcoData2[[#This Row],[tenure]]&lt;=60,"49-60 Months",
"61-72 Months")))))</f>
        <v>0-12 Months</v>
      </c>
    </row>
    <row r="2655" spans="1:24" x14ac:dyDescent="0.3">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s="5">
        <v>5437.75</v>
      </c>
      <c r="U2655" t="s">
        <v>24</v>
      </c>
      <c r="V2655" s="5">
        <f>IFERROR(VALUE(TRIM(TelcoData2[[#This Row],[TotalCharges]])),"")</f>
        <v>5437.75</v>
      </c>
      <c r="W2655">
        <f>IF(TelcoData2[[#This Row],[Churn]]="Yes",1,0)</f>
        <v>0</v>
      </c>
      <c r="X2655" t="str">
        <f>IF(TelcoData2[[#This Row],[tenure]]&lt;=12,"0-12 Months",
IF(TelcoData2[[#This Row],[tenure]]&lt;=24,"13-24 Months",
IF(TelcoData2[[#This Row],[tenure]]&lt;=36,"25-36 Months",
IF(TelcoData2[[#This Row],[tenure]]&lt;=48,"37-48 Months",
IF(TelcoData2[[#This Row],[tenure]]&lt;=60,"49-60 Months",
"61-72 Months")))))</f>
        <v>61-72 Months</v>
      </c>
    </row>
    <row r="2656" spans="1:24" x14ac:dyDescent="0.3">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s="5">
        <v>90.75</v>
      </c>
      <c r="U2656" t="s">
        <v>23</v>
      </c>
      <c r="V2656" s="5">
        <f>IFERROR(VALUE(TRIM(TelcoData2[[#This Row],[TotalCharges]])),"")</f>
        <v>90.75</v>
      </c>
      <c r="W2656">
        <f>IF(TelcoData2[[#This Row],[Churn]]="Yes",1,0)</f>
        <v>1</v>
      </c>
      <c r="X2656" t="str">
        <f>IF(TelcoData2[[#This Row],[tenure]]&lt;=12,"0-12 Months",
IF(TelcoData2[[#This Row],[tenure]]&lt;=24,"13-24 Months",
IF(TelcoData2[[#This Row],[tenure]]&lt;=36,"25-36 Months",
IF(TelcoData2[[#This Row],[tenure]]&lt;=48,"37-48 Months",
IF(TelcoData2[[#This Row],[tenure]]&lt;=60,"49-60 Months",
"61-72 Months")))))</f>
        <v>0-12 Months</v>
      </c>
    </row>
    <row r="2657" spans="1:24" x14ac:dyDescent="0.3">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s="5">
        <v>365.65</v>
      </c>
      <c r="U2657" t="s">
        <v>23</v>
      </c>
      <c r="V2657" s="5">
        <f>IFERROR(VALUE(TRIM(TelcoData2[[#This Row],[TotalCharges]])),"")</f>
        <v>365.65</v>
      </c>
      <c r="W2657">
        <f>IF(TelcoData2[[#This Row],[Churn]]="Yes",1,0)</f>
        <v>1</v>
      </c>
      <c r="X2657" t="str">
        <f>IF(TelcoData2[[#This Row],[tenure]]&lt;=12,"0-12 Months",
IF(TelcoData2[[#This Row],[tenure]]&lt;=24,"13-24 Months",
IF(TelcoData2[[#This Row],[tenure]]&lt;=36,"25-36 Months",
IF(TelcoData2[[#This Row],[tenure]]&lt;=48,"37-48 Months",
IF(TelcoData2[[#This Row],[tenure]]&lt;=60,"49-60 Months",
"61-72 Months")))))</f>
        <v>0-12 Months</v>
      </c>
    </row>
    <row r="2658" spans="1:24" x14ac:dyDescent="0.3">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s="5">
        <v>2209.15</v>
      </c>
      <c r="U2658" t="s">
        <v>24</v>
      </c>
      <c r="V2658" s="5">
        <f>IFERROR(VALUE(TRIM(TelcoData2[[#This Row],[TotalCharges]])),"")</f>
        <v>2209.15</v>
      </c>
      <c r="W2658">
        <f>IF(TelcoData2[[#This Row],[Churn]]="Yes",1,0)</f>
        <v>0</v>
      </c>
      <c r="X2658" t="str">
        <f>IF(TelcoData2[[#This Row],[tenure]]&lt;=12,"0-12 Months",
IF(TelcoData2[[#This Row],[tenure]]&lt;=24,"13-24 Months",
IF(TelcoData2[[#This Row],[tenure]]&lt;=36,"25-36 Months",
IF(TelcoData2[[#This Row],[tenure]]&lt;=48,"37-48 Months",
IF(TelcoData2[[#This Row],[tenure]]&lt;=60,"49-60 Months",
"61-72 Months")))))</f>
        <v>37-48 Months</v>
      </c>
    </row>
    <row r="2659" spans="1:24" x14ac:dyDescent="0.3">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s="5">
        <v>1912.15</v>
      </c>
      <c r="U2659" t="s">
        <v>24</v>
      </c>
      <c r="V2659" s="5">
        <f>IFERROR(VALUE(TRIM(TelcoData2[[#This Row],[TotalCharges]])),"")</f>
        <v>1912.15</v>
      </c>
      <c r="W2659">
        <f>IF(TelcoData2[[#This Row],[Churn]]="Yes",1,0)</f>
        <v>0</v>
      </c>
      <c r="X2659" t="str">
        <f>IF(TelcoData2[[#This Row],[tenure]]&lt;=12,"0-12 Months",
IF(TelcoData2[[#This Row],[tenure]]&lt;=24,"13-24 Months",
IF(TelcoData2[[#This Row],[tenure]]&lt;=36,"25-36 Months",
IF(TelcoData2[[#This Row],[tenure]]&lt;=48,"37-48 Months",
IF(TelcoData2[[#This Row],[tenure]]&lt;=60,"49-60 Months",
"61-72 Months")))))</f>
        <v>25-36 Months</v>
      </c>
    </row>
    <row r="2660" spans="1:24" x14ac:dyDescent="0.3">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s="5">
        <v>255.55</v>
      </c>
      <c r="U2660" t="s">
        <v>24</v>
      </c>
      <c r="V2660" s="5">
        <f>IFERROR(VALUE(TRIM(TelcoData2[[#This Row],[TotalCharges]])),"")</f>
        <v>255.55</v>
      </c>
      <c r="W2660">
        <f>IF(TelcoData2[[#This Row],[Churn]]="Yes",1,0)</f>
        <v>0</v>
      </c>
      <c r="X2660" t="str">
        <f>IF(TelcoData2[[#This Row],[tenure]]&lt;=12,"0-12 Months",
IF(TelcoData2[[#This Row],[tenure]]&lt;=24,"13-24 Months",
IF(TelcoData2[[#This Row],[tenure]]&lt;=36,"25-36 Months",
IF(TelcoData2[[#This Row],[tenure]]&lt;=48,"37-48 Months",
IF(TelcoData2[[#This Row],[tenure]]&lt;=60,"49-60 Months",
"61-72 Months")))))</f>
        <v>13-24 Months</v>
      </c>
    </row>
    <row r="2661" spans="1:24" x14ac:dyDescent="0.3">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s="5">
        <v>5175.3</v>
      </c>
      <c r="U2661" t="s">
        <v>24</v>
      </c>
      <c r="V2661" s="5">
        <f>IFERROR(VALUE(TRIM(TelcoData2[[#This Row],[TotalCharges]])),"")</f>
        <v>5175.3</v>
      </c>
      <c r="W2661">
        <f>IF(TelcoData2[[#This Row],[Churn]]="Yes",1,0)</f>
        <v>0</v>
      </c>
      <c r="X2661" t="str">
        <f>IF(TelcoData2[[#This Row],[tenure]]&lt;=12,"0-12 Months",
IF(TelcoData2[[#This Row],[tenure]]&lt;=24,"13-24 Months",
IF(TelcoData2[[#This Row],[tenure]]&lt;=36,"25-36 Months",
IF(TelcoData2[[#This Row],[tenure]]&lt;=48,"37-48 Months",
IF(TelcoData2[[#This Row],[tenure]]&lt;=60,"49-60 Months",
"61-72 Months")))))</f>
        <v>61-72 Months</v>
      </c>
    </row>
    <row r="2662" spans="1:24" x14ac:dyDescent="0.3">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s="5">
        <v>670.65</v>
      </c>
      <c r="U2662" t="s">
        <v>24</v>
      </c>
      <c r="V2662" s="5">
        <f>IFERROR(VALUE(TRIM(TelcoData2[[#This Row],[TotalCharges]])),"")</f>
        <v>670.65</v>
      </c>
      <c r="W2662">
        <f>IF(TelcoData2[[#This Row],[Churn]]="Yes",1,0)</f>
        <v>0</v>
      </c>
      <c r="X2662" t="str">
        <f>IF(TelcoData2[[#This Row],[tenure]]&lt;=12,"0-12 Months",
IF(TelcoData2[[#This Row],[tenure]]&lt;=24,"13-24 Months",
IF(TelcoData2[[#This Row],[tenure]]&lt;=36,"25-36 Months",
IF(TelcoData2[[#This Row],[tenure]]&lt;=48,"37-48 Months",
IF(TelcoData2[[#This Row],[tenure]]&lt;=60,"49-60 Months",
"61-72 Months")))))</f>
        <v>13-24 Months</v>
      </c>
    </row>
    <row r="2663" spans="1:24" x14ac:dyDescent="0.3">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s="5">
        <v>3177.25</v>
      </c>
      <c r="U2663" t="s">
        <v>24</v>
      </c>
      <c r="V2663" s="5">
        <f>IFERROR(VALUE(TRIM(TelcoData2[[#This Row],[TotalCharges]])),"")</f>
        <v>3177.25</v>
      </c>
      <c r="W2663">
        <f>IF(TelcoData2[[#This Row],[Churn]]="Yes",1,0)</f>
        <v>0</v>
      </c>
      <c r="X2663" t="str">
        <f>IF(TelcoData2[[#This Row],[tenure]]&lt;=12,"0-12 Months",
IF(TelcoData2[[#This Row],[tenure]]&lt;=24,"13-24 Months",
IF(TelcoData2[[#This Row],[tenure]]&lt;=36,"25-36 Months",
IF(TelcoData2[[#This Row],[tenure]]&lt;=48,"37-48 Months",
IF(TelcoData2[[#This Row],[tenure]]&lt;=60,"49-60 Months",
"61-72 Months")))))</f>
        <v>61-72 Months</v>
      </c>
    </row>
    <row r="2664" spans="1:24" x14ac:dyDescent="0.3">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s="5">
        <v>90.35</v>
      </c>
      <c r="U2664" t="s">
        <v>23</v>
      </c>
      <c r="V2664" s="5">
        <f>IFERROR(VALUE(TRIM(TelcoData2[[#This Row],[TotalCharges]])),"")</f>
        <v>90.35</v>
      </c>
      <c r="W2664">
        <f>IF(TelcoData2[[#This Row],[Churn]]="Yes",1,0)</f>
        <v>1</v>
      </c>
      <c r="X2664" t="str">
        <f>IF(TelcoData2[[#This Row],[tenure]]&lt;=12,"0-12 Months",
IF(TelcoData2[[#This Row],[tenure]]&lt;=24,"13-24 Months",
IF(TelcoData2[[#This Row],[tenure]]&lt;=36,"25-36 Months",
IF(TelcoData2[[#This Row],[tenure]]&lt;=48,"37-48 Months",
IF(TelcoData2[[#This Row],[tenure]]&lt;=60,"49-60 Months",
"61-72 Months")))))</f>
        <v>0-12 Months</v>
      </c>
    </row>
    <row r="2665" spans="1:24" x14ac:dyDescent="0.3">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s="5">
        <v>6557.75</v>
      </c>
      <c r="U2665" t="s">
        <v>24</v>
      </c>
      <c r="V2665" s="5">
        <f>IFERROR(VALUE(TRIM(TelcoData2[[#This Row],[TotalCharges]])),"")</f>
        <v>6557.75</v>
      </c>
      <c r="W2665">
        <f>IF(TelcoData2[[#This Row],[Churn]]="Yes",1,0)</f>
        <v>0</v>
      </c>
      <c r="X2665" t="str">
        <f>IF(TelcoData2[[#This Row],[tenure]]&lt;=12,"0-12 Months",
IF(TelcoData2[[#This Row],[tenure]]&lt;=24,"13-24 Months",
IF(TelcoData2[[#This Row],[tenure]]&lt;=36,"25-36 Months",
IF(TelcoData2[[#This Row],[tenure]]&lt;=48,"37-48 Months",
IF(TelcoData2[[#This Row],[tenure]]&lt;=60,"49-60 Months",
"61-72 Months")))))</f>
        <v>49-60 Months</v>
      </c>
    </row>
    <row r="2666" spans="1:24" x14ac:dyDescent="0.3">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s="5">
        <v>5791.85</v>
      </c>
      <c r="U2666" t="s">
        <v>24</v>
      </c>
      <c r="V2666" s="5">
        <f>IFERROR(VALUE(TRIM(TelcoData2[[#This Row],[TotalCharges]])),"")</f>
        <v>5791.85</v>
      </c>
      <c r="W2666">
        <f>IF(TelcoData2[[#This Row],[Churn]]="Yes",1,0)</f>
        <v>0</v>
      </c>
      <c r="X2666" t="str">
        <f>IF(TelcoData2[[#This Row],[tenure]]&lt;=12,"0-12 Months",
IF(TelcoData2[[#This Row],[tenure]]&lt;=24,"13-24 Months",
IF(TelcoData2[[#This Row],[tenure]]&lt;=36,"25-36 Months",
IF(TelcoData2[[#This Row],[tenure]]&lt;=48,"37-48 Months",
IF(TelcoData2[[#This Row],[tenure]]&lt;=60,"49-60 Months",
"61-72 Months")))))</f>
        <v>61-72 Months</v>
      </c>
    </row>
    <row r="2667" spans="1:24" x14ac:dyDescent="0.3">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s="5">
        <v>3055.5</v>
      </c>
      <c r="U2667" t="s">
        <v>24</v>
      </c>
      <c r="V2667" s="5">
        <f>IFERROR(VALUE(TRIM(TelcoData2[[#This Row],[TotalCharges]])),"")</f>
        <v>3055.5</v>
      </c>
      <c r="W2667">
        <f>IF(TelcoData2[[#This Row],[Churn]]="Yes",1,0)</f>
        <v>0</v>
      </c>
      <c r="X2667" t="str">
        <f>IF(TelcoData2[[#This Row],[tenure]]&lt;=12,"0-12 Months",
IF(TelcoData2[[#This Row],[tenure]]&lt;=24,"13-24 Months",
IF(TelcoData2[[#This Row],[tenure]]&lt;=36,"25-36 Months",
IF(TelcoData2[[#This Row],[tenure]]&lt;=48,"37-48 Months",
IF(TelcoData2[[#This Row],[tenure]]&lt;=60,"49-60 Months",
"61-72 Months")))))</f>
        <v>25-36 Months</v>
      </c>
    </row>
    <row r="2668" spans="1:24" x14ac:dyDescent="0.3">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s="5">
        <v>5196.1000000000004</v>
      </c>
      <c r="U2668" t="s">
        <v>24</v>
      </c>
      <c r="V2668" s="5">
        <f>IFERROR(VALUE(TRIM(TelcoData2[[#This Row],[TotalCharges]])),"")</f>
        <v>5196.1000000000004</v>
      </c>
      <c r="W2668">
        <f>IF(TelcoData2[[#This Row],[Churn]]="Yes",1,0)</f>
        <v>0</v>
      </c>
      <c r="X2668" t="str">
        <f>IF(TelcoData2[[#This Row],[tenure]]&lt;=12,"0-12 Months",
IF(TelcoData2[[#This Row],[tenure]]&lt;=24,"13-24 Months",
IF(TelcoData2[[#This Row],[tenure]]&lt;=36,"25-36 Months",
IF(TelcoData2[[#This Row],[tenure]]&lt;=48,"37-48 Months",
IF(TelcoData2[[#This Row],[tenure]]&lt;=60,"49-60 Months",
"61-72 Months")))))</f>
        <v>61-72 Months</v>
      </c>
    </row>
    <row r="2669" spans="1:24" x14ac:dyDescent="0.3">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s="5">
        <v>8405</v>
      </c>
      <c r="U2669" t="s">
        <v>24</v>
      </c>
      <c r="V2669" s="5">
        <f>IFERROR(VALUE(TRIM(TelcoData2[[#This Row],[TotalCharges]])),"")</f>
        <v>8405</v>
      </c>
      <c r="W2669">
        <f>IF(TelcoData2[[#This Row],[Churn]]="Yes",1,0)</f>
        <v>0</v>
      </c>
      <c r="X2669" t="str">
        <f>IF(TelcoData2[[#This Row],[tenure]]&lt;=12,"0-12 Months",
IF(TelcoData2[[#This Row],[tenure]]&lt;=24,"13-24 Months",
IF(TelcoData2[[#This Row],[tenure]]&lt;=36,"25-36 Months",
IF(TelcoData2[[#This Row],[tenure]]&lt;=48,"37-48 Months",
IF(TelcoData2[[#This Row],[tenure]]&lt;=60,"49-60 Months",
"61-72 Months")))))</f>
        <v>61-72 Months</v>
      </c>
    </row>
    <row r="2670" spans="1:24" x14ac:dyDescent="0.3">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s="5">
        <v>19.75</v>
      </c>
      <c r="U2670" t="s">
        <v>23</v>
      </c>
      <c r="V2670" s="5">
        <f>IFERROR(VALUE(TRIM(TelcoData2[[#This Row],[TotalCharges]])),"")</f>
        <v>19.75</v>
      </c>
      <c r="W2670">
        <f>IF(TelcoData2[[#This Row],[Churn]]="Yes",1,0)</f>
        <v>1</v>
      </c>
      <c r="X2670" t="str">
        <f>IF(TelcoData2[[#This Row],[tenure]]&lt;=12,"0-12 Months",
IF(TelcoData2[[#This Row],[tenure]]&lt;=24,"13-24 Months",
IF(TelcoData2[[#This Row],[tenure]]&lt;=36,"25-36 Months",
IF(TelcoData2[[#This Row],[tenure]]&lt;=48,"37-48 Months",
IF(TelcoData2[[#This Row],[tenure]]&lt;=60,"49-60 Months",
"61-72 Months")))))</f>
        <v>0-12 Months</v>
      </c>
    </row>
    <row r="2671" spans="1:24" x14ac:dyDescent="0.3">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s="5">
        <v>1789.25</v>
      </c>
      <c r="U2671" t="s">
        <v>23</v>
      </c>
      <c r="V2671" s="5">
        <f>IFERROR(VALUE(TRIM(TelcoData2[[#This Row],[TotalCharges]])),"")</f>
        <v>1789.25</v>
      </c>
      <c r="W2671">
        <f>IF(TelcoData2[[#This Row],[Churn]]="Yes",1,0)</f>
        <v>1</v>
      </c>
      <c r="X2671" t="str">
        <f>IF(TelcoData2[[#This Row],[tenure]]&lt;=12,"0-12 Months",
IF(TelcoData2[[#This Row],[tenure]]&lt;=24,"13-24 Months",
IF(TelcoData2[[#This Row],[tenure]]&lt;=36,"25-36 Months",
IF(TelcoData2[[#This Row],[tenure]]&lt;=48,"37-48 Months",
IF(TelcoData2[[#This Row],[tenure]]&lt;=60,"49-60 Months",
"61-72 Months")))))</f>
        <v>13-24 Months</v>
      </c>
    </row>
    <row r="2672" spans="1:24" x14ac:dyDescent="0.3">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s="5">
        <v>5000.05</v>
      </c>
      <c r="U2672" t="s">
        <v>24</v>
      </c>
      <c r="V2672" s="5">
        <f>IFERROR(VALUE(TRIM(TelcoData2[[#This Row],[TotalCharges]])),"")</f>
        <v>5000.05</v>
      </c>
      <c r="W2672">
        <f>IF(TelcoData2[[#This Row],[Churn]]="Yes",1,0)</f>
        <v>0</v>
      </c>
      <c r="X2672" t="str">
        <f>IF(TelcoData2[[#This Row],[tenure]]&lt;=12,"0-12 Months",
IF(TelcoData2[[#This Row],[tenure]]&lt;=24,"13-24 Months",
IF(TelcoData2[[#This Row],[tenure]]&lt;=36,"25-36 Months",
IF(TelcoData2[[#This Row],[tenure]]&lt;=48,"37-48 Months",
IF(TelcoData2[[#This Row],[tenure]]&lt;=60,"49-60 Months",
"61-72 Months")))))</f>
        <v>49-60 Months</v>
      </c>
    </row>
    <row r="2673" spans="1:24" x14ac:dyDescent="0.3">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s="5">
        <v>6713.2</v>
      </c>
      <c r="U2673" t="s">
        <v>24</v>
      </c>
      <c r="V2673" s="5">
        <f>IFERROR(VALUE(TRIM(TelcoData2[[#This Row],[TotalCharges]])),"")</f>
        <v>6713.2</v>
      </c>
      <c r="W2673">
        <f>IF(TelcoData2[[#This Row],[Churn]]="Yes",1,0)</f>
        <v>0</v>
      </c>
      <c r="X2673" t="str">
        <f>IF(TelcoData2[[#This Row],[tenure]]&lt;=12,"0-12 Months",
IF(TelcoData2[[#This Row],[tenure]]&lt;=24,"13-24 Months",
IF(TelcoData2[[#This Row],[tenure]]&lt;=36,"25-36 Months",
IF(TelcoData2[[#This Row],[tenure]]&lt;=48,"37-48 Months",
IF(TelcoData2[[#This Row],[tenure]]&lt;=60,"49-60 Months",
"61-72 Months")))))</f>
        <v>61-72 Months</v>
      </c>
    </row>
    <row r="2674" spans="1:24" x14ac:dyDescent="0.3">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s="5">
        <v>562.6</v>
      </c>
      <c r="U2674" t="s">
        <v>24</v>
      </c>
      <c r="V2674" s="5">
        <f>IFERROR(VALUE(TRIM(TelcoData2[[#This Row],[TotalCharges]])),"")</f>
        <v>562.6</v>
      </c>
      <c r="W2674">
        <f>IF(TelcoData2[[#This Row],[Churn]]="Yes",1,0)</f>
        <v>0</v>
      </c>
      <c r="X2674" t="str">
        <f>IF(TelcoData2[[#This Row],[tenure]]&lt;=12,"0-12 Months",
IF(TelcoData2[[#This Row],[tenure]]&lt;=24,"13-24 Months",
IF(TelcoData2[[#This Row],[tenure]]&lt;=36,"25-36 Months",
IF(TelcoData2[[#This Row],[tenure]]&lt;=48,"37-48 Months",
IF(TelcoData2[[#This Row],[tenure]]&lt;=60,"49-60 Months",
"61-72 Months")))))</f>
        <v>25-36 Months</v>
      </c>
    </row>
    <row r="2675" spans="1:24" x14ac:dyDescent="0.3">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s="5">
        <v>2317.1</v>
      </c>
      <c r="U2675" t="s">
        <v>23</v>
      </c>
      <c r="V2675" s="5">
        <f>IFERROR(VALUE(TRIM(TelcoData2[[#This Row],[TotalCharges]])),"")</f>
        <v>2317.1</v>
      </c>
      <c r="W2675">
        <f>IF(TelcoData2[[#This Row],[Churn]]="Yes",1,0)</f>
        <v>1</v>
      </c>
      <c r="X2675" t="str">
        <f>IF(TelcoData2[[#This Row],[tenure]]&lt;=12,"0-12 Months",
IF(TelcoData2[[#This Row],[tenure]]&lt;=24,"13-24 Months",
IF(TelcoData2[[#This Row],[tenure]]&lt;=36,"25-36 Months",
IF(TelcoData2[[#This Row],[tenure]]&lt;=48,"37-48 Months",
IF(TelcoData2[[#This Row],[tenure]]&lt;=60,"49-60 Months",
"61-72 Months")))))</f>
        <v>13-24 Months</v>
      </c>
    </row>
    <row r="2676" spans="1:24" x14ac:dyDescent="0.3">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s="5">
        <v>91.45</v>
      </c>
      <c r="U2676" t="s">
        <v>24</v>
      </c>
      <c r="V2676" s="5">
        <f>IFERROR(VALUE(TRIM(TelcoData2[[#This Row],[TotalCharges]])),"")</f>
        <v>91.45</v>
      </c>
      <c r="W2676">
        <f>IF(TelcoData2[[#This Row],[Churn]]="Yes",1,0)</f>
        <v>0</v>
      </c>
      <c r="X2676" t="str">
        <f>IF(TelcoData2[[#This Row],[tenure]]&lt;=12,"0-12 Months",
IF(TelcoData2[[#This Row],[tenure]]&lt;=24,"13-24 Months",
IF(TelcoData2[[#This Row],[tenure]]&lt;=36,"25-36 Months",
IF(TelcoData2[[#This Row],[tenure]]&lt;=48,"37-48 Months",
IF(TelcoData2[[#This Row],[tenure]]&lt;=60,"49-60 Months",
"61-72 Months")))))</f>
        <v>0-12 Months</v>
      </c>
    </row>
    <row r="2677" spans="1:24" x14ac:dyDescent="0.3">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s="5">
        <v>828.85</v>
      </c>
      <c r="U2677" t="s">
        <v>24</v>
      </c>
      <c r="V2677" s="5">
        <f>IFERROR(VALUE(TRIM(TelcoData2[[#This Row],[TotalCharges]])),"")</f>
        <v>828.85</v>
      </c>
      <c r="W2677">
        <f>IF(TelcoData2[[#This Row],[Churn]]="Yes",1,0)</f>
        <v>0</v>
      </c>
      <c r="X2677" t="str">
        <f>IF(TelcoData2[[#This Row],[tenure]]&lt;=12,"0-12 Months",
IF(TelcoData2[[#This Row],[tenure]]&lt;=24,"13-24 Months",
IF(TelcoData2[[#This Row],[tenure]]&lt;=36,"25-36 Months",
IF(TelcoData2[[#This Row],[tenure]]&lt;=48,"37-48 Months",
IF(TelcoData2[[#This Row],[tenure]]&lt;=60,"49-60 Months",
"61-72 Months")))))</f>
        <v>37-48 Months</v>
      </c>
    </row>
    <row r="2678" spans="1:24" x14ac:dyDescent="0.3">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s="5">
        <v>617.35</v>
      </c>
      <c r="U2678" t="s">
        <v>24</v>
      </c>
      <c r="V2678" s="5">
        <f>IFERROR(VALUE(TRIM(TelcoData2[[#This Row],[TotalCharges]])),"")</f>
        <v>617.35</v>
      </c>
      <c r="W2678">
        <f>IF(TelcoData2[[#This Row],[Churn]]="Yes",1,0)</f>
        <v>0</v>
      </c>
      <c r="X2678" t="str">
        <f>IF(TelcoData2[[#This Row],[tenure]]&lt;=12,"0-12 Months",
IF(TelcoData2[[#This Row],[tenure]]&lt;=24,"13-24 Months",
IF(TelcoData2[[#This Row],[tenure]]&lt;=36,"25-36 Months",
IF(TelcoData2[[#This Row],[tenure]]&lt;=48,"37-48 Months",
IF(TelcoData2[[#This Row],[tenure]]&lt;=60,"49-60 Months",
"61-72 Months")))))</f>
        <v>25-36 Months</v>
      </c>
    </row>
    <row r="2679" spans="1:24" x14ac:dyDescent="0.3">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s="5">
        <v>266.89999999999998</v>
      </c>
      <c r="U2679" t="s">
        <v>23</v>
      </c>
      <c r="V2679" s="5">
        <f>IFERROR(VALUE(TRIM(TelcoData2[[#This Row],[TotalCharges]])),"")</f>
        <v>266.89999999999998</v>
      </c>
      <c r="W2679">
        <f>IF(TelcoData2[[#This Row],[Churn]]="Yes",1,0)</f>
        <v>1</v>
      </c>
      <c r="X2679" t="str">
        <f>IF(TelcoData2[[#This Row],[tenure]]&lt;=12,"0-12 Months",
IF(TelcoData2[[#This Row],[tenure]]&lt;=24,"13-24 Months",
IF(TelcoData2[[#This Row],[tenure]]&lt;=36,"25-36 Months",
IF(TelcoData2[[#This Row],[tenure]]&lt;=48,"37-48 Months",
IF(TelcoData2[[#This Row],[tenure]]&lt;=60,"49-60 Months",
"61-72 Months")))))</f>
        <v>0-12 Months</v>
      </c>
    </row>
    <row r="2680" spans="1:24" x14ac:dyDescent="0.3">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s="5">
        <v>625.04999999999995</v>
      </c>
      <c r="U2680" t="s">
        <v>24</v>
      </c>
      <c r="V2680" s="5">
        <f>IFERROR(VALUE(TRIM(TelcoData2[[#This Row],[TotalCharges]])),"")</f>
        <v>625.04999999999995</v>
      </c>
      <c r="W2680">
        <f>IF(TelcoData2[[#This Row],[Churn]]="Yes",1,0)</f>
        <v>0</v>
      </c>
      <c r="X2680" t="str">
        <f>IF(TelcoData2[[#This Row],[tenure]]&lt;=12,"0-12 Months",
IF(TelcoData2[[#This Row],[tenure]]&lt;=24,"13-24 Months",
IF(TelcoData2[[#This Row],[tenure]]&lt;=36,"25-36 Months",
IF(TelcoData2[[#This Row],[tenure]]&lt;=48,"37-48 Months",
IF(TelcoData2[[#This Row],[tenure]]&lt;=60,"49-60 Months",
"61-72 Months")))))</f>
        <v>25-36 Months</v>
      </c>
    </row>
    <row r="2681" spans="1:24" x14ac:dyDescent="0.3">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s="5">
        <v>301.39999999999998</v>
      </c>
      <c r="U2681" t="s">
        <v>23</v>
      </c>
      <c r="V2681" s="5">
        <f>IFERROR(VALUE(TRIM(TelcoData2[[#This Row],[TotalCharges]])),"")</f>
        <v>301.39999999999998</v>
      </c>
      <c r="W2681">
        <f>IF(TelcoData2[[#This Row],[Churn]]="Yes",1,0)</f>
        <v>1</v>
      </c>
      <c r="X2681" t="str">
        <f>IF(TelcoData2[[#This Row],[tenure]]&lt;=12,"0-12 Months",
IF(TelcoData2[[#This Row],[tenure]]&lt;=24,"13-24 Months",
IF(TelcoData2[[#This Row],[tenure]]&lt;=36,"25-36 Months",
IF(TelcoData2[[#This Row],[tenure]]&lt;=48,"37-48 Months",
IF(TelcoData2[[#This Row],[tenure]]&lt;=60,"49-60 Months",
"61-72 Months")))))</f>
        <v>0-12 Months</v>
      </c>
    </row>
    <row r="2682" spans="1:24" x14ac:dyDescent="0.3">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s="5">
        <v>6029.9</v>
      </c>
      <c r="U2682" t="s">
        <v>24</v>
      </c>
      <c r="V2682" s="5">
        <f>IFERROR(VALUE(TRIM(TelcoData2[[#This Row],[TotalCharges]])),"")</f>
        <v>6029.9</v>
      </c>
      <c r="W2682">
        <f>IF(TelcoData2[[#This Row],[Churn]]="Yes",1,0)</f>
        <v>0</v>
      </c>
      <c r="X2682" t="str">
        <f>IF(TelcoData2[[#This Row],[tenure]]&lt;=12,"0-12 Months",
IF(TelcoData2[[#This Row],[tenure]]&lt;=24,"13-24 Months",
IF(TelcoData2[[#This Row],[tenure]]&lt;=36,"25-36 Months",
IF(TelcoData2[[#This Row],[tenure]]&lt;=48,"37-48 Months",
IF(TelcoData2[[#This Row],[tenure]]&lt;=60,"49-60 Months",
"61-72 Months")))))</f>
        <v>61-72 Months</v>
      </c>
    </row>
    <row r="2683" spans="1:24" x14ac:dyDescent="0.3">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s="5">
        <v>1842.7</v>
      </c>
      <c r="U2683" t="s">
        <v>24</v>
      </c>
      <c r="V2683" s="5">
        <f>IFERROR(VALUE(TRIM(TelcoData2[[#This Row],[TotalCharges]])),"")</f>
        <v>1842.7</v>
      </c>
      <c r="W2683">
        <f>IF(TelcoData2[[#This Row],[Churn]]="Yes",1,0)</f>
        <v>0</v>
      </c>
      <c r="X2683" t="str">
        <f>IF(TelcoData2[[#This Row],[tenure]]&lt;=12,"0-12 Months",
IF(TelcoData2[[#This Row],[tenure]]&lt;=24,"13-24 Months",
IF(TelcoData2[[#This Row],[tenure]]&lt;=36,"25-36 Months",
IF(TelcoData2[[#This Row],[tenure]]&lt;=48,"37-48 Months",
IF(TelcoData2[[#This Row],[tenure]]&lt;=60,"49-60 Months",
"61-72 Months")))))</f>
        <v>37-48 Months</v>
      </c>
    </row>
    <row r="2684" spans="1:24" x14ac:dyDescent="0.3">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s="5">
        <v>206.6</v>
      </c>
      <c r="U2684" t="s">
        <v>23</v>
      </c>
      <c r="V2684" s="5">
        <f>IFERROR(VALUE(TRIM(TelcoData2[[#This Row],[TotalCharges]])),"")</f>
        <v>206.6</v>
      </c>
      <c r="W2684">
        <f>IF(TelcoData2[[#This Row],[Churn]]="Yes",1,0)</f>
        <v>1</v>
      </c>
      <c r="X2684" t="str">
        <f>IF(TelcoData2[[#This Row],[tenure]]&lt;=12,"0-12 Months",
IF(TelcoData2[[#This Row],[tenure]]&lt;=24,"13-24 Months",
IF(TelcoData2[[#This Row],[tenure]]&lt;=36,"25-36 Months",
IF(TelcoData2[[#This Row],[tenure]]&lt;=48,"37-48 Months",
IF(TelcoData2[[#This Row],[tenure]]&lt;=60,"49-60 Months",
"61-72 Months")))))</f>
        <v>0-12 Months</v>
      </c>
    </row>
    <row r="2685" spans="1:24" x14ac:dyDescent="0.3">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s="5">
        <v>604.70000000000005</v>
      </c>
      <c r="U2685" t="s">
        <v>23</v>
      </c>
      <c r="V2685" s="5">
        <f>IFERROR(VALUE(TRIM(TelcoData2[[#This Row],[TotalCharges]])),"")</f>
        <v>604.70000000000005</v>
      </c>
      <c r="W2685">
        <f>IF(TelcoData2[[#This Row],[Churn]]="Yes",1,0)</f>
        <v>1</v>
      </c>
      <c r="X2685" t="str">
        <f>IF(TelcoData2[[#This Row],[tenure]]&lt;=12,"0-12 Months",
IF(TelcoData2[[#This Row],[tenure]]&lt;=24,"13-24 Months",
IF(TelcoData2[[#This Row],[tenure]]&lt;=36,"25-36 Months",
IF(TelcoData2[[#This Row],[tenure]]&lt;=48,"37-48 Months",
IF(TelcoData2[[#This Row],[tenure]]&lt;=60,"49-60 Months",
"61-72 Months")))))</f>
        <v>0-12 Months</v>
      </c>
    </row>
    <row r="2686" spans="1:24" x14ac:dyDescent="0.3">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s="5">
        <v>7386.05</v>
      </c>
      <c r="U2686" t="s">
        <v>24</v>
      </c>
      <c r="V2686" s="5">
        <f>IFERROR(VALUE(TRIM(TelcoData2[[#This Row],[TotalCharges]])),"")</f>
        <v>7386.05</v>
      </c>
      <c r="W2686">
        <f>IF(TelcoData2[[#This Row],[Churn]]="Yes",1,0)</f>
        <v>0</v>
      </c>
      <c r="X2686" t="str">
        <f>IF(TelcoData2[[#This Row],[tenure]]&lt;=12,"0-12 Months",
IF(TelcoData2[[#This Row],[tenure]]&lt;=24,"13-24 Months",
IF(TelcoData2[[#This Row],[tenure]]&lt;=36,"25-36 Months",
IF(TelcoData2[[#This Row],[tenure]]&lt;=48,"37-48 Months",
IF(TelcoData2[[#This Row],[tenure]]&lt;=60,"49-60 Months",
"61-72 Months")))))</f>
        <v>61-72 Months</v>
      </c>
    </row>
    <row r="2687" spans="1:24" x14ac:dyDescent="0.3">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s="5">
        <v>7334.05</v>
      </c>
      <c r="U2687" t="s">
        <v>24</v>
      </c>
      <c r="V2687" s="5">
        <f>IFERROR(VALUE(TRIM(TelcoData2[[#This Row],[TotalCharges]])),"")</f>
        <v>7334.05</v>
      </c>
      <c r="W2687">
        <f>IF(TelcoData2[[#This Row],[Churn]]="Yes",1,0)</f>
        <v>0</v>
      </c>
      <c r="X2687" t="str">
        <f>IF(TelcoData2[[#This Row],[tenure]]&lt;=12,"0-12 Months",
IF(TelcoData2[[#This Row],[tenure]]&lt;=24,"13-24 Months",
IF(TelcoData2[[#This Row],[tenure]]&lt;=36,"25-36 Months",
IF(TelcoData2[[#This Row],[tenure]]&lt;=48,"37-48 Months",
IF(TelcoData2[[#This Row],[tenure]]&lt;=60,"49-60 Months",
"61-72 Months")))))</f>
        <v>61-72 Months</v>
      </c>
    </row>
    <row r="2688" spans="1:24" x14ac:dyDescent="0.3">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s="5">
        <v>1471.75</v>
      </c>
      <c r="U2688" t="s">
        <v>23</v>
      </c>
      <c r="V2688" s="5">
        <f>IFERROR(VALUE(TRIM(TelcoData2[[#This Row],[TotalCharges]])),"")</f>
        <v>1471.75</v>
      </c>
      <c r="W2688">
        <f>IF(TelcoData2[[#This Row],[Churn]]="Yes",1,0)</f>
        <v>1</v>
      </c>
      <c r="X2688" t="str">
        <f>IF(TelcoData2[[#This Row],[tenure]]&lt;=12,"0-12 Months",
IF(TelcoData2[[#This Row],[tenure]]&lt;=24,"13-24 Months",
IF(TelcoData2[[#This Row],[tenure]]&lt;=36,"25-36 Months",
IF(TelcoData2[[#This Row],[tenure]]&lt;=48,"37-48 Months",
IF(TelcoData2[[#This Row],[tenure]]&lt;=60,"49-60 Months",
"61-72 Months")))))</f>
        <v>13-24 Months</v>
      </c>
    </row>
    <row r="2689" spans="1:24" x14ac:dyDescent="0.3">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s="5">
        <v>2626.15</v>
      </c>
      <c r="U2689" t="s">
        <v>24</v>
      </c>
      <c r="V2689" s="5">
        <f>IFERROR(VALUE(TRIM(TelcoData2[[#This Row],[TotalCharges]])),"")</f>
        <v>2626.15</v>
      </c>
      <c r="W2689">
        <f>IF(TelcoData2[[#This Row],[Churn]]="Yes",1,0)</f>
        <v>0</v>
      </c>
      <c r="X2689" t="str">
        <f>IF(TelcoData2[[#This Row],[tenure]]&lt;=12,"0-12 Months",
IF(TelcoData2[[#This Row],[tenure]]&lt;=24,"13-24 Months",
IF(TelcoData2[[#This Row],[tenure]]&lt;=36,"25-36 Months",
IF(TelcoData2[[#This Row],[tenure]]&lt;=48,"37-48 Months",
IF(TelcoData2[[#This Row],[tenure]]&lt;=60,"49-60 Months",
"61-72 Months")))))</f>
        <v>25-36 Months</v>
      </c>
    </row>
    <row r="2690" spans="1:24" x14ac:dyDescent="0.3">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s="5">
        <v>412.1</v>
      </c>
      <c r="U2690" t="s">
        <v>23</v>
      </c>
      <c r="V2690" s="5">
        <f>IFERROR(VALUE(TRIM(TelcoData2[[#This Row],[TotalCharges]])),"")</f>
        <v>412.1</v>
      </c>
      <c r="W2690">
        <f>IF(TelcoData2[[#This Row],[Churn]]="Yes",1,0)</f>
        <v>1</v>
      </c>
      <c r="X2690" t="str">
        <f>IF(TelcoData2[[#This Row],[tenure]]&lt;=12,"0-12 Months",
IF(TelcoData2[[#This Row],[tenure]]&lt;=24,"13-24 Months",
IF(TelcoData2[[#This Row],[tenure]]&lt;=36,"25-36 Months",
IF(TelcoData2[[#This Row],[tenure]]&lt;=48,"37-48 Months",
IF(TelcoData2[[#This Row],[tenure]]&lt;=60,"49-60 Months",
"61-72 Months")))))</f>
        <v>0-12 Months</v>
      </c>
    </row>
    <row r="2691" spans="1:24" x14ac:dyDescent="0.3">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s="5">
        <v>8277.0499999999993</v>
      </c>
      <c r="U2691" t="s">
        <v>24</v>
      </c>
      <c r="V2691" s="5">
        <f>IFERROR(VALUE(TRIM(TelcoData2[[#This Row],[TotalCharges]])),"")</f>
        <v>8277.0499999999993</v>
      </c>
      <c r="W2691">
        <f>IF(TelcoData2[[#This Row],[Churn]]="Yes",1,0)</f>
        <v>0</v>
      </c>
      <c r="X2691" t="str">
        <f>IF(TelcoData2[[#This Row],[tenure]]&lt;=12,"0-12 Months",
IF(TelcoData2[[#This Row],[tenure]]&lt;=24,"13-24 Months",
IF(TelcoData2[[#This Row],[tenure]]&lt;=36,"25-36 Months",
IF(TelcoData2[[#This Row],[tenure]]&lt;=48,"37-48 Months",
IF(TelcoData2[[#This Row],[tenure]]&lt;=60,"49-60 Months",
"61-72 Months")))))</f>
        <v>61-72 Months</v>
      </c>
    </row>
    <row r="2692" spans="1:24" x14ac:dyDescent="0.3">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s="5">
        <v>583.45000000000005</v>
      </c>
      <c r="U2692" t="s">
        <v>23</v>
      </c>
      <c r="V2692" s="5">
        <f>IFERROR(VALUE(TRIM(TelcoData2[[#This Row],[TotalCharges]])),"")</f>
        <v>583.45000000000005</v>
      </c>
      <c r="W2692">
        <f>IF(TelcoData2[[#This Row],[Churn]]="Yes",1,0)</f>
        <v>1</v>
      </c>
      <c r="X2692" t="str">
        <f>IF(TelcoData2[[#This Row],[tenure]]&lt;=12,"0-12 Months",
IF(TelcoData2[[#This Row],[tenure]]&lt;=24,"13-24 Months",
IF(TelcoData2[[#This Row],[tenure]]&lt;=36,"25-36 Months",
IF(TelcoData2[[#This Row],[tenure]]&lt;=48,"37-48 Months",
IF(TelcoData2[[#This Row],[tenure]]&lt;=60,"49-60 Months",
"61-72 Months")))))</f>
        <v>0-12 Months</v>
      </c>
    </row>
    <row r="2693" spans="1:24" x14ac:dyDescent="0.3">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s="5">
        <v>369.25</v>
      </c>
      <c r="U2693" t="s">
        <v>24</v>
      </c>
      <c r="V2693" s="5">
        <f>IFERROR(VALUE(TRIM(TelcoData2[[#This Row],[TotalCharges]])),"")</f>
        <v>369.25</v>
      </c>
      <c r="W2693">
        <f>IF(TelcoData2[[#This Row],[Churn]]="Yes",1,0)</f>
        <v>0</v>
      </c>
      <c r="X2693" t="str">
        <f>IF(TelcoData2[[#This Row],[tenure]]&lt;=12,"0-12 Months",
IF(TelcoData2[[#This Row],[tenure]]&lt;=24,"13-24 Months",
IF(TelcoData2[[#This Row],[tenure]]&lt;=36,"25-36 Months",
IF(TelcoData2[[#This Row],[tenure]]&lt;=48,"37-48 Months",
IF(TelcoData2[[#This Row],[tenure]]&lt;=60,"49-60 Months",
"61-72 Months")))))</f>
        <v>0-12 Months</v>
      </c>
    </row>
    <row r="2694" spans="1:24" x14ac:dyDescent="0.3">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s="5">
        <v>1049.05</v>
      </c>
      <c r="U2694" t="s">
        <v>24</v>
      </c>
      <c r="V2694" s="5">
        <f>IFERROR(VALUE(TRIM(TelcoData2[[#This Row],[TotalCharges]])),"")</f>
        <v>1049.05</v>
      </c>
      <c r="W2694">
        <f>IF(TelcoData2[[#This Row],[Churn]]="Yes",1,0)</f>
        <v>0</v>
      </c>
      <c r="X2694" t="str">
        <f>IF(TelcoData2[[#This Row],[tenure]]&lt;=12,"0-12 Months",
IF(TelcoData2[[#This Row],[tenure]]&lt;=24,"13-24 Months",
IF(TelcoData2[[#This Row],[tenure]]&lt;=36,"25-36 Months",
IF(TelcoData2[[#This Row],[tenure]]&lt;=48,"37-48 Months",
IF(TelcoData2[[#This Row],[tenure]]&lt;=60,"49-60 Months",
"61-72 Months")))))</f>
        <v>13-24 Months</v>
      </c>
    </row>
    <row r="2695" spans="1:24" x14ac:dyDescent="0.3">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s="5">
        <v>1414.8</v>
      </c>
      <c r="U2695" t="s">
        <v>24</v>
      </c>
      <c r="V2695" s="5">
        <f>IFERROR(VALUE(TRIM(TelcoData2[[#This Row],[TotalCharges]])),"")</f>
        <v>1414.8</v>
      </c>
      <c r="W2695">
        <f>IF(TelcoData2[[#This Row],[Churn]]="Yes",1,0)</f>
        <v>0</v>
      </c>
      <c r="X2695" t="str">
        <f>IF(TelcoData2[[#This Row],[tenure]]&lt;=12,"0-12 Months",
IF(TelcoData2[[#This Row],[tenure]]&lt;=24,"13-24 Months",
IF(TelcoData2[[#This Row],[tenure]]&lt;=36,"25-36 Months",
IF(TelcoData2[[#This Row],[tenure]]&lt;=48,"37-48 Months",
IF(TelcoData2[[#This Row],[tenure]]&lt;=60,"49-60 Months",
"61-72 Months")))))</f>
        <v>61-72 Months</v>
      </c>
    </row>
    <row r="2696" spans="1:24" x14ac:dyDescent="0.3">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s="5">
        <v>169.75</v>
      </c>
      <c r="U2696" t="s">
        <v>24</v>
      </c>
      <c r="V2696" s="5">
        <f>IFERROR(VALUE(TRIM(TelcoData2[[#This Row],[TotalCharges]])),"")</f>
        <v>169.75</v>
      </c>
      <c r="W2696">
        <f>IF(TelcoData2[[#This Row],[Churn]]="Yes",1,0)</f>
        <v>0</v>
      </c>
      <c r="X2696" t="str">
        <f>IF(TelcoData2[[#This Row],[tenure]]&lt;=12,"0-12 Months",
IF(TelcoData2[[#This Row],[tenure]]&lt;=24,"13-24 Months",
IF(TelcoData2[[#This Row],[tenure]]&lt;=36,"25-36 Months",
IF(TelcoData2[[#This Row],[tenure]]&lt;=48,"37-48 Months",
IF(TelcoData2[[#This Row],[tenure]]&lt;=60,"49-60 Months",
"61-72 Months")))))</f>
        <v>0-12 Months</v>
      </c>
    </row>
    <row r="2697" spans="1:24" x14ac:dyDescent="0.3">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s="5">
        <v>4354.45</v>
      </c>
      <c r="U2697" t="s">
        <v>24</v>
      </c>
      <c r="V2697" s="5">
        <f>IFERROR(VALUE(TRIM(TelcoData2[[#This Row],[TotalCharges]])),"")</f>
        <v>4354.45</v>
      </c>
      <c r="W2697">
        <f>IF(TelcoData2[[#This Row],[Churn]]="Yes",1,0)</f>
        <v>0</v>
      </c>
      <c r="X2697" t="str">
        <f>IF(TelcoData2[[#This Row],[tenure]]&lt;=12,"0-12 Months",
IF(TelcoData2[[#This Row],[tenure]]&lt;=24,"13-24 Months",
IF(TelcoData2[[#This Row],[tenure]]&lt;=36,"25-36 Months",
IF(TelcoData2[[#This Row],[tenure]]&lt;=48,"37-48 Months",
IF(TelcoData2[[#This Row],[tenure]]&lt;=60,"49-60 Months",
"61-72 Months")))))</f>
        <v>49-60 Months</v>
      </c>
    </row>
    <row r="2698" spans="1:24" x14ac:dyDescent="0.3">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s="5">
        <v>2719.2</v>
      </c>
      <c r="U2698" t="s">
        <v>24</v>
      </c>
      <c r="V2698" s="5">
        <f>IFERROR(VALUE(TRIM(TelcoData2[[#This Row],[TotalCharges]])),"")</f>
        <v>2719.2</v>
      </c>
      <c r="W2698">
        <f>IF(TelcoData2[[#This Row],[Churn]]="Yes",1,0)</f>
        <v>0</v>
      </c>
      <c r="X2698" t="str">
        <f>IF(TelcoData2[[#This Row],[tenure]]&lt;=12,"0-12 Months",
IF(TelcoData2[[#This Row],[tenure]]&lt;=24,"13-24 Months",
IF(TelcoData2[[#This Row],[tenure]]&lt;=36,"25-36 Months",
IF(TelcoData2[[#This Row],[tenure]]&lt;=48,"37-48 Months",
IF(TelcoData2[[#This Row],[tenure]]&lt;=60,"49-60 Months",
"61-72 Months")))))</f>
        <v>61-72 Months</v>
      </c>
    </row>
    <row r="2699" spans="1:24" x14ac:dyDescent="0.3">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s="5">
        <v>6365.35</v>
      </c>
      <c r="U2699" t="s">
        <v>24</v>
      </c>
      <c r="V2699" s="5">
        <f>IFERROR(VALUE(TRIM(TelcoData2[[#This Row],[TotalCharges]])),"")</f>
        <v>6365.35</v>
      </c>
      <c r="W2699">
        <f>IF(TelcoData2[[#This Row],[Churn]]="Yes",1,0)</f>
        <v>0</v>
      </c>
      <c r="X2699" t="str">
        <f>IF(TelcoData2[[#This Row],[tenure]]&lt;=12,"0-12 Months",
IF(TelcoData2[[#This Row],[tenure]]&lt;=24,"13-24 Months",
IF(TelcoData2[[#This Row],[tenure]]&lt;=36,"25-36 Months",
IF(TelcoData2[[#This Row],[tenure]]&lt;=48,"37-48 Months",
IF(TelcoData2[[#This Row],[tenure]]&lt;=60,"49-60 Months",
"61-72 Months")))))</f>
        <v>61-72 Months</v>
      </c>
    </row>
    <row r="2700" spans="1:24" x14ac:dyDescent="0.3">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s="5">
        <v>51.6</v>
      </c>
      <c r="U2700" t="s">
        <v>24</v>
      </c>
      <c r="V2700" s="5">
        <f>IFERROR(VALUE(TRIM(TelcoData2[[#This Row],[TotalCharges]])),"")</f>
        <v>51.6</v>
      </c>
      <c r="W2700">
        <f>IF(TelcoData2[[#This Row],[Churn]]="Yes",1,0)</f>
        <v>0</v>
      </c>
      <c r="X2700" t="str">
        <f>IF(TelcoData2[[#This Row],[tenure]]&lt;=12,"0-12 Months",
IF(TelcoData2[[#This Row],[tenure]]&lt;=24,"13-24 Months",
IF(TelcoData2[[#This Row],[tenure]]&lt;=36,"25-36 Months",
IF(TelcoData2[[#This Row],[tenure]]&lt;=48,"37-48 Months",
IF(TelcoData2[[#This Row],[tenure]]&lt;=60,"49-60 Months",
"61-72 Months")))))</f>
        <v>0-12 Months</v>
      </c>
    </row>
    <row r="2701" spans="1:24" x14ac:dyDescent="0.3">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s="5">
        <v>3190.25</v>
      </c>
      <c r="U2701" t="s">
        <v>24</v>
      </c>
      <c r="V2701" s="5">
        <f>IFERROR(VALUE(TRIM(TelcoData2[[#This Row],[TotalCharges]])),"")</f>
        <v>3190.25</v>
      </c>
      <c r="W2701">
        <f>IF(TelcoData2[[#This Row],[Churn]]="Yes",1,0)</f>
        <v>0</v>
      </c>
      <c r="X2701" t="str">
        <f>IF(TelcoData2[[#This Row],[tenure]]&lt;=12,"0-12 Months",
IF(TelcoData2[[#This Row],[tenure]]&lt;=24,"13-24 Months",
IF(TelcoData2[[#This Row],[tenure]]&lt;=36,"25-36 Months",
IF(TelcoData2[[#This Row],[tenure]]&lt;=48,"37-48 Months",
IF(TelcoData2[[#This Row],[tenure]]&lt;=60,"49-60 Months",
"61-72 Months")))))</f>
        <v>25-36 Months</v>
      </c>
    </row>
    <row r="2702" spans="1:24" x14ac:dyDescent="0.3">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s="5">
        <v>812.5</v>
      </c>
      <c r="U2702" t="s">
        <v>24</v>
      </c>
      <c r="V2702" s="5">
        <f>IFERROR(VALUE(TRIM(TelcoData2[[#This Row],[TotalCharges]])),"")</f>
        <v>812.5</v>
      </c>
      <c r="W2702">
        <f>IF(TelcoData2[[#This Row],[Churn]]="Yes",1,0)</f>
        <v>0</v>
      </c>
      <c r="X2702" t="str">
        <f>IF(TelcoData2[[#This Row],[tenure]]&lt;=12,"0-12 Months",
IF(TelcoData2[[#This Row],[tenure]]&lt;=24,"13-24 Months",
IF(TelcoData2[[#This Row],[tenure]]&lt;=36,"25-36 Months",
IF(TelcoData2[[#This Row],[tenure]]&lt;=48,"37-48 Months",
IF(TelcoData2[[#This Row],[tenure]]&lt;=60,"49-60 Months",
"61-72 Months")))))</f>
        <v>25-36 Months</v>
      </c>
    </row>
    <row r="2703" spans="1:24" x14ac:dyDescent="0.3">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s="5">
        <v>1143.8</v>
      </c>
      <c r="U2703" t="s">
        <v>24</v>
      </c>
      <c r="V2703" s="5">
        <f>IFERROR(VALUE(TRIM(TelcoData2[[#This Row],[TotalCharges]])),"")</f>
        <v>1143.8</v>
      </c>
      <c r="W2703">
        <f>IF(TelcoData2[[#This Row],[Churn]]="Yes",1,0)</f>
        <v>0</v>
      </c>
      <c r="X2703" t="str">
        <f>IF(TelcoData2[[#This Row],[tenure]]&lt;=12,"0-12 Months",
IF(TelcoData2[[#This Row],[tenure]]&lt;=24,"13-24 Months",
IF(TelcoData2[[#This Row],[tenure]]&lt;=36,"25-36 Months",
IF(TelcoData2[[#This Row],[tenure]]&lt;=48,"37-48 Months",
IF(TelcoData2[[#This Row],[tenure]]&lt;=60,"49-60 Months",
"61-72 Months")))))</f>
        <v>61-72 Months</v>
      </c>
    </row>
    <row r="2704" spans="1:24" x14ac:dyDescent="0.3">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s="5">
        <v>44</v>
      </c>
      <c r="U2704" t="s">
        <v>24</v>
      </c>
      <c r="V2704" s="5">
        <f>IFERROR(VALUE(TRIM(TelcoData2[[#This Row],[TotalCharges]])),"")</f>
        <v>44</v>
      </c>
      <c r="W2704">
        <f>IF(TelcoData2[[#This Row],[Churn]]="Yes",1,0)</f>
        <v>0</v>
      </c>
      <c r="X2704" t="str">
        <f>IF(TelcoData2[[#This Row],[tenure]]&lt;=12,"0-12 Months",
IF(TelcoData2[[#This Row],[tenure]]&lt;=24,"13-24 Months",
IF(TelcoData2[[#This Row],[tenure]]&lt;=36,"25-36 Months",
IF(TelcoData2[[#This Row],[tenure]]&lt;=48,"37-48 Months",
IF(TelcoData2[[#This Row],[tenure]]&lt;=60,"49-60 Months",
"61-72 Months")))))</f>
        <v>0-12 Months</v>
      </c>
    </row>
    <row r="2705" spans="1:24" x14ac:dyDescent="0.3">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s="5">
        <v>50.1</v>
      </c>
      <c r="U2705" t="s">
        <v>23</v>
      </c>
      <c r="V2705" s="5">
        <f>IFERROR(VALUE(TRIM(TelcoData2[[#This Row],[TotalCharges]])),"")</f>
        <v>50.1</v>
      </c>
      <c r="W2705">
        <f>IF(TelcoData2[[#This Row],[Churn]]="Yes",1,0)</f>
        <v>1</v>
      </c>
      <c r="X2705" t="str">
        <f>IF(TelcoData2[[#This Row],[tenure]]&lt;=12,"0-12 Months",
IF(TelcoData2[[#This Row],[tenure]]&lt;=24,"13-24 Months",
IF(TelcoData2[[#This Row],[tenure]]&lt;=36,"25-36 Months",
IF(TelcoData2[[#This Row],[tenure]]&lt;=48,"37-48 Months",
IF(TelcoData2[[#This Row],[tenure]]&lt;=60,"49-60 Months",
"61-72 Months")))))</f>
        <v>0-12 Months</v>
      </c>
    </row>
    <row r="2706" spans="1:24" x14ac:dyDescent="0.3">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s="5">
        <v>3297</v>
      </c>
      <c r="U2706" t="s">
        <v>24</v>
      </c>
      <c r="V2706" s="5">
        <f>IFERROR(VALUE(TRIM(TelcoData2[[#This Row],[TotalCharges]])),"")</f>
        <v>3297</v>
      </c>
      <c r="W2706">
        <f>IF(TelcoData2[[#This Row],[Churn]]="Yes",1,0)</f>
        <v>0</v>
      </c>
      <c r="X2706" t="str">
        <f>IF(TelcoData2[[#This Row],[tenure]]&lt;=12,"0-12 Months",
IF(TelcoData2[[#This Row],[tenure]]&lt;=24,"13-24 Months",
IF(TelcoData2[[#This Row],[tenure]]&lt;=36,"25-36 Months",
IF(TelcoData2[[#This Row],[tenure]]&lt;=48,"37-48 Months",
IF(TelcoData2[[#This Row],[tenure]]&lt;=60,"49-60 Months",
"61-72 Months")))))</f>
        <v>49-60 Months</v>
      </c>
    </row>
    <row r="2707" spans="1:24" x14ac:dyDescent="0.3">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s="5">
        <v>1887</v>
      </c>
      <c r="U2707" t="s">
        <v>24</v>
      </c>
      <c r="V2707" s="5">
        <f>IFERROR(VALUE(TRIM(TelcoData2[[#This Row],[TotalCharges]])),"")</f>
        <v>1887</v>
      </c>
      <c r="W2707">
        <f>IF(TelcoData2[[#This Row],[Churn]]="Yes",1,0)</f>
        <v>0</v>
      </c>
      <c r="X2707" t="str">
        <f>IF(TelcoData2[[#This Row],[tenure]]&lt;=12,"0-12 Months",
IF(TelcoData2[[#This Row],[tenure]]&lt;=24,"13-24 Months",
IF(TelcoData2[[#This Row],[tenure]]&lt;=36,"25-36 Months",
IF(TelcoData2[[#This Row],[tenure]]&lt;=48,"37-48 Months",
IF(TelcoData2[[#This Row],[tenure]]&lt;=60,"49-60 Months",
"61-72 Months")))))</f>
        <v>61-72 Months</v>
      </c>
    </row>
    <row r="2708" spans="1:24" x14ac:dyDescent="0.3">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s="5">
        <v>151.80000000000001</v>
      </c>
      <c r="U2708" t="s">
        <v>23</v>
      </c>
      <c r="V2708" s="5">
        <f>IFERROR(VALUE(TRIM(TelcoData2[[#This Row],[TotalCharges]])),"")</f>
        <v>151.80000000000001</v>
      </c>
      <c r="W2708">
        <f>IF(TelcoData2[[#This Row],[Churn]]="Yes",1,0)</f>
        <v>1</v>
      </c>
      <c r="X2708" t="str">
        <f>IF(TelcoData2[[#This Row],[tenure]]&lt;=12,"0-12 Months",
IF(TelcoData2[[#This Row],[tenure]]&lt;=24,"13-24 Months",
IF(TelcoData2[[#This Row],[tenure]]&lt;=36,"25-36 Months",
IF(TelcoData2[[#This Row],[tenure]]&lt;=48,"37-48 Months",
IF(TelcoData2[[#This Row],[tenure]]&lt;=60,"49-60 Months",
"61-72 Months")))))</f>
        <v>0-12 Months</v>
      </c>
    </row>
    <row r="2709" spans="1:24" x14ac:dyDescent="0.3">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s="5">
        <v>293.64999999999998</v>
      </c>
      <c r="U2709" t="s">
        <v>23</v>
      </c>
      <c r="V2709" s="5">
        <f>IFERROR(VALUE(TRIM(TelcoData2[[#This Row],[TotalCharges]])),"")</f>
        <v>293.64999999999998</v>
      </c>
      <c r="W2709">
        <f>IF(TelcoData2[[#This Row],[Churn]]="Yes",1,0)</f>
        <v>1</v>
      </c>
      <c r="X2709" t="str">
        <f>IF(TelcoData2[[#This Row],[tenure]]&lt;=12,"0-12 Months",
IF(TelcoData2[[#This Row],[tenure]]&lt;=24,"13-24 Months",
IF(TelcoData2[[#This Row],[tenure]]&lt;=36,"25-36 Months",
IF(TelcoData2[[#This Row],[tenure]]&lt;=48,"37-48 Months",
IF(TelcoData2[[#This Row],[tenure]]&lt;=60,"49-60 Months",
"61-72 Months")))))</f>
        <v>0-12 Months</v>
      </c>
    </row>
    <row r="2710" spans="1:24" x14ac:dyDescent="0.3">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s="5">
        <v>1308.0999999999999</v>
      </c>
      <c r="U2710" t="s">
        <v>23</v>
      </c>
      <c r="V2710" s="5">
        <f>IFERROR(VALUE(TRIM(TelcoData2[[#This Row],[TotalCharges]])),"")</f>
        <v>1308.0999999999999</v>
      </c>
      <c r="W2710">
        <f>IF(TelcoData2[[#This Row],[Churn]]="Yes",1,0)</f>
        <v>1</v>
      </c>
      <c r="X2710" t="str">
        <f>IF(TelcoData2[[#This Row],[tenure]]&lt;=12,"0-12 Months",
IF(TelcoData2[[#This Row],[tenure]]&lt;=24,"13-24 Months",
IF(TelcoData2[[#This Row],[tenure]]&lt;=36,"25-36 Months",
IF(TelcoData2[[#This Row],[tenure]]&lt;=48,"37-48 Months",
IF(TelcoData2[[#This Row],[tenure]]&lt;=60,"49-60 Months",
"61-72 Months")))))</f>
        <v>13-24 Months</v>
      </c>
    </row>
    <row r="2711" spans="1:24" x14ac:dyDescent="0.3">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s="5">
        <v>2215.4</v>
      </c>
      <c r="U2711" t="s">
        <v>24</v>
      </c>
      <c r="V2711" s="5">
        <f>IFERROR(VALUE(TRIM(TelcoData2[[#This Row],[TotalCharges]])),"")</f>
        <v>2215.4</v>
      </c>
      <c r="W2711">
        <f>IF(TelcoData2[[#This Row],[Churn]]="Yes",1,0)</f>
        <v>0</v>
      </c>
      <c r="X2711" t="str">
        <f>IF(TelcoData2[[#This Row],[tenure]]&lt;=12,"0-12 Months",
IF(TelcoData2[[#This Row],[tenure]]&lt;=24,"13-24 Months",
IF(TelcoData2[[#This Row],[tenure]]&lt;=36,"25-36 Months",
IF(TelcoData2[[#This Row],[tenure]]&lt;=48,"37-48 Months",
IF(TelcoData2[[#This Row],[tenure]]&lt;=60,"49-60 Months",
"61-72 Months")))))</f>
        <v>37-48 Months</v>
      </c>
    </row>
    <row r="2712" spans="1:24" x14ac:dyDescent="0.3">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s="5">
        <v>482.8</v>
      </c>
      <c r="U2712" t="s">
        <v>24</v>
      </c>
      <c r="V2712" s="5">
        <f>IFERROR(VALUE(TRIM(TelcoData2[[#This Row],[TotalCharges]])),"")</f>
        <v>482.8</v>
      </c>
      <c r="W2712">
        <f>IF(TelcoData2[[#This Row],[Churn]]="Yes",1,0)</f>
        <v>0</v>
      </c>
      <c r="X2712" t="str">
        <f>IF(TelcoData2[[#This Row],[tenure]]&lt;=12,"0-12 Months",
IF(TelcoData2[[#This Row],[tenure]]&lt;=24,"13-24 Months",
IF(TelcoData2[[#This Row],[tenure]]&lt;=36,"25-36 Months",
IF(TelcoData2[[#This Row],[tenure]]&lt;=48,"37-48 Months",
IF(TelcoData2[[#This Row],[tenure]]&lt;=60,"49-60 Months",
"61-72 Months")))))</f>
        <v>13-24 Months</v>
      </c>
    </row>
    <row r="2713" spans="1:24" x14ac:dyDescent="0.3">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s="5">
        <v>2598.9499999999998</v>
      </c>
      <c r="U2713" t="s">
        <v>23</v>
      </c>
      <c r="V2713" s="5">
        <f>IFERROR(VALUE(TRIM(TelcoData2[[#This Row],[TotalCharges]])),"")</f>
        <v>2598.9499999999998</v>
      </c>
      <c r="W2713">
        <f>IF(TelcoData2[[#This Row],[Churn]]="Yes",1,0)</f>
        <v>1</v>
      </c>
      <c r="X2713" t="str">
        <f>IF(TelcoData2[[#This Row],[tenure]]&lt;=12,"0-12 Months",
IF(TelcoData2[[#This Row],[tenure]]&lt;=24,"13-24 Months",
IF(TelcoData2[[#This Row],[tenure]]&lt;=36,"25-36 Months",
IF(TelcoData2[[#This Row],[tenure]]&lt;=48,"37-48 Months",
IF(TelcoData2[[#This Row],[tenure]]&lt;=60,"49-60 Months",
"61-72 Months")))))</f>
        <v>25-36 Months</v>
      </c>
    </row>
    <row r="2714" spans="1:24" x14ac:dyDescent="0.3">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s="5">
        <v>216.45</v>
      </c>
      <c r="U2714" t="s">
        <v>24</v>
      </c>
      <c r="V2714" s="5">
        <f>IFERROR(VALUE(TRIM(TelcoData2[[#This Row],[TotalCharges]])),"")</f>
        <v>216.45</v>
      </c>
      <c r="W2714">
        <f>IF(TelcoData2[[#This Row],[Churn]]="Yes",1,0)</f>
        <v>0</v>
      </c>
      <c r="X2714" t="str">
        <f>IF(TelcoData2[[#This Row],[tenure]]&lt;=12,"0-12 Months",
IF(TelcoData2[[#This Row],[tenure]]&lt;=24,"13-24 Months",
IF(TelcoData2[[#This Row],[tenure]]&lt;=36,"25-36 Months",
IF(TelcoData2[[#This Row],[tenure]]&lt;=48,"37-48 Months",
IF(TelcoData2[[#This Row],[tenure]]&lt;=60,"49-60 Months",
"61-72 Months")))))</f>
        <v>0-12 Months</v>
      </c>
    </row>
    <row r="2715" spans="1:24" x14ac:dyDescent="0.3">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s="5">
        <v>20.45</v>
      </c>
      <c r="U2715" t="s">
        <v>24</v>
      </c>
      <c r="V2715" s="5">
        <f>IFERROR(VALUE(TRIM(TelcoData2[[#This Row],[TotalCharges]])),"")</f>
        <v>20.45</v>
      </c>
      <c r="W2715">
        <f>IF(TelcoData2[[#This Row],[Churn]]="Yes",1,0)</f>
        <v>0</v>
      </c>
      <c r="X2715" t="str">
        <f>IF(TelcoData2[[#This Row],[tenure]]&lt;=12,"0-12 Months",
IF(TelcoData2[[#This Row],[tenure]]&lt;=24,"13-24 Months",
IF(TelcoData2[[#This Row],[tenure]]&lt;=36,"25-36 Months",
IF(TelcoData2[[#This Row],[tenure]]&lt;=48,"37-48 Months",
IF(TelcoData2[[#This Row],[tenure]]&lt;=60,"49-60 Months",
"61-72 Months")))))</f>
        <v>0-12 Months</v>
      </c>
    </row>
    <row r="2716" spans="1:24" x14ac:dyDescent="0.3">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s="5">
        <v>5064.8500000000004</v>
      </c>
      <c r="U2716" t="s">
        <v>24</v>
      </c>
      <c r="V2716" s="5">
        <f>IFERROR(VALUE(TRIM(TelcoData2[[#This Row],[TotalCharges]])),"")</f>
        <v>5064.8500000000004</v>
      </c>
      <c r="W2716">
        <f>IF(TelcoData2[[#This Row],[Churn]]="Yes",1,0)</f>
        <v>0</v>
      </c>
      <c r="X2716" t="str">
        <f>IF(TelcoData2[[#This Row],[tenure]]&lt;=12,"0-12 Months",
IF(TelcoData2[[#This Row],[tenure]]&lt;=24,"13-24 Months",
IF(TelcoData2[[#This Row],[tenure]]&lt;=36,"25-36 Months",
IF(TelcoData2[[#This Row],[tenure]]&lt;=48,"37-48 Months",
IF(TelcoData2[[#This Row],[tenure]]&lt;=60,"49-60 Months",
"61-72 Months")))))</f>
        <v>49-60 Months</v>
      </c>
    </row>
    <row r="2717" spans="1:24" x14ac:dyDescent="0.3">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s="5">
        <v>996.45</v>
      </c>
      <c r="U2717" t="s">
        <v>24</v>
      </c>
      <c r="V2717" s="5">
        <f>IFERROR(VALUE(TRIM(TelcoData2[[#This Row],[TotalCharges]])),"")</f>
        <v>996.45</v>
      </c>
      <c r="W2717">
        <f>IF(TelcoData2[[#This Row],[Churn]]="Yes",1,0)</f>
        <v>0</v>
      </c>
      <c r="X2717" t="str">
        <f>IF(TelcoData2[[#This Row],[tenure]]&lt;=12,"0-12 Months",
IF(TelcoData2[[#This Row],[tenure]]&lt;=24,"13-24 Months",
IF(TelcoData2[[#This Row],[tenure]]&lt;=36,"25-36 Months",
IF(TelcoData2[[#This Row],[tenure]]&lt;=48,"37-48 Months",
IF(TelcoData2[[#This Row],[tenure]]&lt;=60,"49-60 Months",
"61-72 Months")))))</f>
        <v>37-48 Months</v>
      </c>
    </row>
    <row r="2718" spans="1:24" x14ac:dyDescent="0.3">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s="5">
        <v>839.65</v>
      </c>
      <c r="U2718" t="s">
        <v>24</v>
      </c>
      <c r="V2718" s="5">
        <f>IFERROR(VALUE(TRIM(TelcoData2[[#This Row],[TotalCharges]])),"")</f>
        <v>839.65</v>
      </c>
      <c r="W2718">
        <f>IF(TelcoData2[[#This Row],[Churn]]="Yes",1,0)</f>
        <v>0</v>
      </c>
      <c r="X2718" t="str">
        <f>IF(TelcoData2[[#This Row],[tenure]]&lt;=12,"0-12 Months",
IF(TelcoData2[[#This Row],[tenure]]&lt;=24,"13-24 Months",
IF(TelcoData2[[#This Row],[tenure]]&lt;=36,"25-36 Months",
IF(TelcoData2[[#This Row],[tenure]]&lt;=48,"37-48 Months",
IF(TelcoData2[[#This Row],[tenure]]&lt;=60,"49-60 Months",
"61-72 Months")))))</f>
        <v>13-24 Months</v>
      </c>
    </row>
    <row r="2719" spans="1:24" x14ac:dyDescent="0.3">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s="5">
        <v>6733</v>
      </c>
      <c r="U2719" t="s">
        <v>24</v>
      </c>
      <c r="V2719" s="5">
        <f>IFERROR(VALUE(TRIM(TelcoData2[[#This Row],[TotalCharges]])),"")</f>
        <v>6733</v>
      </c>
      <c r="W2719">
        <f>IF(TelcoData2[[#This Row],[Churn]]="Yes",1,0)</f>
        <v>0</v>
      </c>
      <c r="X2719" t="str">
        <f>IF(TelcoData2[[#This Row],[tenure]]&lt;=12,"0-12 Months",
IF(TelcoData2[[#This Row],[tenure]]&lt;=24,"13-24 Months",
IF(TelcoData2[[#This Row],[tenure]]&lt;=36,"25-36 Months",
IF(TelcoData2[[#This Row],[tenure]]&lt;=48,"37-48 Months",
IF(TelcoData2[[#This Row],[tenure]]&lt;=60,"49-60 Months",
"61-72 Months")))))</f>
        <v>61-72 Months</v>
      </c>
    </row>
    <row r="2720" spans="1:24" x14ac:dyDescent="0.3">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s="5">
        <v>2618.3000000000002</v>
      </c>
      <c r="U2720" t="s">
        <v>24</v>
      </c>
      <c r="V2720" s="5">
        <f>IFERROR(VALUE(TRIM(TelcoData2[[#This Row],[TotalCharges]])),"")</f>
        <v>2618.3000000000002</v>
      </c>
      <c r="W2720">
        <f>IF(TelcoData2[[#This Row],[Churn]]="Yes",1,0)</f>
        <v>0</v>
      </c>
      <c r="X2720" t="str">
        <f>IF(TelcoData2[[#This Row],[tenure]]&lt;=12,"0-12 Months",
IF(TelcoData2[[#This Row],[tenure]]&lt;=24,"13-24 Months",
IF(TelcoData2[[#This Row],[tenure]]&lt;=36,"25-36 Months",
IF(TelcoData2[[#This Row],[tenure]]&lt;=48,"37-48 Months",
IF(TelcoData2[[#This Row],[tenure]]&lt;=60,"49-60 Months",
"61-72 Months")))))</f>
        <v>61-72 Months</v>
      </c>
    </row>
    <row r="2721" spans="1:24" x14ac:dyDescent="0.3">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s="5">
        <v>4084.35</v>
      </c>
      <c r="U2721" t="s">
        <v>24</v>
      </c>
      <c r="V2721" s="5">
        <f>IFERROR(VALUE(TRIM(TelcoData2[[#This Row],[TotalCharges]])),"")</f>
        <v>4084.35</v>
      </c>
      <c r="W2721">
        <f>IF(TelcoData2[[#This Row],[Churn]]="Yes",1,0)</f>
        <v>0</v>
      </c>
      <c r="X2721" t="str">
        <f>IF(TelcoData2[[#This Row],[tenure]]&lt;=12,"0-12 Months",
IF(TelcoData2[[#This Row],[tenure]]&lt;=24,"13-24 Months",
IF(TelcoData2[[#This Row],[tenure]]&lt;=36,"25-36 Months",
IF(TelcoData2[[#This Row],[tenure]]&lt;=48,"37-48 Months",
IF(TelcoData2[[#This Row],[tenure]]&lt;=60,"49-60 Months",
"61-72 Months")))))</f>
        <v>49-60 Months</v>
      </c>
    </row>
    <row r="2722" spans="1:24" x14ac:dyDescent="0.3">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s="5">
        <v>765.5</v>
      </c>
      <c r="U2722" t="s">
        <v>23</v>
      </c>
      <c r="V2722" s="5">
        <f>IFERROR(VALUE(TRIM(TelcoData2[[#This Row],[TotalCharges]])),"")</f>
        <v>765.5</v>
      </c>
      <c r="W2722">
        <f>IF(TelcoData2[[#This Row],[Churn]]="Yes",1,0)</f>
        <v>1</v>
      </c>
      <c r="X2722" t="str">
        <f>IF(TelcoData2[[#This Row],[tenure]]&lt;=12,"0-12 Months",
IF(TelcoData2[[#This Row],[tenure]]&lt;=24,"13-24 Months",
IF(TelcoData2[[#This Row],[tenure]]&lt;=36,"25-36 Months",
IF(TelcoData2[[#This Row],[tenure]]&lt;=48,"37-48 Months",
IF(TelcoData2[[#This Row],[tenure]]&lt;=60,"49-60 Months",
"61-72 Months")))))</f>
        <v>13-24 Months</v>
      </c>
    </row>
    <row r="2723" spans="1:24" x14ac:dyDescent="0.3">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s="5">
        <v>793.55</v>
      </c>
      <c r="U2723" t="s">
        <v>23</v>
      </c>
      <c r="V2723" s="5">
        <f>IFERROR(VALUE(TRIM(TelcoData2[[#This Row],[TotalCharges]])),"")</f>
        <v>793.55</v>
      </c>
      <c r="W2723">
        <f>IF(TelcoData2[[#This Row],[Churn]]="Yes",1,0)</f>
        <v>1</v>
      </c>
      <c r="X2723" t="str">
        <f>IF(TelcoData2[[#This Row],[tenure]]&lt;=12,"0-12 Months",
IF(TelcoData2[[#This Row],[tenure]]&lt;=24,"13-24 Months",
IF(TelcoData2[[#This Row],[tenure]]&lt;=36,"25-36 Months",
IF(TelcoData2[[#This Row],[tenure]]&lt;=48,"37-48 Months",
IF(TelcoData2[[#This Row],[tenure]]&lt;=60,"49-60 Months",
"61-72 Months")))))</f>
        <v>0-12 Months</v>
      </c>
    </row>
    <row r="2724" spans="1:24" x14ac:dyDescent="0.3">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s="5">
        <v>613.95000000000005</v>
      </c>
      <c r="U2724" t="s">
        <v>24</v>
      </c>
      <c r="V2724" s="5">
        <f>IFERROR(VALUE(TRIM(TelcoData2[[#This Row],[TotalCharges]])),"")</f>
        <v>613.95000000000005</v>
      </c>
      <c r="W2724">
        <f>IF(TelcoData2[[#This Row],[Churn]]="Yes",1,0)</f>
        <v>0</v>
      </c>
      <c r="X2724" t="str">
        <f>IF(TelcoData2[[#This Row],[tenure]]&lt;=12,"0-12 Months",
IF(TelcoData2[[#This Row],[tenure]]&lt;=24,"13-24 Months",
IF(TelcoData2[[#This Row],[tenure]]&lt;=36,"25-36 Months",
IF(TelcoData2[[#This Row],[tenure]]&lt;=48,"37-48 Months",
IF(TelcoData2[[#This Row],[tenure]]&lt;=60,"49-60 Months",
"61-72 Months")))))</f>
        <v>25-36 Months</v>
      </c>
    </row>
    <row r="2725" spans="1:24" x14ac:dyDescent="0.3">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s="5">
        <v>402.85</v>
      </c>
      <c r="U2725" t="s">
        <v>24</v>
      </c>
      <c r="V2725" s="5">
        <f>IFERROR(VALUE(TRIM(TelcoData2[[#This Row],[TotalCharges]])),"")</f>
        <v>402.85</v>
      </c>
      <c r="W2725">
        <f>IF(TelcoData2[[#This Row],[Churn]]="Yes",1,0)</f>
        <v>0</v>
      </c>
      <c r="X2725" t="str">
        <f>IF(TelcoData2[[#This Row],[tenure]]&lt;=12,"0-12 Months",
IF(TelcoData2[[#This Row],[tenure]]&lt;=24,"13-24 Months",
IF(TelcoData2[[#This Row],[tenure]]&lt;=36,"25-36 Months",
IF(TelcoData2[[#This Row],[tenure]]&lt;=48,"37-48 Months",
IF(TelcoData2[[#This Row],[tenure]]&lt;=60,"49-60 Months",
"61-72 Months")))))</f>
        <v>13-24 Months</v>
      </c>
    </row>
    <row r="2726" spans="1:24" x14ac:dyDescent="0.3">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s="5">
        <v>1244.8</v>
      </c>
      <c r="U2726" t="s">
        <v>24</v>
      </c>
      <c r="V2726" s="5">
        <f>IFERROR(VALUE(TRIM(TelcoData2[[#This Row],[TotalCharges]])),"")</f>
        <v>1244.8</v>
      </c>
      <c r="W2726">
        <f>IF(TelcoData2[[#This Row],[Churn]]="Yes",1,0)</f>
        <v>0</v>
      </c>
      <c r="X2726" t="str">
        <f>IF(TelcoData2[[#This Row],[tenure]]&lt;=12,"0-12 Months",
IF(TelcoData2[[#This Row],[tenure]]&lt;=24,"13-24 Months",
IF(TelcoData2[[#This Row],[tenure]]&lt;=36,"25-36 Months",
IF(TelcoData2[[#This Row],[tenure]]&lt;=48,"37-48 Months",
IF(TelcoData2[[#This Row],[tenure]]&lt;=60,"49-60 Months",
"61-72 Months")))))</f>
        <v>61-72 Months</v>
      </c>
    </row>
    <row r="2727" spans="1:24" x14ac:dyDescent="0.3">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s="5">
        <v>46.4</v>
      </c>
      <c r="U2727" t="s">
        <v>24</v>
      </c>
      <c r="V2727" s="5">
        <f>IFERROR(VALUE(TRIM(TelcoData2[[#This Row],[TotalCharges]])),"")</f>
        <v>46.4</v>
      </c>
      <c r="W2727">
        <f>IF(TelcoData2[[#This Row],[Churn]]="Yes",1,0)</f>
        <v>0</v>
      </c>
      <c r="X2727" t="str">
        <f>IF(TelcoData2[[#This Row],[tenure]]&lt;=12,"0-12 Months",
IF(TelcoData2[[#This Row],[tenure]]&lt;=24,"13-24 Months",
IF(TelcoData2[[#This Row],[tenure]]&lt;=36,"25-36 Months",
IF(TelcoData2[[#This Row],[tenure]]&lt;=48,"37-48 Months",
IF(TelcoData2[[#This Row],[tenure]]&lt;=60,"49-60 Months",
"61-72 Months")))))</f>
        <v>0-12 Months</v>
      </c>
    </row>
    <row r="2728" spans="1:24" x14ac:dyDescent="0.3">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s="5">
        <v>581.85</v>
      </c>
      <c r="U2728" t="s">
        <v>24</v>
      </c>
      <c r="V2728" s="5">
        <f>IFERROR(VALUE(TRIM(TelcoData2[[#This Row],[TotalCharges]])),"")</f>
        <v>581.85</v>
      </c>
      <c r="W2728">
        <f>IF(TelcoData2[[#This Row],[Churn]]="Yes",1,0)</f>
        <v>0</v>
      </c>
      <c r="X2728" t="str">
        <f>IF(TelcoData2[[#This Row],[tenure]]&lt;=12,"0-12 Months",
IF(TelcoData2[[#This Row],[tenure]]&lt;=24,"13-24 Months",
IF(TelcoData2[[#This Row],[tenure]]&lt;=36,"25-36 Months",
IF(TelcoData2[[#This Row],[tenure]]&lt;=48,"37-48 Months",
IF(TelcoData2[[#This Row],[tenure]]&lt;=60,"49-60 Months",
"61-72 Months")))))</f>
        <v>25-36 Months</v>
      </c>
    </row>
    <row r="2729" spans="1:24" x14ac:dyDescent="0.3">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s="5">
        <v>462.8</v>
      </c>
      <c r="U2729" t="s">
        <v>23</v>
      </c>
      <c r="V2729" s="5">
        <f>IFERROR(VALUE(TRIM(TelcoData2[[#This Row],[TotalCharges]])),"")</f>
        <v>462.8</v>
      </c>
      <c r="W2729">
        <f>IF(TelcoData2[[#This Row],[Churn]]="Yes",1,0)</f>
        <v>1</v>
      </c>
      <c r="X2729" t="str">
        <f>IF(TelcoData2[[#This Row],[tenure]]&lt;=12,"0-12 Months",
IF(TelcoData2[[#This Row],[tenure]]&lt;=24,"13-24 Months",
IF(TelcoData2[[#This Row],[tenure]]&lt;=36,"25-36 Months",
IF(TelcoData2[[#This Row],[tenure]]&lt;=48,"37-48 Months",
IF(TelcoData2[[#This Row],[tenure]]&lt;=60,"49-60 Months",
"61-72 Months")))))</f>
        <v>0-12 Months</v>
      </c>
    </row>
    <row r="2730" spans="1:24" x14ac:dyDescent="0.3">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s="5">
        <v>1540.2</v>
      </c>
      <c r="U2730" t="s">
        <v>24</v>
      </c>
      <c r="V2730" s="5">
        <f>IFERROR(VALUE(TRIM(TelcoData2[[#This Row],[TotalCharges]])),"")</f>
        <v>1540.2</v>
      </c>
      <c r="W2730">
        <f>IF(TelcoData2[[#This Row],[Churn]]="Yes",1,0)</f>
        <v>0</v>
      </c>
      <c r="X2730" t="str">
        <f>IF(TelcoData2[[#This Row],[tenure]]&lt;=12,"0-12 Months",
IF(TelcoData2[[#This Row],[tenure]]&lt;=24,"13-24 Months",
IF(TelcoData2[[#This Row],[tenure]]&lt;=36,"25-36 Months",
IF(TelcoData2[[#This Row],[tenure]]&lt;=48,"37-48 Months",
IF(TelcoData2[[#This Row],[tenure]]&lt;=60,"49-60 Months",
"61-72 Months")))))</f>
        <v>25-36 Months</v>
      </c>
    </row>
    <row r="2731" spans="1:24" x14ac:dyDescent="0.3">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s="5">
        <v>169.8</v>
      </c>
      <c r="U2731" t="s">
        <v>23</v>
      </c>
      <c r="V2731" s="5">
        <f>IFERROR(VALUE(TRIM(TelcoData2[[#This Row],[TotalCharges]])),"")</f>
        <v>169.8</v>
      </c>
      <c r="W2731">
        <f>IF(TelcoData2[[#This Row],[Churn]]="Yes",1,0)</f>
        <v>1</v>
      </c>
      <c r="X2731" t="str">
        <f>IF(TelcoData2[[#This Row],[tenure]]&lt;=12,"0-12 Months",
IF(TelcoData2[[#This Row],[tenure]]&lt;=24,"13-24 Months",
IF(TelcoData2[[#This Row],[tenure]]&lt;=36,"25-36 Months",
IF(TelcoData2[[#This Row],[tenure]]&lt;=48,"37-48 Months",
IF(TelcoData2[[#This Row],[tenure]]&lt;=60,"49-60 Months",
"61-72 Months")))))</f>
        <v>0-12 Months</v>
      </c>
    </row>
    <row r="2732" spans="1:24" x14ac:dyDescent="0.3">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s="5">
        <v>5168.1000000000004</v>
      </c>
      <c r="U2732" t="s">
        <v>24</v>
      </c>
      <c r="V2732" s="5">
        <f>IFERROR(VALUE(TRIM(TelcoData2[[#This Row],[TotalCharges]])),"")</f>
        <v>5168.1000000000004</v>
      </c>
      <c r="W2732">
        <f>IF(TelcoData2[[#This Row],[Churn]]="Yes",1,0)</f>
        <v>0</v>
      </c>
      <c r="X2732" t="str">
        <f>IF(TelcoData2[[#This Row],[tenure]]&lt;=12,"0-12 Months",
IF(TelcoData2[[#This Row],[tenure]]&lt;=24,"13-24 Months",
IF(TelcoData2[[#This Row],[tenure]]&lt;=36,"25-36 Months",
IF(TelcoData2[[#This Row],[tenure]]&lt;=48,"37-48 Months",
IF(TelcoData2[[#This Row],[tenure]]&lt;=60,"49-60 Months",
"61-72 Months")))))</f>
        <v>49-60 Months</v>
      </c>
    </row>
    <row r="2733" spans="1:24" x14ac:dyDescent="0.3">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s="5">
        <v>6780.1</v>
      </c>
      <c r="U2733" t="s">
        <v>24</v>
      </c>
      <c r="V2733" s="5">
        <f>IFERROR(VALUE(TRIM(TelcoData2[[#This Row],[TotalCharges]])),"")</f>
        <v>6780.1</v>
      </c>
      <c r="W2733">
        <f>IF(TelcoData2[[#This Row],[Churn]]="Yes",1,0)</f>
        <v>0</v>
      </c>
      <c r="X2733" t="str">
        <f>IF(TelcoData2[[#This Row],[tenure]]&lt;=12,"0-12 Months",
IF(TelcoData2[[#This Row],[tenure]]&lt;=24,"13-24 Months",
IF(TelcoData2[[#This Row],[tenure]]&lt;=36,"25-36 Months",
IF(TelcoData2[[#This Row],[tenure]]&lt;=48,"37-48 Months",
IF(TelcoData2[[#This Row],[tenure]]&lt;=60,"49-60 Months",
"61-72 Months")))))</f>
        <v>61-72 Months</v>
      </c>
    </row>
    <row r="2734" spans="1:24" x14ac:dyDescent="0.3">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s="5">
        <v>94.5</v>
      </c>
      <c r="U2734" t="s">
        <v>24</v>
      </c>
      <c r="V2734" s="5">
        <f>IFERROR(VALUE(TRIM(TelcoData2[[#This Row],[TotalCharges]])),"")</f>
        <v>94.5</v>
      </c>
      <c r="W2734">
        <f>IF(TelcoData2[[#This Row],[Churn]]="Yes",1,0)</f>
        <v>0</v>
      </c>
      <c r="X2734" t="str">
        <f>IF(TelcoData2[[#This Row],[tenure]]&lt;=12,"0-12 Months",
IF(TelcoData2[[#This Row],[tenure]]&lt;=24,"13-24 Months",
IF(TelcoData2[[#This Row],[tenure]]&lt;=36,"25-36 Months",
IF(TelcoData2[[#This Row],[tenure]]&lt;=48,"37-48 Months",
IF(TelcoData2[[#This Row],[tenure]]&lt;=60,"49-60 Months",
"61-72 Months")))))</f>
        <v>0-12 Months</v>
      </c>
    </row>
    <row r="2735" spans="1:24" x14ac:dyDescent="0.3">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s="5">
        <v>55.3</v>
      </c>
      <c r="U2735" t="s">
        <v>24</v>
      </c>
      <c r="V2735" s="5">
        <f>IFERROR(VALUE(TRIM(TelcoData2[[#This Row],[TotalCharges]])),"")</f>
        <v>55.3</v>
      </c>
      <c r="W2735">
        <f>IF(TelcoData2[[#This Row],[Churn]]="Yes",1,0)</f>
        <v>0</v>
      </c>
      <c r="X2735" t="str">
        <f>IF(TelcoData2[[#This Row],[tenure]]&lt;=12,"0-12 Months",
IF(TelcoData2[[#This Row],[tenure]]&lt;=24,"13-24 Months",
IF(TelcoData2[[#This Row],[tenure]]&lt;=36,"25-36 Months",
IF(TelcoData2[[#This Row],[tenure]]&lt;=48,"37-48 Months",
IF(TelcoData2[[#This Row],[tenure]]&lt;=60,"49-60 Months",
"61-72 Months")))))</f>
        <v>0-12 Months</v>
      </c>
    </row>
    <row r="2736" spans="1:24" x14ac:dyDescent="0.3">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s="5">
        <v>208</v>
      </c>
      <c r="U2736" t="s">
        <v>24</v>
      </c>
      <c r="V2736" s="5">
        <f>IFERROR(VALUE(TRIM(TelcoData2[[#This Row],[TotalCharges]])),"")</f>
        <v>208</v>
      </c>
      <c r="W2736">
        <f>IF(TelcoData2[[#This Row],[Churn]]="Yes",1,0)</f>
        <v>0</v>
      </c>
      <c r="X2736" t="str">
        <f>IF(TelcoData2[[#This Row],[tenure]]&lt;=12,"0-12 Months",
IF(TelcoData2[[#This Row],[tenure]]&lt;=24,"13-24 Months",
IF(TelcoData2[[#This Row],[tenure]]&lt;=36,"25-36 Months",
IF(TelcoData2[[#This Row],[tenure]]&lt;=48,"37-48 Months",
IF(TelcoData2[[#This Row],[tenure]]&lt;=60,"49-60 Months",
"61-72 Months")))))</f>
        <v>0-12 Months</v>
      </c>
    </row>
    <row r="2737" spans="1:24" x14ac:dyDescent="0.3">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s="5">
        <v>3829.75</v>
      </c>
      <c r="U2737" t="s">
        <v>24</v>
      </c>
      <c r="V2737" s="5">
        <f>IFERROR(VALUE(TRIM(TelcoData2[[#This Row],[TotalCharges]])),"")</f>
        <v>3829.75</v>
      </c>
      <c r="W2737">
        <f>IF(TelcoData2[[#This Row],[Churn]]="Yes",1,0)</f>
        <v>0</v>
      </c>
      <c r="X2737" t="str">
        <f>IF(TelcoData2[[#This Row],[tenure]]&lt;=12,"0-12 Months",
IF(TelcoData2[[#This Row],[tenure]]&lt;=24,"13-24 Months",
IF(TelcoData2[[#This Row],[tenure]]&lt;=36,"25-36 Months",
IF(TelcoData2[[#This Row],[tenure]]&lt;=48,"37-48 Months",
IF(TelcoData2[[#This Row],[tenure]]&lt;=60,"49-60 Months",
"61-72 Months")))))</f>
        <v>49-60 Months</v>
      </c>
    </row>
    <row r="2738" spans="1:24" x14ac:dyDescent="0.3">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s="5">
        <v>5294.6</v>
      </c>
      <c r="U2738" t="s">
        <v>24</v>
      </c>
      <c r="V2738" s="5">
        <f>IFERROR(VALUE(TRIM(TelcoData2[[#This Row],[TotalCharges]])),"")</f>
        <v>5294.6</v>
      </c>
      <c r="W2738">
        <f>IF(TelcoData2[[#This Row],[Churn]]="Yes",1,0)</f>
        <v>0</v>
      </c>
      <c r="X2738" t="str">
        <f>IF(TelcoData2[[#This Row],[tenure]]&lt;=12,"0-12 Months",
IF(TelcoData2[[#This Row],[tenure]]&lt;=24,"13-24 Months",
IF(TelcoData2[[#This Row],[tenure]]&lt;=36,"25-36 Months",
IF(TelcoData2[[#This Row],[tenure]]&lt;=48,"37-48 Months",
IF(TelcoData2[[#This Row],[tenure]]&lt;=60,"49-60 Months",
"61-72 Months")))))</f>
        <v>49-60 Months</v>
      </c>
    </row>
    <row r="2739" spans="1:24" x14ac:dyDescent="0.3">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s="5">
        <v>6889.8</v>
      </c>
      <c r="U2739" t="s">
        <v>24</v>
      </c>
      <c r="V2739" s="5">
        <f>IFERROR(VALUE(TRIM(TelcoData2[[#This Row],[TotalCharges]])),"")</f>
        <v>6889.8</v>
      </c>
      <c r="W2739">
        <f>IF(TelcoData2[[#This Row],[Churn]]="Yes",1,0)</f>
        <v>0</v>
      </c>
      <c r="X2739" t="str">
        <f>IF(TelcoData2[[#This Row],[tenure]]&lt;=12,"0-12 Months",
IF(TelcoData2[[#This Row],[tenure]]&lt;=24,"13-24 Months",
IF(TelcoData2[[#This Row],[tenure]]&lt;=36,"25-36 Months",
IF(TelcoData2[[#This Row],[tenure]]&lt;=48,"37-48 Months",
IF(TelcoData2[[#This Row],[tenure]]&lt;=60,"49-60 Months",
"61-72 Months")))))</f>
        <v>61-72 Months</v>
      </c>
    </row>
    <row r="2740" spans="1:24" x14ac:dyDescent="0.3">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s="5">
        <v>3254.35</v>
      </c>
      <c r="U2740" t="s">
        <v>24</v>
      </c>
      <c r="V2740" s="5">
        <f>IFERROR(VALUE(TRIM(TelcoData2[[#This Row],[TotalCharges]])),"")</f>
        <v>3254.35</v>
      </c>
      <c r="W2740">
        <f>IF(TelcoData2[[#This Row],[Churn]]="Yes",1,0)</f>
        <v>0</v>
      </c>
      <c r="X2740" t="str">
        <f>IF(TelcoData2[[#This Row],[tenure]]&lt;=12,"0-12 Months",
IF(TelcoData2[[#This Row],[tenure]]&lt;=24,"13-24 Months",
IF(TelcoData2[[#This Row],[tenure]]&lt;=36,"25-36 Months",
IF(TelcoData2[[#This Row],[tenure]]&lt;=48,"37-48 Months",
IF(TelcoData2[[#This Row],[tenure]]&lt;=60,"49-60 Months",
"61-72 Months")))))</f>
        <v>37-48 Months</v>
      </c>
    </row>
    <row r="2741" spans="1:24" x14ac:dyDescent="0.3">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s="5">
        <v>6383.9</v>
      </c>
      <c r="U2741" t="s">
        <v>24</v>
      </c>
      <c r="V2741" s="5">
        <f>IFERROR(VALUE(TRIM(TelcoData2[[#This Row],[TotalCharges]])),"")</f>
        <v>6383.9</v>
      </c>
      <c r="W2741">
        <f>IF(TelcoData2[[#This Row],[Churn]]="Yes",1,0)</f>
        <v>0</v>
      </c>
      <c r="X2741" t="str">
        <f>IF(TelcoData2[[#This Row],[tenure]]&lt;=12,"0-12 Months",
IF(TelcoData2[[#This Row],[tenure]]&lt;=24,"13-24 Months",
IF(TelcoData2[[#This Row],[tenure]]&lt;=36,"25-36 Months",
IF(TelcoData2[[#This Row],[tenure]]&lt;=48,"37-48 Months",
IF(TelcoData2[[#This Row],[tenure]]&lt;=60,"49-60 Months",
"61-72 Months")))))</f>
        <v>61-72 Months</v>
      </c>
    </row>
    <row r="2742" spans="1:24" x14ac:dyDescent="0.3">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s="5">
        <v>44.4</v>
      </c>
      <c r="U2742" t="s">
        <v>23</v>
      </c>
      <c r="V2742" s="5">
        <f>IFERROR(VALUE(TRIM(TelcoData2[[#This Row],[TotalCharges]])),"")</f>
        <v>44.4</v>
      </c>
      <c r="W2742">
        <f>IF(TelcoData2[[#This Row],[Churn]]="Yes",1,0)</f>
        <v>1</v>
      </c>
      <c r="X2742" t="str">
        <f>IF(TelcoData2[[#This Row],[tenure]]&lt;=12,"0-12 Months",
IF(TelcoData2[[#This Row],[tenure]]&lt;=24,"13-24 Months",
IF(TelcoData2[[#This Row],[tenure]]&lt;=36,"25-36 Months",
IF(TelcoData2[[#This Row],[tenure]]&lt;=48,"37-48 Months",
IF(TelcoData2[[#This Row],[tenure]]&lt;=60,"49-60 Months",
"61-72 Months")))))</f>
        <v>0-12 Months</v>
      </c>
    </row>
    <row r="2743" spans="1:24" x14ac:dyDescent="0.3">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s="5">
        <v>477.7</v>
      </c>
      <c r="U2743" t="s">
        <v>23</v>
      </c>
      <c r="V2743" s="5">
        <f>IFERROR(VALUE(TRIM(TelcoData2[[#This Row],[TotalCharges]])),"")</f>
        <v>477.7</v>
      </c>
      <c r="W2743">
        <f>IF(TelcoData2[[#This Row],[Churn]]="Yes",1,0)</f>
        <v>1</v>
      </c>
      <c r="X2743" t="str">
        <f>IF(TelcoData2[[#This Row],[tenure]]&lt;=12,"0-12 Months",
IF(TelcoData2[[#This Row],[tenure]]&lt;=24,"13-24 Months",
IF(TelcoData2[[#This Row],[tenure]]&lt;=36,"25-36 Months",
IF(TelcoData2[[#This Row],[tenure]]&lt;=48,"37-48 Months",
IF(TelcoData2[[#This Row],[tenure]]&lt;=60,"49-60 Months",
"61-72 Months")))))</f>
        <v>0-12 Months</v>
      </c>
    </row>
    <row r="2744" spans="1:24" x14ac:dyDescent="0.3">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s="5">
        <v>4447.55</v>
      </c>
      <c r="U2744" t="s">
        <v>24</v>
      </c>
      <c r="V2744" s="5">
        <f>IFERROR(VALUE(TRIM(TelcoData2[[#This Row],[TotalCharges]])),"")</f>
        <v>4447.55</v>
      </c>
      <c r="W2744">
        <f>IF(TelcoData2[[#This Row],[Churn]]="Yes",1,0)</f>
        <v>0</v>
      </c>
      <c r="X2744" t="str">
        <f>IF(TelcoData2[[#This Row],[tenure]]&lt;=12,"0-12 Months",
IF(TelcoData2[[#This Row],[tenure]]&lt;=24,"13-24 Months",
IF(TelcoData2[[#This Row],[tenure]]&lt;=36,"25-36 Months",
IF(TelcoData2[[#This Row],[tenure]]&lt;=48,"37-48 Months",
IF(TelcoData2[[#This Row],[tenure]]&lt;=60,"49-60 Months",
"61-72 Months")))))</f>
        <v>61-72 Months</v>
      </c>
    </row>
    <row r="2745" spans="1:24" x14ac:dyDescent="0.3">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s="5">
        <v>7321.05</v>
      </c>
      <c r="U2745" t="s">
        <v>24</v>
      </c>
      <c r="V2745" s="5">
        <f>IFERROR(VALUE(TRIM(TelcoData2[[#This Row],[TotalCharges]])),"")</f>
        <v>7321.05</v>
      </c>
      <c r="W2745">
        <f>IF(TelcoData2[[#This Row],[Churn]]="Yes",1,0)</f>
        <v>0</v>
      </c>
      <c r="X2745" t="str">
        <f>IF(TelcoData2[[#This Row],[tenure]]&lt;=12,"0-12 Months",
IF(TelcoData2[[#This Row],[tenure]]&lt;=24,"13-24 Months",
IF(TelcoData2[[#This Row],[tenure]]&lt;=36,"25-36 Months",
IF(TelcoData2[[#This Row],[tenure]]&lt;=48,"37-48 Months",
IF(TelcoData2[[#This Row],[tenure]]&lt;=60,"49-60 Months",
"61-72 Months")))))</f>
        <v>61-72 Months</v>
      </c>
    </row>
    <row r="2746" spans="1:24" x14ac:dyDescent="0.3">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s="5">
        <v>4135</v>
      </c>
      <c r="U2746" t="s">
        <v>24</v>
      </c>
      <c r="V2746" s="5">
        <f>IFERROR(VALUE(TRIM(TelcoData2[[#This Row],[TotalCharges]])),"")</f>
        <v>4135</v>
      </c>
      <c r="W2746">
        <f>IF(TelcoData2[[#This Row],[Churn]]="Yes",1,0)</f>
        <v>0</v>
      </c>
      <c r="X2746" t="str">
        <f>IF(TelcoData2[[#This Row],[tenure]]&lt;=12,"0-12 Months",
IF(TelcoData2[[#This Row],[tenure]]&lt;=24,"13-24 Months",
IF(TelcoData2[[#This Row],[tenure]]&lt;=36,"25-36 Months",
IF(TelcoData2[[#This Row],[tenure]]&lt;=48,"37-48 Months",
IF(TelcoData2[[#This Row],[tenure]]&lt;=60,"49-60 Months",
"61-72 Months")))))</f>
        <v>37-48 Months</v>
      </c>
    </row>
    <row r="2747" spans="1:24" x14ac:dyDescent="0.3">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s="5">
        <v>86.05</v>
      </c>
      <c r="U2747" t="s">
        <v>23</v>
      </c>
      <c r="V2747" s="5">
        <f>IFERROR(VALUE(TRIM(TelcoData2[[#This Row],[TotalCharges]])),"")</f>
        <v>86.05</v>
      </c>
      <c r="W2747">
        <f>IF(TelcoData2[[#This Row],[Churn]]="Yes",1,0)</f>
        <v>1</v>
      </c>
      <c r="X2747" t="str">
        <f>IF(TelcoData2[[#This Row],[tenure]]&lt;=12,"0-12 Months",
IF(TelcoData2[[#This Row],[tenure]]&lt;=24,"13-24 Months",
IF(TelcoData2[[#This Row],[tenure]]&lt;=36,"25-36 Months",
IF(TelcoData2[[#This Row],[tenure]]&lt;=48,"37-48 Months",
IF(TelcoData2[[#This Row],[tenure]]&lt;=60,"49-60 Months",
"61-72 Months")))))</f>
        <v>0-12 Months</v>
      </c>
    </row>
    <row r="2748" spans="1:24" x14ac:dyDescent="0.3">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s="5">
        <v>697.7</v>
      </c>
      <c r="U2748" t="s">
        <v>24</v>
      </c>
      <c r="V2748" s="5">
        <f>IFERROR(VALUE(TRIM(TelcoData2[[#This Row],[TotalCharges]])),"")</f>
        <v>697.7</v>
      </c>
      <c r="W2748">
        <f>IF(TelcoData2[[#This Row],[Churn]]="Yes",1,0)</f>
        <v>0</v>
      </c>
      <c r="X2748" t="str">
        <f>IF(TelcoData2[[#This Row],[tenure]]&lt;=12,"0-12 Months",
IF(TelcoData2[[#This Row],[tenure]]&lt;=24,"13-24 Months",
IF(TelcoData2[[#This Row],[tenure]]&lt;=36,"25-36 Months",
IF(TelcoData2[[#This Row],[tenure]]&lt;=48,"37-48 Months",
IF(TelcoData2[[#This Row],[tenure]]&lt;=60,"49-60 Months",
"61-72 Months")))))</f>
        <v>25-36 Months</v>
      </c>
    </row>
    <row r="2749" spans="1:24" x14ac:dyDescent="0.3">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s="5">
        <v>168.65</v>
      </c>
      <c r="U2749" t="s">
        <v>24</v>
      </c>
      <c r="V2749" s="5">
        <f>IFERROR(VALUE(TRIM(TelcoData2[[#This Row],[TotalCharges]])),"")</f>
        <v>168.65</v>
      </c>
      <c r="W2749">
        <f>IF(TelcoData2[[#This Row],[Churn]]="Yes",1,0)</f>
        <v>0</v>
      </c>
      <c r="X2749" t="str">
        <f>IF(TelcoData2[[#This Row],[tenure]]&lt;=12,"0-12 Months",
IF(TelcoData2[[#This Row],[tenure]]&lt;=24,"13-24 Months",
IF(TelcoData2[[#This Row],[tenure]]&lt;=36,"25-36 Months",
IF(TelcoData2[[#This Row],[tenure]]&lt;=48,"37-48 Months",
IF(TelcoData2[[#This Row],[tenure]]&lt;=60,"49-60 Months",
"61-72 Months")))))</f>
        <v>0-12 Months</v>
      </c>
    </row>
    <row r="2750" spans="1:24" x14ac:dyDescent="0.3">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s="5">
        <v>174.3</v>
      </c>
      <c r="U2750" t="s">
        <v>23</v>
      </c>
      <c r="V2750" s="5">
        <f>IFERROR(VALUE(TRIM(TelcoData2[[#This Row],[TotalCharges]])),"")</f>
        <v>174.3</v>
      </c>
      <c r="W2750">
        <f>IF(TelcoData2[[#This Row],[Churn]]="Yes",1,0)</f>
        <v>1</v>
      </c>
      <c r="X2750" t="str">
        <f>IF(TelcoData2[[#This Row],[tenure]]&lt;=12,"0-12 Months",
IF(TelcoData2[[#This Row],[tenure]]&lt;=24,"13-24 Months",
IF(TelcoData2[[#This Row],[tenure]]&lt;=36,"25-36 Months",
IF(TelcoData2[[#This Row],[tenure]]&lt;=48,"37-48 Months",
IF(TelcoData2[[#This Row],[tenure]]&lt;=60,"49-60 Months",
"61-72 Months")))))</f>
        <v>0-12 Months</v>
      </c>
    </row>
    <row r="2751" spans="1:24" x14ac:dyDescent="0.3">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s="5">
        <v>2753.8</v>
      </c>
      <c r="U2751" t="s">
        <v>24</v>
      </c>
      <c r="V2751" s="5">
        <f>IFERROR(VALUE(TRIM(TelcoData2[[#This Row],[TotalCharges]])),"")</f>
        <v>2753.8</v>
      </c>
      <c r="W2751">
        <f>IF(TelcoData2[[#This Row],[Churn]]="Yes",1,0)</f>
        <v>0</v>
      </c>
      <c r="X2751" t="str">
        <f>IF(TelcoData2[[#This Row],[tenure]]&lt;=12,"0-12 Months",
IF(TelcoData2[[#This Row],[tenure]]&lt;=24,"13-24 Months",
IF(TelcoData2[[#This Row],[tenure]]&lt;=36,"25-36 Months",
IF(TelcoData2[[#This Row],[tenure]]&lt;=48,"37-48 Months",
IF(TelcoData2[[#This Row],[tenure]]&lt;=60,"49-60 Months",
"61-72 Months")))))</f>
        <v>25-36 Months</v>
      </c>
    </row>
    <row r="2752" spans="1:24" x14ac:dyDescent="0.3">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s="5">
        <v>69.25</v>
      </c>
      <c r="U2752" t="s">
        <v>24</v>
      </c>
      <c r="V2752" s="5">
        <f>IFERROR(VALUE(TRIM(TelcoData2[[#This Row],[TotalCharges]])),"")</f>
        <v>69.25</v>
      </c>
      <c r="W2752">
        <f>IF(TelcoData2[[#This Row],[Churn]]="Yes",1,0)</f>
        <v>0</v>
      </c>
      <c r="X2752" t="str">
        <f>IF(TelcoData2[[#This Row],[tenure]]&lt;=12,"0-12 Months",
IF(TelcoData2[[#This Row],[tenure]]&lt;=24,"13-24 Months",
IF(TelcoData2[[#This Row],[tenure]]&lt;=36,"25-36 Months",
IF(TelcoData2[[#This Row],[tenure]]&lt;=48,"37-48 Months",
IF(TelcoData2[[#This Row],[tenure]]&lt;=60,"49-60 Months",
"61-72 Months")))))</f>
        <v>0-12 Months</v>
      </c>
    </row>
    <row r="2753" spans="1:24" x14ac:dyDescent="0.3">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s="5">
        <v>434.8</v>
      </c>
      <c r="U2753" t="s">
        <v>24</v>
      </c>
      <c r="V2753" s="5">
        <f>IFERROR(VALUE(TRIM(TelcoData2[[#This Row],[TotalCharges]])),"")</f>
        <v>434.8</v>
      </c>
      <c r="W2753">
        <f>IF(TelcoData2[[#This Row],[Churn]]="Yes",1,0)</f>
        <v>0</v>
      </c>
      <c r="X2753" t="str">
        <f>IF(TelcoData2[[#This Row],[tenure]]&lt;=12,"0-12 Months",
IF(TelcoData2[[#This Row],[tenure]]&lt;=24,"13-24 Months",
IF(TelcoData2[[#This Row],[tenure]]&lt;=36,"25-36 Months",
IF(TelcoData2[[#This Row],[tenure]]&lt;=48,"37-48 Months",
IF(TelcoData2[[#This Row],[tenure]]&lt;=60,"49-60 Months",
"61-72 Months")))))</f>
        <v>13-24 Months</v>
      </c>
    </row>
    <row r="2754" spans="1:24" x14ac:dyDescent="0.3">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s="5">
        <v>1077.5</v>
      </c>
      <c r="U2754" t="s">
        <v>23</v>
      </c>
      <c r="V2754" s="5">
        <f>IFERROR(VALUE(TRIM(TelcoData2[[#This Row],[TotalCharges]])),"")</f>
        <v>1077.5</v>
      </c>
      <c r="W2754">
        <f>IF(TelcoData2[[#This Row],[Churn]]="Yes",1,0)</f>
        <v>1</v>
      </c>
      <c r="X2754" t="str">
        <f>IF(TelcoData2[[#This Row],[tenure]]&lt;=12,"0-12 Months",
IF(TelcoData2[[#This Row],[tenure]]&lt;=24,"13-24 Months",
IF(TelcoData2[[#This Row],[tenure]]&lt;=36,"25-36 Months",
IF(TelcoData2[[#This Row],[tenure]]&lt;=48,"37-48 Months",
IF(TelcoData2[[#This Row],[tenure]]&lt;=60,"49-60 Months",
"61-72 Months")))))</f>
        <v>25-36 Months</v>
      </c>
    </row>
    <row r="2755" spans="1:24" x14ac:dyDescent="0.3">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s="5">
        <v>95.65</v>
      </c>
      <c r="U2755" t="s">
        <v>23</v>
      </c>
      <c r="V2755" s="5">
        <f>IFERROR(VALUE(TRIM(TelcoData2[[#This Row],[TotalCharges]])),"")</f>
        <v>95.65</v>
      </c>
      <c r="W2755">
        <f>IF(TelcoData2[[#This Row],[Churn]]="Yes",1,0)</f>
        <v>1</v>
      </c>
      <c r="X2755" t="str">
        <f>IF(TelcoData2[[#This Row],[tenure]]&lt;=12,"0-12 Months",
IF(TelcoData2[[#This Row],[tenure]]&lt;=24,"13-24 Months",
IF(TelcoData2[[#This Row],[tenure]]&lt;=36,"25-36 Months",
IF(TelcoData2[[#This Row],[tenure]]&lt;=48,"37-48 Months",
IF(TelcoData2[[#This Row],[tenure]]&lt;=60,"49-60 Months",
"61-72 Months")))))</f>
        <v>0-12 Months</v>
      </c>
    </row>
    <row r="2756" spans="1:24" x14ac:dyDescent="0.3">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s="5">
        <v>107.25</v>
      </c>
      <c r="U2756" t="s">
        <v>24</v>
      </c>
      <c r="V2756" s="5">
        <f>IFERROR(VALUE(TRIM(TelcoData2[[#This Row],[TotalCharges]])),"")</f>
        <v>107.25</v>
      </c>
      <c r="W2756">
        <f>IF(TelcoData2[[#This Row],[Churn]]="Yes",1,0)</f>
        <v>0</v>
      </c>
      <c r="X2756" t="str">
        <f>IF(TelcoData2[[#This Row],[tenure]]&lt;=12,"0-12 Months",
IF(TelcoData2[[#This Row],[tenure]]&lt;=24,"13-24 Months",
IF(TelcoData2[[#This Row],[tenure]]&lt;=36,"25-36 Months",
IF(TelcoData2[[#This Row],[tenure]]&lt;=48,"37-48 Months",
IF(TelcoData2[[#This Row],[tenure]]&lt;=60,"49-60 Months",
"61-72 Months")))))</f>
        <v>0-12 Months</v>
      </c>
    </row>
    <row r="2757" spans="1:24" x14ac:dyDescent="0.3">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s="5">
        <v>851.2</v>
      </c>
      <c r="U2757" t="s">
        <v>24</v>
      </c>
      <c r="V2757" s="5">
        <f>IFERROR(VALUE(TRIM(TelcoData2[[#This Row],[TotalCharges]])),"")</f>
        <v>851.2</v>
      </c>
      <c r="W2757">
        <f>IF(TelcoData2[[#This Row],[Churn]]="Yes",1,0)</f>
        <v>0</v>
      </c>
      <c r="X2757" t="str">
        <f>IF(TelcoData2[[#This Row],[tenure]]&lt;=12,"0-12 Months",
IF(TelcoData2[[#This Row],[tenure]]&lt;=24,"13-24 Months",
IF(TelcoData2[[#This Row],[tenure]]&lt;=36,"25-36 Months",
IF(TelcoData2[[#This Row],[tenure]]&lt;=48,"37-48 Months",
IF(TelcoData2[[#This Row],[tenure]]&lt;=60,"49-60 Months",
"61-72 Months")))))</f>
        <v>37-48 Months</v>
      </c>
    </row>
    <row r="2758" spans="1:24" x14ac:dyDescent="0.3">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s="5">
        <v>20.95</v>
      </c>
      <c r="U2758" t="s">
        <v>23</v>
      </c>
      <c r="V2758" s="5">
        <f>IFERROR(VALUE(TRIM(TelcoData2[[#This Row],[TotalCharges]])),"")</f>
        <v>20.95</v>
      </c>
      <c r="W2758">
        <f>IF(TelcoData2[[#This Row],[Churn]]="Yes",1,0)</f>
        <v>1</v>
      </c>
      <c r="X2758" t="str">
        <f>IF(TelcoData2[[#This Row],[tenure]]&lt;=12,"0-12 Months",
IF(TelcoData2[[#This Row],[tenure]]&lt;=24,"13-24 Months",
IF(TelcoData2[[#This Row],[tenure]]&lt;=36,"25-36 Months",
IF(TelcoData2[[#This Row],[tenure]]&lt;=48,"37-48 Months",
IF(TelcoData2[[#This Row],[tenure]]&lt;=60,"49-60 Months",
"61-72 Months")))))</f>
        <v>0-12 Months</v>
      </c>
    </row>
    <row r="2759" spans="1:24" x14ac:dyDescent="0.3">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s="5">
        <v>5848.6</v>
      </c>
      <c r="U2759" t="s">
        <v>24</v>
      </c>
      <c r="V2759" s="5">
        <f>IFERROR(VALUE(TRIM(TelcoData2[[#This Row],[TotalCharges]])),"")</f>
        <v>5848.6</v>
      </c>
      <c r="W2759">
        <f>IF(TelcoData2[[#This Row],[Churn]]="Yes",1,0)</f>
        <v>0</v>
      </c>
      <c r="X2759" t="str">
        <f>IF(TelcoData2[[#This Row],[tenure]]&lt;=12,"0-12 Months",
IF(TelcoData2[[#This Row],[tenure]]&lt;=24,"13-24 Months",
IF(TelcoData2[[#This Row],[tenure]]&lt;=36,"25-36 Months",
IF(TelcoData2[[#This Row],[tenure]]&lt;=48,"37-48 Months",
IF(TelcoData2[[#This Row],[tenure]]&lt;=60,"49-60 Months",
"61-72 Months")))))</f>
        <v>61-72 Months</v>
      </c>
    </row>
    <row r="2760" spans="1:24" x14ac:dyDescent="0.3">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s="5">
        <v>109.8</v>
      </c>
      <c r="U2760" t="s">
        <v>24</v>
      </c>
      <c r="V2760" s="5">
        <f>IFERROR(VALUE(TRIM(TelcoData2[[#This Row],[TotalCharges]])),"")</f>
        <v>109.8</v>
      </c>
      <c r="W2760">
        <f>IF(TelcoData2[[#This Row],[Churn]]="Yes",1,0)</f>
        <v>0</v>
      </c>
      <c r="X2760" t="str">
        <f>IF(TelcoData2[[#This Row],[tenure]]&lt;=12,"0-12 Months",
IF(TelcoData2[[#This Row],[tenure]]&lt;=24,"13-24 Months",
IF(TelcoData2[[#This Row],[tenure]]&lt;=36,"25-36 Months",
IF(TelcoData2[[#This Row],[tenure]]&lt;=48,"37-48 Months",
IF(TelcoData2[[#This Row],[tenure]]&lt;=60,"49-60 Months",
"61-72 Months")))))</f>
        <v>0-12 Months</v>
      </c>
    </row>
    <row r="2761" spans="1:24" x14ac:dyDescent="0.3">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s="5">
        <v>19.649999999999999</v>
      </c>
      <c r="U2761" t="s">
        <v>24</v>
      </c>
      <c r="V2761" s="5">
        <f>IFERROR(VALUE(TRIM(TelcoData2[[#This Row],[TotalCharges]])),"")</f>
        <v>19.649999999999999</v>
      </c>
      <c r="W2761">
        <f>IF(TelcoData2[[#This Row],[Churn]]="Yes",1,0)</f>
        <v>0</v>
      </c>
      <c r="X2761" t="str">
        <f>IF(TelcoData2[[#This Row],[tenure]]&lt;=12,"0-12 Months",
IF(TelcoData2[[#This Row],[tenure]]&lt;=24,"13-24 Months",
IF(TelcoData2[[#This Row],[tenure]]&lt;=36,"25-36 Months",
IF(TelcoData2[[#This Row],[tenure]]&lt;=48,"37-48 Months",
IF(TelcoData2[[#This Row],[tenure]]&lt;=60,"49-60 Months",
"61-72 Months")))))</f>
        <v>0-12 Months</v>
      </c>
    </row>
    <row r="2762" spans="1:24" x14ac:dyDescent="0.3">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s="5">
        <v>595.5</v>
      </c>
      <c r="U2762" t="s">
        <v>24</v>
      </c>
      <c r="V2762" s="5">
        <f>IFERROR(VALUE(TRIM(TelcoData2[[#This Row],[TotalCharges]])),"")</f>
        <v>595.5</v>
      </c>
      <c r="W2762">
        <f>IF(TelcoData2[[#This Row],[Churn]]="Yes",1,0)</f>
        <v>0</v>
      </c>
      <c r="X2762" t="str">
        <f>IF(TelcoData2[[#This Row],[tenure]]&lt;=12,"0-12 Months",
IF(TelcoData2[[#This Row],[tenure]]&lt;=24,"13-24 Months",
IF(TelcoData2[[#This Row],[tenure]]&lt;=36,"25-36 Months",
IF(TelcoData2[[#This Row],[tenure]]&lt;=48,"37-48 Months",
IF(TelcoData2[[#This Row],[tenure]]&lt;=60,"49-60 Months",
"61-72 Months")))))</f>
        <v>25-36 Months</v>
      </c>
    </row>
    <row r="2763" spans="1:24" x14ac:dyDescent="0.3">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s="5">
        <v>329.8</v>
      </c>
      <c r="U2763" t="s">
        <v>23</v>
      </c>
      <c r="V2763" s="5">
        <f>IFERROR(VALUE(TRIM(TelcoData2[[#This Row],[TotalCharges]])),"")</f>
        <v>329.8</v>
      </c>
      <c r="W2763">
        <f>IF(TelcoData2[[#This Row],[Churn]]="Yes",1,0)</f>
        <v>1</v>
      </c>
      <c r="X2763" t="str">
        <f>IF(TelcoData2[[#This Row],[tenure]]&lt;=12,"0-12 Months",
IF(TelcoData2[[#This Row],[tenure]]&lt;=24,"13-24 Months",
IF(TelcoData2[[#This Row],[tenure]]&lt;=36,"25-36 Months",
IF(TelcoData2[[#This Row],[tenure]]&lt;=48,"37-48 Months",
IF(TelcoData2[[#This Row],[tenure]]&lt;=60,"49-60 Months",
"61-72 Months")))))</f>
        <v>0-12 Months</v>
      </c>
    </row>
    <row r="2764" spans="1:24" x14ac:dyDescent="0.3">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s="5">
        <v>2513.5</v>
      </c>
      <c r="U2764" t="s">
        <v>24</v>
      </c>
      <c r="V2764" s="5">
        <f>IFERROR(VALUE(TRIM(TelcoData2[[#This Row],[TotalCharges]])),"")</f>
        <v>2513.5</v>
      </c>
      <c r="W2764">
        <f>IF(TelcoData2[[#This Row],[Churn]]="Yes",1,0)</f>
        <v>0</v>
      </c>
      <c r="X2764" t="str">
        <f>IF(TelcoData2[[#This Row],[tenure]]&lt;=12,"0-12 Months",
IF(TelcoData2[[#This Row],[tenure]]&lt;=24,"13-24 Months",
IF(TelcoData2[[#This Row],[tenure]]&lt;=36,"25-36 Months",
IF(TelcoData2[[#This Row],[tenure]]&lt;=48,"37-48 Months",
IF(TelcoData2[[#This Row],[tenure]]&lt;=60,"49-60 Months",
"61-72 Months")))))</f>
        <v>25-36 Months</v>
      </c>
    </row>
    <row r="2765" spans="1:24" x14ac:dyDescent="0.3">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s="5">
        <v>5135.3500000000004</v>
      </c>
      <c r="U2765" t="s">
        <v>24</v>
      </c>
      <c r="V2765" s="5">
        <f>IFERROR(VALUE(TRIM(TelcoData2[[#This Row],[TotalCharges]])),"")</f>
        <v>5135.3500000000004</v>
      </c>
      <c r="W2765">
        <f>IF(TelcoData2[[#This Row],[Churn]]="Yes",1,0)</f>
        <v>0</v>
      </c>
      <c r="X2765" t="str">
        <f>IF(TelcoData2[[#This Row],[tenure]]&lt;=12,"0-12 Months",
IF(TelcoData2[[#This Row],[tenure]]&lt;=24,"13-24 Months",
IF(TelcoData2[[#This Row],[tenure]]&lt;=36,"25-36 Months",
IF(TelcoData2[[#This Row],[tenure]]&lt;=48,"37-48 Months",
IF(TelcoData2[[#This Row],[tenure]]&lt;=60,"49-60 Months",
"61-72 Months")))))</f>
        <v>61-72 Months</v>
      </c>
    </row>
    <row r="2766" spans="1:24" x14ac:dyDescent="0.3">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s="5">
        <v>2000.2</v>
      </c>
      <c r="U2766" t="s">
        <v>24</v>
      </c>
      <c r="V2766" s="5">
        <f>IFERROR(VALUE(TRIM(TelcoData2[[#This Row],[TotalCharges]])),"")</f>
        <v>2000.2</v>
      </c>
      <c r="W2766">
        <f>IF(TelcoData2[[#This Row],[Churn]]="Yes",1,0)</f>
        <v>0</v>
      </c>
      <c r="X2766" t="str">
        <f>IF(TelcoData2[[#This Row],[tenure]]&lt;=12,"0-12 Months",
IF(TelcoData2[[#This Row],[tenure]]&lt;=24,"13-24 Months",
IF(TelcoData2[[#This Row],[tenure]]&lt;=36,"25-36 Months",
IF(TelcoData2[[#This Row],[tenure]]&lt;=48,"37-48 Months",
IF(TelcoData2[[#This Row],[tenure]]&lt;=60,"49-60 Months",
"61-72 Months")))))</f>
        <v>25-36 Months</v>
      </c>
    </row>
    <row r="2767" spans="1:24" x14ac:dyDescent="0.3">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s="5">
        <v>931.75</v>
      </c>
      <c r="U2767" t="s">
        <v>24</v>
      </c>
      <c r="V2767" s="5">
        <f>IFERROR(VALUE(TRIM(TelcoData2[[#This Row],[TotalCharges]])),"")</f>
        <v>931.75</v>
      </c>
      <c r="W2767">
        <f>IF(TelcoData2[[#This Row],[Churn]]="Yes",1,0)</f>
        <v>0</v>
      </c>
      <c r="X2767" t="str">
        <f>IF(TelcoData2[[#This Row],[tenure]]&lt;=12,"0-12 Months",
IF(TelcoData2[[#This Row],[tenure]]&lt;=24,"13-24 Months",
IF(TelcoData2[[#This Row],[tenure]]&lt;=36,"25-36 Months",
IF(TelcoData2[[#This Row],[tenure]]&lt;=48,"37-48 Months",
IF(TelcoData2[[#This Row],[tenure]]&lt;=60,"49-60 Months",
"61-72 Months")))))</f>
        <v>13-24 Months</v>
      </c>
    </row>
    <row r="2768" spans="1:24" x14ac:dyDescent="0.3">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s="5">
        <v>7396.15</v>
      </c>
      <c r="U2768" t="s">
        <v>24</v>
      </c>
      <c r="V2768" s="5">
        <f>IFERROR(VALUE(TRIM(TelcoData2[[#This Row],[TotalCharges]])),"")</f>
        <v>7396.15</v>
      </c>
      <c r="W2768">
        <f>IF(TelcoData2[[#This Row],[Churn]]="Yes",1,0)</f>
        <v>0</v>
      </c>
      <c r="X2768" t="str">
        <f>IF(TelcoData2[[#This Row],[tenure]]&lt;=12,"0-12 Months",
IF(TelcoData2[[#This Row],[tenure]]&lt;=24,"13-24 Months",
IF(TelcoData2[[#This Row],[tenure]]&lt;=36,"25-36 Months",
IF(TelcoData2[[#This Row],[tenure]]&lt;=48,"37-48 Months",
IF(TelcoData2[[#This Row],[tenure]]&lt;=60,"49-60 Months",
"61-72 Months")))))</f>
        <v>61-72 Months</v>
      </c>
    </row>
    <row r="2769" spans="1:24" x14ac:dyDescent="0.3">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s="5">
        <v>3958.85</v>
      </c>
      <c r="U2769" t="s">
        <v>24</v>
      </c>
      <c r="V2769" s="5">
        <f>IFERROR(VALUE(TRIM(TelcoData2[[#This Row],[TotalCharges]])),"")</f>
        <v>3958.85</v>
      </c>
      <c r="W2769">
        <f>IF(TelcoData2[[#This Row],[Churn]]="Yes",1,0)</f>
        <v>0</v>
      </c>
      <c r="X2769" t="str">
        <f>IF(TelcoData2[[#This Row],[tenure]]&lt;=12,"0-12 Months",
IF(TelcoData2[[#This Row],[tenure]]&lt;=24,"13-24 Months",
IF(TelcoData2[[#This Row],[tenure]]&lt;=36,"25-36 Months",
IF(TelcoData2[[#This Row],[tenure]]&lt;=48,"37-48 Months",
IF(TelcoData2[[#This Row],[tenure]]&lt;=60,"49-60 Months",
"61-72 Months")))))</f>
        <v>37-48 Months</v>
      </c>
    </row>
    <row r="2770" spans="1:24" x14ac:dyDescent="0.3">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s="5">
        <v>260.89999999999998</v>
      </c>
      <c r="U2770" t="s">
        <v>24</v>
      </c>
      <c r="V2770" s="5">
        <f>IFERROR(VALUE(TRIM(TelcoData2[[#This Row],[TotalCharges]])),"")</f>
        <v>260.89999999999998</v>
      </c>
      <c r="W2770">
        <f>IF(TelcoData2[[#This Row],[Churn]]="Yes",1,0)</f>
        <v>0</v>
      </c>
      <c r="X2770" t="str">
        <f>IF(TelcoData2[[#This Row],[tenure]]&lt;=12,"0-12 Months",
IF(TelcoData2[[#This Row],[tenure]]&lt;=24,"13-24 Months",
IF(TelcoData2[[#This Row],[tenure]]&lt;=36,"25-36 Months",
IF(TelcoData2[[#This Row],[tenure]]&lt;=48,"37-48 Months",
IF(TelcoData2[[#This Row],[tenure]]&lt;=60,"49-60 Months",
"61-72 Months")))))</f>
        <v>0-12 Months</v>
      </c>
    </row>
    <row r="2771" spans="1:24" x14ac:dyDescent="0.3">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s="5">
        <v>297.3</v>
      </c>
      <c r="U2771" t="s">
        <v>23</v>
      </c>
      <c r="V2771" s="5">
        <f>IFERROR(VALUE(TRIM(TelcoData2[[#This Row],[TotalCharges]])),"")</f>
        <v>297.3</v>
      </c>
      <c r="W2771">
        <f>IF(TelcoData2[[#This Row],[Churn]]="Yes",1,0)</f>
        <v>1</v>
      </c>
      <c r="X2771" t="str">
        <f>IF(TelcoData2[[#This Row],[tenure]]&lt;=12,"0-12 Months",
IF(TelcoData2[[#This Row],[tenure]]&lt;=24,"13-24 Months",
IF(TelcoData2[[#This Row],[tenure]]&lt;=36,"25-36 Months",
IF(TelcoData2[[#This Row],[tenure]]&lt;=48,"37-48 Months",
IF(TelcoData2[[#This Row],[tenure]]&lt;=60,"49-60 Months",
"61-72 Months")))))</f>
        <v>13-24 Months</v>
      </c>
    </row>
    <row r="2772" spans="1:24" x14ac:dyDescent="0.3">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s="5">
        <v>1515.1</v>
      </c>
      <c r="U2772" t="s">
        <v>23</v>
      </c>
      <c r="V2772" s="5">
        <f>IFERROR(VALUE(TRIM(TelcoData2[[#This Row],[TotalCharges]])),"")</f>
        <v>1515.1</v>
      </c>
      <c r="W2772">
        <f>IF(TelcoData2[[#This Row],[Churn]]="Yes",1,0)</f>
        <v>1</v>
      </c>
      <c r="X2772" t="str">
        <f>IF(TelcoData2[[#This Row],[tenure]]&lt;=12,"0-12 Months",
IF(TelcoData2[[#This Row],[tenure]]&lt;=24,"13-24 Months",
IF(TelcoData2[[#This Row],[tenure]]&lt;=36,"25-36 Months",
IF(TelcoData2[[#This Row],[tenure]]&lt;=48,"37-48 Months",
IF(TelcoData2[[#This Row],[tenure]]&lt;=60,"49-60 Months",
"61-72 Months")))))</f>
        <v>13-24 Months</v>
      </c>
    </row>
    <row r="2773" spans="1:24" x14ac:dyDescent="0.3">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s="5">
        <v>816.8</v>
      </c>
      <c r="U2773" t="s">
        <v>24</v>
      </c>
      <c r="V2773" s="5">
        <f>IFERROR(VALUE(TRIM(TelcoData2[[#This Row],[TotalCharges]])),"")</f>
        <v>816.8</v>
      </c>
      <c r="W2773">
        <f>IF(TelcoData2[[#This Row],[Churn]]="Yes",1,0)</f>
        <v>0</v>
      </c>
      <c r="X2773" t="str">
        <f>IF(TelcoData2[[#This Row],[tenure]]&lt;=12,"0-12 Months",
IF(TelcoData2[[#This Row],[tenure]]&lt;=24,"13-24 Months",
IF(TelcoData2[[#This Row],[tenure]]&lt;=36,"25-36 Months",
IF(TelcoData2[[#This Row],[tenure]]&lt;=48,"37-48 Months",
IF(TelcoData2[[#This Row],[tenure]]&lt;=60,"49-60 Months",
"61-72 Months")))))</f>
        <v>13-24 Months</v>
      </c>
    </row>
    <row r="2774" spans="1:24" x14ac:dyDescent="0.3">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s="5">
        <v>4868.3999999999996</v>
      </c>
      <c r="U2774" t="s">
        <v>24</v>
      </c>
      <c r="V2774" s="5">
        <f>IFERROR(VALUE(TRIM(TelcoData2[[#This Row],[TotalCharges]])),"")</f>
        <v>4868.3999999999996</v>
      </c>
      <c r="W2774">
        <f>IF(TelcoData2[[#This Row],[Churn]]="Yes",1,0)</f>
        <v>0</v>
      </c>
      <c r="X2774" t="str">
        <f>IF(TelcoData2[[#This Row],[tenure]]&lt;=12,"0-12 Months",
IF(TelcoData2[[#This Row],[tenure]]&lt;=24,"13-24 Months",
IF(TelcoData2[[#This Row],[tenure]]&lt;=36,"25-36 Months",
IF(TelcoData2[[#This Row],[tenure]]&lt;=48,"37-48 Months",
IF(TelcoData2[[#This Row],[tenure]]&lt;=60,"49-60 Months",
"61-72 Months")))))</f>
        <v>61-72 Months</v>
      </c>
    </row>
    <row r="2775" spans="1:24" x14ac:dyDescent="0.3">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s="5">
        <v>688</v>
      </c>
      <c r="U2775" t="s">
        <v>24</v>
      </c>
      <c r="V2775" s="5">
        <f>IFERROR(VALUE(TRIM(TelcoData2[[#This Row],[TotalCharges]])),"")</f>
        <v>688</v>
      </c>
      <c r="W2775">
        <f>IF(TelcoData2[[#This Row],[Churn]]="Yes",1,0)</f>
        <v>0</v>
      </c>
      <c r="X2775" t="str">
        <f>IF(TelcoData2[[#This Row],[tenure]]&lt;=12,"0-12 Months",
IF(TelcoData2[[#This Row],[tenure]]&lt;=24,"13-24 Months",
IF(TelcoData2[[#This Row],[tenure]]&lt;=36,"25-36 Months",
IF(TelcoData2[[#This Row],[tenure]]&lt;=48,"37-48 Months",
IF(TelcoData2[[#This Row],[tenure]]&lt;=60,"49-60 Months",
"61-72 Months")))))</f>
        <v>13-24 Months</v>
      </c>
    </row>
    <row r="2776" spans="1:24" x14ac:dyDescent="0.3">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s="5">
        <v>288.35000000000002</v>
      </c>
      <c r="U2776" t="s">
        <v>24</v>
      </c>
      <c r="V2776" s="5">
        <f>IFERROR(VALUE(TRIM(TelcoData2[[#This Row],[TotalCharges]])),"")</f>
        <v>288.35000000000002</v>
      </c>
      <c r="W2776">
        <f>IF(TelcoData2[[#This Row],[Churn]]="Yes",1,0)</f>
        <v>0</v>
      </c>
      <c r="X2776" t="str">
        <f>IF(TelcoData2[[#This Row],[tenure]]&lt;=12,"0-12 Months",
IF(TelcoData2[[#This Row],[tenure]]&lt;=24,"13-24 Months",
IF(TelcoData2[[#This Row],[tenure]]&lt;=36,"25-36 Months",
IF(TelcoData2[[#This Row],[tenure]]&lt;=48,"37-48 Months",
IF(TelcoData2[[#This Row],[tenure]]&lt;=60,"49-60 Months",
"61-72 Months")))))</f>
        <v>0-12 Months</v>
      </c>
    </row>
    <row r="2777" spans="1:24" x14ac:dyDescent="0.3">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s="5">
        <v>3229.65</v>
      </c>
      <c r="U2777" t="s">
        <v>23</v>
      </c>
      <c r="V2777" s="5">
        <f>IFERROR(VALUE(TRIM(TelcoData2[[#This Row],[TotalCharges]])),"")</f>
        <v>3229.65</v>
      </c>
      <c r="W2777">
        <f>IF(TelcoData2[[#This Row],[Churn]]="Yes",1,0)</f>
        <v>1</v>
      </c>
      <c r="X2777" t="str">
        <f>IF(TelcoData2[[#This Row],[tenure]]&lt;=12,"0-12 Months",
IF(TelcoData2[[#This Row],[tenure]]&lt;=24,"13-24 Months",
IF(TelcoData2[[#This Row],[tenure]]&lt;=36,"25-36 Months",
IF(TelcoData2[[#This Row],[tenure]]&lt;=48,"37-48 Months",
IF(TelcoData2[[#This Row],[tenure]]&lt;=60,"49-60 Months",
"61-72 Months")))))</f>
        <v>49-60 Months</v>
      </c>
    </row>
    <row r="2778" spans="1:24" x14ac:dyDescent="0.3">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s="5">
        <v>1178.25</v>
      </c>
      <c r="U2778" t="s">
        <v>23</v>
      </c>
      <c r="V2778" s="5">
        <f>IFERROR(VALUE(TRIM(TelcoData2[[#This Row],[TotalCharges]])),"")</f>
        <v>1178.25</v>
      </c>
      <c r="W2778">
        <f>IF(TelcoData2[[#This Row],[Churn]]="Yes",1,0)</f>
        <v>1</v>
      </c>
      <c r="X2778" t="str">
        <f>IF(TelcoData2[[#This Row],[tenure]]&lt;=12,"0-12 Months",
IF(TelcoData2[[#This Row],[tenure]]&lt;=24,"13-24 Months",
IF(TelcoData2[[#This Row],[tenure]]&lt;=36,"25-36 Months",
IF(TelcoData2[[#This Row],[tenure]]&lt;=48,"37-48 Months",
IF(TelcoData2[[#This Row],[tenure]]&lt;=60,"49-60 Months",
"61-72 Months")))))</f>
        <v>13-24 Months</v>
      </c>
    </row>
    <row r="2779" spans="1:24" x14ac:dyDescent="0.3">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s="5">
        <v>185.4</v>
      </c>
      <c r="U2779" t="s">
        <v>24</v>
      </c>
      <c r="V2779" s="5">
        <f>IFERROR(VALUE(TRIM(TelcoData2[[#This Row],[TotalCharges]])),"")</f>
        <v>185.4</v>
      </c>
      <c r="W2779">
        <f>IF(TelcoData2[[#This Row],[Churn]]="Yes",1,0)</f>
        <v>0</v>
      </c>
      <c r="X2779" t="str">
        <f>IF(TelcoData2[[#This Row],[tenure]]&lt;=12,"0-12 Months",
IF(TelcoData2[[#This Row],[tenure]]&lt;=24,"13-24 Months",
IF(TelcoData2[[#This Row],[tenure]]&lt;=36,"25-36 Months",
IF(TelcoData2[[#This Row],[tenure]]&lt;=48,"37-48 Months",
IF(TelcoData2[[#This Row],[tenure]]&lt;=60,"49-60 Months",
"61-72 Months")))))</f>
        <v>0-12 Months</v>
      </c>
    </row>
    <row r="2780" spans="1:24" x14ac:dyDescent="0.3">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s="5">
        <v>966.25</v>
      </c>
      <c r="U2780" t="s">
        <v>24</v>
      </c>
      <c r="V2780" s="5">
        <f>IFERROR(VALUE(TRIM(TelcoData2[[#This Row],[TotalCharges]])),"")</f>
        <v>966.25</v>
      </c>
      <c r="W2780">
        <f>IF(TelcoData2[[#This Row],[Churn]]="Yes",1,0)</f>
        <v>0</v>
      </c>
      <c r="X2780" t="str">
        <f>IF(TelcoData2[[#This Row],[tenure]]&lt;=12,"0-12 Months",
IF(TelcoData2[[#This Row],[tenure]]&lt;=24,"13-24 Months",
IF(TelcoData2[[#This Row],[tenure]]&lt;=36,"25-36 Months",
IF(TelcoData2[[#This Row],[tenure]]&lt;=48,"37-48 Months",
IF(TelcoData2[[#This Row],[tenure]]&lt;=60,"49-60 Months",
"61-72 Months")))))</f>
        <v>13-24 Months</v>
      </c>
    </row>
    <row r="2781" spans="1:24" x14ac:dyDescent="0.3">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s="5">
        <v>758.6</v>
      </c>
      <c r="U2781" t="s">
        <v>23</v>
      </c>
      <c r="V2781" s="5">
        <f>IFERROR(VALUE(TRIM(TelcoData2[[#This Row],[TotalCharges]])),"")</f>
        <v>758.6</v>
      </c>
      <c r="W2781">
        <f>IF(TelcoData2[[#This Row],[Churn]]="Yes",1,0)</f>
        <v>1</v>
      </c>
      <c r="X2781" t="str">
        <f>IF(TelcoData2[[#This Row],[tenure]]&lt;=12,"0-12 Months",
IF(TelcoData2[[#This Row],[tenure]]&lt;=24,"13-24 Months",
IF(TelcoData2[[#This Row],[tenure]]&lt;=36,"25-36 Months",
IF(TelcoData2[[#This Row],[tenure]]&lt;=48,"37-48 Months",
IF(TelcoData2[[#This Row],[tenure]]&lt;=60,"49-60 Months",
"61-72 Months")))))</f>
        <v>0-12 Months</v>
      </c>
    </row>
    <row r="2782" spans="1:24" x14ac:dyDescent="0.3">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s="5">
        <v>1863.8</v>
      </c>
      <c r="U2782" t="s">
        <v>23</v>
      </c>
      <c r="V2782" s="5">
        <f>IFERROR(VALUE(TRIM(TelcoData2[[#This Row],[TotalCharges]])),"")</f>
        <v>1863.8</v>
      </c>
      <c r="W2782">
        <f>IF(TelcoData2[[#This Row],[Churn]]="Yes",1,0)</f>
        <v>1</v>
      </c>
      <c r="X2782" t="str">
        <f>IF(TelcoData2[[#This Row],[tenure]]&lt;=12,"0-12 Months",
IF(TelcoData2[[#This Row],[tenure]]&lt;=24,"13-24 Months",
IF(TelcoData2[[#This Row],[tenure]]&lt;=36,"25-36 Months",
IF(TelcoData2[[#This Row],[tenure]]&lt;=48,"37-48 Months",
IF(TelcoData2[[#This Row],[tenure]]&lt;=60,"49-60 Months",
"61-72 Months")))))</f>
        <v>25-36 Months</v>
      </c>
    </row>
    <row r="2783" spans="1:24" x14ac:dyDescent="0.3">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s="5">
        <v>265.8</v>
      </c>
      <c r="U2783" t="s">
        <v>24</v>
      </c>
      <c r="V2783" s="5">
        <f>IFERROR(VALUE(TRIM(TelcoData2[[#This Row],[TotalCharges]])),"")</f>
        <v>265.8</v>
      </c>
      <c r="W2783">
        <f>IF(TelcoData2[[#This Row],[Churn]]="Yes",1,0)</f>
        <v>0</v>
      </c>
      <c r="X2783" t="str">
        <f>IF(TelcoData2[[#This Row],[tenure]]&lt;=12,"0-12 Months",
IF(TelcoData2[[#This Row],[tenure]]&lt;=24,"13-24 Months",
IF(TelcoData2[[#This Row],[tenure]]&lt;=36,"25-36 Months",
IF(TelcoData2[[#This Row],[tenure]]&lt;=48,"37-48 Months",
IF(TelcoData2[[#This Row],[tenure]]&lt;=60,"49-60 Months",
"61-72 Months")))))</f>
        <v>0-12 Months</v>
      </c>
    </row>
    <row r="2784" spans="1:24" x14ac:dyDescent="0.3">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s="5">
        <v>3297</v>
      </c>
      <c r="U2784" t="s">
        <v>24</v>
      </c>
      <c r="V2784" s="5">
        <f>IFERROR(VALUE(TRIM(TelcoData2[[#This Row],[TotalCharges]])),"")</f>
        <v>3297</v>
      </c>
      <c r="W2784">
        <f>IF(TelcoData2[[#This Row],[Churn]]="Yes",1,0)</f>
        <v>0</v>
      </c>
      <c r="X2784" t="str">
        <f>IF(TelcoData2[[#This Row],[tenure]]&lt;=12,"0-12 Months",
IF(TelcoData2[[#This Row],[tenure]]&lt;=24,"13-24 Months",
IF(TelcoData2[[#This Row],[tenure]]&lt;=36,"25-36 Months",
IF(TelcoData2[[#This Row],[tenure]]&lt;=48,"37-48 Months",
IF(TelcoData2[[#This Row],[tenure]]&lt;=60,"49-60 Months",
"61-72 Months")))))</f>
        <v>37-48 Months</v>
      </c>
    </row>
    <row r="2785" spans="1:24" x14ac:dyDescent="0.3">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s="5">
        <v>4107.3</v>
      </c>
      <c r="U2785" t="s">
        <v>24</v>
      </c>
      <c r="V2785" s="5">
        <f>IFERROR(VALUE(TRIM(TelcoData2[[#This Row],[TotalCharges]])),"")</f>
        <v>4107.3</v>
      </c>
      <c r="W2785">
        <f>IF(TelcoData2[[#This Row],[Churn]]="Yes",1,0)</f>
        <v>0</v>
      </c>
      <c r="X2785" t="str">
        <f>IF(TelcoData2[[#This Row],[tenure]]&lt;=12,"0-12 Months",
IF(TelcoData2[[#This Row],[tenure]]&lt;=24,"13-24 Months",
IF(TelcoData2[[#This Row],[tenure]]&lt;=36,"25-36 Months",
IF(TelcoData2[[#This Row],[tenure]]&lt;=48,"37-48 Months",
IF(TelcoData2[[#This Row],[tenure]]&lt;=60,"49-60 Months",
"61-72 Months")))))</f>
        <v>37-48 Months</v>
      </c>
    </row>
    <row r="2786" spans="1:24" x14ac:dyDescent="0.3">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s="5">
        <v>396.3</v>
      </c>
      <c r="U2786" t="s">
        <v>23</v>
      </c>
      <c r="V2786" s="5">
        <f>IFERROR(VALUE(TRIM(TelcoData2[[#This Row],[TotalCharges]])),"")</f>
        <v>396.3</v>
      </c>
      <c r="W2786">
        <f>IF(TelcoData2[[#This Row],[Churn]]="Yes",1,0)</f>
        <v>1</v>
      </c>
      <c r="X2786" t="str">
        <f>IF(TelcoData2[[#This Row],[tenure]]&lt;=12,"0-12 Months",
IF(TelcoData2[[#This Row],[tenure]]&lt;=24,"13-24 Months",
IF(TelcoData2[[#This Row],[tenure]]&lt;=36,"25-36 Months",
IF(TelcoData2[[#This Row],[tenure]]&lt;=48,"37-48 Months",
IF(TelcoData2[[#This Row],[tenure]]&lt;=60,"49-60 Months",
"61-72 Months")))))</f>
        <v>0-12 Months</v>
      </c>
    </row>
    <row r="2787" spans="1:24" x14ac:dyDescent="0.3">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s="5">
        <v>2809.05</v>
      </c>
      <c r="U2787" t="s">
        <v>24</v>
      </c>
      <c r="V2787" s="5">
        <f>IFERROR(VALUE(TRIM(TelcoData2[[#This Row],[TotalCharges]])),"")</f>
        <v>2809.05</v>
      </c>
      <c r="W2787">
        <f>IF(TelcoData2[[#This Row],[Churn]]="Yes",1,0)</f>
        <v>0</v>
      </c>
      <c r="X2787" t="str">
        <f>IF(TelcoData2[[#This Row],[tenure]]&lt;=12,"0-12 Months",
IF(TelcoData2[[#This Row],[tenure]]&lt;=24,"13-24 Months",
IF(TelcoData2[[#This Row],[tenure]]&lt;=36,"25-36 Months",
IF(TelcoData2[[#This Row],[tenure]]&lt;=48,"37-48 Months",
IF(TelcoData2[[#This Row],[tenure]]&lt;=60,"49-60 Months",
"61-72 Months")))))</f>
        <v>25-36 Months</v>
      </c>
    </row>
    <row r="2788" spans="1:24" x14ac:dyDescent="0.3">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s="5">
        <v>1567.55</v>
      </c>
      <c r="U2788" t="s">
        <v>24</v>
      </c>
      <c r="V2788" s="5">
        <f>IFERROR(VALUE(TRIM(TelcoData2[[#This Row],[TotalCharges]])),"")</f>
        <v>1567.55</v>
      </c>
      <c r="W2788">
        <f>IF(TelcoData2[[#This Row],[Churn]]="Yes",1,0)</f>
        <v>0</v>
      </c>
      <c r="X2788" t="str">
        <f>IF(TelcoData2[[#This Row],[tenure]]&lt;=12,"0-12 Months",
IF(TelcoData2[[#This Row],[tenure]]&lt;=24,"13-24 Months",
IF(TelcoData2[[#This Row],[tenure]]&lt;=36,"25-36 Months",
IF(TelcoData2[[#This Row],[tenure]]&lt;=48,"37-48 Months",
IF(TelcoData2[[#This Row],[tenure]]&lt;=60,"49-60 Months",
"61-72 Months")))))</f>
        <v>25-36 Months</v>
      </c>
    </row>
    <row r="2789" spans="1:24" x14ac:dyDescent="0.3">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s="5">
        <v>1851.45</v>
      </c>
      <c r="U2789" t="s">
        <v>24</v>
      </c>
      <c r="V2789" s="5">
        <f>IFERROR(VALUE(TRIM(TelcoData2[[#This Row],[TotalCharges]])),"")</f>
        <v>1851.45</v>
      </c>
      <c r="W2789">
        <f>IF(TelcoData2[[#This Row],[Churn]]="Yes",1,0)</f>
        <v>0</v>
      </c>
      <c r="X2789" t="str">
        <f>IF(TelcoData2[[#This Row],[tenure]]&lt;=12,"0-12 Months",
IF(TelcoData2[[#This Row],[tenure]]&lt;=24,"13-24 Months",
IF(TelcoData2[[#This Row],[tenure]]&lt;=36,"25-36 Months",
IF(TelcoData2[[#This Row],[tenure]]&lt;=48,"37-48 Months",
IF(TelcoData2[[#This Row],[tenure]]&lt;=60,"49-60 Months",
"61-72 Months")))))</f>
        <v>61-72 Months</v>
      </c>
    </row>
    <row r="2790" spans="1:24" x14ac:dyDescent="0.3">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s="5">
        <v>6028.95</v>
      </c>
      <c r="U2790" t="s">
        <v>24</v>
      </c>
      <c r="V2790" s="5">
        <f>IFERROR(VALUE(TRIM(TelcoData2[[#This Row],[TotalCharges]])),"")</f>
        <v>6028.95</v>
      </c>
      <c r="W2790">
        <f>IF(TelcoData2[[#This Row],[Churn]]="Yes",1,0)</f>
        <v>0</v>
      </c>
      <c r="X2790" t="str">
        <f>IF(TelcoData2[[#This Row],[tenure]]&lt;=12,"0-12 Months",
IF(TelcoData2[[#This Row],[tenure]]&lt;=24,"13-24 Months",
IF(TelcoData2[[#This Row],[tenure]]&lt;=36,"25-36 Months",
IF(TelcoData2[[#This Row],[tenure]]&lt;=48,"37-48 Months",
IF(TelcoData2[[#This Row],[tenure]]&lt;=60,"49-60 Months",
"61-72 Months")))))</f>
        <v>61-72 Months</v>
      </c>
    </row>
    <row r="2791" spans="1:24" x14ac:dyDescent="0.3">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s="5">
        <v>2072.75</v>
      </c>
      <c r="U2791" t="s">
        <v>24</v>
      </c>
      <c r="V2791" s="5">
        <f>IFERROR(VALUE(TRIM(TelcoData2[[#This Row],[TotalCharges]])),"")</f>
        <v>2072.75</v>
      </c>
      <c r="W2791">
        <f>IF(TelcoData2[[#This Row],[Churn]]="Yes",1,0)</f>
        <v>0</v>
      </c>
      <c r="X2791" t="str">
        <f>IF(TelcoData2[[#This Row],[tenure]]&lt;=12,"0-12 Months",
IF(TelcoData2[[#This Row],[tenure]]&lt;=24,"13-24 Months",
IF(TelcoData2[[#This Row],[tenure]]&lt;=36,"25-36 Months",
IF(TelcoData2[[#This Row],[tenure]]&lt;=48,"37-48 Months",
IF(TelcoData2[[#This Row],[tenure]]&lt;=60,"49-60 Months",
"61-72 Months")))))</f>
        <v>13-24 Months</v>
      </c>
    </row>
    <row r="2792" spans="1:24" x14ac:dyDescent="0.3">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s="5">
        <v>5551.15</v>
      </c>
      <c r="U2792" t="s">
        <v>23</v>
      </c>
      <c r="V2792" s="5">
        <f>IFERROR(VALUE(TRIM(TelcoData2[[#This Row],[TotalCharges]])),"")</f>
        <v>5551.15</v>
      </c>
      <c r="W2792">
        <f>IF(TelcoData2[[#This Row],[Churn]]="Yes",1,0)</f>
        <v>1</v>
      </c>
      <c r="X2792" t="str">
        <f>IF(TelcoData2[[#This Row],[tenure]]&lt;=12,"0-12 Months",
IF(TelcoData2[[#This Row],[tenure]]&lt;=24,"13-24 Months",
IF(TelcoData2[[#This Row],[tenure]]&lt;=36,"25-36 Months",
IF(TelcoData2[[#This Row],[tenure]]&lt;=48,"37-48 Months",
IF(TelcoData2[[#This Row],[tenure]]&lt;=60,"49-60 Months",
"61-72 Months")))))</f>
        <v>49-60 Months</v>
      </c>
    </row>
    <row r="2793" spans="1:24" x14ac:dyDescent="0.3">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s="5">
        <v>4317.3500000000004</v>
      </c>
      <c r="U2793" t="s">
        <v>24</v>
      </c>
      <c r="V2793" s="5">
        <f>IFERROR(VALUE(TRIM(TelcoData2[[#This Row],[TotalCharges]])),"")</f>
        <v>4317.3500000000004</v>
      </c>
      <c r="W2793">
        <f>IF(TelcoData2[[#This Row],[Churn]]="Yes",1,0)</f>
        <v>0</v>
      </c>
      <c r="X2793" t="str">
        <f>IF(TelcoData2[[#This Row],[tenure]]&lt;=12,"0-12 Months",
IF(TelcoData2[[#This Row],[tenure]]&lt;=24,"13-24 Months",
IF(TelcoData2[[#This Row],[tenure]]&lt;=36,"25-36 Months",
IF(TelcoData2[[#This Row],[tenure]]&lt;=48,"37-48 Months",
IF(TelcoData2[[#This Row],[tenure]]&lt;=60,"49-60 Months",
"61-72 Months")))))</f>
        <v>49-60 Months</v>
      </c>
    </row>
    <row r="2794" spans="1:24" x14ac:dyDescent="0.3">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s="5">
        <v>736.8</v>
      </c>
      <c r="U2794" t="s">
        <v>24</v>
      </c>
      <c r="V2794" s="5">
        <f>IFERROR(VALUE(TRIM(TelcoData2[[#This Row],[TotalCharges]])),"")</f>
        <v>736.8</v>
      </c>
      <c r="W2794">
        <f>IF(TelcoData2[[#This Row],[Churn]]="Yes",1,0)</f>
        <v>0</v>
      </c>
      <c r="X2794" t="str">
        <f>IF(TelcoData2[[#This Row],[tenure]]&lt;=12,"0-12 Months",
IF(TelcoData2[[#This Row],[tenure]]&lt;=24,"13-24 Months",
IF(TelcoData2[[#This Row],[tenure]]&lt;=36,"25-36 Months",
IF(TelcoData2[[#This Row],[tenure]]&lt;=48,"37-48 Months",
IF(TelcoData2[[#This Row],[tenure]]&lt;=60,"49-60 Months",
"61-72 Months")))))</f>
        <v>13-24 Months</v>
      </c>
    </row>
    <row r="2795" spans="1:24" x14ac:dyDescent="0.3">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s="5">
        <v>336.15</v>
      </c>
      <c r="U2795" t="s">
        <v>24</v>
      </c>
      <c r="V2795" s="5">
        <f>IFERROR(VALUE(TRIM(TelcoData2[[#This Row],[TotalCharges]])),"")</f>
        <v>336.15</v>
      </c>
      <c r="W2795">
        <f>IF(TelcoData2[[#This Row],[Churn]]="Yes",1,0)</f>
        <v>0</v>
      </c>
      <c r="X2795" t="str">
        <f>IF(TelcoData2[[#This Row],[tenure]]&lt;=12,"0-12 Months",
IF(TelcoData2[[#This Row],[tenure]]&lt;=24,"13-24 Months",
IF(TelcoData2[[#This Row],[tenure]]&lt;=36,"25-36 Months",
IF(TelcoData2[[#This Row],[tenure]]&lt;=48,"37-48 Months",
IF(TelcoData2[[#This Row],[tenure]]&lt;=60,"49-60 Months",
"61-72 Months")))))</f>
        <v>0-12 Months</v>
      </c>
    </row>
    <row r="2796" spans="1:24" x14ac:dyDescent="0.3">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s="5">
        <v>1522.65</v>
      </c>
      <c r="U2796" t="s">
        <v>24</v>
      </c>
      <c r="V2796" s="5">
        <f>IFERROR(VALUE(TRIM(TelcoData2[[#This Row],[TotalCharges]])),"")</f>
        <v>1522.65</v>
      </c>
      <c r="W2796">
        <f>IF(TelcoData2[[#This Row],[Churn]]="Yes",1,0)</f>
        <v>0</v>
      </c>
      <c r="X2796" t="str">
        <f>IF(TelcoData2[[#This Row],[tenure]]&lt;=12,"0-12 Months",
IF(TelcoData2[[#This Row],[tenure]]&lt;=24,"13-24 Months",
IF(TelcoData2[[#This Row],[tenure]]&lt;=36,"25-36 Months",
IF(TelcoData2[[#This Row],[tenure]]&lt;=48,"37-48 Months",
IF(TelcoData2[[#This Row],[tenure]]&lt;=60,"49-60 Months",
"61-72 Months")))))</f>
        <v>25-36 Months</v>
      </c>
    </row>
    <row r="2797" spans="1:24" x14ac:dyDescent="0.3">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s="5">
        <v>622.9</v>
      </c>
      <c r="U2797" t="s">
        <v>23</v>
      </c>
      <c r="V2797" s="5">
        <f>IFERROR(VALUE(TRIM(TelcoData2[[#This Row],[TotalCharges]])),"")</f>
        <v>622.9</v>
      </c>
      <c r="W2797">
        <f>IF(TelcoData2[[#This Row],[Churn]]="Yes",1,0)</f>
        <v>1</v>
      </c>
      <c r="X2797" t="str">
        <f>IF(TelcoData2[[#This Row],[tenure]]&lt;=12,"0-12 Months",
IF(TelcoData2[[#This Row],[tenure]]&lt;=24,"13-24 Months",
IF(TelcoData2[[#This Row],[tenure]]&lt;=36,"25-36 Months",
IF(TelcoData2[[#This Row],[tenure]]&lt;=48,"37-48 Months",
IF(TelcoData2[[#This Row],[tenure]]&lt;=60,"49-60 Months",
"61-72 Months")))))</f>
        <v>0-12 Months</v>
      </c>
    </row>
    <row r="2798" spans="1:24" x14ac:dyDescent="0.3">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s="5">
        <v>4959.6000000000004</v>
      </c>
      <c r="U2798" t="s">
        <v>24</v>
      </c>
      <c r="V2798" s="5">
        <f>IFERROR(VALUE(TRIM(TelcoData2[[#This Row],[TotalCharges]])),"")</f>
        <v>4959.6000000000004</v>
      </c>
      <c r="W2798">
        <f>IF(TelcoData2[[#This Row],[Churn]]="Yes",1,0)</f>
        <v>0</v>
      </c>
      <c r="X2798" t="str">
        <f>IF(TelcoData2[[#This Row],[tenure]]&lt;=12,"0-12 Months",
IF(TelcoData2[[#This Row],[tenure]]&lt;=24,"13-24 Months",
IF(TelcoData2[[#This Row],[tenure]]&lt;=36,"25-36 Months",
IF(TelcoData2[[#This Row],[tenure]]&lt;=48,"37-48 Months",
IF(TelcoData2[[#This Row],[tenure]]&lt;=60,"49-60 Months",
"61-72 Months")))))</f>
        <v>49-60 Months</v>
      </c>
    </row>
    <row r="2799" spans="1:24" x14ac:dyDescent="0.3">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s="5">
        <v>329.95</v>
      </c>
      <c r="U2799" t="s">
        <v>23</v>
      </c>
      <c r="V2799" s="5">
        <f>IFERROR(VALUE(TRIM(TelcoData2[[#This Row],[TotalCharges]])),"")</f>
        <v>329.95</v>
      </c>
      <c r="W2799">
        <f>IF(TelcoData2[[#This Row],[Churn]]="Yes",1,0)</f>
        <v>1</v>
      </c>
      <c r="X2799" t="str">
        <f>IF(TelcoData2[[#This Row],[tenure]]&lt;=12,"0-12 Months",
IF(TelcoData2[[#This Row],[tenure]]&lt;=24,"13-24 Months",
IF(TelcoData2[[#This Row],[tenure]]&lt;=36,"25-36 Months",
IF(TelcoData2[[#This Row],[tenure]]&lt;=48,"37-48 Months",
IF(TelcoData2[[#This Row],[tenure]]&lt;=60,"49-60 Months",
"61-72 Months")))))</f>
        <v>0-12 Months</v>
      </c>
    </row>
    <row r="2800" spans="1:24" x14ac:dyDescent="0.3">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s="5">
        <v>1048.8499999999999</v>
      </c>
      <c r="U2800" t="s">
        <v>23</v>
      </c>
      <c r="V2800" s="5">
        <f>IFERROR(VALUE(TRIM(TelcoData2[[#This Row],[TotalCharges]])),"")</f>
        <v>1048.8499999999999</v>
      </c>
      <c r="W2800">
        <f>IF(TelcoData2[[#This Row],[Churn]]="Yes",1,0)</f>
        <v>1</v>
      </c>
      <c r="X2800" t="str">
        <f>IF(TelcoData2[[#This Row],[tenure]]&lt;=12,"0-12 Months",
IF(TelcoData2[[#This Row],[tenure]]&lt;=24,"13-24 Months",
IF(TelcoData2[[#This Row],[tenure]]&lt;=36,"25-36 Months",
IF(TelcoData2[[#This Row],[tenure]]&lt;=48,"37-48 Months",
IF(TelcoData2[[#This Row],[tenure]]&lt;=60,"49-60 Months",
"61-72 Months")))))</f>
        <v>0-12 Months</v>
      </c>
    </row>
    <row r="2801" spans="1:24" x14ac:dyDescent="0.3">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s="5">
        <v>1001.5</v>
      </c>
      <c r="U2801" t="s">
        <v>24</v>
      </c>
      <c r="V2801" s="5">
        <f>IFERROR(VALUE(TRIM(TelcoData2[[#This Row],[TotalCharges]])),"")</f>
        <v>1001.5</v>
      </c>
      <c r="W2801">
        <f>IF(TelcoData2[[#This Row],[Churn]]="Yes",1,0)</f>
        <v>0</v>
      </c>
      <c r="X2801" t="str">
        <f>IF(TelcoData2[[#This Row],[tenure]]&lt;=12,"0-12 Months",
IF(TelcoData2[[#This Row],[tenure]]&lt;=24,"13-24 Months",
IF(TelcoData2[[#This Row],[tenure]]&lt;=36,"25-36 Months",
IF(TelcoData2[[#This Row],[tenure]]&lt;=48,"37-48 Months",
IF(TelcoData2[[#This Row],[tenure]]&lt;=60,"49-60 Months",
"61-72 Months")))))</f>
        <v>49-60 Months</v>
      </c>
    </row>
    <row r="2802" spans="1:24" x14ac:dyDescent="0.3">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s="5">
        <v>442.6</v>
      </c>
      <c r="U2802" t="s">
        <v>24</v>
      </c>
      <c r="V2802" s="5">
        <f>IFERROR(VALUE(TRIM(TelcoData2[[#This Row],[TotalCharges]])),"")</f>
        <v>442.6</v>
      </c>
      <c r="W2802">
        <f>IF(TelcoData2[[#This Row],[Churn]]="Yes",1,0)</f>
        <v>0</v>
      </c>
      <c r="X2802" t="str">
        <f>IF(TelcoData2[[#This Row],[tenure]]&lt;=12,"0-12 Months",
IF(TelcoData2[[#This Row],[tenure]]&lt;=24,"13-24 Months",
IF(TelcoData2[[#This Row],[tenure]]&lt;=36,"25-36 Months",
IF(TelcoData2[[#This Row],[tenure]]&lt;=48,"37-48 Months",
IF(TelcoData2[[#This Row],[tenure]]&lt;=60,"49-60 Months",
"61-72 Months")))))</f>
        <v>13-24 Months</v>
      </c>
    </row>
    <row r="2803" spans="1:24" x14ac:dyDescent="0.3">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s="5">
        <v>6703.5</v>
      </c>
      <c r="U2803" t="s">
        <v>24</v>
      </c>
      <c r="V2803" s="5">
        <f>IFERROR(VALUE(TRIM(TelcoData2[[#This Row],[TotalCharges]])),"")</f>
        <v>6703.5</v>
      </c>
      <c r="W2803">
        <f>IF(TelcoData2[[#This Row],[Churn]]="Yes",1,0)</f>
        <v>0</v>
      </c>
      <c r="X2803" t="str">
        <f>IF(TelcoData2[[#This Row],[tenure]]&lt;=12,"0-12 Months",
IF(TelcoData2[[#This Row],[tenure]]&lt;=24,"13-24 Months",
IF(TelcoData2[[#This Row],[tenure]]&lt;=36,"25-36 Months",
IF(TelcoData2[[#This Row],[tenure]]&lt;=48,"37-48 Months",
IF(TelcoData2[[#This Row],[tenure]]&lt;=60,"49-60 Months",
"61-72 Months")))))</f>
        <v>61-72 Months</v>
      </c>
    </row>
    <row r="2804" spans="1:24" x14ac:dyDescent="0.3">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s="5">
        <v>3351.55</v>
      </c>
      <c r="U2804" t="s">
        <v>23</v>
      </c>
      <c r="V2804" s="5">
        <f>IFERROR(VALUE(TRIM(TelcoData2[[#This Row],[TotalCharges]])),"")</f>
        <v>3351.55</v>
      </c>
      <c r="W2804">
        <f>IF(TelcoData2[[#This Row],[Churn]]="Yes",1,0)</f>
        <v>1</v>
      </c>
      <c r="X2804" t="str">
        <f>IF(TelcoData2[[#This Row],[tenure]]&lt;=12,"0-12 Months",
IF(TelcoData2[[#This Row],[tenure]]&lt;=24,"13-24 Months",
IF(TelcoData2[[#This Row],[tenure]]&lt;=36,"25-36 Months",
IF(TelcoData2[[#This Row],[tenure]]&lt;=48,"37-48 Months",
IF(TelcoData2[[#This Row],[tenure]]&lt;=60,"49-60 Months",
"61-72 Months")))))</f>
        <v>25-36 Months</v>
      </c>
    </row>
    <row r="2805" spans="1:24" x14ac:dyDescent="0.3">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s="5">
        <v>779.25</v>
      </c>
      <c r="U2805" t="s">
        <v>24</v>
      </c>
      <c r="V2805" s="5">
        <f>IFERROR(VALUE(TRIM(TelcoData2[[#This Row],[TotalCharges]])),"")</f>
        <v>779.25</v>
      </c>
      <c r="W2805">
        <f>IF(TelcoData2[[#This Row],[Churn]]="Yes",1,0)</f>
        <v>0</v>
      </c>
      <c r="X2805" t="str">
        <f>IF(TelcoData2[[#This Row],[tenure]]&lt;=12,"0-12 Months",
IF(TelcoData2[[#This Row],[tenure]]&lt;=24,"13-24 Months",
IF(TelcoData2[[#This Row],[tenure]]&lt;=36,"25-36 Months",
IF(TelcoData2[[#This Row],[tenure]]&lt;=48,"37-48 Months",
IF(TelcoData2[[#This Row],[tenure]]&lt;=60,"49-60 Months",
"61-72 Months")))))</f>
        <v>37-48 Months</v>
      </c>
    </row>
    <row r="2806" spans="1:24" x14ac:dyDescent="0.3">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s="5">
        <v>259.8</v>
      </c>
      <c r="U2806" t="s">
        <v>23</v>
      </c>
      <c r="V2806" s="5">
        <f>IFERROR(VALUE(TRIM(TelcoData2[[#This Row],[TotalCharges]])),"")</f>
        <v>259.8</v>
      </c>
      <c r="W2806">
        <f>IF(TelcoData2[[#This Row],[Churn]]="Yes",1,0)</f>
        <v>1</v>
      </c>
      <c r="X2806" t="str">
        <f>IF(TelcoData2[[#This Row],[tenure]]&lt;=12,"0-12 Months",
IF(TelcoData2[[#This Row],[tenure]]&lt;=24,"13-24 Months",
IF(TelcoData2[[#This Row],[tenure]]&lt;=36,"25-36 Months",
IF(TelcoData2[[#This Row],[tenure]]&lt;=48,"37-48 Months",
IF(TelcoData2[[#This Row],[tenure]]&lt;=60,"49-60 Months",
"61-72 Months")))))</f>
        <v>0-12 Months</v>
      </c>
    </row>
    <row r="2807" spans="1:24" x14ac:dyDescent="0.3">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s="5">
        <v>3483.45</v>
      </c>
      <c r="U2807" t="s">
        <v>24</v>
      </c>
      <c r="V2807" s="5">
        <f>IFERROR(VALUE(TRIM(TelcoData2[[#This Row],[TotalCharges]])),"")</f>
        <v>3483.45</v>
      </c>
      <c r="W2807">
        <f>IF(TelcoData2[[#This Row],[Churn]]="Yes",1,0)</f>
        <v>0</v>
      </c>
      <c r="X2807" t="str">
        <f>IF(TelcoData2[[#This Row],[tenure]]&lt;=12,"0-12 Months",
IF(TelcoData2[[#This Row],[tenure]]&lt;=24,"13-24 Months",
IF(TelcoData2[[#This Row],[tenure]]&lt;=36,"25-36 Months",
IF(TelcoData2[[#This Row],[tenure]]&lt;=48,"37-48 Months",
IF(TelcoData2[[#This Row],[tenure]]&lt;=60,"49-60 Months",
"61-72 Months")))))</f>
        <v>49-60 Months</v>
      </c>
    </row>
    <row r="2808" spans="1:24" x14ac:dyDescent="0.3">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s="5">
        <v>4890.5</v>
      </c>
      <c r="U2808" t="s">
        <v>24</v>
      </c>
      <c r="V2808" s="5">
        <f>IFERROR(VALUE(TRIM(TelcoData2[[#This Row],[TotalCharges]])),"")</f>
        <v>4890.5</v>
      </c>
      <c r="W2808">
        <f>IF(TelcoData2[[#This Row],[Churn]]="Yes",1,0)</f>
        <v>0</v>
      </c>
      <c r="X2808" t="str">
        <f>IF(TelcoData2[[#This Row],[tenure]]&lt;=12,"0-12 Months",
IF(TelcoData2[[#This Row],[tenure]]&lt;=24,"13-24 Months",
IF(TelcoData2[[#This Row],[tenure]]&lt;=36,"25-36 Months",
IF(TelcoData2[[#This Row],[tenure]]&lt;=48,"37-48 Months",
IF(TelcoData2[[#This Row],[tenure]]&lt;=60,"49-60 Months",
"61-72 Months")))))</f>
        <v>49-60 Months</v>
      </c>
    </row>
    <row r="2809" spans="1:24" x14ac:dyDescent="0.3">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s="5">
        <v>136.75</v>
      </c>
      <c r="U2809" t="s">
        <v>24</v>
      </c>
      <c r="V2809" s="5">
        <f>IFERROR(VALUE(TRIM(TelcoData2[[#This Row],[TotalCharges]])),"")</f>
        <v>136.75</v>
      </c>
      <c r="W2809">
        <f>IF(TelcoData2[[#This Row],[Churn]]="Yes",1,0)</f>
        <v>0</v>
      </c>
      <c r="X2809" t="str">
        <f>IF(TelcoData2[[#This Row],[tenure]]&lt;=12,"0-12 Months",
IF(TelcoData2[[#This Row],[tenure]]&lt;=24,"13-24 Months",
IF(TelcoData2[[#This Row],[tenure]]&lt;=36,"25-36 Months",
IF(TelcoData2[[#This Row],[tenure]]&lt;=48,"37-48 Months",
IF(TelcoData2[[#This Row],[tenure]]&lt;=60,"49-60 Months",
"61-72 Months")))))</f>
        <v>0-12 Months</v>
      </c>
    </row>
    <row r="2810" spans="1:24" x14ac:dyDescent="0.3">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s="5">
        <v>184.15</v>
      </c>
      <c r="U2810" t="s">
        <v>24</v>
      </c>
      <c r="V2810" s="5">
        <f>IFERROR(VALUE(TRIM(TelcoData2[[#This Row],[TotalCharges]])),"")</f>
        <v>184.15</v>
      </c>
      <c r="W2810">
        <f>IF(TelcoData2[[#This Row],[Churn]]="Yes",1,0)</f>
        <v>0</v>
      </c>
      <c r="X2810" t="str">
        <f>IF(TelcoData2[[#This Row],[tenure]]&lt;=12,"0-12 Months",
IF(TelcoData2[[#This Row],[tenure]]&lt;=24,"13-24 Months",
IF(TelcoData2[[#This Row],[tenure]]&lt;=36,"25-36 Months",
IF(TelcoData2[[#This Row],[tenure]]&lt;=48,"37-48 Months",
IF(TelcoData2[[#This Row],[tenure]]&lt;=60,"49-60 Months",
"61-72 Months")))))</f>
        <v>0-12 Months</v>
      </c>
    </row>
    <row r="2811" spans="1:24" x14ac:dyDescent="0.3">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s="5">
        <v>1315</v>
      </c>
      <c r="U2811" t="s">
        <v>24</v>
      </c>
      <c r="V2811" s="5">
        <f>IFERROR(VALUE(TRIM(TelcoData2[[#This Row],[TotalCharges]])),"")</f>
        <v>1315</v>
      </c>
      <c r="W2811">
        <f>IF(TelcoData2[[#This Row],[Churn]]="Yes",1,0)</f>
        <v>0</v>
      </c>
      <c r="X2811" t="str">
        <f>IF(TelcoData2[[#This Row],[tenure]]&lt;=12,"0-12 Months",
IF(TelcoData2[[#This Row],[tenure]]&lt;=24,"13-24 Months",
IF(TelcoData2[[#This Row],[tenure]]&lt;=36,"25-36 Months",
IF(TelcoData2[[#This Row],[tenure]]&lt;=48,"37-48 Months",
IF(TelcoData2[[#This Row],[tenure]]&lt;=60,"49-60 Months",
"61-72 Months")))))</f>
        <v>37-48 Months</v>
      </c>
    </row>
    <row r="2812" spans="1:24" x14ac:dyDescent="0.3">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s="5">
        <v>6767.1</v>
      </c>
      <c r="U2812" t="s">
        <v>24</v>
      </c>
      <c r="V2812" s="5">
        <f>IFERROR(VALUE(TRIM(TelcoData2[[#This Row],[TotalCharges]])),"")</f>
        <v>6767.1</v>
      </c>
      <c r="W2812">
        <f>IF(TelcoData2[[#This Row],[Churn]]="Yes",1,0)</f>
        <v>0</v>
      </c>
      <c r="X2812" t="str">
        <f>IF(TelcoData2[[#This Row],[tenure]]&lt;=12,"0-12 Months",
IF(TelcoData2[[#This Row],[tenure]]&lt;=24,"13-24 Months",
IF(TelcoData2[[#This Row],[tenure]]&lt;=36,"25-36 Months",
IF(TelcoData2[[#This Row],[tenure]]&lt;=48,"37-48 Months",
IF(TelcoData2[[#This Row],[tenure]]&lt;=60,"49-60 Months",
"61-72 Months")))))</f>
        <v>61-72 Months</v>
      </c>
    </row>
    <row r="2813" spans="1:24" x14ac:dyDescent="0.3">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s="5">
        <v>757.95</v>
      </c>
      <c r="U2813" t="s">
        <v>24</v>
      </c>
      <c r="V2813" s="5">
        <f>IFERROR(VALUE(TRIM(TelcoData2[[#This Row],[TotalCharges]])),"")</f>
        <v>757.95</v>
      </c>
      <c r="W2813">
        <f>IF(TelcoData2[[#This Row],[Churn]]="Yes",1,0)</f>
        <v>0</v>
      </c>
      <c r="X2813" t="str">
        <f>IF(TelcoData2[[#This Row],[tenure]]&lt;=12,"0-12 Months",
IF(TelcoData2[[#This Row],[tenure]]&lt;=24,"13-24 Months",
IF(TelcoData2[[#This Row],[tenure]]&lt;=36,"25-36 Months",
IF(TelcoData2[[#This Row],[tenure]]&lt;=48,"37-48 Months",
IF(TelcoData2[[#This Row],[tenure]]&lt;=60,"49-60 Months",
"61-72 Months")))))</f>
        <v>37-48 Months</v>
      </c>
    </row>
    <row r="2814" spans="1:24" x14ac:dyDescent="0.3">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s="5">
        <v>6890</v>
      </c>
      <c r="U2814" t="s">
        <v>23</v>
      </c>
      <c r="V2814" s="5">
        <f>IFERROR(VALUE(TRIM(TelcoData2[[#This Row],[TotalCharges]])),"")</f>
        <v>6890</v>
      </c>
      <c r="W2814">
        <f>IF(TelcoData2[[#This Row],[Churn]]="Yes",1,0)</f>
        <v>1</v>
      </c>
      <c r="X2814" t="str">
        <f>IF(TelcoData2[[#This Row],[tenure]]&lt;=12,"0-12 Months",
IF(TelcoData2[[#This Row],[tenure]]&lt;=24,"13-24 Months",
IF(TelcoData2[[#This Row],[tenure]]&lt;=36,"25-36 Months",
IF(TelcoData2[[#This Row],[tenure]]&lt;=48,"37-48 Months",
IF(TelcoData2[[#This Row],[tenure]]&lt;=60,"49-60 Months",
"61-72 Months")))))</f>
        <v>61-72 Months</v>
      </c>
    </row>
    <row r="2815" spans="1:24" x14ac:dyDescent="0.3">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s="5">
        <v>1657.4</v>
      </c>
      <c r="U2815" t="s">
        <v>24</v>
      </c>
      <c r="V2815" s="5">
        <f>IFERROR(VALUE(TRIM(TelcoData2[[#This Row],[TotalCharges]])),"")</f>
        <v>1657.4</v>
      </c>
      <c r="W2815">
        <f>IF(TelcoData2[[#This Row],[Churn]]="Yes",1,0)</f>
        <v>0</v>
      </c>
      <c r="X2815" t="str">
        <f>IF(TelcoData2[[#This Row],[tenure]]&lt;=12,"0-12 Months",
IF(TelcoData2[[#This Row],[tenure]]&lt;=24,"13-24 Months",
IF(TelcoData2[[#This Row],[tenure]]&lt;=36,"25-36 Months",
IF(TelcoData2[[#This Row],[tenure]]&lt;=48,"37-48 Months",
IF(TelcoData2[[#This Row],[tenure]]&lt;=60,"49-60 Months",
"61-72 Months")))))</f>
        <v>61-72 Months</v>
      </c>
    </row>
    <row r="2816" spans="1:24" x14ac:dyDescent="0.3">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s="5">
        <v>3008.55</v>
      </c>
      <c r="U2816" t="s">
        <v>24</v>
      </c>
      <c r="V2816" s="5">
        <f>IFERROR(VALUE(TRIM(TelcoData2[[#This Row],[TotalCharges]])),"")</f>
        <v>3008.55</v>
      </c>
      <c r="W2816">
        <f>IF(TelcoData2[[#This Row],[Churn]]="Yes",1,0)</f>
        <v>0</v>
      </c>
      <c r="X2816" t="str">
        <f>IF(TelcoData2[[#This Row],[tenure]]&lt;=12,"0-12 Months",
IF(TelcoData2[[#This Row],[tenure]]&lt;=24,"13-24 Months",
IF(TelcoData2[[#This Row],[tenure]]&lt;=36,"25-36 Months",
IF(TelcoData2[[#This Row],[tenure]]&lt;=48,"37-48 Months",
IF(TelcoData2[[#This Row],[tenure]]&lt;=60,"49-60 Months",
"61-72 Months")))))</f>
        <v>61-72 Months</v>
      </c>
    </row>
    <row r="2817" spans="1:24" x14ac:dyDescent="0.3">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s="5">
        <v>262.05</v>
      </c>
      <c r="U2817" t="s">
        <v>23</v>
      </c>
      <c r="V2817" s="5">
        <f>IFERROR(VALUE(TRIM(TelcoData2[[#This Row],[TotalCharges]])),"")</f>
        <v>262.05</v>
      </c>
      <c r="W2817">
        <f>IF(TelcoData2[[#This Row],[Churn]]="Yes",1,0)</f>
        <v>1</v>
      </c>
      <c r="X2817" t="str">
        <f>IF(TelcoData2[[#This Row],[tenure]]&lt;=12,"0-12 Months",
IF(TelcoData2[[#This Row],[tenure]]&lt;=24,"13-24 Months",
IF(TelcoData2[[#This Row],[tenure]]&lt;=36,"25-36 Months",
IF(TelcoData2[[#This Row],[tenure]]&lt;=48,"37-48 Months",
IF(TelcoData2[[#This Row],[tenure]]&lt;=60,"49-60 Months",
"61-72 Months")))))</f>
        <v>0-12 Months</v>
      </c>
    </row>
    <row r="2818" spans="1:24" x14ac:dyDescent="0.3">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s="5">
        <v>8165.1</v>
      </c>
      <c r="U2818" t="s">
        <v>24</v>
      </c>
      <c r="V2818" s="5">
        <f>IFERROR(VALUE(TRIM(TelcoData2[[#This Row],[TotalCharges]])),"")</f>
        <v>8165.1</v>
      </c>
      <c r="W2818">
        <f>IF(TelcoData2[[#This Row],[Churn]]="Yes",1,0)</f>
        <v>0</v>
      </c>
      <c r="X2818" t="str">
        <f>IF(TelcoData2[[#This Row],[tenure]]&lt;=12,"0-12 Months",
IF(TelcoData2[[#This Row],[tenure]]&lt;=24,"13-24 Months",
IF(TelcoData2[[#This Row],[tenure]]&lt;=36,"25-36 Months",
IF(TelcoData2[[#This Row],[tenure]]&lt;=48,"37-48 Months",
IF(TelcoData2[[#This Row],[tenure]]&lt;=60,"49-60 Months",
"61-72 Months")))))</f>
        <v>61-72 Months</v>
      </c>
    </row>
    <row r="2819" spans="1:24" x14ac:dyDescent="0.3">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s="5">
        <v>875.55</v>
      </c>
      <c r="U2819" t="s">
        <v>24</v>
      </c>
      <c r="V2819" s="5">
        <f>IFERROR(VALUE(TRIM(TelcoData2[[#This Row],[TotalCharges]])),"")</f>
        <v>875.55</v>
      </c>
      <c r="W2819">
        <f>IF(TelcoData2[[#This Row],[Churn]]="Yes",1,0)</f>
        <v>0</v>
      </c>
      <c r="X2819" t="str">
        <f>IF(TelcoData2[[#This Row],[tenure]]&lt;=12,"0-12 Months",
IF(TelcoData2[[#This Row],[tenure]]&lt;=24,"13-24 Months",
IF(TelcoData2[[#This Row],[tenure]]&lt;=36,"25-36 Months",
IF(TelcoData2[[#This Row],[tenure]]&lt;=48,"37-48 Months",
IF(TelcoData2[[#This Row],[tenure]]&lt;=60,"49-60 Months",
"61-72 Months")))))</f>
        <v>37-48 Months</v>
      </c>
    </row>
    <row r="2820" spans="1:24" x14ac:dyDescent="0.3">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s="5">
        <v>2649.15</v>
      </c>
      <c r="U2820" t="s">
        <v>23</v>
      </c>
      <c r="V2820" s="5">
        <f>IFERROR(VALUE(TRIM(TelcoData2[[#This Row],[TotalCharges]])),"")</f>
        <v>2649.15</v>
      </c>
      <c r="W2820">
        <f>IF(TelcoData2[[#This Row],[Churn]]="Yes",1,0)</f>
        <v>1</v>
      </c>
      <c r="X2820" t="str">
        <f>IF(TelcoData2[[#This Row],[tenure]]&lt;=12,"0-12 Months",
IF(TelcoData2[[#This Row],[tenure]]&lt;=24,"13-24 Months",
IF(TelcoData2[[#This Row],[tenure]]&lt;=36,"25-36 Months",
IF(TelcoData2[[#This Row],[tenure]]&lt;=48,"37-48 Months",
IF(TelcoData2[[#This Row],[tenure]]&lt;=60,"49-60 Months",
"61-72 Months")))))</f>
        <v>25-36 Months</v>
      </c>
    </row>
    <row r="2821" spans="1:24" x14ac:dyDescent="0.3">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s="5">
        <v>220.65</v>
      </c>
      <c r="U2821" t="s">
        <v>24</v>
      </c>
      <c r="V2821" s="5">
        <f>IFERROR(VALUE(TRIM(TelcoData2[[#This Row],[TotalCharges]])),"")</f>
        <v>220.65</v>
      </c>
      <c r="W2821">
        <f>IF(TelcoData2[[#This Row],[Churn]]="Yes",1,0)</f>
        <v>0</v>
      </c>
      <c r="X2821" t="str">
        <f>IF(TelcoData2[[#This Row],[tenure]]&lt;=12,"0-12 Months",
IF(TelcoData2[[#This Row],[tenure]]&lt;=24,"13-24 Months",
IF(TelcoData2[[#This Row],[tenure]]&lt;=36,"25-36 Months",
IF(TelcoData2[[#This Row],[tenure]]&lt;=48,"37-48 Months",
IF(TelcoData2[[#This Row],[tenure]]&lt;=60,"49-60 Months",
"61-72 Months")))))</f>
        <v>0-12 Months</v>
      </c>
    </row>
    <row r="2822" spans="1:24" x14ac:dyDescent="0.3">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s="5">
        <v>1301.9000000000001</v>
      </c>
      <c r="U2822" t="s">
        <v>24</v>
      </c>
      <c r="V2822" s="5">
        <f>IFERROR(VALUE(TRIM(TelcoData2[[#This Row],[TotalCharges]])),"")</f>
        <v>1301.9000000000001</v>
      </c>
      <c r="W2822">
        <f>IF(TelcoData2[[#This Row],[Churn]]="Yes",1,0)</f>
        <v>0</v>
      </c>
      <c r="X2822" t="str">
        <f>IF(TelcoData2[[#This Row],[tenure]]&lt;=12,"0-12 Months",
IF(TelcoData2[[#This Row],[tenure]]&lt;=24,"13-24 Months",
IF(TelcoData2[[#This Row],[tenure]]&lt;=36,"25-36 Months",
IF(TelcoData2[[#This Row],[tenure]]&lt;=48,"37-48 Months",
IF(TelcoData2[[#This Row],[tenure]]&lt;=60,"49-60 Months",
"61-72 Months")))))</f>
        <v>49-60 Months</v>
      </c>
    </row>
    <row r="2823" spans="1:24" x14ac:dyDescent="0.3">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s="5">
        <v>74.400000000000006</v>
      </c>
      <c r="U2823" t="s">
        <v>23</v>
      </c>
      <c r="V2823" s="5">
        <f>IFERROR(VALUE(TRIM(TelcoData2[[#This Row],[TotalCharges]])),"")</f>
        <v>74.400000000000006</v>
      </c>
      <c r="W2823">
        <f>IF(TelcoData2[[#This Row],[Churn]]="Yes",1,0)</f>
        <v>1</v>
      </c>
      <c r="X2823" t="str">
        <f>IF(TelcoData2[[#This Row],[tenure]]&lt;=12,"0-12 Months",
IF(TelcoData2[[#This Row],[tenure]]&lt;=24,"13-24 Months",
IF(TelcoData2[[#This Row],[tenure]]&lt;=36,"25-36 Months",
IF(TelcoData2[[#This Row],[tenure]]&lt;=48,"37-48 Months",
IF(TelcoData2[[#This Row],[tenure]]&lt;=60,"49-60 Months",
"61-72 Months")))))</f>
        <v>0-12 Months</v>
      </c>
    </row>
    <row r="2824" spans="1:24" x14ac:dyDescent="0.3">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s="5">
        <v>3326.2</v>
      </c>
      <c r="U2824" t="s">
        <v>23</v>
      </c>
      <c r="V2824" s="5">
        <f>IFERROR(VALUE(TRIM(TelcoData2[[#This Row],[TotalCharges]])),"")</f>
        <v>3326.2</v>
      </c>
      <c r="W2824">
        <f>IF(TelcoData2[[#This Row],[Churn]]="Yes",1,0)</f>
        <v>1</v>
      </c>
      <c r="X2824" t="str">
        <f>IF(TelcoData2[[#This Row],[tenure]]&lt;=12,"0-12 Months",
IF(TelcoData2[[#This Row],[tenure]]&lt;=24,"13-24 Months",
IF(TelcoData2[[#This Row],[tenure]]&lt;=36,"25-36 Months",
IF(TelcoData2[[#This Row],[tenure]]&lt;=48,"37-48 Months",
IF(TelcoData2[[#This Row],[tenure]]&lt;=60,"49-60 Months",
"61-72 Months")))))</f>
        <v>37-48 Months</v>
      </c>
    </row>
    <row r="2825" spans="1:24" x14ac:dyDescent="0.3">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s="5">
        <v>790</v>
      </c>
      <c r="U2825" t="s">
        <v>24</v>
      </c>
      <c r="V2825" s="5">
        <f>IFERROR(VALUE(TRIM(TelcoData2[[#This Row],[TotalCharges]])),"")</f>
        <v>790</v>
      </c>
      <c r="W2825">
        <f>IF(TelcoData2[[#This Row],[Churn]]="Yes",1,0)</f>
        <v>0</v>
      </c>
      <c r="X2825" t="str">
        <f>IF(TelcoData2[[#This Row],[tenure]]&lt;=12,"0-12 Months",
IF(TelcoData2[[#This Row],[tenure]]&lt;=24,"13-24 Months",
IF(TelcoData2[[#This Row],[tenure]]&lt;=36,"25-36 Months",
IF(TelcoData2[[#This Row],[tenure]]&lt;=48,"37-48 Months",
IF(TelcoData2[[#This Row],[tenure]]&lt;=60,"49-60 Months",
"61-72 Months")))))</f>
        <v>37-48 Months</v>
      </c>
    </row>
    <row r="2826" spans="1:24" x14ac:dyDescent="0.3">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s="5">
        <v>1237.6500000000001</v>
      </c>
      <c r="U2826" t="s">
        <v>24</v>
      </c>
      <c r="V2826" s="5">
        <f>IFERROR(VALUE(TRIM(TelcoData2[[#This Row],[TotalCharges]])),"")</f>
        <v>1237.6500000000001</v>
      </c>
      <c r="W2826">
        <f>IF(TelcoData2[[#This Row],[Churn]]="Yes",1,0)</f>
        <v>0</v>
      </c>
      <c r="X2826" t="str">
        <f>IF(TelcoData2[[#This Row],[tenure]]&lt;=12,"0-12 Months",
IF(TelcoData2[[#This Row],[tenure]]&lt;=24,"13-24 Months",
IF(TelcoData2[[#This Row],[tenure]]&lt;=36,"25-36 Months",
IF(TelcoData2[[#This Row],[tenure]]&lt;=48,"37-48 Months",
IF(TelcoData2[[#This Row],[tenure]]&lt;=60,"49-60 Months",
"61-72 Months")))))</f>
        <v>61-72 Months</v>
      </c>
    </row>
    <row r="2827" spans="1:24" x14ac:dyDescent="0.3">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s="5">
        <v>378.6</v>
      </c>
      <c r="U2827" t="s">
        <v>24</v>
      </c>
      <c r="V2827" s="5">
        <f>IFERROR(VALUE(TRIM(TelcoData2[[#This Row],[TotalCharges]])),"")</f>
        <v>378.6</v>
      </c>
      <c r="W2827">
        <f>IF(TelcoData2[[#This Row],[Churn]]="Yes",1,0)</f>
        <v>0</v>
      </c>
      <c r="X2827" t="str">
        <f>IF(TelcoData2[[#This Row],[tenure]]&lt;=12,"0-12 Months",
IF(TelcoData2[[#This Row],[tenure]]&lt;=24,"13-24 Months",
IF(TelcoData2[[#This Row],[tenure]]&lt;=36,"25-36 Months",
IF(TelcoData2[[#This Row],[tenure]]&lt;=48,"37-48 Months",
IF(TelcoData2[[#This Row],[tenure]]&lt;=60,"49-60 Months",
"61-72 Months")))))</f>
        <v>13-24 Months</v>
      </c>
    </row>
    <row r="2828" spans="1:24" x14ac:dyDescent="0.3">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s="5">
        <v>592.65</v>
      </c>
      <c r="U2828" t="s">
        <v>24</v>
      </c>
      <c r="V2828" s="5">
        <f>IFERROR(VALUE(TRIM(TelcoData2[[#This Row],[TotalCharges]])),"")</f>
        <v>592.65</v>
      </c>
      <c r="W2828">
        <f>IF(TelcoData2[[#This Row],[Churn]]="Yes",1,0)</f>
        <v>0</v>
      </c>
      <c r="X2828" t="str">
        <f>IF(TelcoData2[[#This Row],[tenure]]&lt;=12,"0-12 Months",
IF(TelcoData2[[#This Row],[tenure]]&lt;=24,"13-24 Months",
IF(TelcoData2[[#This Row],[tenure]]&lt;=36,"25-36 Months",
IF(TelcoData2[[#This Row],[tenure]]&lt;=48,"37-48 Months",
IF(TelcoData2[[#This Row],[tenure]]&lt;=60,"49-60 Months",
"61-72 Months")))))</f>
        <v>13-24 Months</v>
      </c>
    </row>
    <row r="2829" spans="1:24" x14ac:dyDescent="0.3">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s="5">
        <v>50.15</v>
      </c>
      <c r="U2829" t="s">
        <v>24</v>
      </c>
      <c r="V2829" s="5">
        <f>IFERROR(VALUE(TRIM(TelcoData2[[#This Row],[TotalCharges]])),"")</f>
        <v>50.15</v>
      </c>
      <c r="W2829">
        <f>IF(TelcoData2[[#This Row],[Churn]]="Yes",1,0)</f>
        <v>0</v>
      </c>
      <c r="X2829" t="str">
        <f>IF(TelcoData2[[#This Row],[tenure]]&lt;=12,"0-12 Months",
IF(TelcoData2[[#This Row],[tenure]]&lt;=24,"13-24 Months",
IF(TelcoData2[[#This Row],[tenure]]&lt;=36,"25-36 Months",
IF(TelcoData2[[#This Row],[tenure]]&lt;=48,"37-48 Months",
IF(TelcoData2[[#This Row],[tenure]]&lt;=60,"49-60 Months",
"61-72 Months")))))</f>
        <v>0-12 Months</v>
      </c>
    </row>
    <row r="2830" spans="1:24" x14ac:dyDescent="0.3">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s="5">
        <v>20.45</v>
      </c>
      <c r="U2830" t="s">
        <v>24</v>
      </c>
      <c r="V2830" s="5">
        <f>IFERROR(VALUE(TRIM(TelcoData2[[#This Row],[TotalCharges]])),"")</f>
        <v>20.45</v>
      </c>
      <c r="W2830">
        <f>IF(TelcoData2[[#This Row],[Churn]]="Yes",1,0)</f>
        <v>0</v>
      </c>
      <c r="X2830" t="str">
        <f>IF(TelcoData2[[#This Row],[tenure]]&lt;=12,"0-12 Months",
IF(TelcoData2[[#This Row],[tenure]]&lt;=24,"13-24 Months",
IF(TelcoData2[[#This Row],[tenure]]&lt;=36,"25-36 Months",
IF(TelcoData2[[#This Row],[tenure]]&lt;=48,"37-48 Months",
IF(TelcoData2[[#This Row],[tenure]]&lt;=60,"49-60 Months",
"61-72 Months")))))</f>
        <v>0-12 Months</v>
      </c>
    </row>
    <row r="2831" spans="1:24" x14ac:dyDescent="0.3">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s="5">
        <v>560.85</v>
      </c>
      <c r="U2831" t="s">
        <v>23</v>
      </c>
      <c r="V2831" s="5">
        <f>IFERROR(VALUE(TRIM(TelcoData2[[#This Row],[TotalCharges]])),"")</f>
        <v>560.85</v>
      </c>
      <c r="W2831">
        <f>IF(TelcoData2[[#This Row],[Churn]]="Yes",1,0)</f>
        <v>1</v>
      </c>
      <c r="X2831" t="str">
        <f>IF(TelcoData2[[#This Row],[tenure]]&lt;=12,"0-12 Months",
IF(TelcoData2[[#This Row],[tenure]]&lt;=24,"13-24 Months",
IF(TelcoData2[[#This Row],[tenure]]&lt;=36,"25-36 Months",
IF(TelcoData2[[#This Row],[tenure]]&lt;=48,"37-48 Months",
IF(TelcoData2[[#This Row],[tenure]]&lt;=60,"49-60 Months",
"61-72 Months")))))</f>
        <v>0-12 Months</v>
      </c>
    </row>
    <row r="2832" spans="1:24" x14ac:dyDescent="0.3">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s="5">
        <v>3638.25</v>
      </c>
      <c r="U2832" t="s">
        <v>24</v>
      </c>
      <c r="V2832" s="5">
        <f>IFERROR(VALUE(TRIM(TelcoData2[[#This Row],[TotalCharges]])),"")</f>
        <v>3638.25</v>
      </c>
      <c r="W2832">
        <f>IF(TelcoData2[[#This Row],[Churn]]="Yes",1,0)</f>
        <v>0</v>
      </c>
      <c r="X2832" t="str">
        <f>IF(TelcoData2[[#This Row],[tenure]]&lt;=12,"0-12 Months",
IF(TelcoData2[[#This Row],[tenure]]&lt;=24,"13-24 Months",
IF(TelcoData2[[#This Row],[tenure]]&lt;=36,"25-36 Months",
IF(TelcoData2[[#This Row],[tenure]]&lt;=48,"37-48 Months",
IF(TelcoData2[[#This Row],[tenure]]&lt;=60,"49-60 Months",
"61-72 Months")))))</f>
        <v>49-60 Months</v>
      </c>
    </row>
    <row r="2833" spans="1:24" x14ac:dyDescent="0.3">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s="5">
        <v>1060.2</v>
      </c>
      <c r="U2833" t="s">
        <v>23</v>
      </c>
      <c r="V2833" s="5">
        <f>IFERROR(VALUE(TRIM(TelcoData2[[#This Row],[TotalCharges]])),"")</f>
        <v>1060.2</v>
      </c>
      <c r="W2833">
        <f>IF(TelcoData2[[#This Row],[Churn]]="Yes",1,0)</f>
        <v>1</v>
      </c>
      <c r="X2833" t="str">
        <f>IF(TelcoData2[[#This Row],[tenure]]&lt;=12,"0-12 Months",
IF(TelcoData2[[#This Row],[tenure]]&lt;=24,"13-24 Months",
IF(TelcoData2[[#This Row],[tenure]]&lt;=36,"25-36 Months",
IF(TelcoData2[[#This Row],[tenure]]&lt;=48,"37-48 Months",
IF(TelcoData2[[#This Row],[tenure]]&lt;=60,"49-60 Months",
"61-72 Months")))))</f>
        <v>0-12 Months</v>
      </c>
    </row>
    <row r="2834" spans="1:24" x14ac:dyDescent="0.3">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s="5">
        <v>2921.75</v>
      </c>
      <c r="U2834" t="s">
        <v>24</v>
      </c>
      <c r="V2834" s="5">
        <f>IFERROR(VALUE(TRIM(TelcoData2[[#This Row],[TotalCharges]])),"")</f>
        <v>2921.75</v>
      </c>
      <c r="W2834">
        <f>IF(TelcoData2[[#This Row],[Churn]]="Yes",1,0)</f>
        <v>0</v>
      </c>
      <c r="X2834" t="str">
        <f>IF(TelcoData2[[#This Row],[tenure]]&lt;=12,"0-12 Months",
IF(TelcoData2[[#This Row],[tenure]]&lt;=24,"13-24 Months",
IF(TelcoData2[[#This Row],[tenure]]&lt;=36,"25-36 Months",
IF(TelcoData2[[#This Row],[tenure]]&lt;=48,"37-48 Months",
IF(TelcoData2[[#This Row],[tenure]]&lt;=60,"49-60 Months",
"61-72 Months")))))</f>
        <v>37-48 Months</v>
      </c>
    </row>
    <row r="2835" spans="1:24" x14ac:dyDescent="0.3">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s="5">
        <v>4017.45</v>
      </c>
      <c r="U2835" t="s">
        <v>24</v>
      </c>
      <c r="V2835" s="5">
        <f>IFERROR(VALUE(TRIM(TelcoData2[[#This Row],[TotalCharges]])),"")</f>
        <v>4017.45</v>
      </c>
      <c r="W2835">
        <f>IF(TelcoData2[[#This Row],[Churn]]="Yes",1,0)</f>
        <v>0</v>
      </c>
      <c r="X2835" t="str">
        <f>IF(TelcoData2[[#This Row],[tenure]]&lt;=12,"0-12 Months",
IF(TelcoData2[[#This Row],[tenure]]&lt;=24,"13-24 Months",
IF(TelcoData2[[#This Row],[tenure]]&lt;=36,"25-36 Months",
IF(TelcoData2[[#This Row],[tenure]]&lt;=48,"37-48 Months",
IF(TelcoData2[[#This Row],[tenure]]&lt;=60,"49-60 Months",
"61-72 Months")))))</f>
        <v>61-72 Months</v>
      </c>
    </row>
    <row r="2836" spans="1:24" x14ac:dyDescent="0.3">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s="5">
        <v>854.9</v>
      </c>
      <c r="U2836" t="s">
        <v>24</v>
      </c>
      <c r="V2836" s="5">
        <f>IFERROR(VALUE(TRIM(TelcoData2[[#This Row],[TotalCharges]])),"")</f>
        <v>854.9</v>
      </c>
      <c r="W2836">
        <f>IF(TelcoData2[[#This Row],[Churn]]="Yes",1,0)</f>
        <v>0</v>
      </c>
      <c r="X2836" t="str">
        <f>IF(TelcoData2[[#This Row],[tenure]]&lt;=12,"0-12 Months",
IF(TelcoData2[[#This Row],[tenure]]&lt;=24,"13-24 Months",
IF(TelcoData2[[#This Row],[tenure]]&lt;=36,"25-36 Months",
IF(TelcoData2[[#This Row],[tenure]]&lt;=48,"37-48 Months",
IF(TelcoData2[[#This Row],[tenure]]&lt;=60,"49-60 Months",
"61-72 Months")))))</f>
        <v>37-48 Months</v>
      </c>
    </row>
    <row r="2837" spans="1:24" x14ac:dyDescent="0.3">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s="5">
        <v>4174.3500000000004</v>
      </c>
      <c r="U2837" t="s">
        <v>24</v>
      </c>
      <c r="V2837" s="5">
        <f>IFERROR(VALUE(TRIM(TelcoData2[[#This Row],[TotalCharges]])),"")</f>
        <v>4174.3500000000004</v>
      </c>
      <c r="W2837">
        <f>IF(TelcoData2[[#This Row],[Churn]]="Yes",1,0)</f>
        <v>0</v>
      </c>
      <c r="X2837" t="str">
        <f>IF(TelcoData2[[#This Row],[tenure]]&lt;=12,"0-12 Months",
IF(TelcoData2[[#This Row],[tenure]]&lt;=24,"13-24 Months",
IF(TelcoData2[[#This Row],[tenure]]&lt;=36,"25-36 Months",
IF(TelcoData2[[#This Row],[tenure]]&lt;=48,"37-48 Months",
IF(TelcoData2[[#This Row],[tenure]]&lt;=60,"49-60 Months",
"61-72 Months")))))</f>
        <v>61-72 Months</v>
      </c>
    </row>
    <row r="2838" spans="1:24" x14ac:dyDescent="0.3">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s="5">
        <v>4920.55</v>
      </c>
      <c r="U2838" t="s">
        <v>24</v>
      </c>
      <c r="V2838" s="5">
        <f>IFERROR(VALUE(TRIM(TelcoData2[[#This Row],[TotalCharges]])),"")</f>
        <v>4920.55</v>
      </c>
      <c r="W2838">
        <f>IF(TelcoData2[[#This Row],[Churn]]="Yes",1,0)</f>
        <v>0</v>
      </c>
      <c r="X2838" t="str">
        <f>IF(TelcoData2[[#This Row],[tenure]]&lt;=12,"0-12 Months",
IF(TelcoData2[[#This Row],[tenure]]&lt;=24,"13-24 Months",
IF(TelcoData2[[#This Row],[tenure]]&lt;=36,"25-36 Months",
IF(TelcoData2[[#This Row],[tenure]]&lt;=48,"37-48 Months",
IF(TelcoData2[[#This Row],[tenure]]&lt;=60,"49-60 Months",
"61-72 Months")))))</f>
        <v>49-60 Months</v>
      </c>
    </row>
    <row r="2839" spans="1:24" x14ac:dyDescent="0.3">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s="5">
        <v>20.5</v>
      </c>
      <c r="U2839" t="s">
        <v>23</v>
      </c>
      <c r="V2839" s="5">
        <f>IFERROR(VALUE(TRIM(TelcoData2[[#This Row],[TotalCharges]])),"")</f>
        <v>20.5</v>
      </c>
      <c r="W2839">
        <f>IF(TelcoData2[[#This Row],[Churn]]="Yes",1,0)</f>
        <v>1</v>
      </c>
      <c r="X2839" t="str">
        <f>IF(TelcoData2[[#This Row],[tenure]]&lt;=12,"0-12 Months",
IF(TelcoData2[[#This Row],[tenure]]&lt;=24,"13-24 Months",
IF(TelcoData2[[#This Row],[tenure]]&lt;=36,"25-36 Months",
IF(TelcoData2[[#This Row],[tenure]]&lt;=48,"37-48 Months",
IF(TelcoData2[[#This Row],[tenure]]&lt;=60,"49-60 Months",
"61-72 Months")))))</f>
        <v>0-12 Months</v>
      </c>
    </row>
    <row r="2840" spans="1:24" x14ac:dyDescent="0.3">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s="5">
        <v>810.3</v>
      </c>
      <c r="U2840" t="s">
        <v>24</v>
      </c>
      <c r="V2840" s="5">
        <f>IFERROR(VALUE(TRIM(TelcoData2[[#This Row],[TotalCharges]])),"")</f>
        <v>810.3</v>
      </c>
      <c r="W2840">
        <f>IF(TelcoData2[[#This Row],[Churn]]="Yes",1,0)</f>
        <v>0</v>
      </c>
      <c r="X2840" t="str">
        <f>IF(TelcoData2[[#This Row],[tenure]]&lt;=12,"0-12 Months",
IF(TelcoData2[[#This Row],[tenure]]&lt;=24,"13-24 Months",
IF(TelcoData2[[#This Row],[tenure]]&lt;=36,"25-36 Months",
IF(TelcoData2[[#This Row],[tenure]]&lt;=48,"37-48 Months",
IF(TelcoData2[[#This Row],[tenure]]&lt;=60,"49-60 Months",
"61-72 Months")))))</f>
        <v>37-48 Months</v>
      </c>
    </row>
    <row r="2841" spans="1:24" x14ac:dyDescent="0.3">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s="5">
        <v>772.4</v>
      </c>
      <c r="U2841" t="s">
        <v>24</v>
      </c>
      <c r="V2841" s="5">
        <f>IFERROR(VALUE(TRIM(TelcoData2[[#This Row],[TotalCharges]])),"")</f>
        <v>772.4</v>
      </c>
      <c r="W2841">
        <f>IF(TelcoData2[[#This Row],[Churn]]="Yes",1,0)</f>
        <v>0</v>
      </c>
      <c r="X2841" t="str">
        <f>IF(TelcoData2[[#This Row],[tenure]]&lt;=12,"0-12 Months",
IF(TelcoData2[[#This Row],[tenure]]&lt;=24,"13-24 Months",
IF(TelcoData2[[#This Row],[tenure]]&lt;=36,"25-36 Months",
IF(TelcoData2[[#This Row],[tenure]]&lt;=48,"37-48 Months",
IF(TelcoData2[[#This Row],[tenure]]&lt;=60,"49-60 Months",
"61-72 Months")))))</f>
        <v>37-48 Months</v>
      </c>
    </row>
    <row r="2842" spans="1:24" x14ac:dyDescent="0.3">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s="5">
        <v>1936.85</v>
      </c>
      <c r="U2842" t="s">
        <v>24</v>
      </c>
      <c r="V2842" s="5">
        <f>IFERROR(VALUE(TRIM(TelcoData2[[#This Row],[TotalCharges]])),"")</f>
        <v>1936.85</v>
      </c>
      <c r="W2842">
        <f>IF(TelcoData2[[#This Row],[Churn]]="Yes",1,0)</f>
        <v>0</v>
      </c>
      <c r="X2842" t="str">
        <f>IF(TelcoData2[[#This Row],[tenure]]&lt;=12,"0-12 Months",
IF(TelcoData2[[#This Row],[tenure]]&lt;=24,"13-24 Months",
IF(TelcoData2[[#This Row],[tenure]]&lt;=36,"25-36 Months",
IF(TelcoData2[[#This Row],[tenure]]&lt;=48,"37-48 Months",
IF(TelcoData2[[#This Row],[tenure]]&lt;=60,"49-60 Months",
"61-72 Months")))))</f>
        <v>13-24 Months</v>
      </c>
    </row>
    <row r="2843" spans="1:24" x14ac:dyDescent="0.3">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s="5">
        <v>79.8</v>
      </c>
      <c r="U2843" t="s">
        <v>24</v>
      </c>
      <c r="V2843" s="5">
        <f>IFERROR(VALUE(TRIM(TelcoData2[[#This Row],[TotalCharges]])),"")</f>
        <v>79.8</v>
      </c>
      <c r="W2843">
        <f>IF(TelcoData2[[#This Row],[Churn]]="Yes",1,0)</f>
        <v>0</v>
      </c>
      <c r="X2843" t="str">
        <f>IF(TelcoData2[[#This Row],[tenure]]&lt;=12,"0-12 Months",
IF(TelcoData2[[#This Row],[tenure]]&lt;=24,"13-24 Months",
IF(TelcoData2[[#This Row],[tenure]]&lt;=36,"25-36 Months",
IF(TelcoData2[[#This Row],[tenure]]&lt;=48,"37-48 Months",
IF(TelcoData2[[#This Row],[tenure]]&lt;=60,"49-60 Months",
"61-72 Months")))))</f>
        <v>0-12 Months</v>
      </c>
    </row>
    <row r="2844" spans="1:24" x14ac:dyDescent="0.3">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s="5">
        <v>202.25</v>
      </c>
      <c r="U2844" t="s">
        <v>24</v>
      </c>
      <c r="V2844" s="5">
        <f>IFERROR(VALUE(TRIM(TelcoData2[[#This Row],[TotalCharges]])),"")</f>
        <v>202.25</v>
      </c>
      <c r="W2844">
        <f>IF(TelcoData2[[#This Row],[Churn]]="Yes",1,0)</f>
        <v>0</v>
      </c>
      <c r="X2844" t="str">
        <f>IF(TelcoData2[[#This Row],[tenure]]&lt;=12,"0-12 Months",
IF(TelcoData2[[#This Row],[tenure]]&lt;=24,"13-24 Months",
IF(TelcoData2[[#This Row],[tenure]]&lt;=36,"25-36 Months",
IF(TelcoData2[[#This Row],[tenure]]&lt;=48,"37-48 Months",
IF(TelcoData2[[#This Row],[tenure]]&lt;=60,"49-60 Months",
"61-72 Months")))))</f>
        <v>0-12 Months</v>
      </c>
    </row>
    <row r="2845" spans="1:24" x14ac:dyDescent="0.3">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s="5">
        <v>1070.5</v>
      </c>
      <c r="U2845" t="s">
        <v>24</v>
      </c>
      <c r="V2845" s="5">
        <f>IFERROR(VALUE(TRIM(TelcoData2[[#This Row],[TotalCharges]])),"")</f>
        <v>1070.5</v>
      </c>
      <c r="W2845">
        <f>IF(TelcoData2[[#This Row],[Churn]]="Yes",1,0)</f>
        <v>0</v>
      </c>
      <c r="X2845" t="str">
        <f>IF(TelcoData2[[#This Row],[tenure]]&lt;=12,"0-12 Months",
IF(TelcoData2[[#This Row],[tenure]]&lt;=24,"13-24 Months",
IF(TelcoData2[[#This Row],[tenure]]&lt;=36,"25-36 Months",
IF(TelcoData2[[#This Row],[tenure]]&lt;=48,"37-48 Months",
IF(TelcoData2[[#This Row],[tenure]]&lt;=60,"49-60 Months",
"61-72 Months")))))</f>
        <v>49-60 Months</v>
      </c>
    </row>
    <row r="2846" spans="1:24" x14ac:dyDescent="0.3">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s="5">
        <v>347.65</v>
      </c>
      <c r="U2846" t="s">
        <v>23</v>
      </c>
      <c r="V2846" s="5">
        <f>IFERROR(VALUE(TRIM(TelcoData2[[#This Row],[TotalCharges]])),"")</f>
        <v>347.65</v>
      </c>
      <c r="W2846">
        <f>IF(TelcoData2[[#This Row],[Churn]]="Yes",1,0)</f>
        <v>1</v>
      </c>
      <c r="X2846" t="str">
        <f>IF(TelcoData2[[#This Row],[tenure]]&lt;=12,"0-12 Months",
IF(TelcoData2[[#This Row],[tenure]]&lt;=24,"13-24 Months",
IF(TelcoData2[[#This Row],[tenure]]&lt;=36,"25-36 Months",
IF(TelcoData2[[#This Row],[tenure]]&lt;=48,"37-48 Months",
IF(TelcoData2[[#This Row],[tenure]]&lt;=60,"49-60 Months",
"61-72 Months")))))</f>
        <v>0-12 Months</v>
      </c>
    </row>
    <row r="2847" spans="1:24" x14ac:dyDescent="0.3">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s="5">
        <v>999.9</v>
      </c>
      <c r="U2847" t="s">
        <v>24</v>
      </c>
      <c r="V2847" s="5">
        <f>IFERROR(VALUE(TRIM(TelcoData2[[#This Row],[TotalCharges]])),"")</f>
        <v>999.9</v>
      </c>
      <c r="W2847">
        <f>IF(TelcoData2[[#This Row],[Churn]]="Yes",1,0)</f>
        <v>0</v>
      </c>
      <c r="X2847" t="str">
        <f>IF(TelcoData2[[#This Row],[tenure]]&lt;=12,"0-12 Months",
IF(TelcoData2[[#This Row],[tenure]]&lt;=24,"13-24 Months",
IF(TelcoData2[[#This Row],[tenure]]&lt;=36,"25-36 Months",
IF(TelcoData2[[#This Row],[tenure]]&lt;=48,"37-48 Months",
IF(TelcoData2[[#This Row],[tenure]]&lt;=60,"49-60 Months",
"61-72 Months")))))</f>
        <v>0-12 Months</v>
      </c>
    </row>
    <row r="2848" spans="1:24" x14ac:dyDescent="0.3">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s="5">
        <v>113.1</v>
      </c>
      <c r="U2848" t="s">
        <v>24</v>
      </c>
      <c r="V2848" s="5">
        <f>IFERROR(VALUE(TRIM(TelcoData2[[#This Row],[TotalCharges]])),"")</f>
        <v>113.1</v>
      </c>
      <c r="W2848">
        <f>IF(TelcoData2[[#This Row],[Churn]]="Yes",1,0)</f>
        <v>0</v>
      </c>
      <c r="X2848" t="str">
        <f>IF(TelcoData2[[#This Row],[tenure]]&lt;=12,"0-12 Months",
IF(TelcoData2[[#This Row],[tenure]]&lt;=24,"13-24 Months",
IF(TelcoData2[[#This Row],[tenure]]&lt;=36,"25-36 Months",
IF(TelcoData2[[#This Row],[tenure]]&lt;=48,"37-48 Months",
IF(TelcoData2[[#This Row],[tenure]]&lt;=60,"49-60 Months",
"61-72 Months")))))</f>
        <v>0-12 Months</v>
      </c>
    </row>
    <row r="2849" spans="1:24" x14ac:dyDescent="0.3">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s="5">
        <v>2015.8</v>
      </c>
      <c r="U2849" t="s">
        <v>24</v>
      </c>
      <c r="V2849" s="5">
        <f>IFERROR(VALUE(TRIM(TelcoData2[[#This Row],[TotalCharges]])),"")</f>
        <v>2015.8</v>
      </c>
      <c r="W2849">
        <f>IF(TelcoData2[[#This Row],[Churn]]="Yes",1,0)</f>
        <v>0</v>
      </c>
      <c r="X2849" t="str">
        <f>IF(TelcoData2[[#This Row],[tenure]]&lt;=12,"0-12 Months",
IF(TelcoData2[[#This Row],[tenure]]&lt;=24,"13-24 Months",
IF(TelcoData2[[#This Row],[tenure]]&lt;=36,"25-36 Months",
IF(TelcoData2[[#This Row],[tenure]]&lt;=48,"37-48 Months",
IF(TelcoData2[[#This Row],[tenure]]&lt;=60,"49-60 Months",
"61-72 Months")))))</f>
        <v>25-36 Months</v>
      </c>
    </row>
    <row r="2850" spans="1:24" x14ac:dyDescent="0.3">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s="5">
        <v>1454.25</v>
      </c>
      <c r="U2850" t="s">
        <v>24</v>
      </c>
      <c r="V2850" s="5">
        <f>IFERROR(VALUE(TRIM(TelcoData2[[#This Row],[TotalCharges]])),"")</f>
        <v>1454.25</v>
      </c>
      <c r="W2850">
        <f>IF(TelcoData2[[#This Row],[Churn]]="Yes",1,0)</f>
        <v>0</v>
      </c>
      <c r="X2850" t="str">
        <f>IF(TelcoData2[[#This Row],[tenure]]&lt;=12,"0-12 Months",
IF(TelcoData2[[#This Row],[tenure]]&lt;=24,"13-24 Months",
IF(TelcoData2[[#This Row],[tenure]]&lt;=36,"25-36 Months",
IF(TelcoData2[[#This Row],[tenure]]&lt;=48,"37-48 Months",
IF(TelcoData2[[#This Row],[tenure]]&lt;=60,"49-60 Months",
"61-72 Months")))))</f>
        <v>13-24 Months</v>
      </c>
    </row>
    <row r="2851" spans="1:24" x14ac:dyDescent="0.3">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s="5">
        <v>246.7</v>
      </c>
      <c r="U2851" t="s">
        <v>24</v>
      </c>
      <c r="V2851" s="5">
        <f>IFERROR(VALUE(TRIM(TelcoData2[[#This Row],[TotalCharges]])),"")</f>
        <v>246.7</v>
      </c>
      <c r="W2851">
        <f>IF(TelcoData2[[#This Row],[Churn]]="Yes",1,0)</f>
        <v>0</v>
      </c>
      <c r="X2851" t="str">
        <f>IF(TelcoData2[[#This Row],[tenure]]&lt;=12,"0-12 Months",
IF(TelcoData2[[#This Row],[tenure]]&lt;=24,"13-24 Months",
IF(TelcoData2[[#This Row],[tenure]]&lt;=36,"25-36 Months",
IF(TelcoData2[[#This Row],[tenure]]&lt;=48,"37-48 Months",
IF(TelcoData2[[#This Row],[tenure]]&lt;=60,"49-60 Months",
"61-72 Months")))))</f>
        <v>0-12 Months</v>
      </c>
    </row>
    <row r="2852" spans="1:24" x14ac:dyDescent="0.3">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s="5">
        <v>6017.9</v>
      </c>
      <c r="U2852" t="s">
        <v>24</v>
      </c>
      <c r="V2852" s="5">
        <f>IFERROR(VALUE(TRIM(TelcoData2[[#This Row],[TotalCharges]])),"")</f>
        <v>6017.9</v>
      </c>
      <c r="W2852">
        <f>IF(TelcoData2[[#This Row],[Churn]]="Yes",1,0)</f>
        <v>0</v>
      </c>
      <c r="X2852" t="str">
        <f>IF(TelcoData2[[#This Row],[tenure]]&lt;=12,"0-12 Months",
IF(TelcoData2[[#This Row],[tenure]]&lt;=24,"13-24 Months",
IF(TelcoData2[[#This Row],[tenure]]&lt;=36,"25-36 Months",
IF(TelcoData2[[#This Row],[tenure]]&lt;=48,"37-48 Months",
IF(TelcoData2[[#This Row],[tenure]]&lt;=60,"49-60 Months",
"61-72 Months")))))</f>
        <v>49-60 Months</v>
      </c>
    </row>
    <row r="2853" spans="1:24" x14ac:dyDescent="0.3">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s="5">
        <v>5817.45</v>
      </c>
      <c r="U2853" t="s">
        <v>24</v>
      </c>
      <c r="V2853" s="5">
        <f>IFERROR(VALUE(TRIM(TelcoData2[[#This Row],[TotalCharges]])),"")</f>
        <v>5817.45</v>
      </c>
      <c r="W2853">
        <f>IF(TelcoData2[[#This Row],[Churn]]="Yes",1,0)</f>
        <v>0</v>
      </c>
      <c r="X2853" t="str">
        <f>IF(TelcoData2[[#This Row],[tenure]]&lt;=12,"0-12 Months",
IF(TelcoData2[[#This Row],[tenure]]&lt;=24,"13-24 Months",
IF(TelcoData2[[#This Row],[tenure]]&lt;=36,"25-36 Months",
IF(TelcoData2[[#This Row],[tenure]]&lt;=48,"37-48 Months",
IF(TelcoData2[[#This Row],[tenure]]&lt;=60,"49-60 Months",
"61-72 Months")))))</f>
        <v>61-72 Months</v>
      </c>
    </row>
    <row r="2854" spans="1:24" x14ac:dyDescent="0.3">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s="5">
        <v>5595.3</v>
      </c>
      <c r="U2854" t="s">
        <v>24</v>
      </c>
      <c r="V2854" s="5">
        <f>IFERROR(VALUE(TRIM(TelcoData2[[#This Row],[TotalCharges]])),"")</f>
        <v>5595.3</v>
      </c>
      <c r="W2854">
        <f>IF(TelcoData2[[#This Row],[Churn]]="Yes",1,0)</f>
        <v>0</v>
      </c>
      <c r="X2854" t="str">
        <f>IF(TelcoData2[[#This Row],[tenure]]&lt;=12,"0-12 Months",
IF(TelcoData2[[#This Row],[tenure]]&lt;=24,"13-24 Months",
IF(TelcoData2[[#This Row],[tenure]]&lt;=36,"25-36 Months",
IF(TelcoData2[[#This Row],[tenure]]&lt;=48,"37-48 Months",
IF(TelcoData2[[#This Row],[tenure]]&lt;=60,"49-60 Months",
"61-72 Months")))))</f>
        <v>61-72 Months</v>
      </c>
    </row>
    <row r="2855" spans="1:24" x14ac:dyDescent="0.3">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s="5">
        <v>4765</v>
      </c>
      <c r="U2855" t="s">
        <v>24</v>
      </c>
      <c r="V2855" s="5">
        <f>IFERROR(VALUE(TRIM(TelcoData2[[#This Row],[TotalCharges]])),"")</f>
        <v>4765</v>
      </c>
      <c r="W2855">
        <f>IF(TelcoData2[[#This Row],[Churn]]="Yes",1,0)</f>
        <v>0</v>
      </c>
      <c r="X2855" t="str">
        <f>IF(TelcoData2[[#This Row],[tenure]]&lt;=12,"0-12 Months",
IF(TelcoData2[[#This Row],[tenure]]&lt;=24,"13-24 Months",
IF(TelcoData2[[#This Row],[tenure]]&lt;=36,"25-36 Months",
IF(TelcoData2[[#This Row],[tenure]]&lt;=48,"37-48 Months",
IF(TelcoData2[[#This Row],[tenure]]&lt;=60,"49-60 Months",
"61-72 Months")))))</f>
        <v>49-60 Months</v>
      </c>
    </row>
    <row r="2856" spans="1:24" x14ac:dyDescent="0.3">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s="5">
        <v>1201.6500000000001</v>
      </c>
      <c r="U2856" t="s">
        <v>24</v>
      </c>
      <c r="V2856" s="5">
        <f>IFERROR(VALUE(TRIM(TelcoData2[[#This Row],[TotalCharges]])),"")</f>
        <v>1201.6500000000001</v>
      </c>
      <c r="W2856">
        <f>IF(TelcoData2[[#This Row],[Churn]]="Yes",1,0)</f>
        <v>0</v>
      </c>
      <c r="X2856" t="str">
        <f>IF(TelcoData2[[#This Row],[tenure]]&lt;=12,"0-12 Months",
IF(TelcoData2[[#This Row],[tenure]]&lt;=24,"13-24 Months",
IF(TelcoData2[[#This Row],[tenure]]&lt;=36,"25-36 Months",
IF(TelcoData2[[#This Row],[tenure]]&lt;=48,"37-48 Months",
IF(TelcoData2[[#This Row],[tenure]]&lt;=60,"49-60 Months",
"61-72 Months")))))</f>
        <v>13-24 Months</v>
      </c>
    </row>
    <row r="2857" spans="1:24" x14ac:dyDescent="0.3">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s="5">
        <v>867.3</v>
      </c>
      <c r="U2857" t="s">
        <v>24</v>
      </c>
      <c r="V2857" s="5">
        <f>IFERROR(VALUE(TRIM(TelcoData2[[#This Row],[TotalCharges]])),"")</f>
        <v>867.3</v>
      </c>
      <c r="W2857">
        <f>IF(TelcoData2[[#This Row],[Churn]]="Yes",1,0)</f>
        <v>0</v>
      </c>
      <c r="X2857" t="str">
        <f>IF(TelcoData2[[#This Row],[tenure]]&lt;=12,"0-12 Months",
IF(TelcoData2[[#This Row],[tenure]]&lt;=24,"13-24 Months",
IF(TelcoData2[[#This Row],[tenure]]&lt;=36,"25-36 Months",
IF(TelcoData2[[#This Row],[tenure]]&lt;=48,"37-48 Months",
IF(TelcoData2[[#This Row],[tenure]]&lt;=60,"49-60 Months",
"61-72 Months")))))</f>
        <v>37-48 Months</v>
      </c>
    </row>
    <row r="2858" spans="1:24" x14ac:dyDescent="0.3">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s="5">
        <v>50.15</v>
      </c>
      <c r="U2858" t="s">
        <v>24</v>
      </c>
      <c r="V2858" s="5">
        <f>IFERROR(VALUE(TRIM(TelcoData2[[#This Row],[TotalCharges]])),"")</f>
        <v>50.15</v>
      </c>
      <c r="W2858">
        <f>IF(TelcoData2[[#This Row],[Churn]]="Yes",1,0)</f>
        <v>0</v>
      </c>
      <c r="X2858" t="str">
        <f>IF(TelcoData2[[#This Row],[tenure]]&lt;=12,"0-12 Months",
IF(TelcoData2[[#This Row],[tenure]]&lt;=24,"13-24 Months",
IF(TelcoData2[[#This Row],[tenure]]&lt;=36,"25-36 Months",
IF(TelcoData2[[#This Row],[tenure]]&lt;=48,"37-48 Months",
IF(TelcoData2[[#This Row],[tenure]]&lt;=60,"49-60 Months",
"61-72 Months")))))</f>
        <v>0-12 Months</v>
      </c>
    </row>
    <row r="2859" spans="1:24" x14ac:dyDescent="0.3">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s="5">
        <v>3007.25</v>
      </c>
      <c r="U2859" t="s">
        <v>24</v>
      </c>
      <c r="V2859" s="5">
        <f>IFERROR(VALUE(TRIM(TelcoData2[[#This Row],[TotalCharges]])),"")</f>
        <v>3007.25</v>
      </c>
      <c r="W2859">
        <f>IF(TelcoData2[[#This Row],[Churn]]="Yes",1,0)</f>
        <v>0</v>
      </c>
      <c r="X2859" t="str">
        <f>IF(TelcoData2[[#This Row],[tenure]]&lt;=12,"0-12 Months",
IF(TelcoData2[[#This Row],[tenure]]&lt;=24,"13-24 Months",
IF(TelcoData2[[#This Row],[tenure]]&lt;=36,"25-36 Months",
IF(TelcoData2[[#This Row],[tenure]]&lt;=48,"37-48 Months",
IF(TelcoData2[[#This Row],[tenure]]&lt;=60,"49-60 Months",
"61-72 Months")))))</f>
        <v>37-48 Months</v>
      </c>
    </row>
    <row r="2860" spans="1:24" x14ac:dyDescent="0.3">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s="5">
        <v>252.75</v>
      </c>
      <c r="U2860" t="s">
        <v>24</v>
      </c>
      <c r="V2860" s="5">
        <f>IFERROR(VALUE(TRIM(TelcoData2[[#This Row],[TotalCharges]])),"")</f>
        <v>252.75</v>
      </c>
      <c r="W2860">
        <f>IF(TelcoData2[[#This Row],[Churn]]="Yes",1,0)</f>
        <v>0</v>
      </c>
      <c r="X2860" t="str">
        <f>IF(TelcoData2[[#This Row],[tenure]]&lt;=12,"0-12 Months",
IF(TelcoData2[[#This Row],[tenure]]&lt;=24,"13-24 Months",
IF(TelcoData2[[#This Row],[tenure]]&lt;=36,"25-36 Months",
IF(TelcoData2[[#This Row],[tenure]]&lt;=48,"37-48 Months",
IF(TelcoData2[[#This Row],[tenure]]&lt;=60,"49-60 Months",
"61-72 Months")))))</f>
        <v>0-12 Months</v>
      </c>
    </row>
    <row r="2861" spans="1:24" x14ac:dyDescent="0.3">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s="5">
        <v>6306.5</v>
      </c>
      <c r="U2861" t="s">
        <v>24</v>
      </c>
      <c r="V2861" s="5">
        <f>IFERROR(VALUE(TRIM(TelcoData2[[#This Row],[TotalCharges]])),"")</f>
        <v>6306.5</v>
      </c>
      <c r="W2861">
        <f>IF(TelcoData2[[#This Row],[Churn]]="Yes",1,0)</f>
        <v>0</v>
      </c>
      <c r="X2861" t="str">
        <f>IF(TelcoData2[[#This Row],[tenure]]&lt;=12,"0-12 Months",
IF(TelcoData2[[#This Row],[tenure]]&lt;=24,"13-24 Months",
IF(TelcoData2[[#This Row],[tenure]]&lt;=36,"25-36 Months",
IF(TelcoData2[[#This Row],[tenure]]&lt;=48,"37-48 Months",
IF(TelcoData2[[#This Row],[tenure]]&lt;=60,"49-60 Months",
"61-72 Months")))))</f>
        <v>61-72 Months</v>
      </c>
    </row>
    <row r="2862" spans="1:24" x14ac:dyDescent="0.3">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s="5">
        <v>6841.05</v>
      </c>
      <c r="U2862" t="s">
        <v>24</v>
      </c>
      <c r="V2862" s="5">
        <f>IFERROR(VALUE(TRIM(TelcoData2[[#This Row],[TotalCharges]])),"")</f>
        <v>6841.05</v>
      </c>
      <c r="W2862">
        <f>IF(TelcoData2[[#This Row],[Churn]]="Yes",1,0)</f>
        <v>0</v>
      </c>
      <c r="X2862" t="str">
        <f>IF(TelcoData2[[#This Row],[tenure]]&lt;=12,"0-12 Months",
IF(TelcoData2[[#This Row],[tenure]]&lt;=24,"13-24 Months",
IF(TelcoData2[[#This Row],[tenure]]&lt;=36,"25-36 Months",
IF(TelcoData2[[#This Row],[tenure]]&lt;=48,"37-48 Months",
IF(TelcoData2[[#This Row],[tenure]]&lt;=60,"49-60 Months",
"61-72 Months")))))</f>
        <v>61-72 Months</v>
      </c>
    </row>
    <row r="2863" spans="1:24" x14ac:dyDescent="0.3">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s="5">
        <v>81.95</v>
      </c>
      <c r="U2863" t="s">
        <v>23</v>
      </c>
      <c r="V2863" s="5">
        <f>IFERROR(VALUE(TRIM(TelcoData2[[#This Row],[TotalCharges]])),"")</f>
        <v>81.95</v>
      </c>
      <c r="W2863">
        <f>IF(TelcoData2[[#This Row],[Churn]]="Yes",1,0)</f>
        <v>1</v>
      </c>
      <c r="X2863" t="str">
        <f>IF(TelcoData2[[#This Row],[tenure]]&lt;=12,"0-12 Months",
IF(TelcoData2[[#This Row],[tenure]]&lt;=24,"13-24 Months",
IF(TelcoData2[[#This Row],[tenure]]&lt;=36,"25-36 Months",
IF(TelcoData2[[#This Row],[tenure]]&lt;=48,"37-48 Months",
IF(TelcoData2[[#This Row],[tenure]]&lt;=60,"49-60 Months",
"61-72 Months")))))</f>
        <v>0-12 Months</v>
      </c>
    </row>
    <row r="2864" spans="1:24" x14ac:dyDescent="0.3">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s="5">
        <v>451.1</v>
      </c>
      <c r="U2864" t="s">
        <v>23</v>
      </c>
      <c r="V2864" s="5">
        <f>IFERROR(VALUE(TRIM(TelcoData2[[#This Row],[TotalCharges]])),"")</f>
        <v>451.1</v>
      </c>
      <c r="W2864">
        <f>IF(TelcoData2[[#This Row],[Churn]]="Yes",1,0)</f>
        <v>1</v>
      </c>
      <c r="X2864" t="str">
        <f>IF(TelcoData2[[#This Row],[tenure]]&lt;=12,"0-12 Months",
IF(TelcoData2[[#This Row],[tenure]]&lt;=24,"13-24 Months",
IF(TelcoData2[[#This Row],[tenure]]&lt;=36,"25-36 Months",
IF(TelcoData2[[#This Row],[tenure]]&lt;=48,"37-48 Months",
IF(TelcoData2[[#This Row],[tenure]]&lt;=60,"49-60 Months",
"61-72 Months")))))</f>
        <v>0-12 Months</v>
      </c>
    </row>
    <row r="2865" spans="1:24" x14ac:dyDescent="0.3">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s="5">
        <v>44.6</v>
      </c>
      <c r="U2865" t="s">
        <v>24</v>
      </c>
      <c r="V2865" s="5">
        <f>IFERROR(VALUE(TRIM(TelcoData2[[#This Row],[TotalCharges]])),"")</f>
        <v>44.6</v>
      </c>
      <c r="W2865">
        <f>IF(TelcoData2[[#This Row],[Churn]]="Yes",1,0)</f>
        <v>0</v>
      </c>
      <c r="X2865" t="str">
        <f>IF(TelcoData2[[#This Row],[tenure]]&lt;=12,"0-12 Months",
IF(TelcoData2[[#This Row],[tenure]]&lt;=24,"13-24 Months",
IF(TelcoData2[[#This Row],[tenure]]&lt;=36,"25-36 Months",
IF(TelcoData2[[#This Row],[tenure]]&lt;=48,"37-48 Months",
IF(TelcoData2[[#This Row],[tenure]]&lt;=60,"49-60 Months",
"61-72 Months")))))</f>
        <v>0-12 Months</v>
      </c>
    </row>
    <row r="2866" spans="1:24" x14ac:dyDescent="0.3">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s="5">
        <v>226.2</v>
      </c>
      <c r="U2866" t="s">
        <v>24</v>
      </c>
      <c r="V2866" s="5">
        <f>IFERROR(VALUE(TRIM(TelcoData2[[#This Row],[TotalCharges]])),"")</f>
        <v>226.2</v>
      </c>
      <c r="W2866">
        <f>IF(TelcoData2[[#This Row],[Churn]]="Yes",1,0)</f>
        <v>0</v>
      </c>
      <c r="X2866" t="str">
        <f>IF(TelcoData2[[#This Row],[tenure]]&lt;=12,"0-12 Months",
IF(TelcoData2[[#This Row],[tenure]]&lt;=24,"13-24 Months",
IF(TelcoData2[[#This Row],[tenure]]&lt;=36,"25-36 Months",
IF(TelcoData2[[#This Row],[tenure]]&lt;=48,"37-48 Months",
IF(TelcoData2[[#This Row],[tenure]]&lt;=60,"49-60 Months",
"61-72 Months")))))</f>
        <v>0-12 Months</v>
      </c>
    </row>
    <row r="2867" spans="1:24" x14ac:dyDescent="0.3">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s="5">
        <v>7082.5</v>
      </c>
      <c r="U2867" t="s">
        <v>24</v>
      </c>
      <c r="V2867" s="5">
        <f>IFERROR(VALUE(TRIM(TelcoData2[[#This Row],[TotalCharges]])),"")</f>
        <v>7082.5</v>
      </c>
      <c r="W2867">
        <f>IF(TelcoData2[[#This Row],[Churn]]="Yes",1,0)</f>
        <v>0</v>
      </c>
      <c r="X2867" t="str">
        <f>IF(TelcoData2[[#This Row],[tenure]]&lt;=12,"0-12 Months",
IF(TelcoData2[[#This Row],[tenure]]&lt;=24,"13-24 Months",
IF(TelcoData2[[#This Row],[tenure]]&lt;=36,"25-36 Months",
IF(TelcoData2[[#This Row],[tenure]]&lt;=48,"37-48 Months",
IF(TelcoData2[[#This Row],[tenure]]&lt;=60,"49-60 Months",
"61-72 Months")))))</f>
        <v>61-72 Months</v>
      </c>
    </row>
    <row r="2868" spans="1:24" x14ac:dyDescent="0.3">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s="5">
        <v>1017.35</v>
      </c>
      <c r="U2868" t="s">
        <v>24</v>
      </c>
      <c r="V2868" s="5">
        <f>IFERROR(VALUE(TRIM(TelcoData2[[#This Row],[TotalCharges]])),"")</f>
        <v>1017.35</v>
      </c>
      <c r="W2868">
        <f>IF(TelcoData2[[#This Row],[Churn]]="Yes",1,0)</f>
        <v>0</v>
      </c>
      <c r="X2868" t="str">
        <f>IF(TelcoData2[[#This Row],[tenure]]&lt;=12,"0-12 Months",
IF(TelcoData2[[#This Row],[tenure]]&lt;=24,"13-24 Months",
IF(TelcoData2[[#This Row],[tenure]]&lt;=36,"25-36 Months",
IF(TelcoData2[[#This Row],[tenure]]&lt;=48,"37-48 Months",
IF(TelcoData2[[#This Row],[tenure]]&lt;=60,"49-60 Months",
"61-72 Months")))))</f>
        <v>0-12 Months</v>
      </c>
    </row>
    <row r="2869" spans="1:24" x14ac:dyDescent="0.3">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s="5">
        <v>527.35</v>
      </c>
      <c r="U2869" t="s">
        <v>24</v>
      </c>
      <c r="V2869" s="5">
        <f>IFERROR(VALUE(TRIM(TelcoData2[[#This Row],[TotalCharges]])),"")</f>
        <v>527.35</v>
      </c>
      <c r="W2869">
        <f>IF(TelcoData2[[#This Row],[Churn]]="Yes",1,0)</f>
        <v>0</v>
      </c>
      <c r="X2869" t="str">
        <f>IF(TelcoData2[[#This Row],[tenure]]&lt;=12,"0-12 Months",
IF(TelcoData2[[#This Row],[tenure]]&lt;=24,"13-24 Months",
IF(TelcoData2[[#This Row],[tenure]]&lt;=36,"25-36 Months",
IF(TelcoData2[[#This Row],[tenure]]&lt;=48,"37-48 Months",
IF(TelcoData2[[#This Row],[tenure]]&lt;=60,"49-60 Months",
"61-72 Months")))))</f>
        <v>13-24 Months</v>
      </c>
    </row>
    <row r="2870" spans="1:24" x14ac:dyDescent="0.3">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s="5">
        <v>2146.5</v>
      </c>
      <c r="U2870" t="s">
        <v>24</v>
      </c>
      <c r="V2870" s="5">
        <f>IFERROR(VALUE(TRIM(TelcoData2[[#This Row],[TotalCharges]])),"")</f>
        <v>2146.5</v>
      </c>
      <c r="W2870">
        <f>IF(TelcoData2[[#This Row],[Churn]]="Yes",1,0)</f>
        <v>0</v>
      </c>
      <c r="X2870" t="str">
        <f>IF(TelcoData2[[#This Row],[tenure]]&lt;=12,"0-12 Months",
IF(TelcoData2[[#This Row],[tenure]]&lt;=24,"13-24 Months",
IF(TelcoData2[[#This Row],[tenure]]&lt;=36,"25-36 Months",
IF(TelcoData2[[#This Row],[tenure]]&lt;=48,"37-48 Months",
IF(TelcoData2[[#This Row],[tenure]]&lt;=60,"49-60 Months",
"61-72 Months")))))</f>
        <v>25-36 Months</v>
      </c>
    </row>
    <row r="2871" spans="1:24" x14ac:dyDescent="0.3">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s="5">
        <v>455.3</v>
      </c>
      <c r="U2871" t="s">
        <v>23</v>
      </c>
      <c r="V2871" s="5">
        <f>IFERROR(VALUE(TRIM(TelcoData2[[#This Row],[TotalCharges]])),"")</f>
        <v>455.3</v>
      </c>
      <c r="W2871">
        <f>IF(TelcoData2[[#This Row],[Churn]]="Yes",1,0)</f>
        <v>1</v>
      </c>
      <c r="X2871" t="str">
        <f>IF(TelcoData2[[#This Row],[tenure]]&lt;=12,"0-12 Months",
IF(TelcoData2[[#This Row],[tenure]]&lt;=24,"13-24 Months",
IF(TelcoData2[[#This Row],[tenure]]&lt;=36,"25-36 Months",
IF(TelcoData2[[#This Row],[tenure]]&lt;=48,"37-48 Months",
IF(TelcoData2[[#This Row],[tenure]]&lt;=60,"49-60 Months",
"61-72 Months")))))</f>
        <v>0-12 Months</v>
      </c>
    </row>
    <row r="2872" spans="1:24" x14ac:dyDescent="0.3">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s="5">
        <v>5969.85</v>
      </c>
      <c r="U2872" t="s">
        <v>24</v>
      </c>
      <c r="V2872" s="5">
        <f>IFERROR(VALUE(TRIM(TelcoData2[[#This Row],[TotalCharges]])),"")</f>
        <v>5969.85</v>
      </c>
      <c r="W2872">
        <f>IF(TelcoData2[[#This Row],[Churn]]="Yes",1,0)</f>
        <v>0</v>
      </c>
      <c r="X2872" t="str">
        <f>IF(TelcoData2[[#This Row],[tenure]]&lt;=12,"0-12 Months",
IF(TelcoData2[[#This Row],[tenure]]&lt;=24,"13-24 Months",
IF(TelcoData2[[#This Row],[tenure]]&lt;=36,"25-36 Months",
IF(TelcoData2[[#This Row],[tenure]]&lt;=48,"37-48 Months",
IF(TelcoData2[[#This Row],[tenure]]&lt;=60,"49-60 Months",
"61-72 Months")))))</f>
        <v>49-60 Months</v>
      </c>
    </row>
    <row r="2873" spans="1:24" x14ac:dyDescent="0.3">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s="5">
        <v>1235.55</v>
      </c>
      <c r="U2873" t="s">
        <v>23</v>
      </c>
      <c r="V2873" s="5">
        <f>IFERROR(VALUE(TRIM(TelcoData2[[#This Row],[TotalCharges]])),"")</f>
        <v>1235.55</v>
      </c>
      <c r="W2873">
        <f>IF(TelcoData2[[#This Row],[Churn]]="Yes",1,0)</f>
        <v>1</v>
      </c>
      <c r="X2873" t="str">
        <f>IF(TelcoData2[[#This Row],[tenure]]&lt;=12,"0-12 Months",
IF(TelcoData2[[#This Row],[tenure]]&lt;=24,"13-24 Months",
IF(TelcoData2[[#This Row],[tenure]]&lt;=36,"25-36 Months",
IF(TelcoData2[[#This Row],[tenure]]&lt;=48,"37-48 Months",
IF(TelcoData2[[#This Row],[tenure]]&lt;=60,"49-60 Months",
"61-72 Months")))))</f>
        <v>13-24 Months</v>
      </c>
    </row>
    <row r="2874" spans="1:24" x14ac:dyDescent="0.3">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s="5">
        <v>1014.25</v>
      </c>
      <c r="U2874" t="s">
        <v>24</v>
      </c>
      <c r="V2874" s="5">
        <f>IFERROR(VALUE(TRIM(TelcoData2[[#This Row],[TotalCharges]])),"")</f>
        <v>1014.25</v>
      </c>
      <c r="W2874">
        <f>IF(TelcoData2[[#This Row],[Churn]]="Yes",1,0)</f>
        <v>0</v>
      </c>
      <c r="X2874" t="str">
        <f>IF(TelcoData2[[#This Row],[tenure]]&lt;=12,"0-12 Months",
IF(TelcoData2[[#This Row],[tenure]]&lt;=24,"13-24 Months",
IF(TelcoData2[[#This Row],[tenure]]&lt;=36,"25-36 Months",
IF(TelcoData2[[#This Row],[tenure]]&lt;=48,"37-48 Months",
IF(TelcoData2[[#This Row],[tenure]]&lt;=60,"49-60 Months",
"61-72 Months")))))</f>
        <v>37-48 Months</v>
      </c>
    </row>
    <row r="2875" spans="1:24" x14ac:dyDescent="0.3">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s="5">
        <v>2362.1</v>
      </c>
      <c r="U2875" t="s">
        <v>23</v>
      </c>
      <c r="V2875" s="5">
        <f>IFERROR(VALUE(TRIM(TelcoData2[[#This Row],[TotalCharges]])),"")</f>
        <v>2362.1</v>
      </c>
      <c r="W2875">
        <f>IF(TelcoData2[[#This Row],[Churn]]="Yes",1,0)</f>
        <v>1</v>
      </c>
      <c r="X2875" t="str">
        <f>IF(TelcoData2[[#This Row],[tenure]]&lt;=12,"0-12 Months",
IF(TelcoData2[[#This Row],[tenure]]&lt;=24,"13-24 Months",
IF(TelcoData2[[#This Row],[tenure]]&lt;=36,"25-36 Months",
IF(TelcoData2[[#This Row],[tenure]]&lt;=48,"37-48 Months",
IF(TelcoData2[[#This Row],[tenure]]&lt;=60,"49-60 Months",
"61-72 Months")))))</f>
        <v>25-36 Months</v>
      </c>
    </row>
    <row r="2876" spans="1:24" x14ac:dyDescent="0.3">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s="5">
        <v>1225.6500000000001</v>
      </c>
      <c r="U2876" t="s">
        <v>24</v>
      </c>
      <c r="V2876" s="5">
        <f>IFERROR(VALUE(TRIM(TelcoData2[[#This Row],[TotalCharges]])),"")</f>
        <v>1225.6500000000001</v>
      </c>
      <c r="W2876">
        <f>IF(TelcoData2[[#This Row],[Churn]]="Yes",1,0)</f>
        <v>0</v>
      </c>
      <c r="X2876" t="str">
        <f>IF(TelcoData2[[#This Row],[tenure]]&lt;=12,"0-12 Months",
IF(TelcoData2[[#This Row],[tenure]]&lt;=24,"13-24 Months",
IF(TelcoData2[[#This Row],[tenure]]&lt;=36,"25-36 Months",
IF(TelcoData2[[#This Row],[tenure]]&lt;=48,"37-48 Months",
IF(TelcoData2[[#This Row],[tenure]]&lt;=60,"49-60 Months",
"61-72 Months")))))</f>
        <v>61-72 Months</v>
      </c>
    </row>
    <row r="2877" spans="1:24" x14ac:dyDescent="0.3">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s="5">
        <v>1873.7</v>
      </c>
      <c r="U2877" t="s">
        <v>23</v>
      </c>
      <c r="V2877" s="5">
        <f>IFERROR(VALUE(TRIM(TelcoData2[[#This Row],[TotalCharges]])),"")</f>
        <v>1873.7</v>
      </c>
      <c r="W2877">
        <f>IF(TelcoData2[[#This Row],[Churn]]="Yes",1,0)</f>
        <v>1</v>
      </c>
      <c r="X2877" t="str">
        <f>IF(TelcoData2[[#This Row],[tenure]]&lt;=12,"0-12 Months",
IF(TelcoData2[[#This Row],[tenure]]&lt;=24,"13-24 Months",
IF(TelcoData2[[#This Row],[tenure]]&lt;=36,"25-36 Months",
IF(TelcoData2[[#This Row],[tenure]]&lt;=48,"37-48 Months",
IF(TelcoData2[[#This Row],[tenure]]&lt;=60,"49-60 Months",
"61-72 Months")))))</f>
        <v>13-24 Months</v>
      </c>
    </row>
    <row r="2878" spans="1:24" x14ac:dyDescent="0.3">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s="5">
        <v>386.5</v>
      </c>
      <c r="U2878" t="s">
        <v>24</v>
      </c>
      <c r="V2878" s="5">
        <f>IFERROR(VALUE(TRIM(TelcoData2[[#This Row],[TotalCharges]])),"")</f>
        <v>386.5</v>
      </c>
      <c r="W2878">
        <f>IF(TelcoData2[[#This Row],[Churn]]="Yes",1,0)</f>
        <v>0</v>
      </c>
      <c r="X2878" t="str">
        <f>IF(TelcoData2[[#This Row],[tenure]]&lt;=12,"0-12 Months",
IF(TelcoData2[[#This Row],[tenure]]&lt;=24,"13-24 Months",
IF(TelcoData2[[#This Row],[tenure]]&lt;=36,"25-36 Months",
IF(TelcoData2[[#This Row],[tenure]]&lt;=48,"37-48 Months",
IF(TelcoData2[[#This Row],[tenure]]&lt;=60,"49-60 Months",
"61-72 Months")))))</f>
        <v>13-24 Months</v>
      </c>
    </row>
    <row r="2879" spans="1:24" x14ac:dyDescent="0.3">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s="5">
        <v>6010.05</v>
      </c>
      <c r="U2879" t="s">
        <v>23</v>
      </c>
      <c r="V2879" s="5">
        <f>IFERROR(VALUE(TRIM(TelcoData2[[#This Row],[TotalCharges]])),"")</f>
        <v>6010.05</v>
      </c>
      <c r="W2879">
        <f>IF(TelcoData2[[#This Row],[Churn]]="Yes",1,0)</f>
        <v>1</v>
      </c>
      <c r="X2879" t="str">
        <f>IF(TelcoData2[[#This Row],[tenure]]&lt;=12,"0-12 Months",
IF(TelcoData2[[#This Row],[tenure]]&lt;=24,"13-24 Months",
IF(TelcoData2[[#This Row],[tenure]]&lt;=36,"25-36 Months",
IF(TelcoData2[[#This Row],[tenure]]&lt;=48,"37-48 Months",
IF(TelcoData2[[#This Row],[tenure]]&lt;=60,"49-60 Months",
"61-72 Months")))))</f>
        <v>61-72 Months</v>
      </c>
    </row>
    <row r="2880" spans="1:24" x14ac:dyDescent="0.3">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s="5">
        <v>1850.65</v>
      </c>
      <c r="U2880" t="s">
        <v>24</v>
      </c>
      <c r="V2880" s="5">
        <f>IFERROR(VALUE(TRIM(TelcoData2[[#This Row],[TotalCharges]])),"")</f>
        <v>1850.65</v>
      </c>
      <c r="W2880">
        <f>IF(TelcoData2[[#This Row],[Churn]]="Yes",1,0)</f>
        <v>0</v>
      </c>
      <c r="X2880" t="str">
        <f>IF(TelcoData2[[#This Row],[tenure]]&lt;=12,"0-12 Months",
IF(TelcoData2[[#This Row],[tenure]]&lt;=24,"13-24 Months",
IF(TelcoData2[[#This Row],[tenure]]&lt;=36,"25-36 Months",
IF(TelcoData2[[#This Row],[tenure]]&lt;=48,"37-48 Months",
IF(TelcoData2[[#This Row],[tenure]]&lt;=60,"49-60 Months",
"61-72 Months")))))</f>
        <v>13-24 Months</v>
      </c>
    </row>
    <row r="2881" spans="1:24" x14ac:dyDescent="0.3">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s="5">
        <v>7101.5</v>
      </c>
      <c r="U2881" t="s">
        <v>23</v>
      </c>
      <c r="V2881" s="5">
        <f>IFERROR(VALUE(TRIM(TelcoData2[[#This Row],[TotalCharges]])),"")</f>
        <v>7101.5</v>
      </c>
      <c r="W2881">
        <f>IF(TelcoData2[[#This Row],[Churn]]="Yes",1,0)</f>
        <v>1</v>
      </c>
      <c r="X2881" t="str">
        <f>IF(TelcoData2[[#This Row],[tenure]]&lt;=12,"0-12 Months",
IF(TelcoData2[[#This Row],[tenure]]&lt;=24,"13-24 Months",
IF(TelcoData2[[#This Row],[tenure]]&lt;=36,"25-36 Months",
IF(TelcoData2[[#This Row],[tenure]]&lt;=48,"37-48 Months",
IF(TelcoData2[[#This Row],[tenure]]&lt;=60,"49-60 Months",
"61-72 Months")))))</f>
        <v>61-72 Months</v>
      </c>
    </row>
    <row r="2882" spans="1:24" x14ac:dyDescent="0.3">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s="5">
        <v>1043.4000000000001</v>
      </c>
      <c r="U2882" t="s">
        <v>24</v>
      </c>
      <c r="V2882" s="5">
        <f>IFERROR(VALUE(TRIM(TelcoData2[[#This Row],[TotalCharges]])),"")</f>
        <v>1043.4000000000001</v>
      </c>
      <c r="W2882">
        <f>IF(TelcoData2[[#This Row],[Churn]]="Yes",1,0)</f>
        <v>0</v>
      </c>
      <c r="X2882" t="str">
        <f>IF(TelcoData2[[#This Row],[tenure]]&lt;=12,"0-12 Months",
IF(TelcoData2[[#This Row],[tenure]]&lt;=24,"13-24 Months",
IF(TelcoData2[[#This Row],[tenure]]&lt;=36,"25-36 Months",
IF(TelcoData2[[#This Row],[tenure]]&lt;=48,"37-48 Months",
IF(TelcoData2[[#This Row],[tenure]]&lt;=60,"49-60 Months",
"61-72 Months")))))</f>
        <v>0-12 Months</v>
      </c>
    </row>
    <row r="2883" spans="1:24" x14ac:dyDescent="0.3">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s="5">
        <v>1910.75</v>
      </c>
      <c r="U2883" t="s">
        <v>24</v>
      </c>
      <c r="V2883" s="5">
        <f>IFERROR(VALUE(TRIM(TelcoData2[[#This Row],[TotalCharges]])),"")</f>
        <v>1910.75</v>
      </c>
      <c r="W2883">
        <f>IF(TelcoData2[[#This Row],[Churn]]="Yes",1,0)</f>
        <v>0</v>
      </c>
      <c r="X2883" t="str">
        <f>IF(TelcoData2[[#This Row],[tenure]]&lt;=12,"0-12 Months",
IF(TelcoData2[[#This Row],[tenure]]&lt;=24,"13-24 Months",
IF(TelcoData2[[#This Row],[tenure]]&lt;=36,"25-36 Months",
IF(TelcoData2[[#This Row],[tenure]]&lt;=48,"37-48 Months",
IF(TelcoData2[[#This Row],[tenure]]&lt;=60,"49-60 Months",
"61-72 Months")))))</f>
        <v>25-36 Months</v>
      </c>
    </row>
    <row r="2884" spans="1:24" x14ac:dyDescent="0.3">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s="5">
        <v>716.1</v>
      </c>
      <c r="U2884" t="s">
        <v>24</v>
      </c>
      <c r="V2884" s="5">
        <f>IFERROR(VALUE(TRIM(TelcoData2[[#This Row],[TotalCharges]])),"")</f>
        <v>716.1</v>
      </c>
      <c r="W2884">
        <f>IF(TelcoData2[[#This Row],[Churn]]="Yes",1,0)</f>
        <v>0</v>
      </c>
      <c r="X2884" t="str">
        <f>IF(TelcoData2[[#This Row],[tenure]]&lt;=12,"0-12 Months",
IF(TelcoData2[[#This Row],[tenure]]&lt;=24,"13-24 Months",
IF(TelcoData2[[#This Row],[tenure]]&lt;=36,"25-36 Months",
IF(TelcoData2[[#This Row],[tenure]]&lt;=48,"37-48 Months",
IF(TelcoData2[[#This Row],[tenure]]&lt;=60,"49-60 Months",
"61-72 Months")))))</f>
        <v>0-12 Months</v>
      </c>
    </row>
    <row r="2885" spans="1:24" x14ac:dyDescent="0.3">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s="5">
        <v>1686.15</v>
      </c>
      <c r="U2885" t="s">
        <v>24</v>
      </c>
      <c r="V2885" s="5">
        <f>IFERROR(VALUE(TRIM(TelcoData2[[#This Row],[TotalCharges]])),"")</f>
        <v>1686.15</v>
      </c>
      <c r="W2885">
        <f>IF(TelcoData2[[#This Row],[Churn]]="Yes",1,0)</f>
        <v>0</v>
      </c>
      <c r="X2885" t="str">
        <f>IF(TelcoData2[[#This Row],[tenure]]&lt;=12,"0-12 Months",
IF(TelcoData2[[#This Row],[tenure]]&lt;=24,"13-24 Months",
IF(TelcoData2[[#This Row],[tenure]]&lt;=36,"25-36 Months",
IF(TelcoData2[[#This Row],[tenure]]&lt;=48,"37-48 Months",
IF(TelcoData2[[#This Row],[tenure]]&lt;=60,"49-60 Months",
"61-72 Months")))))</f>
        <v>61-72 Months</v>
      </c>
    </row>
    <row r="2886" spans="1:24" x14ac:dyDescent="0.3">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s="5">
        <v>6716.45</v>
      </c>
      <c r="U2886" t="s">
        <v>24</v>
      </c>
      <c r="V2886" s="5">
        <f>IFERROR(VALUE(TRIM(TelcoData2[[#This Row],[TotalCharges]])),"")</f>
        <v>6716.45</v>
      </c>
      <c r="W2886">
        <f>IF(TelcoData2[[#This Row],[Churn]]="Yes",1,0)</f>
        <v>0</v>
      </c>
      <c r="X2886" t="str">
        <f>IF(TelcoData2[[#This Row],[tenure]]&lt;=12,"0-12 Months",
IF(TelcoData2[[#This Row],[tenure]]&lt;=24,"13-24 Months",
IF(TelcoData2[[#This Row],[tenure]]&lt;=36,"25-36 Months",
IF(TelcoData2[[#This Row],[tenure]]&lt;=48,"37-48 Months",
IF(TelcoData2[[#This Row],[tenure]]&lt;=60,"49-60 Months",
"61-72 Months")))))</f>
        <v>61-72 Months</v>
      </c>
    </row>
    <row r="2887" spans="1:24" x14ac:dyDescent="0.3">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s="5">
        <v>7839.85</v>
      </c>
      <c r="U2887" t="s">
        <v>24</v>
      </c>
      <c r="V2887" s="5">
        <f>IFERROR(VALUE(TRIM(TelcoData2[[#This Row],[TotalCharges]])),"")</f>
        <v>7839.85</v>
      </c>
      <c r="W2887">
        <f>IF(TelcoData2[[#This Row],[Churn]]="Yes",1,0)</f>
        <v>0</v>
      </c>
      <c r="X2887" t="str">
        <f>IF(TelcoData2[[#This Row],[tenure]]&lt;=12,"0-12 Months",
IF(TelcoData2[[#This Row],[tenure]]&lt;=24,"13-24 Months",
IF(TelcoData2[[#This Row],[tenure]]&lt;=36,"25-36 Months",
IF(TelcoData2[[#This Row],[tenure]]&lt;=48,"37-48 Months",
IF(TelcoData2[[#This Row],[tenure]]&lt;=60,"49-60 Months",
"61-72 Months")))))</f>
        <v>61-72 Months</v>
      </c>
    </row>
    <row r="2888" spans="1:24" x14ac:dyDescent="0.3">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s="5">
        <v>6236.75</v>
      </c>
      <c r="U2888" t="s">
        <v>24</v>
      </c>
      <c r="V2888" s="5">
        <f>IFERROR(VALUE(TRIM(TelcoData2[[#This Row],[TotalCharges]])),"")</f>
        <v>6236.75</v>
      </c>
      <c r="W2888">
        <f>IF(TelcoData2[[#This Row],[Churn]]="Yes",1,0)</f>
        <v>0</v>
      </c>
      <c r="X2888" t="str">
        <f>IF(TelcoData2[[#This Row],[tenure]]&lt;=12,"0-12 Months",
IF(TelcoData2[[#This Row],[tenure]]&lt;=24,"13-24 Months",
IF(TelcoData2[[#This Row],[tenure]]&lt;=36,"25-36 Months",
IF(TelcoData2[[#This Row],[tenure]]&lt;=48,"37-48 Months",
IF(TelcoData2[[#This Row],[tenure]]&lt;=60,"49-60 Months",
"61-72 Months")))))</f>
        <v>49-60 Months</v>
      </c>
    </row>
    <row r="2889" spans="1:24" x14ac:dyDescent="0.3">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s="5">
        <v>45.05</v>
      </c>
      <c r="U2889" t="s">
        <v>23</v>
      </c>
      <c r="V2889" s="5">
        <f>IFERROR(VALUE(TRIM(TelcoData2[[#This Row],[TotalCharges]])),"")</f>
        <v>45.05</v>
      </c>
      <c r="W2889">
        <f>IF(TelcoData2[[#This Row],[Churn]]="Yes",1,0)</f>
        <v>1</v>
      </c>
      <c r="X2889" t="str">
        <f>IF(TelcoData2[[#This Row],[tenure]]&lt;=12,"0-12 Months",
IF(TelcoData2[[#This Row],[tenure]]&lt;=24,"13-24 Months",
IF(TelcoData2[[#This Row],[tenure]]&lt;=36,"25-36 Months",
IF(TelcoData2[[#This Row],[tenure]]&lt;=48,"37-48 Months",
IF(TelcoData2[[#This Row],[tenure]]&lt;=60,"49-60 Months",
"61-72 Months")))))</f>
        <v>0-12 Months</v>
      </c>
    </row>
    <row r="2890" spans="1:24" x14ac:dyDescent="0.3">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s="5">
        <v>71</v>
      </c>
      <c r="U2890" t="s">
        <v>23</v>
      </c>
      <c r="V2890" s="5">
        <f>IFERROR(VALUE(TRIM(TelcoData2[[#This Row],[TotalCharges]])),"")</f>
        <v>71</v>
      </c>
      <c r="W2890">
        <f>IF(TelcoData2[[#This Row],[Churn]]="Yes",1,0)</f>
        <v>1</v>
      </c>
      <c r="X2890" t="str">
        <f>IF(TelcoData2[[#This Row],[tenure]]&lt;=12,"0-12 Months",
IF(TelcoData2[[#This Row],[tenure]]&lt;=24,"13-24 Months",
IF(TelcoData2[[#This Row],[tenure]]&lt;=36,"25-36 Months",
IF(TelcoData2[[#This Row],[tenure]]&lt;=48,"37-48 Months",
IF(TelcoData2[[#This Row],[tenure]]&lt;=60,"49-60 Months",
"61-72 Months")))))</f>
        <v>0-12 Months</v>
      </c>
    </row>
    <row r="2891" spans="1:24" x14ac:dyDescent="0.3">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s="5">
        <v>2919.85</v>
      </c>
      <c r="U2891" t="s">
        <v>24</v>
      </c>
      <c r="V2891" s="5">
        <f>IFERROR(VALUE(TRIM(TelcoData2[[#This Row],[TotalCharges]])),"")</f>
        <v>2919.85</v>
      </c>
      <c r="W2891">
        <f>IF(TelcoData2[[#This Row],[Churn]]="Yes",1,0)</f>
        <v>0</v>
      </c>
      <c r="X2891" t="str">
        <f>IF(TelcoData2[[#This Row],[tenure]]&lt;=12,"0-12 Months",
IF(TelcoData2[[#This Row],[tenure]]&lt;=24,"13-24 Months",
IF(TelcoData2[[#This Row],[tenure]]&lt;=36,"25-36 Months",
IF(TelcoData2[[#This Row],[tenure]]&lt;=48,"37-48 Months",
IF(TelcoData2[[#This Row],[tenure]]&lt;=60,"49-60 Months",
"61-72 Months")))))</f>
        <v>49-60 Months</v>
      </c>
    </row>
    <row r="2892" spans="1:24" x14ac:dyDescent="0.3">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s="5">
        <v>3309.25</v>
      </c>
      <c r="U2892" t="s">
        <v>23</v>
      </c>
      <c r="V2892" s="5">
        <f>IFERROR(VALUE(TRIM(TelcoData2[[#This Row],[TotalCharges]])),"")</f>
        <v>3309.25</v>
      </c>
      <c r="W2892">
        <f>IF(TelcoData2[[#This Row],[Churn]]="Yes",1,0)</f>
        <v>1</v>
      </c>
      <c r="X2892" t="str">
        <f>IF(TelcoData2[[#This Row],[tenure]]&lt;=12,"0-12 Months",
IF(TelcoData2[[#This Row],[tenure]]&lt;=24,"13-24 Months",
IF(TelcoData2[[#This Row],[tenure]]&lt;=36,"25-36 Months",
IF(TelcoData2[[#This Row],[tenure]]&lt;=48,"37-48 Months",
IF(TelcoData2[[#This Row],[tenure]]&lt;=60,"49-60 Months",
"61-72 Months")))))</f>
        <v>37-48 Months</v>
      </c>
    </row>
    <row r="2893" spans="1:24" x14ac:dyDescent="0.3">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s="5">
        <v>79.7</v>
      </c>
      <c r="U2893" t="s">
        <v>23</v>
      </c>
      <c r="V2893" s="5">
        <f>IFERROR(VALUE(TRIM(TelcoData2[[#This Row],[TotalCharges]])),"")</f>
        <v>79.7</v>
      </c>
      <c r="W2893">
        <f>IF(TelcoData2[[#This Row],[Churn]]="Yes",1,0)</f>
        <v>1</v>
      </c>
      <c r="X2893" t="str">
        <f>IF(TelcoData2[[#This Row],[tenure]]&lt;=12,"0-12 Months",
IF(TelcoData2[[#This Row],[tenure]]&lt;=24,"13-24 Months",
IF(TelcoData2[[#This Row],[tenure]]&lt;=36,"25-36 Months",
IF(TelcoData2[[#This Row],[tenure]]&lt;=48,"37-48 Months",
IF(TelcoData2[[#This Row],[tenure]]&lt;=60,"49-60 Months",
"61-72 Months")))))</f>
        <v>0-12 Months</v>
      </c>
    </row>
    <row r="2894" spans="1:24" x14ac:dyDescent="0.3">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s="5">
        <v>20.45</v>
      </c>
      <c r="U2894" t="s">
        <v>24</v>
      </c>
      <c r="V2894" s="5">
        <f>IFERROR(VALUE(TRIM(TelcoData2[[#This Row],[TotalCharges]])),"")</f>
        <v>20.45</v>
      </c>
      <c r="W2894">
        <f>IF(TelcoData2[[#This Row],[Churn]]="Yes",1,0)</f>
        <v>0</v>
      </c>
      <c r="X2894" t="str">
        <f>IF(TelcoData2[[#This Row],[tenure]]&lt;=12,"0-12 Months",
IF(TelcoData2[[#This Row],[tenure]]&lt;=24,"13-24 Months",
IF(TelcoData2[[#This Row],[tenure]]&lt;=36,"25-36 Months",
IF(TelcoData2[[#This Row],[tenure]]&lt;=48,"37-48 Months",
IF(TelcoData2[[#This Row],[tenure]]&lt;=60,"49-60 Months",
"61-72 Months")))))</f>
        <v>0-12 Months</v>
      </c>
    </row>
    <row r="2895" spans="1:24" x14ac:dyDescent="0.3">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s="5">
        <v>1254.7</v>
      </c>
      <c r="U2895" t="s">
        <v>23</v>
      </c>
      <c r="V2895" s="5">
        <f>IFERROR(VALUE(TRIM(TelcoData2[[#This Row],[TotalCharges]])),"")</f>
        <v>1254.7</v>
      </c>
      <c r="W2895">
        <f>IF(TelcoData2[[#This Row],[Churn]]="Yes",1,0)</f>
        <v>1</v>
      </c>
      <c r="X2895" t="str">
        <f>IF(TelcoData2[[#This Row],[tenure]]&lt;=12,"0-12 Months",
IF(TelcoData2[[#This Row],[tenure]]&lt;=24,"13-24 Months",
IF(TelcoData2[[#This Row],[tenure]]&lt;=36,"25-36 Months",
IF(TelcoData2[[#This Row],[tenure]]&lt;=48,"37-48 Months",
IF(TelcoData2[[#This Row],[tenure]]&lt;=60,"49-60 Months",
"61-72 Months")))))</f>
        <v>13-24 Months</v>
      </c>
    </row>
    <row r="2896" spans="1:24" x14ac:dyDescent="0.3">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s="5">
        <v>2896.4</v>
      </c>
      <c r="U2896" t="s">
        <v>23</v>
      </c>
      <c r="V2896" s="5">
        <f>IFERROR(VALUE(TRIM(TelcoData2[[#This Row],[TotalCharges]])),"")</f>
        <v>2896.4</v>
      </c>
      <c r="W2896">
        <f>IF(TelcoData2[[#This Row],[Churn]]="Yes",1,0)</f>
        <v>1</v>
      </c>
      <c r="X2896" t="str">
        <f>IF(TelcoData2[[#This Row],[tenure]]&lt;=12,"0-12 Months",
IF(TelcoData2[[#This Row],[tenure]]&lt;=24,"13-24 Months",
IF(TelcoData2[[#This Row],[tenure]]&lt;=36,"25-36 Months",
IF(TelcoData2[[#This Row],[tenure]]&lt;=48,"37-48 Months",
IF(TelcoData2[[#This Row],[tenure]]&lt;=60,"49-60 Months",
"61-72 Months")))))</f>
        <v>37-48 Months</v>
      </c>
    </row>
    <row r="2897" spans="1:24" x14ac:dyDescent="0.3">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s="5">
        <v>717.5</v>
      </c>
      <c r="U2897" t="s">
        <v>24</v>
      </c>
      <c r="V2897" s="5">
        <f>IFERROR(VALUE(TRIM(TelcoData2[[#This Row],[TotalCharges]])),"")</f>
        <v>717.5</v>
      </c>
      <c r="W2897">
        <f>IF(TelcoData2[[#This Row],[Churn]]="Yes",1,0)</f>
        <v>0</v>
      </c>
      <c r="X2897" t="str">
        <f>IF(TelcoData2[[#This Row],[tenure]]&lt;=12,"0-12 Months",
IF(TelcoData2[[#This Row],[tenure]]&lt;=24,"13-24 Months",
IF(TelcoData2[[#This Row],[tenure]]&lt;=36,"25-36 Months",
IF(TelcoData2[[#This Row],[tenure]]&lt;=48,"37-48 Months",
IF(TelcoData2[[#This Row],[tenure]]&lt;=60,"49-60 Months",
"61-72 Months")))))</f>
        <v>37-48 Months</v>
      </c>
    </row>
    <row r="2898" spans="1:24" x14ac:dyDescent="0.3">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s="5">
        <v>253.8</v>
      </c>
      <c r="U2898" t="s">
        <v>24</v>
      </c>
      <c r="V2898" s="5">
        <f>IFERROR(VALUE(TRIM(TelcoData2[[#This Row],[TotalCharges]])),"")</f>
        <v>253.8</v>
      </c>
      <c r="W2898">
        <f>IF(TelcoData2[[#This Row],[Churn]]="Yes",1,0)</f>
        <v>0</v>
      </c>
      <c r="X2898" t="str">
        <f>IF(TelcoData2[[#This Row],[tenure]]&lt;=12,"0-12 Months",
IF(TelcoData2[[#This Row],[tenure]]&lt;=24,"13-24 Months",
IF(TelcoData2[[#This Row],[tenure]]&lt;=36,"25-36 Months",
IF(TelcoData2[[#This Row],[tenure]]&lt;=48,"37-48 Months",
IF(TelcoData2[[#This Row],[tenure]]&lt;=60,"49-60 Months",
"61-72 Months")))))</f>
        <v>13-24 Months</v>
      </c>
    </row>
    <row r="2899" spans="1:24" x14ac:dyDescent="0.3">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s="5">
        <v>1110.05</v>
      </c>
      <c r="U2899" t="s">
        <v>24</v>
      </c>
      <c r="V2899" s="5">
        <f>IFERROR(VALUE(TRIM(TelcoData2[[#This Row],[TotalCharges]])),"")</f>
        <v>1110.05</v>
      </c>
      <c r="W2899">
        <f>IF(TelcoData2[[#This Row],[Churn]]="Yes",1,0)</f>
        <v>0</v>
      </c>
      <c r="X2899" t="str">
        <f>IF(TelcoData2[[#This Row],[tenure]]&lt;=12,"0-12 Months",
IF(TelcoData2[[#This Row],[tenure]]&lt;=24,"13-24 Months",
IF(TelcoData2[[#This Row],[tenure]]&lt;=36,"25-36 Months",
IF(TelcoData2[[#This Row],[tenure]]&lt;=48,"37-48 Months",
IF(TelcoData2[[#This Row],[tenure]]&lt;=60,"49-60 Months",
"61-72 Months")))))</f>
        <v>37-48 Months</v>
      </c>
    </row>
    <row r="2900" spans="1:24" x14ac:dyDescent="0.3">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s="5">
        <v>348.8</v>
      </c>
      <c r="U2900" t="s">
        <v>24</v>
      </c>
      <c r="V2900" s="5">
        <f>IFERROR(VALUE(TRIM(TelcoData2[[#This Row],[TotalCharges]])),"")</f>
        <v>348.8</v>
      </c>
      <c r="W2900">
        <f>IF(TelcoData2[[#This Row],[Churn]]="Yes",1,0)</f>
        <v>0</v>
      </c>
      <c r="X2900" t="str">
        <f>IF(TelcoData2[[#This Row],[tenure]]&lt;=12,"0-12 Months",
IF(TelcoData2[[#This Row],[tenure]]&lt;=24,"13-24 Months",
IF(TelcoData2[[#This Row],[tenure]]&lt;=36,"25-36 Months",
IF(TelcoData2[[#This Row],[tenure]]&lt;=48,"37-48 Months",
IF(TelcoData2[[#This Row],[tenure]]&lt;=60,"49-60 Months",
"61-72 Months")))))</f>
        <v>0-12 Months</v>
      </c>
    </row>
    <row r="2901" spans="1:24" x14ac:dyDescent="0.3">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s="5">
        <v>3888.65</v>
      </c>
      <c r="U2901" t="s">
        <v>24</v>
      </c>
      <c r="V2901" s="5">
        <f>IFERROR(VALUE(TRIM(TelcoData2[[#This Row],[TotalCharges]])),"")</f>
        <v>3888.65</v>
      </c>
      <c r="W2901">
        <f>IF(TelcoData2[[#This Row],[Churn]]="Yes",1,0)</f>
        <v>0</v>
      </c>
      <c r="X2901" t="str">
        <f>IF(TelcoData2[[#This Row],[tenure]]&lt;=12,"0-12 Months",
IF(TelcoData2[[#This Row],[tenure]]&lt;=24,"13-24 Months",
IF(TelcoData2[[#This Row],[tenure]]&lt;=36,"25-36 Months",
IF(TelcoData2[[#This Row],[tenure]]&lt;=48,"37-48 Months",
IF(TelcoData2[[#This Row],[tenure]]&lt;=60,"49-60 Months",
"61-72 Months")))))</f>
        <v>61-72 Months</v>
      </c>
    </row>
    <row r="2902" spans="1:24" x14ac:dyDescent="0.3">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s="5">
        <v>69.25</v>
      </c>
      <c r="U2902" t="s">
        <v>23</v>
      </c>
      <c r="V2902" s="5">
        <f>IFERROR(VALUE(TRIM(TelcoData2[[#This Row],[TotalCharges]])),"")</f>
        <v>69.25</v>
      </c>
      <c r="W2902">
        <f>IF(TelcoData2[[#This Row],[Churn]]="Yes",1,0)</f>
        <v>1</v>
      </c>
      <c r="X2902" t="str">
        <f>IF(TelcoData2[[#This Row],[tenure]]&lt;=12,"0-12 Months",
IF(TelcoData2[[#This Row],[tenure]]&lt;=24,"13-24 Months",
IF(TelcoData2[[#This Row],[tenure]]&lt;=36,"25-36 Months",
IF(TelcoData2[[#This Row],[tenure]]&lt;=48,"37-48 Months",
IF(TelcoData2[[#This Row],[tenure]]&lt;=60,"49-60 Months",
"61-72 Months")))))</f>
        <v>0-12 Months</v>
      </c>
    </row>
    <row r="2903" spans="1:24" x14ac:dyDescent="0.3">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s="5">
        <v>6843.15</v>
      </c>
      <c r="U2903" t="s">
        <v>24</v>
      </c>
      <c r="V2903" s="5">
        <f>IFERROR(VALUE(TRIM(TelcoData2[[#This Row],[TotalCharges]])),"")</f>
        <v>6843.15</v>
      </c>
      <c r="W2903">
        <f>IF(TelcoData2[[#This Row],[Churn]]="Yes",1,0)</f>
        <v>0</v>
      </c>
      <c r="X2903" t="str">
        <f>IF(TelcoData2[[#This Row],[tenure]]&lt;=12,"0-12 Months",
IF(TelcoData2[[#This Row],[tenure]]&lt;=24,"13-24 Months",
IF(TelcoData2[[#This Row],[tenure]]&lt;=36,"25-36 Months",
IF(TelcoData2[[#This Row],[tenure]]&lt;=48,"37-48 Months",
IF(TelcoData2[[#This Row],[tenure]]&lt;=60,"49-60 Months",
"61-72 Months")))))</f>
        <v>61-72 Months</v>
      </c>
    </row>
    <row r="2904" spans="1:24" x14ac:dyDescent="0.3">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s="5">
        <v>450.9</v>
      </c>
      <c r="U2904" t="s">
        <v>24</v>
      </c>
      <c r="V2904" s="5">
        <f>IFERROR(VALUE(TRIM(TelcoData2[[#This Row],[TotalCharges]])),"")</f>
        <v>450.9</v>
      </c>
      <c r="W2904">
        <f>IF(TelcoData2[[#This Row],[Churn]]="Yes",1,0)</f>
        <v>0</v>
      </c>
      <c r="X2904" t="str">
        <f>IF(TelcoData2[[#This Row],[tenure]]&lt;=12,"0-12 Months",
IF(TelcoData2[[#This Row],[tenure]]&lt;=24,"13-24 Months",
IF(TelcoData2[[#This Row],[tenure]]&lt;=36,"25-36 Months",
IF(TelcoData2[[#This Row],[tenure]]&lt;=48,"37-48 Months",
IF(TelcoData2[[#This Row],[tenure]]&lt;=60,"49-60 Months",
"61-72 Months")))))</f>
        <v>0-12 Months</v>
      </c>
    </row>
    <row r="2905" spans="1:24" x14ac:dyDescent="0.3">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s="5">
        <v>432.25</v>
      </c>
      <c r="U2905" t="s">
        <v>24</v>
      </c>
      <c r="V2905" s="5">
        <f>IFERROR(VALUE(TRIM(TelcoData2[[#This Row],[TotalCharges]])),"")</f>
        <v>432.25</v>
      </c>
      <c r="W2905">
        <f>IF(TelcoData2[[#This Row],[Churn]]="Yes",1,0)</f>
        <v>0</v>
      </c>
      <c r="X2905" t="str">
        <f>IF(TelcoData2[[#This Row],[tenure]]&lt;=12,"0-12 Months",
IF(TelcoData2[[#This Row],[tenure]]&lt;=24,"13-24 Months",
IF(TelcoData2[[#This Row],[tenure]]&lt;=36,"25-36 Months",
IF(TelcoData2[[#This Row],[tenure]]&lt;=48,"37-48 Months",
IF(TelcoData2[[#This Row],[tenure]]&lt;=60,"49-60 Months",
"61-72 Months")))))</f>
        <v>0-12 Months</v>
      </c>
    </row>
    <row r="2906" spans="1:24" x14ac:dyDescent="0.3">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s="5">
        <v>1767.35</v>
      </c>
      <c r="U2906" t="s">
        <v>23</v>
      </c>
      <c r="V2906" s="5">
        <f>IFERROR(VALUE(TRIM(TelcoData2[[#This Row],[TotalCharges]])),"")</f>
        <v>1767.35</v>
      </c>
      <c r="W2906">
        <f>IF(TelcoData2[[#This Row],[Churn]]="Yes",1,0)</f>
        <v>1</v>
      </c>
      <c r="X2906" t="str">
        <f>IF(TelcoData2[[#This Row],[tenure]]&lt;=12,"0-12 Months",
IF(TelcoData2[[#This Row],[tenure]]&lt;=24,"13-24 Months",
IF(TelcoData2[[#This Row],[tenure]]&lt;=36,"25-36 Months",
IF(TelcoData2[[#This Row],[tenure]]&lt;=48,"37-48 Months",
IF(TelcoData2[[#This Row],[tenure]]&lt;=60,"49-60 Months",
"61-72 Months")))))</f>
        <v>25-36 Months</v>
      </c>
    </row>
    <row r="2907" spans="1:24" x14ac:dyDescent="0.3">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s="5">
        <v>1742.45</v>
      </c>
      <c r="U2907" t="s">
        <v>24</v>
      </c>
      <c r="V2907" s="5">
        <f>IFERROR(VALUE(TRIM(TelcoData2[[#This Row],[TotalCharges]])),"")</f>
        <v>1742.45</v>
      </c>
      <c r="W2907">
        <f>IF(TelcoData2[[#This Row],[Churn]]="Yes",1,0)</f>
        <v>0</v>
      </c>
      <c r="X2907" t="str">
        <f>IF(TelcoData2[[#This Row],[tenure]]&lt;=12,"0-12 Months",
IF(TelcoData2[[#This Row],[tenure]]&lt;=24,"13-24 Months",
IF(TelcoData2[[#This Row],[tenure]]&lt;=36,"25-36 Months",
IF(TelcoData2[[#This Row],[tenure]]&lt;=48,"37-48 Months",
IF(TelcoData2[[#This Row],[tenure]]&lt;=60,"49-60 Months",
"61-72 Months")))))</f>
        <v>13-24 Months</v>
      </c>
    </row>
    <row r="2908" spans="1:24" x14ac:dyDescent="0.3">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s="5">
        <v>297.35000000000002</v>
      </c>
      <c r="U2908" t="s">
        <v>24</v>
      </c>
      <c r="V2908" s="5">
        <f>IFERROR(VALUE(TRIM(TelcoData2[[#This Row],[TotalCharges]])),"")</f>
        <v>297.35000000000002</v>
      </c>
      <c r="W2908">
        <f>IF(TelcoData2[[#This Row],[Churn]]="Yes",1,0)</f>
        <v>0</v>
      </c>
      <c r="X2908" t="str">
        <f>IF(TelcoData2[[#This Row],[tenure]]&lt;=12,"0-12 Months",
IF(TelcoData2[[#This Row],[tenure]]&lt;=24,"13-24 Months",
IF(TelcoData2[[#This Row],[tenure]]&lt;=36,"25-36 Months",
IF(TelcoData2[[#This Row],[tenure]]&lt;=48,"37-48 Months",
IF(TelcoData2[[#This Row],[tenure]]&lt;=60,"49-60 Months",
"61-72 Months")))))</f>
        <v>0-12 Months</v>
      </c>
    </row>
    <row r="2909" spans="1:24" x14ac:dyDescent="0.3">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s="5">
        <v>1820.45</v>
      </c>
      <c r="U2909" t="s">
        <v>23</v>
      </c>
      <c r="V2909" s="5">
        <f>IFERROR(VALUE(TRIM(TelcoData2[[#This Row],[TotalCharges]])),"")</f>
        <v>1820.45</v>
      </c>
      <c r="W2909">
        <f>IF(TelcoData2[[#This Row],[Churn]]="Yes",1,0)</f>
        <v>1</v>
      </c>
      <c r="X2909" t="str">
        <f>IF(TelcoData2[[#This Row],[tenure]]&lt;=12,"0-12 Months",
IF(TelcoData2[[#This Row],[tenure]]&lt;=24,"13-24 Months",
IF(TelcoData2[[#This Row],[tenure]]&lt;=36,"25-36 Months",
IF(TelcoData2[[#This Row],[tenure]]&lt;=48,"37-48 Months",
IF(TelcoData2[[#This Row],[tenure]]&lt;=60,"49-60 Months",
"61-72 Months")))))</f>
        <v>13-24 Months</v>
      </c>
    </row>
    <row r="2910" spans="1:24" x14ac:dyDescent="0.3">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s="5">
        <v>1742.95</v>
      </c>
      <c r="U2910" t="s">
        <v>23</v>
      </c>
      <c r="V2910" s="5">
        <f>IFERROR(VALUE(TRIM(TelcoData2[[#This Row],[TotalCharges]])),"")</f>
        <v>1742.95</v>
      </c>
      <c r="W2910">
        <f>IF(TelcoData2[[#This Row],[Churn]]="Yes",1,0)</f>
        <v>1</v>
      </c>
      <c r="X2910" t="str">
        <f>IF(TelcoData2[[#This Row],[tenure]]&lt;=12,"0-12 Months",
IF(TelcoData2[[#This Row],[tenure]]&lt;=24,"13-24 Months",
IF(TelcoData2[[#This Row],[tenure]]&lt;=36,"25-36 Months",
IF(TelcoData2[[#This Row],[tenure]]&lt;=48,"37-48 Months",
IF(TelcoData2[[#This Row],[tenure]]&lt;=60,"49-60 Months",
"61-72 Months")))))</f>
        <v>13-24 Months</v>
      </c>
    </row>
    <row r="2911" spans="1:24" x14ac:dyDescent="0.3">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s="5">
        <v>2444.25</v>
      </c>
      <c r="U2911" t="s">
        <v>24</v>
      </c>
      <c r="V2911" s="5">
        <f>IFERROR(VALUE(TRIM(TelcoData2[[#This Row],[TotalCharges]])),"")</f>
        <v>2444.25</v>
      </c>
      <c r="W2911">
        <f>IF(TelcoData2[[#This Row],[Churn]]="Yes",1,0)</f>
        <v>0</v>
      </c>
      <c r="X2911" t="str">
        <f>IF(TelcoData2[[#This Row],[tenure]]&lt;=12,"0-12 Months",
IF(TelcoData2[[#This Row],[tenure]]&lt;=24,"13-24 Months",
IF(TelcoData2[[#This Row],[tenure]]&lt;=36,"25-36 Months",
IF(TelcoData2[[#This Row],[tenure]]&lt;=48,"37-48 Months",
IF(TelcoData2[[#This Row],[tenure]]&lt;=60,"49-60 Months",
"61-72 Months")))))</f>
        <v>37-48 Months</v>
      </c>
    </row>
    <row r="2912" spans="1:24" x14ac:dyDescent="0.3">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s="5">
        <v>949.8</v>
      </c>
      <c r="U2912" t="s">
        <v>24</v>
      </c>
      <c r="V2912" s="5">
        <f>IFERROR(VALUE(TRIM(TelcoData2[[#This Row],[TotalCharges]])),"")</f>
        <v>949.8</v>
      </c>
      <c r="W2912">
        <f>IF(TelcoData2[[#This Row],[Churn]]="Yes",1,0)</f>
        <v>0</v>
      </c>
      <c r="X2912" t="str">
        <f>IF(TelcoData2[[#This Row],[tenure]]&lt;=12,"0-12 Months",
IF(TelcoData2[[#This Row],[tenure]]&lt;=24,"13-24 Months",
IF(TelcoData2[[#This Row],[tenure]]&lt;=36,"25-36 Months",
IF(TelcoData2[[#This Row],[tenure]]&lt;=48,"37-48 Months",
IF(TelcoData2[[#This Row],[tenure]]&lt;=60,"49-60 Months",
"61-72 Months")))))</f>
        <v>25-36 Months</v>
      </c>
    </row>
    <row r="2913" spans="1:24" x14ac:dyDescent="0.3">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s="5">
        <v>73.5</v>
      </c>
      <c r="U2913" t="s">
        <v>23</v>
      </c>
      <c r="V2913" s="5">
        <f>IFERROR(VALUE(TRIM(TelcoData2[[#This Row],[TotalCharges]])),"")</f>
        <v>73.5</v>
      </c>
      <c r="W2913">
        <f>IF(TelcoData2[[#This Row],[Churn]]="Yes",1,0)</f>
        <v>1</v>
      </c>
      <c r="X2913" t="str">
        <f>IF(TelcoData2[[#This Row],[tenure]]&lt;=12,"0-12 Months",
IF(TelcoData2[[#This Row],[tenure]]&lt;=24,"13-24 Months",
IF(TelcoData2[[#This Row],[tenure]]&lt;=36,"25-36 Months",
IF(TelcoData2[[#This Row],[tenure]]&lt;=48,"37-48 Months",
IF(TelcoData2[[#This Row],[tenure]]&lt;=60,"49-60 Months",
"61-72 Months")))))</f>
        <v>0-12 Months</v>
      </c>
    </row>
    <row r="2914" spans="1:24" x14ac:dyDescent="0.3">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s="5">
        <v>2970.8</v>
      </c>
      <c r="U2914" t="s">
        <v>24</v>
      </c>
      <c r="V2914" s="5">
        <f>IFERROR(VALUE(TRIM(TelcoData2[[#This Row],[TotalCharges]])),"")</f>
        <v>2970.8</v>
      </c>
      <c r="W2914">
        <f>IF(TelcoData2[[#This Row],[Churn]]="Yes",1,0)</f>
        <v>0</v>
      </c>
      <c r="X2914" t="str">
        <f>IF(TelcoData2[[#This Row],[tenure]]&lt;=12,"0-12 Months",
IF(TelcoData2[[#This Row],[tenure]]&lt;=24,"13-24 Months",
IF(TelcoData2[[#This Row],[tenure]]&lt;=36,"25-36 Months",
IF(TelcoData2[[#This Row],[tenure]]&lt;=48,"37-48 Months",
IF(TelcoData2[[#This Row],[tenure]]&lt;=60,"49-60 Months",
"61-72 Months")))))</f>
        <v>25-36 Months</v>
      </c>
    </row>
    <row r="2915" spans="1:24" x14ac:dyDescent="0.3">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s="5">
        <v>3334.95</v>
      </c>
      <c r="U2915" t="s">
        <v>24</v>
      </c>
      <c r="V2915" s="5">
        <f>IFERROR(VALUE(TRIM(TelcoData2[[#This Row],[TotalCharges]])),"")</f>
        <v>3334.95</v>
      </c>
      <c r="W2915">
        <f>IF(TelcoData2[[#This Row],[Churn]]="Yes",1,0)</f>
        <v>0</v>
      </c>
      <c r="X2915" t="str">
        <f>IF(TelcoData2[[#This Row],[tenure]]&lt;=12,"0-12 Months",
IF(TelcoData2[[#This Row],[tenure]]&lt;=24,"13-24 Months",
IF(TelcoData2[[#This Row],[tenure]]&lt;=36,"25-36 Months",
IF(TelcoData2[[#This Row],[tenure]]&lt;=48,"37-48 Months",
IF(TelcoData2[[#This Row],[tenure]]&lt;=60,"49-60 Months",
"61-72 Months")))))</f>
        <v>49-60 Months</v>
      </c>
    </row>
    <row r="2916" spans="1:24" x14ac:dyDescent="0.3">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s="5">
        <v>2010.95</v>
      </c>
      <c r="U2916" t="s">
        <v>24</v>
      </c>
      <c r="V2916" s="5">
        <f>IFERROR(VALUE(TRIM(TelcoData2[[#This Row],[TotalCharges]])),"")</f>
        <v>2010.95</v>
      </c>
      <c r="W2916">
        <f>IF(TelcoData2[[#This Row],[Churn]]="Yes",1,0)</f>
        <v>0</v>
      </c>
      <c r="X2916" t="str">
        <f>IF(TelcoData2[[#This Row],[tenure]]&lt;=12,"0-12 Months",
IF(TelcoData2[[#This Row],[tenure]]&lt;=24,"13-24 Months",
IF(TelcoData2[[#This Row],[tenure]]&lt;=36,"25-36 Months",
IF(TelcoData2[[#This Row],[tenure]]&lt;=48,"37-48 Months",
IF(TelcoData2[[#This Row],[tenure]]&lt;=60,"49-60 Months",
"61-72 Months")))))</f>
        <v>25-36 Months</v>
      </c>
    </row>
    <row r="2917" spans="1:24" x14ac:dyDescent="0.3">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s="5">
        <v>4684.3</v>
      </c>
      <c r="U2917" t="s">
        <v>24</v>
      </c>
      <c r="V2917" s="5">
        <f>IFERROR(VALUE(TRIM(TelcoData2[[#This Row],[TotalCharges]])),"")</f>
        <v>4684.3</v>
      </c>
      <c r="W2917">
        <f>IF(TelcoData2[[#This Row],[Churn]]="Yes",1,0)</f>
        <v>0</v>
      </c>
      <c r="X2917" t="str">
        <f>IF(TelcoData2[[#This Row],[tenure]]&lt;=12,"0-12 Months",
IF(TelcoData2[[#This Row],[tenure]]&lt;=24,"13-24 Months",
IF(TelcoData2[[#This Row],[tenure]]&lt;=36,"25-36 Months",
IF(TelcoData2[[#This Row],[tenure]]&lt;=48,"37-48 Months",
IF(TelcoData2[[#This Row],[tenure]]&lt;=60,"49-60 Months",
"61-72 Months")))))</f>
        <v>61-72 Months</v>
      </c>
    </row>
    <row r="2918" spans="1:24" x14ac:dyDescent="0.3">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s="5">
        <v>2181.5500000000002</v>
      </c>
      <c r="U2918" t="s">
        <v>24</v>
      </c>
      <c r="V2918" s="5">
        <f>IFERROR(VALUE(TRIM(TelcoData2[[#This Row],[TotalCharges]])),"")</f>
        <v>2181.5500000000002</v>
      </c>
      <c r="W2918">
        <f>IF(TelcoData2[[#This Row],[Churn]]="Yes",1,0)</f>
        <v>0</v>
      </c>
      <c r="X2918" t="str">
        <f>IF(TelcoData2[[#This Row],[tenure]]&lt;=12,"0-12 Months",
IF(TelcoData2[[#This Row],[tenure]]&lt;=24,"13-24 Months",
IF(TelcoData2[[#This Row],[tenure]]&lt;=36,"25-36 Months",
IF(TelcoData2[[#This Row],[tenure]]&lt;=48,"37-48 Months",
IF(TelcoData2[[#This Row],[tenure]]&lt;=60,"49-60 Months",
"61-72 Months")))))</f>
        <v>49-60 Months</v>
      </c>
    </row>
    <row r="2919" spans="1:24" x14ac:dyDescent="0.3">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s="5">
        <v>1303.25</v>
      </c>
      <c r="U2919" t="s">
        <v>24</v>
      </c>
      <c r="V2919" s="5">
        <f>IFERROR(VALUE(TRIM(TelcoData2[[#This Row],[TotalCharges]])),"")</f>
        <v>1303.25</v>
      </c>
      <c r="W2919">
        <f>IF(TelcoData2[[#This Row],[Churn]]="Yes",1,0)</f>
        <v>0</v>
      </c>
      <c r="X2919" t="str">
        <f>IF(TelcoData2[[#This Row],[tenure]]&lt;=12,"0-12 Months",
IF(TelcoData2[[#This Row],[tenure]]&lt;=24,"13-24 Months",
IF(TelcoData2[[#This Row],[tenure]]&lt;=36,"25-36 Months",
IF(TelcoData2[[#This Row],[tenure]]&lt;=48,"37-48 Months",
IF(TelcoData2[[#This Row],[tenure]]&lt;=60,"49-60 Months",
"61-72 Months")))))</f>
        <v>61-72 Months</v>
      </c>
    </row>
    <row r="2920" spans="1:24" x14ac:dyDescent="0.3">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s="5">
        <v>371.4</v>
      </c>
      <c r="U2920" t="s">
        <v>24</v>
      </c>
      <c r="V2920" s="5">
        <f>IFERROR(VALUE(TRIM(TelcoData2[[#This Row],[TotalCharges]])),"")</f>
        <v>371.4</v>
      </c>
      <c r="W2920">
        <f>IF(TelcoData2[[#This Row],[Churn]]="Yes",1,0)</f>
        <v>0</v>
      </c>
      <c r="X2920" t="str">
        <f>IF(TelcoData2[[#This Row],[tenure]]&lt;=12,"0-12 Months",
IF(TelcoData2[[#This Row],[tenure]]&lt;=24,"13-24 Months",
IF(TelcoData2[[#This Row],[tenure]]&lt;=36,"25-36 Months",
IF(TelcoData2[[#This Row],[tenure]]&lt;=48,"37-48 Months",
IF(TelcoData2[[#This Row],[tenure]]&lt;=60,"49-60 Months",
"61-72 Months")))))</f>
        <v>0-12 Months</v>
      </c>
    </row>
    <row r="2921" spans="1:24" x14ac:dyDescent="0.3">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s="5">
        <v>2409.9</v>
      </c>
      <c r="U2921" t="s">
        <v>24</v>
      </c>
      <c r="V2921" s="5">
        <f>IFERROR(VALUE(TRIM(TelcoData2[[#This Row],[TotalCharges]])),"")</f>
        <v>2409.9</v>
      </c>
      <c r="W2921">
        <f>IF(TelcoData2[[#This Row],[Churn]]="Yes",1,0)</f>
        <v>0</v>
      </c>
      <c r="X2921" t="str">
        <f>IF(TelcoData2[[#This Row],[tenure]]&lt;=12,"0-12 Months",
IF(TelcoData2[[#This Row],[tenure]]&lt;=24,"13-24 Months",
IF(TelcoData2[[#This Row],[tenure]]&lt;=36,"25-36 Months",
IF(TelcoData2[[#This Row],[tenure]]&lt;=48,"37-48 Months",
IF(TelcoData2[[#This Row],[tenure]]&lt;=60,"49-60 Months",
"61-72 Months")))))</f>
        <v>49-60 Months</v>
      </c>
    </row>
    <row r="2922" spans="1:24" x14ac:dyDescent="0.3">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s="5">
        <v>6155.4</v>
      </c>
      <c r="U2922" t="s">
        <v>24</v>
      </c>
      <c r="V2922" s="5">
        <f>IFERROR(VALUE(TRIM(TelcoData2[[#This Row],[TotalCharges]])),"")</f>
        <v>6155.4</v>
      </c>
      <c r="W2922">
        <f>IF(TelcoData2[[#This Row],[Churn]]="Yes",1,0)</f>
        <v>0</v>
      </c>
      <c r="X2922" t="str">
        <f>IF(TelcoData2[[#This Row],[tenure]]&lt;=12,"0-12 Months",
IF(TelcoData2[[#This Row],[tenure]]&lt;=24,"13-24 Months",
IF(TelcoData2[[#This Row],[tenure]]&lt;=36,"25-36 Months",
IF(TelcoData2[[#This Row],[tenure]]&lt;=48,"37-48 Months",
IF(TelcoData2[[#This Row],[tenure]]&lt;=60,"49-60 Months",
"61-72 Months")))))</f>
        <v>61-72 Months</v>
      </c>
    </row>
    <row r="2923" spans="1:24" x14ac:dyDescent="0.3">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s="5">
        <v>829.1</v>
      </c>
      <c r="U2923" t="s">
        <v>23</v>
      </c>
      <c r="V2923" s="5">
        <f>IFERROR(VALUE(TRIM(TelcoData2[[#This Row],[TotalCharges]])),"")</f>
        <v>829.1</v>
      </c>
      <c r="W2923">
        <f>IF(TelcoData2[[#This Row],[Churn]]="Yes",1,0)</f>
        <v>1</v>
      </c>
      <c r="X2923" t="str">
        <f>IF(TelcoData2[[#This Row],[tenure]]&lt;=12,"0-12 Months",
IF(TelcoData2[[#This Row],[tenure]]&lt;=24,"13-24 Months",
IF(TelcoData2[[#This Row],[tenure]]&lt;=36,"25-36 Months",
IF(TelcoData2[[#This Row],[tenure]]&lt;=48,"37-48 Months",
IF(TelcoData2[[#This Row],[tenure]]&lt;=60,"49-60 Months",
"61-72 Months")))))</f>
        <v>0-12 Months</v>
      </c>
    </row>
    <row r="2924" spans="1:24" x14ac:dyDescent="0.3">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s="5">
        <v>2602.9</v>
      </c>
      <c r="U2924" t="s">
        <v>23</v>
      </c>
      <c r="V2924" s="5">
        <f>IFERROR(VALUE(TRIM(TelcoData2[[#This Row],[TotalCharges]])),"")</f>
        <v>2602.9</v>
      </c>
      <c r="W2924">
        <f>IF(TelcoData2[[#This Row],[Churn]]="Yes",1,0)</f>
        <v>1</v>
      </c>
      <c r="X2924" t="str">
        <f>IF(TelcoData2[[#This Row],[tenure]]&lt;=12,"0-12 Months",
IF(TelcoData2[[#This Row],[tenure]]&lt;=24,"13-24 Months",
IF(TelcoData2[[#This Row],[tenure]]&lt;=36,"25-36 Months",
IF(TelcoData2[[#This Row],[tenure]]&lt;=48,"37-48 Months",
IF(TelcoData2[[#This Row],[tenure]]&lt;=60,"49-60 Months",
"61-72 Months")))))</f>
        <v>25-36 Months</v>
      </c>
    </row>
    <row r="2925" spans="1:24" x14ac:dyDescent="0.3">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s="5">
        <v>4667</v>
      </c>
      <c r="U2925" t="s">
        <v>24</v>
      </c>
      <c r="V2925" s="5">
        <f>IFERROR(VALUE(TRIM(TelcoData2[[#This Row],[TotalCharges]])),"")</f>
        <v>4667</v>
      </c>
      <c r="W2925">
        <f>IF(TelcoData2[[#This Row],[Churn]]="Yes",1,0)</f>
        <v>0</v>
      </c>
      <c r="X2925" t="str">
        <f>IF(TelcoData2[[#This Row],[tenure]]&lt;=12,"0-12 Months",
IF(TelcoData2[[#This Row],[tenure]]&lt;=24,"13-24 Months",
IF(TelcoData2[[#This Row],[tenure]]&lt;=36,"25-36 Months",
IF(TelcoData2[[#This Row],[tenure]]&lt;=48,"37-48 Months",
IF(TelcoData2[[#This Row],[tenure]]&lt;=60,"49-60 Months",
"61-72 Months")))))</f>
        <v>49-60 Months</v>
      </c>
    </row>
    <row r="2926" spans="1:24" x14ac:dyDescent="0.3">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s="5">
        <v>824.75</v>
      </c>
      <c r="U2926" t="s">
        <v>23</v>
      </c>
      <c r="V2926" s="5">
        <f>IFERROR(VALUE(TRIM(TelcoData2[[#This Row],[TotalCharges]])),"")</f>
        <v>824.75</v>
      </c>
      <c r="W2926">
        <f>IF(TelcoData2[[#This Row],[Churn]]="Yes",1,0)</f>
        <v>1</v>
      </c>
      <c r="X2926" t="str">
        <f>IF(TelcoData2[[#This Row],[tenure]]&lt;=12,"0-12 Months",
IF(TelcoData2[[#This Row],[tenure]]&lt;=24,"13-24 Months",
IF(TelcoData2[[#This Row],[tenure]]&lt;=36,"25-36 Months",
IF(TelcoData2[[#This Row],[tenure]]&lt;=48,"37-48 Months",
IF(TelcoData2[[#This Row],[tenure]]&lt;=60,"49-60 Months",
"61-72 Months")))))</f>
        <v>0-12 Months</v>
      </c>
    </row>
    <row r="2927" spans="1:24" x14ac:dyDescent="0.3">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s="5">
        <v>5153.5</v>
      </c>
      <c r="U2927" t="s">
        <v>24</v>
      </c>
      <c r="V2927" s="5">
        <f>IFERROR(VALUE(TRIM(TelcoData2[[#This Row],[TotalCharges]])),"")</f>
        <v>5153.5</v>
      </c>
      <c r="W2927">
        <f>IF(TelcoData2[[#This Row],[Churn]]="Yes",1,0)</f>
        <v>0</v>
      </c>
      <c r="X2927" t="str">
        <f>IF(TelcoData2[[#This Row],[tenure]]&lt;=12,"0-12 Months",
IF(TelcoData2[[#This Row],[tenure]]&lt;=24,"13-24 Months",
IF(TelcoData2[[#This Row],[tenure]]&lt;=36,"25-36 Months",
IF(TelcoData2[[#This Row],[tenure]]&lt;=48,"37-48 Months",
IF(TelcoData2[[#This Row],[tenure]]&lt;=60,"49-60 Months",
"61-72 Months")))))</f>
        <v>49-60 Months</v>
      </c>
    </row>
    <row r="2928" spans="1:24" x14ac:dyDescent="0.3">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s="5">
        <v>8182.85</v>
      </c>
      <c r="U2928" t="s">
        <v>24</v>
      </c>
      <c r="V2928" s="5">
        <f>IFERROR(VALUE(TRIM(TelcoData2[[#This Row],[TotalCharges]])),"")</f>
        <v>8182.85</v>
      </c>
      <c r="W2928">
        <f>IF(TelcoData2[[#This Row],[Churn]]="Yes",1,0)</f>
        <v>0</v>
      </c>
      <c r="X2928" t="str">
        <f>IF(TelcoData2[[#This Row],[tenure]]&lt;=12,"0-12 Months",
IF(TelcoData2[[#This Row],[tenure]]&lt;=24,"13-24 Months",
IF(TelcoData2[[#This Row],[tenure]]&lt;=36,"25-36 Months",
IF(TelcoData2[[#This Row],[tenure]]&lt;=48,"37-48 Months",
IF(TelcoData2[[#This Row],[tenure]]&lt;=60,"49-60 Months",
"61-72 Months")))))</f>
        <v>61-72 Months</v>
      </c>
    </row>
    <row r="2929" spans="1:24" x14ac:dyDescent="0.3">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s="5">
        <v>69.900000000000006</v>
      </c>
      <c r="U2929" t="s">
        <v>24</v>
      </c>
      <c r="V2929" s="5">
        <f>IFERROR(VALUE(TRIM(TelcoData2[[#This Row],[TotalCharges]])),"")</f>
        <v>69.900000000000006</v>
      </c>
      <c r="W2929">
        <f>IF(TelcoData2[[#This Row],[Churn]]="Yes",1,0)</f>
        <v>0</v>
      </c>
      <c r="X2929" t="str">
        <f>IF(TelcoData2[[#This Row],[tenure]]&lt;=12,"0-12 Months",
IF(TelcoData2[[#This Row],[tenure]]&lt;=24,"13-24 Months",
IF(TelcoData2[[#This Row],[tenure]]&lt;=36,"25-36 Months",
IF(TelcoData2[[#This Row],[tenure]]&lt;=48,"37-48 Months",
IF(TelcoData2[[#This Row],[tenure]]&lt;=60,"49-60 Months",
"61-72 Months")))))</f>
        <v>0-12 Months</v>
      </c>
    </row>
    <row r="2930" spans="1:24" x14ac:dyDescent="0.3">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s="5">
        <v>6683.4</v>
      </c>
      <c r="U2930" t="s">
        <v>24</v>
      </c>
      <c r="V2930" s="5">
        <f>IFERROR(VALUE(TRIM(TelcoData2[[#This Row],[TotalCharges]])),"")</f>
        <v>6683.4</v>
      </c>
      <c r="W2930">
        <f>IF(TelcoData2[[#This Row],[Churn]]="Yes",1,0)</f>
        <v>0</v>
      </c>
      <c r="X2930" t="str">
        <f>IF(TelcoData2[[#This Row],[tenure]]&lt;=12,"0-12 Months",
IF(TelcoData2[[#This Row],[tenure]]&lt;=24,"13-24 Months",
IF(TelcoData2[[#This Row],[tenure]]&lt;=36,"25-36 Months",
IF(TelcoData2[[#This Row],[tenure]]&lt;=48,"37-48 Months",
IF(TelcoData2[[#This Row],[tenure]]&lt;=60,"49-60 Months",
"61-72 Months")))))</f>
        <v>61-72 Months</v>
      </c>
    </row>
    <row r="2931" spans="1:24" x14ac:dyDescent="0.3">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s="5">
        <v>1564.05</v>
      </c>
      <c r="U2931" t="s">
        <v>24</v>
      </c>
      <c r="V2931" s="5">
        <f>IFERROR(VALUE(TRIM(TelcoData2[[#This Row],[TotalCharges]])),"")</f>
        <v>1564.05</v>
      </c>
      <c r="W2931">
        <f>IF(TelcoData2[[#This Row],[Churn]]="Yes",1,0)</f>
        <v>0</v>
      </c>
      <c r="X2931" t="str">
        <f>IF(TelcoData2[[#This Row],[tenure]]&lt;=12,"0-12 Months",
IF(TelcoData2[[#This Row],[tenure]]&lt;=24,"13-24 Months",
IF(TelcoData2[[#This Row],[tenure]]&lt;=36,"25-36 Months",
IF(TelcoData2[[#This Row],[tenure]]&lt;=48,"37-48 Months",
IF(TelcoData2[[#This Row],[tenure]]&lt;=60,"49-60 Months",
"61-72 Months")))))</f>
        <v>37-48 Months</v>
      </c>
    </row>
    <row r="2932" spans="1:24" x14ac:dyDescent="0.3">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s="5">
        <v>755.6</v>
      </c>
      <c r="U2932" t="s">
        <v>24</v>
      </c>
      <c r="V2932" s="5">
        <f>IFERROR(VALUE(TRIM(TelcoData2[[#This Row],[TotalCharges]])),"")</f>
        <v>755.6</v>
      </c>
      <c r="W2932">
        <f>IF(TelcoData2[[#This Row],[Churn]]="Yes",1,0)</f>
        <v>0</v>
      </c>
      <c r="X2932" t="str">
        <f>IF(TelcoData2[[#This Row],[tenure]]&lt;=12,"0-12 Months",
IF(TelcoData2[[#This Row],[tenure]]&lt;=24,"13-24 Months",
IF(TelcoData2[[#This Row],[tenure]]&lt;=36,"25-36 Months",
IF(TelcoData2[[#This Row],[tenure]]&lt;=48,"37-48 Months",
IF(TelcoData2[[#This Row],[tenure]]&lt;=60,"49-60 Months",
"61-72 Months")))))</f>
        <v>25-36 Months</v>
      </c>
    </row>
    <row r="2933" spans="1:24" x14ac:dyDescent="0.3">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s="5">
        <v>3465.05</v>
      </c>
      <c r="U2933" t="s">
        <v>24</v>
      </c>
      <c r="V2933" s="5">
        <f>IFERROR(VALUE(TRIM(TelcoData2[[#This Row],[TotalCharges]])),"")</f>
        <v>3465.05</v>
      </c>
      <c r="W2933">
        <f>IF(TelcoData2[[#This Row],[Churn]]="Yes",1,0)</f>
        <v>0</v>
      </c>
      <c r="X2933" t="str">
        <f>IF(TelcoData2[[#This Row],[tenure]]&lt;=12,"0-12 Months",
IF(TelcoData2[[#This Row],[tenure]]&lt;=24,"13-24 Months",
IF(TelcoData2[[#This Row],[tenure]]&lt;=36,"25-36 Months",
IF(TelcoData2[[#This Row],[tenure]]&lt;=48,"37-48 Months",
IF(TelcoData2[[#This Row],[tenure]]&lt;=60,"49-60 Months",
"61-72 Months")))))</f>
        <v>25-36 Months</v>
      </c>
    </row>
    <row r="2934" spans="1:24" x14ac:dyDescent="0.3">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s="5">
        <v>6292.7</v>
      </c>
      <c r="U2934" t="s">
        <v>24</v>
      </c>
      <c r="V2934" s="5">
        <f>IFERROR(VALUE(TRIM(TelcoData2[[#This Row],[TotalCharges]])),"")</f>
        <v>6292.7</v>
      </c>
      <c r="W2934">
        <f>IF(TelcoData2[[#This Row],[Churn]]="Yes",1,0)</f>
        <v>0</v>
      </c>
      <c r="X2934" t="str">
        <f>IF(TelcoData2[[#This Row],[tenure]]&lt;=12,"0-12 Months",
IF(TelcoData2[[#This Row],[tenure]]&lt;=24,"13-24 Months",
IF(TelcoData2[[#This Row],[tenure]]&lt;=36,"25-36 Months",
IF(TelcoData2[[#This Row],[tenure]]&lt;=48,"37-48 Months",
IF(TelcoData2[[#This Row],[tenure]]&lt;=60,"49-60 Months",
"61-72 Months")))))</f>
        <v>49-60 Months</v>
      </c>
    </row>
    <row r="2935" spans="1:24" x14ac:dyDescent="0.3">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s="5">
        <v>1664.3</v>
      </c>
      <c r="U2935" t="s">
        <v>24</v>
      </c>
      <c r="V2935" s="5">
        <f>IFERROR(VALUE(TRIM(TelcoData2[[#This Row],[TotalCharges]])),"")</f>
        <v>1664.3</v>
      </c>
      <c r="W2935">
        <f>IF(TelcoData2[[#This Row],[Churn]]="Yes",1,0)</f>
        <v>0</v>
      </c>
      <c r="X2935" t="str">
        <f>IF(TelcoData2[[#This Row],[tenure]]&lt;=12,"0-12 Months",
IF(TelcoData2[[#This Row],[tenure]]&lt;=24,"13-24 Months",
IF(TelcoData2[[#This Row],[tenure]]&lt;=36,"25-36 Months",
IF(TelcoData2[[#This Row],[tenure]]&lt;=48,"37-48 Months",
IF(TelcoData2[[#This Row],[tenure]]&lt;=60,"49-60 Months",
"61-72 Months")))))</f>
        <v>61-72 Months</v>
      </c>
    </row>
    <row r="2936" spans="1:24" x14ac:dyDescent="0.3">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s="5">
        <v>198.1</v>
      </c>
      <c r="U2936" t="s">
        <v>24</v>
      </c>
      <c r="V2936" s="5">
        <f>IFERROR(VALUE(TRIM(TelcoData2[[#This Row],[TotalCharges]])),"")</f>
        <v>198.1</v>
      </c>
      <c r="W2936">
        <f>IF(TelcoData2[[#This Row],[Churn]]="Yes",1,0)</f>
        <v>0</v>
      </c>
      <c r="X2936" t="str">
        <f>IF(TelcoData2[[#This Row],[tenure]]&lt;=12,"0-12 Months",
IF(TelcoData2[[#This Row],[tenure]]&lt;=24,"13-24 Months",
IF(TelcoData2[[#This Row],[tenure]]&lt;=36,"25-36 Months",
IF(TelcoData2[[#This Row],[tenure]]&lt;=48,"37-48 Months",
IF(TelcoData2[[#This Row],[tenure]]&lt;=60,"49-60 Months",
"61-72 Months")))))</f>
        <v>0-12 Months</v>
      </c>
    </row>
    <row r="2937" spans="1:24" x14ac:dyDescent="0.3">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s="5">
        <v>6045.9</v>
      </c>
      <c r="U2937" t="s">
        <v>24</v>
      </c>
      <c r="V2937" s="5">
        <f>IFERROR(VALUE(TRIM(TelcoData2[[#This Row],[TotalCharges]])),"")</f>
        <v>6045.9</v>
      </c>
      <c r="W2937">
        <f>IF(TelcoData2[[#This Row],[Churn]]="Yes",1,0)</f>
        <v>0</v>
      </c>
      <c r="X2937" t="str">
        <f>IF(TelcoData2[[#This Row],[tenure]]&lt;=12,"0-12 Months",
IF(TelcoData2[[#This Row],[tenure]]&lt;=24,"13-24 Months",
IF(TelcoData2[[#This Row],[tenure]]&lt;=36,"25-36 Months",
IF(TelcoData2[[#This Row],[tenure]]&lt;=48,"37-48 Months",
IF(TelcoData2[[#This Row],[tenure]]&lt;=60,"49-60 Months",
"61-72 Months")))))</f>
        <v>61-72 Months</v>
      </c>
    </row>
    <row r="2938" spans="1:24" x14ac:dyDescent="0.3">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s="5">
        <v>4108.1499999999996</v>
      </c>
      <c r="U2938" t="s">
        <v>24</v>
      </c>
      <c r="V2938" s="5">
        <f>IFERROR(VALUE(TRIM(TelcoData2[[#This Row],[TotalCharges]])),"")</f>
        <v>4108.1499999999996</v>
      </c>
      <c r="W2938">
        <f>IF(TelcoData2[[#This Row],[Churn]]="Yes",1,0)</f>
        <v>0</v>
      </c>
      <c r="X2938" t="str">
        <f>IF(TelcoData2[[#This Row],[tenure]]&lt;=12,"0-12 Months",
IF(TelcoData2[[#This Row],[tenure]]&lt;=24,"13-24 Months",
IF(TelcoData2[[#This Row],[tenure]]&lt;=36,"25-36 Months",
IF(TelcoData2[[#This Row],[tenure]]&lt;=48,"37-48 Months",
IF(TelcoData2[[#This Row],[tenure]]&lt;=60,"49-60 Months",
"61-72 Months")))))</f>
        <v>37-48 Months</v>
      </c>
    </row>
    <row r="2939" spans="1:24" x14ac:dyDescent="0.3">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s="5">
        <v>5980.75</v>
      </c>
      <c r="U2939" t="s">
        <v>24</v>
      </c>
      <c r="V2939" s="5">
        <f>IFERROR(VALUE(TRIM(TelcoData2[[#This Row],[TotalCharges]])),"")</f>
        <v>5980.75</v>
      </c>
      <c r="W2939">
        <f>IF(TelcoData2[[#This Row],[Churn]]="Yes",1,0)</f>
        <v>0</v>
      </c>
      <c r="X2939" t="str">
        <f>IF(TelcoData2[[#This Row],[tenure]]&lt;=12,"0-12 Months",
IF(TelcoData2[[#This Row],[tenure]]&lt;=24,"13-24 Months",
IF(TelcoData2[[#This Row],[tenure]]&lt;=36,"25-36 Months",
IF(TelcoData2[[#This Row],[tenure]]&lt;=48,"37-48 Months",
IF(TelcoData2[[#This Row],[tenure]]&lt;=60,"49-60 Months",
"61-72 Months")))))</f>
        <v>61-72 Months</v>
      </c>
    </row>
    <row r="2940" spans="1:24" x14ac:dyDescent="0.3">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s="5">
        <v>5043.2</v>
      </c>
      <c r="U2940" t="s">
        <v>24</v>
      </c>
      <c r="V2940" s="5">
        <f>IFERROR(VALUE(TRIM(TelcoData2[[#This Row],[TotalCharges]])),"")</f>
        <v>5043.2</v>
      </c>
      <c r="W2940">
        <f>IF(TelcoData2[[#This Row],[Churn]]="Yes",1,0)</f>
        <v>0</v>
      </c>
      <c r="X2940" t="str">
        <f>IF(TelcoData2[[#This Row],[tenure]]&lt;=12,"0-12 Months",
IF(TelcoData2[[#This Row],[tenure]]&lt;=24,"13-24 Months",
IF(TelcoData2[[#This Row],[tenure]]&lt;=36,"25-36 Months",
IF(TelcoData2[[#This Row],[tenure]]&lt;=48,"37-48 Months",
IF(TelcoData2[[#This Row],[tenure]]&lt;=60,"49-60 Months",
"61-72 Months")))))</f>
        <v>49-60 Months</v>
      </c>
    </row>
    <row r="2941" spans="1:24" x14ac:dyDescent="0.3">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s="5">
        <v>1029.75</v>
      </c>
      <c r="U2941" t="s">
        <v>23</v>
      </c>
      <c r="V2941" s="5">
        <f>IFERROR(VALUE(TRIM(TelcoData2[[#This Row],[TotalCharges]])),"")</f>
        <v>1029.75</v>
      </c>
      <c r="W2941">
        <f>IF(TelcoData2[[#This Row],[Churn]]="Yes",1,0)</f>
        <v>1</v>
      </c>
      <c r="X2941" t="str">
        <f>IF(TelcoData2[[#This Row],[tenure]]&lt;=12,"0-12 Months",
IF(TelcoData2[[#This Row],[tenure]]&lt;=24,"13-24 Months",
IF(TelcoData2[[#This Row],[tenure]]&lt;=36,"25-36 Months",
IF(TelcoData2[[#This Row],[tenure]]&lt;=48,"37-48 Months",
IF(TelcoData2[[#This Row],[tenure]]&lt;=60,"49-60 Months",
"61-72 Months")))))</f>
        <v>0-12 Months</v>
      </c>
    </row>
    <row r="2942" spans="1:24" x14ac:dyDescent="0.3">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s="5">
        <v>2854.55</v>
      </c>
      <c r="U2942" t="s">
        <v>23</v>
      </c>
      <c r="V2942" s="5">
        <f>IFERROR(VALUE(TRIM(TelcoData2[[#This Row],[TotalCharges]])),"")</f>
        <v>2854.55</v>
      </c>
      <c r="W2942">
        <f>IF(TelcoData2[[#This Row],[Churn]]="Yes",1,0)</f>
        <v>1</v>
      </c>
      <c r="X2942" t="str">
        <f>IF(TelcoData2[[#This Row],[tenure]]&lt;=12,"0-12 Months",
IF(TelcoData2[[#This Row],[tenure]]&lt;=24,"13-24 Months",
IF(TelcoData2[[#This Row],[tenure]]&lt;=36,"25-36 Months",
IF(TelcoData2[[#This Row],[tenure]]&lt;=48,"37-48 Months",
IF(TelcoData2[[#This Row],[tenure]]&lt;=60,"49-60 Months",
"61-72 Months")))))</f>
        <v>49-60 Months</v>
      </c>
    </row>
    <row r="2943" spans="1:24" x14ac:dyDescent="0.3">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s="5">
        <v>7114.25</v>
      </c>
      <c r="U2943" t="s">
        <v>24</v>
      </c>
      <c r="V2943" s="5">
        <f>IFERROR(VALUE(TRIM(TelcoData2[[#This Row],[TotalCharges]])),"")</f>
        <v>7114.25</v>
      </c>
      <c r="W2943">
        <f>IF(TelcoData2[[#This Row],[Churn]]="Yes",1,0)</f>
        <v>0</v>
      </c>
      <c r="X2943" t="str">
        <f>IF(TelcoData2[[#This Row],[tenure]]&lt;=12,"0-12 Months",
IF(TelcoData2[[#This Row],[tenure]]&lt;=24,"13-24 Months",
IF(TelcoData2[[#This Row],[tenure]]&lt;=36,"25-36 Months",
IF(TelcoData2[[#This Row],[tenure]]&lt;=48,"37-48 Months",
IF(TelcoData2[[#This Row],[tenure]]&lt;=60,"49-60 Months",
"61-72 Months")))))</f>
        <v>61-72 Months</v>
      </c>
    </row>
    <row r="2944" spans="1:24" x14ac:dyDescent="0.3">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s="5">
        <v>907.05</v>
      </c>
      <c r="U2944" t="s">
        <v>24</v>
      </c>
      <c r="V2944" s="5">
        <f>IFERROR(VALUE(TRIM(TelcoData2[[#This Row],[TotalCharges]])),"")</f>
        <v>907.05</v>
      </c>
      <c r="W2944">
        <f>IF(TelcoData2[[#This Row],[Churn]]="Yes",1,0)</f>
        <v>0</v>
      </c>
      <c r="X2944" t="str">
        <f>IF(TelcoData2[[#This Row],[tenure]]&lt;=12,"0-12 Months",
IF(TelcoData2[[#This Row],[tenure]]&lt;=24,"13-24 Months",
IF(TelcoData2[[#This Row],[tenure]]&lt;=36,"25-36 Months",
IF(TelcoData2[[#This Row],[tenure]]&lt;=48,"37-48 Months",
IF(TelcoData2[[#This Row],[tenure]]&lt;=60,"49-60 Months",
"61-72 Months")))))</f>
        <v>37-48 Months</v>
      </c>
    </row>
    <row r="2945" spans="1:24" x14ac:dyDescent="0.3">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s="5">
        <v>973.95</v>
      </c>
      <c r="U2945" t="s">
        <v>24</v>
      </c>
      <c r="V2945" s="5">
        <f>IFERROR(VALUE(TRIM(TelcoData2[[#This Row],[TotalCharges]])),"")</f>
        <v>973.95</v>
      </c>
      <c r="W2945">
        <f>IF(TelcoData2[[#This Row],[Churn]]="Yes",1,0)</f>
        <v>0</v>
      </c>
      <c r="X2945" t="str">
        <f>IF(TelcoData2[[#This Row],[tenure]]&lt;=12,"0-12 Months",
IF(TelcoData2[[#This Row],[tenure]]&lt;=24,"13-24 Months",
IF(TelcoData2[[#This Row],[tenure]]&lt;=36,"25-36 Months",
IF(TelcoData2[[#This Row],[tenure]]&lt;=48,"37-48 Months",
IF(TelcoData2[[#This Row],[tenure]]&lt;=60,"49-60 Months",
"61-72 Months")))))</f>
        <v>37-48 Months</v>
      </c>
    </row>
    <row r="2946" spans="1:24" x14ac:dyDescent="0.3">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s="5">
        <v>605.75</v>
      </c>
      <c r="U2946" t="s">
        <v>24</v>
      </c>
      <c r="V2946" s="5">
        <f>IFERROR(VALUE(TRIM(TelcoData2[[#This Row],[TotalCharges]])),"")</f>
        <v>605.75</v>
      </c>
      <c r="W2946">
        <f>IF(TelcoData2[[#This Row],[Churn]]="Yes",1,0)</f>
        <v>0</v>
      </c>
      <c r="X2946" t="str">
        <f>IF(TelcoData2[[#This Row],[tenure]]&lt;=12,"0-12 Months",
IF(TelcoData2[[#This Row],[tenure]]&lt;=24,"13-24 Months",
IF(TelcoData2[[#This Row],[tenure]]&lt;=36,"25-36 Months",
IF(TelcoData2[[#This Row],[tenure]]&lt;=48,"37-48 Months",
IF(TelcoData2[[#This Row],[tenure]]&lt;=60,"49-60 Months",
"61-72 Months")))))</f>
        <v>0-12 Months</v>
      </c>
    </row>
    <row r="2947" spans="1:24" x14ac:dyDescent="0.3">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s="5">
        <v>661.55</v>
      </c>
      <c r="U2947" t="s">
        <v>24</v>
      </c>
      <c r="V2947" s="5">
        <f>IFERROR(VALUE(TRIM(TelcoData2[[#This Row],[TotalCharges]])),"")</f>
        <v>661.55</v>
      </c>
      <c r="W2947">
        <f>IF(TelcoData2[[#This Row],[Churn]]="Yes",1,0)</f>
        <v>0</v>
      </c>
      <c r="X2947" t="str">
        <f>IF(TelcoData2[[#This Row],[tenure]]&lt;=12,"0-12 Months",
IF(TelcoData2[[#This Row],[tenure]]&lt;=24,"13-24 Months",
IF(TelcoData2[[#This Row],[tenure]]&lt;=36,"25-36 Months",
IF(TelcoData2[[#This Row],[tenure]]&lt;=48,"37-48 Months",
IF(TelcoData2[[#This Row],[tenure]]&lt;=60,"49-60 Months",
"61-72 Months")))))</f>
        <v>0-12 Months</v>
      </c>
    </row>
    <row r="2948" spans="1:24" x14ac:dyDescent="0.3">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s="5">
        <v>4116.8999999999996</v>
      </c>
      <c r="U2948" t="s">
        <v>24</v>
      </c>
      <c r="V2948" s="5">
        <f>IFERROR(VALUE(TRIM(TelcoData2[[#This Row],[TotalCharges]])),"")</f>
        <v>4116.8999999999996</v>
      </c>
      <c r="W2948">
        <f>IF(TelcoData2[[#This Row],[Churn]]="Yes",1,0)</f>
        <v>0</v>
      </c>
      <c r="X2948" t="str">
        <f>IF(TelcoData2[[#This Row],[tenure]]&lt;=12,"0-12 Months",
IF(TelcoData2[[#This Row],[tenure]]&lt;=24,"13-24 Months",
IF(TelcoData2[[#This Row],[tenure]]&lt;=36,"25-36 Months",
IF(TelcoData2[[#This Row],[tenure]]&lt;=48,"37-48 Months",
IF(TelcoData2[[#This Row],[tenure]]&lt;=60,"49-60 Months",
"61-72 Months")))))</f>
        <v>49-60 Months</v>
      </c>
    </row>
    <row r="2949" spans="1:24" x14ac:dyDescent="0.3">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s="5">
        <v>4494.6499999999996</v>
      </c>
      <c r="U2949" t="s">
        <v>24</v>
      </c>
      <c r="V2949" s="5">
        <f>IFERROR(VALUE(TRIM(TelcoData2[[#This Row],[TotalCharges]])),"")</f>
        <v>4494.6499999999996</v>
      </c>
      <c r="W2949">
        <f>IF(TelcoData2[[#This Row],[Churn]]="Yes",1,0)</f>
        <v>0</v>
      </c>
      <c r="X2949" t="str">
        <f>IF(TelcoData2[[#This Row],[tenure]]&lt;=12,"0-12 Months",
IF(TelcoData2[[#This Row],[tenure]]&lt;=24,"13-24 Months",
IF(TelcoData2[[#This Row],[tenure]]&lt;=36,"25-36 Months",
IF(TelcoData2[[#This Row],[tenure]]&lt;=48,"37-48 Months",
IF(TelcoData2[[#This Row],[tenure]]&lt;=60,"49-60 Months",
"61-72 Months")))))</f>
        <v>49-60 Months</v>
      </c>
    </row>
    <row r="2950" spans="1:24" x14ac:dyDescent="0.3">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s="5">
        <v>4259.3</v>
      </c>
      <c r="U2950" t="s">
        <v>23</v>
      </c>
      <c r="V2950" s="5">
        <f>IFERROR(VALUE(TRIM(TelcoData2[[#This Row],[TotalCharges]])),"")</f>
        <v>4259.3</v>
      </c>
      <c r="W2950">
        <f>IF(TelcoData2[[#This Row],[Churn]]="Yes",1,0)</f>
        <v>1</v>
      </c>
      <c r="X2950" t="str">
        <f>IF(TelcoData2[[#This Row],[tenure]]&lt;=12,"0-12 Months",
IF(TelcoData2[[#This Row],[tenure]]&lt;=24,"13-24 Months",
IF(TelcoData2[[#This Row],[tenure]]&lt;=36,"25-36 Months",
IF(TelcoData2[[#This Row],[tenure]]&lt;=48,"37-48 Months",
IF(TelcoData2[[#This Row],[tenure]]&lt;=60,"49-60 Months",
"61-72 Months")))))</f>
        <v>37-48 Months</v>
      </c>
    </row>
    <row r="2951" spans="1:24" x14ac:dyDescent="0.3">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s="5">
        <v>3282.75</v>
      </c>
      <c r="U2951" t="s">
        <v>24</v>
      </c>
      <c r="V2951" s="5">
        <f>IFERROR(VALUE(TRIM(TelcoData2[[#This Row],[TotalCharges]])),"")</f>
        <v>3282.75</v>
      </c>
      <c r="W2951">
        <f>IF(TelcoData2[[#This Row],[Churn]]="Yes",1,0)</f>
        <v>0</v>
      </c>
      <c r="X2951" t="str">
        <f>IF(TelcoData2[[#This Row],[tenure]]&lt;=12,"0-12 Months",
IF(TelcoData2[[#This Row],[tenure]]&lt;=24,"13-24 Months",
IF(TelcoData2[[#This Row],[tenure]]&lt;=36,"25-36 Months",
IF(TelcoData2[[#This Row],[tenure]]&lt;=48,"37-48 Months",
IF(TelcoData2[[#This Row],[tenure]]&lt;=60,"49-60 Months",
"61-72 Months")))))</f>
        <v>49-60 Months</v>
      </c>
    </row>
    <row r="2952" spans="1:24" x14ac:dyDescent="0.3">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s="5">
        <v>55.7</v>
      </c>
      <c r="U2952" t="s">
        <v>24</v>
      </c>
      <c r="V2952" s="5">
        <f>IFERROR(VALUE(TRIM(TelcoData2[[#This Row],[TotalCharges]])),"")</f>
        <v>55.7</v>
      </c>
      <c r="W2952">
        <f>IF(TelcoData2[[#This Row],[Churn]]="Yes",1,0)</f>
        <v>0</v>
      </c>
      <c r="X2952" t="str">
        <f>IF(TelcoData2[[#This Row],[tenure]]&lt;=12,"0-12 Months",
IF(TelcoData2[[#This Row],[tenure]]&lt;=24,"13-24 Months",
IF(TelcoData2[[#This Row],[tenure]]&lt;=36,"25-36 Months",
IF(TelcoData2[[#This Row],[tenure]]&lt;=48,"37-48 Months",
IF(TelcoData2[[#This Row],[tenure]]&lt;=60,"49-60 Months",
"61-72 Months")))))</f>
        <v>0-12 Months</v>
      </c>
    </row>
    <row r="2953" spans="1:24" x14ac:dyDescent="0.3">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s="5">
        <v>1274.45</v>
      </c>
      <c r="U2953" t="s">
        <v>24</v>
      </c>
      <c r="V2953" s="5">
        <f>IFERROR(VALUE(TRIM(TelcoData2[[#This Row],[TotalCharges]])),"")</f>
        <v>1274.45</v>
      </c>
      <c r="W2953">
        <f>IF(TelcoData2[[#This Row],[Churn]]="Yes",1,0)</f>
        <v>0</v>
      </c>
      <c r="X2953" t="str">
        <f>IF(TelcoData2[[#This Row],[tenure]]&lt;=12,"0-12 Months",
IF(TelcoData2[[#This Row],[tenure]]&lt;=24,"13-24 Months",
IF(TelcoData2[[#This Row],[tenure]]&lt;=36,"25-36 Months",
IF(TelcoData2[[#This Row],[tenure]]&lt;=48,"37-48 Months",
IF(TelcoData2[[#This Row],[tenure]]&lt;=60,"49-60 Months",
"61-72 Months")))))</f>
        <v>13-24 Months</v>
      </c>
    </row>
    <row r="2954" spans="1:24" x14ac:dyDescent="0.3">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s="5">
        <v>493.95</v>
      </c>
      <c r="U2954" t="s">
        <v>24</v>
      </c>
      <c r="V2954" s="5">
        <f>IFERROR(VALUE(TRIM(TelcoData2[[#This Row],[TotalCharges]])),"")</f>
        <v>493.95</v>
      </c>
      <c r="W2954">
        <f>IF(TelcoData2[[#This Row],[Churn]]="Yes",1,0)</f>
        <v>0</v>
      </c>
      <c r="X2954" t="str">
        <f>IF(TelcoData2[[#This Row],[tenure]]&lt;=12,"0-12 Months",
IF(TelcoData2[[#This Row],[tenure]]&lt;=24,"13-24 Months",
IF(TelcoData2[[#This Row],[tenure]]&lt;=36,"25-36 Months",
IF(TelcoData2[[#This Row],[tenure]]&lt;=48,"37-48 Months",
IF(TelcoData2[[#This Row],[tenure]]&lt;=60,"49-60 Months",
"61-72 Months")))))</f>
        <v>25-36 Months</v>
      </c>
    </row>
    <row r="2955" spans="1:24" x14ac:dyDescent="0.3">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s="5">
        <v>2239.65</v>
      </c>
      <c r="U2955" t="s">
        <v>23</v>
      </c>
      <c r="V2955" s="5">
        <f>IFERROR(VALUE(TRIM(TelcoData2[[#This Row],[TotalCharges]])),"")</f>
        <v>2239.65</v>
      </c>
      <c r="W2955">
        <f>IF(TelcoData2[[#This Row],[Churn]]="Yes",1,0)</f>
        <v>1</v>
      </c>
      <c r="X2955" t="str">
        <f>IF(TelcoData2[[#This Row],[tenure]]&lt;=12,"0-12 Months",
IF(TelcoData2[[#This Row],[tenure]]&lt;=24,"13-24 Months",
IF(TelcoData2[[#This Row],[tenure]]&lt;=36,"25-36 Months",
IF(TelcoData2[[#This Row],[tenure]]&lt;=48,"37-48 Months",
IF(TelcoData2[[#This Row],[tenure]]&lt;=60,"49-60 Months",
"61-72 Months")))))</f>
        <v>13-24 Months</v>
      </c>
    </row>
    <row r="2956" spans="1:24" x14ac:dyDescent="0.3">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s="5">
        <v>480.75</v>
      </c>
      <c r="U2956" t="s">
        <v>23</v>
      </c>
      <c r="V2956" s="5">
        <f>IFERROR(VALUE(TRIM(TelcoData2[[#This Row],[TotalCharges]])),"")</f>
        <v>480.75</v>
      </c>
      <c r="W2956">
        <f>IF(TelcoData2[[#This Row],[Churn]]="Yes",1,0)</f>
        <v>1</v>
      </c>
      <c r="X2956" t="str">
        <f>IF(TelcoData2[[#This Row],[tenure]]&lt;=12,"0-12 Months",
IF(TelcoData2[[#This Row],[tenure]]&lt;=24,"13-24 Months",
IF(TelcoData2[[#This Row],[tenure]]&lt;=36,"25-36 Months",
IF(TelcoData2[[#This Row],[tenure]]&lt;=48,"37-48 Months",
IF(TelcoData2[[#This Row],[tenure]]&lt;=60,"49-60 Months",
"61-72 Months")))))</f>
        <v>0-12 Months</v>
      </c>
    </row>
    <row r="2957" spans="1:24" x14ac:dyDescent="0.3">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s="5">
        <v>635.6</v>
      </c>
      <c r="U2957" t="s">
        <v>23</v>
      </c>
      <c r="V2957" s="5">
        <f>IFERROR(VALUE(TRIM(TelcoData2[[#This Row],[TotalCharges]])),"")</f>
        <v>635.6</v>
      </c>
      <c r="W2957">
        <f>IF(TelcoData2[[#This Row],[Churn]]="Yes",1,0)</f>
        <v>1</v>
      </c>
      <c r="X2957" t="str">
        <f>IF(TelcoData2[[#This Row],[tenure]]&lt;=12,"0-12 Months",
IF(TelcoData2[[#This Row],[tenure]]&lt;=24,"13-24 Months",
IF(TelcoData2[[#This Row],[tenure]]&lt;=36,"25-36 Months",
IF(TelcoData2[[#This Row],[tenure]]&lt;=48,"37-48 Months",
IF(TelcoData2[[#This Row],[tenure]]&lt;=60,"49-60 Months",
"61-72 Months")))))</f>
        <v>0-12 Months</v>
      </c>
    </row>
    <row r="2958" spans="1:24" x14ac:dyDescent="0.3">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s="5">
        <v>5038.1499999999996</v>
      </c>
      <c r="U2958" t="s">
        <v>24</v>
      </c>
      <c r="V2958" s="5">
        <f>IFERROR(VALUE(TRIM(TelcoData2[[#This Row],[TotalCharges]])),"")</f>
        <v>5038.1499999999996</v>
      </c>
      <c r="W2958">
        <f>IF(TelcoData2[[#This Row],[Churn]]="Yes",1,0)</f>
        <v>0</v>
      </c>
      <c r="X2958" t="str">
        <f>IF(TelcoData2[[#This Row],[tenure]]&lt;=12,"0-12 Months",
IF(TelcoData2[[#This Row],[tenure]]&lt;=24,"13-24 Months",
IF(TelcoData2[[#This Row],[tenure]]&lt;=36,"25-36 Months",
IF(TelcoData2[[#This Row],[tenure]]&lt;=48,"37-48 Months",
IF(TelcoData2[[#This Row],[tenure]]&lt;=60,"49-60 Months",
"61-72 Months")))))</f>
        <v>49-60 Months</v>
      </c>
    </row>
    <row r="2959" spans="1:24" x14ac:dyDescent="0.3">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s="5">
        <v>324.2</v>
      </c>
      <c r="U2959" t="s">
        <v>24</v>
      </c>
      <c r="V2959" s="5">
        <f>IFERROR(VALUE(TRIM(TelcoData2[[#This Row],[TotalCharges]])),"")</f>
        <v>324.2</v>
      </c>
      <c r="W2959">
        <f>IF(TelcoData2[[#This Row],[Churn]]="Yes",1,0)</f>
        <v>0</v>
      </c>
      <c r="X2959" t="str">
        <f>IF(TelcoData2[[#This Row],[tenure]]&lt;=12,"0-12 Months",
IF(TelcoData2[[#This Row],[tenure]]&lt;=24,"13-24 Months",
IF(TelcoData2[[#This Row],[tenure]]&lt;=36,"25-36 Months",
IF(TelcoData2[[#This Row],[tenure]]&lt;=48,"37-48 Months",
IF(TelcoData2[[#This Row],[tenure]]&lt;=60,"49-60 Months",
"61-72 Months")))))</f>
        <v>0-12 Months</v>
      </c>
    </row>
    <row r="2960" spans="1:24" x14ac:dyDescent="0.3">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s="5">
        <v>19.55</v>
      </c>
      <c r="U2960" t="s">
        <v>24</v>
      </c>
      <c r="V2960" s="5">
        <f>IFERROR(VALUE(TRIM(TelcoData2[[#This Row],[TotalCharges]])),"")</f>
        <v>19.55</v>
      </c>
      <c r="W2960">
        <f>IF(TelcoData2[[#This Row],[Churn]]="Yes",1,0)</f>
        <v>0</v>
      </c>
      <c r="X2960" t="str">
        <f>IF(TelcoData2[[#This Row],[tenure]]&lt;=12,"0-12 Months",
IF(TelcoData2[[#This Row],[tenure]]&lt;=24,"13-24 Months",
IF(TelcoData2[[#This Row],[tenure]]&lt;=36,"25-36 Months",
IF(TelcoData2[[#This Row],[tenure]]&lt;=48,"37-48 Months",
IF(TelcoData2[[#This Row],[tenure]]&lt;=60,"49-60 Months",
"61-72 Months")))))</f>
        <v>0-12 Months</v>
      </c>
    </row>
    <row r="2961" spans="1:24" x14ac:dyDescent="0.3">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s="5">
        <v>2793.55</v>
      </c>
      <c r="U2961" t="s">
        <v>24</v>
      </c>
      <c r="V2961" s="5">
        <f>IFERROR(VALUE(TRIM(TelcoData2[[#This Row],[TotalCharges]])),"")</f>
        <v>2793.55</v>
      </c>
      <c r="W2961">
        <f>IF(TelcoData2[[#This Row],[Churn]]="Yes",1,0)</f>
        <v>0</v>
      </c>
      <c r="X2961" t="str">
        <f>IF(TelcoData2[[#This Row],[tenure]]&lt;=12,"0-12 Months",
IF(TelcoData2[[#This Row],[tenure]]&lt;=24,"13-24 Months",
IF(TelcoData2[[#This Row],[tenure]]&lt;=36,"25-36 Months",
IF(TelcoData2[[#This Row],[tenure]]&lt;=48,"37-48 Months",
IF(TelcoData2[[#This Row],[tenure]]&lt;=60,"49-60 Months",
"61-72 Months")))))</f>
        <v>25-36 Months</v>
      </c>
    </row>
    <row r="2962" spans="1:24" x14ac:dyDescent="0.3">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s="5">
        <v>2095</v>
      </c>
      <c r="U2962" t="s">
        <v>23</v>
      </c>
      <c r="V2962" s="5">
        <f>IFERROR(VALUE(TRIM(TelcoData2[[#This Row],[TotalCharges]])),"")</f>
        <v>2095</v>
      </c>
      <c r="W2962">
        <f>IF(TelcoData2[[#This Row],[Churn]]="Yes",1,0)</f>
        <v>1</v>
      </c>
      <c r="X2962" t="str">
        <f>IF(TelcoData2[[#This Row],[tenure]]&lt;=12,"0-12 Months",
IF(TelcoData2[[#This Row],[tenure]]&lt;=24,"13-24 Months",
IF(TelcoData2[[#This Row],[tenure]]&lt;=36,"25-36 Months",
IF(TelcoData2[[#This Row],[tenure]]&lt;=48,"37-48 Months",
IF(TelcoData2[[#This Row],[tenure]]&lt;=60,"49-60 Months",
"61-72 Months")))))</f>
        <v>13-24 Months</v>
      </c>
    </row>
    <row r="2963" spans="1:24" x14ac:dyDescent="0.3">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s="5">
        <v>648.65</v>
      </c>
      <c r="U2963" t="s">
        <v>24</v>
      </c>
      <c r="V2963" s="5">
        <f>IFERROR(VALUE(TRIM(TelcoData2[[#This Row],[TotalCharges]])),"")</f>
        <v>648.65</v>
      </c>
      <c r="W2963">
        <f>IF(TelcoData2[[#This Row],[Churn]]="Yes",1,0)</f>
        <v>0</v>
      </c>
      <c r="X2963" t="str">
        <f>IF(TelcoData2[[#This Row],[tenure]]&lt;=12,"0-12 Months",
IF(TelcoData2[[#This Row],[tenure]]&lt;=24,"13-24 Months",
IF(TelcoData2[[#This Row],[tenure]]&lt;=36,"25-36 Months",
IF(TelcoData2[[#This Row],[tenure]]&lt;=48,"37-48 Months",
IF(TelcoData2[[#This Row],[tenure]]&lt;=60,"49-60 Months",
"61-72 Months")))))</f>
        <v>0-12 Months</v>
      </c>
    </row>
    <row r="2964" spans="1:24" x14ac:dyDescent="0.3">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s="5">
        <v>95.05</v>
      </c>
      <c r="U2964" t="s">
        <v>23</v>
      </c>
      <c r="V2964" s="5">
        <f>IFERROR(VALUE(TRIM(TelcoData2[[#This Row],[TotalCharges]])),"")</f>
        <v>95.05</v>
      </c>
      <c r="W2964">
        <f>IF(TelcoData2[[#This Row],[Churn]]="Yes",1,0)</f>
        <v>1</v>
      </c>
      <c r="X2964" t="str">
        <f>IF(TelcoData2[[#This Row],[tenure]]&lt;=12,"0-12 Months",
IF(TelcoData2[[#This Row],[tenure]]&lt;=24,"13-24 Months",
IF(TelcoData2[[#This Row],[tenure]]&lt;=36,"25-36 Months",
IF(TelcoData2[[#This Row],[tenure]]&lt;=48,"37-48 Months",
IF(TelcoData2[[#This Row],[tenure]]&lt;=60,"49-60 Months",
"61-72 Months")))))</f>
        <v>0-12 Months</v>
      </c>
    </row>
    <row r="2965" spans="1:24" x14ac:dyDescent="0.3">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s="5">
        <v>917.15</v>
      </c>
      <c r="U2965" t="s">
        <v>24</v>
      </c>
      <c r="V2965" s="5">
        <f>IFERROR(VALUE(TRIM(TelcoData2[[#This Row],[TotalCharges]])),"")</f>
        <v>917.15</v>
      </c>
      <c r="W2965">
        <f>IF(TelcoData2[[#This Row],[Churn]]="Yes",1,0)</f>
        <v>0</v>
      </c>
      <c r="X2965" t="str">
        <f>IF(TelcoData2[[#This Row],[tenure]]&lt;=12,"0-12 Months",
IF(TelcoData2[[#This Row],[tenure]]&lt;=24,"13-24 Months",
IF(TelcoData2[[#This Row],[tenure]]&lt;=36,"25-36 Months",
IF(TelcoData2[[#This Row],[tenure]]&lt;=48,"37-48 Months",
IF(TelcoData2[[#This Row],[tenure]]&lt;=60,"49-60 Months",
"61-72 Months")))))</f>
        <v>25-36 Months</v>
      </c>
    </row>
    <row r="2966" spans="1:24" x14ac:dyDescent="0.3">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s="5">
        <v>1346.9</v>
      </c>
      <c r="U2966" t="s">
        <v>24</v>
      </c>
      <c r="V2966" s="5">
        <f>IFERROR(VALUE(TRIM(TelcoData2[[#This Row],[TotalCharges]])),"")</f>
        <v>1346.9</v>
      </c>
      <c r="W2966">
        <f>IF(TelcoData2[[#This Row],[Churn]]="Yes",1,0)</f>
        <v>0</v>
      </c>
      <c r="X2966" t="str">
        <f>IF(TelcoData2[[#This Row],[tenure]]&lt;=12,"0-12 Months",
IF(TelcoData2[[#This Row],[tenure]]&lt;=24,"13-24 Months",
IF(TelcoData2[[#This Row],[tenure]]&lt;=36,"25-36 Months",
IF(TelcoData2[[#This Row],[tenure]]&lt;=48,"37-48 Months",
IF(TelcoData2[[#This Row],[tenure]]&lt;=60,"49-60 Months",
"61-72 Months")))))</f>
        <v>13-24 Months</v>
      </c>
    </row>
    <row r="2967" spans="1:24" x14ac:dyDescent="0.3">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s="5">
        <v>4242.3500000000004</v>
      </c>
      <c r="U2967" t="s">
        <v>23</v>
      </c>
      <c r="V2967" s="5">
        <f>IFERROR(VALUE(TRIM(TelcoData2[[#This Row],[TotalCharges]])),"")</f>
        <v>4242.3500000000004</v>
      </c>
      <c r="W2967">
        <f>IF(TelcoData2[[#This Row],[Churn]]="Yes",1,0)</f>
        <v>1</v>
      </c>
      <c r="X2967" t="str">
        <f>IF(TelcoData2[[#This Row],[tenure]]&lt;=12,"0-12 Months",
IF(TelcoData2[[#This Row],[tenure]]&lt;=24,"13-24 Months",
IF(TelcoData2[[#This Row],[tenure]]&lt;=36,"25-36 Months",
IF(TelcoData2[[#This Row],[tenure]]&lt;=48,"37-48 Months",
IF(TelcoData2[[#This Row],[tenure]]&lt;=60,"49-60 Months",
"61-72 Months")))))</f>
        <v>49-60 Months</v>
      </c>
    </row>
    <row r="2968" spans="1:24" x14ac:dyDescent="0.3">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s="5">
        <v>672.7</v>
      </c>
      <c r="U2968" t="s">
        <v>24</v>
      </c>
      <c r="V2968" s="5">
        <f>IFERROR(VALUE(TRIM(TelcoData2[[#This Row],[TotalCharges]])),"")</f>
        <v>672.7</v>
      </c>
      <c r="W2968">
        <f>IF(TelcoData2[[#This Row],[Churn]]="Yes",1,0)</f>
        <v>0</v>
      </c>
      <c r="X2968" t="str">
        <f>IF(TelcoData2[[#This Row],[tenure]]&lt;=12,"0-12 Months",
IF(TelcoData2[[#This Row],[tenure]]&lt;=24,"13-24 Months",
IF(TelcoData2[[#This Row],[tenure]]&lt;=36,"25-36 Months",
IF(TelcoData2[[#This Row],[tenure]]&lt;=48,"37-48 Months",
IF(TelcoData2[[#This Row],[tenure]]&lt;=60,"49-60 Months",
"61-72 Months")))))</f>
        <v>13-24 Months</v>
      </c>
    </row>
    <row r="2969" spans="1:24" x14ac:dyDescent="0.3">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s="5">
        <v>6561.25</v>
      </c>
      <c r="U2969" t="s">
        <v>24</v>
      </c>
      <c r="V2969" s="5">
        <f>IFERROR(VALUE(TRIM(TelcoData2[[#This Row],[TotalCharges]])),"")</f>
        <v>6561.25</v>
      </c>
      <c r="W2969">
        <f>IF(TelcoData2[[#This Row],[Churn]]="Yes",1,0)</f>
        <v>0</v>
      </c>
      <c r="X2969" t="str">
        <f>IF(TelcoData2[[#This Row],[tenure]]&lt;=12,"0-12 Months",
IF(TelcoData2[[#This Row],[tenure]]&lt;=24,"13-24 Months",
IF(TelcoData2[[#This Row],[tenure]]&lt;=36,"25-36 Months",
IF(TelcoData2[[#This Row],[tenure]]&lt;=48,"37-48 Months",
IF(TelcoData2[[#This Row],[tenure]]&lt;=60,"49-60 Months",
"61-72 Months")))))</f>
        <v>49-60 Months</v>
      </c>
    </row>
    <row r="2970" spans="1:24" x14ac:dyDescent="0.3">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s="5">
        <v>268.45</v>
      </c>
      <c r="U2970" t="s">
        <v>24</v>
      </c>
      <c r="V2970" s="5">
        <f>IFERROR(VALUE(TRIM(TelcoData2[[#This Row],[TotalCharges]])),"")</f>
        <v>268.45</v>
      </c>
      <c r="W2970">
        <f>IF(TelcoData2[[#This Row],[Churn]]="Yes",1,0)</f>
        <v>0</v>
      </c>
      <c r="X2970" t="str">
        <f>IF(TelcoData2[[#This Row],[tenure]]&lt;=12,"0-12 Months",
IF(TelcoData2[[#This Row],[tenure]]&lt;=24,"13-24 Months",
IF(TelcoData2[[#This Row],[tenure]]&lt;=36,"25-36 Months",
IF(TelcoData2[[#This Row],[tenure]]&lt;=48,"37-48 Months",
IF(TelcoData2[[#This Row],[tenure]]&lt;=60,"49-60 Months",
"61-72 Months")))))</f>
        <v>0-12 Months</v>
      </c>
    </row>
    <row r="2971" spans="1:24" x14ac:dyDescent="0.3">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s="5">
        <v>7337.55</v>
      </c>
      <c r="U2971" t="s">
        <v>24</v>
      </c>
      <c r="V2971" s="5">
        <f>IFERROR(VALUE(TRIM(TelcoData2[[#This Row],[TotalCharges]])),"")</f>
        <v>7337.55</v>
      </c>
      <c r="W2971">
        <f>IF(TelcoData2[[#This Row],[Churn]]="Yes",1,0)</f>
        <v>0</v>
      </c>
      <c r="X2971" t="str">
        <f>IF(TelcoData2[[#This Row],[tenure]]&lt;=12,"0-12 Months",
IF(TelcoData2[[#This Row],[tenure]]&lt;=24,"13-24 Months",
IF(TelcoData2[[#This Row],[tenure]]&lt;=36,"25-36 Months",
IF(TelcoData2[[#This Row],[tenure]]&lt;=48,"37-48 Months",
IF(TelcoData2[[#This Row],[tenure]]&lt;=60,"49-60 Months",
"61-72 Months")))))</f>
        <v>61-72 Months</v>
      </c>
    </row>
    <row r="2972" spans="1:24" x14ac:dyDescent="0.3">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s="5">
        <v>331.9</v>
      </c>
      <c r="U2972" t="s">
        <v>23</v>
      </c>
      <c r="V2972" s="5">
        <f>IFERROR(VALUE(TRIM(TelcoData2[[#This Row],[TotalCharges]])),"")</f>
        <v>331.9</v>
      </c>
      <c r="W2972">
        <f>IF(TelcoData2[[#This Row],[Churn]]="Yes",1,0)</f>
        <v>1</v>
      </c>
      <c r="X2972" t="str">
        <f>IF(TelcoData2[[#This Row],[tenure]]&lt;=12,"0-12 Months",
IF(TelcoData2[[#This Row],[tenure]]&lt;=24,"13-24 Months",
IF(TelcoData2[[#This Row],[tenure]]&lt;=36,"25-36 Months",
IF(TelcoData2[[#This Row],[tenure]]&lt;=48,"37-48 Months",
IF(TelcoData2[[#This Row],[tenure]]&lt;=60,"49-60 Months",
"61-72 Months")))))</f>
        <v>0-12 Months</v>
      </c>
    </row>
    <row r="2973" spans="1:24" x14ac:dyDescent="0.3">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s="5">
        <v>5194.05</v>
      </c>
      <c r="U2973" t="s">
        <v>24</v>
      </c>
      <c r="V2973" s="5">
        <f>IFERROR(VALUE(TRIM(TelcoData2[[#This Row],[TotalCharges]])),"")</f>
        <v>5194.05</v>
      </c>
      <c r="W2973">
        <f>IF(TelcoData2[[#This Row],[Churn]]="Yes",1,0)</f>
        <v>0</v>
      </c>
      <c r="X2973" t="str">
        <f>IF(TelcoData2[[#This Row],[tenure]]&lt;=12,"0-12 Months",
IF(TelcoData2[[#This Row],[tenure]]&lt;=24,"13-24 Months",
IF(TelcoData2[[#This Row],[tenure]]&lt;=36,"25-36 Months",
IF(TelcoData2[[#This Row],[tenure]]&lt;=48,"37-48 Months",
IF(TelcoData2[[#This Row],[tenure]]&lt;=60,"49-60 Months",
"61-72 Months")))))</f>
        <v>49-60 Months</v>
      </c>
    </row>
    <row r="2974" spans="1:24" x14ac:dyDescent="0.3">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s="5">
        <v>4478.8500000000004</v>
      </c>
      <c r="U2974" t="s">
        <v>24</v>
      </c>
      <c r="V2974" s="5">
        <f>IFERROR(VALUE(TRIM(TelcoData2[[#This Row],[TotalCharges]])),"")</f>
        <v>4478.8500000000004</v>
      </c>
      <c r="W2974">
        <f>IF(TelcoData2[[#This Row],[Churn]]="Yes",1,0)</f>
        <v>0</v>
      </c>
      <c r="X2974" t="str">
        <f>IF(TelcoData2[[#This Row],[tenure]]&lt;=12,"0-12 Months",
IF(TelcoData2[[#This Row],[tenure]]&lt;=24,"13-24 Months",
IF(TelcoData2[[#This Row],[tenure]]&lt;=36,"25-36 Months",
IF(TelcoData2[[#This Row],[tenure]]&lt;=48,"37-48 Months",
IF(TelcoData2[[#This Row],[tenure]]&lt;=60,"49-60 Months",
"61-72 Months")))))</f>
        <v>61-72 Months</v>
      </c>
    </row>
    <row r="2975" spans="1:24" x14ac:dyDescent="0.3">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s="5">
        <v>6283.3</v>
      </c>
      <c r="U2975" t="s">
        <v>23</v>
      </c>
      <c r="V2975" s="5">
        <f>IFERROR(VALUE(TRIM(TelcoData2[[#This Row],[TotalCharges]])),"")</f>
        <v>6283.3</v>
      </c>
      <c r="W2975">
        <f>IF(TelcoData2[[#This Row],[Churn]]="Yes",1,0)</f>
        <v>1</v>
      </c>
      <c r="X2975" t="str">
        <f>IF(TelcoData2[[#This Row],[tenure]]&lt;=12,"0-12 Months",
IF(TelcoData2[[#This Row],[tenure]]&lt;=24,"13-24 Months",
IF(TelcoData2[[#This Row],[tenure]]&lt;=36,"25-36 Months",
IF(TelcoData2[[#This Row],[tenure]]&lt;=48,"37-48 Months",
IF(TelcoData2[[#This Row],[tenure]]&lt;=60,"49-60 Months",
"61-72 Months")))))</f>
        <v>61-72 Months</v>
      </c>
    </row>
    <row r="2976" spans="1:24" x14ac:dyDescent="0.3">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s="5">
        <v>2659.4</v>
      </c>
      <c r="U2976" t="s">
        <v>23</v>
      </c>
      <c r="V2976" s="5">
        <f>IFERROR(VALUE(TRIM(TelcoData2[[#This Row],[TotalCharges]])),"")</f>
        <v>2659.4</v>
      </c>
      <c r="W2976">
        <f>IF(TelcoData2[[#This Row],[Churn]]="Yes",1,0)</f>
        <v>1</v>
      </c>
      <c r="X2976" t="str">
        <f>IF(TelcoData2[[#This Row],[tenure]]&lt;=12,"0-12 Months",
IF(TelcoData2[[#This Row],[tenure]]&lt;=24,"13-24 Months",
IF(TelcoData2[[#This Row],[tenure]]&lt;=36,"25-36 Months",
IF(TelcoData2[[#This Row],[tenure]]&lt;=48,"37-48 Months",
IF(TelcoData2[[#This Row],[tenure]]&lt;=60,"49-60 Months",
"61-72 Months")))))</f>
        <v>25-36 Months</v>
      </c>
    </row>
    <row r="2977" spans="1:24" x14ac:dyDescent="0.3">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s="5">
        <v>196.9</v>
      </c>
      <c r="U2977" t="s">
        <v>24</v>
      </c>
      <c r="V2977" s="5">
        <f>IFERROR(VALUE(TRIM(TelcoData2[[#This Row],[TotalCharges]])),"")</f>
        <v>196.9</v>
      </c>
      <c r="W2977">
        <f>IF(TelcoData2[[#This Row],[Churn]]="Yes",1,0)</f>
        <v>0</v>
      </c>
      <c r="X2977" t="str">
        <f>IF(TelcoData2[[#This Row],[tenure]]&lt;=12,"0-12 Months",
IF(TelcoData2[[#This Row],[tenure]]&lt;=24,"13-24 Months",
IF(TelcoData2[[#This Row],[tenure]]&lt;=36,"25-36 Months",
IF(TelcoData2[[#This Row],[tenure]]&lt;=48,"37-48 Months",
IF(TelcoData2[[#This Row],[tenure]]&lt;=60,"49-60 Months",
"61-72 Months")))))</f>
        <v>0-12 Months</v>
      </c>
    </row>
    <row r="2978" spans="1:24" x14ac:dyDescent="0.3">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s="5">
        <v>439.2</v>
      </c>
      <c r="U2978" t="s">
        <v>24</v>
      </c>
      <c r="V2978" s="5">
        <f>IFERROR(VALUE(TRIM(TelcoData2[[#This Row],[TotalCharges]])),"")</f>
        <v>439.2</v>
      </c>
      <c r="W2978">
        <f>IF(TelcoData2[[#This Row],[Churn]]="Yes",1,0)</f>
        <v>0</v>
      </c>
      <c r="X2978" t="str">
        <f>IF(TelcoData2[[#This Row],[tenure]]&lt;=12,"0-12 Months",
IF(TelcoData2[[#This Row],[tenure]]&lt;=24,"13-24 Months",
IF(TelcoData2[[#This Row],[tenure]]&lt;=36,"25-36 Months",
IF(TelcoData2[[#This Row],[tenure]]&lt;=48,"37-48 Months",
IF(TelcoData2[[#This Row],[tenure]]&lt;=60,"49-60 Months",
"61-72 Months")))))</f>
        <v>13-24 Months</v>
      </c>
    </row>
    <row r="2979" spans="1:24" x14ac:dyDescent="0.3">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s="5">
        <v>19.5</v>
      </c>
      <c r="U2979" t="s">
        <v>24</v>
      </c>
      <c r="V2979" s="5">
        <f>IFERROR(VALUE(TRIM(TelcoData2[[#This Row],[TotalCharges]])),"")</f>
        <v>19.5</v>
      </c>
      <c r="W2979">
        <f>IF(TelcoData2[[#This Row],[Churn]]="Yes",1,0)</f>
        <v>0</v>
      </c>
      <c r="X2979" t="str">
        <f>IF(TelcoData2[[#This Row],[tenure]]&lt;=12,"0-12 Months",
IF(TelcoData2[[#This Row],[tenure]]&lt;=24,"13-24 Months",
IF(TelcoData2[[#This Row],[tenure]]&lt;=36,"25-36 Months",
IF(TelcoData2[[#This Row],[tenure]]&lt;=48,"37-48 Months",
IF(TelcoData2[[#This Row],[tenure]]&lt;=60,"49-60 Months",
"61-72 Months")))))</f>
        <v>0-12 Months</v>
      </c>
    </row>
    <row r="2980" spans="1:24" x14ac:dyDescent="0.3">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s="5">
        <v>2107.15</v>
      </c>
      <c r="U2980" t="s">
        <v>24</v>
      </c>
      <c r="V2980" s="5">
        <f>IFERROR(VALUE(TRIM(TelcoData2[[#This Row],[TotalCharges]])),"")</f>
        <v>2107.15</v>
      </c>
      <c r="W2980">
        <f>IF(TelcoData2[[#This Row],[Churn]]="Yes",1,0)</f>
        <v>0</v>
      </c>
      <c r="X2980" t="str">
        <f>IF(TelcoData2[[#This Row],[tenure]]&lt;=12,"0-12 Months",
IF(TelcoData2[[#This Row],[tenure]]&lt;=24,"13-24 Months",
IF(TelcoData2[[#This Row],[tenure]]&lt;=36,"25-36 Months",
IF(TelcoData2[[#This Row],[tenure]]&lt;=48,"37-48 Months",
IF(TelcoData2[[#This Row],[tenure]]&lt;=60,"49-60 Months",
"61-72 Months")))))</f>
        <v>13-24 Months</v>
      </c>
    </row>
    <row r="2981" spans="1:24" x14ac:dyDescent="0.3">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s="5">
        <v>3035.8</v>
      </c>
      <c r="U2981" t="s">
        <v>24</v>
      </c>
      <c r="V2981" s="5">
        <f>IFERROR(VALUE(TRIM(TelcoData2[[#This Row],[TotalCharges]])),"")</f>
        <v>3035.8</v>
      </c>
      <c r="W2981">
        <f>IF(TelcoData2[[#This Row],[Churn]]="Yes",1,0)</f>
        <v>0</v>
      </c>
      <c r="X2981" t="str">
        <f>IF(TelcoData2[[#This Row],[tenure]]&lt;=12,"0-12 Months",
IF(TelcoData2[[#This Row],[tenure]]&lt;=24,"13-24 Months",
IF(TelcoData2[[#This Row],[tenure]]&lt;=36,"25-36 Months",
IF(TelcoData2[[#This Row],[tenure]]&lt;=48,"37-48 Months",
IF(TelcoData2[[#This Row],[tenure]]&lt;=60,"49-60 Months",
"61-72 Months")))))</f>
        <v>49-60 Months</v>
      </c>
    </row>
    <row r="2982" spans="1:24" x14ac:dyDescent="0.3">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s="5">
        <v>1866.45</v>
      </c>
      <c r="U2982" t="s">
        <v>24</v>
      </c>
      <c r="V2982" s="5">
        <f>IFERROR(VALUE(TRIM(TelcoData2[[#This Row],[TotalCharges]])),"")</f>
        <v>1866.45</v>
      </c>
      <c r="W2982">
        <f>IF(TelcoData2[[#This Row],[Churn]]="Yes",1,0)</f>
        <v>0</v>
      </c>
      <c r="X2982" t="str">
        <f>IF(TelcoData2[[#This Row],[tenure]]&lt;=12,"0-12 Months",
IF(TelcoData2[[#This Row],[tenure]]&lt;=24,"13-24 Months",
IF(TelcoData2[[#This Row],[tenure]]&lt;=36,"25-36 Months",
IF(TelcoData2[[#This Row],[tenure]]&lt;=48,"37-48 Months",
IF(TelcoData2[[#This Row],[tenure]]&lt;=60,"49-60 Months",
"61-72 Months")))))</f>
        <v>61-72 Months</v>
      </c>
    </row>
    <row r="2983" spans="1:24" x14ac:dyDescent="0.3">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s="5">
        <v>1430.95</v>
      </c>
      <c r="U2983" t="s">
        <v>24</v>
      </c>
      <c r="V2983" s="5">
        <f>IFERROR(VALUE(TRIM(TelcoData2[[#This Row],[TotalCharges]])),"")</f>
        <v>1430.95</v>
      </c>
      <c r="W2983">
        <f>IF(TelcoData2[[#This Row],[Churn]]="Yes",1,0)</f>
        <v>0</v>
      </c>
      <c r="X2983" t="str">
        <f>IF(TelcoData2[[#This Row],[tenure]]&lt;=12,"0-12 Months",
IF(TelcoData2[[#This Row],[tenure]]&lt;=24,"13-24 Months",
IF(TelcoData2[[#This Row],[tenure]]&lt;=36,"25-36 Months",
IF(TelcoData2[[#This Row],[tenure]]&lt;=48,"37-48 Months",
IF(TelcoData2[[#This Row],[tenure]]&lt;=60,"49-60 Months",
"61-72 Months")))))</f>
        <v>61-72 Months</v>
      </c>
    </row>
    <row r="2984" spans="1:24" x14ac:dyDescent="0.3">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s="5">
        <v>1071.5999999999999</v>
      </c>
      <c r="U2984" t="s">
        <v>24</v>
      </c>
      <c r="V2984" s="5">
        <f>IFERROR(VALUE(TRIM(TelcoData2[[#This Row],[TotalCharges]])),"")</f>
        <v>1071.5999999999999</v>
      </c>
      <c r="W2984">
        <f>IF(TelcoData2[[#This Row],[Churn]]="Yes",1,0)</f>
        <v>0</v>
      </c>
      <c r="X2984" t="str">
        <f>IF(TelcoData2[[#This Row],[tenure]]&lt;=12,"0-12 Months",
IF(TelcoData2[[#This Row],[tenure]]&lt;=24,"13-24 Months",
IF(TelcoData2[[#This Row],[tenure]]&lt;=36,"25-36 Months",
IF(TelcoData2[[#This Row],[tenure]]&lt;=48,"37-48 Months",
IF(TelcoData2[[#This Row],[tenure]]&lt;=60,"49-60 Months",
"61-72 Months")))))</f>
        <v>49-60 Months</v>
      </c>
    </row>
    <row r="2985" spans="1:24" x14ac:dyDescent="0.3">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s="5">
        <v>6457.15</v>
      </c>
      <c r="U2985" t="s">
        <v>24</v>
      </c>
      <c r="V2985" s="5">
        <f>IFERROR(VALUE(TRIM(TelcoData2[[#This Row],[TotalCharges]])),"")</f>
        <v>6457.15</v>
      </c>
      <c r="W2985">
        <f>IF(TelcoData2[[#This Row],[Churn]]="Yes",1,0)</f>
        <v>0</v>
      </c>
      <c r="X2985" t="str">
        <f>IF(TelcoData2[[#This Row],[tenure]]&lt;=12,"0-12 Months",
IF(TelcoData2[[#This Row],[tenure]]&lt;=24,"13-24 Months",
IF(TelcoData2[[#This Row],[tenure]]&lt;=36,"25-36 Months",
IF(TelcoData2[[#This Row],[tenure]]&lt;=48,"37-48 Months",
IF(TelcoData2[[#This Row],[tenure]]&lt;=60,"49-60 Months",
"61-72 Months")))))</f>
        <v>61-72 Months</v>
      </c>
    </row>
    <row r="2986" spans="1:24" x14ac:dyDescent="0.3">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s="5">
        <v>684.05</v>
      </c>
      <c r="U2986" t="s">
        <v>24</v>
      </c>
      <c r="V2986" s="5">
        <f>IFERROR(VALUE(TRIM(TelcoData2[[#This Row],[TotalCharges]])),"")</f>
        <v>684.05</v>
      </c>
      <c r="W2986">
        <f>IF(TelcoData2[[#This Row],[Churn]]="Yes",1,0)</f>
        <v>0</v>
      </c>
      <c r="X2986" t="str">
        <f>IF(TelcoData2[[#This Row],[tenure]]&lt;=12,"0-12 Months",
IF(TelcoData2[[#This Row],[tenure]]&lt;=24,"13-24 Months",
IF(TelcoData2[[#This Row],[tenure]]&lt;=36,"25-36 Months",
IF(TelcoData2[[#This Row],[tenure]]&lt;=48,"37-48 Months",
IF(TelcoData2[[#This Row],[tenure]]&lt;=60,"49-60 Months",
"61-72 Months")))))</f>
        <v>25-36 Months</v>
      </c>
    </row>
    <row r="2987" spans="1:24" x14ac:dyDescent="0.3">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s="5">
        <v>3914.05</v>
      </c>
      <c r="U2987" t="s">
        <v>24</v>
      </c>
      <c r="V2987" s="5">
        <f>IFERROR(VALUE(TRIM(TelcoData2[[#This Row],[TotalCharges]])),"")</f>
        <v>3914.05</v>
      </c>
      <c r="W2987">
        <f>IF(TelcoData2[[#This Row],[Churn]]="Yes",1,0)</f>
        <v>0</v>
      </c>
      <c r="X2987" t="str">
        <f>IF(TelcoData2[[#This Row],[tenure]]&lt;=12,"0-12 Months",
IF(TelcoData2[[#This Row],[tenure]]&lt;=24,"13-24 Months",
IF(TelcoData2[[#This Row],[tenure]]&lt;=36,"25-36 Months",
IF(TelcoData2[[#This Row],[tenure]]&lt;=48,"37-48 Months",
IF(TelcoData2[[#This Row],[tenure]]&lt;=60,"49-60 Months",
"61-72 Months")))))</f>
        <v>25-36 Months</v>
      </c>
    </row>
    <row r="2988" spans="1:24" x14ac:dyDescent="0.3">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s="5">
        <v>3842.6</v>
      </c>
      <c r="U2988" t="s">
        <v>24</v>
      </c>
      <c r="V2988" s="5">
        <f>IFERROR(VALUE(TRIM(TelcoData2[[#This Row],[TotalCharges]])),"")</f>
        <v>3842.6</v>
      </c>
      <c r="W2988">
        <f>IF(TelcoData2[[#This Row],[Churn]]="Yes",1,0)</f>
        <v>0</v>
      </c>
      <c r="X2988" t="str">
        <f>IF(TelcoData2[[#This Row],[tenure]]&lt;=12,"0-12 Months",
IF(TelcoData2[[#This Row],[tenure]]&lt;=24,"13-24 Months",
IF(TelcoData2[[#This Row],[tenure]]&lt;=36,"25-36 Months",
IF(TelcoData2[[#This Row],[tenure]]&lt;=48,"37-48 Months",
IF(TelcoData2[[#This Row],[tenure]]&lt;=60,"49-60 Months",
"61-72 Months")))))</f>
        <v>49-60 Months</v>
      </c>
    </row>
    <row r="2989" spans="1:24" x14ac:dyDescent="0.3">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s="5">
        <v>670.35</v>
      </c>
      <c r="U2989" t="s">
        <v>24</v>
      </c>
      <c r="V2989" s="5">
        <f>IFERROR(VALUE(TRIM(TelcoData2[[#This Row],[TotalCharges]])),"")</f>
        <v>670.35</v>
      </c>
      <c r="W2989">
        <f>IF(TelcoData2[[#This Row],[Churn]]="Yes",1,0)</f>
        <v>0</v>
      </c>
      <c r="X2989" t="str">
        <f>IF(TelcoData2[[#This Row],[tenure]]&lt;=12,"0-12 Months",
IF(TelcoData2[[#This Row],[tenure]]&lt;=24,"13-24 Months",
IF(TelcoData2[[#This Row],[tenure]]&lt;=36,"25-36 Months",
IF(TelcoData2[[#This Row],[tenure]]&lt;=48,"37-48 Months",
IF(TelcoData2[[#This Row],[tenure]]&lt;=60,"49-60 Months",
"61-72 Months")))))</f>
        <v>25-36 Months</v>
      </c>
    </row>
    <row r="2990" spans="1:24" x14ac:dyDescent="0.3">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s="5">
        <v>7880.25</v>
      </c>
      <c r="U2990" t="s">
        <v>24</v>
      </c>
      <c r="V2990" s="5">
        <f>IFERROR(VALUE(TRIM(TelcoData2[[#This Row],[TotalCharges]])),"")</f>
        <v>7880.25</v>
      </c>
      <c r="W2990">
        <f>IF(TelcoData2[[#This Row],[Churn]]="Yes",1,0)</f>
        <v>0</v>
      </c>
      <c r="X2990" t="str">
        <f>IF(TelcoData2[[#This Row],[tenure]]&lt;=12,"0-12 Months",
IF(TelcoData2[[#This Row],[tenure]]&lt;=24,"13-24 Months",
IF(TelcoData2[[#This Row],[tenure]]&lt;=36,"25-36 Months",
IF(TelcoData2[[#This Row],[tenure]]&lt;=48,"37-48 Months",
IF(TelcoData2[[#This Row],[tenure]]&lt;=60,"49-60 Months",
"61-72 Months")))))</f>
        <v>61-72 Months</v>
      </c>
    </row>
    <row r="2991" spans="1:24" x14ac:dyDescent="0.3">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s="5">
        <v>19.2</v>
      </c>
      <c r="U2991" t="s">
        <v>24</v>
      </c>
      <c r="V2991" s="5">
        <f>IFERROR(VALUE(TRIM(TelcoData2[[#This Row],[TotalCharges]])),"")</f>
        <v>19.2</v>
      </c>
      <c r="W2991">
        <f>IF(TelcoData2[[#This Row],[Churn]]="Yes",1,0)</f>
        <v>0</v>
      </c>
      <c r="X2991" t="str">
        <f>IF(TelcoData2[[#This Row],[tenure]]&lt;=12,"0-12 Months",
IF(TelcoData2[[#This Row],[tenure]]&lt;=24,"13-24 Months",
IF(TelcoData2[[#This Row],[tenure]]&lt;=36,"25-36 Months",
IF(TelcoData2[[#This Row],[tenure]]&lt;=48,"37-48 Months",
IF(TelcoData2[[#This Row],[tenure]]&lt;=60,"49-60 Months",
"61-72 Months")))))</f>
        <v>0-12 Months</v>
      </c>
    </row>
    <row r="2992" spans="1:24" x14ac:dyDescent="0.3">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s="5">
        <v>298.45</v>
      </c>
      <c r="U2992" t="s">
        <v>23</v>
      </c>
      <c r="V2992" s="5">
        <f>IFERROR(VALUE(TRIM(TelcoData2[[#This Row],[TotalCharges]])),"")</f>
        <v>298.45</v>
      </c>
      <c r="W2992">
        <f>IF(TelcoData2[[#This Row],[Churn]]="Yes",1,0)</f>
        <v>1</v>
      </c>
      <c r="X2992" t="str">
        <f>IF(TelcoData2[[#This Row],[tenure]]&lt;=12,"0-12 Months",
IF(TelcoData2[[#This Row],[tenure]]&lt;=24,"13-24 Months",
IF(TelcoData2[[#This Row],[tenure]]&lt;=36,"25-36 Months",
IF(TelcoData2[[#This Row],[tenure]]&lt;=48,"37-48 Months",
IF(TelcoData2[[#This Row],[tenure]]&lt;=60,"49-60 Months",
"61-72 Months")))))</f>
        <v>0-12 Months</v>
      </c>
    </row>
    <row r="2993" spans="1:24" x14ac:dyDescent="0.3">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s="5">
        <v>3371.75</v>
      </c>
      <c r="U2993" t="s">
        <v>24</v>
      </c>
      <c r="V2993" s="5">
        <f>IFERROR(VALUE(TRIM(TelcoData2[[#This Row],[TotalCharges]])),"")</f>
        <v>3371.75</v>
      </c>
      <c r="W2993">
        <f>IF(TelcoData2[[#This Row],[Churn]]="Yes",1,0)</f>
        <v>0</v>
      </c>
      <c r="X2993" t="str">
        <f>IF(TelcoData2[[#This Row],[tenure]]&lt;=12,"0-12 Months",
IF(TelcoData2[[#This Row],[tenure]]&lt;=24,"13-24 Months",
IF(TelcoData2[[#This Row],[tenure]]&lt;=36,"25-36 Months",
IF(TelcoData2[[#This Row],[tenure]]&lt;=48,"37-48 Months",
IF(TelcoData2[[#This Row],[tenure]]&lt;=60,"49-60 Months",
"61-72 Months")))))</f>
        <v>37-48 Months</v>
      </c>
    </row>
    <row r="2994" spans="1:24" x14ac:dyDescent="0.3">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s="5">
        <v>442.45</v>
      </c>
      <c r="U2994" t="s">
        <v>24</v>
      </c>
      <c r="V2994" s="5">
        <f>IFERROR(VALUE(TRIM(TelcoData2[[#This Row],[TotalCharges]])),"")</f>
        <v>442.45</v>
      </c>
      <c r="W2994">
        <f>IF(TelcoData2[[#This Row],[Churn]]="Yes",1,0)</f>
        <v>0</v>
      </c>
      <c r="X2994" t="str">
        <f>IF(TelcoData2[[#This Row],[tenure]]&lt;=12,"0-12 Months",
IF(TelcoData2[[#This Row],[tenure]]&lt;=24,"13-24 Months",
IF(TelcoData2[[#This Row],[tenure]]&lt;=36,"25-36 Months",
IF(TelcoData2[[#This Row],[tenure]]&lt;=48,"37-48 Months",
IF(TelcoData2[[#This Row],[tenure]]&lt;=60,"49-60 Months",
"61-72 Months")))))</f>
        <v>0-12 Months</v>
      </c>
    </row>
    <row r="2995" spans="1:24" x14ac:dyDescent="0.3">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s="5">
        <v>20.399999999999999</v>
      </c>
      <c r="U2995" t="s">
        <v>24</v>
      </c>
      <c r="V2995" s="5">
        <f>IFERROR(VALUE(TRIM(TelcoData2[[#This Row],[TotalCharges]])),"")</f>
        <v>20.399999999999999</v>
      </c>
      <c r="W2995">
        <f>IF(TelcoData2[[#This Row],[Churn]]="Yes",1,0)</f>
        <v>0</v>
      </c>
      <c r="X2995" t="str">
        <f>IF(TelcoData2[[#This Row],[tenure]]&lt;=12,"0-12 Months",
IF(TelcoData2[[#This Row],[tenure]]&lt;=24,"13-24 Months",
IF(TelcoData2[[#This Row],[tenure]]&lt;=36,"25-36 Months",
IF(TelcoData2[[#This Row],[tenure]]&lt;=48,"37-48 Months",
IF(TelcoData2[[#This Row],[tenure]]&lt;=60,"49-60 Months",
"61-72 Months")))))</f>
        <v>0-12 Months</v>
      </c>
    </row>
    <row r="2996" spans="1:24" x14ac:dyDescent="0.3">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s="5">
        <v>2345.5500000000002</v>
      </c>
      <c r="U2996" t="s">
        <v>24</v>
      </c>
      <c r="V2996" s="5">
        <f>IFERROR(VALUE(TRIM(TelcoData2[[#This Row],[TotalCharges]])),"")</f>
        <v>2345.5500000000002</v>
      </c>
      <c r="W2996">
        <f>IF(TelcoData2[[#This Row],[Churn]]="Yes",1,0)</f>
        <v>0</v>
      </c>
      <c r="X2996" t="str">
        <f>IF(TelcoData2[[#This Row],[tenure]]&lt;=12,"0-12 Months",
IF(TelcoData2[[#This Row],[tenure]]&lt;=24,"13-24 Months",
IF(TelcoData2[[#This Row],[tenure]]&lt;=36,"25-36 Months",
IF(TelcoData2[[#This Row],[tenure]]&lt;=48,"37-48 Months",
IF(TelcoData2[[#This Row],[tenure]]&lt;=60,"49-60 Months",
"61-72 Months")))))</f>
        <v>61-72 Months</v>
      </c>
    </row>
    <row r="2997" spans="1:24" x14ac:dyDescent="0.3">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s="5">
        <v>25.25</v>
      </c>
      <c r="U2997" t="s">
        <v>24</v>
      </c>
      <c r="V2997" s="5">
        <f>IFERROR(VALUE(TRIM(TelcoData2[[#This Row],[TotalCharges]])),"")</f>
        <v>25.25</v>
      </c>
      <c r="W2997">
        <f>IF(TelcoData2[[#This Row],[Churn]]="Yes",1,0)</f>
        <v>0</v>
      </c>
      <c r="X2997" t="str">
        <f>IF(TelcoData2[[#This Row],[tenure]]&lt;=12,"0-12 Months",
IF(TelcoData2[[#This Row],[tenure]]&lt;=24,"13-24 Months",
IF(TelcoData2[[#This Row],[tenure]]&lt;=36,"25-36 Months",
IF(TelcoData2[[#This Row],[tenure]]&lt;=48,"37-48 Months",
IF(TelcoData2[[#This Row],[tenure]]&lt;=60,"49-60 Months",
"61-72 Months")))))</f>
        <v>0-12 Months</v>
      </c>
    </row>
    <row r="2998" spans="1:24" x14ac:dyDescent="0.3">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s="5">
        <v>1156.3499999999999</v>
      </c>
      <c r="U2998" t="s">
        <v>24</v>
      </c>
      <c r="V2998" s="5">
        <f>IFERROR(VALUE(TRIM(TelcoData2[[#This Row],[TotalCharges]])),"")</f>
        <v>1156.3499999999999</v>
      </c>
      <c r="W2998">
        <f>IF(TelcoData2[[#This Row],[Churn]]="Yes",1,0)</f>
        <v>0</v>
      </c>
      <c r="X2998" t="str">
        <f>IF(TelcoData2[[#This Row],[tenure]]&lt;=12,"0-12 Months",
IF(TelcoData2[[#This Row],[tenure]]&lt;=24,"13-24 Months",
IF(TelcoData2[[#This Row],[tenure]]&lt;=36,"25-36 Months",
IF(TelcoData2[[#This Row],[tenure]]&lt;=48,"37-48 Months",
IF(TelcoData2[[#This Row],[tenure]]&lt;=60,"49-60 Months",
"61-72 Months")))))</f>
        <v>13-24 Months</v>
      </c>
    </row>
    <row r="2999" spans="1:24" x14ac:dyDescent="0.3">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s="5">
        <v>6143.15</v>
      </c>
      <c r="U2999" t="s">
        <v>23</v>
      </c>
      <c r="V2999" s="5">
        <f>IFERROR(VALUE(TRIM(TelcoData2[[#This Row],[TotalCharges]])),"")</f>
        <v>6143.15</v>
      </c>
      <c r="W2999">
        <f>IF(TelcoData2[[#This Row],[Churn]]="Yes",1,0)</f>
        <v>1</v>
      </c>
      <c r="X2999" t="str">
        <f>IF(TelcoData2[[#This Row],[tenure]]&lt;=12,"0-12 Months",
IF(TelcoData2[[#This Row],[tenure]]&lt;=24,"13-24 Months",
IF(TelcoData2[[#This Row],[tenure]]&lt;=36,"25-36 Months",
IF(TelcoData2[[#This Row],[tenure]]&lt;=48,"37-48 Months",
IF(TelcoData2[[#This Row],[tenure]]&lt;=60,"49-60 Months",
"61-72 Months")))))</f>
        <v>61-72 Months</v>
      </c>
    </row>
    <row r="3000" spans="1:24" x14ac:dyDescent="0.3">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s="5">
        <v>144.80000000000001</v>
      </c>
      <c r="U3000" t="s">
        <v>24</v>
      </c>
      <c r="V3000" s="5">
        <f>IFERROR(VALUE(TRIM(TelcoData2[[#This Row],[TotalCharges]])),"")</f>
        <v>144.80000000000001</v>
      </c>
      <c r="W3000">
        <f>IF(TelcoData2[[#This Row],[Churn]]="Yes",1,0)</f>
        <v>0</v>
      </c>
      <c r="X3000" t="str">
        <f>IF(TelcoData2[[#This Row],[tenure]]&lt;=12,"0-12 Months",
IF(TelcoData2[[#This Row],[tenure]]&lt;=24,"13-24 Months",
IF(TelcoData2[[#This Row],[tenure]]&lt;=36,"25-36 Months",
IF(TelcoData2[[#This Row],[tenure]]&lt;=48,"37-48 Months",
IF(TelcoData2[[#This Row],[tenure]]&lt;=60,"49-60 Months",
"61-72 Months")))))</f>
        <v>0-12 Months</v>
      </c>
    </row>
    <row r="3001" spans="1:24" x14ac:dyDescent="0.3">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s="5">
        <v>414.95</v>
      </c>
      <c r="U3001" t="s">
        <v>24</v>
      </c>
      <c r="V3001" s="5">
        <f>IFERROR(VALUE(TRIM(TelcoData2[[#This Row],[TotalCharges]])),"")</f>
        <v>414.95</v>
      </c>
      <c r="W3001">
        <f>IF(TelcoData2[[#This Row],[Churn]]="Yes",1,0)</f>
        <v>0</v>
      </c>
      <c r="X3001" t="str">
        <f>IF(TelcoData2[[#This Row],[tenure]]&lt;=12,"0-12 Months",
IF(TelcoData2[[#This Row],[tenure]]&lt;=24,"13-24 Months",
IF(TelcoData2[[#This Row],[tenure]]&lt;=36,"25-36 Months",
IF(TelcoData2[[#This Row],[tenure]]&lt;=48,"37-48 Months",
IF(TelcoData2[[#This Row],[tenure]]&lt;=60,"49-60 Months",
"61-72 Months")))))</f>
        <v>13-24 Months</v>
      </c>
    </row>
    <row r="3002" spans="1:24" x14ac:dyDescent="0.3">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s="5">
        <v>1059.55</v>
      </c>
      <c r="U3002" t="s">
        <v>23</v>
      </c>
      <c r="V3002" s="5">
        <f>IFERROR(VALUE(TRIM(TelcoData2[[#This Row],[TotalCharges]])),"")</f>
        <v>1059.55</v>
      </c>
      <c r="W3002">
        <f>IF(TelcoData2[[#This Row],[Churn]]="Yes",1,0)</f>
        <v>1</v>
      </c>
      <c r="X3002" t="str">
        <f>IF(TelcoData2[[#This Row],[tenure]]&lt;=12,"0-12 Months",
IF(TelcoData2[[#This Row],[tenure]]&lt;=24,"13-24 Months",
IF(TelcoData2[[#This Row],[tenure]]&lt;=36,"25-36 Months",
IF(TelcoData2[[#This Row],[tenure]]&lt;=48,"37-48 Months",
IF(TelcoData2[[#This Row],[tenure]]&lt;=60,"49-60 Months",
"61-72 Months")))))</f>
        <v>0-12 Months</v>
      </c>
    </row>
    <row r="3003" spans="1:24" x14ac:dyDescent="0.3">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s="5">
        <v>181.8</v>
      </c>
      <c r="U3003" t="s">
        <v>24</v>
      </c>
      <c r="V3003" s="5">
        <f>IFERROR(VALUE(TRIM(TelcoData2[[#This Row],[TotalCharges]])),"")</f>
        <v>181.8</v>
      </c>
      <c r="W3003">
        <f>IF(TelcoData2[[#This Row],[Churn]]="Yes",1,0)</f>
        <v>0</v>
      </c>
      <c r="X3003" t="str">
        <f>IF(TelcoData2[[#This Row],[tenure]]&lt;=12,"0-12 Months",
IF(TelcoData2[[#This Row],[tenure]]&lt;=24,"13-24 Months",
IF(TelcoData2[[#This Row],[tenure]]&lt;=36,"25-36 Months",
IF(TelcoData2[[#This Row],[tenure]]&lt;=48,"37-48 Months",
IF(TelcoData2[[#This Row],[tenure]]&lt;=60,"49-60 Months",
"61-72 Months")))))</f>
        <v>0-12 Months</v>
      </c>
    </row>
    <row r="3004" spans="1:24" x14ac:dyDescent="0.3">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s="5">
        <v>2212.5500000000002</v>
      </c>
      <c r="U3004" t="s">
        <v>24</v>
      </c>
      <c r="V3004" s="5">
        <f>IFERROR(VALUE(TRIM(TelcoData2[[#This Row],[TotalCharges]])),"")</f>
        <v>2212.5500000000002</v>
      </c>
      <c r="W3004">
        <f>IF(TelcoData2[[#This Row],[Churn]]="Yes",1,0)</f>
        <v>0</v>
      </c>
      <c r="X3004" t="str">
        <f>IF(TelcoData2[[#This Row],[tenure]]&lt;=12,"0-12 Months",
IF(TelcoData2[[#This Row],[tenure]]&lt;=24,"13-24 Months",
IF(TelcoData2[[#This Row],[tenure]]&lt;=36,"25-36 Months",
IF(TelcoData2[[#This Row],[tenure]]&lt;=48,"37-48 Months",
IF(TelcoData2[[#This Row],[tenure]]&lt;=60,"49-60 Months",
"61-72 Months")))))</f>
        <v>25-36 Months</v>
      </c>
    </row>
    <row r="3005" spans="1:24" x14ac:dyDescent="0.3">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s="5">
        <v>2180.5500000000002</v>
      </c>
      <c r="U3005" t="s">
        <v>23</v>
      </c>
      <c r="V3005" s="5">
        <f>IFERROR(VALUE(TRIM(TelcoData2[[#This Row],[TotalCharges]])),"")</f>
        <v>2180.5500000000002</v>
      </c>
      <c r="W3005">
        <f>IF(TelcoData2[[#This Row],[Churn]]="Yes",1,0)</f>
        <v>1</v>
      </c>
      <c r="X3005" t="str">
        <f>IF(TelcoData2[[#This Row],[tenure]]&lt;=12,"0-12 Months",
IF(TelcoData2[[#This Row],[tenure]]&lt;=24,"13-24 Months",
IF(TelcoData2[[#This Row],[tenure]]&lt;=36,"25-36 Months",
IF(TelcoData2[[#This Row],[tenure]]&lt;=48,"37-48 Months",
IF(TelcoData2[[#This Row],[tenure]]&lt;=60,"49-60 Months",
"61-72 Months")))))</f>
        <v>25-36 Months</v>
      </c>
    </row>
    <row r="3006" spans="1:24" x14ac:dyDescent="0.3">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s="5">
        <v>89.15</v>
      </c>
      <c r="U3006" t="s">
        <v>23</v>
      </c>
      <c r="V3006" s="5">
        <f>IFERROR(VALUE(TRIM(TelcoData2[[#This Row],[TotalCharges]])),"")</f>
        <v>89.15</v>
      </c>
      <c r="W3006">
        <f>IF(TelcoData2[[#This Row],[Churn]]="Yes",1,0)</f>
        <v>1</v>
      </c>
      <c r="X3006" t="str">
        <f>IF(TelcoData2[[#This Row],[tenure]]&lt;=12,"0-12 Months",
IF(TelcoData2[[#This Row],[tenure]]&lt;=24,"13-24 Months",
IF(TelcoData2[[#This Row],[tenure]]&lt;=36,"25-36 Months",
IF(TelcoData2[[#This Row],[tenure]]&lt;=48,"37-48 Months",
IF(TelcoData2[[#This Row],[tenure]]&lt;=60,"49-60 Months",
"61-72 Months")))))</f>
        <v>0-12 Months</v>
      </c>
    </row>
    <row r="3007" spans="1:24" x14ac:dyDescent="0.3">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s="5">
        <v>459.95</v>
      </c>
      <c r="U3007" t="s">
        <v>24</v>
      </c>
      <c r="V3007" s="5">
        <f>IFERROR(VALUE(TRIM(TelcoData2[[#This Row],[TotalCharges]])),"")</f>
        <v>459.95</v>
      </c>
      <c r="W3007">
        <f>IF(TelcoData2[[#This Row],[Churn]]="Yes",1,0)</f>
        <v>0</v>
      </c>
      <c r="X3007" t="str">
        <f>IF(TelcoData2[[#This Row],[tenure]]&lt;=12,"0-12 Months",
IF(TelcoData2[[#This Row],[tenure]]&lt;=24,"13-24 Months",
IF(TelcoData2[[#This Row],[tenure]]&lt;=36,"25-36 Months",
IF(TelcoData2[[#This Row],[tenure]]&lt;=48,"37-48 Months",
IF(TelcoData2[[#This Row],[tenure]]&lt;=60,"49-60 Months",
"61-72 Months")))))</f>
        <v>13-24 Months</v>
      </c>
    </row>
    <row r="3008" spans="1:24" x14ac:dyDescent="0.3">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s="5">
        <v>1036.75</v>
      </c>
      <c r="U3008" t="s">
        <v>23</v>
      </c>
      <c r="V3008" s="5">
        <f>IFERROR(VALUE(TRIM(TelcoData2[[#This Row],[TotalCharges]])),"")</f>
        <v>1036.75</v>
      </c>
      <c r="W3008">
        <f>IF(TelcoData2[[#This Row],[Churn]]="Yes",1,0)</f>
        <v>1</v>
      </c>
      <c r="X3008" t="str">
        <f>IF(TelcoData2[[#This Row],[tenure]]&lt;=12,"0-12 Months",
IF(TelcoData2[[#This Row],[tenure]]&lt;=24,"13-24 Months",
IF(TelcoData2[[#This Row],[tenure]]&lt;=36,"25-36 Months",
IF(TelcoData2[[#This Row],[tenure]]&lt;=48,"37-48 Months",
IF(TelcoData2[[#This Row],[tenure]]&lt;=60,"49-60 Months",
"61-72 Months")))))</f>
        <v>13-24 Months</v>
      </c>
    </row>
    <row r="3009" spans="1:24" x14ac:dyDescent="0.3">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s="5">
        <v>2276.9499999999998</v>
      </c>
      <c r="U3009" t="s">
        <v>23</v>
      </c>
      <c r="V3009" s="5">
        <f>IFERROR(VALUE(TRIM(TelcoData2[[#This Row],[TotalCharges]])),"")</f>
        <v>2276.9499999999998</v>
      </c>
      <c r="W3009">
        <f>IF(TelcoData2[[#This Row],[Churn]]="Yes",1,0)</f>
        <v>1</v>
      </c>
      <c r="X3009" t="str">
        <f>IF(TelcoData2[[#This Row],[tenure]]&lt;=12,"0-12 Months",
IF(TelcoData2[[#This Row],[tenure]]&lt;=24,"13-24 Months",
IF(TelcoData2[[#This Row],[tenure]]&lt;=36,"25-36 Months",
IF(TelcoData2[[#This Row],[tenure]]&lt;=48,"37-48 Months",
IF(TelcoData2[[#This Row],[tenure]]&lt;=60,"49-60 Months",
"61-72 Months")))))</f>
        <v>25-36 Months</v>
      </c>
    </row>
    <row r="3010" spans="1:24" x14ac:dyDescent="0.3">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s="5">
        <v>211.95</v>
      </c>
      <c r="U3010" t="s">
        <v>24</v>
      </c>
      <c r="V3010" s="5">
        <f>IFERROR(VALUE(TRIM(TelcoData2[[#This Row],[TotalCharges]])),"")</f>
        <v>211.95</v>
      </c>
      <c r="W3010">
        <f>IF(TelcoData2[[#This Row],[Churn]]="Yes",1,0)</f>
        <v>0</v>
      </c>
      <c r="X3010" t="str">
        <f>IF(TelcoData2[[#This Row],[tenure]]&lt;=12,"0-12 Months",
IF(TelcoData2[[#This Row],[tenure]]&lt;=24,"13-24 Months",
IF(TelcoData2[[#This Row],[tenure]]&lt;=36,"25-36 Months",
IF(TelcoData2[[#This Row],[tenure]]&lt;=48,"37-48 Months",
IF(TelcoData2[[#This Row],[tenure]]&lt;=60,"49-60 Months",
"61-72 Months")))))</f>
        <v>0-12 Months</v>
      </c>
    </row>
    <row r="3011" spans="1:24" x14ac:dyDescent="0.3">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s="5">
        <v>25</v>
      </c>
      <c r="U3011" t="s">
        <v>24</v>
      </c>
      <c r="V3011" s="5">
        <f>IFERROR(VALUE(TRIM(TelcoData2[[#This Row],[TotalCharges]])),"")</f>
        <v>25</v>
      </c>
      <c r="W3011">
        <f>IF(TelcoData2[[#This Row],[Churn]]="Yes",1,0)</f>
        <v>0</v>
      </c>
      <c r="X3011" t="str">
        <f>IF(TelcoData2[[#This Row],[tenure]]&lt;=12,"0-12 Months",
IF(TelcoData2[[#This Row],[tenure]]&lt;=24,"13-24 Months",
IF(TelcoData2[[#This Row],[tenure]]&lt;=36,"25-36 Months",
IF(TelcoData2[[#This Row],[tenure]]&lt;=48,"37-48 Months",
IF(TelcoData2[[#This Row],[tenure]]&lt;=60,"49-60 Months",
"61-72 Months")))))</f>
        <v>0-12 Months</v>
      </c>
    </row>
    <row r="3012" spans="1:24" x14ac:dyDescent="0.3">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s="5">
        <v>3162.65</v>
      </c>
      <c r="U3012" t="s">
        <v>24</v>
      </c>
      <c r="V3012" s="5">
        <f>IFERROR(VALUE(TRIM(TelcoData2[[#This Row],[TotalCharges]])),"")</f>
        <v>3162.65</v>
      </c>
      <c r="W3012">
        <f>IF(TelcoData2[[#This Row],[Churn]]="Yes",1,0)</f>
        <v>0</v>
      </c>
      <c r="X3012" t="str">
        <f>IF(TelcoData2[[#This Row],[tenure]]&lt;=12,"0-12 Months",
IF(TelcoData2[[#This Row],[tenure]]&lt;=24,"13-24 Months",
IF(TelcoData2[[#This Row],[tenure]]&lt;=36,"25-36 Months",
IF(TelcoData2[[#This Row],[tenure]]&lt;=48,"37-48 Months",
IF(TelcoData2[[#This Row],[tenure]]&lt;=60,"49-60 Months",
"61-72 Months")))))</f>
        <v>37-48 Months</v>
      </c>
    </row>
    <row r="3013" spans="1:24" x14ac:dyDescent="0.3">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s="5">
        <v>210.65</v>
      </c>
      <c r="U3013" t="s">
        <v>24</v>
      </c>
      <c r="V3013" s="5">
        <f>IFERROR(VALUE(TRIM(TelcoData2[[#This Row],[TotalCharges]])),"")</f>
        <v>210.65</v>
      </c>
      <c r="W3013">
        <f>IF(TelcoData2[[#This Row],[Churn]]="Yes",1,0)</f>
        <v>0</v>
      </c>
      <c r="X3013" t="str">
        <f>IF(TelcoData2[[#This Row],[tenure]]&lt;=12,"0-12 Months",
IF(TelcoData2[[#This Row],[tenure]]&lt;=24,"13-24 Months",
IF(TelcoData2[[#This Row],[tenure]]&lt;=36,"25-36 Months",
IF(TelcoData2[[#This Row],[tenure]]&lt;=48,"37-48 Months",
IF(TelcoData2[[#This Row],[tenure]]&lt;=60,"49-60 Months",
"61-72 Months")))))</f>
        <v>0-12 Months</v>
      </c>
    </row>
    <row r="3014" spans="1:24" x14ac:dyDescent="0.3">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s="5">
        <v>3566.7</v>
      </c>
      <c r="U3014" t="s">
        <v>24</v>
      </c>
      <c r="V3014" s="5">
        <f>IFERROR(VALUE(TRIM(TelcoData2[[#This Row],[TotalCharges]])),"")</f>
        <v>3566.7</v>
      </c>
      <c r="W3014">
        <f>IF(TelcoData2[[#This Row],[Churn]]="Yes",1,0)</f>
        <v>0</v>
      </c>
      <c r="X3014" t="str">
        <f>IF(TelcoData2[[#This Row],[tenure]]&lt;=12,"0-12 Months",
IF(TelcoData2[[#This Row],[tenure]]&lt;=24,"13-24 Months",
IF(TelcoData2[[#This Row],[tenure]]&lt;=36,"25-36 Months",
IF(TelcoData2[[#This Row],[tenure]]&lt;=48,"37-48 Months",
IF(TelcoData2[[#This Row],[tenure]]&lt;=60,"49-60 Months",
"61-72 Months")))))</f>
        <v>49-60 Months</v>
      </c>
    </row>
    <row r="3015" spans="1:24" x14ac:dyDescent="0.3">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s="5">
        <v>2080.1</v>
      </c>
      <c r="U3015" t="s">
        <v>24</v>
      </c>
      <c r="V3015" s="5">
        <f>IFERROR(VALUE(TRIM(TelcoData2[[#This Row],[TotalCharges]])),"")</f>
        <v>2080.1</v>
      </c>
      <c r="W3015">
        <f>IF(TelcoData2[[#This Row],[Churn]]="Yes",1,0)</f>
        <v>0</v>
      </c>
      <c r="X3015" t="str">
        <f>IF(TelcoData2[[#This Row],[tenure]]&lt;=12,"0-12 Months",
IF(TelcoData2[[#This Row],[tenure]]&lt;=24,"13-24 Months",
IF(TelcoData2[[#This Row],[tenure]]&lt;=36,"25-36 Months",
IF(TelcoData2[[#This Row],[tenure]]&lt;=48,"37-48 Months",
IF(TelcoData2[[#This Row],[tenure]]&lt;=60,"49-60 Months",
"61-72 Months")))))</f>
        <v>25-36 Months</v>
      </c>
    </row>
    <row r="3016" spans="1:24" x14ac:dyDescent="0.3">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s="5">
        <v>4040.2</v>
      </c>
      <c r="U3016" t="s">
        <v>24</v>
      </c>
      <c r="V3016" s="5">
        <f>IFERROR(VALUE(TRIM(TelcoData2[[#This Row],[TotalCharges]])),"")</f>
        <v>4040.2</v>
      </c>
      <c r="W3016">
        <f>IF(TelcoData2[[#This Row],[Churn]]="Yes",1,0)</f>
        <v>0</v>
      </c>
      <c r="X3016" t="str">
        <f>IF(TelcoData2[[#This Row],[tenure]]&lt;=12,"0-12 Months",
IF(TelcoData2[[#This Row],[tenure]]&lt;=24,"13-24 Months",
IF(TelcoData2[[#This Row],[tenure]]&lt;=36,"25-36 Months",
IF(TelcoData2[[#This Row],[tenure]]&lt;=48,"37-48 Months",
IF(TelcoData2[[#This Row],[tenure]]&lt;=60,"49-60 Months",
"61-72 Months")))))</f>
        <v>37-48 Months</v>
      </c>
    </row>
    <row r="3017" spans="1:24" x14ac:dyDescent="0.3">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s="5">
        <v>5186</v>
      </c>
      <c r="U3017" t="s">
        <v>24</v>
      </c>
      <c r="V3017" s="5">
        <f>IFERROR(VALUE(TRIM(TelcoData2[[#This Row],[TotalCharges]])),"")</f>
        <v>5186</v>
      </c>
      <c r="W3017">
        <f>IF(TelcoData2[[#This Row],[Churn]]="Yes",1,0)</f>
        <v>0</v>
      </c>
      <c r="X3017" t="str">
        <f>IF(TelcoData2[[#This Row],[tenure]]&lt;=12,"0-12 Months",
IF(TelcoData2[[#This Row],[tenure]]&lt;=24,"13-24 Months",
IF(TelcoData2[[#This Row],[tenure]]&lt;=36,"25-36 Months",
IF(TelcoData2[[#This Row],[tenure]]&lt;=48,"37-48 Months",
IF(TelcoData2[[#This Row],[tenure]]&lt;=60,"49-60 Months",
"61-72 Months")))))</f>
        <v>49-60 Months</v>
      </c>
    </row>
    <row r="3018" spans="1:24" x14ac:dyDescent="0.3">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s="5">
        <v>196.15</v>
      </c>
      <c r="U3018" t="s">
        <v>23</v>
      </c>
      <c r="V3018" s="5">
        <f>IFERROR(VALUE(TRIM(TelcoData2[[#This Row],[TotalCharges]])),"")</f>
        <v>196.15</v>
      </c>
      <c r="W3018">
        <f>IF(TelcoData2[[#This Row],[Churn]]="Yes",1,0)</f>
        <v>1</v>
      </c>
      <c r="X3018" t="str">
        <f>IF(TelcoData2[[#This Row],[tenure]]&lt;=12,"0-12 Months",
IF(TelcoData2[[#This Row],[tenure]]&lt;=24,"13-24 Months",
IF(TelcoData2[[#This Row],[tenure]]&lt;=36,"25-36 Months",
IF(TelcoData2[[#This Row],[tenure]]&lt;=48,"37-48 Months",
IF(TelcoData2[[#This Row],[tenure]]&lt;=60,"49-60 Months",
"61-72 Months")))))</f>
        <v>0-12 Months</v>
      </c>
    </row>
    <row r="3019" spans="1:24" x14ac:dyDescent="0.3">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s="5">
        <v>1087.45</v>
      </c>
      <c r="U3019" t="s">
        <v>24</v>
      </c>
      <c r="V3019" s="5">
        <f>IFERROR(VALUE(TRIM(TelcoData2[[#This Row],[TotalCharges]])),"")</f>
        <v>1087.45</v>
      </c>
      <c r="W3019">
        <f>IF(TelcoData2[[#This Row],[Churn]]="Yes",1,0)</f>
        <v>0</v>
      </c>
      <c r="X3019" t="str">
        <f>IF(TelcoData2[[#This Row],[tenure]]&lt;=12,"0-12 Months",
IF(TelcoData2[[#This Row],[tenure]]&lt;=24,"13-24 Months",
IF(TelcoData2[[#This Row],[tenure]]&lt;=36,"25-36 Months",
IF(TelcoData2[[#This Row],[tenure]]&lt;=48,"37-48 Months",
IF(TelcoData2[[#This Row],[tenure]]&lt;=60,"49-60 Months",
"61-72 Months")))))</f>
        <v>13-24 Months</v>
      </c>
    </row>
    <row r="3020" spans="1:24" x14ac:dyDescent="0.3">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s="5">
        <v>1672.15</v>
      </c>
      <c r="U3020" t="s">
        <v>24</v>
      </c>
      <c r="V3020" s="5">
        <f>IFERROR(VALUE(TRIM(TelcoData2[[#This Row],[TotalCharges]])),"")</f>
        <v>1672.15</v>
      </c>
      <c r="W3020">
        <f>IF(TelcoData2[[#This Row],[Churn]]="Yes",1,0)</f>
        <v>0</v>
      </c>
      <c r="X3020" t="str">
        <f>IF(TelcoData2[[#This Row],[tenure]]&lt;=12,"0-12 Months",
IF(TelcoData2[[#This Row],[tenure]]&lt;=24,"13-24 Months",
IF(TelcoData2[[#This Row],[tenure]]&lt;=36,"25-36 Months",
IF(TelcoData2[[#This Row],[tenure]]&lt;=48,"37-48 Months",
IF(TelcoData2[[#This Row],[tenure]]&lt;=60,"49-60 Months",
"61-72 Months")))))</f>
        <v>61-72 Months</v>
      </c>
    </row>
    <row r="3021" spans="1:24" x14ac:dyDescent="0.3">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s="5">
        <v>1206.05</v>
      </c>
      <c r="U3021" t="s">
        <v>23</v>
      </c>
      <c r="V3021" s="5">
        <f>IFERROR(VALUE(TRIM(TelcoData2[[#This Row],[TotalCharges]])),"")</f>
        <v>1206.05</v>
      </c>
      <c r="W3021">
        <f>IF(TelcoData2[[#This Row],[Churn]]="Yes",1,0)</f>
        <v>1</v>
      </c>
      <c r="X3021" t="str">
        <f>IF(TelcoData2[[#This Row],[tenure]]&lt;=12,"0-12 Months",
IF(TelcoData2[[#This Row],[tenure]]&lt;=24,"13-24 Months",
IF(TelcoData2[[#This Row],[tenure]]&lt;=36,"25-36 Months",
IF(TelcoData2[[#This Row],[tenure]]&lt;=48,"37-48 Months",
IF(TelcoData2[[#This Row],[tenure]]&lt;=60,"49-60 Months",
"61-72 Months")))))</f>
        <v>13-24 Months</v>
      </c>
    </row>
    <row r="3022" spans="1:24" x14ac:dyDescent="0.3">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s="5">
        <v>1113.95</v>
      </c>
      <c r="U3022" t="s">
        <v>24</v>
      </c>
      <c r="V3022" s="5">
        <f>IFERROR(VALUE(TRIM(TelcoData2[[#This Row],[TotalCharges]])),"")</f>
        <v>1113.95</v>
      </c>
      <c r="W3022">
        <f>IF(TelcoData2[[#This Row],[Churn]]="Yes",1,0)</f>
        <v>0</v>
      </c>
      <c r="X3022" t="str">
        <f>IF(TelcoData2[[#This Row],[tenure]]&lt;=12,"0-12 Months",
IF(TelcoData2[[#This Row],[tenure]]&lt;=24,"13-24 Months",
IF(TelcoData2[[#This Row],[tenure]]&lt;=36,"25-36 Months",
IF(TelcoData2[[#This Row],[tenure]]&lt;=48,"37-48 Months",
IF(TelcoData2[[#This Row],[tenure]]&lt;=60,"49-60 Months",
"61-72 Months")))))</f>
        <v>25-36 Months</v>
      </c>
    </row>
    <row r="3023" spans="1:24" x14ac:dyDescent="0.3">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s="5">
        <v>107.05</v>
      </c>
      <c r="U3023" t="s">
        <v>24</v>
      </c>
      <c r="V3023" s="5">
        <f>IFERROR(VALUE(TRIM(TelcoData2[[#This Row],[TotalCharges]])),"")</f>
        <v>107.05</v>
      </c>
      <c r="W3023">
        <f>IF(TelcoData2[[#This Row],[Churn]]="Yes",1,0)</f>
        <v>0</v>
      </c>
      <c r="X3023" t="str">
        <f>IF(TelcoData2[[#This Row],[tenure]]&lt;=12,"0-12 Months",
IF(TelcoData2[[#This Row],[tenure]]&lt;=24,"13-24 Months",
IF(TelcoData2[[#This Row],[tenure]]&lt;=36,"25-36 Months",
IF(TelcoData2[[#This Row],[tenure]]&lt;=48,"37-48 Months",
IF(TelcoData2[[#This Row],[tenure]]&lt;=60,"49-60 Months",
"61-72 Months")))))</f>
        <v>0-12 Months</v>
      </c>
    </row>
    <row r="3024" spans="1:24" x14ac:dyDescent="0.3">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s="5">
        <v>38.15</v>
      </c>
      <c r="U3024" t="s">
        <v>24</v>
      </c>
      <c r="V3024" s="5">
        <f>IFERROR(VALUE(TRIM(TelcoData2[[#This Row],[TotalCharges]])),"")</f>
        <v>38.15</v>
      </c>
      <c r="W3024">
        <f>IF(TelcoData2[[#This Row],[Churn]]="Yes",1,0)</f>
        <v>0</v>
      </c>
      <c r="X3024" t="str">
        <f>IF(TelcoData2[[#This Row],[tenure]]&lt;=12,"0-12 Months",
IF(TelcoData2[[#This Row],[tenure]]&lt;=24,"13-24 Months",
IF(TelcoData2[[#This Row],[tenure]]&lt;=36,"25-36 Months",
IF(TelcoData2[[#This Row],[tenure]]&lt;=48,"37-48 Months",
IF(TelcoData2[[#This Row],[tenure]]&lt;=60,"49-60 Months",
"61-72 Months")))))</f>
        <v>0-12 Months</v>
      </c>
    </row>
    <row r="3025" spans="1:24" x14ac:dyDescent="0.3">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s="5">
        <v>6339.3</v>
      </c>
      <c r="U3025" t="s">
        <v>24</v>
      </c>
      <c r="V3025" s="5">
        <f>IFERROR(VALUE(TRIM(TelcoData2[[#This Row],[TotalCharges]])),"")</f>
        <v>6339.3</v>
      </c>
      <c r="W3025">
        <f>IF(TelcoData2[[#This Row],[Churn]]="Yes",1,0)</f>
        <v>0</v>
      </c>
      <c r="X3025" t="str">
        <f>IF(TelcoData2[[#This Row],[tenure]]&lt;=12,"0-12 Months",
IF(TelcoData2[[#This Row],[tenure]]&lt;=24,"13-24 Months",
IF(TelcoData2[[#This Row],[tenure]]&lt;=36,"25-36 Months",
IF(TelcoData2[[#This Row],[tenure]]&lt;=48,"37-48 Months",
IF(TelcoData2[[#This Row],[tenure]]&lt;=60,"49-60 Months",
"61-72 Months")))))</f>
        <v>61-72 Months</v>
      </c>
    </row>
    <row r="3026" spans="1:24" x14ac:dyDescent="0.3">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s="5">
        <v>184.1</v>
      </c>
      <c r="U3026" t="s">
        <v>24</v>
      </c>
      <c r="V3026" s="5">
        <f>IFERROR(VALUE(TRIM(TelcoData2[[#This Row],[TotalCharges]])),"")</f>
        <v>184.1</v>
      </c>
      <c r="W3026">
        <f>IF(TelcoData2[[#This Row],[Churn]]="Yes",1,0)</f>
        <v>0</v>
      </c>
      <c r="X3026" t="str">
        <f>IF(TelcoData2[[#This Row],[tenure]]&lt;=12,"0-12 Months",
IF(TelcoData2[[#This Row],[tenure]]&lt;=24,"13-24 Months",
IF(TelcoData2[[#This Row],[tenure]]&lt;=36,"25-36 Months",
IF(TelcoData2[[#This Row],[tenure]]&lt;=48,"37-48 Months",
IF(TelcoData2[[#This Row],[tenure]]&lt;=60,"49-60 Months",
"61-72 Months")))))</f>
        <v>0-12 Months</v>
      </c>
    </row>
    <row r="3027" spans="1:24" x14ac:dyDescent="0.3">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s="5">
        <v>1688.9</v>
      </c>
      <c r="U3027" t="s">
        <v>24</v>
      </c>
      <c r="V3027" s="5">
        <f>IFERROR(VALUE(TRIM(TelcoData2[[#This Row],[TotalCharges]])),"")</f>
        <v>1688.9</v>
      </c>
      <c r="W3027">
        <f>IF(TelcoData2[[#This Row],[Churn]]="Yes",1,0)</f>
        <v>0</v>
      </c>
      <c r="X3027" t="str">
        <f>IF(TelcoData2[[#This Row],[tenure]]&lt;=12,"0-12 Months",
IF(TelcoData2[[#This Row],[tenure]]&lt;=24,"13-24 Months",
IF(TelcoData2[[#This Row],[tenure]]&lt;=36,"25-36 Months",
IF(TelcoData2[[#This Row],[tenure]]&lt;=48,"37-48 Months",
IF(TelcoData2[[#This Row],[tenure]]&lt;=60,"49-60 Months",
"61-72 Months")))))</f>
        <v>61-72 Months</v>
      </c>
    </row>
    <row r="3028" spans="1:24" x14ac:dyDescent="0.3">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s="5">
        <v>1378.25</v>
      </c>
      <c r="U3028" t="s">
        <v>23</v>
      </c>
      <c r="V3028" s="5">
        <f>IFERROR(VALUE(TRIM(TelcoData2[[#This Row],[TotalCharges]])),"")</f>
        <v>1378.25</v>
      </c>
      <c r="W3028">
        <f>IF(TelcoData2[[#This Row],[Churn]]="Yes",1,0)</f>
        <v>1</v>
      </c>
      <c r="X3028" t="str">
        <f>IF(TelcoData2[[#This Row],[tenure]]&lt;=12,"0-12 Months",
IF(TelcoData2[[#This Row],[tenure]]&lt;=24,"13-24 Months",
IF(TelcoData2[[#This Row],[tenure]]&lt;=36,"25-36 Months",
IF(TelcoData2[[#This Row],[tenure]]&lt;=48,"37-48 Months",
IF(TelcoData2[[#This Row],[tenure]]&lt;=60,"49-60 Months",
"61-72 Months")))))</f>
        <v>13-24 Months</v>
      </c>
    </row>
    <row r="3029" spans="1:24" x14ac:dyDescent="0.3">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s="5">
        <v>137.6</v>
      </c>
      <c r="U3029" t="s">
        <v>24</v>
      </c>
      <c r="V3029" s="5">
        <f>IFERROR(VALUE(TRIM(TelcoData2[[#This Row],[TotalCharges]])),"")</f>
        <v>137.6</v>
      </c>
      <c r="W3029">
        <f>IF(TelcoData2[[#This Row],[Churn]]="Yes",1,0)</f>
        <v>0</v>
      </c>
      <c r="X3029" t="str">
        <f>IF(TelcoData2[[#This Row],[tenure]]&lt;=12,"0-12 Months",
IF(TelcoData2[[#This Row],[tenure]]&lt;=24,"13-24 Months",
IF(TelcoData2[[#This Row],[tenure]]&lt;=36,"25-36 Months",
IF(TelcoData2[[#This Row],[tenure]]&lt;=48,"37-48 Months",
IF(TelcoData2[[#This Row],[tenure]]&lt;=60,"49-60 Months",
"61-72 Months")))))</f>
        <v>0-12 Months</v>
      </c>
    </row>
    <row r="3030" spans="1:24" x14ac:dyDescent="0.3">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s="5">
        <v>219</v>
      </c>
      <c r="U3030" t="s">
        <v>23</v>
      </c>
      <c r="V3030" s="5">
        <f>IFERROR(VALUE(TRIM(TelcoData2[[#This Row],[TotalCharges]])),"")</f>
        <v>219</v>
      </c>
      <c r="W3030">
        <f>IF(TelcoData2[[#This Row],[Churn]]="Yes",1,0)</f>
        <v>1</v>
      </c>
      <c r="X3030" t="str">
        <f>IF(TelcoData2[[#This Row],[tenure]]&lt;=12,"0-12 Months",
IF(TelcoData2[[#This Row],[tenure]]&lt;=24,"13-24 Months",
IF(TelcoData2[[#This Row],[tenure]]&lt;=36,"25-36 Months",
IF(TelcoData2[[#This Row],[tenure]]&lt;=48,"37-48 Months",
IF(TelcoData2[[#This Row],[tenure]]&lt;=60,"49-60 Months",
"61-72 Months")))))</f>
        <v>0-12 Months</v>
      </c>
    </row>
    <row r="3031" spans="1:24" x14ac:dyDescent="0.3">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s="5">
        <v>1067.1500000000001</v>
      </c>
      <c r="U3031" t="s">
        <v>23</v>
      </c>
      <c r="V3031" s="5">
        <f>IFERROR(VALUE(TRIM(TelcoData2[[#This Row],[TotalCharges]])),"")</f>
        <v>1067.1500000000001</v>
      </c>
      <c r="W3031">
        <f>IF(TelcoData2[[#This Row],[Churn]]="Yes",1,0)</f>
        <v>1</v>
      </c>
      <c r="X3031" t="str">
        <f>IF(TelcoData2[[#This Row],[tenure]]&lt;=12,"0-12 Months",
IF(TelcoData2[[#This Row],[tenure]]&lt;=24,"13-24 Months",
IF(TelcoData2[[#This Row],[tenure]]&lt;=36,"25-36 Months",
IF(TelcoData2[[#This Row],[tenure]]&lt;=48,"37-48 Months",
IF(TelcoData2[[#This Row],[tenure]]&lt;=60,"49-60 Months",
"61-72 Months")))))</f>
        <v>13-24 Months</v>
      </c>
    </row>
    <row r="3032" spans="1:24" x14ac:dyDescent="0.3">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s="5">
        <v>79.55</v>
      </c>
      <c r="U3032" t="s">
        <v>23</v>
      </c>
      <c r="V3032" s="5">
        <f>IFERROR(VALUE(TRIM(TelcoData2[[#This Row],[TotalCharges]])),"")</f>
        <v>79.55</v>
      </c>
      <c r="W3032">
        <f>IF(TelcoData2[[#This Row],[Churn]]="Yes",1,0)</f>
        <v>1</v>
      </c>
      <c r="X3032" t="str">
        <f>IF(TelcoData2[[#This Row],[tenure]]&lt;=12,"0-12 Months",
IF(TelcoData2[[#This Row],[tenure]]&lt;=24,"13-24 Months",
IF(TelcoData2[[#This Row],[tenure]]&lt;=36,"25-36 Months",
IF(TelcoData2[[#This Row],[tenure]]&lt;=48,"37-48 Months",
IF(TelcoData2[[#This Row],[tenure]]&lt;=60,"49-60 Months",
"61-72 Months")))))</f>
        <v>0-12 Months</v>
      </c>
    </row>
    <row r="3033" spans="1:24" x14ac:dyDescent="0.3">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s="5">
        <v>3444.85</v>
      </c>
      <c r="U3033" t="s">
        <v>23</v>
      </c>
      <c r="V3033" s="5">
        <f>IFERROR(VALUE(TRIM(TelcoData2[[#This Row],[TotalCharges]])),"")</f>
        <v>3444.85</v>
      </c>
      <c r="W3033">
        <f>IF(TelcoData2[[#This Row],[Churn]]="Yes",1,0)</f>
        <v>1</v>
      </c>
      <c r="X3033" t="str">
        <f>IF(TelcoData2[[#This Row],[tenure]]&lt;=12,"0-12 Months",
IF(TelcoData2[[#This Row],[tenure]]&lt;=24,"13-24 Months",
IF(TelcoData2[[#This Row],[tenure]]&lt;=36,"25-36 Months",
IF(TelcoData2[[#This Row],[tenure]]&lt;=48,"37-48 Months",
IF(TelcoData2[[#This Row],[tenure]]&lt;=60,"49-60 Months",
"61-72 Months")))))</f>
        <v>49-60 Months</v>
      </c>
    </row>
    <row r="3034" spans="1:24" x14ac:dyDescent="0.3">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s="5">
        <v>369.05</v>
      </c>
      <c r="U3034" t="s">
        <v>24</v>
      </c>
      <c r="V3034" s="5">
        <f>IFERROR(VALUE(TRIM(TelcoData2[[#This Row],[TotalCharges]])),"")</f>
        <v>369.05</v>
      </c>
      <c r="W3034">
        <f>IF(TelcoData2[[#This Row],[Churn]]="Yes",1,0)</f>
        <v>0</v>
      </c>
      <c r="X3034" t="str">
        <f>IF(TelcoData2[[#This Row],[tenure]]&lt;=12,"0-12 Months",
IF(TelcoData2[[#This Row],[tenure]]&lt;=24,"13-24 Months",
IF(TelcoData2[[#This Row],[tenure]]&lt;=36,"25-36 Months",
IF(TelcoData2[[#This Row],[tenure]]&lt;=48,"37-48 Months",
IF(TelcoData2[[#This Row],[tenure]]&lt;=60,"49-60 Months",
"61-72 Months")))))</f>
        <v>13-24 Months</v>
      </c>
    </row>
    <row r="3035" spans="1:24" x14ac:dyDescent="0.3">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s="5">
        <v>7553.6</v>
      </c>
      <c r="U3035" t="s">
        <v>24</v>
      </c>
      <c r="V3035" s="5">
        <f>IFERROR(VALUE(TRIM(TelcoData2[[#This Row],[TotalCharges]])),"")</f>
        <v>7553.6</v>
      </c>
      <c r="W3035">
        <f>IF(TelcoData2[[#This Row],[Churn]]="Yes",1,0)</f>
        <v>0</v>
      </c>
      <c r="X3035" t="str">
        <f>IF(TelcoData2[[#This Row],[tenure]]&lt;=12,"0-12 Months",
IF(TelcoData2[[#This Row],[tenure]]&lt;=24,"13-24 Months",
IF(TelcoData2[[#This Row],[tenure]]&lt;=36,"25-36 Months",
IF(TelcoData2[[#This Row],[tenure]]&lt;=48,"37-48 Months",
IF(TelcoData2[[#This Row],[tenure]]&lt;=60,"49-60 Months",
"61-72 Months")))))</f>
        <v>61-72 Months</v>
      </c>
    </row>
    <row r="3036" spans="1:24" x14ac:dyDescent="0.3">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s="5">
        <v>84.5</v>
      </c>
      <c r="U3036" t="s">
        <v>23</v>
      </c>
      <c r="V3036" s="5">
        <f>IFERROR(VALUE(TRIM(TelcoData2[[#This Row],[TotalCharges]])),"")</f>
        <v>84.5</v>
      </c>
      <c r="W3036">
        <f>IF(TelcoData2[[#This Row],[Churn]]="Yes",1,0)</f>
        <v>1</v>
      </c>
      <c r="X3036" t="str">
        <f>IF(TelcoData2[[#This Row],[tenure]]&lt;=12,"0-12 Months",
IF(TelcoData2[[#This Row],[tenure]]&lt;=24,"13-24 Months",
IF(TelcoData2[[#This Row],[tenure]]&lt;=36,"25-36 Months",
IF(TelcoData2[[#This Row],[tenure]]&lt;=48,"37-48 Months",
IF(TelcoData2[[#This Row],[tenure]]&lt;=60,"49-60 Months",
"61-72 Months")))))</f>
        <v>0-12 Months</v>
      </c>
    </row>
    <row r="3037" spans="1:24" x14ac:dyDescent="0.3">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s="5">
        <v>1813.1</v>
      </c>
      <c r="U3037" t="s">
        <v>24</v>
      </c>
      <c r="V3037" s="5">
        <f>IFERROR(VALUE(TRIM(TelcoData2[[#This Row],[TotalCharges]])),"")</f>
        <v>1813.1</v>
      </c>
      <c r="W3037">
        <f>IF(TelcoData2[[#This Row],[Churn]]="Yes",1,0)</f>
        <v>0</v>
      </c>
      <c r="X3037" t="str">
        <f>IF(TelcoData2[[#This Row],[tenure]]&lt;=12,"0-12 Months",
IF(TelcoData2[[#This Row],[tenure]]&lt;=24,"13-24 Months",
IF(TelcoData2[[#This Row],[tenure]]&lt;=36,"25-36 Months",
IF(TelcoData2[[#This Row],[tenure]]&lt;=48,"37-48 Months",
IF(TelcoData2[[#This Row],[tenure]]&lt;=60,"49-60 Months",
"61-72 Months")))))</f>
        <v>25-36 Months</v>
      </c>
    </row>
    <row r="3038" spans="1:24" x14ac:dyDescent="0.3">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s="5">
        <v>3321.35</v>
      </c>
      <c r="U3038" t="s">
        <v>24</v>
      </c>
      <c r="V3038" s="5">
        <f>IFERROR(VALUE(TRIM(TelcoData2[[#This Row],[TotalCharges]])),"")</f>
        <v>3321.35</v>
      </c>
      <c r="W3038">
        <f>IF(TelcoData2[[#This Row],[Churn]]="Yes",1,0)</f>
        <v>0</v>
      </c>
      <c r="X3038" t="str">
        <f>IF(TelcoData2[[#This Row],[tenure]]&lt;=12,"0-12 Months",
IF(TelcoData2[[#This Row],[tenure]]&lt;=24,"13-24 Months",
IF(TelcoData2[[#This Row],[tenure]]&lt;=36,"25-36 Months",
IF(TelcoData2[[#This Row],[tenure]]&lt;=48,"37-48 Months",
IF(TelcoData2[[#This Row],[tenure]]&lt;=60,"49-60 Months",
"61-72 Months")))))</f>
        <v>61-72 Months</v>
      </c>
    </row>
    <row r="3039" spans="1:24" x14ac:dyDescent="0.3">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s="5">
        <v>707.5</v>
      </c>
      <c r="U3039" t="s">
        <v>24</v>
      </c>
      <c r="V3039" s="5">
        <f>IFERROR(VALUE(TRIM(TelcoData2[[#This Row],[TotalCharges]])),"")</f>
        <v>707.5</v>
      </c>
      <c r="W3039">
        <f>IF(TelcoData2[[#This Row],[Churn]]="Yes",1,0)</f>
        <v>0</v>
      </c>
      <c r="X3039" t="str">
        <f>IF(TelcoData2[[#This Row],[tenure]]&lt;=12,"0-12 Months",
IF(TelcoData2[[#This Row],[tenure]]&lt;=24,"13-24 Months",
IF(TelcoData2[[#This Row],[tenure]]&lt;=36,"25-36 Months",
IF(TelcoData2[[#This Row],[tenure]]&lt;=48,"37-48 Months",
IF(TelcoData2[[#This Row],[tenure]]&lt;=60,"49-60 Months",
"61-72 Months")))))</f>
        <v>25-36 Months</v>
      </c>
    </row>
    <row r="3040" spans="1:24" x14ac:dyDescent="0.3">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s="5">
        <v>7112.15</v>
      </c>
      <c r="U3040" t="s">
        <v>24</v>
      </c>
      <c r="V3040" s="5">
        <f>IFERROR(VALUE(TRIM(TelcoData2[[#This Row],[TotalCharges]])),"")</f>
        <v>7112.15</v>
      </c>
      <c r="W3040">
        <f>IF(TelcoData2[[#This Row],[Churn]]="Yes",1,0)</f>
        <v>0</v>
      </c>
      <c r="X3040" t="str">
        <f>IF(TelcoData2[[#This Row],[tenure]]&lt;=12,"0-12 Months",
IF(TelcoData2[[#This Row],[tenure]]&lt;=24,"13-24 Months",
IF(TelcoData2[[#This Row],[tenure]]&lt;=36,"25-36 Months",
IF(TelcoData2[[#This Row],[tenure]]&lt;=48,"37-48 Months",
IF(TelcoData2[[#This Row],[tenure]]&lt;=60,"49-60 Months",
"61-72 Months")))))</f>
        <v>61-72 Months</v>
      </c>
    </row>
    <row r="3041" spans="1:24" x14ac:dyDescent="0.3">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s="5">
        <v>4641.1000000000004</v>
      </c>
      <c r="U3041" t="s">
        <v>24</v>
      </c>
      <c r="V3041" s="5">
        <f>IFERROR(VALUE(TRIM(TelcoData2[[#This Row],[TotalCharges]])),"")</f>
        <v>4641.1000000000004</v>
      </c>
      <c r="W3041">
        <f>IF(TelcoData2[[#This Row],[Churn]]="Yes",1,0)</f>
        <v>0</v>
      </c>
      <c r="X3041" t="str">
        <f>IF(TelcoData2[[#This Row],[tenure]]&lt;=12,"0-12 Months",
IF(TelcoData2[[#This Row],[tenure]]&lt;=24,"13-24 Months",
IF(TelcoData2[[#This Row],[tenure]]&lt;=36,"25-36 Months",
IF(TelcoData2[[#This Row],[tenure]]&lt;=48,"37-48 Months",
IF(TelcoData2[[#This Row],[tenure]]&lt;=60,"49-60 Months",
"61-72 Months")))))</f>
        <v>61-72 Months</v>
      </c>
    </row>
    <row r="3042" spans="1:24" x14ac:dyDescent="0.3">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s="5">
        <v>7690.9</v>
      </c>
      <c r="U3042" t="s">
        <v>23</v>
      </c>
      <c r="V3042" s="5">
        <f>IFERROR(VALUE(TRIM(TelcoData2[[#This Row],[TotalCharges]])),"")</f>
        <v>7690.9</v>
      </c>
      <c r="W3042">
        <f>IF(TelcoData2[[#This Row],[Churn]]="Yes",1,0)</f>
        <v>1</v>
      </c>
      <c r="X3042" t="str">
        <f>IF(TelcoData2[[#This Row],[tenure]]&lt;=12,"0-12 Months",
IF(TelcoData2[[#This Row],[tenure]]&lt;=24,"13-24 Months",
IF(TelcoData2[[#This Row],[tenure]]&lt;=36,"25-36 Months",
IF(TelcoData2[[#This Row],[tenure]]&lt;=48,"37-48 Months",
IF(TelcoData2[[#This Row],[tenure]]&lt;=60,"49-60 Months",
"61-72 Months")))))</f>
        <v>61-72 Months</v>
      </c>
    </row>
    <row r="3043" spans="1:24" x14ac:dyDescent="0.3">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s="5">
        <v>49.9</v>
      </c>
      <c r="U3043" t="s">
        <v>24</v>
      </c>
      <c r="V3043" s="5">
        <f>IFERROR(VALUE(TRIM(TelcoData2[[#This Row],[TotalCharges]])),"")</f>
        <v>49.9</v>
      </c>
      <c r="W3043">
        <f>IF(TelcoData2[[#This Row],[Churn]]="Yes",1,0)</f>
        <v>0</v>
      </c>
      <c r="X3043" t="str">
        <f>IF(TelcoData2[[#This Row],[tenure]]&lt;=12,"0-12 Months",
IF(TelcoData2[[#This Row],[tenure]]&lt;=24,"13-24 Months",
IF(TelcoData2[[#This Row],[tenure]]&lt;=36,"25-36 Months",
IF(TelcoData2[[#This Row],[tenure]]&lt;=48,"37-48 Months",
IF(TelcoData2[[#This Row],[tenure]]&lt;=60,"49-60 Months",
"61-72 Months")))))</f>
        <v>0-12 Months</v>
      </c>
    </row>
    <row r="3044" spans="1:24" x14ac:dyDescent="0.3">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s="5">
        <v>1380.1</v>
      </c>
      <c r="U3044" t="s">
        <v>23</v>
      </c>
      <c r="V3044" s="5">
        <f>IFERROR(VALUE(TRIM(TelcoData2[[#This Row],[TotalCharges]])),"")</f>
        <v>1380.1</v>
      </c>
      <c r="W3044">
        <f>IF(TelcoData2[[#This Row],[Churn]]="Yes",1,0)</f>
        <v>1</v>
      </c>
      <c r="X3044" t="str">
        <f>IF(TelcoData2[[#This Row],[tenure]]&lt;=12,"0-12 Months",
IF(TelcoData2[[#This Row],[tenure]]&lt;=24,"13-24 Months",
IF(TelcoData2[[#This Row],[tenure]]&lt;=36,"25-36 Months",
IF(TelcoData2[[#This Row],[tenure]]&lt;=48,"37-48 Months",
IF(TelcoData2[[#This Row],[tenure]]&lt;=60,"49-60 Months",
"61-72 Months")))))</f>
        <v>37-48 Months</v>
      </c>
    </row>
    <row r="3045" spans="1:24" x14ac:dyDescent="0.3">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s="5">
        <v>78.650000000000006</v>
      </c>
      <c r="U3045" t="s">
        <v>23</v>
      </c>
      <c r="V3045" s="5">
        <f>IFERROR(VALUE(TRIM(TelcoData2[[#This Row],[TotalCharges]])),"")</f>
        <v>78.650000000000006</v>
      </c>
      <c r="W3045">
        <f>IF(TelcoData2[[#This Row],[Churn]]="Yes",1,0)</f>
        <v>1</v>
      </c>
      <c r="X3045" t="str">
        <f>IF(TelcoData2[[#This Row],[tenure]]&lt;=12,"0-12 Months",
IF(TelcoData2[[#This Row],[tenure]]&lt;=24,"13-24 Months",
IF(TelcoData2[[#This Row],[tenure]]&lt;=36,"25-36 Months",
IF(TelcoData2[[#This Row],[tenure]]&lt;=48,"37-48 Months",
IF(TelcoData2[[#This Row],[tenure]]&lt;=60,"49-60 Months",
"61-72 Months")))))</f>
        <v>0-12 Months</v>
      </c>
    </row>
    <row r="3046" spans="1:24" x14ac:dyDescent="0.3">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s="5">
        <v>45.4</v>
      </c>
      <c r="U3046" t="s">
        <v>23</v>
      </c>
      <c r="V3046" s="5">
        <f>IFERROR(VALUE(TRIM(TelcoData2[[#This Row],[TotalCharges]])),"")</f>
        <v>45.4</v>
      </c>
      <c r="W3046">
        <f>IF(TelcoData2[[#This Row],[Churn]]="Yes",1,0)</f>
        <v>1</v>
      </c>
      <c r="X3046" t="str">
        <f>IF(TelcoData2[[#This Row],[tenure]]&lt;=12,"0-12 Months",
IF(TelcoData2[[#This Row],[tenure]]&lt;=24,"13-24 Months",
IF(TelcoData2[[#This Row],[tenure]]&lt;=36,"25-36 Months",
IF(TelcoData2[[#This Row],[tenure]]&lt;=48,"37-48 Months",
IF(TelcoData2[[#This Row],[tenure]]&lt;=60,"49-60 Months",
"61-72 Months")))))</f>
        <v>0-12 Months</v>
      </c>
    </row>
    <row r="3047" spans="1:24" x14ac:dyDescent="0.3">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s="5">
        <v>3094.65</v>
      </c>
      <c r="U3047" t="s">
        <v>24</v>
      </c>
      <c r="V3047" s="5">
        <f>IFERROR(VALUE(TRIM(TelcoData2[[#This Row],[TotalCharges]])),"")</f>
        <v>3094.65</v>
      </c>
      <c r="W3047">
        <f>IF(TelcoData2[[#This Row],[Churn]]="Yes",1,0)</f>
        <v>0</v>
      </c>
      <c r="X3047" t="str">
        <f>IF(TelcoData2[[#This Row],[tenure]]&lt;=12,"0-12 Months",
IF(TelcoData2[[#This Row],[tenure]]&lt;=24,"13-24 Months",
IF(TelcoData2[[#This Row],[tenure]]&lt;=36,"25-36 Months",
IF(TelcoData2[[#This Row],[tenure]]&lt;=48,"37-48 Months",
IF(TelcoData2[[#This Row],[tenure]]&lt;=60,"49-60 Months",
"61-72 Months")))))</f>
        <v>37-48 Months</v>
      </c>
    </row>
    <row r="3048" spans="1:24" x14ac:dyDescent="0.3">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s="5">
        <v>6518.35</v>
      </c>
      <c r="U3048" t="s">
        <v>24</v>
      </c>
      <c r="V3048" s="5">
        <f>IFERROR(VALUE(TRIM(TelcoData2[[#This Row],[TotalCharges]])),"")</f>
        <v>6518.35</v>
      </c>
      <c r="W3048">
        <f>IF(TelcoData2[[#This Row],[Churn]]="Yes",1,0)</f>
        <v>0</v>
      </c>
      <c r="X3048" t="str">
        <f>IF(TelcoData2[[#This Row],[tenure]]&lt;=12,"0-12 Months",
IF(TelcoData2[[#This Row],[tenure]]&lt;=24,"13-24 Months",
IF(TelcoData2[[#This Row],[tenure]]&lt;=36,"25-36 Months",
IF(TelcoData2[[#This Row],[tenure]]&lt;=48,"37-48 Months",
IF(TelcoData2[[#This Row],[tenure]]&lt;=60,"49-60 Months",
"61-72 Months")))))</f>
        <v>61-72 Months</v>
      </c>
    </row>
    <row r="3049" spans="1:24" x14ac:dyDescent="0.3">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s="5">
        <v>2585.9499999999998</v>
      </c>
      <c r="U3049" t="s">
        <v>23</v>
      </c>
      <c r="V3049" s="5">
        <f>IFERROR(VALUE(TRIM(TelcoData2[[#This Row],[TotalCharges]])),"")</f>
        <v>2585.9499999999998</v>
      </c>
      <c r="W3049">
        <f>IF(TelcoData2[[#This Row],[Churn]]="Yes",1,0)</f>
        <v>1</v>
      </c>
      <c r="X3049" t="str">
        <f>IF(TelcoData2[[#This Row],[tenure]]&lt;=12,"0-12 Months",
IF(TelcoData2[[#This Row],[tenure]]&lt;=24,"13-24 Months",
IF(TelcoData2[[#This Row],[tenure]]&lt;=36,"25-36 Months",
IF(TelcoData2[[#This Row],[tenure]]&lt;=48,"37-48 Months",
IF(TelcoData2[[#This Row],[tenure]]&lt;=60,"49-60 Months",
"61-72 Months")))))</f>
        <v>25-36 Months</v>
      </c>
    </row>
    <row r="3050" spans="1:24" x14ac:dyDescent="0.3">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s="5">
        <v>82.7</v>
      </c>
      <c r="U3050" t="s">
        <v>24</v>
      </c>
      <c r="V3050" s="5">
        <f>IFERROR(VALUE(TRIM(TelcoData2[[#This Row],[TotalCharges]])),"")</f>
        <v>82.7</v>
      </c>
      <c r="W3050">
        <f>IF(TelcoData2[[#This Row],[Churn]]="Yes",1,0)</f>
        <v>0</v>
      </c>
      <c r="X3050" t="str">
        <f>IF(TelcoData2[[#This Row],[tenure]]&lt;=12,"0-12 Months",
IF(TelcoData2[[#This Row],[tenure]]&lt;=24,"13-24 Months",
IF(TelcoData2[[#This Row],[tenure]]&lt;=36,"25-36 Months",
IF(TelcoData2[[#This Row],[tenure]]&lt;=48,"37-48 Months",
IF(TelcoData2[[#This Row],[tenure]]&lt;=60,"49-60 Months",
"61-72 Months")))))</f>
        <v>0-12 Months</v>
      </c>
    </row>
    <row r="3051" spans="1:24" x14ac:dyDescent="0.3">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s="5">
        <v>58.85</v>
      </c>
      <c r="U3051" t="s">
        <v>23</v>
      </c>
      <c r="V3051" s="5">
        <f>IFERROR(VALUE(TRIM(TelcoData2[[#This Row],[TotalCharges]])),"")</f>
        <v>58.85</v>
      </c>
      <c r="W3051">
        <f>IF(TelcoData2[[#This Row],[Churn]]="Yes",1,0)</f>
        <v>1</v>
      </c>
      <c r="X3051" t="str">
        <f>IF(TelcoData2[[#This Row],[tenure]]&lt;=12,"0-12 Months",
IF(TelcoData2[[#This Row],[tenure]]&lt;=24,"13-24 Months",
IF(TelcoData2[[#This Row],[tenure]]&lt;=36,"25-36 Months",
IF(TelcoData2[[#This Row],[tenure]]&lt;=48,"37-48 Months",
IF(TelcoData2[[#This Row],[tenure]]&lt;=60,"49-60 Months",
"61-72 Months")))))</f>
        <v>0-12 Months</v>
      </c>
    </row>
    <row r="3052" spans="1:24" x14ac:dyDescent="0.3">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s="5">
        <v>425.9</v>
      </c>
      <c r="U3052" t="s">
        <v>23</v>
      </c>
      <c r="V3052" s="5">
        <f>IFERROR(VALUE(TRIM(TelcoData2[[#This Row],[TotalCharges]])),"")</f>
        <v>425.9</v>
      </c>
      <c r="W3052">
        <f>IF(TelcoData2[[#This Row],[Churn]]="Yes",1,0)</f>
        <v>1</v>
      </c>
      <c r="X3052" t="str">
        <f>IF(TelcoData2[[#This Row],[tenure]]&lt;=12,"0-12 Months",
IF(TelcoData2[[#This Row],[tenure]]&lt;=24,"13-24 Months",
IF(TelcoData2[[#This Row],[tenure]]&lt;=36,"25-36 Months",
IF(TelcoData2[[#This Row],[tenure]]&lt;=48,"37-48 Months",
IF(TelcoData2[[#This Row],[tenure]]&lt;=60,"49-60 Months",
"61-72 Months")))))</f>
        <v>0-12 Months</v>
      </c>
    </row>
    <row r="3053" spans="1:24" x14ac:dyDescent="0.3">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s="5">
        <v>6342.7</v>
      </c>
      <c r="U3053" t="s">
        <v>24</v>
      </c>
      <c r="V3053" s="5">
        <f>IFERROR(VALUE(TRIM(TelcoData2[[#This Row],[TotalCharges]])),"")</f>
        <v>6342.7</v>
      </c>
      <c r="W3053">
        <f>IF(TelcoData2[[#This Row],[Churn]]="Yes",1,0)</f>
        <v>0</v>
      </c>
      <c r="X3053" t="str">
        <f>IF(TelcoData2[[#This Row],[tenure]]&lt;=12,"0-12 Months",
IF(TelcoData2[[#This Row],[tenure]]&lt;=24,"13-24 Months",
IF(TelcoData2[[#This Row],[tenure]]&lt;=36,"25-36 Months",
IF(TelcoData2[[#This Row],[tenure]]&lt;=48,"37-48 Months",
IF(TelcoData2[[#This Row],[tenure]]&lt;=60,"49-60 Months",
"61-72 Months")))))</f>
        <v>61-72 Months</v>
      </c>
    </row>
    <row r="3054" spans="1:24" x14ac:dyDescent="0.3">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s="5">
        <v>2030.75</v>
      </c>
      <c r="U3054" t="s">
        <v>24</v>
      </c>
      <c r="V3054" s="5">
        <f>IFERROR(VALUE(TRIM(TelcoData2[[#This Row],[TotalCharges]])),"")</f>
        <v>2030.75</v>
      </c>
      <c r="W3054">
        <f>IF(TelcoData2[[#This Row],[Churn]]="Yes",1,0)</f>
        <v>0</v>
      </c>
      <c r="X3054" t="str">
        <f>IF(TelcoData2[[#This Row],[tenure]]&lt;=12,"0-12 Months",
IF(TelcoData2[[#This Row],[tenure]]&lt;=24,"13-24 Months",
IF(TelcoData2[[#This Row],[tenure]]&lt;=36,"25-36 Months",
IF(TelcoData2[[#This Row],[tenure]]&lt;=48,"37-48 Months",
IF(TelcoData2[[#This Row],[tenure]]&lt;=60,"49-60 Months",
"61-72 Months")))))</f>
        <v>37-48 Months</v>
      </c>
    </row>
    <row r="3055" spans="1:24" x14ac:dyDescent="0.3">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s="5">
        <v>6700.05</v>
      </c>
      <c r="U3055" t="s">
        <v>24</v>
      </c>
      <c r="V3055" s="5">
        <f>IFERROR(VALUE(TRIM(TelcoData2[[#This Row],[TotalCharges]])),"")</f>
        <v>6700.05</v>
      </c>
      <c r="W3055">
        <f>IF(TelcoData2[[#This Row],[Churn]]="Yes",1,0)</f>
        <v>0</v>
      </c>
      <c r="X3055" t="str">
        <f>IF(TelcoData2[[#This Row],[tenure]]&lt;=12,"0-12 Months",
IF(TelcoData2[[#This Row],[tenure]]&lt;=24,"13-24 Months",
IF(TelcoData2[[#This Row],[tenure]]&lt;=36,"25-36 Months",
IF(TelcoData2[[#This Row],[tenure]]&lt;=48,"37-48 Months",
IF(TelcoData2[[#This Row],[tenure]]&lt;=60,"49-60 Months",
"61-72 Months")))))</f>
        <v>61-72 Months</v>
      </c>
    </row>
    <row r="3056" spans="1:24" x14ac:dyDescent="0.3">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s="5">
        <v>7244.7</v>
      </c>
      <c r="U3056" t="s">
        <v>24</v>
      </c>
      <c r="V3056" s="5">
        <f>IFERROR(VALUE(TRIM(TelcoData2[[#This Row],[TotalCharges]])),"")</f>
        <v>7244.7</v>
      </c>
      <c r="W3056">
        <f>IF(TelcoData2[[#This Row],[Churn]]="Yes",1,0)</f>
        <v>0</v>
      </c>
      <c r="X3056" t="str">
        <f>IF(TelcoData2[[#This Row],[tenure]]&lt;=12,"0-12 Months",
IF(TelcoData2[[#This Row],[tenure]]&lt;=24,"13-24 Months",
IF(TelcoData2[[#This Row],[tenure]]&lt;=36,"25-36 Months",
IF(TelcoData2[[#This Row],[tenure]]&lt;=48,"37-48 Months",
IF(TelcoData2[[#This Row],[tenure]]&lt;=60,"49-60 Months",
"61-72 Months")))))</f>
        <v>61-72 Months</v>
      </c>
    </row>
    <row r="3057" spans="1:24" x14ac:dyDescent="0.3">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s="5">
        <v>3678.3</v>
      </c>
      <c r="U3057" t="s">
        <v>23</v>
      </c>
      <c r="V3057" s="5">
        <f>IFERROR(VALUE(TRIM(TelcoData2[[#This Row],[TotalCharges]])),"")</f>
        <v>3678.3</v>
      </c>
      <c r="W3057">
        <f>IF(TelcoData2[[#This Row],[Churn]]="Yes",1,0)</f>
        <v>1</v>
      </c>
      <c r="X3057" t="str">
        <f>IF(TelcoData2[[#This Row],[tenure]]&lt;=12,"0-12 Months",
IF(TelcoData2[[#This Row],[tenure]]&lt;=24,"13-24 Months",
IF(TelcoData2[[#This Row],[tenure]]&lt;=36,"25-36 Months",
IF(TelcoData2[[#This Row],[tenure]]&lt;=48,"37-48 Months",
IF(TelcoData2[[#This Row],[tenure]]&lt;=60,"49-60 Months",
"61-72 Months")))))</f>
        <v>49-60 Months</v>
      </c>
    </row>
    <row r="3058" spans="1:24" x14ac:dyDescent="0.3">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s="5">
        <v>3486.65</v>
      </c>
      <c r="U3058" t="s">
        <v>24</v>
      </c>
      <c r="V3058" s="5">
        <f>IFERROR(VALUE(TRIM(TelcoData2[[#This Row],[TotalCharges]])),"")</f>
        <v>3486.65</v>
      </c>
      <c r="W3058">
        <f>IF(TelcoData2[[#This Row],[Churn]]="Yes",1,0)</f>
        <v>0</v>
      </c>
      <c r="X3058" t="str">
        <f>IF(TelcoData2[[#This Row],[tenure]]&lt;=12,"0-12 Months",
IF(TelcoData2[[#This Row],[tenure]]&lt;=24,"13-24 Months",
IF(TelcoData2[[#This Row],[tenure]]&lt;=36,"25-36 Months",
IF(TelcoData2[[#This Row],[tenure]]&lt;=48,"37-48 Months",
IF(TelcoData2[[#This Row],[tenure]]&lt;=60,"49-60 Months",
"61-72 Months")))))</f>
        <v>49-60 Months</v>
      </c>
    </row>
    <row r="3059" spans="1:24" x14ac:dyDescent="0.3">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s="5">
        <v>411.15</v>
      </c>
      <c r="U3059" t="s">
        <v>24</v>
      </c>
      <c r="V3059" s="5">
        <f>IFERROR(VALUE(TRIM(TelcoData2[[#This Row],[TotalCharges]])),"")</f>
        <v>411.15</v>
      </c>
      <c r="W3059">
        <f>IF(TelcoData2[[#This Row],[Churn]]="Yes",1,0)</f>
        <v>0</v>
      </c>
      <c r="X3059" t="str">
        <f>IF(TelcoData2[[#This Row],[tenure]]&lt;=12,"0-12 Months",
IF(TelcoData2[[#This Row],[tenure]]&lt;=24,"13-24 Months",
IF(TelcoData2[[#This Row],[tenure]]&lt;=36,"25-36 Months",
IF(TelcoData2[[#This Row],[tenure]]&lt;=48,"37-48 Months",
IF(TelcoData2[[#This Row],[tenure]]&lt;=60,"49-60 Months",
"61-72 Months")))))</f>
        <v>25-36 Months</v>
      </c>
    </row>
    <row r="3060" spans="1:24" x14ac:dyDescent="0.3">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s="5">
        <v>937.5</v>
      </c>
      <c r="U3060" t="s">
        <v>23</v>
      </c>
      <c r="V3060" s="5">
        <f>IFERROR(VALUE(TRIM(TelcoData2[[#This Row],[TotalCharges]])),"")</f>
        <v>937.5</v>
      </c>
      <c r="W3060">
        <f>IF(TelcoData2[[#This Row],[Churn]]="Yes",1,0)</f>
        <v>1</v>
      </c>
      <c r="X3060" t="str">
        <f>IF(TelcoData2[[#This Row],[tenure]]&lt;=12,"0-12 Months",
IF(TelcoData2[[#This Row],[tenure]]&lt;=24,"13-24 Months",
IF(TelcoData2[[#This Row],[tenure]]&lt;=36,"25-36 Months",
IF(TelcoData2[[#This Row],[tenure]]&lt;=48,"37-48 Months",
IF(TelcoData2[[#This Row],[tenure]]&lt;=60,"49-60 Months",
"61-72 Months")))))</f>
        <v>13-24 Months</v>
      </c>
    </row>
    <row r="3061" spans="1:24" x14ac:dyDescent="0.3">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s="5">
        <v>1559.15</v>
      </c>
      <c r="U3061" t="s">
        <v>24</v>
      </c>
      <c r="V3061" s="5">
        <f>IFERROR(VALUE(TRIM(TelcoData2[[#This Row],[TotalCharges]])),"")</f>
        <v>1559.15</v>
      </c>
      <c r="W3061">
        <f>IF(TelcoData2[[#This Row],[Churn]]="Yes",1,0)</f>
        <v>0</v>
      </c>
      <c r="X3061" t="str">
        <f>IF(TelcoData2[[#This Row],[tenure]]&lt;=12,"0-12 Months",
IF(TelcoData2[[#This Row],[tenure]]&lt;=24,"13-24 Months",
IF(TelcoData2[[#This Row],[tenure]]&lt;=36,"25-36 Months",
IF(TelcoData2[[#This Row],[tenure]]&lt;=48,"37-48 Months",
IF(TelcoData2[[#This Row],[tenure]]&lt;=60,"49-60 Months",
"61-72 Months")))))</f>
        <v>61-72 Months</v>
      </c>
    </row>
    <row r="3062" spans="1:24" x14ac:dyDescent="0.3">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s="5">
        <v>970.4</v>
      </c>
      <c r="U3062" t="s">
        <v>24</v>
      </c>
      <c r="V3062" s="5">
        <f>IFERROR(VALUE(TRIM(TelcoData2[[#This Row],[TotalCharges]])),"")</f>
        <v>970.4</v>
      </c>
      <c r="W3062">
        <f>IF(TelcoData2[[#This Row],[Churn]]="Yes",1,0)</f>
        <v>0</v>
      </c>
      <c r="X3062" t="str">
        <f>IF(TelcoData2[[#This Row],[tenure]]&lt;=12,"0-12 Months",
IF(TelcoData2[[#This Row],[tenure]]&lt;=24,"13-24 Months",
IF(TelcoData2[[#This Row],[tenure]]&lt;=36,"25-36 Months",
IF(TelcoData2[[#This Row],[tenure]]&lt;=48,"37-48 Months",
IF(TelcoData2[[#This Row],[tenure]]&lt;=60,"49-60 Months",
"61-72 Months")))))</f>
        <v>25-36 Months</v>
      </c>
    </row>
    <row r="3063" spans="1:24" x14ac:dyDescent="0.3">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s="5">
        <v>2483.5</v>
      </c>
      <c r="U3063" t="s">
        <v>23</v>
      </c>
      <c r="V3063" s="5">
        <f>IFERROR(VALUE(TRIM(TelcoData2[[#This Row],[TotalCharges]])),"")</f>
        <v>2483.5</v>
      </c>
      <c r="W3063">
        <f>IF(TelcoData2[[#This Row],[Churn]]="Yes",1,0)</f>
        <v>1</v>
      </c>
      <c r="X3063" t="str">
        <f>IF(TelcoData2[[#This Row],[tenure]]&lt;=12,"0-12 Months",
IF(TelcoData2[[#This Row],[tenure]]&lt;=24,"13-24 Months",
IF(TelcoData2[[#This Row],[tenure]]&lt;=36,"25-36 Months",
IF(TelcoData2[[#This Row],[tenure]]&lt;=48,"37-48 Months",
IF(TelcoData2[[#This Row],[tenure]]&lt;=60,"49-60 Months",
"61-72 Months")))))</f>
        <v>13-24 Months</v>
      </c>
    </row>
    <row r="3064" spans="1:24" x14ac:dyDescent="0.3">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s="5">
        <v>828.2</v>
      </c>
      <c r="U3064" t="s">
        <v>24</v>
      </c>
      <c r="V3064" s="5">
        <f>IFERROR(VALUE(TRIM(TelcoData2[[#This Row],[TotalCharges]])),"")</f>
        <v>828.2</v>
      </c>
      <c r="W3064">
        <f>IF(TelcoData2[[#This Row],[Churn]]="Yes",1,0)</f>
        <v>0</v>
      </c>
      <c r="X3064" t="str">
        <f>IF(TelcoData2[[#This Row],[tenure]]&lt;=12,"0-12 Months",
IF(TelcoData2[[#This Row],[tenure]]&lt;=24,"13-24 Months",
IF(TelcoData2[[#This Row],[tenure]]&lt;=36,"25-36 Months",
IF(TelcoData2[[#This Row],[tenure]]&lt;=48,"37-48 Months",
IF(TelcoData2[[#This Row],[tenure]]&lt;=60,"49-60 Months",
"61-72 Months")))))</f>
        <v>13-24 Months</v>
      </c>
    </row>
    <row r="3065" spans="1:24" x14ac:dyDescent="0.3">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s="5">
        <v>3810.55</v>
      </c>
      <c r="U3065" t="s">
        <v>24</v>
      </c>
      <c r="V3065" s="5">
        <f>IFERROR(VALUE(TRIM(TelcoData2[[#This Row],[TotalCharges]])),"")</f>
        <v>3810.55</v>
      </c>
      <c r="W3065">
        <f>IF(TelcoData2[[#This Row],[Churn]]="Yes",1,0)</f>
        <v>0</v>
      </c>
      <c r="X3065" t="str">
        <f>IF(TelcoData2[[#This Row],[tenure]]&lt;=12,"0-12 Months",
IF(TelcoData2[[#This Row],[tenure]]&lt;=24,"13-24 Months",
IF(TelcoData2[[#This Row],[tenure]]&lt;=36,"25-36 Months",
IF(TelcoData2[[#This Row],[tenure]]&lt;=48,"37-48 Months",
IF(TelcoData2[[#This Row],[tenure]]&lt;=60,"49-60 Months",
"61-72 Months")))))</f>
        <v>37-48 Months</v>
      </c>
    </row>
    <row r="3066" spans="1:24" x14ac:dyDescent="0.3">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s="5">
        <v>1493.2</v>
      </c>
      <c r="U3066" t="s">
        <v>24</v>
      </c>
      <c r="V3066" s="5">
        <f>IFERROR(VALUE(TRIM(TelcoData2[[#This Row],[TotalCharges]])),"")</f>
        <v>1493.2</v>
      </c>
      <c r="W3066">
        <f>IF(TelcoData2[[#This Row],[Churn]]="Yes",1,0)</f>
        <v>0</v>
      </c>
      <c r="X3066" t="str">
        <f>IF(TelcoData2[[#This Row],[tenure]]&lt;=12,"0-12 Months",
IF(TelcoData2[[#This Row],[tenure]]&lt;=24,"13-24 Months",
IF(TelcoData2[[#This Row],[tenure]]&lt;=36,"25-36 Months",
IF(TelcoData2[[#This Row],[tenure]]&lt;=48,"37-48 Months",
IF(TelcoData2[[#This Row],[tenure]]&lt;=60,"49-60 Months",
"61-72 Months")))))</f>
        <v>13-24 Months</v>
      </c>
    </row>
    <row r="3067" spans="1:24" x14ac:dyDescent="0.3">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s="5">
        <v>45.8</v>
      </c>
      <c r="U3067" t="s">
        <v>24</v>
      </c>
      <c r="V3067" s="5">
        <f>IFERROR(VALUE(TRIM(TelcoData2[[#This Row],[TotalCharges]])),"")</f>
        <v>45.8</v>
      </c>
      <c r="W3067">
        <f>IF(TelcoData2[[#This Row],[Churn]]="Yes",1,0)</f>
        <v>0</v>
      </c>
      <c r="X3067" t="str">
        <f>IF(TelcoData2[[#This Row],[tenure]]&lt;=12,"0-12 Months",
IF(TelcoData2[[#This Row],[tenure]]&lt;=24,"13-24 Months",
IF(TelcoData2[[#This Row],[tenure]]&lt;=36,"25-36 Months",
IF(TelcoData2[[#This Row],[tenure]]&lt;=48,"37-48 Months",
IF(TelcoData2[[#This Row],[tenure]]&lt;=60,"49-60 Months",
"61-72 Months")))))</f>
        <v>0-12 Months</v>
      </c>
    </row>
    <row r="3068" spans="1:24" x14ac:dyDescent="0.3">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s="5">
        <v>777.3</v>
      </c>
      <c r="U3068" t="s">
        <v>24</v>
      </c>
      <c r="V3068" s="5">
        <f>IFERROR(VALUE(TRIM(TelcoData2[[#This Row],[TotalCharges]])),"")</f>
        <v>777.3</v>
      </c>
      <c r="W3068">
        <f>IF(TelcoData2[[#This Row],[Churn]]="Yes",1,0)</f>
        <v>0</v>
      </c>
      <c r="X3068" t="str">
        <f>IF(TelcoData2[[#This Row],[tenure]]&lt;=12,"0-12 Months",
IF(TelcoData2[[#This Row],[tenure]]&lt;=24,"13-24 Months",
IF(TelcoData2[[#This Row],[tenure]]&lt;=36,"25-36 Months",
IF(TelcoData2[[#This Row],[tenure]]&lt;=48,"37-48 Months",
IF(TelcoData2[[#This Row],[tenure]]&lt;=60,"49-60 Months",
"61-72 Months")))))</f>
        <v>0-12 Months</v>
      </c>
    </row>
    <row r="3069" spans="1:24" x14ac:dyDescent="0.3">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s="5">
        <v>556.35</v>
      </c>
      <c r="U3069" t="s">
        <v>23</v>
      </c>
      <c r="V3069" s="5">
        <f>IFERROR(VALUE(TRIM(TelcoData2[[#This Row],[TotalCharges]])),"")</f>
        <v>556.35</v>
      </c>
      <c r="W3069">
        <f>IF(TelcoData2[[#This Row],[Churn]]="Yes",1,0)</f>
        <v>1</v>
      </c>
      <c r="X3069" t="str">
        <f>IF(TelcoData2[[#This Row],[tenure]]&lt;=12,"0-12 Months",
IF(TelcoData2[[#This Row],[tenure]]&lt;=24,"13-24 Months",
IF(TelcoData2[[#This Row],[tenure]]&lt;=36,"25-36 Months",
IF(TelcoData2[[#This Row],[tenure]]&lt;=48,"37-48 Months",
IF(TelcoData2[[#This Row],[tenure]]&lt;=60,"49-60 Months",
"61-72 Months")))))</f>
        <v>0-12 Months</v>
      </c>
    </row>
    <row r="3070" spans="1:24" x14ac:dyDescent="0.3">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s="5">
        <v>4911.05</v>
      </c>
      <c r="U3070" t="s">
        <v>24</v>
      </c>
      <c r="V3070" s="5">
        <f>IFERROR(VALUE(TRIM(TelcoData2[[#This Row],[TotalCharges]])),"")</f>
        <v>4911.05</v>
      </c>
      <c r="W3070">
        <f>IF(TelcoData2[[#This Row],[Churn]]="Yes",1,0)</f>
        <v>0</v>
      </c>
      <c r="X3070" t="str">
        <f>IF(TelcoData2[[#This Row],[tenure]]&lt;=12,"0-12 Months",
IF(TelcoData2[[#This Row],[tenure]]&lt;=24,"13-24 Months",
IF(TelcoData2[[#This Row],[tenure]]&lt;=36,"25-36 Months",
IF(TelcoData2[[#This Row],[tenure]]&lt;=48,"37-48 Months",
IF(TelcoData2[[#This Row],[tenure]]&lt;=60,"49-60 Months",
"61-72 Months")))))</f>
        <v>49-60 Months</v>
      </c>
    </row>
    <row r="3071" spans="1:24" x14ac:dyDescent="0.3">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s="5">
        <v>187.35</v>
      </c>
      <c r="U3071" t="s">
        <v>24</v>
      </c>
      <c r="V3071" s="5">
        <f>IFERROR(VALUE(TRIM(TelcoData2[[#This Row],[TotalCharges]])),"")</f>
        <v>187.35</v>
      </c>
      <c r="W3071">
        <f>IF(TelcoData2[[#This Row],[Churn]]="Yes",1,0)</f>
        <v>0</v>
      </c>
      <c r="X3071" t="str">
        <f>IF(TelcoData2[[#This Row],[tenure]]&lt;=12,"0-12 Months",
IF(TelcoData2[[#This Row],[tenure]]&lt;=24,"13-24 Months",
IF(TelcoData2[[#This Row],[tenure]]&lt;=36,"25-36 Months",
IF(TelcoData2[[#This Row],[tenure]]&lt;=48,"37-48 Months",
IF(TelcoData2[[#This Row],[tenure]]&lt;=60,"49-60 Months",
"61-72 Months")))))</f>
        <v>0-12 Months</v>
      </c>
    </row>
    <row r="3072" spans="1:24" x14ac:dyDescent="0.3">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s="5">
        <v>307.60000000000002</v>
      </c>
      <c r="U3072" t="s">
        <v>24</v>
      </c>
      <c r="V3072" s="5">
        <f>IFERROR(VALUE(TRIM(TelcoData2[[#This Row],[TotalCharges]])),"")</f>
        <v>307.60000000000002</v>
      </c>
      <c r="W3072">
        <f>IF(TelcoData2[[#This Row],[Churn]]="Yes",1,0)</f>
        <v>0</v>
      </c>
      <c r="X3072" t="str">
        <f>IF(TelcoData2[[#This Row],[tenure]]&lt;=12,"0-12 Months",
IF(TelcoData2[[#This Row],[tenure]]&lt;=24,"13-24 Months",
IF(TelcoData2[[#This Row],[tenure]]&lt;=36,"25-36 Months",
IF(TelcoData2[[#This Row],[tenure]]&lt;=48,"37-48 Months",
IF(TelcoData2[[#This Row],[tenure]]&lt;=60,"49-60 Months",
"61-72 Months")))))</f>
        <v>0-12 Months</v>
      </c>
    </row>
    <row r="3073" spans="1:24" x14ac:dyDescent="0.3">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s="5">
        <v>4318.3500000000004</v>
      </c>
      <c r="U3073" t="s">
        <v>24</v>
      </c>
      <c r="V3073" s="5">
        <f>IFERROR(VALUE(TRIM(TelcoData2[[#This Row],[TotalCharges]])),"")</f>
        <v>4318.3500000000004</v>
      </c>
      <c r="W3073">
        <f>IF(TelcoData2[[#This Row],[Churn]]="Yes",1,0)</f>
        <v>0</v>
      </c>
      <c r="X3073" t="str">
        <f>IF(TelcoData2[[#This Row],[tenure]]&lt;=12,"0-12 Months",
IF(TelcoData2[[#This Row],[tenure]]&lt;=24,"13-24 Months",
IF(TelcoData2[[#This Row],[tenure]]&lt;=36,"25-36 Months",
IF(TelcoData2[[#This Row],[tenure]]&lt;=48,"37-48 Months",
IF(TelcoData2[[#This Row],[tenure]]&lt;=60,"49-60 Months",
"61-72 Months")))))</f>
        <v>37-48 Months</v>
      </c>
    </row>
    <row r="3074" spans="1:24" x14ac:dyDescent="0.3">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s="5">
        <v>4820.55</v>
      </c>
      <c r="U3074" t="s">
        <v>24</v>
      </c>
      <c r="V3074" s="5">
        <f>IFERROR(VALUE(TRIM(TelcoData2[[#This Row],[TotalCharges]])),"")</f>
        <v>4820.55</v>
      </c>
      <c r="W3074">
        <f>IF(TelcoData2[[#This Row],[Churn]]="Yes",1,0)</f>
        <v>0</v>
      </c>
      <c r="X3074" t="str">
        <f>IF(TelcoData2[[#This Row],[tenure]]&lt;=12,"0-12 Months",
IF(TelcoData2[[#This Row],[tenure]]&lt;=24,"13-24 Months",
IF(TelcoData2[[#This Row],[tenure]]&lt;=36,"25-36 Months",
IF(TelcoData2[[#This Row],[tenure]]&lt;=48,"37-48 Months",
IF(TelcoData2[[#This Row],[tenure]]&lt;=60,"49-60 Months",
"61-72 Months")))))</f>
        <v>61-72 Months</v>
      </c>
    </row>
    <row r="3075" spans="1:24" x14ac:dyDescent="0.3">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s="5">
        <v>3038.55</v>
      </c>
      <c r="U3075" t="s">
        <v>24</v>
      </c>
      <c r="V3075" s="5">
        <f>IFERROR(VALUE(TRIM(TelcoData2[[#This Row],[TotalCharges]])),"")</f>
        <v>3038.55</v>
      </c>
      <c r="W3075">
        <f>IF(TelcoData2[[#This Row],[Churn]]="Yes",1,0)</f>
        <v>0</v>
      </c>
      <c r="X3075" t="str">
        <f>IF(TelcoData2[[#This Row],[tenure]]&lt;=12,"0-12 Months",
IF(TelcoData2[[#This Row],[tenure]]&lt;=24,"13-24 Months",
IF(TelcoData2[[#This Row],[tenure]]&lt;=36,"25-36 Months",
IF(TelcoData2[[#This Row],[tenure]]&lt;=48,"37-48 Months",
IF(TelcoData2[[#This Row],[tenure]]&lt;=60,"49-60 Months",
"61-72 Months")))))</f>
        <v>49-60 Months</v>
      </c>
    </row>
    <row r="3076" spans="1:24" x14ac:dyDescent="0.3">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s="5">
        <v>2136.9</v>
      </c>
      <c r="U3076" t="s">
        <v>24</v>
      </c>
      <c r="V3076" s="5">
        <f>IFERROR(VALUE(TRIM(TelcoData2[[#This Row],[TotalCharges]])),"")</f>
        <v>2136.9</v>
      </c>
      <c r="W3076">
        <f>IF(TelcoData2[[#This Row],[Churn]]="Yes",1,0)</f>
        <v>0</v>
      </c>
      <c r="X3076" t="str">
        <f>IF(TelcoData2[[#This Row],[tenure]]&lt;=12,"0-12 Months",
IF(TelcoData2[[#This Row],[tenure]]&lt;=24,"13-24 Months",
IF(TelcoData2[[#This Row],[tenure]]&lt;=36,"25-36 Months",
IF(TelcoData2[[#This Row],[tenure]]&lt;=48,"37-48 Months",
IF(TelcoData2[[#This Row],[tenure]]&lt;=60,"49-60 Months",
"61-72 Months")))))</f>
        <v>25-36 Months</v>
      </c>
    </row>
    <row r="3077" spans="1:24" x14ac:dyDescent="0.3">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s="5">
        <v>7472.15</v>
      </c>
      <c r="U3077" t="s">
        <v>24</v>
      </c>
      <c r="V3077" s="5">
        <f>IFERROR(VALUE(TRIM(TelcoData2[[#This Row],[TotalCharges]])),"")</f>
        <v>7472.15</v>
      </c>
      <c r="W3077">
        <f>IF(TelcoData2[[#This Row],[Churn]]="Yes",1,0)</f>
        <v>0</v>
      </c>
      <c r="X3077" t="str">
        <f>IF(TelcoData2[[#This Row],[tenure]]&lt;=12,"0-12 Months",
IF(TelcoData2[[#This Row],[tenure]]&lt;=24,"13-24 Months",
IF(TelcoData2[[#This Row],[tenure]]&lt;=36,"25-36 Months",
IF(TelcoData2[[#This Row],[tenure]]&lt;=48,"37-48 Months",
IF(TelcoData2[[#This Row],[tenure]]&lt;=60,"49-60 Months",
"61-72 Months")))))</f>
        <v>61-72 Months</v>
      </c>
    </row>
    <row r="3078" spans="1:24" x14ac:dyDescent="0.3">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s="5">
        <v>389.1</v>
      </c>
      <c r="U3078" t="s">
        <v>23</v>
      </c>
      <c r="V3078" s="5">
        <f>IFERROR(VALUE(TRIM(TelcoData2[[#This Row],[TotalCharges]])),"")</f>
        <v>389.1</v>
      </c>
      <c r="W3078">
        <f>IF(TelcoData2[[#This Row],[Churn]]="Yes",1,0)</f>
        <v>1</v>
      </c>
      <c r="X3078" t="str">
        <f>IF(TelcoData2[[#This Row],[tenure]]&lt;=12,"0-12 Months",
IF(TelcoData2[[#This Row],[tenure]]&lt;=24,"13-24 Months",
IF(TelcoData2[[#This Row],[tenure]]&lt;=36,"25-36 Months",
IF(TelcoData2[[#This Row],[tenure]]&lt;=48,"37-48 Months",
IF(TelcoData2[[#This Row],[tenure]]&lt;=60,"49-60 Months",
"61-72 Months")))))</f>
        <v>0-12 Months</v>
      </c>
    </row>
    <row r="3079" spans="1:24" x14ac:dyDescent="0.3">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s="5">
        <v>2296.25</v>
      </c>
      <c r="U3079" t="s">
        <v>24</v>
      </c>
      <c r="V3079" s="5">
        <f>IFERROR(VALUE(TRIM(TelcoData2[[#This Row],[TotalCharges]])),"")</f>
        <v>2296.25</v>
      </c>
      <c r="W3079">
        <f>IF(TelcoData2[[#This Row],[Churn]]="Yes",1,0)</f>
        <v>0</v>
      </c>
      <c r="X3079" t="str">
        <f>IF(TelcoData2[[#This Row],[tenure]]&lt;=12,"0-12 Months",
IF(TelcoData2[[#This Row],[tenure]]&lt;=24,"13-24 Months",
IF(TelcoData2[[#This Row],[tenure]]&lt;=36,"25-36 Months",
IF(TelcoData2[[#This Row],[tenure]]&lt;=48,"37-48 Months",
IF(TelcoData2[[#This Row],[tenure]]&lt;=60,"49-60 Months",
"61-72 Months")))))</f>
        <v>37-48 Months</v>
      </c>
    </row>
    <row r="3080" spans="1:24" x14ac:dyDescent="0.3">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s="5">
        <v>187.45</v>
      </c>
      <c r="U3080" t="s">
        <v>23</v>
      </c>
      <c r="V3080" s="5">
        <f>IFERROR(VALUE(TRIM(TelcoData2[[#This Row],[TotalCharges]])),"")</f>
        <v>187.45</v>
      </c>
      <c r="W3080">
        <f>IF(TelcoData2[[#This Row],[Churn]]="Yes",1,0)</f>
        <v>1</v>
      </c>
      <c r="X3080" t="str">
        <f>IF(TelcoData2[[#This Row],[tenure]]&lt;=12,"0-12 Months",
IF(TelcoData2[[#This Row],[tenure]]&lt;=24,"13-24 Months",
IF(TelcoData2[[#This Row],[tenure]]&lt;=36,"25-36 Months",
IF(TelcoData2[[#This Row],[tenure]]&lt;=48,"37-48 Months",
IF(TelcoData2[[#This Row],[tenure]]&lt;=60,"49-60 Months",
"61-72 Months")))))</f>
        <v>0-12 Months</v>
      </c>
    </row>
    <row r="3081" spans="1:24" x14ac:dyDescent="0.3">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s="5">
        <v>261.25</v>
      </c>
      <c r="U3081" t="s">
        <v>23</v>
      </c>
      <c r="V3081" s="5">
        <f>IFERROR(VALUE(TRIM(TelcoData2[[#This Row],[TotalCharges]])),"")</f>
        <v>261.25</v>
      </c>
      <c r="W3081">
        <f>IF(TelcoData2[[#This Row],[Churn]]="Yes",1,0)</f>
        <v>1</v>
      </c>
      <c r="X3081" t="str">
        <f>IF(TelcoData2[[#This Row],[tenure]]&lt;=12,"0-12 Months",
IF(TelcoData2[[#This Row],[tenure]]&lt;=24,"13-24 Months",
IF(TelcoData2[[#This Row],[tenure]]&lt;=36,"25-36 Months",
IF(TelcoData2[[#This Row],[tenure]]&lt;=48,"37-48 Months",
IF(TelcoData2[[#This Row],[tenure]]&lt;=60,"49-60 Months",
"61-72 Months")))))</f>
        <v>0-12 Months</v>
      </c>
    </row>
    <row r="3082" spans="1:24" x14ac:dyDescent="0.3">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s="5">
        <v>38.450000000000003</v>
      </c>
      <c r="U3082" t="s">
        <v>24</v>
      </c>
      <c r="V3082" s="5">
        <f>IFERROR(VALUE(TRIM(TelcoData2[[#This Row],[TotalCharges]])),"")</f>
        <v>38.450000000000003</v>
      </c>
      <c r="W3082">
        <f>IF(TelcoData2[[#This Row],[Churn]]="Yes",1,0)</f>
        <v>0</v>
      </c>
      <c r="X3082" t="str">
        <f>IF(TelcoData2[[#This Row],[tenure]]&lt;=12,"0-12 Months",
IF(TelcoData2[[#This Row],[tenure]]&lt;=24,"13-24 Months",
IF(TelcoData2[[#This Row],[tenure]]&lt;=36,"25-36 Months",
IF(TelcoData2[[#This Row],[tenure]]&lt;=48,"37-48 Months",
IF(TelcoData2[[#This Row],[tenure]]&lt;=60,"49-60 Months",
"61-72 Months")))))</f>
        <v>0-12 Months</v>
      </c>
    </row>
    <row r="3083" spans="1:24" x14ac:dyDescent="0.3">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s="5">
        <v>299.2</v>
      </c>
      <c r="U3083" t="s">
        <v>23</v>
      </c>
      <c r="V3083" s="5">
        <f>IFERROR(VALUE(TRIM(TelcoData2[[#This Row],[TotalCharges]])),"")</f>
        <v>299.2</v>
      </c>
      <c r="W3083">
        <f>IF(TelcoData2[[#This Row],[Churn]]="Yes",1,0)</f>
        <v>1</v>
      </c>
      <c r="X3083" t="str">
        <f>IF(TelcoData2[[#This Row],[tenure]]&lt;=12,"0-12 Months",
IF(TelcoData2[[#This Row],[tenure]]&lt;=24,"13-24 Months",
IF(TelcoData2[[#This Row],[tenure]]&lt;=36,"25-36 Months",
IF(TelcoData2[[#This Row],[tenure]]&lt;=48,"37-48 Months",
IF(TelcoData2[[#This Row],[tenure]]&lt;=60,"49-60 Months",
"61-72 Months")))))</f>
        <v>0-12 Months</v>
      </c>
    </row>
    <row r="3084" spans="1:24" x14ac:dyDescent="0.3">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s="5">
        <v>3043.6</v>
      </c>
      <c r="U3084" t="s">
        <v>24</v>
      </c>
      <c r="V3084" s="5">
        <f>IFERROR(VALUE(TRIM(TelcoData2[[#This Row],[TotalCharges]])),"")</f>
        <v>3043.6</v>
      </c>
      <c r="W3084">
        <f>IF(TelcoData2[[#This Row],[Churn]]="Yes",1,0)</f>
        <v>0</v>
      </c>
      <c r="X3084" t="str">
        <f>IF(TelcoData2[[#This Row],[tenure]]&lt;=12,"0-12 Months",
IF(TelcoData2[[#This Row],[tenure]]&lt;=24,"13-24 Months",
IF(TelcoData2[[#This Row],[tenure]]&lt;=36,"25-36 Months",
IF(TelcoData2[[#This Row],[tenure]]&lt;=48,"37-48 Months",
IF(TelcoData2[[#This Row],[tenure]]&lt;=60,"49-60 Months",
"61-72 Months")))))</f>
        <v>49-60 Months</v>
      </c>
    </row>
    <row r="3085" spans="1:24" x14ac:dyDescent="0.3">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s="5">
        <v>1506.4</v>
      </c>
      <c r="U3085" t="s">
        <v>24</v>
      </c>
      <c r="V3085" s="5">
        <f>IFERROR(VALUE(TRIM(TelcoData2[[#This Row],[TotalCharges]])),"")</f>
        <v>1506.4</v>
      </c>
      <c r="W3085">
        <f>IF(TelcoData2[[#This Row],[Churn]]="Yes",1,0)</f>
        <v>0</v>
      </c>
      <c r="X3085" t="str">
        <f>IF(TelcoData2[[#This Row],[tenure]]&lt;=12,"0-12 Months",
IF(TelcoData2[[#This Row],[tenure]]&lt;=24,"13-24 Months",
IF(TelcoData2[[#This Row],[tenure]]&lt;=36,"25-36 Months",
IF(TelcoData2[[#This Row],[tenure]]&lt;=48,"37-48 Months",
IF(TelcoData2[[#This Row],[tenure]]&lt;=60,"49-60 Months",
"61-72 Months")))))</f>
        <v>49-60 Months</v>
      </c>
    </row>
    <row r="3086" spans="1:24" x14ac:dyDescent="0.3">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s="5">
        <v>163.69999999999999</v>
      </c>
      <c r="U3086" t="s">
        <v>24</v>
      </c>
      <c r="V3086" s="5">
        <f>IFERROR(VALUE(TRIM(TelcoData2[[#This Row],[TotalCharges]])),"")</f>
        <v>163.69999999999999</v>
      </c>
      <c r="W3086">
        <f>IF(TelcoData2[[#This Row],[Churn]]="Yes",1,0)</f>
        <v>0</v>
      </c>
      <c r="X3086" t="str">
        <f>IF(TelcoData2[[#This Row],[tenure]]&lt;=12,"0-12 Months",
IF(TelcoData2[[#This Row],[tenure]]&lt;=24,"13-24 Months",
IF(TelcoData2[[#This Row],[tenure]]&lt;=36,"25-36 Months",
IF(TelcoData2[[#This Row],[tenure]]&lt;=48,"37-48 Months",
IF(TelcoData2[[#This Row],[tenure]]&lt;=60,"49-60 Months",
"61-72 Months")))))</f>
        <v>0-12 Months</v>
      </c>
    </row>
    <row r="3087" spans="1:24" x14ac:dyDescent="0.3">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s="5">
        <v>323.25</v>
      </c>
      <c r="U3087" t="s">
        <v>23</v>
      </c>
      <c r="V3087" s="5">
        <f>IFERROR(VALUE(TRIM(TelcoData2[[#This Row],[TotalCharges]])),"")</f>
        <v>323.25</v>
      </c>
      <c r="W3087">
        <f>IF(TelcoData2[[#This Row],[Churn]]="Yes",1,0)</f>
        <v>1</v>
      </c>
      <c r="X3087" t="str">
        <f>IF(TelcoData2[[#This Row],[tenure]]&lt;=12,"0-12 Months",
IF(TelcoData2[[#This Row],[tenure]]&lt;=24,"13-24 Months",
IF(TelcoData2[[#This Row],[tenure]]&lt;=36,"25-36 Months",
IF(TelcoData2[[#This Row],[tenure]]&lt;=48,"37-48 Months",
IF(TelcoData2[[#This Row],[tenure]]&lt;=60,"49-60 Months",
"61-72 Months")))))</f>
        <v>0-12 Months</v>
      </c>
    </row>
    <row r="3088" spans="1:24" x14ac:dyDescent="0.3">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s="5">
        <v>1640</v>
      </c>
      <c r="U3088" t="s">
        <v>24</v>
      </c>
      <c r="V3088" s="5">
        <f>IFERROR(VALUE(TRIM(TelcoData2[[#This Row],[TotalCharges]])),"")</f>
        <v>1640</v>
      </c>
      <c r="W3088">
        <f>IF(TelcoData2[[#This Row],[Churn]]="Yes",1,0)</f>
        <v>0</v>
      </c>
      <c r="X3088" t="str">
        <f>IF(TelcoData2[[#This Row],[tenure]]&lt;=12,"0-12 Months",
IF(TelcoData2[[#This Row],[tenure]]&lt;=24,"13-24 Months",
IF(TelcoData2[[#This Row],[tenure]]&lt;=36,"25-36 Months",
IF(TelcoData2[[#This Row],[tenure]]&lt;=48,"37-48 Months",
IF(TelcoData2[[#This Row],[tenure]]&lt;=60,"49-60 Months",
"61-72 Months")))))</f>
        <v>13-24 Months</v>
      </c>
    </row>
    <row r="3089" spans="1:24" x14ac:dyDescent="0.3">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s="5">
        <v>762.1</v>
      </c>
      <c r="U3089" t="s">
        <v>23</v>
      </c>
      <c r="V3089" s="5">
        <f>IFERROR(VALUE(TRIM(TelcoData2[[#This Row],[TotalCharges]])),"")</f>
        <v>762.1</v>
      </c>
      <c r="W3089">
        <f>IF(TelcoData2[[#This Row],[Churn]]="Yes",1,0)</f>
        <v>1</v>
      </c>
      <c r="X3089" t="str">
        <f>IF(TelcoData2[[#This Row],[tenure]]&lt;=12,"0-12 Months",
IF(TelcoData2[[#This Row],[tenure]]&lt;=24,"13-24 Months",
IF(TelcoData2[[#This Row],[tenure]]&lt;=36,"25-36 Months",
IF(TelcoData2[[#This Row],[tenure]]&lt;=48,"37-48 Months",
IF(TelcoData2[[#This Row],[tenure]]&lt;=60,"49-60 Months",
"61-72 Months")))))</f>
        <v>0-12 Months</v>
      </c>
    </row>
    <row r="3090" spans="1:24" x14ac:dyDescent="0.3">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s="5">
        <v>3846.35</v>
      </c>
      <c r="U3090" t="s">
        <v>24</v>
      </c>
      <c r="V3090" s="5">
        <f>IFERROR(VALUE(TRIM(TelcoData2[[#This Row],[TotalCharges]])),"")</f>
        <v>3846.35</v>
      </c>
      <c r="W3090">
        <f>IF(TelcoData2[[#This Row],[Churn]]="Yes",1,0)</f>
        <v>0</v>
      </c>
      <c r="X3090" t="str">
        <f>IF(TelcoData2[[#This Row],[tenure]]&lt;=12,"0-12 Months",
IF(TelcoData2[[#This Row],[tenure]]&lt;=24,"13-24 Months",
IF(TelcoData2[[#This Row],[tenure]]&lt;=36,"25-36 Months",
IF(TelcoData2[[#This Row],[tenure]]&lt;=48,"37-48 Months",
IF(TelcoData2[[#This Row],[tenure]]&lt;=60,"49-60 Months",
"61-72 Months")))))</f>
        <v>37-48 Months</v>
      </c>
    </row>
    <row r="3091" spans="1:24" x14ac:dyDescent="0.3">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s="5">
        <v>5646.6</v>
      </c>
      <c r="U3091" t="s">
        <v>24</v>
      </c>
      <c r="V3091" s="5">
        <f>IFERROR(VALUE(TRIM(TelcoData2[[#This Row],[TotalCharges]])),"")</f>
        <v>5646.6</v>
      </c>
      <c r="W3091">
        <f>IF(TelcoData2[[#This Row],[Churn]]="Yes",1,0)</f>
        <v>0</v>
      </c>
      <c r="X3091" t="str">
        <f>IF(TelcoData2[[#This Row],[tenure]]&lt;=12,"0-12 Months",
IF(TelcoData2[[#This Row],[tenure]]&lt;=24,"13-24 Months",
IF(TelcoData2[[#This Row],[tenure]]&lt;=36,"25-36 Months",
IF(TelcoData2[[#This Row],[tenure]]&lt;=48,"37-48 Months",
IF(TelcoData2[[#This Row],[tenure]]&lt;=60,"49-60 Months",
"61-72 Months")))))</f>
        <v>61-72 Months</v>
      </c>
    </row>
    <row r="3092" spans="1:24" x14ac:dyDescent="0.3">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s="5">
        <v>53.5</v>
      </c>
      <c r="U3092" t="s">
        <v>23</v>
      </c>
      <c r="V3092" s="5">
        <f>IFERROR(VALUE(TRIM(TelcoData2[[#This Row],[TotalCharges]])),"")</f>
        <v>53.5</v>
      </c>
      <c r="W3092">
        <f>IF(TelcoData2[[#This Row],[Churn]]="Yes",1,0)</f>
        <v>1</v>
      </c>
      <c r="X3092" t="str">
        <f>IF(TelcoData2[[#This Row],[tenure]]&lt;=12,"0-12 Months",
IF(TelcoData2[[#This Row],[tenure]]&lt;=24,"13-24 Months",
IF(TelcoData2[[#This Row],[tenure]]&lt;=36,"25-36 Months",
IF(TelcoData2[[#This Row],[tenure]]&lt;=48,"37-48 Months",
IF(TelcoData2[[#This Row],[tenure]]&lt;=60,"49-60 Months",
"61-72 Months")))))</f>
        <v>0-12 Months</v>
      </c>
    </row>
    <row r="3093" spans="1:24" x14ac:dyDescent="0.3">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s="5">
        <v>79.05</v>
      </c>
      <c r="U3093" t="s">
        <v>24</v>
      </c>
      <c r="V3093" s="5">
        <f>IFERROR(VALUE(TRIM(TelcoData2[[#This Row],[TotalCharges]])),"")</f>
        <v>79.05</v>
      </c>
      <c r="W3093">
        <f>IF(TelcoData2[[#This Row],[Churn]]="Yes",1,0)</f>
        <v>0</v>
      </c>
      <c r="X3093" t="str">
        <f>IF(TelcoData2[[#This Row],[tenure]]&lt;=12,"0-12 Months",
IF(TelcoData2[[#This Row],[tenure]]&lt;=24,"13-24 Months",
IF(TelcoData2[[#This Row],[tenure]]&lt;=36,"25-36 Months",
IF(TelcoData2[[#This Row],[tenure]]&lt;=48,"37-48 Months",
IF(TelcoData2[[#This Row],[tenure]]&lt;=60,"49-60 Months",
"61-72 Months")))))</f>
        <v>0-12 Months</v>
      </c>
    </row>
    <row r="3094" spans="1:24" x14ac:dyDescent="0.3">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s="5">
        <v>25.1</v>
      </c>
      <c r="U3094" t="s">
        <v>23</v>
      </c>
      <c r="V3094" s="5">
        <f>IFERROR(VALUE(TRIM(TelcoData2[[#This Row],[TotalCharges]])),"")</f>
        <v>25.1</v>
      </c>
      <c r="W3094">
        <f>IF(TelcoData2[[#This Row],[Churn]]="Yes",1,0)</f>
        <v>1</v>
      </c>
      <c r="X3094" t="str">
        <f>IF(TelcoData2[[#This Row],[tenure]]&lt;=12,"0-12 Months",
IF(TelcoData2[[#This Row],[tenure]]&lt;=24,"13-24 Months",
IF(TelcoData2[[#This Row],[tenure]]&lt;=36,"25-36 Months",
IF(TelcoData2[[#This Row],[tenure]]&lt;=48,"37-48 Months",
IF(TelcoData2[[#This Row],[tenure]]&lt;=60,"49-60 Months",
"61-72 Months")))))</f>
        <v>0-12 Months</v>
      </c>
    </row>
    <row r="3095" spans="1:24" x14ac:dyDescent="0.3">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s="5">
        <v>1516.6</v>
      </c>
      <c r="U3095" t="s">
        <v>24</v>
      </c>
      <c r="V3095" s="5">
        <f>IFERROR(VALUE(TRIM(TelcoData2[[#This Row],[TotalCharges]])),"")</f>
        <v>1516.6</v>
      </c>
      <c r="W3095">
        <f>IF(TelcoData2[[#This Row],[Churn]]="Yes",1,0)</f>
        <v>0</v>
      </c>
      <c r="X3095" t="str">
        <f>IF(TelcoData2[[#This Row],[tenure]]&lt;=12,"0-12 Months",
IF(TelcoData2[[#This Row],[tenure]]&lt;=24,"13-24 Months",
IF(TelcoData2[[#This Row],[tenure]]&lt;=36,"25-36 Months",
IF(TelcoData2[[#This Row],[tenure]]&lt;=48,"37-48 Months",
IF(TelcoData2[[#This Row],[tenure]]&lt;=60,"49-60 Months",
"61-72 Months")))))</f>
        <v>25-36 Months</v>
      </c>
    </row>
    <row r="3096" spans="1:24" x14ac:dyDescent="0.3">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s="5">
        <v>2224.5</v>
      </c>
      <c r="U3096" t="s">
        <v>24</v>
      </c>
      <c r="V3096" s="5">
        <f>IFERROR(VALUE(TRIM(TelcoData2[[#This Row],[TotalCharges]])),"")</f>
        <v>2224.5</v>
      </c>
      <c r="W3096">
        <f>IF(TelcoData2[[#This Row],[Churn]]="Yes",1,0)</f>
        <v>0</v>
      </c>
      <c r="X3096" t="str">
        <f>IF(TelcoData2[[#This Row],[tenure]]&lt;=12,"0-12 Months",
IF(TelcoData2[[#This Row],[tenure]]&lt;=24,"13-24 Months",
IF(TelcoData2[[#This Row],[tenure]]&lt;=36,"25-36 Months",
IF(TelcoData2[[#This Row],[tenure]]&lt;=48,"37-48 Months",
IF(TelcoData2[[#This Row],[tenure]]&lt;=60,"49-60 Months",
"61-72 Months")))))</f>
        <v>37-48 Months</v>
      </c>
    </row>
    <row r="3097" spans="1:24" x14ac:dyDescent="0.3">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s="5">
        <v>888.75</v>
      </c>
      <c r="U3097" t="s">
        <v>24</v>
      </c>
      <c r="V3097" s="5">
        <f>IFERROR(VALUE(TRIM(TelcoData2[[#This Row],[TotalCharges]])),"")</f>
        <v>888.75</v>
      </c>
      <c r="W3097">
        <f>IF(TelcoData2[[#This Row],[Churn]]="Yes",1,0)</f>
        <v>0</v>
      </c>
      <c r="X3097" t="str">
        <f>IF(TelcoData2[[#This Row],[tenure]]&lt;=12,"0-12 Months",
IF(TelcoData2[[#This Row],[tenure]]&lt;=24,"13-24 Months",
IF(TelcoData2[[#This Row],[tenure]]&lt;=36,"25-36 Months",
IF(TelcoData2[[#This Row],[tenure]]&lt;=48,"37-48 Months",
IF(TelcoData2[[#This Row],[tenure]]&lt;=60,"49-60 Months",
"61-72 Months")))))</f>
        <v>0-12 Months</v>
      </c>
    </row>
    <row r="3098" spans="1:24" x14ac:dyDescent="0.3">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s="5">
        <v>4310.3500000000004</v>
      </c>
      <c r="U3098" t="s">
        <v>24</v>
      </c>
      <c r="V3098" s="5">
        <f>IFERROR(VALUE(TRIM(TelcoData2[[#This Row],[TotalCharges]])),"")</f>
        <v>4310.3500000000004</v>
      </c>
      <c r="W3098">
        <f>IF(TelcoData2[[#This Row],[Churn]]="Yes",1,0)</f>
        <v>0</v>
      </c>
      <c r="X3098" t="str">
        <f>IF(TelcoData2[[#This Row],[tenure]]&lt;=12,"0-12 Months",
IF(TelcoData2[[#This Row],[tenure]]&lt;=24,"13-24 Months",
IF(TelcoData2[[#This Row],[tenure]]&lt;=36,"25-36 Months",
IF(TelcoData2[[#This Row],[tenure]]&lt;=48,"37-48 Months",
IF(TelcoData2[[#This Row],[tenure]]&lt;=60,"49-60 Months",
"61-72 Months")))))</f>
        <v>61-72 Months</v>
      </c>
    </row>
    <row r="3099" spans="1:24" x14ac:dyDescent="0.3">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s="5">
        <v>42.9</v>
      </c>
      <c r="U3099" t="s">
        <v>24</v>
      </c>
      <c r="V3099" s="5">
        <f>IFERROR(VALUE(TRIM(TelcoData2[[#This Row],[TotalCharges]])),"")</f>
        <v>42.9</v>
      </c>
      <c r="W3099">
        <f>IF(TelcoData2[[#This Row],[Churn]]="Yes",1,0)</f>
        <v>0</v>
      </c>
      <c r="X3099" t="str">
        <f>IF(TelcoData2[[#This Row],[tenure]]&lt;=12,"0-12 Months",
IF(TelcoData2[[#This Row],[tenure]]&lt;=24,"13-24 Months",
IF(TelcoData2[[#This Row],[tenure]]&lt;=36,"25-36 Months",
IF(TelcoData2[[#This Row],[tenure]]&lt;=48,"37-48 Months",
IF(TelcoData2[[#This Row],[tenure]]&lt;=60,"49-60 Months",
"61-72 Months")))))</f>
        <v>0-12 Months</v>
      </c>
    </row>
    <row r="3100" spans="1:24" x14ac:dyDescent="0.3">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s="5">
        <v>2365.15</v>
      </c>
      <c r="U3100" t="s">
        <v>23</v>
      </c>
      <c r="V3100" s="5">
        <f>IFERROR(VALUE(TRIM(TelcoData2[[#This Row],[TotalCharges]])),"")</f>
        <v>2365.15</v>
      </c>
      <c r="W3100">
        <f>IF(TelcoData2[[#This Row],[Churn]]="Yes",1,0)</f>
        <v>1</v>
      </c>
      <c r="X3100" t="str">
        <f>IF(TelcoData2[[#This Row],[tenure]]&lt;=12,"0-12 Months",
IF(TelcoData2[[#This Row],[tenure]]&lt;=24,"13-24 Months",
IF(TelcoData2[[#This Row],[tenure]]&lt;=36,"25-36 Months",
IF(TelcoData2[[#This Row],[tenure]]&lt;=48,"37-48 Months",
IF(TelcoData2[[#This Row],[tenure]]&lt;=60,"49-60 Months",
"61-72 Months")))))</f>
        <v>25-36 Months</v>
      </c>
    </row>
    <row r="3101" spans="1:24" x14ac:dyDescent="0.3">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s="5">
        <v>353.65</v>
      </c>
      <c r="U3101" t="s">
        <v>24</v>
      </c>
      <c r="V3101" s="5">
        <f>IFERROR(VALUE(TRIM(TelcoData2[[#This Row],[TotalCharges]])),"")</f>
        <v>353.65</v>
      </c>
      <c r="W3101">
        <f>IF(TelcoData2[[#This Row],[Churn]]="Yes",1,0)</f>
        <v>0</v>
      </c>
      <c r="X3101" t="str">
        <f>IF(TelcoData2[[#This Row],[tenure]]&lt;=12,"0-12 Months",
IF(TelcoData2[[#This Row],[tenure]]&lt;=24,"13-24 Months",
IF(TelcoData2[[#This Row],[tenure]]&lt;=36,"25-36 Months",
IF(TelcoData2[[#This Row],[tenure]]&lt;=48,"37-48 Months",
IF(TelcoData2[[#This Row],[tenure]]&lt;=60,"49-60 Months",
"61-72 Months")))))</f>
        <v>13-24 Months</v>
      </c>
    </row>
    <row r="3102" spans="1:24" x14ac:dyDescent="0.3">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s="5">
        <v>5073.1000000000004</v>
      </c>
      <c r="U3102" t="s">
        <v>24</v>
      </c>
      <c r="V3102" s="5">
        <f>IFERROR(VALUE(TRIM(TelcoData2[[#This Row],[TotalCharges]])),"")</f>
        <v>5073.1000000000004</v>
      </c>
      <c r="W3102">
        <f>IF(TelcoData2[[#This Row],[Churn]]="Yes",1,0)</f>
        <v>0</v>
      </c>
      <c r="X3102" t="str">
        <f>IF(TelcoData2[[#This Row],[tenure]]&lt;=12,"0-12 Months",
IF(TelcoData2[[#This Row],[tenure]]&lt;=24,"13-24 Months",
IF(TelcoData2[[#This Row],[tenure]]&lt;=36,"25-36 Months",
IF(TelcoData2[[#This Row],[tenure]]&lt;=48,"37-48 Months",
IF(TelcoData2[[#This Row],[tenure]]&lt;=60,"49-60 Months",
"61-72 Months")))))</f>
        <v>49-60 Months</v>
      </c>
    </row>
    <row r="3103" spans="1:24" x14ac:dyDescent="0.3">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s="5">
        <v>4526.8500000000004</v>
      </c>
      <c r="U3103" t="s">
        <v>24</v>
      </c>
      <c r="V3103" s="5">
        <f>IFERROR(VALUE(TRIM(TelcoData2[[#This Row],[TotalCharges]])),"")</f>
        <v>4526.8500000000004</v>
      </c>
      <c r="W3103">
        <f>IF(TelcoData2[[#This Row],[Churn]]="Yes",1,0)</f>
        <v>0</v>
      </c>
      <c r="X3103" t="str">
        <f>IF(TelcoData2[[#This Row],[tenure]]&lt;=12,"0-12 Months",
IF(TelcoData2[[#This Row],[tenure]]&lt;=24,"13-24 Months",
IF(TelcoData2[[#This Row],[tenure]]&lt;=36,"25-36 Months",
IF(TelcoData2[[#This Row],[tenure]]&lt;=48,"37-48 Months",
IF(TelcoData2[[#This Row],[tenure]]&lt;=60,"49-60 Months",
"61-72 Months")))))</f>
        <v>49-60 Months</v>
      </c>
    </row>
    <row r="3104" spans="1:24" x14ac:dyDescent="0.3">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s="5">
        <v>308.25</v>
      </c>
      <c r="U3104" t="s">
        <v>23</v>
      </c>
      <c r="V3104" s="5">
        <f>IFERROR(VALUE(TRIM(TelcoData2[[#This Row],[TotalCharges]])),"")</f>
        <v>308.25</v>
      </c>
      <c r="W3104">
        <f>IF(TelcoData2[[#This Row],[Churn]]="Yes",1,0)</f>
        <v>1</v>
      </c>
      <c r="X3104" t="str">
        <f>IF(TelcoData2[[#This Row],[tenure]]&lt;=12,"0-12 Months",
IF(TelcoData2[[#This Row],[tenure]]&lt;=24,"13-24 Months",
IF(TelcoData2[[#This Row],[tenure]]&lt;=36,"25-36 Months",
IF(TelcoData2[[#This Row],[tenure]]&lt;=48,"37-48 Months",
IF(TelcoData2[[#This Row],[tenure]]&lt;=60,"49-60 Months",
"61-72 Months")))))</f>
        <v>0-12 Months</v>
      </c>
    </row>
    <row r="3105" spans="1:24" x14ac:dyDescent="0.3">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s="5">
        <v>19.45</v>
      </c>
      <c r="U3105" t="s">
        <v>23</v>
      </c>
      <c r="V3105" s="5">
        <f>IFERROR(VALUE(TRIM(TelcoData2[[#This Row],[TotalCharges]])),"")</f>
        <v>19.45</v>
      </c>
      <c r="W3105">
        <f>IF(TelcoData2[[#This Row],[Churn]]="Yes",1,0)</f>
        <v>1</v>
      </c>
      <c r="X3105" t="str">
        <f>IF(TelcoData2[[#This Row],[tenure]]&lt;=12,"0-12 Months",
IF(TelcoData2[[#This Row],[tenure]]&lt;=24,"13-24 Months",
IF(TelcoData2[[#This Row],[tenure]]&lt;=36,"25-36 Months",
IF(TelcoData2[[#This Row],[tenure]]&lt;=48,"37-48 Months",
IF(TelcoData2[[#This Row],[tenure]]&lt;=60,"49-60 Months",
"61-72 Months")))))</f>
        <v>0-12 Months</v>
      </c>
    </row>
    <row r="3106" spans="1:24" x14ac:dyDescent="0.3">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s="5">
        <v>678.45</v>
      </c>
      <c r="U3106" t="s">
        <v>24</v>
      </c>
      <c r="V3106" s="5">
        <f>IFERROR(VALUE(TRIM(TelcoData2[[#This Row],[TotalCharges]])),"")</f>
        <v>678.45</v>
      </c>
      <c r="W3106">
        <f>IF(TelcoData2[[#This Row],[Churn]]="Yes",1,0)</f>
        <v>0</v>
      </c>
      <c r="X3106" t="str">
        <f>IF(TelcoData2[[#This Row],[tenure]]&lt;=12,"0-12 Months",
IF(TelcoData2[[#This Row],[tenure]]&lt;=24,"13-24 Months",
IF(TelcoData2[[#This Row],[tenure]]&lt;=36,"25-36 Months",
IF(TelcoData2[[#This Row],[tenure]]&lt;=48,"37-48 Months",
IF(TelcoData2[[#This Row],[tenure]]&lt;=60,"49-60 Months",
"61-72 Months")))))</f>
        <v>0-12 Months</v>
      </c>
    </row>
    <row r="3107" spans="1:24" x14ac:dyDescent="0.3">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s="5">
        <v>1237.3</v>
      </c>
      <c r="U3107" t="s">
        <v>24</v>
      </c>
      <c r="V3107" s="5">
        <f>IFERROR(VALUE(TRIM(TelcoData2[[#This Row],[TotalCharges]])),"")</f>
        <v>1237.3</v>
      </c>
      <c r="W3107">
        <f>IF(TelcoData2[[#This Row],[Churn]]="Yes",1,0)</f>
        <v>0</v>
      </c>
      <c r="X3107" t="str">
        <f>IF(TelcoData2[[#This Row],[tenure]]&lt;=12,"0-12 Months",
IF(TelcoData2[[#This Row],[tenure]]&lt;=24,"13-24 Months",
IF(TelcoData2[[#This Row],[tenure]]&lt;=36,"25-36 Months",
IF(TelcoData2[[#This Row],[tenure]]&lt;=48,"37-48 Months",
IF(TelcoData2[[#This Row],[tenure]]&lt;=60,"49-60 Months",
"61-72 Months")))))</f>
        <v>25-36 Months</v>
      </c>
    </row>
    <row r="3108" spans="1:24" x14ac:dyDescent="0.3">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s="5">
        <v>1023.95</v>
      </c>
      <c r="U3108" t="s">
        <v>24</v>
      </c>
      <c r="V3108" s="5">
        <f>IFERROR(VALUE(TRIM(TelcoData2[[#This Row],[TotalCharges]])),"")</f>
        <v>1023.95</v>
      </c>
      <c r="W3108">
        <f>IF(TelcoData2[[#This Row],[Churn]]="Yes",1,0)</f>
        <v>0</v>
      </c>
      <c r="X3108" t="str">
        <f>IF(TelcoData2[[#This Row],[tenure]]&lt;=12,"0-12 Months",
IF(TelcoData2[[#This Row],[tenure]]&lt;=24,"13-24 Months",
IF(TelcoData2[[#This Row],[tenure]]&lt;=36,"25-36 Months",
IF(TelcoData2[[#This Row],[tenure]]&lt;=48,"37-48 Months",
IF(TelcoData2[[#This Row],[tenure]]&lt;=60,"49-60 Months",
"61-72 Months")))))</f>
        <v>49-60 Months</v>
      </c>
    </row>
    <row r="3109" spans="1:24" x14ac:dyDescent="0.3">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s="5">
        <v>8182.75</v>
      </c>
      <c r="U3109" t="s">
        <v>24</v>
      </c>
      <c r="V3109" s="5">
        <f>IFERROR(VALUE(TRIM(TelcoData2[[#This Row],[TotalCharges]])),"")</f>
        <v>8182.75</v>
      </c>
      <c r="W3109">
        <f>IF(TelcoData2[[#This Row],[Churn]]="Yes",1,0)</f>
        <v>0</v>
      </c>
      <c r="X3109" t="str">
        <f>IF(TelcoData2[[#This Row],[tenure]]&lt;=12,"0-12 Months",
IF(TelcoData2[[#This Row],[tenure]]&lt;=24,"13-24 Months",
IF(TelcoData2[[#This Row],[tenure]]&lt;=36,"25-36 Months",
IF(TelcoData2[[#This Row],[tenure]]&lt;=48,"37-48 Months",
IF(TelcoData2[[#This Row],[tenure]]&lt;=60,"49-60 Months",
"61-72 Months")))))</f>
        <v>61-72 Months</v>
      </c>
    </row>
    <row r="3110" spans="1:24" x14ac:dyDescent="0.3">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s="5">
        <v>4532.3</v>
      </c>
      <c r="U3110" t="s">
        <v>24</v>
      </c>
      <c r="V3110" s="5">
        <f>IFERROR(VALUE(TRIM(TelcoData2[[#This Row],[TotalCharges]])),"")</f>
        <v>4532.3</v>
      </c>
      <c r="W3110">
        <f>IF(TelcoData2[[#This Row],[Churn]]="Yes",1,0)</f>
        <v>0</v>
      </c>
      <c r="X3110" t="str">
        <f>IF(TelcoData2[[#This Row],[tenure]]&lt;=12,"0-12 Months",
IF(TelcoData2[[#This Row],[tenure]]&lt;=24,"13-24 Months",
IF(TelcoData2[[#This Row],[tenure]]&lt;=36,"25-36 Months",
IF(TelcoData2[[#This Row],[tenure]]&lt;=48,"37-48 Months",
IF(TelcoData2[[#This Row],[tenure]]&lt;=60,"49-60 Months",
"61-72 Months")))))</f>
        <v>37-48 Months</v>
      </c>
    </row>
    <row r="3111" spans="1:24" x14ac:dyDescent="0.3">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s="5">
        <v>1444.05</v>
      </c>
      <c r="U3111" t="s">
        <v>24</v>
      </c>
      <c r="V3111" s="5">
        <f>IFERROR(VALUE(TRIM(TelcoData2[[#This Row],[TotalCharges]])),"")</f>
        <v>1444.05</v>
      </c>
      <c r="W3111">
        <f>IF(TelcoData2[[#This Row],[Churn]]="Yes",1,0)</f>
        <v>0</v>
      </c>
      <c r="X3111" t="str">
        <f>IF(TelcoData2[[#This Row],[tenure]]&lt;=12,"0-12 Months",
IF(TelcoData2[[#This Row],[tenure]]&lt;=24,"13-24 Months",
IF(TelcoData2[[#This Row],[tenure]]&lt;=36,"25-36 Months",
IF(TelcoData2[[#This Row],[tenure]]&lt;=48,"37-48 Months",
IF(TelcoData2[[#This Row],[tenure]]&lt;=60,"49-60 Months",
"61-72 Months")))))</f>
        <v>49-60 Months</v>
      </c>
    </row>
    <row r="3112" spans="1:24" x14ac:dyDescent="0.3">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s="5">
        <v>19.100000000000001</v>
      </c>
      <c r="U3112" t="s">
        <v>24</v>
      </c>
      <c r="V3112" s="5">
        <f>IFERROR(VALUE(TRIM(TelcoData2[[#This Row],[TotalCharges]])),"")</f>
        <v>19.100000000000001</v>
      </c>
      <c r="W3112">
        <f>IF(TelcoData2[[#This Row],[Churn]]="Yes",1,0)</f>
        <v>0</v>
      </c>
      <c r="X3112" t="str">
        <f>IF(TelcoData2[[#This Row],[tenure]]&lt;=12,"0-12 Months",
IF(TelcoData2[[#This Row],[tenure]]&lt;=24,"13-24 Months",
IF(TelcoData2[[#This Row],[tenure]]&lt;=36,"25-36 Months",
IF(TelcoData2[[#This Row],[tenure]]&lt;=48,"37-48 Months",
IF(TelcoData2[[#This Row],[tenure]]&lt;=60,"49-60 Months",
"61-72 Months")))))</f>
        <v>0-12 Months</v>
      </c>
    </row>
    <row r="3113" spans="1:24" x14ac:dyDescent="0.3">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s="5">
        <v>7372.65</v>
      </c>
      <c r="U3113" t="s">
        <v>23</v>
      </c>
      <c r="V3113" s="5">
        <f>IFERROR(VALUE(TRIM(TelcoData2[[#This Row],[TotalCharges]])),"")</f>
        <v>7372.65</v>
      </c>
      <c r="W3113">
        <f>IF(TelcoData2[[#This Row],[Churn]]="Yes",1,0)</f>
        <v>1</v>
      </c>
      <c r="X3113" t="str">
        <f>IF(TelcoData2[[#This Row],[tenure]]&lt;=12,"0-12 Months",
IF(TelcoData2[[#This Row],[tenure]]&lt;=24,"13-24 Months",
IF(TelcoData2[[#This Row],[tenure]]&lt;=36,"25-36 Months",
IF(TelcoData2[[#This Row],[tenure]]&lt;=48,"37-48 Months",
IF(TelcoData2[[#This Row],[tenure]]&lt;=60,"49-60 Months",
"61-72 Months")))))</f>
        <v>61-72 Months</v>
      </c>
    </row>
    <row r="3114" spans="1:24" x14ac:dyDescent="0.3">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s="5">
        <v>7325.1</v>
      </c>
      <c r="U3114" t="s">
        <v>24</v>
      </c>
      <c r="V3114" s="5">
        <f>IFERROR(VALUE(TRIM(TelcoData2[[#This Row],[TotalCharges]])),"")</f>
        <v>7325.1</v>
      </c>
      <c r="W3114">
        <f>IF(TelcoData2[[#This Row],[Churn]]="Yes",1,0)</f>
        <v>0</v>
      </c>
      <c r="X3114" t="str">
        <f>IF(TelcoData2[[#This Row],[tenure]]&lt;=12,"0-12 Months",
IF(TelcoData2[[#This Row],[tenure]]&lt;=24,"13-24 Months",
IF(TelcoData2[[#This Row],[tenure]]&lt;=36,"25-36 Months",
IF(TelcoData2[[#This Row],[tenure]]&lt;=48,"37-48 Months",
IF(TelcoData2[[#This Row],[tenure]]&lt;=60,"49-60 Months",
"61-72 Months")))))</f>
        <v>61-72 Months</v>
      </c>
    </row>
    <row r="3115" spans="1:24" x14ac:dyDescent="0.3">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s="5">
        <v>3474.2</v>
      </c>
      <c r="U3115" t="s">
        <v>24</v>
      </c>
      <c r="V3115" s="5">
        <f>IFERROR(VALUE(TRIM(TelcoData2[[#This Row],[TotalCharges]])),"")</f>
        <v>3474.2</v>
      </c>
      <c r="W3115">
        <f>IF(TelcoData2[[#This Row],[Churn]]="Yes",1,0)</f>
        <v>0</v>
      </c>
      <c r="X3115" t="str">
        <f>IF(TelcoData2[[#This Row],[tenure]]&lt;=12,"0-12 Months",
IF(TelcoData2[[#This Row],[tenure]]&lt;=24,"13-24 Months",
IF(TelcoData2[[#This Row],[tenure]]&lt;=36,"25-36 Months",
IF(TelcoData2[[#This Row],[tenure]]&lt;=48,"37-48 Months",
IF(TelcoData2[[#This Row],[tenure]]&lt;=60,"49-60 Months",
"61-72 Months")))))</f>
        <v>25-36 Months</v>
      </c>
    </row>
    <row r="3116" spans="1:24" x14ac:dyDescent="0.3">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s="5">
        <v>392.65</v>
      </c>
      <c r="U3116" t="s">
        <v>24</v>
      </c>
      <c r="V3116" s="5">
        <f>IFERROR(VALUE(TRIM(TelcoData2[[#This Row],[TotalCharges]])),"")</f>
        <v>392.65</v>
      </c>
      <c r="W3116">
        <f>IF(TelcoData2[[#This Row],[Churn]]="Yes",1,0)</f>
        <v>0</v>
      </c>
      <c r="X3116" t="str">
        <f>IF(TelcoData2[[#This Row],[tenure]]&lt;=12,"0-12 Months",
IF(TelcoData2[[#This Row],[tenure]]&lt;=24,"13-24 Months",
IF(TelcoData2[[#This Row],[tenure]]&lt;=36,"25-36 Months",
IF(TelcoData2[[#This Row],[tenure]]&lt;=48,"37-48 Months",
IF(TelcoData2[[#This Row],[tenure]]&lt;=60,"49-60 Months",
"61-72 Months")))))</f>
        <v>0-12 Months</v>
      </c>
    </row>
    <row r="3117" spans="1:24" x14ac:dyDescent="0.3">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s="5">
        <v>1058.5999999999999</v>
      </c>
      <c r="U3117" t="s">
        <v>23</v>
      </c>
      <c r="V3117" s="5">
        <f>IFERROR(VALUE(TRIM(TelcoData2[[#This Row],[TotalCharges]])),"")</f>
        <v>1058.5999999999999</v>
      </c>
      <c r="W3117">
        <f>IF(TelcoData2[[#This Row],[Churn]]="Yes",1,0)</f>
        <v>1</v>
      </c>
      <c r="X3117" t="str">
        <f>IF(TelcoData2[[#This Row],[tenure]]&lt;=12,"0-12 Months",
IF(TelcoData2[[#This Row],[tenure]]&lt;=24,"13-24 Months",
IF(TelcoData2[[#This Row],[tenure]]&lt;=36,"25-36 Months",
IF(TelcoData2[[#This Row],[tenure]]&lt;=48,"37-48 Months",
IF(TelcoData2[[#This Row],[tenure]]&lt;=60,"49-60 Months",
"61-72 Months")))))</f>
        <v>13-24 Months</v>
      </c>
    </row>
    <row r="3118" spans="1:24" x14ac:dyDescent="0.3">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s="5">
        <v>3990.75</v>
      </c>
      <c r="U3118" t="s">
        <v>24</v>
      </c>
      <c r="V3118" s="5">
        <f>IFERROR(VALUE(TRIM(TelcoData2[[#This Row],[TotalCharges]])),"")</f>
        <v>3990.75</v>
      </c>
      <c r="W3118">
        <f>IF(TelcoData2[[#This Row],[Churn]]="Yes",1,0)</f>
        <v>0</v>
      </c>
      <c r="X3118" t="str">
        <f>IF(TelcoData2[[#This Row],[tenure]]&lt;=12,"0-12 Months",
IF(TelcoData2[[#This Row],[tenure]]&lt;=24,"13-24 Months",
IF(TelcoData2[[#This Row],[tenure]]&lt;=36,"25-36 Months",
IF(TelcoData2[[#This Row],[tenure]]&lt;=48,"37-48 Months",
IF(TelcoData2[[#This Row],[tenure]]&lt;=60,"49-60 Months",
"61-72 Months")))))</f>
        <v>37-48 Months</v>
      </c>
    </row>
    <row r="3119" spans="1:24" x14ac:dyDescent="0.3">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s="5">
        <v>7475.85</v>
      </c>
      <c r="U3119" t="s">
        <v>24</v>
      </c>
      <c r="V3119" s="5">
        <f>IFERROR(VALUE(TRIM(TelcoData2[[#This Row],[TotalCharges]])),"")</f>
        <v>7475.85</v>
      </c>
      <c r="W3119">
        <f>IF(TelcoData2[[#This Row],[Churn]]="Yes",1,0)</f>
        <v>0</v>
      </c>
      <c r="X3119" t="str">
        <f>IF(TelcoData2[[#This Row],[tenure]]&lt;=12,"0-12 Months",
IF(TelcoData2[[#This Row],[tenure]]&lt;=24,"13-24 Months",
IF(TelcoData2[[#This Row],[tenure]]&lt;=36,"25-36 Months",
IF(TelcoData2[[#This Row],[tenure]]&lt;=48,"37-48 Months",
IF(TelcoData2[[#This Row],[tenure]]&lt;=60,"49-60 Months",
"61-72 Months")))))</f>
        <v>61-72 Months</v>
      </c>
    </row>
    <row r="3120" spans="1:24" x14ac:dyDescent="0.3">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s="5">
        <v>835.5</v>
      </c>
      <c r="U3120" t="s">
        <v>24</v>
      </c>
      <c r="V3120" s="5">
        <f>IFERROR(VALUE(TRIM(TelcoData2[[#This Row],[TotalCharges]])),"")</f>
        <v>835.5</v>
      </c>
      <c r="W3120">
        <f>IF(TelcoData2[[#This Row],[Churn]]="Yes",1,0)</f>
        <v>0</v>
      </c>
      <c r="X3120" t="str">
        <f>IF(TelcoData2[[#This Row],[tenure]]&lt;=12,"0-12 Months",
IF(TelcoData2[[#This Row],[tenure]]&lt;=24,"13-24 Months",
IF(TelcoData2[[#This Row],[tenure]]&lt;=36,"25-36 Months",
IF(TelcoData2[[#This Row],[tenure]]&lt;=48,"37-48 Months",
IF(TelcoData2[[#This Row],[tenure]]&lt;=60,"49-60 Months",
"61-72 Months")))))</f>
        <v>37-48 Months</v>
      </c>
    </row>
    <row r="3121" spans="1:24" x14ac:dyDescent="0.3">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s="5">
        <v>2628.6</v>
      </c>
      <c r="U3121" t="s">
        <v>23</v>
      </c>
      <c r="V3121" s="5">
        <f>IFERROR(VALUE(TRIM(TelcoData2[[#This Row],[TotalCharges]])),"")</f>
        <v>2628.6</v>
      </c>
      <c r="W3121">
        <f>IF(TelcoData2[[#This Row],[Churn]]="Yes",1,0)</f>
        <v>1</v>
      </c>
      <c r="X3121" t="str">
        <f>IF(TelcoData2[[#This Row],[tenure]]&lt;=12,"0-12 Months",
IF(TelcoData2[[#This Row],[tenure]]&lt;=24,"13-24 Months",
IF(TelcoData2[[#This Row],[tenure]]&lt;=36,"25-36 Months",
IF(TelcoData2[[#This Row],[tenure]]&lt;=48,"37-48 Months",
IF(TelcoData2[[#This Row],[tenure]]&lt;=60,"49-60 Months",
"61-72 Months")))))</f>
        <v>25-36 Months</v>
      </c>
    </row>
    <row r="3122" spans="1:24" x14ac:dyDescent="0.3">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s="5">
        <v>1718.35</v>
      </c>
      <c r="U3122" t="s">
        <v>24</v>
      </c>
      <c r="V3122" s="5">
        <f>IFERROR(VALUE(TRIM(TelcoData2[[#This Row],[TotalCharges]])),"")</f>
        <v>1718.35</v>
      </c>
      <c r="W3122">
        <f>IF(TelcoData2[[#This Row],[Churn]]="Yes",1,0)</f>
        <v>0</v>
      </c>
      <c r="X3122" t="str">
        <f>IF(TelcoData2[[#This Row],[tenure]]&lt;=12,"0-12 Months",
IF(TelcoData2[[#This Row],[tenure]]&lt;=24,"13-24 Months",
IF(TelcoData2[[#This Row],[tenure]]&lt;=36,"25-36 Months",
IF(TelcoData2[[#This Row],[tenure]]&lt;=48,"37-48 Months",
IF(TelcoData2[[#This Row],[tenure]]&lt;=60,"49-60 Months",
"61-72 Months")))))</f>
        <v>61-72 Months</v>
      </c>
    </row>
    <row r="3123" spans="1:24" x14ac:dyDescent="0.3">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s="5">
        <v>1023.9</v>
      </c>
      <c r="U3123" t="s">
        <v>23</v>
      </c>
      <c r="V3123" s="5">
        <f>IFERROR(VALUE(TRIM(TelcoData2[[#This Row],[TotalCharges]])),"")</f>
        <v>1023.9</v>
      </c>
      <c r="W3123">
        <f>IF(TelcoData2[[#This Row],[Churn]]="Yes",1,0)</f>
        <v>1</v>
      </c>
      <c r="X3123" t="str">
        <f>IF(TelcoData2[[#This Row],[tenure]]&lt;=12,"0-12 Months",
IF(TelcoData2[[#This Row],[tenure]]&lt;=24,"13-24 Months",
IF(TelcoData2[[#This Row],[tenure]]&lt;=36,"25-36 Months",
IF(TelcoData2[[#This Row],[tenure]]&lt;=48,"37-48 Months",
IF(TelcoData2[[#This Row],[tenure]]&lt;=60,"49-60 Months",
"61-72 Months")))))</f>
        <v>13-24 Months</v>
      </c>
    </row>
    <row r="3124" spans="1:24" x14ac:dyDescent="0.3">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s="5">
        <v>1193.55</v>
      </c>
      <c r="U3124" t="s">
        <v>24</v>
      </c>
      <c r="V3124" s="5">
        <f>IFERROR(VALUE(TRIM(TelcoData2[[#This Row],[TotalCharges]])),"")</f>
        <v>1193.55</v>
      </c>
      <c r="W3124">
        <f>IF(TelcoData2[[#This Row],[Churn]]="Yes",1,0)</f>
        <v>0</v>
      </c>
      <c r="X3124" t="str">
        <f>IF(TelcoData2[[#This Row],[tenure]]&lt;=12,"0-12 Months",
IF(TelcoData2[[#This Row],[tenure]]&lt;=24,"13-24 Months",
IF(TelcoData2[[#This Row],[tenure]]&lt;=36,"25-36 Months",
IF(TelcoData2[[#This Row],[tenure]]&lt;=48,"37-48 Months",
IF(TelcoData2[[#This Row],[tenure]]&lt;=60,"49-60 Months",
"61-72 Months")))))</f>
        <v>61-72 Months</v>
      </c>
    </row>
    <row r="3125" spans="1:24" x14ac:dyDescent="0.3">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s="5">
        <v>1205.5</v>
      </c>
      <c r="U3125" t="s">
        <v>24</v>
      </c>
      <c r="V3125" s="5">
        <f>IFERROR(VALUE(TRIM(TelcoData2[[#This Row],[TotalCharges]])),"")</f>
        <v>1205.5</v>
      </c>
      <c r="W3125">
        <f>IF(TelcoData2[[#This Row],[Churn]]="Yes",1,0)</f>
        <v>0</v>
      </c>
      <c r="X3125" t="str">
        <f>IF(TelcoData2[[#This Row],[tenure]]&lt;=12,"0-12 Months",
IF(TelcoData2[[#This Row],[tenure]]&lt;=24,"13-24 Months",
IF(TelcoData2[[#This Row],[tenure]]&lt;=36,"25-36 Months",
IF(TelcoData2[[#This Row],[tenure]]&lt;=48,"37-48 Months",
IF(TelcoData2[[#This Row],[tenure]]&lt;=60,"49-60 Months",
"61-72 Months")))))</f>
        <v>13-24 Months</v>
      </c>
    </row>
    <row r="3126" spans="1:24" x14ac:dyDescent="0.3">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s="5">
        <v>5776.45</v>
      </c>
      <c r="U3126" t="s">
        <v>24</v>
      </c>
      <c r="V3126" s="5">
        <f>IFERROR(VALUE(TRIM(TelcoData2[[#This Row],[TotalCharges]])),"")</f>
        <v>5776.45</v>
      </c>
      <c r="W3126">
        <f>IF(TelcoData2[[#This Row],[Churn]]="Yes",1,0)</f>
        <v>0</v>
      </c>
      <c r="X3126" t="str">
        <f>IF(TelcoData2[[#This Row],[tenure]]&lt;=12,"0-12 Months",
IF(TelcoData2[[#This Row],[tenure]]&lt;=24,"13-24 Months",
IF(TelcoData2[[#This Row],[tenure]]&lt;=36,"25-36 Months",
IF(TelcoData2[[#This Row],[tenure]]&lt;=48,"37-48 Months",
IF(TelcoData2[[#This Row],[tenure]]&lt;=60,"49-60 Months",
"61-72 Months")))))</f>
        <v>61-72 Months</v>
      </c>
    </row>
    <row r="3127" spans="1:24" x14ac:dyDescent="0.3">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s="5">
        <v>78.900000000000006</v>
      </c>
      <c r="U3127" t="s">
        <v>24</v>
      </c>
      <c r="V3127" s="5">
        <f>IFERROR(VALUE(TRIM(TelcoData2[[#This Row],[TotalCharges]])),"")</f>
        <v>78.900000000000006</v>
      </c>
      <c r="W3127">
        <f>IF(TelcoData2[[#This Row],[Churn]]="Yes",1,0)</f>
        <v>0</v>
      </c>
      <c r="X3127" t="str">
        <f>IF(TelcoData2[[#This Row],[tenure]]&lt;=12,"0-12 Months",
IF(TelcoData2[[#This Row],[tenure]]&lt;=24,"13-24 Months",
IF(TelcoData2[[#This Row],[tenure]]&lt;=36,"25-36 Months",
IF(TelcoData2[[#This Row],[tenure]]&lt;=48,"37-48 Months",
IF(TelcoData2[[#This Row],[tenure]]&lt;=60,"49-60 Months",
"61-72 Months")))))</f>
        <v>0-12 Months</v>
      </c>
    </row>
    <row r="3128" spans="1:24" x14ac:dyDescent="0.3">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s="5">
        <v>1025.1500000000001</v>
      </c>
      <c r="U3128" t="s">
        <v>24</v>
      </c>
      <c r="V3128" s="5">
        <f>IFERROR(VALUE(TRIM(TelcoData2[[#This Row],[TotalCharges]])),"")</f>
        <v>1025.1500000000001</v>
      </c>
      <c r="W3128">
        <f>IF(TelcoData2[[#This Row],[Churn]]="Yes",1,0)</f>
        <v>0</v>
      </c>
      <c r="X3128" t="str">
        <f>IF(TelcoData2[[#This Row],[tenure]]&lt;=12,"0-12 Months",
IF(TelcoData2[[#This Row],[tenure]]&lt;=24,"13-24 Months",
IF(TelcoData2[[#This Row],[tenure]]&lt;=36,"25-36 Months",
IF(TelcoData2[[#This Row],[tenure]]&lt;=48,"37-48 Months",
IF(TelcoData2[[#This Row],[tenure]]&lt;=60,"49-60 Months",
"61-72 Months")))))</f>
        <v>25-36 Months</v>
      </c>
    </row>
    <row r="3129" spans="1:24" x14ac:dyDescent="0.3">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s="5">
        <v>856.35</v>
      </c>
      <c r="U3129" t="s">
        <v>23</v>
      </c>
      <c r="V3129" s="5">
        <f>IFERROR(VALUE(TRIM(TelcoData2[[#This Row],[TotalCharges]])),"")</f>
        <v>856.35</v>
      </c>
      <c r="W3129">
        <f>IF(TelcoData2[[#This Row],[Churn]]="Yes",1,0)</f>
        <v>1</v>
      </c>
      <c r="X3129" t="str">
        <f>IF(TelcoData2[[#This Row],[tenure]]&lt;=12,"0-12 Months",
IF(TelcoData2[[#This Row],[tenure]]&lt;=24,"13-24 Months",
IF(TelcoData2[[#This Row],[tenure]]&lt;=36,"25-36 Months",
IF(TelcoData2[[#This Row],[tenure]]&lt;=48,"37-48 Months",
IF(TelcoData2[[#This Row],[tenure]]&lt;=60,"49-60 Months",
"61-72 Months")))))</f>
        <v>25-36 Months</v>
      </c>
    </row>
    <row r="3130" spans="1:24" x14ac:dyDescent="0.3">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s="5">
        <v>122</v>
      </c>
      <c r="U3130" t="s">
        <v>24</v>
      </c>
      <c r="V3130" s="5">
        <f>IFERROR(VALUE(TRIM(TelcoData2[[#This Row],[TotalCharges]])),"")</f>
        <v>122</v>
      </c>
      <c r="W3130">
        <f>IF(TelcoData2[[#This Row],[Churn]]="Yes",1,0)</f>
        <v>0</v>
      </c>
      <c r="X3130" t="str">
        <f>IF(TelcoData2[[#This Row],[tenure]]&lt;=12,"0-12 Months",
IF(TelcoData2[[#This Row],[tenure]]&lt;=24,"13-24 Months",
IF(TelcoData2[[#This Row],[tenure]]&lt;=36,"25-36 Months",
IF(TelcoData2[[#This Row],[tenure]]&lt;=48,"37-48 Months",
IF(TelcoData2[[#This Row],[tenure]]&lt;=60,"49-60 Months",
"61-72 Months")))))</f>
        <v>0-12 Months</v>
      </c>
    </row>
    <row r="3131" spans="1:24" x14ac:dyDescent="0.3">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s="5">
        <v>6602.9</v>
      </c>
      <c r="U3131" t="s">
        <v>24</v>
      </c>
      <c r="V3131" s="5">
        <f>IFERROR(VALUE(TRIM(TelcoData2[[#This Row],[TotalCharges]])),"")</f>
        <v>6602.9</v>
      </c>
      <c r="W3131">
        <f>IF(TelcoData2[[#This Row],[Churn]]="Yes",1,0)</f>
        <v>0</v>
      </c>
      <c r="X3131" t="str">
        <f>IF(TelcoData2[[#This Row],[tenure]]&lt;=12,"0-12 Months",
IF(TelcoData2[[#This Row],[tenure]]&lt;=24,"13-24 Months",
IF(TelcoData2[[#This Row],[tenure]]&lt;=36,"25-36 Months",
IF(TelcoData2[[#This Row],[tenure]]&lt;=48,"37-48 Months",
IF(TelcoData2[[#This Row],[tenure]]&lt;=60,"49-60 Months",
"61-72 Months")))))</f>
        <v>61-72 Months</v>
      </c>
    </row>
    <row r="3132" spans="1:24" x14ac:dyDescent="0.3">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s="5">
        <v>1712.9</v>
      </c>
      <c r="U3132" t="s">
        <v>24</v>
      </c>
      <c r="V3132" s="5">
        <f>IFERROR(VALUE(TRIM(TelcoData2[[#This Row],[TotalCharges]])),"")</f>
        <v>1712.9</v>
      </c>
      <c r="W3132">
        <f>IF(TelcoData2[[#This Row],[Churn]]="Yes",1,0)</f>
        <v>0</v>
      </c>
      <c r="X3132" t="str">
        <f>IF(TelcoData2[[#This Row],[tenure]]&lt;=12,"0-12 Months",
IF(TelcoData2[[#This Row],[tenure]]&lt;=24,"13-24 Months",
IF(TelcoData2[[#This Row],[tenure]]&lt;=36,"25-36 Months",
IF(TelcoData2[[#This Row],[tenure]]&lt;=48,"37-48 Months",
IF(TelcoData2[[#This Row],[tenure]]&lt;=60,"49-60 Months",
"61-72 Months")))))</f>
        <v>13-24 Months</v>
      </c>
    </row>
    <row r="3133" spans="1:24" x14ac:dyDescent="0.3">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s="5">
        <v>5682.25</v>
      </c>
      <c r="U3133" t="s">
        <v>24</v>
      </c>
      <c r="V3133" s="5">
        <f>IFERROR(VALUE(TRIM(TelcoData2[[#This Row],[TotalCharges]])),"")</f>
        <v>5682.25</v>
      </c>
      <c r="W3133">
        <f>IF(TelcoData2[[#This Row],[Churn]]="Yes",1,0)</f>
        <v>0</v>
      </c>
      <c r="X3133" t="str">
        <f>IF(TelcoData2[[#This Row],[tenure]]&lt;=12,"0-12 Months",
IF(TelcoData2[[#This Row],[tenure]]&lt;=24,"13-24 Months",
IF(TelcoData2[[#This Row],[tenure]]&lt;=36,"25-36 Months",
IF(TelcoData2[[#This Row],[tenure]]&lt;=48,"37-48 Months",
IF(TelcoData2[[#This Row],[tenure]]&lt;=60,"49-60 Months",
"61-72 Months")))))</f>
        <v>61-72 Months</v>
      </c>
    </row>
    <row r="3134" spans="1:24" x14ac:dyDescent="0.3">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s="5">
        <v>74.3</v>
      </c>
      <c r="U3134" t="s">
        <v>24</v>
      </c>
      <c r="V3134" s="5">
        <f>IFERROR(VALUE(TRIM(TelcoData2[[#This Row],[TotalCharges]])),"")</f>
        <v>74.3</v>
      </c>
      <c r="W3134">
        <f>IF(TelcoData2[[#This Row],[Churn]]="Yes",1,0)</f>
        <v>0</v>
      </c>
      <c r="X3134" t="str">
        <f>IF(TelcoData2[[#This Row],[tenure]]&lt;=12,"0-12 Months",
IF(TelcoData2[[#This Row],[tenure]]&lt;=24,"13-24 Months",
IF(TelcoData2[[#This Row],[tenure]]&lt;=36,"25-36 Months",
IF(TelcoData2[[#This Row],[tenure]]&lt;=48,"37-48 Months",
IF(TelcoData2[[#This Row],[tenure]]&lt;=60,"49-60 Months",
"61-72 Months")))))</f>
        <v>0-12 Months</v>
      </c>
    </row>
    <row r="3135" spans="1:24" x14ac:dyDescent="0.3">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s="5">
        <v>3635.15</v>
      </c>
      <c r="U3135" t="s">
        <v>24</v>
      </c>
      <c r="V3135" s="5">
        <f>IFERROR(VALUE(TRIM(TelcoData2[[#This Row],[TotalCharges]])),"")</f>
        <v>3635.15</v>
      </c>
      <c r="W3135">
        <f>IF(TelcoData2[[#This Row],[Churn]]="Yes",1,0)</f>
        <v>0</v>
      </c>
      <c r="X3135" t="str">
        <f>IF(TelcoData2[[#This Row],[tenure]]&lt;=12,"0-12 Months",
IF(TelcoData2[[#This Row],[tenure]]&lt;=24,"13-24 Months",
IF(TelcoData2[[#This Row],[tenure]]&lt;=36,"25-36 Months",
IF(TelcoData2[[#This Row],[tenure]]&lt;=48,"37-48 Months",
IF(TelcoData2[[#This Row],[tenure]]&lt;=60,"49-60 Months",
"61-72 Months")))))</f>
        <v>61-72 Months</v>
      </c>
    </row>
    <row r="3136" spans="1:24" x14ac:dyDescent="0.3">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s="5">
        <v>702.9</v>
      </c>
      <c r="U3136" t="s">
        <v>24</v>
      </c>
      <c r="V3136" s="5">
        <f>IFERROR(VALUE(TRIM(TelcoData2[[#This Row],[TotalCharges]])),"")</f>
        <v>702.9</v>
      </c>
      <c r="W3136">
        <f>IF(TelcoData2[[#This Row],[Churn]]="Yes",1,0)</f>
        <v>0</v>
      </c>
      <c r="X3136" t="str">
        <f>IF(TelcoData2[[#This Row],[tenure]]&lt;=12,"0-12 Months",
IF(TelcoData2[[#This Row],[tenure]]&lt;=24,"13-24 Months",
IF(TelcoData2[[#This Row],[tenure]]&lt;=36,"25-36 Months",
IF(TelcoData2[[#This Row],[tenure]]&lt;=48,"37-48 Months",
IF(TelcoData2[[#This Row],[tenure]]&lt;=60,"49-60 Months",
"61-72 Months")))))</f>
        <v>25-36 Months</v>
      </c>
    </row>
    <row r="3137" spans="1:24" x14ac:dyDescent="0.3">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s="5">
        <v>3734.25</v>
      </c>
      <c r="U3137" t="s">
        <v>23</v>
      </c>
      <c r="V3137" s="5">
        <f>IFERROR(VALUE(TRIM(TelcoData2[[#This Row],[TotalCharges]])),"")</f>
        <v>3734.25</v>
      </c>
      <c r="W3137">
        <f>IF(TelcoData2[[#This Row],[Churn]]="Yes",1,0)</f>
        <v>1</v>
      </c>
      <c r="X3137" t="str">
        <f>IF(TelcoData2[[#This Row],[tenure]]&lt;=12,"0-12 Months",
IF(TelcoData2[[#This Row],[tenure]]&lt;=24,"13-24 Months",
IF(TelcoData2[[#This Row],[tenure]]&lt;=36,"25-36 Months",
IF(TelcoData2[[#This Row],[tenure]]&lt;=48,"37-48 Months",
IF(TelcoData2[[#This Row],[tenure]]&lt;=60,"49-60 Months",
"61-72 Months")))))</f>
        <v>37-48 Months</v>
      </c>
    </row>
    <row r="3138" spans="1:24" x14ac:dyDescent="0.3">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s="5">
        <v>1144.5</v>
      </c>
      <c r="U3138" t="s">
        <v>23</v>
      </c>
      <c r="V3138" s="5">
        <f>IFERROR(VALUE(TRIM(TelcoData2[[#This Row],[TotalCharges]])),"")</f>
        <v>1144.5</v>
      </c>
      <c r="W3138">
        <f>IF(TelcoData2[[#This Row],[Churn]]="Yes",1,0)</f>
        <v>1</v>
      </c>
      <c r="X3138" t="str">
        <f>IF(TelcoData2[[#This Row],[tenure]]&lt;=12,"0-12 Months",
IF(TelcoData2[[#This Row],[tenure]]&lt;=24,"13-24 Months",
IF(TelcoData2[[#This Row],[tenure]]&lt;=36,"25-36 Months",
IF(TelcoData2[[#This Row],[tenure]]&lt;=48,"37-48 Months",
IF(TelcoData2[[#This Row],[tenure]]&lt;=60,"49-60 Months",
"61-72 Months")))))</f>
        <v>13-24 Months</v>
      </c>
    </row>
    <row r="3139" spans="1:24" x14ac:dyDescent="0.3">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s="5">
        <v>4454.25</v>
      </c>
      <c r="U3139" t="s">
        <v>24</v>
      </c>
      <c r="V3139" s="5">
        <f>IFERROR(VALUE(TRIM(TelcoData2[[#This Row],[TotalCharges]])),"")</f>
        <v>4454.25</v>
      </c>
      <c r="W3139">
        <f>IF(TelcoData2[[#This Row],[Churn]]="Yes",1,0)</f>
        <v>0</v>
      </c>
      <c r="X3139" t="str">
        <f>IF(TelcoData2[[#This Row],[tenure]]&lt;=12,"0-12 Months",
IF(TelcoData2[[#This Row],[tenure]]&lt;=24,"13-24 Months",
IF(TelcoData2[[#This Row],[tenure]]&lt;=36,"25-36 Months",
IF(TelcoData2[[#This Row],[tenure]]&lt;=48,"37-48 Months",
IF(TelcoData2[[#This Row],[tenure]]&lt;=60,"49-60 Months",
"61-72 Months")))))</f>
        <v>37-48 Months</v>
      </c>
    </row>
    <row r="3140" spans="1:24" x14ac:dyDescent="0.3">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s="5">
        <v>45.3</v>
      </c>
      <c r="U3140" t="s">
        <v>23</v>
      </c>
      <c r="V3140" s="5">
        <f>IFERROR(VALUE(TRIM(TelcoData2[[#This Row],[TotalCharges]])),"")</f>
        <v>45.3</v>
      </c>
      <c r="W3140">
        <f>IF(TelcoData2[[#This Row],[Churn]]="Yes",1,0)</f>
        <v>1</v>
      </c>
      <c r="X3140" t="str">
        <f>IF(TelcoData2[[#This Row],[tenure]]&lt;=12,"0-12 Months",
IF(TelcoData2[[#This Row],[tenure]]&lt;=24,"13-24 Months",
IF(TelcoData2[[#This Row],[tenure]]&lt;=36,"25-36 Months",
IF(TelcoData2[[#This Row],[tenure]]&lt;=48,"37-48 Months",
IF(TelcoData2[[#This Row],[tenure]]&lt;=60,"49-60 Months",
"61-72 Months")))))</f>
        <v>0-12 Months</v>
      </c>
    </row>
    <row r="3141" spans="1:24" x14ac:dyDescent="0.3">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s="5">
        <v>75.599999999999994</v>
      </c>
      <c r="U3141" t="s">
        <v>23</v>
      </c>
      <c r="V3141" s="5">
        <f>IFERROR(VALUE(TRIM(TelcoData2[[#This Row],[TotalCharges]])),"")</f>
        <v>75.599999999999994</v>
      </c>
      <c r="W3141">
        <f>IF(TelcoData2[[#This Row],[Churn]]="Yes",1,0)</f>
        <v>1</v>
      </c>
      <c r="X3141" t="str">
        <f>IF(TelcoData2[[#This Row],[tenure]]&lt;=12,"0-12 Months",
IF(TelcoData2[[#This Row],[tenure]]&lt;=24,"13-24 Months",
IF(TelcoData2[[#This Row],[tenure]]&lt;=36,"25-36 Months",
IF(TelcoData2[[#This Row],[tenure]]&lt;=48,"37-48 Months",
IF(TelcoData2[[#This Row],[tenure]]&lt;=60,"49-60 Months",
"61-72 Months")))))</f>
        <v>0-12 Months</v>
      </c>
    </row>
    <row r="3142" spans="1:24" x14ac:dyDescent="0.3">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s="5">
        <v>1117.55</v>
      </c>
      <c r="U3142" t="s">
        <v>24</v>
      </c>
      <c r="V3142" s="5">
        <f>IFERROR(VALUE(TRIM(TelcoData2[[#This Row],[TotalCharges]])),"")</f>
        <v>1117.55</v>
      </c>
      <c r="W3142">
        <f>IF(TelcoData2[[#This Row],[Churn]]="Yes",1,0)</f>
        <v>0</v>
      </c>
      <c r="X3142" t="str">
        <f>IF(TelcoData2[[#This Row],[tenure]]&lt;=12,"0-12 Months",
IF(TelcoData2[[#This Row],[tenure]]&lt;=24,"13-24 Months",
IF(TelcoData2[[#This Row],[tenure]]&lt;=36,"25-36 Months",
IF(TelcoData2[[#This Row],[tenure]]&lt;=48,"37-48 Months",
IF(TelcoData2[[#This Row],[tenure]]&lt;=60,"49-60 Months",
"61-72 Months")))))</f>
        <v>13-24 Months</v>
      </c>
    </row>
    <row r="3143" spans="1:24" x14ac:dyDescent="0.3">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s="5">
        <v>180.25</v>
      </c>
      <c r="U3143" t="s">
        <v>23</v>
      </c>
      <c r="V3143" s="5">
        <f>IFERROR(VALUE(TRIM(TelcoData2[[#This Row],[TotalCharges]])),"")</f>
        <v>180.25</v>
      </c>
      <c r="W3143">
        <f>IF(TelcoData2[[#This Row],[Churn]]="Yes",1,0)</f>
        <v>1</v>
      </c>
      <c r="X3143" t="str">
        <f>IF(TelcoData2[[#This Row],[tenure]]&lt;=12,"0-12 Months",
IF(TelcoData2[[#This Row],[tenure]]&lt;=24,"13-24 Months",
IF(TelcoData2[[#This Row],[tenure]]&lt;=36,"25-36 Months",
IF(TelcoData2[[#This Row],[tenure]]&lt;=48,"37-48 Months",
IF(TelcoData2[[#This Row],[tenure]]&lt;=60,"49-60 Months",
"61-72 Months")))))</f>
        <v>0-12 Months</v>
      </c>
    </row>
    <row r="3144" spans="1:24" x14ac:dyDescent="0.3">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s="5">
        <v>19.8</v>
      </c>
      <c r="U3144" t="s">
        <v>23</v>
      </c>
      <c r="V3144" s="5">
        <f>IFERROR(VALUE(TRIM(TelcoData2[[#This Row],[TotalCharges]])),"")</f>
        <v>19.8</v>
      </c>
      <c r="W3144">
        <f>IF(TelcoData2[[#This Row],[Churn]]="Yes",1,0)</f>
        <v>1</v>
      </c>
      <c r="X3144" t="str">
        <f>IF(TelcoData2[[#This Row],[tenure]]&lt;=12,"0-12 Months",
IF(TelcoData2[[#This Row],[tenure]]&lt;=24,"13-24 Months",
IF(TelcoData2[[#This Row],[tenure]]&lt;=36,"25-36 Months",
IF(TelcoData2[[#This Row],[tenure]]&lt;=48,"37-48 Months",
IF(TelcoData2[[#This Row],[tenure]]&lt;=60,"49-60 Months",
"61-72 Months")))))</f>
        <v>0-12 Months</v>
      </c>
    </row>
    <row r="3145" spans="1:24" x14ac:dyDescent="0.3">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s="5">
        <v>930.05</v>
      </c>
      <c r="U3145" t="s">
        <v>24</v>
      </c>
      <c r="V3145" s="5">
        <f>IFERROR(VALUE(TRIM(TelcoData2[[#This Row],[TotalCharges]])),"")</f>
        <v>930.05</v>
      </c>
      <c r="W3145">
        <f>IF(TelcoData2[[#This Row],[Churn]]="Yes",1,0)</f>
        <v>0</v>
      </c>
      <c r="X3145" t="str">
        <f>IF(TelcoData2[[#This Row],[tenure]]&lt;=12,"0-12 Months",
IF(TelcoData2[[#This Row],[tenure]]&lt;=24,"13-24 Months",
IF(TelcoData2[[#This Row],[tenure]]&lt;=36,"25-36 Months",
IF(TelcoData2[[#This Row],[tenure]]&lt;=48,"37-48 Months",
IF(TelcoData2[[#This Row],[tenure]]&lt;=60,"49-60 Months",
"61-72 Months")))))</f>
        <v>13-24 Months</v>
      </c>
    </row>
    <row r="3146" spans="1:24" x14ac:dyDescent="0.3">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s="5">
        <v>110.15</v>
      </c>
      <c r="U3146" t="s">
        <v>24</v>
      </c>
      <c r="V3146" s="5">
        <f>IFERROR(VALUE(TRIM(TelcoData2[[#This Row],[TotalCharges]])),"")</f>
        <v>110.15</v>
      </c>
      <c r="W3146">
        <f>IF(TelcoData2[[#This Row],[Churn]]="Yes",1,0)</f>
        <v>0</v>
      </c>
      <c r="X3146" t="str">
        <f>IF(TelcoData2[[#This Row],[tenure]]&lt;=12,"0-12 Months",
IF(TelcoData2[[#This Row],[tenure]]&lt;=24,"13-24 Months",
IF(TelcoData2[[#This Row],[tenure]]&lt;=36,"25-36 Months",
IF(TelcoData2[[#This Row],[tenure]]&lt;=48,"37-48 Months",
IF(TelcoData2[[#This Row],[tenure]]&lt;=60,"49-60 Months",
"61-72 Months")))))</f>
        <v>0-12 Months</v>
      </c>
    </row>
    <row r="3147" spans="1:24" x14ac:dyDescent="0.3">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s="5">
        <v>333.6</v>
      </c>
      <c r="U3147" t="s">
        <v>23</v>
      </c>
      <c r="V3147" s="5">
        <f>IFERROR(VALUE(TRIM(TelcoData2[[#This Row],[TotalCharges]])),"")</f>
        <v>333.6</v>
      </c>
      <c r="W3147">
        <f>IF(TelcoData2[[#This Row],[Churn]]="Yes",1,0)</f>
        <v>1</v>
      </c>
      <c r="X3147" t="str">
        <f>IF(TelcoData2[[#This Row],[tenure]]&lt;=12,"0-12 Months",
IF(TelcoData2[[#This Row],[tenure]]&lt;=24,"13-24 Months",
IF(TelcoData2[[#This Row],[tenure]]&lt;=36,"25-36 Months",
IF(TelcoData2[[#This Row],[tenure]]&lt;=48,"37-48 Months",
IF(TelcoData2[[#This Row],[tenure]]&lt;=60,"49-60 Months",
"61-72 Months")))))</f>
        <v>0-12 Months</v>
      </c>
    </row>
    <row r="3148" spans="1:24" x14ac:dyDescent="0.3">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s="5">
        <v>465.05</v>
      </c>
      <c r="U3148" t="s">
        <v>23</v>
      </c>
      <c r="V3148" s="5">
        <f>IFERROR(VALUE(TRIM(TelcoData2[[#This Row],[TotalCharges]])),"")</f>
        <v>465.05</v>
      </c>
      <c r="W3148">
        <f>IF(TelcoData2[[#This Row],[Churn]]="Yes",1,0)</f>
        <v>1</v>
      </c>
      <c r="X3148" t="str">
        <f>IF(TelcoData2[[#This Row],[tenure]]&lt;=12,"0-12 Months",
IF(TelcoData2[[#This Row],[tenure]]&lt;=24,"13-24 Months",
IF(TelcoData2[[#This Row],[tenure]]&lt;=36,"25-36 Months",
IF(TelcoData2[[#This Row],[tenure]]&lt;=48,"37-48 Months",
IF(TelcoData2[[#This Row],[tenure]]&lt;=60,"49-60 Months",
"61-72 Months")))))</f>
        <v>0-12 Months</v>
      </c>
    </row>
    <row r="3149" spans="1:24" x14ac:dyDescent="0.3">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s="5">
        <v>1669.4</v>
      </c>
      <c r="U3149" t="s">
        <v>24</v>
      </c>
      <c r="V3149" s="5">
        <f>IFERROR(VALUE(TRIM(TelcoData2[[#This Row],[TotalCharges]])),"")</f>
        <v>1669.4</v>
      </c>
      <c r="W3149">
        <f>IF(TelcoData2[[#This Row],[Churn]]="Yes",1,0)</f>
        <v>0</v>
      </c>
      <c r="X3149" t="str">
        <f>IF(TelcoData2[[#This Row],[tenure]]&lt;=12,"0-12 Months",
IF(TelcoData2[[#This Row],[tenure]]&lt;=24,"13-24 Months",
IF(TelcoData2[[#This Row],[tenure]]&lt;=36,"25-36 Months",
IF(TelcoData2[[#This Row],[tenure]]&lt;=48,"37-48 Months",
IF(TelcoData2[[#This Row],[tenure]]&lt;=60,"49-60 Months",
"61-72 Months")))))</f>
        <v>13-24 Months</v>
      </c>
    </row>
    <row r="3150" spans="1:24" x14ac:dyDescent="0.3">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s="5">
        <v>3545.1</v>
      </c>
      <c r="U3150" t="s">
        <v>24</v>
      </c>
      <c r="V3150" s="5">
        <f>IFERROR(VALUE(TRIM(TelcoData2[[#This Row],[TotalCharges]])),"")</f>
        <v>3545.1</v>
      </c>
      <c r="W3150">
        <f>IF(TelcoData2[[#This Row],[Churn]]="Yes",1,0)</f>
        <v>0</v>
      </c>
      <c r="X3150" t="str">
        <f>IF(TelcoData2[[#This Row],[tenure]]&lt;=12,"0-12 Months",
IF(TelcoData2[[#This Row],[tenure]]&lt;=24,"13-24 Months",
IF(TelcoData2[[#This Row],[tenure]]&lt;=36,"25-36 Months",
IF(TelcoData2[[#This Row],[tenure]]&lt;=48,"37-48 Months",
IF(TelcoData2[[#This Row],[tenure]]&lt;=60,"49-60 Months",
"61-72 Months")))))</f>
        <v>37-48 Months</v>
      </c>
    </row>
    <row r="3151" spans="1:24" x14ac:dyDescent="0.3">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s="5">
        <v>504.05</v>
      </c>
      <c r="U3151" t="s">
        <v>24</v>
      </c>
      <c r="V3151" s="5">
        <f>IFERROR(VALUE(TRIM(TelcoData2[[#This Row],[TotalCharges]])),"")</f>
        <v>504.05</v>
      </c>
      <c r="W3151">
        <f>IF(TelcoData2[[#This Row],[Churn]]="Yes",1,0)</f>
        <v>0</v>
      </c>
      <c r="X3151" t="str">
        <f>IF(TelcoData2[[#This Row],[tenure]]&lt;=12,"0-12 Months",
IF(TelcoData2[[#This Row],[tenure]]&lt;=24,"13-24 Months",
IF(TelcoData2[[#This Row],[tenure]]&lt;=36,"25-36 Months",
IF(TelcoData2[[#This Row],[tenure]]&lt;=48,"37-48 Months",
IF(TelcoData2[[#This Row],[tenure]]&lt;=60,"49-60 Months",
"61-72 Months")))))</f>
        <v>0-12 Months</v>
      </c>
    </row>
    <row r="3152" spans="1:24" x14ac:dyDescent="0.3">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s="5">
        <v>440.2</v>
      </c>
      <c r="U3152" t="s">
        <v>24</v>
      </c>
      <c r="V3152" s="5">
        <f>IFERROR(VALUE(TRIM(TelcoData2[[#This Row],[TotalCharges]])),"")</f>
        <v>440.2</v>
      </c>
      <c r="W3152">
        <f>IF(TelcoData2[[#This Row],[Churn]]="Yes",1,0)</f>
        <v>0</v>
      </c>
      <c r="X3152" t="str">
        <f>IF(TelcoData2[[#This Row],[tenure]]&lt;=12,"0-12 Months",
IF(TelcoData2[[#This Row],[tenure]]&lt;=24,"13-24 Months",
IF(TelcoData2[[#This Row],[tenure]]&lt;=36,"25-36 Months",
IF(TelcoData2[[#This Row],[tenure]]&lt;=48,"37-48 Months",
IF(TelcoData2[[#This Row],[tenure]]&lt;=60,"49-60 Months",
"61-72 Months")))))</f>
        <v>13-24 Months</v>
      </c>
    </row>
    <row r="3153" spans="1:24" x14ac:dyDescent="0.3">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s="5">
        <v>1151.55</v>
      </c>
      <c r="U3153" t="s">
        <v>24</v>
      </c>
      <c r="V3153" s="5">
        <f>IFERROR(VALUE(TRIM(TelcoData2[[#This Row],[TotalCharges]])),"")</f>
        <v>1151.55</v>
      </c>
      <c r="W3153">
        <f>IF(TelcoData2[[#This Row],[Churn]]="Yes",1,0)</f>
        <v>0</v>
      </c>
      <c r="X3153" t="str">
        <f>IF(TelcoData2[[#This Row],[tenure]]&lt;=12,"0-12 Months",
IF(TelcoData2[[#This Row],[tenure]]&lt;=24,"13-24 Months",
IF(TelcoData2[[#This Row],[tenure]]&lt;=36,"25-36 Months",
IF(TelcoData2[[#This Row],[tenure]]&lt;=48,"37-48 Months",
IF(TelcoData2[[#This Row],[tenure]]&lt;=60,"49-60 Months",
"61-72 Months")))))</f>
        <v>13-24 Months</v>
      </c>
    </row>
    <row r="3154" spans="1:24" x14ac:dyDescent="0.3">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s="5">
        <v>2475.35</v>
      </c>
      <c r="U3154" t="s">
        <v>24</v>
      </c>
      <c r="V3154" s="5">
        <f>IFERROR(VALUE(TRIM(TelcoData2[[#This Row],[TotalCharges]])),"")</f>
        <v>2475.35</v>
      </c>
      <c r="W3154">
        <f>IF(TelcoData2[[#This Row],[Churn]]="Yes",1,0)</f>
        <v>0</v>
      </c>
      <c r="X3154" t="str">
        <f>IF(TelcoData2[[#This Row],[tenure]]&lt;=12,"0-12 Months",
IF(TelcoData2[[#This Row],[tenure]]&lt;=24,"13-24 Months",
IF(TelcoData2[[#This Row],[tenure]]&lt;=36,"25-36 Months",
IF(TelcoData2[[#This Row],[tenure]]&lt;=48,"37-48 Months",
IF(TelcoData2[[#This Row],[tenure]]&lt;=60,"49-60 Months",
"61-72 Months")))))</f>
        <v>25-36 Months</v>
      </c>
    </row>
    <row r="3155" spans="1:24" x14ac:dyDescent="0.3">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s="5">
        <v>1249.25</v>
      </c>
      <c r="U3155" t="s">
        <v>24</v>
      </c>
      <c r="V3155" s="5">
        <f>IFERROR(VALUE(TRIM(TelcoData2[[#This Row],[TotalCharges]])),"")</f>
        <v>1249.25</v>
      </c>
      <c r="W3155">
        <f>IF(TelcoData2[[#This Row],[Churn]]="Yes",1,0)</f>
        <v>0</v>
      </c>
      <c r="X3155" t="str">
        <f>IF(TelcoData2[[#This Row],[tenure]]&lt;=12,"0-12 Months",
IF(TelcoData2[[#This Row],[tenure]]&lt;=24,"13-24 Months",
IF(TelcoData2[[#This Row],[tenure]]&lt;=36,"25-36 Months",
IF(TelcoData2[[#This Row],[tenure]]&lt;=48,"37-48 Months",
IF(TelcoData2[[#This Row],[tenure]]&lt;=60,"49-60 Months",
"61-72 Months")))))</f>
        <v>13-24 Months</v>
      </c>
    </row>
    <row r="3156" spans="1:24" x14ac:dyDescent="0.3">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s="5">
        <v>317.75</v>
      </c>
      <c r="U3156" t="s">
        <v>24</v>
      </c>
      <c r="V3156" s="5">
        <f>IFERROR(VALUE(TRIM(TelcoData2[[#This Row],[TotalCharges]])),"")</f>
        <v>317.75</v>
      </c>
      <c r="W3156">
        <f>IF(TelcoData2[[#This Row],[Churn]]="Yes",1,0)</f>
        <v>0</v>
      </c>
      <c r="X3156" t="str">
        <f>IF(TelcoData2[[#This Row],[tenure]]&lt;=12,"0-12 Months",
IF(TelcoData2[[#This Row],[tenure]]&lt;=24,"13-24 Months",
IF(TelcoData2[[#This Row],[tenure]]&lt;=36,"25-36 Months",
IF(TelcoData2[[#This Row],[tenure]]&lt;=48,"37-48 Months",
IF(TelcoData2[[#This Row],[tenure]]&lt;=60,"49-60 Months",
"61-72 Months")))))</f>
        <v>0-12 Months</v>
      </c>
    </row>
    <row r="3157" spans="1:24" x14ac:dyDescent="0.3">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s="5">
        <v>535.04999999999995</v>
      </c>
      <c r="U3157" t="s">
        <v>24</v>
      </c>
      <c r="V3157" s="5">
        <f>IFERROR(VALUE(TRIM(TelcoData2[[#This Row],[TotalCharges]])),"")</f>
        <v>535.04999999999995</v>
      </c>
      <c r="W3157">
        <f>IF(TelcoData2[[#This Row],[Churn]]="Yes",1,0)</f>
        <v>0</v>
      </c>
      <c r="X3157" t="str">
        <f>IF(TelcoData2[[#This Row],[tenure]]&lt;=12,"0-12 Months",
IF(TelcoData2[[#This Row],[tenure]]&lt;=24,"13-24 Months",
IF(TelcoData2[[#This Row],[tenure]]&lt;=36,"25-36 Months",
IF(TelcoData2[[#This Row],[tenure]]&lt;=48,"37-48 Months",
IF(TelcoData2[[#This Row],[tenure]]&lt;=60,"49-60 Months",
"61-72 Months")))))</f>
        <v>25-36 Months</v>
      </c>
    </row>
    <row r="3158" spans="1:24" x14ac:dyDescent="0.3">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s="5">
        <v>461.3</v>
      </c>
      <c r="U3158" t="s">
        <v>24</v>
      </c>
      <c r="V3158" s="5">
        <f>IFERROR(VALUE(TRIM(TelcoData2[[#This Row],[TotalCharges]])),"")</f>
        <v>461.3</v>
      </c>
      <c r="W3158">
        <f>IF(TelcoData2[[#This Row],[Churn]]="Yes",1,0)</f>
        <v>0</v>
      </c>
      <c r="X3158" t="str">
        <f>IF(TelcoData2[[#This Row],[tenure]]&lt;=12,"0-12 Months",
IF(TelcoData2[[#This Row],[tenure]]&lt;=24,"13-24 Months",
IF(TelcoData2[[#This Row],[tenure]]&lt;=36,"25-36 Months",
IF(TelcoData2[[#This Row],[tenure]]&lt;=48,"37-48 Months",
IF(TelcoData2[[#This Row],[tenure]]&lt;=60,"49-60 Months",
"61-72 Months")))))</f>
        <v>25-36 Months</v>
      </c>
    </row>
    <row r="3159" spans="1:24" x14ac:dyDescent="0.3">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s="5">
        <v>431</v>
      </c>
      <c r="U3159" t="s">
        <v>23</v>
      </c>
      <c r="V3159" s="5">
        <f>IFERROR(VALUE(TRIM(TelcoData2[[#This Row],[TotalCharges]])),"")</f>
        <v>431</v>
      </c>
      <c r="W3159">
        <f>IF(TelcoData2[[#This Row],[Churn]]="Yes",1,0)</f>
        <v>1</v>
      </c>
      <c r="X3159" t="str">
        <f>IF(TelcoData2[[#This Row],[tenure]]&lt;=12,"0-12 Months",
IF(TelcoData2[[#This Row],[tenure]]&lt;=24,"13-24 Months",
IF(TelcoData2[[#This Row],[tenure]]&lt;=36,"25-36 Months",
IF(TelcoData2[[#This Row],[tenure]]&lt;=48,"37-48 Months",
IF(TelcoData2[[#This Row],[tenure]]&lt;=60,"49-60 Months",
"61-72 Months")))))</f>
        <v>0-12 Months</v>
      </c>
    </row>
    <row r="3160" spans="1:24" x14ac:dyDescent="0.3">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s="5">
        <v>878.35</v>
      </c>
      <c r="U3160" t="s">
        <v>23</v>
      </c>
      <c r="V3160" s="5">
        <f>IFERROR(VALUE(TRIM(TelcoData2[[#This Row],[TotalCharges]])),"")</f>
        <v>878.35</v>
      </c>
      <c r="W3160">
        <f>IF(TelcoData2[[#This Row],[Churn]]="Yes",1,0)</f>
        <v>1</v>
      </c>
      <c r="X3160" t="str">
        <f>IF(TelcoData2[[#This Row],[tenure]]&lt;=12,"0-12 Months",
IF(TelcoData2[[#This Row],[tenure]]&lt;=24,"13-24 Months",
IF(TelcoData2[[#This Row],[tenure]]&lt;=36,"25-36 Months",
IF(TelcoData2[[#This Row],[tenure]]&lt;=48,"37-48 Months",
IF(TelcoData2[[#This Row],[tenure]]&lt;=60,"49-60 Months",
"61-72 Months")))))</f>
        <v>13-24 Months</v>
      </c>
    </row>
    <row r="3161" spans="1:24" x14ac:dyDescent="0.3">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s="5">
        <v>335.75</v>
      </c>
      <c r="U3161" t="s">
        <v>24</v>
      </c>
      <c r="V3161" s="5">
        <f>IFERROR(VALUE(TRIM(TelcoData2[[#This Row],[TotalCharges]])),"")</f>
        <v>335.75</v>
      </c>
      <c r="W3161">
        <f>IF(TelcoData2[[#This Row],[Churn]]="Yes",1,0)</f>
        <v>0</v>
      </c>
      <c r="X3161" t="str">
        <f>IF(TelcoData2[[#This Row],[tenure]]&lt;=12,"0-12 Months",
IF(TelcoData2[[#This Row],[tenure]]&lt;=24,"13-24 Months",
IF(TelcoData2[[#This Row],[tenure]]&lt;=36,"25-36 Months",
IF(TelcoData2[[#This Row],[tenure]]&lt;=48,"37-48 Months",
IF(TelcoData2[[#This Row],[tenure]]&lt;=60,"49-60 Months",
"61-72 Months")))))</f>
        <v>0-12 Months</v>
      </c>
    </row>
    <row r="3162" spans="1:24" x14ac:dyDescent="0.3">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s="5">
        <v>3121.4</v>
      </c>
      <c r="U3162" t="s">
        <v>24</v>
      </c>
      <c r="V3162" s="5">
        <f>IFERROR(VALUE(TRIM(TelcoData2[[#This Row],[TotalCharges]])),"")</f>
        <v>3121.4</v>
      </c>
      <c r="W3162">
        <f>IF(TelcoData2[[#This Row],[Churn]]="Yes",1,0)</f>
        <v>0</v>
      </c>
      <c r="X3162" t="str">
        <f>IF(TelcoData2[[#This Row],[tenure]]&lt;=12,"0-12 Months",
IF(TelcoData2[[#This Row],[tenure]]&lt;=24,"13-24 Months",
IF(TelcoData2[[#This Row],[tenure]]&lt;=36,"25-36 Months",
IF(TelcoData2[[#This Row],[tenure]]&lt;=48,"37-48 Months",
IF(TelcoData2[[#This Row],[tenure]]&lt;=60,"49-60 Months",
"61-72 Months")))))</f>
        <v>61-72 Months</v>
      </c>
    </row>
    <row r="3163" spans="1:24" x14ac:dyDescent="0.3">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s="5">
        <v>324.8</v>
      </c>
      <c r="U3163" t="s">
        <v>24</v>
      </c>
      <c r="V3163" s="5">
        <f>IFERROR(VALUE(TRIM(TelcoData2[[#This Row],[TotalCharges]])),"")</f>
        <v>324.8</v>
      </c>
      <c r="W3163">
        <f>IF(TelcoData2[[#This Row],[Churn]]="Yes",1,0)</f>
        <v>0</v>
      </c>
      <c r="X3163" t="str">
        <f>IF(TelcoData2[[#This Row],[tenure]]&lt;=12,"0-12 Months",
IF(TelcoData2[[#This Row],[tenure]]&lt;=24,"13-24 Months",
IF(TelcoData2[[#This Row],[tenure]]&lt;=36,"25-36 Months",
IF(TelcoData2[[#This Row],[tenure]]&lt;=48,"37-48 Months",
IF(TelcoData2[[#This Row],[tenure]]&lt;=60,"49-60 Months",
"61-72 Months")))))</f>
        <v>13-24 Months</v>
      </c>
    </row>
    <row r="3164" spans="1:24" x14ac:dyDescent="0.3">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s="5">
        <v>1394.55</v>
      </c>
      <c r="U3164" t="s">
        <v>24</v>
      </c>
      <c r="V3164" s="5">
        <f>IFERROR(VALUE(TRIM(TelcoData2[[#This Row],[TotalCharges]])),"")</f>
        <v>1394.55</v>
      </c>
      <c r="W3164">
        <f>IF(TelcoData2[[#This Row],[Churn]]="Yes",1,0)</f>
        <v>0</v>
      </c>
      <c r="X3164" t="str">
        <f>IF(TelcoData2[[#This Row],[tenure]]&lt;=12,"0-12 Months",
IF(TelcoData2[[#This Row],[tenure]]&lt;=24,"13-24 Months",
IF(TelcoData2[[#This Row],[tenure]]&lt;=36,"25-36 Months",
IF(TelcoData2[[#This Row],[tenure]]&lt;=48,"37-48 Months",
IF(TelcoData2[[#This Row],[tenure]]&lt;=60,"49-60 Months",
"61-72 Months")))))</f>
        <v>13-24 Months</v>
      </c>
    </row>
    <row r="3165" spans="1:24" x14ac:dyDescent="0.3">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s="5">
        <v>3413.25</v>
      </c>
      <c r="U3165" t="s">
        <v>24</v>
      </c>
      <c r="V3165" s="5">
        <f>IFERROR(VALUE(TRIM(TelcoData2[[#This Row],[TotalCharges]])),"")</f>
        <v>3413.25</v>
      </c>
      <c r="W3165">
        <f>IF(TelcoData2[[#This Row],[Churn]]="Yes",1,0)</f>
        <v>0</v>
      </c>
      <c r="X3165" t="str">
        <f>IF(TelcoData2[[#This Row],[tenure]]&lt;=12,"0-12 Months",
IF(TelcoData2[[#This Row],[tenure]]&lt;=24,"13-24 Months",
IF(TelcoData2[[#This Row],[tenure]]&lt;=36,"25-36 Months",
IF(TelcoData2[[#This Row],[tenure]]&lt;=48,"37-48 Months",
IF(TelcoData2[[#This Row],[tenure]]&lt;=60,"49-60 Months",
"61-72 Months")))))</f>
        <v>37-48 Months</v>
      </c>
    </row>
    <row r="3166" spans="1:24" x14ac:dyDescent="0.3">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s="5">
        <v>3143.65</v>
      </c>
      <c r="U3166" t="s">
        <v>24</v>
      </c>
      <c r="V3166" s="5">
        <f>IFERROR(VALUE(TRIM(TelcoData2[[#This Row],[TotalCharges]])),"")</f>
        <v>3143.65</v>
      </c>
      <c r="W3166">
        <f>IF(TelcoData2[[#This Row],[Churn]]="Yes",1,0)</f>
        <v>0</v>
      </c>
      <c r="X3166" t="str">
        <f>IF(TelcoData2[[#This Row],[tenure]]&lt;=12,"0-12 Months",
IF(TelcoData2[[#This Row],[tenure]]&lt;=24,"13-24 Months",
IF(TelcoData2[[#This Row],[tenure]]&lt;=36,"25-36 Months",
IF(TelcoData2[[#This Row],[tenure]]&lt;=48,"37-48 Months",
IF(TelcoData2[[#This Row],[tenure]]&lt;=60,"49-60 Months",
"61-72 Months")))))</f>
        <v>25-36 Months</v>
      </c>
    </row>
    <row r="3167" spans="1:24" x14ac:dyDescent="0.3">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s="5">
        <v>439.75</v>
      </c>
      <c r="U3167" t="s">
        <v>24</v>
      </c>
      <c r="V3167" s="5">
        <f>IFERROR(VALUE(TRIM(TelcoData2[[#This Row],[TotalCharges]])),"")</f>
        <v>439.75</v>
      </c>
      <c r="W3167">
        <f>IF(TelcoData2[[#This Row],[Churn]]="Yes",1,0)</f>
        <v>0</v>
      </c>
      <c r="X3167" t="str">
        <f>IF(TelcoData2[[#This Row],[tenure]]&lt;=12,"0-12 Months",
IF(TelcoData2[[#This Row],[tenure]]&lt;=24,"13-24 Months",
IF(TelcoData2[[#This Row],[tenure]]&lt;=36,"25-36 Months",
IF(TelcoData2[[#This Row],[tenure]]&lt;=48,"37-48 Months",
IF(TelcoData2[[#This Row],[tenure]]&lt;=60,"49-60 Months",
"61-72 Months")))))</f>
        <v>13-24 Months</v>
      </c>
    </row>
    <row r="3168" spans="1:24" x14ac:dyDescent="0.3">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s="5">
        <v>664.4</v>
      </c>
      <c r="U3168" t="s">
        <v>24</v>
      </c>
      <c r="V3168" s="5">
        <f>IFERROR(VALUE(TRIM(TelcoData2[[#This Row],[TotalCharges]])),"")</f>
        <v>664.4</v>
      </c>
      <c r="W3168">
        <f>IF(TelcoData2[[#This Row],[Churn]]="Yes",1,0)</f>
        <v>0</v>
      </c>
      <c r="X3168" t="str">
        <f>IF(TelcoData2[[#This Row],[tenure]]&lt;=12,"0-12 Months",
IF(TelcoData2[[#This Row],[tenure]]&lt;=24,"13-24 Months",
IF(TelcoData2[[#This Row],[tenure]]&lt;=36,"25-36 Months",
IF(TelcoData2[[#This Row],[tenure]]&lt;=48,"37-48 Months",
IF(TelcoData2[[#This Row],[tenure]]&lt;=60,"49-60 Months",
"61-72 Months")))))</f>
        <v>13-24 Months</v>
      </c>
    </row>
    <row r="3169" spans="1:24" x14ac:dyDescent="0.3">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s="5">
        <v>4759.55</v>
      </c>
      <c r="U3169" t="s">
        <v>24</v>
      </c>
      <c r="V3169" s="5">
        <f>IFERROR(VALUE(TRIM(TelcoData2[[#This Row],[TotalCharges]])),"")</f>
        <v>4759.55</v>
      </c>
      <c r="W3169">
        <f>IF(TelcoData2[[#This Row],[Churn]]="Yes",1,0)</f>
        <v>0</v>
      </c>
      <c r="X3169" t="str">
        <f>IF(TelcoData2[[#This Row],[tenure]]&lt;=12,"0-12 Months",
IF(TelcoData2[[#This Row],[tenure]]&lt;=24,"13-24 Months",
IF(TelcoData2[[#This Row],[tenure]]&lt;=36,"25-36 Months",
IF(TelcoData2[[#This Row],[tenure]]&lt;=48,"37-48 Months",
IF(TelcoData2[[#This Row],[tenure]]&lt;=60,"49-60 Months",
"61-72 Months")))))</f>
        <v>61-72 Months</v>
      </c>
    </row>
    <row r="3170" spans="1:24" x14ac:dyDescent="0.3">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s="5">
        <v>1033</v>
      </c>
      <c r="U3170" t="s">
        <v>24</v>
      </c>
      <c r="V3170" s="5">
        <f>IFERROR(VALUE(TRIM(TelcoData2[[#This Row],[TotalCharges]])),"")</f>
        <v>1033</v>
      </c>
      <c r="W3170">
        <f>IF(TelcoData2[[#This Row],[Churn]]="Yes",1,0)</f>
        <v>0</v>
      </c>
      <c r="X3170" t="str">
        <f>IF(TelcoData2[[#This Row],[tenure]]&lt;=12,"0-12 Months",
IF(TelcoData2[[#This Row],[tenure]]&lt;=24,"13-24 Months",
IF(TelcoData2[[#This Row],[tenure]]&lt;=36,"25-36 Months",
IF(TelcoData2[[#This Row],[tenure]]&lt;=48,"37-48 Months",
IF(TelcoData2[[#This Row],[tenure]]&lt;=60,"49-60 Months",
"61-72 Months")))))</f>
        <v>49-60 Months</v>
      </c>
    </row>
    <row r="3171" spans="1:24" x14ac:dyDescent="0.3">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s="5">
        <v>3482.85</v>
      </c>
      <c r="U3171" t="s">
        <v>24</v>
      </c>
      <c r="V3171" s="5">
        <f>IFERROR(VALUE(TRIM(TelcoData2[[#This Row],[TotalCharges]])),"")</f>
        <v>3482.85</v>
      </c>
      <c r="W3171">
        <f>IF(TelcoData2[[#This Row],[Churn]]="Yes",1,0)</f>
        <v>0</v>
      </c>
      <c r="X3171" t="str">
        <f>IF(TelcoData2[[#This Row],[tenure]]&lt;=12,"0-12 Months",
IF(TelcoData2[[#This Row],[tenure]]&lt;=24,"13-24 Months",
IF(TelcoData2[[#This Row],[tenure]]&lt;=36,"25-36 Months",
IF(TelcoData2[[#This Row],[tenure]]&lt;=48,"37-48 Months",
IF(TelcoData2[[#This Row],[tenure]]&lt;=60,"49-60 Months",
"61-72 Months")))))</f>
        <v>49-60 Months</v>
      </c>
    </row>
    <row r="3172" spans="1:24" x14ac:dyDescent="0.3">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s="5">
        <v>2688.45</v>
      </c>
      <c r="U3172" t="s">
        <v>24</v>
      </c>
      <c r="V3172" s="5">
        <f>IFERROR(VALUE(TRIM(TelcoData2[[#This Row],[TotalCharges]])),"")</f>
        <v>2688.45</v>
      </c>
      <c r="W3172">
        <f>IF(TelcoData2[[#This Row],[Churn]]="Yes",1,0)</f>
        <v>0</v>
      </c>
      <c r="X3172" t="str">
        <f>IF(TelcoData2[[#This Row],[tenure]]&lt;=12,"0-12 Months",
IF(TelcoData2[[#This Row],[tenure]]&lt;=24,"13-24 Months",
IF(TelcoData2[[#This Row],[tenure]]&lt;=36,"25-36 Months",
IF(TelcoData2[[#This Row],[tenure]]&lt;=48,"37-48 Months",
IF(TelcoData2[[#This Row],[tenure]]&lt;=60,"49-60 Months",
"61-72 Months")))))</f>
        <v>25-36 Months</v>
      </c>
    </row>
    <row r="3173" spans="1:24" x14ac:dyDescent="0.3">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s="5">
        <v>435.25</v>
      </c>
      <c r="U3173" t="s">
        <v>24</v>
      </c>
      <c r="V3173" s="5">
        <f>IFERROR(VALUE(TRIM(TelcoData2[[#This Row],[TotalCharges]])),"")</f>
        <v>435.25</v>
      </c>
      <c r="W3173">
        <f>IF(TelcoData2[[#This Row],[Churn]]="Yes",1,0)</f>
        <v>0</v>
      </c>
      <c r="X3173" t="str">
        <f>IF(TelcoData2[[#This Row],[tenure]]&lt;=12,"0-12 Months",
IF(TelcoData2[[#This Row],[tenure]]&lt;=24,"13-24 Months",
IF(TelcoData2[[#This Row],[tenure]]&lt;=36,"25-36 Months",
IF(TelcoData2[[#This Row],[tenure]]&lt;=48,"37-48 Months",
IF(TelcoData2[[#This Row],[tenure]]&lt;=60,"49-60 Months",
"61-72 Months")))))</f>
        <v>13-24 Months</v>
      </c>
    </row>
    <row r="3174" spans="1:24" x14ac:dyDescent="0.3">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s="5">
        <v>2448.75</v>
      </c>
      <c r="U3174" t="s">
        <v>23</v>
      </c>
      <c r="V3174" s="5">
        <f>IFERROR(VALUE(TRIM(TelcoData2[[#This Row],[TotalCharges]])),"")</f>
        <v>2448.75</v>
      </c>
      <c r="W3174">
        <f>IF(TelcoData2[[#This Row],[Churn]]="Yes",1,0)</f>
        <v>1</v>
      </c>
      <c r="X3174" t="str">
        <f>IF(TelcoData2[[#This Row],[tenure]]&lt;=12,"0-12 Months",
IF(TelcoData2[[#This Row],[tenure]]&lt;=24,"13-24 Months",
IF(TelcoData2[[#This Row],[tenure]]&lt;=36,"25-36 Months",
IF(TelcoData2[[#This Row],[tenure]]&lt;=48,"37-48 Months",
IF(TelcoData2[[#This Row],[tenure]]&lt;=60,"49-60 Months",
"61-72 Months")))))</f>
        <v>25-36 Months</v>
      </c>
    </row>
    <row r="3175" spans="1:24" x14ac:dyDescent="0.3">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s="5">
        <v>307</v>
      </c>
      <c r="U3175" t="s">
        <v>24</v>
      </c>
      <c r="V3175" s="5">
        <f>IFERROR(VALUE(TRIM(TelcoData2[[#This Row],[TotalCharges]])),"")</f>
        <v>307</v>
      </c>
      <c r="W3175">
        <f>IF(TelcoData2[[#This Row],[Churn]]="Yes",1,0)</f>
        <v>0</v>
      </c>
      <c r="X3175" t="str">
        <f>IF(TelcoData2[[#This Row],[tenure]]&lt;=12,"0-12 Months",
IF(TelcoData2[[#This Row],[tenure]]&lt;=24,"13-24 Months",
IF(TelcoData2[[#This Row],[tenure]]&lt;=36,"25-36 Months",
IF(TelcoData2[[#This Row],[tenure]]&lt;=48,"37-48 Months",
IF(TelcoData2[[#This Row],[tenure]]&lt;=60,"49-60 Months",
"61-72 Months")))))</f>
        <v>13-24 Months</v>
      </c>
    </row>
    <row r="3176" spans="1:24" x14ac:dyDescent="0.3">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s="5">
        <v>2689.35</v>
      </c>
      <c r="U3176" t="s">
        <v>24</v>
      </c>
      <c r="V3176" s="5">
        <f>IFERROR(VALUE(TRIM(TelcoData2[[#This Row],[TotalCharges]])),"")</f>
        <v>2689.35</v>
      </c>
      <c r="W3176">
        <f>IF(TelcoData2[[#This Row],[Churn]]="Yes",1,0)</f>
        <v>0</v>
      </c>
      <c r="X3176" t="str">
        <f>IF(TelcoData2[[#This Row],[tenure]]&lt;=12,"0-12 Months",
IF(TelcoData2[[#This Row],[tenure]]&lt;=24,"13-24 Months",
IF(TelcoData2[[#This Row],[tenure]]&lt;=36,"25-36 Months",
IF(TelcoData2[[#This Row],[tenure]]&lt;=48,"37-48 Months",
IF(TelcoData2[[#This Row],[tenure]]&lt;=60,"49-60 Months",
"61-72 Months")))))</f>
        <v>49-60 Months</v>
      </c>
    </row>
    <row r="3177" spans="1:24" x14ac:dyDescent="0.3">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s="5">
        <v>1329.2</v>
      </c>
      <c r="U3177" t="s">
        <v>23</v>
      </c>
      <c r="V3177" s="5">
        <f>IFERROR(VALUE(TRIM(TelcoData2[[#This Row],[TotalCharges]])),"")</f>
        <v>1329.2</v>
      </c>
      <c r="W3177">
        <f>IF(TelcoData2[[#This Row],[Churn]]="Yes",1,0)</f>
        <v>1</v>
      </c>
      <c r="X3177" t="str">
        <f>IF(TelcoData2[[#This Row],[tenure]]&lt;=12,"0-12 Months",
IF(TelcoData2[[#This Row],[tenure]]&lt;=24,"13-24 Months",
IF(TelcoData2[[#This Row],[tenure]]&lt;=36,"25-36 Months",
IF(TelcoData2[[#This Row],[tenure]]&lt;=48,"37-48 Months",
IF(TelcoData2[[#This Row],[tenure]]&lt;=60,"49-60 Months",
"61-72 Months")))))</f>
        <v>13-24 Months</v>
      </c>
    </row>
    <row r="3178" spans="1:24" x14ac:dyDescent="0.3">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s="5">
        <v>1281.25</v>
      </c>
      <c r="U3178" t="s">
        <v>24</v>
      </c>
      <c r="V3178" s="5">
        <f>IFERROR(VALUE(TRIM(TelcoData2[[#This Row],[TotalCharges]])),"")</f>
        <v>1281.25</v>
      </c>
      <c r="W3178">
        <f>IF(TelcoData2[[#This Row],[Churn]]="Yes",1,0)</f>
        <v>0</v>
      </c>
      <c r="X3178" t="str">
        <f>IF(TelcoData2[[#This Row],[tenure]]&lt;=12,"0-12 Months",
IF(TelcoData2[[#This Row],[tenure]]&lt;=24,"13-24 Months",
IF(TelcoData2[[#This Row],[tenure]]&lt;=36,"25-36 Months",
IF(TelcoData2[[#This Row],[tenure]]&lt;=48,"37-48 Months",
IF(TelcoData2[[#This Row],[tenure]]&lt;=60,"49-60 Months",
"61-72 Months")))))</f>
        <v>49-60 Months</v>
      </c>
    </row>
    <row r="3179" spans="1:24" x14ac:dyDescent="0.3">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s="5">
        <v>3527</v>
      </c>
      <c r="U3179" t="s">
        <v>24</v>
      </c>
      <c r="V3179" s="5">
        <f>IFERROR(VALUE(TRIM(TelcoData2[[#This Row],[TotalCharges]])),"")</f>
        <v>3527</v>
      </c>
      <c r="W3179">
        <f>IF(TelcoData2[[#This Row],[Churn]]="Yes",1,0)</f>
        <v>0</v>
      </c>
      <c r="X3179" t="str">
        <f>IF(TelcoData2[[#This Row],[tenure]]&lt;=12,"0-12 Months",
IF(TelcoData2[[#This Row],[tenure]]&lt;=24,"13-24 Months",
IF(TelcoData2[[#This Row],[tenure]]&lt;=36,"25-36 Months",
IF(TelcoData2[[#This Row],[tenure]]&lt;=48,"37-48 Months",
IF(TelcoData2[[#This Row],[tenure]]&lt;=60,"49-60 Months",
"61-72 Months")))))</f>
        <v>61-72 Months</v>
      </c>
    </row>
    <row r="3180" spans="1:24" x14ac:dyDescent="0.3">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s="5">
        <v>4348.6499999999996</v>
      </c>
      <c r="U3180" t="s">
        <v>23</v>
      </c>
      <c r="V3180" s="5">
        <f>IFERROR(VALUE(TRIM(TelcoData2[[#This Row],[TotalCharges]])),"")</f>
        <v>4348.6499999999996</v>
      </c>
      <c r="W3180">
        <f>IF(TelcoData2[[#This Row],[Churn]]="Yes",1,0)</f>
        <v>1</v>
      </c>
      <c r="X3180" t="str">
        <f>IF(TelcoData2[[#This Row],[tenure]]&lt;=12,"0-12 Months",
IF(TelcoData2[[#This Row],[tenure]]&lt;=24,"13-24 Months",
IF(TelcoData2[[#This Row],[tenure]]&lt;=36,"25-36 Months",
IF(TelcoData2[[#This Row],[tenure]]&lt;=48,"37-48 Months",
IF(TelcoData2[[#This Row],[tenure]]&lt;=60,"49-60 Months",
"61-72 Months")))))</f>
        <v>49-60 Months</v>
      </c>
    </row>
    <row r="3181" spans="1:24" x14ac:dyDescent="0.3">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s="5">
        <v>561.15</v>
      </c>
      <c r="U3181" t="s">
        <v>24</v>
      </c>
      <c r="V3181" s="5">
        <f>IFERROR(VALUE(TRIM(TelcoData2[[#This Row],[TotalCharges]])),"")</f>
        <v>561.15</v>
      </c>
      <c r="W3181">
        <f>IF(TelcoData2[[#This Row],[Churn]]="Yes",1,0)</f>
        <v>0</v>
      </c>
      <c r="X3181" t="str">
        <f>IF(TelcoData2[[#This Row],[tenure]]&lt;=12,"0-12 Months",
IF(TelcoData2[[#This Row],[tenure]]&lt;=24,"13-24 Months",
IF(TelcoData2[[#This Row],[tenure]]&lt;=36,"25-36 Months",
IF(TelcoData2[[#This Row],[tenure]]&lt;=48,"37-48 Months",
IF(TelcoData2[[#This Row],[tenure]]&lt;=60,"49-60 Months",
"61-72 Months")))))</f>
        <v>25-36 Months</v>
      </c>
    </row>
    <row r="3182" spans="1:24" x14ac:dyDescent="0.3">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s="5">
        <v>63.6</v>
      </c>
      <c r="U3182" t="s">
        <v>24</v>
      </c>
      <c r="V3182" s="5">
        <f>IFERROR(VALUE(TRIM(TelcoData2[[#This Row],[TotalCharges]])),"")</f>
        <v>63.6</v>
      </c>
      <c r="W3182">
        <f>IF(TelcoData2[[#This Row],[Churn]]="Yes",1,0)</f>
        <v>0</v>
      </c>
      <c r="X3182" t="str">
        <f>IF(TelcoData2[[#This Row],[tenure]]&lt;=12,"0-12 Months",
IF(TelcoData2[[#This Row],[tenure]]&lt;=24,"13-24 Months",
IF(TelcoData2[[#This Row],[tenure]]&lt;=36,"25-36 Months",
IF(TelcoData2[[#This Row],[tenure]]&lt;=48,"37-48 Months",
IF(TelcoData2[[#This Row],[tenure]]&lt;=60,"49-60 Months",
"61-72 Months")))))</f>
        <v>0-12 Months</v>
      </c>
    </row>
    <row r="3183" spans="1:24" x14ac:dyDescent="0.3">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s="5">
        <v>5129.3</v>
      </c>
      <c r="U3183" t="s">
        <v>24</v>
      </c>
      <c r="V3183" s="5">
        <f>IFERROR(VALUE(TRIM(TelcoData2[[#This Row],[TotalCharges]])),"")</f>
        <v>5129.3</v>
      </c>
      <c r="W3183">
        <f>IF(TelcoData2[[#This Row],[Churn]]="Yes",1,0)</f>
        <v>0</v>
      </c>
      <c r="X3183" t="str">
        <f>IF(TelcoData2[[#This Row],[tenure]]&lt;=12,"0-12 Months",
IF(TelcoData2[[#This Row],[tenure]]&lt;=24,"13-24 Months",
IF(TelcoData2[[#This Row],[tenure]]&lt;=36,"25-36 Months",
IF(TelcoData2[[#This Row],[tenure]]&lt;=48,"37-48 Months",
IF(TelcoData2[[#This Row],[tenure]]&lt;=60,"49-60 Months",
"61-72 Months")))))</f>
        <v>61-72 Months</v>
      </c>
    </row>
    <row r="3184" spans="1:24" x14ac:dyDescent="0.3">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s="5">
        <v>4285.8</v>
      </c>
      <c r="U3184" t="s">
        <v>24</v>
      </c>
      <c r="V3184" s="5">
        <f>IFERROR(VALUE(TRIM(TelcoData2[[#This Row],[TotalCharges]])),"")</f>
        <v>4285.8</v>
      </c>
      <c r="W3184">
        <f>IF(TelcoData2[[#This Row],[Churn]]="Yes",1,0)</f>
        <v>0</v>
      </c>
      <c r="X3184" t="str">
        <f>IF(TelcoData2[[#This Row],[tenure]]&lt;=12,"0-12 Months",
IF(TelcoData2[[#This Row],[tenure]]&lt;=24,"13-24 Months",
IF(TelcoData2[[#This Row],[tenure]]&lt;=36,"25-36 Months",
IF(TelcoData2[[#This Row],[tenure]]&lt;=48,"37-48 Months",
IF(TelcoData2[[#This Row],[tenure]]&lt;=60,"49-60 Months",
"61-72 Months")))))</f>
        <v>37-48 Months</v>
      </c>
    </row>
    <row r="3185" spans="1:24" x14ac:dyDescent="0.3">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s="5">
        <v>93.7</v>
      </c>
      <c r="U3185" t="s">
        <v>23</v>
      </c>
      <c r="V3185" s="5">
        <f>IFERROR(VALUE(TRIM(TelcoData2[[#This Row],[TotalCharges]])),"")</f>
        <v>93.7</v>
      </c>
      <c r="W3185">
        <f>IF(TelcoData2[[#This Row],[Churn]]="Yes",1,0)</f>
        <v>1</v>
      </c>
      <c r="X3185" t="str">
        <f>IF(TelcoData2[[#This Row],[tenure]]&lt;=12,"0-12 Months",
IF(TelcoData2[[#This Row],[tenure]]&lt;=24,"13-24 Months",
IF(TelcoData2[[#This Row],[tenure]]&lt;=36,"25-36 Months",
IF(TelcoData2[[#This Row],[tenure]]&lt;=48,"37-48 Months",
IF(TelcoData2[[#This Row],[tenure]]&lt;=60,"49-60 Months",
"61-72 Months")))))</f>
        <v>0-12 Months</v>
      </c>
    </row>
    <row r="3186" spans="1:24" x14ac:dyDescent="0.3">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s="5">
        <v>5894.5</v>
      </c>
      <c r="U3186" t="s">
        <v>24</v>
      </c>
      <c r="V3186" s="5">
        <f>IFERROR(VALUE(TRIM(TelcoData2[[#This Row],[TotalCharges]])),"")</f>
        <v>5894.5</v>
      </c>
      <c r="W3186">
        <f>IF(TelcoData2[[#This Row],[Churn]]="Yes",1,0)</f>
        <v>0</v>
      </c>
      <c r="X3186" t="str">
        <f>IF(TelcoData2[[#This Row],[tenure]]&lt;=12,"0-12 Months",
IF(TelcoData2[[#This Row],[tenure]]&lt;=24,"13-24 Months",
IF(TelcoData2[[#This Row],[tenure]]&lt;=36,"25-36 Months",
IF(TelcoData2[[#This Row],[tenure]]&lt;=48,"37-48 Months",
IF(TelcoData2[[#This Row],[tenure]]&lt;=60,"49-60 Months",
"61-72 Months")))))</f>
        <v>61-72 Months</v>
      </c>
    </row>
    <row r="3187" spans="1:24" x14ac:dyDescent="0.3">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s="5">
        <v>25.05</v>
      </c>
      <c r="U3187" t="s">
        <v>23</v>
      </c>
      <c r="V3187" s="5">
        <f>IFERROR(VALUE(TRIM(TelcoData2[[#This Row],[TotalCharges]])),"")</f>
        <v>25.05</v>
      </c>
      <c r="W3187">
        <f>IF(TelcoData2[[#This Row],[Churn]]="Yes",1,0)</f>
        <v>1</v>
      </c>
      <c r="X3187" t="str">
        <f>IF(TelcoData2[[#This Row],[tenure]]&lt;=12,"0-12 Months",
IF(TelcoData2[[#This Row],[tenure]]&lt;=24,"13-24 Months",
IF(TelcoData2[[#This Row],[tenure]]&lt;=36,"25-36 Months",
IF(TelcoData2[[#This Row],[tenure]]&lt;=48,"37-48 Months",
IF(TelcoData2[[#This Row],[tenure]]&lt;=60,"49-60 Months",
"61-72 Months")))))</f>
        <v>0-12 Months</v>
      </c>
    </row>
    <row r="3188" spans="1:24" x14ac:dyDescent="0.3">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s="5">
        <v>1160.75</v>
      </c>
      <c r="U3188" t="s">
        <v>24</v>
      </c>
      <c r="V3188" s="5">
        <f>IFERROR(VALUE(TRIM(TelcoData2[[#This Row],[TotalCharges]])),"")</f>
        <v>1160.75</v>
      </c>
      <c r="W3188">
        <f>IF(TelcoData2[[#This Row],[Churn]]="Yes",1,0)</f>
        <v>0</v>
      </c>
      <c r="X3188" t="str">
        <f>IF(TelcoData2[[#This Row],[tenure]]&lt;=12,"0-12 Months",
IF(TelcoData2[[#This Row],[tenure]]&lt;=24,"13-24 Months",
IF(TelcoData2[[#This Row],[tenure]]&lt;=36,"25-36 Months",
IF(TelcoData2[[#This Row],[tenure]]&lt;=48,"37-48 Months",
IF(TelcoData2[[#This Row],[tenure]]&lt;=60,"49-60 Months",
"61-72 Months")))))</f>
        <v>49-60 Months</v>
      </c>
    </row>
    <row r="3189" spans="1:24" x14ac:dyDescent="0.3">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s="5">
        <v>3091.75</v>
      </c>
      <c r="U3189" t="s">
        <v>24</v>
      </c>
      <c r="V3189" s="5">
        <f>IFERROR(VALUE(TRIM(TelcoData2[[#This Row],[TotalCharges]])),"")</f>
        <v>3091.75</v>
      </c>
      <c r="W3189">
        <f>IF(TelcoData2[[#This Row],[Churn]]="Yes",1,0)</f>
        <v>0</v>
      </c>
      <c r="X3189" t="str">
        <f>IF(TelcoData2[[#This Row],[tenure]]&lt;=12,"0-12 Months",
IF(TelcoData2[[#This Row],[tenure]]&lt;=24,"13-24 Months",
IF(TelcoData2[[#This Row],[tenure]]&lt;=36,"25-36 Months",
IF(TelcoData2[[#This Row],[tenure]]&lt;=48,"37-48 Months",
IF(TelcoData2[[#This Row],[tenure]]&lt;=60,"49-60 Months",
"61-72 Months")))))</f>
        <v>25-36 Months</v>
      </c>
    </row>
    <row r="3190" spans="1:24" x14ac:dyDescent="0.3">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s="5">
        <v>365.55</v>
      </c>
      <c r="U3190" t="s">
        <v>23</v>
      </c>
      <c r="V3190" s="5">
        <f>IFERROR(VALUE(TRIM(TelcoData2[[#This Row],[TotalCharges]])),"")</f>
        <v>365.55</v>
      </c>
      <c r="W3190">
        <f>IF(TelcoData2[[#This Row],[Churn]]="Yes",1,0)</f>
        <v>1</v>
      </c>
      <c r="X3190" t="str">
        <f>IF(TelcoData2[[#This Row],[tenure]]&lt;=12,"0-12 Months",
IF(TelcoData2[[#This Row],[tenure]]&lt;=24,"13-24 Months",
IF(TelcoData2[[#This Row],[tenure]]&lt;=36,"25-36 Months",
IF(TelcoData2[[#This Row],[tenure]]&lt;=48,"37-48 Months",
IF(TelcoData2[[#This Row],[tenure]]&lt;=60,"49-60 Months",
"61-72 Months")))))</f>
        <v>0-12 Months</v>
      </c>
    </row>
    <row r="3191" spans="1:24" x14ac:dyDescent="0.3">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s="5">
        <v>272.95</v>
      </c>
      <c r="U3191" t="s">
        <v>24</v>
      </c>
      <c r="V3191" s="5">
        <f>IFERROR(VALUE(TRIM(TelcoData2[[#This Row],[TotalCharges]])),"")</f>
        <v>272.95</v>
      </c>
      <c r="W3191">
        <f>IF(TelcoData2[[#This Row],[Churn]]="Yes",1,0)</f>
        <v>0</v>
      </c>
      <c r="X3191" t="str">
        <f>IF(TelcoData2[[#This Row],[tenure]]&lt;=12,"0-12 Months",
IF(TelcoData2[[#This Row],[tenure]]&lt;=24,"13-24 Months",
IF(TelcoData2[[#This Row],[tenure]]&lt;=36,"25-36 Months",
IF(TelcoData2[[#This Row],[tenure]]&lt;=48,"37-48 Months",
IF(TelcoData2[[#This Row],[tenure]]&lt;=60,"49-60 Months",
"61-72 Months")))))</f>
        <v>13-24 Months</v>
      </c>
    </row>
    <row r="3192" spans="1:24" x14ac:dyDescent="0.3">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s="5">
        <v>3632</v>
      </c>
      <c r="U3192" t="s">
        <v>24</v>
      </c>
      <c r="V3192" s="5">
        <f>IFERROR(VALUE(TRIM(TelcoData2[[#This Row],[TotalCharges]])),"")</f>
        <v>3632</v>
      </c>
      <c r="W3192">
        <f>IF(TelcoData2[[#This Row],[Churn]]="Yes",1,0)</f>
        <v>0</v>
      </c>
      <c r="X3192" t="str">
        <f>IF(TelcoData2[[#This Row],[tenure]]&lt;=12,"0-12 Months",
IF(TelcoData2[[#This Row],[tenure]]&lt;=24,"13-24 Months",
IF(TelcoData2[[#This Row],[tenure]]&lt;=36,"25-36 Months",
IF(TelcoData2[[#This Row],[tenure]]&lt;=48,"37-48 Months",
IF(TelcoData2[[#This Row],[tenure]]&lt;=60,"49-60 Months",
"61-72 Months")))))</f>
        <v>61-72 Months</v>
      </c>
    </row>
    <row r="3193" spans="1:24" x14ac:dyDescent="0.3">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s="5">
        <v>381.2</v>
      </c>
      <c r="U3193" t="s">
        <v>24</v>
      </c>
      <c r="V3193" s="5">
        <f>IFERROR(VALUE(TRIM(TelcoData2[[#This Row],[TotalCharges]])),"")</f>
        <v>381.2</v>
      </c>
      <c r="W3193">
        <f>IF(TelcoData2[[#This Row],[Churn]]="Yes",1,0)</f>
        <v>0</v>
      </c>
      <c r="X3193" t="str">
        <f>IF(TelcoData2[[#This Row],[tenure]]&lt;=12,"0-12 Months",
IF(TelcoData2[[#This Row],[tenure]]&lt;=24,"13-24 Months",
IF(TelcoData2[[#This Row],[tenure]]&lt;=36,"25-36 Months",
IF(TelcoData2[[#This Row],[tenure]]&lt;=48,"37-48 Months",
IF(TelcoData2[[#This Row],[tenure]]&lt;=60,"49-60 Months",
"61-72 Months")))))</f>
        <v>0-12 Months</v>
      </c>
    </row>
    <row r="3194" spans="1:24" x14ac:dyDescent="0.3">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s="5">
        <v>1035.5</v>
      </c>
      <c r="U3194" t="s">
        <v>24</v>
      </c>
      <c r="V3194" s="5">
        <f>IFERROR(VALUE(TRIM(TelcoData2[[#This Row],[TotalCharges]])),"")</f>
        <v>1035.5</v>
      </c>
      <c r="W3194">
        <f>IF(TelcoData2[[#This Row],[Churn]]="Yes",1,0)</f>
        <v>0</v>
      </c>
      <c r="X3194" t="str">
        <f>IF(TelcoData2[[#This Row],[tenure]]&lt;=12,"0-12 Months",
IF(TelcoData2[[#This Row],[tenure]]&lt;=24,"13-24 Months",
IF(TelcoData2[[#This Row],[tenure]]&lt;=36,"25-36 Months",
IF(TelcoData2[[#This Row],[tenure]]&lt;=48,"37-48 Months",
IF(TelcoData2[[#This Row],[tenure]]&lt;=60,"49-60 Months",
"61-72 Months")))))</f>
        <v>49-60 Months</v>
      </c>
    </row>
    <row r="3195" spans="1:24" x14ac:dyDescent="0.3">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s="5">
        <v>52</v>
      </c>
      <c r="U3195" t="s">
        <v>24</v>
      </c>
      <c r="V3195" s="5">
        <f>IFERROR(VALUE(TRIM(TelcoData2[[#This Row],[TotalCharges]])),"")</f>
        <v>52</v>
      </c>
      <c r="W3195">
        <f>IF(TelcoData2[[#This Row],[Churn]]="Yes",1,0)</f>
        <v>0</v>
      </c>
      <c r="X3195" t="str">
        <f>IF(TelcoData2[[#This Row],[tenure]]&lt;=12,"0-12 Months",
IF(TelcoData2[[#This Row],[tenure]]&lt;=24,"13-24 Months",
IF(TelcoData2[[#This Row],[tenure]]&lt;=36,"25-36 Months",
IF(TelcoData2[[#This Row],[tenure]]&lt;=48,"37-48 Months",
IF(TelcoData2[[#This Row],[tenure]]&lt;=60,"49-60 Months",
"61-72 Months")))))</f>
        <v>0-12 Months</v>
      </c>
    </row>
    <row r="3196" spans="1:24" x14ac:dyDescent="0.3">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s="5">
        <v>2342.1999999999998</v>
      </c>
      <c r="U3196" t="s">
        <v>23</v>
      </c>
      <c r="V3196" s="5">
        <f>IFERROR(VALUE(TRIM(TelcoData2[[#This Row],[TotalCharges]])),"")</f>
        <v>2342.1999999999998</v>
      </c>
      <c r="W3196">
        <f>IF(TelcoData2[[#This Row],[Churn]]="Yes",1,0)</f>
        <v>1</v>
      </c>
      <c r="X3196" t="str">
        <f>IF(TelcoData2[[#This Row],[tenure]]&lt;=12,"0-12 Months",
IF(TelcoData2[[#This Row],[tenure]]&lt;=24,"13-24 Months",
IF(TelcoData2[[#This Row],[tenure]]&lt;=36,"25-36 Months",
IF(TelcoData2[[#This Row],[tenure]]&lt;=48,"37-48 Months",
IF(TelcoData2[[#This Row],[tenure]]&lt;=60,"49-60 Months",
"61-72 Months")))))</f>
        <v>37-48 Months</v>
      </c>
    </row>
    <row r="3197" spans="1:24" x14ac:dyDescent="0.3">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s="5">
        <v>653.9</v>
      </c>
      <c r="U3197" t="s">
        <v>24</v>
      </c>
      <c r="V3197" s="5">
        <f>IFERROR(VALUE(TRIM(TelcoData2[[#This Row],[TotalCharges]])),"")</f>
        <v>653.9</v>
      </c>
      <c r="W3197">
        <f>IF(TelcoData2[[#This Row],[Churn]]="Yes",1,0)</f>
        <v>0</v>
      </c>
      <c r="X3197" t="str">
        <f>IF(TelcoData2[[#This Row],[tenure]]&lt;=12,"0-12 Months",
IF(TelcoData2[[#This Row],[tenure]]&lt;=24,"13-24 Months",
IF(TelcoData2[[#This Row],[tenure]]&lt;=36,"25-36 Months",
IF(TelcoData2[[#This Row],[tenure]]&lt;=48,"37-48 Months",
IF(TelcoData2[[#This Row],[tenure]]&lt;=60,"49-60 Months",
"61-72 Months")))))</f>
        <v>0-12 Months</v>
      </c>
    </row>
    <row r="3198" spans="1:24" x14ac:dyDescent="0.3">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s="5">
        <v>71.2</v>
      </c>
      <c r="U3198" t="s">
        <v>24</v>
      </c>
      <c r="V3198" s="5">
        <f>IFERROR(VALUE(TRIM(TelcoData2[[#This Row],[TotalCharges]])),"")</f>
        <v>71.2</v>
      </c>
      <c r="W3198">
        <f>IF(TelcoData2[[#This Row],[Churn]]="Yes",1,0)</f>
        <v>0</v>
      </c>
      <c r="X3198" t="str">
        <f>IF(TelcoData2[[#This Row],[tenure]]&lt;=12,"0-12 Months",
IF(TelcoData2[[#This Row],[tenure]]&lt;=24,"13-24 Months",
IF(TelcoData2[[#This Row],[tenure]]&lt;=36,"25-36 Months",
IF(TelcoData2[[#This Row],[tenure]]&lt;=48,"37-48 Months",
IF(TelcoData2[[#This Row],[tenure]]&lt;=60,"49-60 Months",
"61-72 Months")))))</f>
        <v>0-12 Months</v>
      </c>
    </row>
    <row r="3199" spans="1:24" x14ac:dyDescent="0.3">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s="5">
        <v>1498.2</v>
      </c>
      <c r="U3199" t="s">
        <v>23</v>
      </c>
      <c r="V3199" s="5">
        <f>IFERROR(VALUE(TRIM(TelcoData2[[#This Row],[TotalCharges]])),"")</f>
        <v>1498.2</v>
      </c>
      <c r="W3199">
        <f>IF(TelcoData2[[#This Row],[Churn]]="Yes",1,0)</f>
        <v>1</v>
      </c>
      <c r="X3199" t="str">
        <f>IF(TelcoData2[[#This Row],[tenure]]&lt;=12,"0-12 Months",
IF(TelcoData2[[#This Row],[tenure]]&lt;=24,"13-24 Months",
IF(TelcoData2[[#This Row],[tenure]]&lt;=36,"25-36 Months",
IF(TelcoData2[[#This Row],[tenure]]&lt;=48,"37-48 Months",
IF(TelcoData2[[#This Row],[tenure]]&lt;=60,"49-60 Months",
"61-72 Months")))))</f>
        <v>13-24 Months</v>
      </c>
    </row>
    <row r="3200" spans="1:24" x14ac:dyDescent="0.3">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s="5">
        <v>4178.6499999999996</v>
      </c>
      <c r="U3200" t="s">
        <v>24</v>
      </c>
      <c r="V3200" s="5">
        <f>IFERROR(VALUE(TRIM(TelcoData2[[#This Row],[TotalCharges]])),"")</f>
        <v>4178.6499999999996</v>
      </c>
      <c r="W3200">
        <f>IF(TelcoData2[[#This Row],[Churn]]="Yes",1,0)</f>
        <v>0</v>
      </c>
      <c r="X3200" t="str">
        <f>IF(TelcoData2[[#This Row],[tenure]]&lt;=12,"0-12 Months",
IF(TelcoData2[[#This Row],[tenure]]&lt;=24,"13-24 Months",
IF(TelcoData2[[#This Row],[tenure]]&lt;=36,"25-36 Months",
IF(TelcoData2[[#This Row],[tenure]]&lt;=48,"37-48 Months",
IF(TelcoData2[[#This Row],[tenure]]&lt;=60,"49-60 Months",
"61-72 Months")))))</f>
        <v>37-48 Months</v>
      </c>
    </row>
    <row r="3201" spans="1:24" x14ac:dyDescent="0.3">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s="5">
        <v>1821.8</v>
      </c>
      <c r="U3201" t="s">
        <v>24</v>
      </c>
      <c r="V3201" s="5">
        <f>IFERROR(VALUE(TRIM(TelcoData2[[#This Row],[TotalCharges]])),"")</f>
        <v>1821.8</v>
      </c>
      <c r="W3201">
        <f>IF(TelcoData2[[#This Row],[Churn]]="Yes",1,0)</f>
        <v>0</v>
      </c>
      <c r="X3201" t="str">
        <f>IF(TelcoData2[[#This Row],[tenure]]&lt;=12,"0-12 Months",
IF(TelcoData2[[#This Row],[tenure]]&lt;=24,"13-24 Months",
IF(TelcoData2[[#This Row],[tenure]]&lt;=36,"25-36 Months",
IF(TelcoData2[[#This Row],[tenure]]&lt;=48,"37-48 Months",
IF(TelcoData2[[#This Row],[tenure]]&lt;=60,"49-60 Months",
"61-72 Months")))))</f>
        <v>61-72 Months</v>
      </c>
    </row>
    <row r="3202" spans="1:24" x14ac:dyDescent="0.3">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s="5">
        <v>5278.15</v>
      </c>
      <c r="U3202" t="s">
        <v>23</v>
      </c>
      <c r="V3202" s="5">
        <f>IFERROR(VALUE(TRIM(TelcoData2[[#This Row],[TotalCharges]])),"")</f>
        <v>5278.15</v>
      </c>
      <c r="W3202">
        <f>IF(TelcoData2[[#This Row],[Churn]]="Yes",1,0)</f>
        <v>1</v>
      </c>
      <c r="X3202" t="str">
        <f>IF(TelcoData2[[#This Row],[tenure]]&lt;=12,"0-12 Months",
IF(TelcoData2[[#This Row],[tenure]]&lt;=24,"13-24 Months",
IF(TelcoData2[[#This Row],[tenure]]&lt;=36,"25-36 Months",
IF(TelcoData2[[#This Row],[tenure]]&lt;=48,"37-48 Months",
IF(TelcoData2[[#This Row],[tenure]]&lt;=60,"49-60 Months",
"61-72 Months")))))</f>
        <v>49-60 Months</v>
      </c>
    </row>
    <row r="3203" spans="1:24" x14ac:dyDescent="0.3">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s="5">
        <v>4024.2</v>
      </c>
      <c r="U3203" t="s">
        <v>24</v>
      </c>
      <c r="V3203" s="5">
        <f>IFERROR(VALUE(TRIM(TelcoData2[[#This Row],[TotalCharges]])),"")</f>
        <v>4024.2</v>
      </c>
      <c r="W3203">
        <f>IF(TelcoData2[[#This Row],[Churn]]="Yes",1,0)</f>
        <v>0</v>
      </c>
      <c r="X3203" t="str">
        <f>IF(TelcoData2[[#This Row],[tenure]]&lt;=12,"0-12 Months",
IF(TelcoData2[[#This Row],[tenure]]&lt;=24,"13-24 Months",
IF(TelcoData2[[#This Row],[tenure]]&lt;=36,"25-36 Months",
IF(TelcoData2[[#This Row],[tenure]]&lt;=48,"37-48 Months",
IF(TelcoData2[[#This Row],[tenure]]&lt;=60,"49-60 Months",
"61-72 Months")))))</f>
        <v>49-60 Months</v>
      </c>
    </row>
    <row r="3204" spans="1:24" x14ac:dyDescent="0.3">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s="5">
        <v>55.25</v>
      </c>
      <c r="U3204" t="s">
        <v>24</v>
      </c>
      <c r="V3204" s="5">
        <f>IFERROR(VALUE(TRIM(TelcoData2[[#This Row],[TotalCharges]])),"")</f>
        <v>55.25</v>
      </c>
      <c r="W3204">
        <f>IF(TelcoData2[[#This Row],[Churn]]="Yes",1,0)</f>
        <v>0</v>
      </c>
      <c r="X3204" t="str">
        <f>IF(TelcoData2[[#This Row],[tenure]]&lt;=12,"0-12 Months",
IF(TelcoData2[[#This Row],[tenure]]&lt;=24,"13-24 Months",
IF(TelcoData2[[#This Row],[tenure]]&lt;=36,"25-36 Months",
IF(TelcoData2[[#This Row],[tenure]]&lt;=48,"37-48 Months",
IF(TelcoData2[[#This Row],[tenure]]&lt;=60,"49-60 Months",
"61-72 Months")))))</f>
        <v>0-12 Months</v>
      </c>
    </row>
    <row r="3205" spans="1:24" x14ac:dyDescent="0.3">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s="5">
        <v>6520.8</v>
      </c>
      <c r="U3205" t="s">
        <v>24</v>
      </c>
      <c r="V3205" s="5">
        <f>IFERROR(VALUE(TRIM(TelcoData2[[#This Row],[TotalCharges]])),"")</f>
        <v>6520.8</v>
      </c>
      <c r="W3205">
        <f>IF(TelcoData2[[#This Row],[Churn]]="Yes",1,0)</f>
        <v>0</v>
      </c>
      <c r="X3205" t="str">
        <f>IF(TelcoData2[[#This Row],[tenure]]&lt;=12,"0-12 Months",
IF(TelcoData2[[#This Row],[tenure]]&lt;=24,"13-24 Months",
IF(TelcoData2[[#This Row],[tenure]]&lt;=36,"25-36 Months",
IF(TelcoData2[[#This Row],[tenure]]&lt;=48,"37-48 Months",
IF(TelcoData2[[#This Row],[tenure]]&lt;=60,"49-60 Months",
"61-72 Months")))))</f>
        <v>61-72 Months</v>
      </c>
    </row>
    <row r="3206" spans="1:24" x14ac:dyDescent="0.3">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s="5">
        <v>854.9</v>
      </c>
      <c r="U3206" t="s">
        <v>24</v>
      </c>
      <c r="V3206" s="5">
        <f>IFERROR(VALUE(TRIM(TelcoData2[[#This Row],[TotalCharges]])),"")</f>
        <v>854.9</v>
      </c>
      <c r="W3206">
        <f>IF(TelcoData2[[#This Row],[Churn]]="Yes",1,0)</f>
        <v>0</v>
      </c>
      <c r="X3206" t="str">
        <f>IF(TelcoData2[[#This Row],[tenure]]&lt;=12,"0-12 Months",
IF(TelcoData2[[#This Row],[tenure]]&lt;=24,"13-24 Months",
IF(TelcoData2[[#This Row],[tenure]]&lt;=36,"25-36 Months",
IF(TelcoData2[[#This Row],[tenure]]&lt;=48,"37-48 Months",
IF(TelcoData2[[#This Row],[tenure]]&lt;=60,"49-60 Months",
"61-72 Months")))))</f>
        <v>37-48 Months</v>
      </c>
    </row>
    <row r="3207" spans="1:24" x14ac:dyDescent="0.3">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s="5">
        <v>8308.9</v>
      </c>
      <c r="U3207" t="s">
        <v>24</v>
      </c>
      <c r="V3207" s="5">
        <f>IFERROR(VALUE(TRIM(TelcoData2[[#This Row],[TotalCharges]])),"")</f>
        <v>8308.9</v>
      </c>
      <c r="W3207">
        <f>IF(TelcoData2[[#This Row],[Churn]]="Yes",1,0)</f>
        <v>0</v>
      </c>
      <c r="X3207" t="str">
        <f>IF(TelcoData2[[#This Row],[tenure]]&lt;=12,"0-12 Months",
IF(TelcoData2[[#This Row],[tenure]]&lt;=24,"13-24 Months",
IF(TelcoData2[[#This Row],[tenure]]&lt;=36,"25-36 Months",
IF(TelcoData2[[#This Row],[tenure]]&lt;=48,"37-48 Months",
IF(TelcoData2[[#This Row],[tenure]]&lt;=60,"49-60 Months",
"61-72 Months")))))</f>
        <v>61-72 Months</v>
      </c>
    </row>
    <row r="3208" spans="1:24" x14ac:dyDescent="0.3">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s="5">
        <v>109.2</v>
      </c>
      <c r="U3208" t="s">
        <v>24</v>
      </c>
      <c r="V3208" s="5">
        <f>IFERROR(VALUE(TRIM(TelcoData2[[#This Row],[TotalCharges]])),"")</f>
        <v>109.2</v>
      </c>
      <c r="W3208">
        <f>IF(TelcoData2[[#This Row],[Churn]]="Yes",1,0)</f>
        <v>0</v>
      </c>
      <c r="X3208" t="str">
        <f>IF(TelcoData2[[#This Row],[tenure]]&lt;=12,"0-12 Months",
IF(TelcoData2[[#This Row],[tenure]]&lt;=24,"13-24 Months",
IF(TelcoData2[[#This Row],[tenure]]&lt;=36,"25-36 Months",
IF(TelcoData2[[#This Row],[tenure]]&lt;=48,"37-48 Months",
IF(TelcoData2[[#This Row],[tenure]]&lt;=60,"49-60 Months",
"61-72 Months")))))</f>
        <v>0-12 Months</v>
      </c>
    </row>
    <row r="3209" spans="1:24" x14ac:dyDescent="0.3">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s="5">
        <v>92.05</v>
      </c>
      <c r="U3209" t="s">
        <v>24</v>
      </c>
      <c r="V3209" s="5">
        <f>IFERROR(VALUE(TRIM(TelcoData2[[#This Row],[TotalCharges]])),"")</f>
        <v>92.05</v>
      </c>
      <c r="W3209">
        <f>IF(TelcoData2[[#This Row],[Churn]]="Yes",1,0)</f>
        <v>0</v>
      </c>
      <c r="X3209" t="str">
        <f>IF(TelcoData2[[#This Row],[tenure]]&lt;=12,"0-12 Months",
IF(TelcoData2[[#This Row],[tenure]]&lt;=24,"13-24 Months",
IF(TelcoData2[[#This Row],[tenure]]&lt;=36,"25-36 Months",
IF(TelcoData2[[#This Row],[tenure]]&lt;=48,"37-48 Months",
IF(TelcoData2[[#This Row],[tenure]]&lt;=60,"49-60 Months",
"61-72 Months")))))</f>
        <v>0-12 Months</v>
      </c>
    </row>
    <row r="3210" spans="1:24" x14ac:dyDescent="0.3">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s="5">
        <v>3420.5</v>
      </c>
      <c r="U3210" t="s">
        <v>24</v>
      </c>
      <c r="V3210" s="5">
        <f>IFERROR(VALUE(TRIM(TelcoData2[[#This Row],[TotalCharges]])),"")</f>
        <v>3420.5</v>
      </c>
      <c r="W3210">
        <f>IF(TelcoData2[[#This Row],[Churn]]="Yes",1,0)</f>
        <v>0</v>
      </c>
      <c r="X3210" t="str">
        <f>IF(TelcoData2[[#This Row],[tenure]]&lt;=12,"0-12 Months",
IF(TelcoData2[[#This Row],[tenure]]&lt;=24,"13-24 Months",
IF(TelcoData2[[#This Row],[tenure]]&lt;=36,"25-36 Months",
IF(TelcoData2[[#This Row],[tenure]]&lt;=48,"37-48 Months",
IF(TelcoData2[[#This Row],[tenure]]&lt;=60,"49-60 Months",
"61-72 Months")))))</f>
        <v>37-48 Months</v>
      </c>
    </row>
    <row r="3211" spans="1:24" x14ac:dyDescent="0.3">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s="5">
        <v>93.85</v>
      </c>
      <c r="U3211" t="s">
        <v>23</v>
      </c>
      <c r="V3211" s="5">
        <f>IFERROR(VALUE(TRIM(TelcoData2[[#This Row],[TotalCharges]])),"")</f>
        <v>93.85</v>
      </c>
      <c r="W3211">
        <f>IF(TelcoData2[[#This Row],[Churn]]="Yes",1,0)</f>
        <v>1</v>
      </c>
      <c r="X3211" t="str">
        <f>IF(TelcoData2[[#This Row],[tenure]]&lt;=12,"0-12 Months",
IF(TelcoData2[[#This Row],[tenure]]&lt;=24,"13-24 Months",
IF(TelcoData2[[#This Row],[tenure]]&lt;=36,"25-36 Months",
IF(TelcoData2[[#This Row],[tenure]]&lt;=48,"37-48 Months",
IF(TelcoData2[[#This Row],[tenure]]&lt;=60,"49-60 Months",
"61-72 Months")))))</f>
        <v>0-12 Months</v>
      </c>
    </row>
    <row r="3212" spans="1:24" x14ac:dyDescent="0.3">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s="5">
        <v>4068</v>
      </c>
      <c r="U3212" t="s">
        <v>24</v>
      </c>
      <c r="V3212" s="5">
        <f>IFERROR(VALUE(TRIM(TelcoData2[[#This Row],[TotalCharges]])),"")</f>
        <v>4068</v>
      </c>
      <c r="W3212">
        <f>IF(TelcoData2[[#This Row],[Churn]]="Yes",1,0)</f>
        <v>0</v>
      </c>
      <c r="X3212" t="str">
        <f>IF(TelcoData2[[#This Row],[tenure]]&lt;=12,"0-12 Months",
IF(TelcoData2[[#This Row],[tenure]]&lt;=24,"13-24 Months",
IF(TelcoData2[[#This Row],[tenure]]&lt;=36,"25-36 Months",
IF(TelcoData2[[#This Row],[tenure]]&lt;=48,"37-48 Months",
IF(TelcoData2[[#This Row],[tenure]]&lt;=60,"49-60 Months",
"61-72 Months")))))</f>
        <v>61-72 Months</v>
      </c>
    </row>
    <row r="3213" spans="1:24" x14ac:dyDescent="0.3">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s="5">
        <v>337.9</v>
      </c>
      <c r="U3213" t="s">
        <v>24</v>
      </c>
      <c r="V3213" s="5">
        <f>IFERROR(VALUE(TRIM(TelcoData2[[#This Row],[TotalCharges]])),"")</f>
        <v>337.9</v>
      </c>
      <c r="W3213">
        <f>IF(TelcoData2[[#This Row],[Churn]]="Yes",1,0)</f>
        <v>0</v>
      </c>
      <c r="X3213" t="str">
        <f>IF(TelcoData2[[#This Row],[tenure]]&lt;=12,"0-12 Months",
IF(TelcoData2[[#This Row],[tenure]]&lt;=24,"13-24 Months",
IF(TelcoData2[[#This Row],[tenure]]&lt;=36,"25-36 Months",
IF(TelcoData2[[#This Row],[tenure]]&lt;=48,"37-48 Months",
IF(TelcoData2[[#This Row],[tenure]]&lt;=60,"49-60 Months",
"61-72 Months")))))</f>
        <v>13-24 Months</v>
      </c>
    </row>
    <row r="3214" spans="1:24" x14ac:dyDescent="0.3">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s="5">
        <v>3168.75</v>
      </c>
      <c r="U3214" t="s">
        <v>24</v>
      </c>
      <c r="V3214" s="5">
        <f>IFERROR(VALUE(TRIM(TelcoData2[[#This Row],[TotalCharges]])),"")</f>
        <v>3168.75</v>
      </c>
      <c r="W3214">
        <f>IF(TelcoData2[[#This Row],[Churn]]="Yes",1,0)</f>
        <v>0</v>
      </c>
      <c r="X3214" t="str">
        <f>IF(TelcoData2[[#This Row],[tenure]]&lt;=12,"0-12 Months",
IF(TelcoData2[[#This Row],[tenure]]&lt;=24,"13-24 Months",
IF(TelcoData2[[#This Row],[tenure]]&lt;=36,"25-36 Months",
IF(TelcoData2[[#This Row],[tenure]]&lt;=48,"37-48 Months",
IF(TelcoData2[[#This Row],[tenure]]&lt;=60,"49-60 Months",
"61-72 Months")))))</f>
        <v>37-48 Months</v>
      </c>
    </row>
    <row r="3215" spans="1:24" x14ac:dyDescent="0.3">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s="5">
        <v>1412.4</v>
      </c>
      <c r="U3215" t="s">
        <v>24</v>
      </c>
      <c r="V3215" s="5">
        <f>IFERROR(VALUE(TRIM(TelcoData2[[#This Row],[TotalCharges]])),"")</f>
        <v>1412.4</v>
      </c>
      <c r="W3215">
        <f>IF(TelcoData2[[#This Row],[Churn]]="Yes",1,0)</f>
        <v>0</v>
      </c>
      <c r="X3215" t="str">
        <f>IF(TelcoData2[[#This Row],[tenure]]&lt;=12,"0-12 Months",
IF(TelcoData2[[#This Row],[tenure]]&lt;=24,"13-24 Months",
IF(TelcoData2[[#This Row],[tenure]]&lt;=36,"25-36 Months",
IF(TelcoData2[[#This Row],[tenure]]&lt;=48,"37-48 Months",
IF(TelcoData2[[#This Row],[tenure]]&lt;=60,"49-60 Months",
"61-72 Months")))))</f>
        <v>37-48 Months</v>
      </c>
    </row>
    <row r="3216" spans="1:24" x14ac:dyDescent="0.3">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s="5">
        <v>3974.7</v>
      </c>
      <c r="U3216" t="s">
        <v>24</v>
      </c>
      <c r="V3216" s="5">
        <f>IFERROR(VALUE(TRIM(TelcoData2[[#This Row],[TotalCharges]])),"")</f>
        <v>3974.7</v>
      </c>
      <c r="W3216">
        <f>IF(TelcoData2[[#This Row],[Churn]]="Yes",1,0)</f>
        <v>0</v>
      </c>
      <c r="X3216" t="str">
        <f>IF(TelcoData2[[#This Row],[tenure]]&lt;=12,"0-12 Months",
IF(TelcoData2[[#This Row],[tenure]]&lt;=24,"13-24 Months",
IF(TelcoData2[[#This Row],[tenure]]&lt;=36,"25-36 Months",
IF(TelcoData2[[#This Row],[tenure]]&lt;=48,"37-48 Months",
IF(TelcoData2[[#This Row],[tenure]]&lt;=60,"49-60 Months",
"61-72 Months")))))</f>
        <v>49-60 Months</v>
      </c>
    </row>
    <row r="3217" spans="1:24" x14ac:dyDescent="0.3">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s="5">
        <v>3439</v>
      </c>
      <c r="U3217" t="s">
        <v>24</v>
      </c>
      <c r="V3217" s="5">
        <f>IFERROR(VALUE(TRIM(TelcoData2[[#This Row],[TotalCharges]])),"")</f>
        <v>3439</v>
      </c>
      <c r="W3217">
        <f>IF(TelcoData2[[#This Row],[Churn]]="Yes",1,0)</f>
        <v>0</v>
      </c>
      <c r="X3217" t="str">
        <f>IF(TelcoData2[[#This Row],[tenure]]&lt;=12,"0-12 Months",
IF(TelcoData2[[#This Row],[tenure]]&lt;=24,"13-24 Months",
IF(TelcoData2[[#This Row],[tenure]]&lt;=36,"25-36 Months",
IF(TelcoData2[[#This Row],[tenure]]&lt;=48,"37-48 Months",
IF(TelcoData2[[#This Row],[tenure]]&lt;=60,"49-60 Months",
"61-72 Months")))))</f>
        <v>37-48 Months</v>
      </c>
    </row>
    <row r="3218" spans="1:24" x14ac:dyDescent="0.3">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s="5">
        <v>50.45</v>
      </c>
      <c r="U3218" t="s">
        <v>23</v>
      </c>
      <c r="V3218" s="5">
        <f>IFERROR(VALUE(TRIM(TelcoData2[[#This Row],[TotalCharges]])),"")</f>
        <v>50.45</v>
      </c>
      <c r="W3218">
        <f>IF(TelcoData2[[#This Row],[Churn]]="Yes",1,0)</f>
        <v>1</v>
      </c>
      <c r="X3218" t="str">
        <f>IF(TelcoData2[[#This Row],[tenure]]&lt;=12,"0-12 Months",
IF(TelcoData2[[#This Row],[tenure]]&lt;=24,"13-24 Months",
IF(TelcoData2[[#This Row],[tenure]]&lt;=36,"25-36 Months",
IF(TelcoData2[[#This Row],[tenure]]&lt;=48,"37-48 Months",
IF(TelcoData2[[#This Row],[tenure]]&lt;=60,"49-60 Months",
"61-72 Months")))))</f>
        <v>0-12 Months</v>
      </c>
    </row>
    <row r="3219" spans="1:24" x14ac:dyDescent="0.3">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s="5">
        <v>42.45</v>
      </c>
      <c r="U3219" t="s">
        <v>24</v>
      </c>
      <c r="V3219" s="5">
        <f>IFERROR(VALUE(TRIM(TelcoData2[[#This Row],[TotalCharges]])),"")</f>
        <v>42.45</v>
      </c>
      <c r="W3219">
        <f>IF(TelcoData2[[#This Row],[Churn]]="Yes",1,0)</f>
        <v>0</v>
      </c>
      <c r="X3219" t="str">
        <f>IF(TelcoData2[[#This Row],[tenure]]&lt;=12,"0-12 Months",
IF(TelcoData2[[#This Row],[tenure]]&lt;=24,"13-24 Months",
IF(TelcoData2[[#This Row],[tenure]]&lt;=36,"25-36 Months",
IF(TelcoData2[[#This Row],[tenure]]&lt;=48,"37-48 Months",
IF(TelcoData2[[#This Row],[tenure]]&lt;=60,"49-60 Months",
"61-72 Months")))))</f>
        <v>0-12 Months</v>
      </c>
    </row>
    <row r="3220" spans="1:24" x14ac:dyDescent="0.3">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s="5">
        <v>5461.45</v>
      </c>
      <c r="U3220" t="s">
        <v>24</v>
      </c>
      <c r="V3220" s="5">
        <f>IFERROR(VALUE(TRIM(TelcoData2[[#This Row],[TotalCharges]])),"")</f>
        <v>5461.45</v>
      </c>
      <c r="W3220">
        <f>IF(TelcoData2[[#This Row],[Churn]]="Yes",1,0)</f>
        <v>0</v>
      </c>
      <c r="X3220" t="str">
        <f>IF(TelcoData2[[#This Row],[tenure]]&lt;=12,"0-12 Months",
IF(TelcoData2[[#This Row],[tenure]]&lt;=24,"13-24 Months",
IF(TelcoData2[[#This Row],[tenure]]&lt;=36,"25-36 Months",
IF(TelcoData2[[#This Row],[tenure]]&lt;=48,"37-48 Months",
IF(TelcoData2[[#This Row],[tenure]]&lt;=60,"49-60 Months",
"61-72 Months")))))</f>
        <v>61-72 Months</v>
      </c>
    </row>
    <row r="3221" spans="1:24" x14ac:dyDescent="0.3">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s="5">
        <v>571.75</v>
      </c>
      <c r="U3221" t="s">
        <v>24</v>
      </c>
      <c r="V3221" s="5">
        <f>IFERROR(VALUE(TRIM(TelcoData2[[#This Row],[TotalCharges]])),"")</f>
        <v>571.75</v>
      </c>
      <c r="W3221">
        <f>IF(TelcoData2[[#This Row],[Churn]]="Yes",1,0)</f>
        <v>0</v>
      </c>
      <c r="X3221" t="str">
        <f>IF(TelcoData2[[#This Row],[tenure]]&lt;=12,"0-12 Months",
IF(TelcoData2[[#This Row],[tenure]]&lt;=24,"13-24 Months",
IF(TelcoData2[[#This Row],[tenure]]&lt;=36,"25-36 Months",
IF(TelcoData2[[#This Row],[tenure]]&lt;=48,"37-48 Months",
IF(TelcoData2[[#This Row],[tenure]]&lt;=60,"49-60 Months",
"61-72 Months")))))</f>
        <v>13-24 Months</v>
      </c>
    </row>
    <row r="3222" spans="1:24" x14ac:dyDescent="0.3">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s="5">
        <v>5498.2</v>
      </c>
      <c r="U3222" t="s">
        <v>24</v>
      </c>
      <c r="V3222" s="5">
        <f>IFERROR(VALUE(TRIM(TelcoData2[[#This Row],[TotalCharges]])),"")</f>
        <v>5498.2</v>
      </c>
      <c r="W3222">
        <f>IF(TelcoData2[[#This Row],[Churn]]="Yes",1,0)</f>
        <v>0</v>
      </c>
      <c r="X3222" t="str">
        <f>IF(TelcoData2[[#This Row],[tenure]]&lt;=12,"0-12 Months",
IF(TelcoData2[[#This Row],[tenure]]&lt;=24,"13-24 Months",
IF(TelcoData2[[#This Row],[tenure]]&lt;=36,"25-36 Months",
IF(TelcoData2[[#This Row],[tenure]]&lt;=48,"37-48 Months",
IF(TelcoData2[[#This Row],[tenure]]&lt;=60,"49-60 Months",
"61-72 Months")))))</f>
        <v>61-72 Months</v>
      </c>
    </row>
    <row r="3223" spans="1:24" x14ac:dyDescent="0.3">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s="5">
        <v>96.85</v>
      </c>
      <c r="U3223" t="s">
        <v>24</v>
      </c>
      <c r="V3223" s="5">
        <f>IFERROR(VALUE(TRIM(TelcoData2[[#This Row],[TotalCharges]])),"")</f>
        <v>96.85</v>
      </c>
      <c r="W3223">
        <f>IF(TelcoData2[[#This Row],[Churn]]="Yes",1,0)</f>
        <v>0</v>
      </c>
      <c r="X3223" t="str">
        <f>IF(TelcoData2[[#This Row],[tenure]]&lt;=12,"0-12 Months",
IF(TelcoData2[[#This Row],[tenure]]&lt;=24,"13-24 Months",
IF(TelcoData2[[#This Row],[tenure]]&lt;=36,"25-36 Months",
IF(TelcoData2[[#This Row],[tenure]]&lt;=48,"37-48 Months",
IF(TelcoData2[[#This Row],[tenure]]&lt;=60,"49-60 Months",
"61-72 Months")))))</f>
        <v>0-12 Months</v>
      </c>
    </row>
    <row r="3224" spans="1:24" x14ac:dyDescent="0.3">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s="5">
        <v>111.05</v>
      </c>
      <c r="U3224" t="s">
        <v>24</v>
      </c>
      <c r="V3224" s="5">
        <f>IFERROR(VALUE(TRIM(TelcoData2[[#This Row],[TotalCharges]])),"")</f>
        <v>111.05</v>
      </c>
      <c r="W3224">
        <f>IF(TelcoData2[[#This Row],[Churn]]="Yes",1,0)</f>
        <v>0</v>
      </c>
      <c r="X3224" t="str">
        <f>IF(TelcoData2[[#This Row],[tenure]]&lt;=12,"0-12 Months",
IF(TelcoData2[[#This Row],[tenure]]&lt;=24,"13-24 Months",
IF(TelcoData2[[#This Row],[tenure]]&lt;=36,"25-36 Months",
IF(TelcoData2[[#This Row],[tenure]]&lt;=48,"37-48 Months",
IF(TelcoData2[[#This Row],[tenure]]&lt;=60,"49-60 Months",
"61-72 Months")))))</f>
        <v>0-12 Months</v>
      </c>
    </row>
    <row r="3225" spans="1:24" x14ac:dyDescent="0.3">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s="5">
        <v>94.4</v>
      </c>
      <c r="U3225" t="s">
        <v>24</v>
      </c>
      <c r="V3225" s="5">
        <f>IFERROR(VALUE(TRIM(TelcoData2[[#This Row],[TotalCharges]])),"")</f>
        <v>94.4</v>
      </c>
      <c r="W3225">
        <f>IF(TelcoData2[[#This Row],[Churn]]="Yes",1,0)</f>
        <v>0</v>
      </c>
      <c r="X3225" t="str">
        <f>IF(TelcoData2[[#This Row],[tenure]]&lt;=12,"0-12 Months",
IF(TelcoData2[[#This Row],[tenure]]&lt;=24,"13-24 Months",
IF(TelcoData2[[#This Row],[tenure]]&lt;=36,"25-36 Months",
IF(TelcoData2[[#This Row],[tenure]]&lt;=48,"37-48 Months",
IF(TelcoData2[[#This Row],[tenure]]&lt;=60,"49-60 Months",
"61-72 Months")))))</f>
        <v>0-12 Months</v>
      </c>
    </row>
    <row r="3226" spans="1:24" x14ac:dyDescent="0.3">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s="5">
        <v>521.1</v>
      </c>
      <c r="U3226" t="s">
        <v>23</v>
      </c>
      <c r="V3226" s="5">
        <f>IFERROR(VALUE(TRIM(TelcoData2[[#This Row],[TotalCharges]])),"")</f>
        <v>521.1</v>
      </c>
      <c r="W3226">
        <f>IF(TelcoData2[[#This Row],[Churn]]="Yes",1,0)</f>
        <v>1</v>
      </c>
      <c r="X3226" t="str">
        <f>IF(TelcoData2[[#This Row],[tenure]]&lt;=12,"0-12 Months",
IF(TelcoData2[[#This Row],[tenure]]&lt;=24,"13-24 Months",
IF(TelcoData2[[#This Row],[tenure]]&lt;=36,"25-36 Months",
IF(TelcoData2[[#This Row],[tenure]]&lt;=48,"37-48 Months",
IF(TelcoData2[[#This Row],[tenure]]&lt;=60,"49-60 Months",
"61-72 Months")))))</f>
        <v>0-12 Months</v>
      </c>
    </row>
    <row r="3227" spans="1:24" x14ac:dyDescent="0.3">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s="5">
        <v>923.85</v>
      </c>
      <c r="U3227" t="s">
        <v>24</v>
      </c>
      <c r="V3227" s="5">
        <f>IFERROR(VALUE(TRIM(TelcoData2[[#This Row],[TotalCharges]])),"")</f>
        <v>923.85</v>
      </c>
      <c r="W3227">
        <f>IF(TelcoData2[[#This Row],[Churn]]="Yes",1,0)</f>
        <v>0</v>
      </c>
      <c r="X3227" t="str">
        <f>IF(TelcoData2[[#This Row],[tenure]]&lt;=12,"0-12 Months",
IF(TelcoData2[[#This Row],[tenure]]&lt;=24,"13-24 Months",
IF(TelcoData2[[#This Row],[tenure]]&lt;=36,"25-36 Months",
IF(TelcoData2[[#This Row],[tenure]]&lt;=48,"37-48 Months",
IF(TelcoData2[[#This Row],[tenure]]&lt;=60,"49-60 Months",
"61-72 Months")))))</f>
        <v>13-24 Months</v>
      </c>
    </row>
    <row r="3228" spans="1:24" x14ac:dyDescent="0.3">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s="5">
        <v>141.1</v>
      </c>
      <c r="U3228" t="s">
        <v>24</v>
      </c>
      <c r="V3228" s="5">
        <f>IFERROR(VALUE(TRIM(TelcoData2[[#This Row],[TotalCharges]])),"")</f>
        <v>141.1</v>
      </c>
      <c r="W3228">
        <f>IF(TelcoData2[[#This Row],[Churn]]="Yes",1,0)</f>
        <v>0</v>
      </c>
      <c r="X3228" t="str">
        <f>IF(TelcoData2[[#This Row],[tenure]]&lt;=12,"0-12 Months",
IF(TelcoData2[[#This Row],[tenure]]&lt;=24,"13-24 Months",
IF(TelcoData2[[#This Row],[tenure]]&lt;=36,"25-36 Months",
IF(TelcoData2[[#This Row],[tenure]]&lt;=48,"37-48 Months",
IF(TelcoData2[[#This Row],[tenure]]&lt;=60,"49-60 Months",
"61-72 Months")))))</f>
        <v>0-12 Months</v>
      </c>
    </row>
    <row r="3229" spans="1:24" x14ac:dyDescent="0.3">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s="5">
        <v>628.65</v>
      </c>
      <c r="U3229" t="s">
        <v>24</v>
      </c>
      <c r="V3229" s="5">
        <f>IFERROR(VALUE(TRIM(TelcoData2[[#This Row],[TotalCharges]])),"")</f>
        <v>628.65</v>
      </c>
      <c r="W3229">
        <f>IF(TelcoData2[[#This Row],[Churn]]="Yes",1,0)</f>
        <v>0</v>
      </c>
      <c r="X3229" t="str">
        <f>IF(TelcoData2[[#This Row],[tenure]]&lt;=12,"0-12 Months",
IF(TelcoData2[[#This Row],[tenure]]&lt;=24,"13-24 Months",
IF(TelcoData2[[#This Row],[tenure]]&lt;=36,"25-36 Months",
IF(TelcoData2[[#This Row],[tenure]]&lt;=48,"37-48 Months",
IF(TelcoData2[[#This Row],[tenure]]&lt;=60,"49-60 Months",
"61-72 Months")))))</f>
        <v>0-12 Months</v>
      </c>
    </row>
    <row r="3230" spans="1:24" x14ac:dyDescent="0.3">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s="5">
        <v>5576.3</v>
      </c>
      <c r="U3230" t="s">
        <v>24</v>
      </c>
      <c r="V3230" s="5">
        <f>IFERROR(VALUE(TRIM(TelcoData2[[#This Row],[TotalCharges]])),"")</f>
        <v>5576.3</v>
      </c>
      <c r="W3230">
        <f>IF(TelcoData2[[#This Row],[Churn]]="Yes",1,0)</f>
        <v>0</v>
      </c>
      <c r="X3230" t="str">
        <f>IF(TelcoData2[[#This Row],[tenure]]&lt;=12,"0-12 Months",
IF(TelcoData2[[#This Row],[tenure]]&lt;=24,"13-24 Months",
IF(TelcoData2[[#This Row],[tenure]]&lt;=36,"25-36 Months",
IF(TelcoData2[[#This Row],[tenure]]&lt;=48,"37-48 Months",
IF(TelcoData2[[#This Row],[tenure]]&lt;=60,"49-60 Months",
"61-72 Months")))))</f>
        <v>49-60 Months</v>
      </c>
    </row>
    <row r="3231" spans="1:24" x14ac:dyDescent="0.3">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s="5">
        <v>1046.0999999999999</v>
      </c>
      <c r="U3231" t="s">
        <v>23</v>
      </c>
      <c r="V3231" s="5">
        <f>IFERROR(VALUE(TRIM(TelcoData2[[#This Row],[TotalCharges]])),"")</f>
        <v>1046.0999999999999</v>
      </c>
      <c r="W3231">
        <f>IF(TelcoData2[[#This Row],[Churn]]="Yes",1,0)</f>
        <v>1</v>
      </c>
      <c r="X3231" t="str">
        <f>IF(TelcoData2[[#This Row],[tenure]]&lt;=12,"0-12 Months",
IF(TelcoData2[[#This Row],[tenure]]&lt;=24,"13-24 Months",
IF(TelcoData2[[#This Row],[tenure]]&lt;=36,"25-36 Months",
IF(TelcoData2[[#This Row],[tenure]]&lt;=48,"37-48 Months",
IF(TelcoData2[[#This Row],[tenure]]&lt;=60,"49-60 Months",
"61-72 Months")))))</f>
        <v>0-12 Months</v>
      </c>
    </row>
    <row r="3232" spans="1:24" x14ac:dyDescent="0.3">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s="5">
        <v>1245.5999999999999</v>
      </c>
      <c r="U3232" t="s">
        <v>24</v>
      </c>
      <c r="V3232" s="5">
        <f>IFERROR(VALUE(TRIM(TelcoData2[[#This Row],[TotalCharges]])),"")</f>
        <v>1245.5999999999999</v>
      </c>
      <c r="W3232">
        <f>IF(TelcoData2[[#This Row],[Churn]]="Yes",1,0)</f>
        <v>0</v>
      </c>
      <c r="X3232" t="str">
        <f>IF(TelcoData2[[#This Row],[tenure]]&lt;=12,"0-12 Months",
IF(TelcoData2[[#This Row],[tenure]]&lt;=24,"13-24 Months",
IF(TelcoData2[[#This Row],[tenure]]&lt;=36,"25-36 Months",
IF(TelcoData2[[#This Row],[tenure]]&lt;=48,"37-48 Months",
IF(TelcoData2[[#This Row],[tenure]]&lt;=60,"49-60 Months",
"61-72 Months")))))</f>
        <v>61-72 Months</v>
      </c>
    </row>
    <row r="3233" spans="1:24" x14ac:dyDescent="0.3">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s="5">
        <v>1287.8499999999999</v>
      </c>
      <c r="U3233" t="s">
        <v>24</v>
      </c>
      <c r="V3233" s="5">
        <f>IFERROR(VALUE(TRIM(TelcoData2[[#This Row],[TotalCharges]])),"")</f>
        <v>1287.8499999999999</v>
      </c>
      <c r="W3233">
        <f>IF(TelcoData2[[#This Row],[Churn]]="Yes",1,0)</f>
        <v>0</v>
      </c>
      <c r="X3233" t="str">
        <f>IF(TelcoData2[[#This Row],[tenure]]&lt;=12,"0-12 Months",
IF(TelcoData2[[#This Row],[tenure]]&lt;=24,"13-24 Months",
IF(TelcoData2[[#This Row],[tenure]]&lt;=36,"25-36 Months",
IF(TelcoData2[[#This Row],[tenure]]&lt;=48,"37-48 Months",
IF(TelcoData2[[#This Row],[tenure]]&lt;=60,"49-60 Months",
"61-72 Months")))))</f>
        <v>13-24 Months</v>
      </c>
    </row>
    <row r="3234" spans="1:24" x14ac:dyDescent="0.3">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s="5">
        <v>1939.35</v>
      </c>
      <c r="U3234" t="s">
        <v>24</v>
      </c>
      <c r="V3234" s="5">
        <f>IFERROR(VALUE(TRIM(TelcoData2[[#This Row],[TotalCharges]])),"")</f>
        <v>1939.35</v>
      </c>
      <c r="W3234">
        <f>IF(TelcoData2[[#This Row],[Churn]]="Yes",1,0)</f>
        <v>0</v>
      </c>
      <c r="X3234" t="str">
        <f>IF(TelcoData2[[#This Row],[tenure]]&lt;=12,"0-12 Months",
IF(TelcoData2[[#This Row],[tenure]]&lt;=24,"13-24 Months",
IF(TelcoData2[[#This Row],[tenure]]&lt;=36,"25-36 Months",
IF(TelcoData2[[#This Row],[tenure]]&lt;=48,"37-48 Months",
IF(TelcoData2[[#This Row],[tenure]]&lt;=60,"49-60 Months",
"61-72 Months")))))</f>
        <v>25-36 Months</v>
      </c>
    </row>
    <row r="3235" spans="1:24" x14ac:dyDescent="0.3">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s="5">
        <v>118.25</v>
      </c>
      <c r="U3235" t="s">
        <v>24</v>
      </c>
      <c r="V3235" s="5">
        <f>IFERROR(VALUE(TRIM(TelcoData2[[#This Row],[TotalCharges]])),"")</f>
        <v>118.25</v>
      </c>
      <c r="W3235">
        <f>IF(TelcoData2[[#This Row],[Churn]]="Yes",1,0)</f>
        <v>0</v>
      </c>
      <c r="X3235" t="str">
        <f>IF(TelcoData2[[#This Row],[tenure]]&lt;=12,"0-12 Months",
IF(TelcoData2[[#This Row],[tenure]]&lt;=24,"13-24 Months",
IF(TelcoData2[[#This Row],[tenure]]&lt;=36,"25-36 Months",
IF(TelcoData2[[#This Row],[tenure]]&lt;=48,"37-48 Months",
IF(TelcoData2[[#This Row],[tenure]]&lt;=60,"49-60 Months",
"61-72 Months")))))</f>
        <v>0-12 Months</v>
      </c>
    </row>
    <row r="3236" spans="1:24" x14ac:dyDescent="0.3">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s="5">
        <v>452.55</v>
      </c>
      <c r="U3236" t="s">
        <v>24</v>
      </c>
      <c r="V3236" s="5">
        <f>IFERROR(VALUE(TRIM(TelcoData2[[#This Row],[TotalCharges]])),"")</f>
        <v>452.55</v>
      </c>
      <c r="W3236">
        <f>IF(TelcoData2[[#This Row],[Churn]]="Yes",1,0)</f>
        <v>0</v>
      </c>
      <c r="X3236" t="str">
        <f>IF(TelcoData2[[#This Row],[tenure]]&lt;=12,"0-12 Months",
IF(TelcoData2[[#This Row],[tenure]]&lt;=24,"13-24 Months",
IF(TelcoData2[[#This Row],[tenure]]&lt;=36,"25-36 Months",
IF(TelcoData2[[#This Row],[tenure]]&lt;=48,"37-48 Months",
IF(TelcoData2[[#This Row],[tenure]]&lt;=60,"49-60 Months",
"61-72 Months")))))</f>
        <v>13-24 Months</v>
      </c>
    </row>
    <row r="3237" spans="1:24" x14ac:dyDescent="0.3">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s="5">
        <v>2696.55</v>
      </c>
      <c r="U3237" t="s">
        <v>24</v>
      </c>
      <c r="V3237" s="5">
        <f>IFERROR(VALUE(TRIM(TelcoData2[[#This Row],[TotalCharges]])),"")</f>
        <v>2696.55</v>
      </c>
      <c r="W3237">
        <f>IF(TelcoData2[[#This Row],[Churn]]="Yes",1,0)</f>
        <v>0</v>
      </c>
      <c r="X3237" t="str">
        <f>IF(TelcoData2[[#This Row],[tenure]]&lt;=12,"0-12 Months",
IF(TelcoData2[[#This Row],[tenure]]&lt;=24,"13-24 Months",
IF(TelcoData2[[#This Row],[tenure]]&lt;=36,"25-36 Months",
IF(TelcoData2[[#This Row],[tenure]]&lt;=48,"37-48 Months",
IF(TelcoData2[[#This Row],[tenure]]&lt;=60,"49-60 Months",
"61-72 Months")))))</f>
        <v>61-72 Months</v>
      </c>
    </row>
    <row r="3238" spans="1:24" x14ac:dyDescent="0.3">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s="5">
        <v>875.35</v>
      </c>
      <c r="U3238" t="s">
        <v>24</v>
      </c>
      <c r="V3238" s="5">
        <f>IFERROR(VALUE(TRIM(TelcoData2[[#This Row],[TotalCharges]])),"")</f>
        <v>875.35</v>
      </c>
      <c r="W3238">
        <f>IF(TelcoData2[[#This Row],[Churn]]="Yes",1,0)</f>
        <v>0</v>
      </c>
      <c r="X3238" t="str">
        <f>IF(TelcoData2[[#This Row],[tenure]]&lt;=12,"0-12 Months",
IF(TelcoData2[[#This Row],[tenure]]&lt;=24,"13-24 Months",
IF(TelcoData2[[#This Row],[tenure]]&lt;=36,"25-36 Months",
IF(TelcoData2[[#This Row],[tenure]]&lt;=48,"37-48 Months",
IF(TelcoData2[[#This Row],[tenure]]&lt;=60,"49-60 Months",
"61-72 Months")))))</f>
        <v>13-24 Months</v>
      </c>
    </row>
    <row r="3239" spans="1:24" x14ac:dyDescent="0.3">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s="5">
        <v>1267.05</v>
      </c>
      <c r="U3239" t="s">
        <v>24</v>
      </c>
      <c r="V3239" s="5">
        <f>IFERROR(VALUE(TRIM(TelcoData2[[#This Row],[TotalCharges]])),"")</f>
        <v>1267.05</v>
      </c>
      <c r="W3239">
        <f>IF(TelcoData2[[#This Row],[Churn]]="Yes",1,0)</f>
        <v>0</v>
      </c>
      <c r="X3239" t="str">
        <f>IF(TelcoData2[[#This Row],[tenure]]&lt;=12,"0-12 Months",
IF(TelcoData2[[#This Row],[tenure]]&lt;=24,"13-24 Months",
IF(TelcoData2[[#This Row],[tenure]]&lt;=36,"25-36 Months",
IF(TelcoData2[[#This Row],[tenure]]&lt;=48,"37-48 Months",
IF(TelcoData2[[#This Row],[tenure]]&lt;=60,"49-60 Months",
"61-72 Months")))))</f>
        <v>61-72 Months</v>
      </c>
    </row>
    <row r="3240" spans="1:24" x14ac:dyDescent="0.3">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s="5">
        <v>494.9</v>
      </c>
      <c r="U3240" t="s">
        <v>24</v>
      </c>
      <c r="V3240" s="5">
        <f>IFERROR(VALUE(TRIM(TelcoData2[[#This Row],[TotalCharges]])),"")</f>
        <v>494.9</v>
      </c>
      <c r="W3240">
        <f>IF(TelcoData2[[#This Row],[Churn]]="Yes",1,0)</f>
        <v>0</v>
      </c>
      <c r="X3240" t="str">
        <f>IF(TelcoData2[[#This Row],[tenure]]&lt;=12,"0-12 Months",
IF(TelcoData2[[#This Row],[tenure]]&lt;=24,"13-24 Months",
IF(TelcoData2[[#This Row],[tenure]]&lt;=36,"25-36 Months",
IF(TelcoData2[[#This Row],[tenure]]&lt;=48,"37-48 Months",
IF(TelcoData2[[#This Row],[tenure]]&lt;=60,"49-60 Months",
"61-72 Months")))))</f>
        <v>25-36 Months</v>
      </c>
    </row>
    <row r="3241" spans="1:24" x14ac:dyDescent="0.3">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s="5">
        <v>799</v>
      </c>
      <c r="U3241" t="s">
        <v>24</v>
      </c>
      <c r="V3241" s="5">
        <f>IFERROR(VALUE(TRIM(TelcoData2[[#This Row],[TotalCharges]])),"")</f>
        <v>799</v>
      </c>
      <c r="W3241">
        <f>IF(TelcoData2[[#This Row],[Churn]]="Yes",1,0)</f>
        <v>0</v>
      </c>
      <c r="X3241" t="str">
        <f>IF(TelcoData2[[#This Row],[tenure]]&lt;=12,"0-12 Months",
IF(TelcoData2[[#This Row],[tenure]]&lt;=24,"13-24 Months",
IF(TelcoData2[[#This Row],[tenure]]&lt;=36,"25-36 Months",
IF(TelcoData2[[#This Row],[tenure]]&lt;=48,"37-48 Months",
IF(TelcoData2[[#This Row],[tenure]]&lt;=60,"49-60 Months",
"61-72 Months")))))</f>
        <v>13-24 Months</v>
      </c>
    </row>
    <row r="3242" spans="1:24" x14ac:dyDescent="0.3">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s="5">
        <v>5763.3</v>
      </c>
      <c r="U3242" t="s">
        <v>23</v>
      </c>
      <c r="V3242" s="5">
        <f>IFERROR(VALUE(TRIM(TelcoData2[[#This Row],[TotalCharges]])),"")</f>
        <v>5763.3</v>
      </c>
      <c r="W3242">
        <f>IF(TelcoData2[[#This Row],[Churn]]="Yes",1,0)</f>
        <v>1</v>
      </c>
      <c r="X3242" t="str">
        <f>IF(TelcoData2[[#This Row],[tenure]]&lt;=12,"0-12 Months",
IF(TelcoData2[[#This Row],[tenure]]&lt;=24,"13-24 Months",
IF(TelcoData2[[#This Row],[tenure]]&lt;=36,"25-36 Months",
IF(TelcoData2[[#This Row],[tenure]]&lt;=48,"37-48 Months",
IF(TelcoData2[[#This Row],[tenure]]&lt;=60,"49-60 Months",
"61-72 Months")))))</f>
        <v>49-60 Months</v>
      </c>
    </row>
    <row r="3243" spans="1:24" x14ac:dyDescent="0.3">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s="5">
        <v>20.100000000000001</v>
      </c>
      <c r="U3243" t="s">
        <v>23</v>
      </c>
      <c r="V3243" s="5">
        <f>IFERROR(VALUE(TRIM(TelcoData2[[#This Row],[TotalCharges]])),"")</f>
        <v>20.100000000000001</v>
      </c>
      <c r="W3243">
        <f>IF(TelcoData2[[#This Row],[Churn]]="Yes",1,0)</f>
        <v>1</v>
      </c>
      <c r="X3243" t="str">
        <f>IF(TelcoData2[[#This Row],[tenure]]&lt;=12,"0-12 Months",
IF(TelcoData2[[#This Row],[tenure]]&lt;=24,"13-24 Months",
IF(TelcoData2[[#This Row],[tenure]]&lt;=36,"25-36 Months",
IF(TelcoData2[[#This Row],[tenure]]&lt;=48,"37-48 Months",
IF(TelcoData2[[#This Row],[tenure]]&lt;=60,"49-60 Months",
"61-72 Months")))))</f>
        <v>0-12 Months</v>
      </c>
    </row>
    <row r="3244" spans="1:24" x14ac:dyDescent="0.3">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s="5">
        <v>106.9</v>
      </c>
      <c r="U3244" t="s">
        <v>24</v>
      </c>
      <c r="V3244" s="5">
        <f>IFERROR(VALUE(TRIM(TelcoData2[[#This Row],[TotalCharges]])),"")</f>
        <v>106.9</v>
      </c>
      <c r="W3244">
        <f>IF(TelcoData2[[#This Row],[Churn]]="Yes",1,0)</f>
        <v>0</v>
      </c>
      <c r="X3244" t="str">
        <f>IF(TelcoData2[[#This Row],[tenure]]&lt;=12,"0-12 Months",
IF(TelcoData2[[#This Row],[tenure]]&lt;=24,"13-24 Months",
IF(TelcoData2[[#This Row],[tenure]]&lt;=36,"25-36 Months",
IF(TelcoData2[[#This Row],[tenure]]&lt;=48,"37-48 Months",
IF(TelcoData2[[#This Row],[tenure]]&lt;=60,"49-60 Months",
"61-72 Months")))))</f>
        <v>0-12 Months</v>
      </c>
    </row>
    <row r="3245" spans="1:24" x14ac:dyDescent="0.3">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s="5">
        <v>710.05</v>
      </c>
      <c r="U3245" t="s">
        <v>24</v>
      </c>
      <c r="V3245" s="5">
        <f>IFERROR(VALUE(TRIM(TelcoData2[[#This Row],[TotalCharges]])),"")</f>
        <v>710.05</v>
      </c>
      <c r="W3245">
        <f>IF(TelcoData2[[#This Row],[Churn]]="Yes",1,0)</f>
        <v>0</v>
      </c>
      <c r="X3245" t="str">
        <f>IF(TelcoData2[[#This Row],[tenure]]&lt;=12,"0-12 Months",
IF(TelcoData2[[#This Row],[tenure]]&lt;=24,"13-24 Months",
IF(TelcoData2[[#This Row],[tenure]]&lt;=36,"25-36 Months",
IF(TelcoData2[[#This Row],[tenure]]&lt;=48,"37-48 Months",
IF(TelcoData2[[#This Row],[tenure]]&lt;=60,"49-60 Months",
"61-72 Months")))))</f>
        <v>13-24 Months</v>
      </c>
    </row>
    <row r="3246" spans="1:24" x14ac:dyDescent="0.3">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s="5">
        <v>568.20000000000005</v>
      </c>
      <c r="U3246" t="s">
        <v>24</v>
      </c>
      <c r="V3246" s="5">
        <f>IFERROR(VALUE(TRIM(TelcoData2[[#This Row],[TotalCharges]])),"")</f>
        <v>568.20000000000005</v>
      </c>
      <c r="W3246">
        <f>IF(TelcoData2[[#This Row],[Churn]]="Yes",1,0)</f>
        <v>0</v>
      </c>
      <c r="X3246" t="str">
        <f>IF(TelcoData2[[#This Row],[tenure]]&lt;=12,"0-12 Months",
IF(TelcoData2[[#This Row],[tenure]]&lt;=24,"13-24 Months",
IF(TelcoData2[[#This Row],[tenure]]&lt;=36,"25-36 Months",
IF(TelcoData2[[#This Row],[tenure]]&lt;=48,"37-48 Months",
IF(TelcoData2[[#This Row],[tenure]]&lt;=60,"49-60 Months",
"61-72 Months")))))</f>
        <v>0-12 Months</v>
      </c>
    </row>
    <row r="3247" spans="1:24" x14ac:dyDescent="0.3">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s="5">
        <v>1900.25</v>
      </c>
      <c r="U3247" t="s">
        <v>23</v>
      </c>
      <c r="V3247" s="5">
        <f>IFERROR(VALUE(TRIM(TelcoData2[[#This Row],[TotalCharges]])),"")</f>
        <v>1900.25</v>
      </c>
      <c r="W3247">
        <f>IF(TelcoData2[[#This Row],[Churn]]="Yes",1,0)</f>
        <v>1</v>
      </c>
      <c r="X3247" t="str">
        <f>IF(TelcoData2[[#This Row],[tenure]]&lt;=12,"0-12 Months",
IF(TelcoData2[[#This Row],[tenure]]&lt;=24,"13-24 Months",
IF(TelcoData2[[#This Row],[tenure]]&lt;=36,"25-36 Months",
IF(TelcoData2[[#This Row],[tenure]]&lt;=48,"37-48 Months",
IF(TelcoData2[[#This Row],[tenure]]&lt;=60,"49-60 Months",
"61-72 Months")))))</f>
        <v>13-24 Months</v>
      </c>
    </row>
    <row r="3248" spans="1:24" x14ac:dyDescent="0.3">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s="5">
        <v>159.15</v>
      </c>
      <c r="U3248" t="s">
        <v>23</v>
      </c>
      <c r="V3248" s="5">
        <f>IFERROR(VALUE(TRIM(TelcoData2[[#This Row],[TotalCharges]])),"")</f>
        <v>159.15</v>
      </c>
      <c r="W3248">
        <f>IF(TelcoData2[[#This Row],[Churn]]="Yes",1,0)</f>
        <v>1</v>
      </c>
      <c r="X3248" t="str">
        <f>IF(TelcoData2[[#This Row],[tenure]]&lt;=12,"0-12 Months",
IF(TelcoData2[[#This Row],[tenure]]&lt;=24,"13-24 Months",
IF(TelcoData2[[#This Row],[tenure]]&lt;=36,"25-36 Months",
IF(TelcoData2[[#This Row],[tenure]]&lt;=48,"37-48 Months",
IF(TelcoData2[[#This Row],[tenure]]&lt;=60,"49-60 Months",
"61-72 Months")))))</f>
        <v>0-12 Months</v>
      </c>
    </row>
    <row r="3249" spans="1:24" x14ac:dyDescent="0.3">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s="5">
        <v>8012.75</v>
      </c>
      <c r="U3249" t="s">
        <v>24</v>
      </c>
      <c r="V3249" s="5">
        <f>IFERROR(VALUE(TRIM(TelcoData2[[#This Row],[TotalCharges]])),"")</f>
        <v>8012.75</v>
      </c>
      <c r="W3249">
        <f>IF(TelcoData2[[#This Row],[Churn]]="Yes",1,0)</f>
        <v>0</v>
      </c>
      <c r="X3249" t="str">
        <f>IF(TelcoData2[[#This Row],[tenure]]&lt;=12,"0-12 Months",
IF(TelcoData2[[#This Row],[tenure]]&lt;=24,"13-24 Months",
IF(TelcoData2[[#This Row],[tenure]]&lt;=36,"25-36 Months",
IF(TelcoData2[[#This Row],[tenure]]&lt;=48,"37-48 Months",
IF(TelcoData2[[#This Row],[tenure]]&lt;=60,"49-60 Months",
"61-72 Months")))))</f>
        <v>61-72 Months</v>
      </c>
    </row>
    <row r="3250" spans="1:24" x14ac:dyDescent="0.3">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s="5">
        <v>856.65</v>
      </c>
      <c r="U3250" t="s">
        <v>23</v>
      </c>
      <c r="V3250" s="5">
        <f>IFERROR(VALUE(TRIM(TelcoData2[[#This Row],[TotalCharges]])),"")</f>
        <v>856.65</v>
      </c>
      <c r="W3250">
        <f>IF(TelcoData2[[#This Row],[Churn]]="Yes",1,0)</f>
        <v>1</v>
      </c>
      <c r="X3250" t="str">
        <f>IF(TelcoData2[[#This Row],[tenure]]&lt;=12,"0-12 Months",
IF(TelcoData2[[#This Row],[tenure]]&lt;=24,"13-24 Months",
IF(TelcoData2[[#This Row],[tenure]]&lt;=36,"25-36 Months",
IF(TelcoData2[[#This Row],[tenure]]&lt;=48,"37-48 Months",
IF(TelcoData2[[#This Row],[tenure]]&lt;=60,"49-60 Months",
"61-72 Months")))))</f>
        <v>0-12 Months</v>
      </c>
    </row>
    <row r="3251" spans="1:24" x14ac:dyDescent="0.3">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s="5">
        <v>551.29999999999995</v>
      </c>
      <c r="U3251" t="s">
        <v>24</v>
      </c>
      <c r="V3251" s="5">
        <f>IFERROR(VALUE(TRIM(TelcoData2[[#This Row],[TotalCharges]])),"")</f>
        <v>551.29999999999995</v>
      </c>
      <c r="W3251">
        <f>IF(TelcoData2[[#This Row],[Churn]]="Yes",1,0)</f>
        <v>0</v>
      </c>
      <c r="X3251" t="str">
        <f>IF(TelcoData2[[#This Row],[tenure]]&lt;=12,"0-12 Months",
IF(TelcoData2[[#This Row],[tenure]]&lt;=24,"13-24 Months",
IF(TelcoData2[[#This Row],[tenure]]&lt;=36,"25-36 Months",
IF(TelcoData2[[#This Row],[tenure]]&lt;=48,"37-48 Months",
IF(TelcoData2[[#This Row],[tenure]]&lt;=60,"49-60 Months",
"61-72 Months")))))</f>
        <v>0-12 Months</v>
      </c>
    </row>
    <row r="3252" spans="1:24" x14ac:dyDescent="0.3">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s="5">
        <v>184.95</v>
      </c>
      <c r="U3252" t="s">
        <v>24</v>
      </c>
      <c r="V3252" s="5">
        <f>IFERROR(VALUE(TRIM(TelcoData2[[#This Row],[TotalCharges]])),"")</f>
        <v>184.95</v>
      </c>
      <c r="W3252">
        <f>IF(TelcoData2[[#This Row],[Churn]]="Yes",1,0)</f>
        <v>0</v>
      </c>
      <c r="X3252" t="str">
        <f>IF(TelcoData2[[#This Row],[tenure]]&lt;=12,"0-12 Months",
IF(TelcoData2[[#This Row],[tenure]]&lt;=24,"13-24 Months",
IF(TelcoData2[[#This Row],[tenure]]&lt;=36,"25-36 Months",
IF(TelcoData2[[#This Row],[tenure]]&lt;=48,"37-48 Months",
IF(TelcoData2[[#This Row],[tenure]]&lt;=60,"49-60 Months",
"61-72 Months")))))</f>
        <v>0-12 Months</v>
      </c>
    </row>
    <row r="3253" spans="1:24" x14ac:dyDescent="0.3">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s="5">
        <v>4056.75</v>
      </c>
      <c r="U3253" t="s">
        <v>23</v>
      </c>
      <c r="V3253" s="5">
        <f>IFERROR(VALUE(TRIM(TelcoData2[[#This Row],[TotalCharges]])),"")</f>
        <v>4056.75</v>
      </c>
      <c r="W3253">
        <f>IF(TelcoData2[[#This Row],[Churn]]="Yes",1,0)</f>
        <v>1</v>
      </c>
      <c r="X3253" t="str">
        <f>IF(TelcoData2[[#This Row],[tenure]]&lt;=12,"0-12 Months",
IF(TelcoData2[[#This Row],[tenure]]&lt;=24,"13-24 Months",
IF(TelcoData2[[#This Row],[tenure]]&lt;=36,"25-36 Months",
IF(TelcoData2[[#This Row],[tenure]]&lt;=48,"37-48 Months",
IF(TelcoData2[[#This Row],[tenure]]&lt;=60,"49-60 Months",
"61-72 Months")))))</f>
        <v>37-48 Months</v>
      </c>
    </row>
    <row r="3254" spans="1:24" x14ac:dyDescent="0.3">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s="5">
        <v>1096.6500000000001</v>
      </c>
      <c r="U3254" t="s">
        <v>24</v>
      </c>
      <c r="V3254" s="5">
        <f>IFERROR(VALUE(TRIM(TelcoData2[[#This Row],[TotalCharges]])),"")</f>
        <v>1096.6500000000001</v>
      </c>
      <c r="W3254">
        <f>IF(TelcoData2[[#This Row],[Churn]]="Yes",1,0)</f>
        <v>0</v>
      </c>
      <c r="X3254" t="str">
        <f>IF(TelcoData2[[#This Row],[tenure]]&lt;=12,"0-12 Months",
IF(TelcoData2[[#This Row],[tenure]]&lt;=24,"13-24 Months",
IF(TelcoData2[[#This Row],[tenure]]&lt;=36,"25-36 Months",
IF(TelcoData2[[#This Row],[tenure]]&lt;=48,"37-48 Months",
IF(TelcoData2[[#This Row],[tenure]]&lt;=60,"49-60 Months",
"61-72 Months")))))</f>
        <v>13-24 Months</v>
      </c>
    </row>
    <row r="3255" spans="1:24" x14ac:dyDescent="0.3">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s="5">
        <v>3684.95</v>
      </c>
      <c r="U3255" t="s">
        <v>24</v>
      </c>
      <c r="V3255" s="5">
        <f>IFERROR(VALUE(TRIM(TelcoData2[[#This Row],[TotalCharges]])),"")</f>
        <v>3684.95</v>
      </c>
      <c r="W3255">
        <f>IF(TelcoData2[[#This Row],[Churn]]="Yes",1,0)</f>
        <v>0</v>
      </c>
      <c r="X3255" t="str">
        <f>IF(TelcoData2[[#This Row],[tenure]]&lt;=12,"0-12 Months",
IF(TelcoData2[[#This Row],[tenure]]&lt;=24,"13-24 Months",
IF(TelcoData2[[#This Row],[tenure]]&lt;=36,"25-36 Months",
IF(TelcoData2[[#This Row],[tenure]]&lt;=48,"37-48 Months",
IF(TelcoData2[[#This Row],[tenure]]&lt;=60,"49-60 Months",
"61-72 Months")))))</f>
        <v>25-36 Months</v>
      </c>
    </row>
    <row r="3256" spans="1:24" x14ac:dyDescent="0.3">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s="5">
        <v>1752.45</v>
      </c>
      <c r="U3256" t="s">
        <v>24</v>
      </c>
      <c r="V3256" s="5">
        <f>IFERROR(VALUE(TRIM(TelcoData2[[#This Row],[TotalCharges]])),"")</f>
        <v>1752.45</v>
      </c>
      <c r="W3256">
        <f>IF(TelcoData2[[#This Row],[Churn]]="Yes",1,0)</f>
        <v>0</v>
      </c>
      <c r="X3256" t="str">
        <f>IF(TelcoData2[[#This Row],[tenure]]&lt;=12,"0-12 Months",
IF(TelcoData2[[#This Row],[tenure]]&lt;=24,"13-24 Months",
IF(TelcoData2[[#This Row],[tenure]]&lt;=36,"25-36 Months",
IF(TelcoData2[[#This Row],[tenure]]&lt;=48,"37-48 Months",
IF(TelcoData2[[#This Row],[tenure]]&lt;=60,"49-60 Months",
"61-72 Months")))))</f>
        <v>13-24 Months</v>
      </c>
    </row>
    <row r="3257" spans="1:24" x14ac:dyDescent="0.3">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s="5">
        <v>7210.85</v>
      </c>
      <c r="U3257" t="s">
        <v>24</v>
      </c>
      <c r="V3257" s="5">
        <f>IFERROR(VALUE(TRIM(TelcoData2[[#This Row],[TotalCharges]])),"")</f>
        <v>7210.85</v>
      </c>
      <c r="W3257">
        <f>IF(TelcoData2[[#This Row],[Churn]]="Yes",1,0)</f>
        <v>0</v>
      </c>
      <c r="X3257" t="str">
        <f>IF(TelcoData2[[#This Row],[tenure]]&lt;=12,"0-12 Months",
IF(TelcoData2[[#This Row],[tenure]]&lt;=24,"13-24 Months",
IF(TelcoData2[[#This Row],[tenure]]&lt;=36,"25-36 Months",
IF(TelcoData2[[#This Row],[tenure]]&lt;=48,"37-48 Months",
IF(TelcoData2[[#This Row],[tenure]]&lt;=60,"49-60 Months",
"61-72 Months")))))</f>
        <v>61-72 Months</v>
      </c>
    </row>
    <row r="3258" spans="1:24" x14ac:dyDescent="0.3">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s="5">
        <v>5264.5</v>
      </c>
      <c r="U3258" t="s">
        <v>24</v>
      </c>
      <c r="V3258" s="5">
        <f>IFERROR(VALUE(TRIM(TelcoData2[[#This Row],[TotalCharges]])),"")</f>
        <v>5264.5</v>
      </c>
      <c r="W3258">
        <f>IF(TelcoData2[[#This Row],[Churn]]="Yes",1,0)</f>
        <v>0</v>
      </c>
      <c r="X3258" t="str">
        <f>IF(TelcoData2[[#This Row],[tenure]]&lt;=12,"0-12 Months",
IF(TelcoData2[[#This Row],[tenure]]&lt;=24,"13-24 Months",
IF(TelcoData2[[#This Row],[tenure]]&lt;=36,"25-36 Months",
IF(TelcoData2[[#This Row],[tenure]]&lt;=48,"37-48 Months",
IF(TelcoData2[[#This Row],[tenure]]&lt;=60,"49-60 Months",
"61-72 Months")))))</f>
        <v>61-72 Months</v>
      </c>
    </row>
    <row r="3259" spans="1:24" x14ac:dyDescent="0.3">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s="5">
        <v>2157.3000000000002</v>
      </c>
      <c r="U3259" t="s">
        <v>24</v>
      </c>
      <c r="V3259" s="5">
        <f>IFERROR(VALUE(TRIM(TelcoData2[[#This Row],[TotalCharges]])),"")</f>
        <v>2157.3000000000002</v>
      </c>
      <c r="W3259">
        <f>IF(TelcoData2[[#This Row],[Churn]]="Yes",1,0)</f>
        <v>0</v>
      </c>
      <c r="X3259" t="str">
        <f>IF(TelcoData2[[#This Row],[tenure]]&lt;=12,"0-12 Months",
IF(TelcoData2[[#This Row],[tenure]]&lt;=24,"13-24 Months",
IF(TelcoData2[[#This Row],[tenure]]&lt;=36,"25-36 Months",
IF(TelcoData2[[#This Row],[tenure]]&lt;=48,"37-48 Months",
IF(TelcoData2[[#This Row],[tenure]]&lt;=60,"49-60 Months",
"61-72 Months")))))</f>
        <v>13-24 Months</v>
      </c>
    </row>
    <row r="3260" spans="1:24" x14ac:dyDescent="0.3">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s="5">
        <v>24.4</v>
      </c>
      <c r="U3260" t="s">
        <v>24</v>
      </c>
      <c r="V3260" s="5">
        <f>IFERROR(VALUE(TRIM(TelcoData2[[#This Row],[TotalCharges]])),"")</f>
        <v>24.4</v>
      </c>
      <c r="W3260">
        <f>IF(TelcoData2[[#This Row],[Churn]]="Yes",1,0)</f>
        <v>0</v>
      </c>
      <c r="X3260" t="str">
        <f>IF(TelcoData2[[#This Row],[tenure]]&lt;=12,"0-12 Months",
IF(TelcoData2[[#This Row],[tenure]]&lt;=24,"13-24 Months",
IF(TelcoData2[[#This Row],[tenure]]&lt;=36,"25-36 Months",
IF(TelcoData2[[#This Row],[tenure]]&lt;=48,"37-48 Months",
IF(TelcoData2[[#This Row],[tenure]]&lt;=60,"49-60 Months",
"61-72 Months")))))</f>
        <v>0-12 Months</v>
      </c>
    </row>
    <row r="3261" spans="1:24" x14ac:dyDescent="0.3">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s="5">
        <v>433.95</v>
      </c>
      <c r="U3261" t="s">
        <v>24</v>
      </c>
      <c r="V3261" s="5">
        <f>IFERROR(VALUE(TRIM(TelcoData2[[#This Row],[TotalCharges]])),"")</f>
        <v>433.95</v>
      </c>
      <c r="W3261">
        <f>IF(TelcoData2[[#This Row],[Churn]]="Yes",1,0)</f>
        <v>0</v>
      </c>
      <c r="X3261" t="str">
        <f>IF(TelcoData2[[#This Row],[tenure]]&lt;=12,"0-12 Months",
IF(TelcoData2[[#This Row],[tenure]]&lt;=24,"13-24 Months",
IF(TelcoData2[[#This Row],[tenure]]&lt;=36,"25-36 Months",
IF(TelcoData2[[#This Row],[tenure]]&lt;=48,"37-48 Months",
IF(TelcoData2[[#This Row],[tenure]]&lt;=60,"49-60 Months",
"61-72 Months")))))</f>
        <v>0-12 Months</v>
      </c>
    </row>
    <row r="3262" spans="1:24" x14ac:dyDescent="0.3">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s="5">
        <v>2435.15</v>
      </c>
      <c r="U3262" t="s">
        <v>23</v>
      </c>
      <c r="V3262" s="5">
        <f>IFERROR(VALUE(TRIM(TelcoData2[[#This Row],[TotalCharges]])),"")</f>
        <v>2435.15</v>
      </c>
      <c r="W3262">
        <f>IF(TelcoData2[[#This Row],[Churn]]="Yes",1,0)</f>
        <v>1</v>
      </c>
      <c r="X3262" t="str">
        <f>IF(TelcoData2[[#This Row],[tenure]]&lt;=12,"0-12 Months",
IF(TelcoData2[[#This Row],[tenure]]&lt;=24,"13-24 Months",
IF(TelcoData2[[#This Row],[tenure]]&lt;=36,"25-36 Months",
IF(TelcoData2[[#This Row],[tenure]]&lt;=48,"37-48 Months",
IF(TelcoData2[[#This Row],[tenure]]&lt;=60,"49-60 Months",
"61-72 Months")))))</f>
        <v>25-36 Months</v>
      </c>
    </row>
    <row r="3263" spans="1:24" x14ac:dyDescent="0.3">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s="5">
        <v>5607.75</v>
      </c>
      <c r="U3263" t="s">
        <v>24</v>
      </c>
      <c r="V3263" s="5">
        <f>IFERROR(VALUE(TRIM(TelcoData2[[#This Row],[TotalCharges]])),"")</f>
        <v>5607.75</v>
      </c>
      <c r="W3263">
        <f>IF(TelcoData2[[#This Row],[Churn]]="Yes",1,0)</f>
        <v>0</v>
      </c>
      <c r="X3263" t="str">
        <f>IF(TelcoData2[[#This Row],[tenure]]&lt;=12,"0-12 Months",
IF(TelcoData2[[#This Row],[tenure]]&lt;=24,"13-24 Months",
IF(TelcoData2[[#This Row],[tenure]]&lt;=36,"25-36 Months",
IF(TelcoData2[[#This Row],[tenure]]&lt;=48,"37-48 Months",
IF(TelcoData2[[#This Row],[tenure]]&lt;=60,"49-60 Months",
"61-72 Months")))))</f>
        <v>61-72 Months</v>
      </c>
    </row>
    <row r="3264" spans="1:24" x14ac:dyDescent="0.3">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s="5">
        <v>2874.15</v>
      </c>
      <c r="U3264" t="s">
        <v>23</v>
      </c>
      <c r="V3264" s="5">
        <f>IFERROR(VALUE(TRIM(TelcoData2[[#This Row],[TotalCharges]])),"")</f>
        <v>2874.15</v>
      </c>
      <c r="W3264">
        <f>IF(TelcoData2[[#This Row],[Churn]]="Yes",1,0)</f>
        <v>1</v>
      </c>
      <c r="X3264" t="str">
        <f>IF(TelcoData2[[#This Row],[tenure]]&lt;=12,"0-12 Months",
IF(TelcoData2[[#This Row],[tenure]]&lt;=24,"13-24 Months",
IF(TelcoData2[[#This Row],[tenure]]&lt;=36,"25-36 Months",
IF(TelcoData2[[#This Row],[tenure]]&lt;=48,"37-48 Months",
IF(TelcoData2[[#This Row],[tenure]]&lt;=60,"49-60 Months",
"61-72 Months")))))</f>
        <v>25-36 Months</v>
      </c>
    </row>
    <row r="3265" spans="1:24" x14ac:dyDescent="0.3">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s="5">
        <v>4433.3</v>
      </c>
      <c r="U3265" t="s">
        <v>24</v>
      </c>
      <c r="V3265" s="5">
        <f>IFERROR(VALUE(TRIM(TelcoData2[[#This Row],[TotalCharges]])),"")</f>
        <v>4433.3</v>
      </c>
      <c r="W3265">
        <f>IF(TelcoData2[[#This Row],[Churn]]="Yes",1,0)</f>
        <v>0</v>
      </c>
      <c r="X3265" t="str">
        <f>IF(TelcoData2[[#This Row],[tenure]]&lt;=12,"0-12 Months",
IF(TelcoData2[[#This Row],[tenure]]&lt;=24,"13-24 Months",
IF(TelcoData2[[#This Row],[tenure]]&lt;=36,"25-36 Months",
IF(TelcoData2[[#This Row],[tenure]]&lt;=48,"37-48 Months",
IF(TelcoData2[[#This Row],[tenure]]&lt;=60,"49-60 Months",
"61-72 Months")))))</f>
        <v>49-60 Months</v>
      </c>
    </row>
    <row r="3266" spans="1:24" x14ac:dyDescent="0.3">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s="5">
        <v>964.35</v>
      </c>
      <c r="U3266" t="s">
        <v>24</v>
      </c>
      <c r="V3266" s="5">
        <f>IFERROR(VALUE(TRIM(TelcoData2[[#This Row],[TotalCharges]])),"")</f>
        <v>964.35</v>
      </c>
      <c r="W3266">
        <f>IF(TelcoData2[[#This Row],[Churn]]="Yes",1,0)</f>
        <v>0</v>
      </c>
      <c r="X3266" t="str">
        <f>IF(TelcoData2[[#This Row],[tenure]]&lt;=12,"0-12 Months",
IF(TelcoData2[[#This Row],[tenure]]&lt;=24,"13-24 Months",
IF(TelcoData2[[#This Row],[tenure]]&lt;=36,"25-36 Months",
IF(TelcoData2[[#This Row],[tenure]]&lt;=48,"37-48 Months",
IF(TelcoData2[[#This Row],[tenure]]&lt;=60,"49-60 Months",
"61-72 Months")))))</f>
        <v>0-12 Months</v>
      </c>
    </row>
    <row r="3267" spans="1:24" x14ac:dyDescent="0.3">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s="5">
        <v>1974.8</v>
      </c>
      <c r="U3267" t="s">
        <v>23</v>
      </c>
      <c r="V3267" s="5">
        <f>IFERROR(VALUE(TRIM(TelcoData2[[#This Row],[TotalCharges]])),"")</f>
        <v>1974.8</v>
      </c>
      <c r="W3267">
        <f>IF(TelcoData2[[#This Row],[Churn]]="Yes",1,0)</f>
        <v>1</v>
      </c>
      <c r="X3267" t="str">
        <f>IF(TelcoData2[[#This Row],[tenure]]&lt;=12,"0-12 Months",
IF(TelcoData2[[#This Row],[tenure]]&lt;=24,"13-24 Months",
IF(TelcoData2[[#This Row],[tenure]]&lt;=36,"25-36 Months",
IF(TelcoData2[[#This Row],[tenure]]&lt;=48,"37-48 Months",
IF(TelcoData2[[#This Row],[tenure]]&lt;=60,"49-60 Months",
"61-72 Months")))))</f>
        <v>25-36 Months</v>
      </c>
    </row>
    <row r="3268" spans="1:24" x14ac:dyDescent="0.3">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s="5">
        <v>1460.85</v>
      </c>
      <c r="U3268" t="s">
        <v>24</v>
      </c>
      <c r="V3268" s="5">
        <f>IFERROR(VALUE(TRIM(TelcoData2[[#This Row],[TotalCharges]])),"")</f>
        <v>1460.85</v>
      </c>
      <c r="W3268">
        <f>IF(TelcoData2[[#This Row],[Churn]]="Yes",1,0)</f>
        <v>0</v>
      </c>
      <c r="X3268" t="str">
        <f>IF(TelcoData2[[#This Row],[tenure]]&lt;=12,"0-12 Months",
IF(TelcoData2[[#This Row],[tenure]]&lt;=24,"13-24 Months",
IF(TelcoData2[[#This Row],[tenure]]&lt;=36,"25-36 Months",
IF(TelcoData2[[#This Row],[tenure]]&lt;=48,"37-48 Months",
IF(TelcoData2[[#This Row],[tenure]]&lt;=60,"49-60 Months",
"61-72 Months")))))</f>
        <v>61-72 Months</v>
      </c>
    </row>
    <row r="3269" spans="1:24" x14ac:dyDescent="0.3">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s="5">
        <v>951.55</v>
      </c>
      <c r="U3269" t="s">
        <v>24</v>
      </c>
      <c r="V3269" s="5">
        <f>IFERROR(VALUE(TRIM(TelcoData2[[#This Row],[TotalCharges]])),"")</f>
        <v>951.55</v>
      </c>
      <c r="W3269">
        <f>IF(TelcoData2[[#This Row],[Churn]]="Yes",1,0)</f>
        <v>0</v>
      </c>
      <c r="X3269" t="str">
        <f>IF(TelcoData2[[#This Row],[tenure]]&lt;=12,"0-12 Months",
IF(TelcoData2[[#This Row],[tenure]]&lt;=24,"13-24 Months",
IF(TelcoData2[[#This Row],[tenure]]&lt;=36,"25-36 Months",
IF(TelcoData2[[#This Row],[tenure]]&lt;=48,"37-48 Months",
IF(TelcoData2[[#This Row],[tenure]]&lt;=60,"49-60 Months",
"61-72 Months")))))</f>
        <v>37-48 Months</v>
      </c>
    </row>
    <row r="3270" spans="1:24" x14ac:dyDescent="0.3">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s="5">
        <v>1821.2</v>
      </c>
      <c r="U3270" t="s">
        <v>24</v>
      </c>
      <c r="V3270" s="5">
        <f>IFERROR(VALUE(TRIM(TelcoData2[[#This Row],[TotalCharges]])),"")</f>
        <v>1821.2</v>
      </c>
      <c r="W3270">
        <f>IF(TelcoData2[[#This Row],[Churn]]="Yes",1,0)</f>
        <v>0</v>
      </c>
      <c r="X3270" t="str">
        <f>IF(TelcoData2[[#This Row],[tenure]]&lt;=12,"0-12 Months",
IF(TelcoData2[[#This Row],[tenure]]&lt;=24,"13-24 Months",
IF(TelcoData2[[#This Row],[tenure]]&lt;=36,"25-36 Months",
IF(TelcoData2[[#This Row],[tenure]]&lt;=48,"37-48 Months",
IF(TelcoData2[[#This Row],[tenure]]&lt;=60,"49-60 Months",
"61-72 Months")))))</f>
        <v>13-24 Months</v>
      </c>
    </row>
    <row r="3271" spans="1:24" x14ac:dyDescent="0.3">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s="5">
        <v>1600.95</v>
      </c>
      <c r="U3271" t="s">
        <v>24</v>
      </c>
      <c r="V3271" s="5">
        <f>IFERROR(VALUE(TRIM(TelcoData2[[#This Row],[TotalCharges]])),"")</f>
        <v>1600.95</v>
      </c>
      <c r="W3271">
        <f>IF(TelcoData2[[#This Row],[Churn]]="Yes",1,0)</f>
        <v>0</v>
      </c>
      <c r="X3271" t="str">
        <f>IF(TelcoData2[[#This Row],[tenure]]&lt;=12,"0-12 Months",
IF(TelcoData2[[#This Row],[tenure]]&lt;=24,"13-24 Months",
IF(TelcoData2[[#This Row],[tenure]]&lt;=36,"25-36 Months",
IF(TelcoData2[[#This Row],[tenure]]&lt;=48,"37-48 Months",
IF(TelcoData2[[#This Row],[tenure]]&lt;=60,"49-60 Months",
"61-72 Months")))))</f>
        <v>61-72 Months</v>
      </c>
    </row>
    <row r="3272" spans="1:24" x14ac:dyDescent="0.3">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s="5">
        <v>399.25</v>
      </c>
      <c r="U3272" t="s">
        <v>24</v>
      </c>
      <c r="V3272" s="5">
        <f>IFERROR(VALUE(TRIM(TelcoData2[[#This Row],[TotalCharges]])),"")</f>
        <v>399.25</v>
      </c>
      <c r="W3272">
        <f>IF(TelcoData2[[#This Row],[Churn]]="Yes",1,0)</f>
        <v>0</v>
      </c>
      <c r="X3272" t="str">
        <f>IF(TelcoData2[[#This Row],[tenure]]&lt;=12,"0-12 Months",
IF(TelcoData2[[#This Row],[tenure]]&lt;=24,"13-24 Months",
IF(TelcoData2[[#This Row],[tenure]]&lt;=36,"25-36 Months",
IF(TelcoData2[[#This Row],[tenure]]&lt;=48,"37-48 Months",
IF(TelcoData2[[#This Row],[tenure]]&lt;=60,"49-60 Months",
"61-72 Months")))))</f>
        <v>0-12 Months</v>
      </c>
    </row>
    <row r="3273" spans="1:24" x14ac:dyDescent="0.3">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s="5">
        <v>1218.55</v>
      </c>
      <c r="U3273" t="s">
        <v>23</v>
      </c>
      <c r="V3273" s="5">
        <f>IFERROR(VALUE(TRIM(TelcoData2[[#This Row],[TotalCharges]])),"")</f>
        <v>1218.55</v>
      </c>
      <c r="W3273">
        <f>IF(TelcoData2[[#This Row],[Churn]]="Yes",1,0)</f>
        <v>1</v>
      </c>
      <c r="X3273" t="str">
        <f>IF(TelcoData2[[#This Row],[tenure]]&lt;=12,"0-12 Months",
IF(TelcoData2[[#This Row],[tenure]]&lt;=24,"13-24 Months",
IF(TelcoData2[[#This Row],[tenure]]&lt;=36,"25-36 Months",
IF(TelcoData2[[#This Row],[tenure]]&lt;=48,"37-48 Months",
IF(TelcoData2[[#This Row],[tenure]]&lt;=60,"49-60 Months",
"61-72 Months")))))</f>
        <v>0-12 Months</v>
      </c>
    </row>
    <row r="3274" spans="1:24" x14ac:dyDescent="0.3">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s="5">
        <v>81.7</v>
      </c>
      <c r="U3274" t="s">
        <v>23</v>
      </c>
      <c r="V3274" s="5">
        <f>IFERROR(VALUE(TRIM(TelcoData2[[#This Row],[TotalCharges]])),"")</f>
        <v>81.7</v>
      </c>
      <c r="W3274">
        <f>IF(TelcoData2[[#This Row],[Churn]]="Yes",1,0)</f>
        <v>1</v>
      </c>
      <c r="X3274" t="str">
        <f>IF(TelcoData2[[#This Row],[tenure]]&lt;=12,"0-12 Months",
IF(TelcoData2[[#This Row],[tenure]]&lt;=24,"13-24 Months",
IF(TelcoData2[[#This Row],[tenure]]&lt;=36,"25-36 Months",
IF(TelcoData2[[#This Row],[tenure]]&lt;=48,"37-48 Months",
IF(TelcoData2[[#This Row],[tenure]]&lt;=60,"49-60 Months",
"61-72 Months")))))</f>
        <v>0-12 Months</v>
      </c>
    </row>
    <row r="3275" spans="1:24" x14ac:dyDescent="0.3">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s="5">
        <v>2171.15</v>
      </c>
      <c r="U3275" t="s">
        <v>23</v>
      </c>
      <c r="V3275" s="5">
        <f>IFERROR(VALUE(TRIM(TelcoData2[[#This Row],[TotalCharges]])),"")</f>
        <v>2171.15</v>
      </c>
      <c r="W3275">
        <f>IF(TelcoData2[[#This Row],[Churn]]="Yes",1,0)</f>
        <v>1</v>
      </c>
      <c r="X3275" t="str">
        <f>IF(TelcoData2[[#This Row],[tenure]]&lt;=12,"0-12 Months",
IF(TelcoData2[[#This Row],[tenure]]&lt;=24,"13-24 Months",
IF(TelcoData2[[#This Row],[tenure]]&lt;=36,"25-36 Months",
IF(TelcoData2[[#This Row],[tenure]]&lt;=48,"37-48 Months",
IF(TelcoData2[[#This Row],[tenure]]&lt;=60,"49-60 Months",
"61-72 Months")))))</f>
        <v>25-36 Months</v>
      </c>
    </row>
    <row r="3276" spans="1:24" x14ac:dyDescent="0.3">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s="5">
        <v>3634.8</v>
      </c>
      <c r="U3276" t="s">
        <v>24</v>
      </c>
      <c r="V3276" s="5">
        <f>IFERROR(VALUE(TRIM(TelcoData2[[#This Row],[TotalCharges]])),"")</f>
        <v>3634.8</v>
      </c>
      <c r="W3276">
        <f>IF(TelcoData2[[#This Row],[Churn]]="Yes",1,0)</f>
        <v>0</v>
      </c>
      <c r="X3276" t="str">
        <f>IF(TelcoData2[[#This Row],[tenure]]&lt;=12,"0-12 Months",
IF(TelcoData2[[#This Row],[tenure]]&lt;=24,"13-24 Months",
IF(TelcoData2[[#This Row],[tenure]]&lt;=36,"25-36 Months",
IF(TelcoData2[[#This Row],[tenure]]&lt;=48,"37-48 Months",
IF(TelcoData2[[#This Row],[tenure]]&lt;=60,"49-60 Months",
"61-72 Months")))))</f>
        <v>25-36 Months</v>
      </c>
    </row>
    <row r="3277" spans="1:24" x14ac:dyDescent="0.3">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s="5">
        <v>292.39999999999998</v>
      </c>
      <c r="U3277" t="s">
        <v>24</v>
      </c>
      <c r="V3277" s="5">
        <f>IFERROR(VALUE(TRIM(TelcoData2[[#This Row],[TotalCharges]])),"")</f>
        <v>292.39999999999998</v>
      </c>
      <c r="W3277">
        <f>IF(TelcoData2[[#This Row],[Churn]]="Yes",1,0)</f>
        <v>0</v>
      </c>
      <c r="X3277" t="str">
        <f>IF(TelcoData2[[#This Row],[tenure]]&lt;=12,"0-12 Months",
IF(TelcoData2[[#This Row],[tenure]]&lt;=24,"13-24 Months",
IF(TelcoData2[[#This Row],[tenure]]&lt;=36,"25-36 Months",
IF(TelcoData2[[#This Row],[tenure]]&lt;=48,"37-48 Months",
IF(TelcoData2[[#This Row],[tenure]]&lt;=60,"49-60 Months",
"61-72 Months")))))</f>
        <v>13-24 Months</v>
      </c>
    </row>
    <row r="3278" spans="1:24" x14ac:dyDescent="0.3">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s="5">
        <v>317.25</v>
      </c>
      <c r="U3278" t="s">
        <v>23</v>
      </c>
      <c r="V3278" s="5">
        <f>IFERROR(VALUE(TRIM(TelcoData2[[#This Row],[TotalCharges]])),"")</f>
        <v>317.25</v>
      </c>
      <c r="W3278">
        <f>IF(TelcoData2[[#This Row],[Churn]]="Yes",1,0)</f>
        <v>1</v>
      </c>
      <c r="X3278" t="str">
        <f>IF(TelcoData2[[#This Row],[tenure]]&lt;=12,"0-12 Months",
IF(TelcoData2[[#This Row],[tenure]]&lt;=24,"13-24 Months",
IF(TelcoData2[[#This Row],[tenure]]&lt;=36,"25-36 Months",
IF(TelcoData2[[#This Row],[tenure]]&lt;=48,"37-48 Months",
IF(TelcoData2[[#This Row],[tenure]]&lt;=60,"49-60 Months",
"61-72 Months")))))</f>
        <v>0-12 Months</v>
      </c>
    </row>
    <row r="3279" spans="1:24" x14ac:dyDescent="0.3">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s="5">
        <v>218.55</v>
      </c>
      <c r="U3279" t="s">
        <v>24</v>
      </c>
      <c r="V3279" s="5">
        <f>IFERROR(VALUE(TRIM(TelcoData2[[#This Row],[TotalCharges]])),"")</f>
        <v>218.55</v>
      </c>
      <c r="W3279">
        <f>IF(TelcoData2[[#This Row],[Churn]]="Yes",1,0)</f>
        <v>0</v>
      </c>
      <c r="X3279" t="str">
        <f>IF(TelcoData2[[#This Row],[tenure]]&lt;=12,"0-12 Months",
IF(TelcoData2[[#This Row],[tenure]]&lt;=24,"13-24 Months",
IF(TelcoData2[[#This Row],[tenure]]&lt;=36,"25-36 Months",
IF(TelcoData2[[#This Row],[tenure]]&lt;=48,"37-48 Months",
IF(TelcoData2[[#This Row],[tenure]]&lt;=60,"49-60 Months",
"61-72 Months")))))</f>
        <v>13-24 Months</v>
      </c>
    </row>
    <row r="3280" spans="1:24" x14ac:dyDescent="0.3">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s="5">
        <v>5071.8999999999996</v>
      </c>
      <c r="U3280" t="s">
        <v>24</v>
      </c>
      <c r="V3280" s="5">
        <f>IFERROR(VALUE(TRIM(TelcoData2[[#This Row],[TotalCharges]])),"")</f>
        <v>5071.8999999999996</v>
      </c>
      <c r="W3280">
        <f>IF(TelcoData2[[#This Row],[Churn]]="Yes",1,0)</f>
        <v>0</v>
      </c>
      <c r="X3280" t="str">
        <f>IF(TelcoData2[[#This Row],[tenure]]&lt;=12,"0-12 Months",
IF(TelcoData2[[#This Row],[tenure]]&lt;=24,"13-24 Months",
IF(TelcoData2[[#This Row],[tenure]]&lt;=36,"25-36 Months",
IF(TelcoData2[[#This Row],[tenure]]&lt;=48,"37-48 Months",
IF(TelcoData2[[#This Row],[tenure]]&lt;=60,"49-60 Months",
"61-72 Months")))))</f>
        <v>61-72 Months</v>
      </c>
    </row>
    <row r="3281" spans="1:24" x14ac:dyDescent="0.3">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s="5">
        <v>1423.35</v>
      </c>
      <c r="U3281" t="s">
        <v>24</v>
      </c>
      <c r="V3281" s="5">
        <f>IFERROR(VALUE(TRIM(TelcoData2[[#This Row],[TotalCharges]])),"")</f>
        <v>1423.35</v>
      </c>
      <c r="W3281">
        <f>IF(TelcoData2[[#This Row],[Churn]]="Yes",1,0)</f>
        <v>0</v>
      </c>
      <c r="X3281" t="str">
        <f>IF(TelcoData2[[#This Row],[tenure]]&lt;=12,"0-12 Months",
IF(TelcoData2[[#This Row],[tenure]]&lt;=24,"13-24 Months",
IF(TelcoData2[[#This Row],[tenure]]&lt;=36,"25-36 Months",
IF(TelcoData2[[#This Row],[tenure]]&lt;=48,"37-48 Months",
IF(TelcoData2[[#This Row],[tenure]]&lt;=60,"49-60 Months",
"61-72 Months")))))</f>
        <v>13-24 Months</v>
      </c>
    </row>
    <row r="3282" spans="1:24" x14ac:dyDescent="0.3">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s="5">
        <v>3068.6</v>
      </c>
      <c r="U3282" t="s">
        <v>24</v>
      </c>
      <c r="V3282" s="5">
        <f>IFERROR(VALUE(TRIM(TelcoData2[[#This Row],[TotalCharges]])),"")</f>
        <v>3068.6</v>
      </c>
      <c r="W3282">
        <f>IF(TelcoData2[[#This Row],[Churn]]="Yes",1,0)</f>
        <v>0</v>
      </c>
      <c r="X3282" t="str">
        <f>IF(TelcoData2[[#This Row],[tenure]]&lt;=12,"0-12 Months",
IF(TelcoData2[[#This Row],[tenure]]&lt;=24,"13-24 Months",
IF(TelcoData2[[#This Row],[tenure]]&lt;=36,"25-36 Months",
IF(TelcoData2[[#This Row],[tenure]]&lt;=48,"37-48 Months",
IF(TelcoData2[[#This Row],[tenure]]&lt;=60,"49-60 Months",
"61-72 Months")))))</f>
        <v>49-60 Months</v>
      </c>
    </row>
    <row r="3283" spans="1:24" x14ac:dyDescent="0.3">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s="5">
        <v>4690.6499999999996</v>
      </c>
      <c r="U3283" t="s">
        <v>24</v>
      </c>
      <c r="V3283" s="5">
        <f>IFERROR(VALUE(TRIM(TelcoData2[[#This Row],[TotalCharges]])),"")</f>
        <v>4690.6499999999996</v>
      </c>
      <c r="W3283">
        <f>IF(TelcoData2[[#This Row],[Churn]]="Yes",1,0)</f>
        <v>0</v>
      </c>
      <c r="X3283" t="str">
        <f>IF(TelcoData2[[#This Row],[tenure]]&lt;=12,"0-12 Months",
IF(TelcoData2[[#This Row],[tenure]]&lt;=24,"13-24 Months",
IF(TelcoData2[[#This Row],[tenure]]&lt;=36,"25-36 Months",
IF(TelcoData2[[#This Row],[tenure]]&lt;=48,"37-48 Months",
IF(TelcoData2[[#This Row],[tenure]]&lt;=60,"49-60 Months",
"61-72 Months")))))</f>
        <v>49-60 Months</v>
      </c>
    </row>
    <row r="3284" spans="1:24" x14ac:dyDescent="0.3">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s="5">
        <v>6157.6</v>
      </c>
      <c r="U3284" t="s">
        <v>24</v>
      </c>
      <c r="V3284" s="5">
        <f>IFERROR(VALUE(TRIM(TelcoData2[[#This Row],[TotalCharges]])),"")</f>
        <v>6157.6</v>
      </c>
      <c r="W3284">
        <f>IF(TelcoData2[[#This Row],[Churn]]="Yes",1,0)</f>
        <v>0</v>
      </c>
      <c r="X3284" t="str">
        <f>IF(TelcoData2[[#This Row],[tenure]]&lt;=12,"0-12 Months",
IF(TelcoData2[[#This Row],[tenure]]&lt;=24,"13-24 Months",
IF(TelcoData2[[#This Row],[tenure]]&lt;=36,"25-36 Months",
IF(TelcoData2[[#This Row],[tenure]]&lt;=48,"37-48 Months",
IF(TelcoData2[[#This Row],[tenure]]&lt;=60,"49-60 Months",
"61-72 Months")))))</f>
        <v>49-60 Months</v>
      </c>
    </row>
    <row r="3285" spans="1:24" x14ac:dyDescent="0.3">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s="5">
        <v>1442.65</v>
      </c>
      <c r="U3285" t="s">
        <v>24</v>
      </c>
      <c r="V3285" s="5">
        <f>IFERROR(VALUE(TRIM(TelcoData2[[#This Row],[TotalCharges]])),"")</f>
        <v>1442.65</v>
      </c>
      <c r="W3285">
        <f>IF(TelcoData2[[#This Row],[Churn]]="Yes",1,0)</f>
        <v>0</v>
      </c>
      <c r="X3285" t="str">
        <f>IF(TelcoData2[[#This Row],[tenure]]&lt;=12,"0-12 Months",
IF(TelcoData2[[#This Row],[tenure]]&lt;=24,"13-24 Months",
IF(TelcoData2[[#This Row],[tenure]]&lt;=36,"25-36 Months",
IF(TelcoData2[[#This Row],[tenure]]&lt;=48,"37-48 Months",
IF(TelcoData2[[#This Row],[tenure]]&lt;=60,"49-60 Months",
"61-72 Months")))))</f>
        <v>61-72 Months</v>
      </c>
    </row>
    <row r="3286" spans="1:24" x14ac:dyDescent="0.3">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s="5">
        <v>3369.05</v>
      </c>
      <c r="U3286" t="s">
        <v>24</v>
      </c>
      <c r="V3286" s="5">
        <f>IFERROR(VALUE(TRIM(TelcoData2[[#This Row],[TotalCharges]])),"")</f>
        <v>3369.05</v>
      </c>
      <c r="W3286">
        <f>IF(TelcoData2[[#This Row],[Churn]]="Yes",1,0)</f>
        <v>0</v>
      </c>
      <c r="X3286" t="str">
        <f>IF(TelcoData2[[#This Row],[tenure]]&lt;=12,"0-12 Months",
IF(TelcoData2[[#This Row],[tenure]]&lt;=24,"13-24 Months",
IF(TelcoData2[[#This Row],[tenure]]&lt;=36,"25-36 Months",
IF(TelcoData2[[#This Row],[tenure]]&lt;=48,"37-48 Months",
IF(TelcoData2[[#This Row],[tenure]]&lt;=60,"49-60 Months",
"61-72 Months")))))</f>
        <v>37-48 Months</v>
      </c>
    </row>
    <row r="3287" spans="1:24" x14ac:dyDescent="0.3">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s="5">
        <v>4671.6499999999996</v>
      </c>
      <c r="U3287" t="s">
        <v>24</v>
      </c>
      <c r="V3287" s="5">
        <f>IFERROR(VALUE(TRIM(TelcoData2[[#This Row],[TotalCharges]])),"")</f>
        <v>4671.6499999999996</v>
      </c>
      <c r="W3287">
        <f>IF(TelcoData2[[#This Row],[Churn]]="Yes",1,0)</f>
        <v>0</v>
      </c>
      <c r="X3287" t="str">
        <f>IF(TelcoData2[[#This Row],[tenure]]&lt;=12,"0-12 Months",
IF(TelcoData2[[#This Row],[tenure]]&lt;=24,"13-24 Months",
IF(TelcoData2[[#This Row],[tenure]]&lt;=36,"25-36 Months",
IF(TelcoData2[[#This Row],[tenure]]&lt;=48,"37-48 Months",
IF(TelcoData2[[#This Row],[tenure]]&lt;=60,"49-60 Months",
"61-72 Months")))))</f>
        <v>61-72 Months</v>
      </c>
    </row>
    <row r="3288" spans="1:24" x14ac:dyDescent="0.3">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s="5">
        <v>3474.05</v>
      </c>
      <c r="U3288" t="s">
        <v>23</v>
      </c>
      <c r="V3288" s="5">
        <f>IFERROR(VALUE(TRIM(TelcoData2[[#This Row],[TotalCharges]])),"")</f>
        <v>3474.05</v>
      </c>
      <c r="W3288">
        <f>IF(TelcoData2[[#This Row],[Churn]]="Yes",1,0)</f>
        <v>1</v>
      </c>
      <c r="X3288" t="str">
        <f>IF(TelcoData2[[#This Row],[tenure]]&lt;=12,"0-12 Months",
IF(TelcoData2[[#This Row],[tenure]]&lt;=24,"13-24 Months",
IF(TelcoData2[[#This Row],[tenure]]&lt;=36,"25-36 Months",
IF(TelcoData2[[#This Row],[tenure]]&lt;=48,"37-48 Months",
IF(TelcoData2[[#This Row],[tenure]]&lt;=60,"49-60 Months",
"61-72 Months")))))</f>
        <v>25-36 Months</v>
      </c>
    </row>
    <row r="3289" spans="1:24" x14ac:dyDescent="0.3">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s="5">
        <v>1875.55</v>
      </c>
      <c r="U3289" t="s">
        <v>23</v>
      </c>
      <c r="V3289" s="5">
        <f>IFERROR(VALUE(TRIM(TelcoData2[[#This Row],[TotalCharges]])),"")</f>
        <v>1875.55</v>
      </c>
      <c r="W3289">
        <f>IF(TelcoData2[[#This Row],[Churn]]="Yes",1,0)</f>
        <v>1</v>
      </c>
      <c r="X3289" t="str">
        <f>IF(TelcoData2[[#This Row],[tenure]]&lt;=12,"0-12 Months",
IF(TelcoData2[[#This Row],[tenure]]&lt;=24,"13-24 Months",
IF(TelcoData2[[#This Row],[tenure]]&lt;=36,"25-36 Months",
IF(TelcoData2[[#This Row],[tenure]]&lt;=48,"37-48 Months",
IF(TelcoData2[[#This Row],[tenure]]&lt;=60,"49-60 Months",
"61-72 Months")))))</f>
        <v>13-24 Months</v>
      </c>
    </row>
    <row r="3290" spans="1:24" x14ac:dyDescent="0.3">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s="5">
        <v>272.35000000000002</v>
      </c>
      <c r="U3290" t="s">
        <v>24</v>
      </c>
      <c r="V3290" s="5">
        <f>IFERROR(VALUE(TRIM(TelcoData2[[#This Row],[TotalCharges]])),"")</f>
        <v>272.35000000000002</v>
      </c>
      <c r="W3290">
        <f>IF(TelcoData2[[#This Row],[Churn]]="Yes",1,0)</f>
        <v>0</v>
      </c>
      <c r="X3290" t="str">
        <f>IF(TelcoData2[[#This Row],[tenure]]&lt;=12,"0-12 Months",
IF(TelcoData2[[#This Row],[tenure]]&lt;=24,"13-24 Months",
IF(TelcoData2[[#This Row],[tenure]]&lt;=36,"25-36 Months",
IF(TelcoData2[[#This Row],[tenure]]&lt;=48,"37-48 Months",
IF(TelcoData2[[#This Row],[tenure]]&lt;=60,"49-60 Months",
"61-72 Months")))))</f>
        <v>13-24 Months</v>
      </c>
    </row>
    <row r="3291" spans="1:24" x14ac:dyDescent="0.3">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s="5">
        <v>3645.05</v>
      </c>
      <c r="U3291" t="s">
        <v>24</v>
      </c>
      <c r="V3291" s="5">
        <f>IFERROR(VALUE(TRIM(TelcoData2[[#This Row],[TotalCharges]])),"")</f>
        <v>3645.05</v>
      </c>
      <c r="W3291">
        <f>IF(TelcoData2[[#This Row],[Churn]]="Yes",1,0)</f>
        <v>0</v>
      </c>
      <c r="X3291" t="str">
        <f>IF(TelcoData2[[#This Row],[tenure]]&lt;=12,"0-12 Months",
IF(TelcoData2[[#This Row],[tenure]]&lt;=24,"13-24 Months",
IF(TelcoData2[[#This Row],[tenure]]&lt;=36,"25-36 Months",
IF(TelcoData2[[#This Row],[tenure]]&lt;=48,"37-48 Months",
IF(TelcoData2[[#This Row],[tenure]]&lt;=60,"49-60 Months",
"61-72 Months")))))</f>
        <v>37-48 Months</v>
      </c>
    </row>
    <row r="3292" spans="1:24" x14ac:dyDescent="0.3">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s="5">
        <v>135.75</v>
      </c>
      <c r="U3292" t="s">
        <v>24</v>
      </c>
      <c r="V3292" s="5">
        <f>IFERROR(VALUE(TRIM(TelcoData2[[#This Row],[TotalCharges]])),"")</f>
        <v>135.75</v>
      </c>
      <c r="W3292">
        <f>IF(TelcoData2[[#This Row],[Churn]]="Yes",1,0)</f>
        <v>0</v>
      </c>
      <c r="X3292" t="str">
        <f>IF(TelcoData2[[#This Row],[tenure]]&lt;=12,"0-12 Months",
IF(TelcoData2[[#This Row],[tenure]]&lt;=24,"13-24 Months",
IF(TelcoData2[[#This Row],[tenure]]&lt;=36,"25-36 Months",
IF(TelcoData2[[#This Row],[tenure]]&lt;=48,"37-48 Months",
IF(TelcoData2[[#This Row],[tenure]]&lt;=60,"49-60 Months",
"61-72 Months")))))</f>
        <v>0-12 Months</v>
      </c>
    </row>
    <row r="3293" spans="1:24" x14ac:dyDescent="0.3">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s="5">
        <v>1319.85</v>
      </c>
      <c r="U3293" t="s">
        <v>24</v>
      </c>
      <c r="V3293" s="5">
        <f>IFERROR(VALUE(TRIM(TelcoData2[[#This Row],[TotalCharges]])),"")</f>
        <v>1319.85</v>
      </c>
      <c r="W3293">
        <f>IF(TelcoData2[[#This Row],[Churn]]="Yes",1,0)</f>
        <v>0</v>
      </c>
      <c r="X3293" t="str">
        <f>IF(TelcoData2[[#This Row],[tenure]]&lt;=12,"0-12 Months",
IF(TelcoData2[[#This Row],[tenure]]&lt;=24,"13-24 Months",
IF(TelcoData2[[#This Row],[tenure]]&lt;=36,"25-36 Months",
IF(TelcoData2[[#This Row],[tenure]]&lt;=48,"37-48 Months",
IF(TelcoData2[[#This Row],[tenure]]&lt;=60,"49-60 Months",
"61-72 Months")))))</f>
        <v>13-24 Months</v>
      </c>
    </row>
    <row r="3294" spans="1:24" x14ac:dyDescent="0.3">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s="5">
        <v>229.4</v>
      </c>
      <c r="U3294" t="s">
        <v>24</v>
      </c>
      <c r="V3294" s="5">
        <f>IFERROR(VALUE(TRIM(TelcoData2[[#This Row],[TotalCharges]])),"")</f>
        <v>229.4</v>
      </c>
      <c r="W3294">
        <f>IF(TelcoData2[[#This Row],[Churn]]="Yes",1,0)</f>
        <v>0</v>
      </c>
      <c r="X3294" t="str">
        <f>IF(TelcoData2[[#This Row],[tenure]]&lt;=12,"0-12 Months",
IF(TelcoData2[[#This Row],[tenure]]&lt;=24,"13-24 Months",
IF(TelcoData2[[#This Row],[tenure]]&lt;=36,"25-36 Months",
IF(TelcoData2[[#This Row],[tenure]]&lt;=48,"37-48 Months",
IF(TelcoData2[[#This Row],[tenure]]&lt;=60,"49-60 Months",
"61-72 Months")))))</f>
        <v>0-12 Months</v>
      </c>
    </row>
    <row r="3295" spans="1:24" x14ac:dyDescent="0.3">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s="5">
        <v>370.25</v>
      </c>
      <c r="U3295" t="s">
        <v>24</v>
      </c>
      <c r="V3295" s="5">
        <f>IFERROR(VALUE(TRIM(TelcoData2[[#This Row],[TotalCharges]])),"")</f>
        <v>370.25</v>
      </c>
      <c r="W3295">
        <f>IF(TelcoData2[[#This Row],[Churn]]="Yes",1,0)</f>
        <v>0</v>
      </c>
      <c r="X3295" t="str">
        <f>IF(TelcoData2[[#This Row],[tenure]]&lt;=12,"0-12 Months",
IF(TelcoData2[[#This Row],[tenure]]&lt;=24,"13-24 Months",
IF(TelcoData2[[#This Row],[tenure]]&lt;=36,"25-36 Months",
IF(TelcoData2[[#This Row],[tenure]]&lt;=48,"37-48 Months",
IF(TelcoData2[[#This Row],[tenure]]&lt;=60,"49-60 Months",
"61-72 Months")))))</f>
        <v>0-12 Months</v>
      </c>
    </row>
    <row r="3296" spans="1:24" x14ac:dyDescent="0.3">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s="5">
        <v>69.099999999999994</v>
      </c>
      <c r="U3296" t="s">
        <v>23</v>
      </c>
      <c r="V3296" s="5">
        <f>IFERROR(VALUE(TRIM(TelcoData2[[#This Row],[TotalCharges]])),"")</f>
        <v>69.099999999999994</v>
      </c>
      <c r="W3296">
        <f>IF(TelcoData2[[#This Row],[Churn]]="Yes",1,0)</f>
        <v>1</v>
      </c>
      <c r="X3296" t="str">
        <f>IF(TelcoData2[[#This Row],[tenure]]&lt;=12,"0-12 Months",
IF(TelcoData2[[#This Row],[tenure]]&lt;=24,"13-24 Months",
IF(TelcoData2[[#This Row],[tenure]]&lt;=36,"25-36 Months",
IF(TelcoData2[[#This Row],[tenure]]&lt;=48,"37-48 Months",
IF(TelcoData2[[#This Row],[tenure]]&lt;=60,"49-60 Months",
"61-72 Months")))))</f>
        <v>0-12 Months</v>
      </c>
    </row>
    <row r="3297" spans="1:24" x14ac:dyDescent="0.3">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s="5">
        <v>5714.2</v>
      </c>
      <c r="U3297" t="s">
        <v>24</v>
      </c>
      <c r="V3297" s="5">
        <f>IFERROR(VALUE(TRIM(TelcoData2[[#This Row],[TotalCharges]])),"")</f>
        <v>5714.2</v>
      </c>
      <c r="W3297">
        <f>IF(TelcoData2[[#This Row],[Churn]]="Yes",1,0)</f>
        <v>0</v>
      </c>
      <c r="X3297" t="str">
        <f>IF(TelcoData2[[#This Row],[tenure]]&lt;=12,"0-12 Months",
IF(TelcoData2[[#This Row],[tenure]]&lt;=24,"13-24 Months",
IF(TelcoData2[[#This Row],[tenure]]&lt;=36,"25-36 Months",
IF(TelcoData2[[#This Row],[tenure]]&lt;=48,"37-48 Months",
IF(TelcoData2[[#This Row],[tenure]]&lt;=60,"49-60 Months",
"61-72 Months")))))</f>
        <v>61-72 Months</v>
      </c>
    </row>
    <row r="3298" spans="1:24" x14ac:dyDescent="0.3">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s="5">
        <v>1233.25</v>
      </c>
      <c r="U3298" t="s">
        <v>24</v>
      </c>
      <c r="V3298" s="5">
        <f>IFERROR(VALUE(TRIM(TelcoData2[[#This Row],[TotalCharges]])),"")</f>
        <v>1233.25</v>
      </c>
      <c r="W3298">
        <f>IF(TelcoData2[[#This Row],[Churn]]="Yes",1,0)</f>
        <v>0</v>
      </c>
      <c r="X3298" t="str">
        <f>IF(TelcoData2[[#This Row],[tenure]]&lt;=12,"0-12 Months",
IF(TelcoData2[[#This Row],[tenure]]&lt;=24,"13-24 Months",
IF(TelcoData2[[#This Row],[tenure]]&lt;=36,"25-36 Months",
IF(TelcoData2[[#This Row],[tenure]]&lt;=48,"37-48 Months",
IF(TelcoData2[[#This Row],[tenure]]&lt;=60,"49-60 Months",
"61-72 Months")))))</f>
        <v>13-24 Months</v>
      </c>
    </row>
    <row r="3299" spans="1:24" x14ac:dyDescent="0.3">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s="5">
        <v>3571.6</v>
      </c>
      <c r="U3299" t="s">
        <v>24</v>
      </c>
      <c r="V3299" s="5">
        <f>IFERROR(VALUE(TRIM(TelcoData2[[#This Row],[TotalCharges]])),"")</f>
        <v>3571.6</v>
      </c>
      <c r="W3299">
        <f>IF(TelcoData2[[#This Row],[Churn]]="Yes",1,0)</f>
        <v>0</v>
      </c>
      <c r="X3299" t="str">
        <f>IF(TelcoData2[[#This Row],[tenure]]&lt;=12,"0-12 Months",
IF(TelcoData2[[#This Row],[tenure]]&lt;=24,"13-24 Months",
IF(TelcoData2[[#This Row],[tenure]]&lt;=36,"25-36 Months",
IF(TelcoData2[[#This Row],[tenure]]&lt;=48,"37-48 Months",
IF(TelcoData2[[#This Row],[tenure]]&lt;=60,"49-60 Months",
"61-72 Months")))))</f>
        <v>37-48 Months</v>
      </c>
    </row>
    <row r="3300" spans="1:24" x14ac:dyDescent="0.3">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s="5">
        <v>83.3</v>
      </c>
      <c r="U3300" t="s">
        <v>24</v>
      </c>
      <c r="V3300" s="5">
        <f>IFERROR(VALUE(TRIM(TelcoData2[[#This Row],[TotalCharges]])),"")</f>
        <v>83.3</v>
      </c>
      <c r="W3300">
        <f>IF(TelcoData2[[#This Row],[Churn]]="Yes",1,0)</f>
        <v>0</v>
      </c>
      <c r="X3300" t="str">
        <f>IF(TelcoData2[[#This Row],[tenure]]&lt;=12,"0-12 Months",
IF(TelcoData2[[#This Row],[tenure]]&lt;=24,"13-24 Months",
IF(TelcoData2[[#This Row],[tenure]]&lt;=36,"25-36 Months",
IF(TelcoData2[[#This Row],[tenure]]&lt;=48,"37-48 Months",
IF(TelcoData2[[#This Row],[tenure]]&lt;=60,"49-60 Months",
"61-72 Months")))))</f>
        <v>0-12 Months</v>
      </c>
    </row>
    <row r="3301" spans="1:24" x14ac:dyDescent="0.3">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s="5">
        <v>8035.95</v>
      </c>
      <c r="U3301" t="s">
        <v>24</v>
      </c>
      <c r="V3301" s="5">
        <f>IFERROR(VALUE(TRIM(TelcoData2[[#This Row],[TotalCharges]])),"")</f>
        <v>8035.95</v>
      </c>
      <c r="W3301">
        <f>IF(TelcoData2[[#This Row],[Churn]]="Yes",1,0)</f>
        <v>0</v>
      </c>
      <c r="X3301" t="str">
        <f>IF(TelcoData2[[#This Row],[tenure]]&lt;=12,"0-12 Months",
IF(TelcoData2[[#This Row],[tenure]]&lt;=24,"13-24 Months",
IF(TelcoData2[[#This Row],[tenure]]&lt;=36,"25-36 Months",
IF(TelcoData2[[#This Row],[tenure]]&lt;=48,"37-48 Months",
IF(TelcoData2[[#This Row],[tenure]]&lt;=60,"49-60 Months",
"61-72 Months")))))</f>
        <v>61-72 Months</v>
      </c>
    </row>
    <row r="3302" spans="1:24" x14ac:dyDescent="0.3">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s="5">
        <v>579.4</v>
      </c>
      <c r="U3302" t="s">
        <v>24</v>
      </c>
      <c r="V3302" s="5">
        <f>IFERROR(VALUE(TRIM(TelcoData2[[#This Row],[TotalCharges]])),"")</f>
        <v>579.4</v>
      </c>
      <c r="W3302">
        <f>IF(TelcoData2[[#This Row],[Churn]]="Yes",1,0)</f>
        <v>0</v>
      </c>
      <c r="X3302" t="str">
        <f>IF(TelcoData2[[#This Row],[tenure]]&lt;=12,"0-12 Months",
IF(TelcoData2[[#This Row],[tenure]]&lt;=24,"13-24 Months",
IF(TelcoData2[[#This Row],[tenure]]&lt;=36,"25-36 Months",
IF(TelcoData2[[#This Row],[tenure]]&lt;=48,"37-48 Months",
IF(TelcoData2[[#This Row],[tenure]]&lt;=60,"49-60 Months",
"61-72 Months")))))</f>
        <v>25-36 Months</v>
      </c>
    </row>
    <row r="3303" spans="1:24" x14ac:dyDescent="0.3">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s="5">
        <v>69.599999999999994</v>
      </c>
      <c r="U3303" t="s">
        <v>23</v>
      </c>
      <c r="V3303" s="5">
        <f>IFERROR(VALUE(TRIM(TelcoData2[[#This Row],[TotalCharges]])),"")</f>
        <v>69.599999999999994</v>
      </c>
      <c r="W3303">
        <f>IF(TelcoData2[[#This Row],[Churn]]="Yes",1,0)</f>
        <v>1</v>
      </c>
      <c r="X3303" t="str">
        <f>IF(TelcoData2[[#This Row],[tenure]]&lt;=12,"0-12 Months",
IF(TelcoData2[[#This Row],[tenure]]&lt;=24,"13-24 Months",
IF(TelcoData2[[#This Row],[tenure]]&lt;=36,"25-36 Months",
IF(TelcoData2[[#This Row],[tenure]]&lt;=48,"37-48 Months",
IF(TelcoData2[[#This Row],[tenure]]&lt;=60,"49-60 Months",
"61-72 Months")))))</f>
        <v>0-12 Months</v>
      </c>
    </row>
    <row r="3304" spans="1:24" x14ac:dyDescent="0.3">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s="5">
        <v>3066.45</v>
      </c>
      <c r="U3304" t="s">
        <v>23</v>
      </c>
      <c r="V3304" s="5">
        <f>IFERROR(VALUE(TRIM(TelcoData2[[#This Row],[TotalCharges]])),"")</f>
        <v>3066.45</v>
      </c>
      <c r="W3304">
        <f>IF(TelcoData2[[#This Row],[Churn]]="Yes",1,0)</f>
        <v>1</v>
      </c>
      <c r="X3304" t="str">
        <f>IF(TelcoData2[[#This Row],[tenure]]&lt;=12,"0-12 Months",
IF(TelcoData2[[#This Row],[tenure]]&lt;=24,"13-24 Months",
IF(TelcoData2[[#This Row],[tenure]]&lt;=36,"25-36 Months",
IF(TelcoData2[[#This Row],[tenure]]&lt;=48,"37-48 Months",
IF(TelcoData2[[#This Row],[tenure]]&lt;=60,"49-60 Months",
"61-72 Months")))))</f>
        <v>25-36 Months</v>
      </c>
    </row>
    <row r="3305" spans="1:24" x14ac:dyDescent="0.3">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s="5">
        <v>305.55</v>
      </c>
      <c r="U3305" t="s">
        <v>23</v>
      </c>
      <c r="V3305" s="5">
        <f>IFERROR(VALUE(TRIM(TelcoData2[[#This Row],[TotalCharges]])),"")</f>
        <v>305.55</v>
      </c>
      <c r="W3305">
        <f>IF(TelcoData2[[#This Row],[Churn]]="Yes",1,0)</f>
        <v>1</v>
      </c>
      <c r="X3305" t="str">
        <f>IF(TelcoData2[[#This Row],[tenure]]&lt;=12,"0-12 Months",
IF(TelcoData2[[#This Row],[tenure]]&lt;=24,"13-24 Months",
IF(TelcoData2[[#This Row],[tenure]]&lt;=36,"25-36 Months",
IF(TelcoData2[[#This Row],[tenure]]&lt;=48,"37-48 Months",
IF(TelcoData2[[#This Row],[tenure]]&lt;=60,"49-60 Months",
"61-72 Months")))))</f>
        <v>0-12 Months</v>
      </c>
    </row>
    <row r="3306" spans="1:24" x14ac:dyDescent="0.3">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s="5">
        <v>7634.25</v>
      </c>
      <c r="U3306" t="s">
        <v>24</v>
      </c>
      <c r="V3306" s="5">
        <f>IFERROR(VALUE(TRIM(TelcoData2[[#This Row],[TotalCharges]])),"")</f>
        <v>7634.25</v>
      </c>
      <c r="W3306">
        <f>IF(TelcoData2[[#This Row],[Churn]]="Yes",1,0)</f>
        <v>0</v>
      </c>
      <c r="X3306" t="str">
        <f>IF(TelcoData2[[#This Row],[tenure]]&lt;=12,"0-12 Months",
IF(TelcoData2[[#This Row],[tenure]]&lt;=24,"13-24 Months",
IF(TelcoData2[[#This Row],[tenure]]&lt;=36,"25-36 Months",
IF(TelcoData2[[#This Row],[tenure]]&lt;=48,"37-48 Months",
IF(TelcoData2[[#This Row],[tenure]]&lt;=60,"49-60 Months",
"61-72 Months")))))</f>
        <v>61-72 Months</v>
      </c>
    </row>
    <row r="3307" spans="1:24" x14ac:dyDescent="0.3">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s="5">
        <v>3653</v>
      </c>
      <c r="U3307" t="s">
        <v>24</v>
      </c>
      <c r="V3307" s="5">
        <f>IFERROR(VALUE(TRIM(TelcoData2[[#This Row],[TotalCharges]])),"")</f>
        <v>3653</v>
      </c>
      <c r="W3307">
        <f>IF(TelcoData2[[#This Row],[Churn]]="Yes",1,0)</f>
        <v>0</v>
      </c>
      <c r="X3307" t="str">
        <f>IF(TelcoData2[[#This Row],[tenure]]&lt;=12,"0-12 Months",
IF(TelcoData2[[#This Row],[tenure]]&lt;=24,"13-24 Months",
IF(TelcoData2[[#This Row],[tenure]]&lt;=36,"25-36 Months",
IF(TelcoData2[[#This Row],[tenure]]&lt;=48,"37-48 Months",
IF(TelcoData2[[#This Row],[tenure]]&lt;=60,"49-60 Months",
"61-72 Months")))))</f>
        <v>37-48 Months</v>
      </c>
    </row>
    <row r="3308" spans="1:24" x14ac:dyDescent="0.3">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s="5">
        <v>241.3</v>
      </c>
      <c r="U3308" t="s">
        <v>24</v>
      </c>
      <c r="V3308" s="5">
        <f>IFERROR(VALUE(TRIM(TelcoData2[[#This Row],[TotalCharges]])),"")</f>
        <v>241.3</v>
      </c>
      <c r="W3308">
        <f>IF(TelcoData2[[#This Row],[Churn]]="Yes",1,0)</f>
        <v>0</v>
      </c>
      <c r="X3308" t="str">
        <f>IF(TelcoData2[[#This Row],[tenure]]&lt;=12,"0-12 Months",
IF(TelcoData2[[#This Row],[tenure]]&lt;=24,"13-24 Months",
IF(TelcoData2[[#This Row],[tenure]]&lt;=36,"25-36 Months",
IF(TelcoData2[[#This Row],[tenure]]&lt;=48,"37-48 Months",
IF(TelcoData2[[#This Row],[tenure]]&lt;=60,"49-60 Months",
"61-72 Months")))))</f>
        <v>0-12 Months</v>
      </c>
    </row>
    <row r="3309" spans="1:24" x14ac:dyDescent="0.3">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s="5">
        <v>3870.3</v>
      </c>
      <c r="U3309" t="s">
        <v>24</v>
      </c>
      <c r="V3309" s="5">
        <f>IFERROR(VALUE(TRIM(TelcoData2[[#This Row],[TotalCharges]])),"")</f>
        <v>3870.3</v>
      </c>
      <c r="W3309">
        <f>IF(TelcoData2[[#This Row],[Churn]]="Yes",1,0)</f>
        <v>0</v>
      </c>
      <c r="X3309" t="str">
        <f>IF(TelcoData2[[#This Row],[tenure]]&lt;=12,"0-12 Months",
IF(TelcoData2[[#This Row],[tenure]]&lt;=24,"13-24 Months",
IF(TelcoData2[[#This Row],[tenure]]&lt;=36,"25-36 Months",
IF(TelcoData2[[#This Row],[tenure]]&lt;=48,"37-48 Months",
IF(TelcoData2[[#This Row],[tenure]]&lt;=60,"49-60 Months",
"61-72 Months")))))</f>
        <v>37-48 Months</v>
      </c>
    </row>
    <row r="3310" spans="1:24" x14ac:dyDescent="0.3">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s="5">
        <v>387.9</v>
      </c>
      <c r="U3310" t="s">
        <v>24</v>
      </c>
      <c r="V3310" s="5">
        <f>IFERROR(VALUE(TRIM(TelcoData2[[#This Row],[TotalCharges]])),"")</f>
        <v>387.9</v>
      </c>
      <c r="W3310">
        <f>IF(TelcoData2[[#This Row],[Churn]]="Yes",1,0)</f>
        <v>0</v>
      </c>
      <c r="X3310" t="str">
        <f>IF(TelcoData2[[#This Row],[tenure]]&lt;=12,"0-12 Months",
IF(TelcoData2[[#This Row],[tenure]]&lt;=24,"13-24 Months",
IF(TelcoData2[[#This Row],[tenure]]&lt;=36,"25-36 Months",
IF(TelcoData2[[#This Row],[tenure]]&lt;=48,"37-48 Months",
IF(TelcoData2[[#This Row],[tenure]]&lt;=60,"49-60 Months",
"61-72 Months")))))</f>
        <v>13-24 Months</v>
      </c>
    </row>
    <row r="3311" spans="1:24" x14ac:dyDescent="0.3">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s="5">
        <v>527.5</v>
      </c>
      <c r="U3311" t="s">
        <v>24</v>
      </c>
      <c r="V3311" s="5">
        <f>IFERROR(VALUE(TRIM(TelcoData2[[#This Row],[TotalCharges]])),"")</f>
        <v>527.5</v>
      </c>
      <c r="W3311">
        <f>IF(TelcoData2[[#This Row],[Churn]]="Yes",1,0)</f>
        <v>0</v>
      </c>
      <c r="X3311" t="str">
        <f>IF(TelcoData2[[#This Row],[tenure]]&lt;=12,"0-12 Months",
IF(TelcoData2[[#This Row],[tenure]]&lt;=24,"13-24 Months",
IF(TelcoData2[[#This Row],[tenure]]&lt;=36,"25-36 Months",
IF(TelcoData2[[#This Row],[tenure]]&lt;=48,"37-48 Months",
IF(TelcoData2[[#This Row],[tenure]]&lt;=60,"49-60 Months",
"61-72 Months")))))</f>
        <v>25-36 Months</v>
      </c>
    </row>
    <row r="3312" spans="1:24" x14ac:dyDescent="0.3">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s="5">
        <v>78.45</v>
      </c>
      <c r="U3312" t="s">
        <v>23</v>
      </c>
      <c r="V3312" s="5">
        <f>IFERROR(VALUE(TRIM(TelcoData2[[#This Row],[TotalCharges]])),"")</f>
        <v>78.45</v>
      </c>
      <c r="W3312">
        <f>IF(TelcoData2[[#This Row],[Churn]]="Yes",1,0)</f>
        <v>1</v>
      </c>
      <c r="X3312" t="str">
        <f>IF(TelcoData2[[#This Row],[tenure]]&lt;=12,"0-12 Months",
IF(TelcoData2[[#This Row],[tenure]]&lt;=24,"13-24 Months",
IF(TelcoData2[[#This Row],[tenure]]&lt;=36,"25-36 Months",
IF(TelcoData2[[#This Row],[tenure]]&lt;=48,"37-48 Months",
IF(TelcoData2[[#This Row],[tenure]]&lt;=60,"49-60 Months",
"61-72 Months")))))</f>
        <v>0-12 Months</v>
      </c>
    </row>
    <row r="3313" spans="1:24" x14ac:dyDescent="0.3">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s="5">
        <v>2104.5500000000002</v>
      </c>
      <c r="U3313" t="s">
        <v>24</v>
      </c>
      <c r="V3313" s="5">
        <f>IFERROR(VALUE(TRIM(TelcoData2[[#This Row],[TotalCharges]])),"")</f>
        <v>2104.5500000000002</v>
      </c>
      <c r="W3313">
        <f>IF(TelcoData2[[#This Row],[Churn]]="Yes",1,0)</f>
        <v>0</v>
      </c>
      <c r="X3313" t="str">
        <f>IF(TelcoData2[[#This Row],[tenure]]&lt;=12,"0-12 Months",
IF(TelcoData2[[#This Row],[tenure]]&lt;=24,"13-24 Months",
IF(TelcoData2[[#This Row],[tenure]]&lt;=36,"25-36 Months",
IF(TelcoData2[[#This Row],[tenure]]&lt;=48,"37-48 Months",
IF(TelcoData2[[#This Row],[tenure]]&lt;=60,"49-60 Months",
"61-72 Months")))))</f>
        <v>37-48 Months</v>
      </c>
    </row>
    <row r="3314" spans="1:24" x14ac:dyDescent="0.3">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s="5">
        <v>20.3</v>
      </c>
      <c r="U3314" t="s">
        <v>24</v>
      </c>
      <c r="V3314" s="5">
        <f>IFERROR(VALUE(TRIM(TelcoData2[[#This Row],[TotalCharges]])),"")</f>
        <v>20.3</v>
      </c>
      <c r="W3314">
        <f>IF(TelcoData2[[#This Row],[Churn]]="Yes",1,0)</f>
        <v>0</v>
      </c>
      <c r="X3314" t="str">
        <f>IF(TelcoData2[[#This Row],[tenure]]&lt;=12,"0-12 Months",
IF(TelcoData2[[#This Row],[tenure]]&lt;=24,"13-24 Months",
IF(TelcoData2[[#This Row],[tenure]]&lt;=36,"25-36 Months",
IF(TelcoData2[[#This Row],[tenure]]&lt;=48,"37-48 Months",
IF(TelcoData2[[#This Row],[tenure]]&lt;=60,"49-60 Months",
"61-72 Months")))))</f>
        <v>0-12 Months</v>
      </c>
    </row>
    <row r="3315" spans="1:24" x14ac:dyDescent="0.3">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s="5">
        <v>19.2</v>
      </c>
      <c r="U3315" t="s">
        <v>24</v>
      </c>
      <c r="V3315" s="5">
        <f>IFERROR(VALUE(TRIM(TelcoData2[[#This Row],[TotalCharges]])),"")</f>
        <v>19.2</v>
      </c>
      <c r="W3315">
        <f>IF(TelcoData2[[#This Row],[Churn]]="Yes",1,0)</f>
        <v>0</v>
      </c>
      <c r="X3315" t="str">
        <f>IF(TelcoData2[[#This Row],[tenure]]&lt;=12,"0-12 Months",
IF(TelcoData2[[#This Row],[tenure]]&lt;=24,"13-24 Months",
IF(TelcoData2[[#This Row],[tenure]]&lt;=36,"25-36 Months",
IF(TelcoData2[[#This Row],[tenure]]&lt;=48,"37-48 Months",
IF(TelcoData2[[#This Row],[tenure]]&lt;=60,"49-60 Months",
"61-72 Months")))))</f>
        <v>0-12 Months</v>
      </c>
    </row>
    <row r="3316" spans="1:24" x14ac:dyDescent="0.3">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s="5">
        <v>3019.1</v>
      </c>
      <c r="U3316" t="s">
        <v>24</v>
      </c>
      <c r="V3316" s="5">
        <f>IFERROR(VALUE(TRIM(TelcoData2[[#This Row],[TotalCharges]])),"")</f>
        <v>3019.1</v>
      </c>
      <c r="W3316">
        <f>IF(TelcoData2[[#This Row],[Churn]]="Yes",1,0)</f>
        <v>0</v>
      </c>
      <c r="X3316" t="str">
        <f>IF(TelcoData2[[#This Row],[tenure]]&lt;=12,"0-12 Months",
IF(TelcoData2[[#This Row],[tenure]]&lt;=24,"13-24 Months",
IF(TelcoData2[[#This Row],[tenure]]&lt;=36,"25-36 Months",
IF(TelcoData2[[#This Row],[tenure]]&lt;=48,"37-48 Months",
IF(TelcoData2[[#This Row],[tenure]]&lt;=60,"49-60 Months",
"61-72 Months")))))</f>
        <v>37-48 Months</v>
      </c>
    </row>
    <row r="3317" spans="1:24" x14ac:dyDescent="0.3">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s="5">
        <v>7051.95</v>
      </c>
      <c r="U3317" t="s">
        <v>24</v>
      </c>
      <c r="V3317" s="5">
        <f>IFERROR(VALUE(TRIM(TelcoData2[[#This Row],[TotalCharges]])),"")</f>
        <v>7051.95</v>
      </c>
      <c r="W3317">
        <f>IF(TelcoData2[[#This Row],[Churn]]="Yes",1,0)</f>
        <v>0</v>
      </c>
      <c r="X3317" t="str">
        <f>IF(TelcoData2[[#This Row],[tenure]]&lt;=12,"0-12 Months",
IF(TelcoData2[[#This Row],[tenure]]&lt;=24,"13-24 Months",
IF(TelcoData2[[#This Row],[tenure]]&lt;=36,"25-36 Months",
IF(TelcoData2[[#This Row],[tenure]]&lt;=48,"37-48 Months",
IF(TelcoData2[[#This Row],[tenure]]&lt;=60,"49-60 Months",
"61-72 Months")))))</f>
        <v>61-72 Months</v>
      </c>
    </row>
    <row r="3318" spans="1:24" x14ac:dyDescent="0.3">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s="5">
        <v>1190.5</v>
      </c>
      <c r="U3318" t="s">
        <v>24</v>
      </c>
      <c r="V3318" s="5">
        <f>IFERROR(VALUE(TRIM(TelcoData2[[#This Row],[TotalCharges]])),"")</f>
        <v>1190.5</v>
      </c>
      <c r="W3318">
        <f>IF(TelcoData2[[#This Row],[Churn]]="Yes",1,0)</f>
        <v>0</v>
      </c>
      <c r="X3318" t="str">
        <f>IF(TelcoData2[[#This Row],[tenure]]&lt;=12,"0-12 Months",
IF(TelcoData2[[#This Row],[tenure]]&lt;=24,"13-24 Months",
IF(TelcoData2[[#This Row],[tenure]]&lt;=36,"25-36 Months",
IF(TelcoData2[[#This Row],[tenure]]&lt;=48,"37-48 Months",
IF(TelcoData2[[#This Row],[tenure]]&lt;=60,"49-60 Months",
"61-72 Months")))))</f>
        <v>25-36 Months</v>
      </c>
    </row>
    <row r="3319" spans="1:24" x14ac:dyDescent="0.3">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s="5">
        <v>4448.8</v>
      </c>
      <c r="U3319" t="s">
        <v>24</v>
      </c>
      <c r="V3319" s="5">
        <f>IFERROR(VALUE(TRIM(TelcoData2[[#This Row],[TotalCharges]])),"")</f>
        <v>4448.8</v>
      </c>
      <c r="W3319">
        <f>IF(TelcoData2[[#This Row],[Churn]]="Yes",1,0)</f>
        <v>0</v>
      </c>
      <c r="X3319" t="str">
        <f>IF(TelcoData2[[#This Row],[tenure]]&lt;=12,"0-12 Months",
IF(TelcoData2[[#This Row],[tenure]]&lt;=24,"13-24 Months",
IF(TelcoData2[[#This Row],[tenure]]&lt;=36,"25-36 Months",
IF(TelcoData2[[#This Row],[tenure]]&lt;=48,"37-48 Months",
IF(TelcoData2[[#This Row],[tenure]]&lt;=60,"49-60 Months",
"61-72 Months")))))</f>
        <v>61-72 Months</v>
      </c>
    </row>
    <row r="3320" spans="1:24" x14ac:dyDescent="0.3">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s="5">
        <v>255.25</v>
      </c>
      <c r="U3320" t="s">
        <v>23</v>
      </c>
      <c r="V3320" s="5">
        <f>IFERROR(VALUE(TRIM(TelcoData2[[#This Row],[TotalCharges]])),"")</f>
        <v>255.25</v>
      </c>
      <c r="W3320">
        <f>IF(TelcoData2[[#This Row],[Churn]]="Yes",1,0)</f>
        <v>1</v>
      </c>
      <c r="X3320" t="str">
        <f>IF(TelcoData2[[#This Row],[tenure]]&lt;=12,"0-12 Months",
IF(TelcoData2[[#This Row],[tenure]]&lt;=24,"13-24 Months",
IF(TelcoData2[[#This Row],[tenure]]&lt;=36,"25-36 Months",
IF(TelcoData2[[#This Row],[tenure]]&lt;=48,"37-48 Months",
IF(TelcoData2[[#This Row],[tenure]]&lt;=60,"49-60 Months",
"61-72 Months")))))</f>
        <v>0-12 Months</v>
      </c>
    </row>
    <row r="3321" spans="1:24" x14ac:dyDescent="0.3">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s="5">
        <v>146.9</v>
      </c>
      <c r="U3321" t="s">
        <v>23</v>
      </c>
      <c r="V3321" s="5">
        <f>IFERROR(VALUE(TRIM(TelcoData2[[#This Row],[TotalCharges]])),"")</f>
        <v>146.9</v>
      </c>
      <c r="W3321">
        <f>IF(TelcoData2[[#This Row],[Churn]]="Yes",1,0)</f>
        <v>1</v>
      </c>
      <c r="X3321" t="str">
        <f>IF(TelcoData2[[#This Row],[tenure]]&lt;=12,"0-12 Months",
IF(TelcoData2[[#This Row],[tenure]]&lt;=24,"13-24 Months",
IF(TelcoData2[[#This Row],[tenure]]&lt;=36,"25-36 Months",
IF(TelcoData2[[#This Row],[tenure]]&lt;=48,"37-48 Months",
IF(TelcoData2[[#This Row],[tenure]]&lt;=60,"49-60 Months",
"61-72 Months")))))</f>
        <v>0-12 Months</v>
      </c>
    </row>
    <row r="3322" spans="1:24" x14ac:dyDescent="0.3">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s="5">
        <v>1011.05</v>
      </c>
      <c r="U3322" t="s">
        <v>24</v>
      </c>
      <c r="V3322" s="5">
        <f>IFERROR(VALUE(TRIM(TelcoData2[[#This Row],[TotalCharges]])),"")</f>
        <v>1011.05</v>
      </c>
      <c r="W3322">
        <f>IF(TelcoData2[[#This Row],[Churn]]="Yes",1,0)</f>
        <v>0</v>
      </c>
      <c r="X3322" t="str">
        <f>IF(TelcoData2[[#This Row],[tenure]]&lt;=12,"0-12 Months",
IF(TelcoData2[[#This Row],[tenure]]&lt;=24,"13-24 Months",
IF(TelcoData2[[#This Row],[tenure]]&lt;=36,"25-36 Months",
IF(TelcoData2[[#This Row],[tenure]]&lt;=48,"37-48 Months",
IF(TelcoData2[[#This Row],[tenure]]&lt;=60,"49-60 Months",
"61-72 Months")))))</f>
        <v>13-24 Months</v>
      </c>
    </row>
    <row r="3323" spans="1:24" x14ac:dyDescent="0.3">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s="5">
        <v>1714.95</v>
      </c>
      <c r="U3323" t="s">
        <v>24</v>
      </c>
      <c r="V3323" s="5">
        <f>IFERROR(VALUE(TRIM(TelcoData2[[#This Row],[TotalCharges]])),"")</f>
        <v>1714.95</v>
      </c>
      <c r="W3323">
        <f>IF(TelcoData2[[#This Row],[Churn]]="Yes",1,0)</f>
        <v>0</v>
      </c>
      <c r="X3323" t="str">
        <f>IF(TelcoData2[[#This Row],[tenure]]&lt;=12,"0-12 Months",
IF(TelcoData2[[#This Row],[tenure]]&lt;=24,"13-24 Months",
IF(TelcoData2[[#This Row],[tenure]]&lt;=36,"25-36 Months",
IF(TelcoData2[[#This Row],[tenure]]&lt;=48,"37-48 Months",
IF(TelcoData2[[#This Row],[tenure]]&lt;=60,"49-60 Months",
"61-72 Months")))))</f>
        <v>61-72 Months</v>
      </c>
    </row>
    <row r="3324" spans="1:24" x14ac:dyDescent="0.3">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s="5">
        <v>762.5</v>
      </c>
      <c r="U3324" t="s">
        <v>23</v>
      </c>
      <c r="V3324" s="5">
        <f>IFERROR(VALUE(TRIM(TelcoData2[[#This Row],[TotalCharges]])),"")</f>
        <v>762.5</v>
      </c>
      <c r="W3324">
        <f>IF(TelcoData2[[#This Row],[Churn]]="Yes",1,0)</f>
        <v>1</v>
      </c>
      <c r="X3324" t="str">
        <f>IF(TelcoData2[[#This Row],[tenure]]&lt;=12,"0-12 Months",
IF(TelcoData2[[#This Row],[tenure]]&lt;=24,"13-24 Months",
IF(TelcoData2[[#This Row],[tenure]]&lt;=36,"25-36 Months",
IF(TelcoData2[[#This Row],[tenure]]&lt;=48,"37-48 Months",
IF(TelcoData2[[#This Row],[tenure]]&lt;=60,"49-60 Months",
"61-72 Months")))))</f>
        <v>0-12 Months</v>
      </c>
    </row>
    <row r="3325" spans="1:24" x14ac:dyDescent="0.3">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s="5">
        <v>535.35</v>
      </c>
      <c r="U3325" t="s">
        <v>24</v>
      </c>
      <c r="V3325" s="5">
        <f>IFERROR(VALUE(TRIM(TelcoData2[[#This Row],[TotalCharges]])),"")</f>
        <v>535.35</v>
      </c>
      <c r="W3325">
        <f>IF(TelcoData2[[#This Row],[Churn]]="Yes",1,0)</f>
        <v>0</v>
      </c>
      <c r="X3325" t="str">
        <f>IF(TelcoData2[[#This Row],[tenure]]&lt;=12,"0-12 Months",
IF(TelcoData2[[#This Row],[tenure]]&lt;=24,"13-24 Months",
IF(TelcoData2[[#This Row],[tenure]]&lt;=36,"25-36 Months",
IF(TelcoData2[[#This Row],[tenure]]&lt;=48,"37-48 Months",
IF(TelcoData2[[#This Row],[tenure]]&lt;=60,"49-60 Months",
"61-72 Months")))))</f>
        <v>25-36 Months</v>
      </c>
    </row>
    <row r="3326" spans="1:24" x14ac:dyDescent="0.3">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s="5">
        <v>75.55</v>
      </c>
      <c r="U3326" t="s">
        <v>24</v>
      </c>
      <c r="V3326" s="5">
        <f>IFERROR(VALUE(TRIM(TelcoData2[[#This Row],[TotalCharges]])),"")</f>
        <v>75.55</v>
      </c>
      <c r="W3326">
        <f>IF(TelcoData2[[#This Row],[Churn]]="Yes",1,0)</f>
        <v>0</v>
      </c>
      <c r="X3326" t="str">
        <f>IF(TelcoData2[[#This Row],[tenure]]&lt;=12,"0-12 Months",
IF(TelcoData2[[#This Row],[tenure]]&lt;=24,"13-24 Months",
IF(TelcoData2[[#This Row],[tenure]]&lt;=36,"25-36 Months",
IF(TelcoData2[[#This Row],[tenure]]&lt;=48,"37-48 Months",
IF(TelcoData2[[#This Row],[tenure]]&lt;=60,"49-60 Months",
"61-72 Months")))))</f>
        <v>0-12 Months</v>
      </c>
    </row>
    <row r="3327" spans="1:24" x14ac:dyDescent="0.3">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s="5">
        <v>338.9</v>
      </c>
      <c r="U3327" t="s">
        <v>23</v>
      </c>
      <c r="V3327" s="5">
        <f>IFERROR(VALUE(TRIM(TelcoData2[[#This Row],[TotalCharges]])),"")</f>
        <v>338.9</v>
      </c>
      <c r="W3327">
        <f>IF(TelcoData2[[#This Row],[Churn]]="Yes",1,0)</f>
        <v>1</v>
      </c>
      <c r="X3327" t="str">
        <f>IF(TelcoData2[[#This Row],[tenure]]&lt;=12,"0-12 Months",
IF(TelcoData2[[#This Row],[tenure]]&lt;=24,"13-24 Months",
IF(TelcoData2[[#This Row],[tenure]]&lt;=36,"25-36 Months",
IF(TelcoData2[[#This Row],[tenure]]&lt;=48,"37-48 Months",
IF(TelcoData2[[#This Row],[tenure]]&lt;=60,"49-60 Months",
"61-72 Months")))))</f>
        <v>0-12 Months</v>
      </c>
    </row>
    <row r="3328" spans="1:24" x14ac:dyDescent="0.3">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s="5">
        <v>2497.35</v>
      </c>
      <c r="U3328" t="s">
        <v>23</v>
      </c>
      <c r="V3328" s="5">
        <f>IFERROR(VALUE(TRIM(TelcoData2[[#This Row],[TotalCharges]])),"")</f>
        <v>2497.35</v>
      </c>
      <c r="W3328">
        <f>IF(TelcoData2[[#This Row],[Churn]]="Yes",1,0)</f>
        <v>1</v>
      </c>
      <c r="X3328" t="str">
        <f>IF(TelcoData2[[#This Row],[tenure]]&lt;=12,"0-12 Months",
IF(TelcoData2[[#This Row],[tenure]]&lt;=24,"13-24 Months",
IF(TelcoData2[[#This Row],[tenure]]&lt;=36,"25-36 Months",
IF(TelcoData2[[#This Row],[tenure]]&lt;=48,"37-48 Months",
IF(TelcoData2[[#This Row],[tenure]]&lt;=60,"49-60 Months",
"61-72 Months")))))</f>
        <v>37-48 Months</v>
      </c>
    </row>
    <row r="3329" spans="1:24" x14ac:dyDescent="0.3">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s="5">
        <v>6273.4</v>
      </c>
      <c r="U3329" t="s">
        <v>24</v>
      </c>
      <c r="V3329" s="5">
        <f>IFERROR(VALUE(TRIM(TelcoData2[[#This Row],[TotalCharges]])),"")</f>
        <v>6273.4</v>
      </c>
      <c r="W3329">
        <f>IF(TelcoData2[[#This Row],[Churn]]="Yes",1,0)</f>
        <v>0</v>
      </c>
      <c r="X3329" t="str">
        <f>IF(TelcoData2[[#This Row],[tenure]]&lt;=12,"0-12 Months",
IF(TelcoData2[[#This Row],[tenure]]&lt;=24,"13-24 Months",
IF(TelcoData2[[#This Row],[tenure]]&lt;=36,"25-36 Months",
IF(TelcoData2[[#This Row],[tenure]]&lt;=48,"37-48 Months",
IF(TelcoData2[[#This Row],[tenure]]&lt;=60,"49-60 Months",
"61-72 Months")))))</f>
        <v>61-72 Months</v>
      </c>
    </row>
    <row r="3330" spans="1:24" x14ac:dyDescent="0.3">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s="5">
        <v>70.25</v>
      </c>
      <c r="U3330" t="s">
        <v>24</v>
      </c>
      <c r="V3330" s="5">
        <f>IFERROR(VALUE(TRIM(TelcoData2[[#This Row],[TotalCharges]])),"")</f>
        <v>70.25</v>
      </c>
      <c r="W3330">
        <f>IF(TelcoData2[[#This Row],[Churn]]="Yes",1,0)</f>
        <v>0</v>
      </c>
      <c r="X3330" t="str">
        <f>IF(TelcoData2[[#This Row],[tenure]]&lt;=12,"0-12 Months",
IF(TelcoData2[[#This Row],[tenure]]&lt;=24,"13-24 Months",
IF(TelcoData2[[#This Row],[tenure]]&lt;=36,"25-36 Months",
IF(TelcoData2[[#This Row],[tenure]]&lt;=48,"37-48 Months",
IF(TelcoData2[[#This Row],[tenure]]&lt;=60,"49-60 Months",
"61-72 Months")))))</f>
        <v>0-12 Months</v>
      </c>
    </row>
    <row r="3331" spans="1:24" x14ac:dyDescent="0.3">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s="5">
        <v>908.75</v>
      </c>
      <c r="U3331" t="s">
        <v>24</v>
      </c>
      <c r="V3331" s="5">
        <f>IFERROR(VALUE(TRIM(TelcoData2[[#This Row],[TotalCharges]])),"")</f>
        <v>908.75</v>
      </c>
      <c r="W3331">
        <f>IF(TelcoData2[[#This Row],[Churn]]="Yes",1,0)</f>
        <v>0</v>
      </c>
      <c r="X3331" t="str">
        <f>IF(TelcoData2[[#This Row],[tenure]]&lt;=12,"0-12 Months",
IF(TelcoData2[[#This Row],[tenure]]&lt;=24,"13-24 Months",
IF(TelcoData2[[#This Row],[tenure]]&lt;=36,"25-36 Months",
IF(TelcoData2[[#This Row],[tenure]]&lt;=48,"37-48 Months",
IF(TelcoData2[[#This Row],[tenure]]&lt;=60,"49-60 Months",
"61-72 Months")))))</f>
        <v>13-24 Months</v>
      </c>
    </row>
    <row r="3332" spans="1:24" x14ac:dyDescent="0.3">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s="5">
        <v>4913.3</v>
      </c>
      <c r="U3332" t="s">
        <v>23</v>
      </c>
      <c r="V3332" s="5">
        <f>IFERROR(VALUE(TRIM(TelcoData2[[#This Row],[TotalCharges]])),"")</f>
        <v>4913.3</v>
      </c>
      <c r="W3332">
        <f>IF(TelcoData2[[#This Row],[Churn]]="Yes",1,0)</f>
        <v>1</v>
      </c>
      <c r="X3332" t="str">
        <f>IF(TelcoData2[[#This Row],[tenure]]&lt;=12,"0-12 Months",
IF(TelcoData2[[#This Row],[tenure]]&lt;=24,"13-24 Months",
IF(TelcoData2[[#This Row],[tenure]]&lt;=36,"25-36 Months",
IF(TelcoData2[[#This Row],[tenure]]&lt;=48,"37-48 Months",
IF(TelcoData2[[#This Row],[tenure]]&lt;=60,"49-60 Months",
"61-72 Months")))))</f>
        <v>49-60 Months</v>
      </c>
    </row>
    <row r="3333" spans="1:24" x14ac:dyDescent="0.3">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s="5" t="s">
        <v>525</v>
      </c>
      <c r="U3333" t="s">
        <v>24</v>
      </c>
      <c r="V3333" s="5" t="str">
        <f>IFERROR(VALUE(TRIM(TelcoData2[[#This Row],[TotalCharges]])),"")</f>
        <v/>
      </c>
      <c r="W3333">
        <f>IF(TelcoData2[[#This Row],[Churn]]="Yes",1,0)</f>
        <v>0</v>
      </c>
      <c r="X3333" t="str">
        <f>IF(TelcoData2[[#This Row],[tenure]]&lt;=12,"0-12 Months",
IF(TelcoData2[[#This Row],[tenure]]&lt;=24,"13-24 Months",
IF(TelcoData2[[#This Row],[tenure]]&lt;=36,"25-36 Months",
IF(TelcoData2[[#This Row],[tenure]]&lt;=48,"37-48 Months",
IF(TelcoData2[[#This Row],[tenure]]&lt;=60,"49-60 Months",
"61-72 Months")))))</f>
        <v>0-12 Months</v>
      </c>
    </row>
    <row r="3334" spans="1:24" x14ac:dyDescent="0.3">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s="5">
        <v>46.3</v>
      </c>
      <c r="U3334" t="s">
        <v>23</v>
      </c>
      <c r="V3334" s="5">
        <f>IFERROR(VALUE(TRIM(TelcoData2[[#This Row],[TotalCharges]])),"")</f>
        <v>46.3</v>
      </c>
      <c r="W3334">
        <f>IF(TelcoData2[[#This Row],[Churn]]="Yes",1,0)</f>
        <v>1</v>
      </c>
      <c r="X3334" t="str">
        <f>IF(TelcoData2[[#This Row],[tenure]]&lt;=12,"0-12 Months",
IF(TelcoData2[[#This Row],[tenure]]&lt;=24,"13-24 Months",
IF(TelcoData2[[#This Row],[tenure]]&lt;=36,"25-36 Months",
IF(TelcoData2[[#This Row],[tenure]]&lt;=48,"37-48 Months",
IF(TelcoData2[[#This Row],[tenure]]&lt;=60,"49-60 Months",
"61-72 Months")))))</f>
        <v>0-12 Months</v>
      </c>
    </row>
    <row r="3335" spans="1:24" x14ac:dyDescent="0.3">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s="5">
        <v>212.3</v>
      </c>
      <c r="U3335" t="s">
        <v>24</v>
      </c>
      <c r="V3335" s="5">
        <f>IFERROR(VALUE(TRIM(TelcoData2[[#This Row],[TotalCharges]])),"")</f>
        <v>212.3</v>
      </c>
      <c r="W3335">
        <f>IF(TelcoData2[[#This Row],[Churn]]="Yes",1,0)</f>
        <v>0</v>
      </c>
      <c r="X3335" t="str">
        <f>IF(TelcoData2[[#This Row],[tenure]]&lt;=12,"0-12 Months",
IF(TelcoData2[[#This Row],[tenure]]&lt;=24,"13-24 Months",
IF(TelcoData2[[#This Row],[tenure]]&lt;=36,"25-36 Months",
IF(TelcoData2[[#This Row],[tenure]]&lt;=48,"37-48 Months",
IF(TelcoData2[[#This Row],[tenure]]&lt;=60,"49-60 Months",
"61-72 Months")))))</f>
        <v>0-12 Months</v>
      </c>
    </row>
    <row r="3336" spans="1:24" x14ac:dyDescent="0.3">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s="5">
        <v>4443.45</v>
      </c>
      <c r="U3336" t="s">
        <v>23</v>
      </c>
      <c r="V3336" s="5">
        <f>IFERROR(VALUE(TRIM(TelcoData2[[#This Row],[TotalCharges]])),"")</f>
        <v>4443.45</v>
      </c>
      <c r="W3336">
        <f>IF(TelcoData2[[#This Row],[Churn]]="Yes",1,0)</f>
        <v>1</v>
      </c>
      <c r="X3336" t="str">
        <f>IF(TelcoData2[[#This Row],[tenure]]&lt;=12,"0-12 Months",
IF(TelcoData2[[#This Row],[tenure]]&lt;=24,"13-24 Months",
IF(TelcoData2[[#This Row],[tenure]]&lt;=36,"25-36 Months",
IF(TelcoData2[[#This Row],[tenure]]&lt;=48,"37-48 Months",
IF(TelcoData2[[#This Row],[tenure]]&lt;=60,"49-60 Months",
"61-72 Months")))))</f>
        <v>37-48 Months</v>
      </c>
    </row>
    <row r="3337" spans="1:24" x14ac:dyDescent="0.3">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s="5">
        <v>316.2</v>
      </c>
      <c r="U3337" t="s">
        <v>24</v>
      </c>
      <c r="V3337" s="5">
        <f>IFERROR(VALUE(TRIM(TelcoData2[[#This Row],[TotalCharges]])),"")</f>
        <v>316.2</v>
      </c>
      <c r="W3337">
        <f>IF(TelcoData2[[#This Row],[Churn]]="Yes",1,0)</f>
        <v>0</v>
      </c>
      <c r="X3337" t="str">
        <f>IF(TelcoData2[[#This Row],[tenure]]&lt;=12,"0-12 Months",
IF(TelcoData2[[#This Row],[tenure]]&lt;=24,"13-24 Months",
IF(TelcoData2[[#This Row],[tenure]]&lt;=36,"25-36 Months",
IF(TelcoData2[[#This Row],[tenure]]&lt;=48,"37-48 Months",
IF(TelcoData2[[#This Row],[tenure]]&lt;=60,"49-60 Months",
"61-72 Months")))))</f>
        <v>0-12 Months</v>
      </c>
    </row>
    <row r="3338" spans="1:24" x14ac:dyDescent="0.3">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s="5">
        <v>1079.05</v>
      </c>
      <c r="U3338" t="s">
        <v>24</v>
      </c>
      <c r="V3338" s="5">
        <f>IFERROR(VALUE(TRIM(TelcoData2[[#This Row],[TotalCharges]])),"")</f>
        <v>1079.05</v>
      </c>
      <c r="W3338">
        <f>IF(TelcoData2[[#This Row],[Churn]]="Yes",1,0)</f>
        <v>0</v>
      </c>
      <c r="X3338" t="str">
        <f>IF(TelcoData2[[#This Row],[tenure]]&lt;=12,"0-12 Months",
IF(TelcoData2[[#This Row],[tenure]]&lt;=24,"13-24 Months",
IF(TelcoData2[[#This Row],[tenure]]&lt;=36,"25-36 Months",
IF(TelcoData2[[#This Row],[tenure]]&lt;=48,"37-48 Months",
IF(TelcoData2[[#This Row],[tenure]]&lt;=60,"49-60 Months",
"61-72 Months")))))</f>
        <v>49-60 Months</v>
      </c>
    </row>
    <row r="3339" spans="1:24" x14ac:dyDescent="0.3">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s="5">
        <v>564.65</v>
      </c>
      <c r="U3339" t="s">
        <v>24</v>
      </c>
      <c r="V3339" s="5">
        <f>IFERROR(VALUE(TRIM(TelcoData2[[#This Row],[TotalCharges]])),"")</f>
        <v>564.65</v>
      </c>
      <c r="W3339">
        <f>IF(TelcoData2[[#This Row],[Churn]]="Yes",1,0)</f>
        <v>0</v>
      </c>
      <c r="X3339" t="str">
        <f>IF(TelcoData2[[#This Row],[tenure]]&lt;=12,"0-12 Months",
IF(TelcoData2[[#This Row],[tenure]]&lt;=24,"13-24 Months",
IF(TelcoData2[[#This Row],[tenure]]&lt;=36,"25-36 Months",
IF(TelcoData2[[#This Row],[tenure]]&lt;=48,"37-48 Months",
IF(TelcoData2[[#This Row],[tenure]]&lt;=60,"49-60 Months",
"61-72 Months")))))</f>
        <v>0-12 Months</v>
      </c>
    </row>
    <row r="3340" spans="1:24" x14ac:dyDescent="0.3">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s="5">
        <v>1095.6500000000001</v>
      </c>
      <c r="U3340" t="s">
        <v>23</v>
      </c>
      <c r="V3340" s="5">
        <f>IFERROR(VALUE(TRIM(TelcoData2[[#This Row],[TotalCharges]])),"")</f>
        <v>1095.6500000000001</v>
      </c>
      <c r="W3340">
        <f>IF(TelcoData2[[#This Row],[Churn]]="Yes",1,0)</f>
        <v>1</v>
      </c>
      <c r="X3340" t="str">
        <f>IF(TelcoData2[[#This Row],[tenure]]&lt;=12,"0-12 Months",
IF(TelcoData2[[#This Row],[tenure]]&lt;=24,"13-24 Months",
IF(TelcoData2[[#This Row],[tenure]]&lt;=36,"25-36 Months",
IF(TelcoData2[[#This Row],[tenure]]&lt;=48,"37-48 Months",
IF(TelcoData2[[#This Row],[tenure]]&lt;=60,"49-60 Months",
"61-72 Months")))))</f>
        <v>0-12 Months</v>
      </c>
    </row>
    <row r="3341" spans="1:24" x14ac:dyDescent="0.3">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s="5">
        <v>6161.9</v>
      </c>
      <c r="U3341" t="s">
        <v>24</v>
      </c>
      <c r="V3341" s="5">
        <f>IFERROR(VALUE(TRIM(TelcoData2[[#This Row],[TotalCharges]])),"")</f>
        <v>6161.9</v>
      </c>
      <c r="W3341">
        <f>IF(TelcoData2[[#This Row],[Churn]]="Yes",1,0)</f>
        <v>0</v>
      </c>
      <c r="X3341" t="str">
        <f>IF(TelcoData2[[#This Row],[tenure]]&lt;=12,"0-12 Months",
IF(TelcoData2[[#This Row],[tenure]]&lt;=24,"13-24 Months",
IF(TelcoData2[[#This Row],[tenure]]&lt;=36,"25-36 Months",
IF(TelcoData2[[#This Row],[tenure]]&lt;=48,"37-48 Months",
IF(TelcoData2[[#This Row],[tenure]]&lt;=60,"49-60 Months",
"61-72 Months")))))</f>
        <v>61-72 Months</v>
      </c>
    </row>
    <row r="3342" spans="1:24" x14ac:dyDescent="0.3">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s="5">
        <v>446.05</v>
      </c>
      <c r="U3342" t="s">
        <v>23</v>
      </c>
      <c r="V3342" s="5">
        <f>IFERROR(VALUE(TRIM(TelcoData2[[#This Row],[TotalCharges]])),"")</f>
        <v>446.05</v>
      </c>
      <c r="W3342">
        <f>IF(TelcoData2[[#This Row],[Churn]]="Yes",1,0)</f>
        <v>1</v>
      </c>
      <c r="X3342" t="str">
        <f>IF(TelcoData2[[#This Row],[tenure]]&lt;=12,"0-12 Months",
IF(TelcoData2[[#This Row],[tenure]]&lt;=24,"13-24 Months",
IF(TelcoData2[[#This Row],[tenure]]&lt;=36,"25-36 Months",
IF(TelcoData2[[#This Row],[tenure]]&lt;=48,"37-48 Months",
IF(TelcoData2[[#This Row],[tenure]]&lt;=60,"49-60 Months",
"61-72 Months")))))</f>
        <v>0-12 Months</v>
      </c>
    </row>
    <row r="3343" spans="1:24" x14ac:dyDescent="0.3">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s="5">
        <v>2106.0500000000002</v>
      </c>
      <c r="U3343" t="s">
        <v>24</v>
      </c>
      <c r="V3343" s="5">
        <f>IFERROR(VALUE(TRIM(TelcoData2[[#This Row],[TotalCharges]])),"")</f>
        <v>2106.0500000000002</v>
      </c>
      <c r="W3343">
        <f>IF(TelcoData2[[#This Row],[Churn]]="Yes",1,0)</f>
        <v>0</v>
      </c>
      <c r="X3343" t="str">
        <f>IF(TelcoData2[[#This Row],[tenure]]&lt;=12,"0-12 Months",
IF(TelcoData2[[#This Row],[tenure]]&lt;=24,"13-24 Months",
IF(TelcoData2[[#This Row],[tenure]]&lt;=36,"25-36 Months",
IF(TelcoData2[[#This Row],[tenure]]&lt;=48,"37-48 Months",
IF(TelcoData2[[#This Row],[tenure]]&lt;=60,"49-60 Months",
"61-72 Months")))))</f>
        <v>49-60 Months</v>
      </c>
    </row>
    <row r="3344" spans="1:24" x14ac:dyDescent="0.3">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s="5">
        <v>2511.5500000000002</v>
      </c>
      <c r="U3344" t="s">
        <v>24</v>
      </c>
      <c r="V3344" s="5">
        <f>IFERROR(VALUE(TRIM(TelcoData2[[#This Row],[TotalCharges]])),"")</f>
        <v>2511.5500000000002</v>
      </c>
      <c r="W3344">
        <f>IF(TelcoData2[[#This Row],[Churn]]="Yes",1,0)</f>
        <v>0</v>
      </c>
      <c r="X3344" t="str">
        <f>IF(TelcoData2[[#This Row],[tenure]]&lt;=12,"0-12 Months",
IF(TelcoData2[[#This Row],[tenure]]&lt;=24,"13-24 Months",
IF(TelcoData2[[#This Row],[tenure]]&lt;=36,"25-36 Months",
IF(TelcoData2[[#This Row],[tenure]]&lt;=48,"37-48 Months",
IF(TelcoData2[[#This Row],[tenure]]&lt;=60,"49-60 Months",
"61-72 Months")))))</f>
        <v>37-48 Months</v>
      </c>
    </row>
    <row r="3345" spans="1:24" x14ac:dyDescent="0.3">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s="5">
        <v>318.60000000000002</v>
      </c>
      <c r="U3345" t="s">
        <v>24</v>
      </c>
      <c r="V3345" s="5">
        <f>IFERROR(VALUE(TRIM(TelcoData2[[#This Row],[TotalCharges]])),"")</f>
        <v>318.60000000000002</v>
      </c>
      <c r="W3345">
        <f>IF(TelcoData2[[#This Row],[Churn]]="Yes",1,0)</f>
        <v>0</v>
      </c>
      <c r="X3345" t="str">
        <f>IF(TelcoData2[[#This Row],[tenure]]&lt;=12,"0-12 Months",
IF(TelcoData2[[#This Row],[tenure]]&lt;=24,"13-24 Months",
IF(TelcoData2[[#This Row],[tenure]]&lt;=36,"25-36 Months",
IF(TelcoData2[[#This Row],[tenure]]&lt;=48,"37-48 Months",
IF(TelcoData2[[#This Row],[tenure]]&lt;=60,"49-60 Months",
"61-72 Months")))))</f>
        <v>13-24 Months</v>
      </c>
    </row>
    <row r="3346" spans="1:24" x14ac:dyDescent="0.3">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s="5">
        <v>811.8</v>
      </c>
      <c r="U3346" t="s">
        <v>23</v>
      </c>
      <c r="V3346" s="5">
        <f>IFERROR(VALUE(TRIM(TelcoData2[[#This Row],[TotalCharges]])),"")</f>
        <v>811.8</v>
      </c>
      <c r="W3346">
        <f>IF(TelcoData2[[#This Row],[Churn]]="Yes",1,0)</f>
        <v>1</v>
      </c>
      <c r="X3346" t="str">
        <f>IF(TelcoData2[[#This Row],[tenure]]&lt;=12,"0-12 Months",
IF(TelcoData2[[#This Row],[tenure]]&lt;=24,"13-24 Months",
IF(TelcoData2[[#This Row],[tenure]]&lt;=36,"25-36 Months",
IF(TelcoData2[[#This Row],[tenure]]&lt;=48,"37-48 Months",
IF(TelcoData2[[#This Row],[tenure]]&lt;=60,"49-60 Months",
"61-72 Months")))))</f>
        <v>0-12 Months</v>
      </c>
    </row>
    <row r="3347" spans="1:24" x14ac:dyDescent="0.3">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s="5">
        <v>7323.15</v>
      </c>
      <c r="U3347" t="s">
        <v>24</v>
      </c>
      <c r="V3347" s="5">
        <f>IFERROR(VALUE(TRIM(TelcoData2[[#This Row],[TotalCharges]])),"")</f>
        <v>7323.15</v>
      </c>
      <c r="W3347">
        <f>IF(TelcoData2[[#This Row],[Churn]]="Yes",1,0)</f>
        <v>0</v>
      </c>
      <c r="X3347" t="str">
        <f>IF(TelcoData2[[#This Row],[tenure]]&lt;=12,"0-12 Months",
IF(TelcoData2[[#This Row],[tenure]]&lt;=24,"13-24 Months",
IF(TelcoData2[[#This Row],[tenure]]&lt;=36,"25-36 Months",
IF(TelcoData2[[#This Row],[tenure]]&lt;=48,"37-48 Months",
IF(TelcoData2[[#This Row],[tenure]]&lt;=60,"49-60 Months",
"61-72 Months")))))</f>
        <v>61-72 Months</v>
      </c>
    </row>
    <row r="3348" spans="1:24" x14ac:dyDescent="0.3">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s="5">
        <v>186.05</v>
      </c>
      <c r="U3348" t="s">
        <v>24</v>
      </c>
      <c r="V3348" s="5">
        <f>IFERROR(VALUE(TRIM(TelcoData2[[#This Row],[TotalCharges]])),"")</f>
        <v>186.05</v>
      </c>
      <c r="W3348">
        <f>IF(TelcoData2[[#This Row],[Churn]]="Yes",1,0)</f>
        <v>0</v>
      </c>
      <c r="X3348" t="str">
        <f>IF(TelcoData2[[#This Row],[tenure]]&lt;=12,"0-12 Months",
IF(TelcoData2[[#This Row],[tenure]]&lt;=24,"13-24 Months",
IF(TelcoData2[[#This Row],[tenure]]&lt;=36,"25-36 Months",
IF(TelcoData2[[#This Row],[tenure]]&lt;=48,"37-48 Months",
IF(TelcoData2[[#This Row],[tenure]]&lt;=60,"49-60 Months",
"61-72 Months")))))</f>
        <v>0-12 Months</v>
      </c>
    </row>
    <row r="3349" spans="1:24" x14ac:dyDescent="0.3">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s="5">
        <v>454</v>
      </c>
      <c r="U3349" t="s">
        <v>24</v>
      </c>
      <c r="V3349" s="5">
        <f>IFERROR(VALUE(TRIM(TelcoData2[[#This Row],[TotalCharges]])),"")</f>
        <v>454</v>
      </c>
      <c r="W3349">
        <f>IF(TelcoData2[[#This Row],[Churn]]="Yes",1,0)</f>
        <v>0</v>
      </c>
      <c r="X3349" t="str">
        <f>IF(TelcoData2[[#This Row],[tenure]]&lt;=12,"0-12 Months",
IF(TelcoData2[[#This Row],[tenure]]&lt;=24,"13-24 Months",
IF(TelcoData2[[#This Row],[tenure]]&lt;=36,"25-36 Months",
IF(TelcoData2[[#This Row],[tenure]]&lt;=48,"37-48 Months",
IF(TelcoData2[[#This Row],[tenure]]&lt;=60,"49-60 Months",
"61-72 Months")))))</f>
        <v>13-24 Months</v>
      </c>
    </row>
    <row r="3350" spans="1:24" x14ac:dyDescent="0.3">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s="5">
        <v>7521.95</v>
      </c>
      <c r="U3350" t="s">
        <v>24</v>
      </c>
      <c r="V3350" s="5">
        <f>IFERROR(VALUE(TRIM(TelcoData2[[#This Row],[TotalCharges]])),"")</f>
        <v>7521.95</v>
      </c>
      <c r="W3350">
        <f>IF(TelcoData2[[#This Row],[Churn]]="Yes",1,0)</f>
        <v>0</v>
      </c>
      <c r="X3350" t="str">
        <f>IF(TelcoData2[[#This Row],[tenure]]&lt;=12,"0-12 Months",
IF(TelcoData2[[#This Row],[tenure]]&lt;=24,"13-24 Months",
IF(TelcoData2[[#This Row],[tenure]]&lt;=36,"25-36 Months",
IF(TelcoData2[[#This Row],[tenure]]&lt;=48,"37-48 Months",
IF(TelcoData2[[#This Row],[tenure]]&lt;=60,"49-60 Months",
"61-72 Months")))))</f>
        <v>61-72 Months</v>
      </c>
    </row>
    <row r="3351" spans="1:24" x14ac:dyDescent="0.3">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s="5">
        <v>1056.95</v>
      </c>
      <c r="U3351" t="s">
        <v>23</v>
      </c>
      <c r="V3351" s="5">
        <f>IFERROR(VALUE(TRIM(TelcoData2[[#This Row],[TotalCharges]])),"")</f>
        <v>1056.95</v>
      </c>
      <c r="W3351">
        <f>IF(TelcoData2[[#This Row],[Churn]]="Yes",1,0)</f>
        <v>1</v>
      </c>
      <c r="X3351" t="str">
        <f>IF(TelcoData2[[#This Row],[tenure]]&lt;=12,"0-12 Months",
IF(TelcoData2[[#This Row],[tenure]]&lt;=24,"13-24 Months",
IF(TelcoData2[[#This Row],[tenure]]&lt;=36,"25-36 Months",
IF(TelcoData2[[#This Row],[tenure]]&lt;=48,"37-48 Months",
IF(TelcoData2[[#This Row],[tenure]]&lt;=60,"49-60 Months",
"61-72 Months")))))</f>
        <v>0-12 Months</v>
      </c>
    </row>
    <row r="3352" spans="1:24" x14ac:dyDescent="0.3">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s="5">
        <v>44.15</v>
      </c>
      <c r="U3352" t="s">
        <v>23</v>
      </c>
      <c r="V3352" s="5">
        <f>IFERROR(VALUE(TRIM(TelcoData2[[#This Row],[TotalCharges]])),"")</f>
        <v>44.15</v>
      </c>
      <c r="W3352">
        <f>IF(TelcoData2[[#This Row],[Churn]]="Yes",1,0)</f>
        <v>1</v>
      </c>
      <c r="X3352" t="str">
        <f>IF(TelcoData2[[#This Row],[tenure]]&lt;=12,"0-12 Months",
IF(TelcoData2[[#This Row],[tenure]]&lt;=24,"13-24 Months",
IF(TelcoData2[[#This Row],[tenure]]&lt;=36,"25-36 Months",
IF(TelcoData2[[#This Row],[tenure]]&lt;=48,"37-48 Months",
IF(TelcoData2[[#This Row],[tenure]]&lt;=60,"49-60 Months",
"61-72 Months")))))</f>
        <v>0-12 Months</v>
      </c>
    </row>
    <row r="3353" spans="1:24" x14ac:dyDescent="0.3">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s="5">
        <v>834.15</v>
      </c>
      <c r="U3353" t="s">
        <v>23</v>
      </c>
      <c r="V3353" s="5">
        <f>IFERROR(VALUE(TRIM(TelcoData2[[#This Row],[TotalCharges]])),"")</f>
        <v>834.15</v>
      </c>
      <c r="W3353">
        <f>IF(TelcoData2[[#This Row],[Churn]]="Yes",1,0)</f>
        <v>1</v>
      </c>
      <c r="X3353" t="str">
        <f>IF(TelcoData2[[#This Row],[tenure]]&lt;=12,"0-12 Months",
IF(TelcoData2[[#This Row],[tenure]]&lt;=24,"13-24 Months",
IF(TelcoData2[[#This Row],[tenure]]&lt;=36,"25-36 Months",
IF(TelcoData2[[#This Row],[tenure]]&lt;=48,"37-48 Months",
IF(TelcoData2[[#This Row],[tenure]]&lt;=60,"49-60 Months",
"61-72 Months")))))</f>
        <v>13-24 Months</v>
      </c>
    </row>
    <row r="3354" spans="1:24" x14ac:dyDescent="0.3">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s="5">
        <v>85.45</v>
      </c>
      <c r="U3354" t="s">
        <v>23</v>
      </c>
      <c r="V3354" s="5">
        <f>IFERROR(VALUE(TRIM(TelcoData2[[#This Row],[TotalCharges]])),"")</f>
        <v>85.45</v>
      </c>
      <c r="W3354">
        <f>IF(TelcoData2[[#This Row],[Churn]]="Yes",1,0)</f>
        <v>1</v>
      </c>
      <c r="X3354" t="str">
        <f>IF(TelcoData2[[#This Row],[tenure]]&lt;=12,"0-12 Months",
IF(TelcoData2[[#This Row],[tenure]]&lt;=24,"13-24 Months",
IF(TelcoData2[[#This Row],[tenure]]&lt;=36,"25-36 Months",
IF(TelcoData2[[#This Row],[tenure]]&lt;=48,"37-48 Months",
IF(TelcoData2[[#This Row],[tenure]]&lt;=60,"49-60 Months",
"61-72 Months")))))</f>
        <v>0-12 Months</v>
      </c>
    </row>
    <row r="3355" spans="1:24" x14ac:dyDescent="0.3">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s="5">
        <v>999.8</v>
      </c>
      <c r="U3355" t="s">
        <v>24</v>
      </c>
      <c r="V3355" s="5">
        <f>IFERROR(VALUE(TRIM(TelcoData2[[#This Row],[TotalCharges]])),"")</f>
        <v>999.8</v>
      </c>
      <c r="W3355">
        <f>IF(TelcoData2[[#This Row],[Churn]]="Yes",1,0)</f>
        <v>0</v>
      </c>
      <c r="X3355" t="str">
        <f>IF(TelcoData2[[#This Row],[tenure]]&lt;=12,"0-12 Months",
IF(TelcoData2[[#This Row],[tenure]]&lt;=24,"13-24 Months",
IF(TelcoData2[[#This Row],[tenure]]&lt;=36,"25-36 Months",
IF(TelcoData2[[#This Row],[tenure]]&lt;=48,"37-48 Months",
IF(TelcoData2[[#This Row],[tenure]]&lt;=60,"49-60 Months",
"61-72 Months")))))</f>
        <v>0-12 Months</v>
      </c>
    </row>
    <row r="3356" spans="1:24" x14ac:dyDescent="0.3">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s="5">
        <v>2369.6999999999998</v>
      </c>
      <c r="U3356" t="s">
        <v>24</v>
      </c>
      <c r="V3356" s="5">
        <f>IFERROR(VALUE(TRIM(TelcoData2[[#This Row],[TotalCharges]])),"")</f>
        <v>2369.6999999999998</v>
      </c>
      <c r="W3356">
        <f>IF(TelcoData2[[#This Row],[Churn]]="Yes",1,0)</f>
        <v>0</v>
      </c>
      <c r="X3356" t="str">
        <f>IF(TelcoData2[[#This Row],[tenure]]&lt;=12,"0-12 Months",
IF(TelcoData2[[#This Row],[tenure]]&lt;=24,"13-24 Months",
IF(TelcoData2[[#This Row],[tenure]]&lt;=36,"25-36 Months",
IF(TelcoData2[[#This Row],[tenure]]&lt;=48,"37-48 Months",
IF(TelcoData2[[#This Row],[tenure]]&lt;=60,"49-60 Months",
"61-72 Months")))))</f>
        <v>49-60 Months</v>
      </c>
    </row>
    <row r="3357" spans="1:24" x14ac:dyDescent="0.3">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s="5">
        <v>6297.65</v>
      </c>
      <c r="U3357" t="s">
        <v>24</v>
      </c>
      <c r="V3357" s="5">
        <f>IFERROR(VALUE(TRIM(TelcoData2[[#This Row],[TotalCharges]])),"")</f>
        <v>6297.65</v>
      </c>
      <c r="W3357">
        <f>IF(TelcoData2[[#This Row],[Churn]]="Yes",1,0)</f>
        <v>0</v>
      </c>
      <c r="X3357" t="str">
        <f>IF(TelcoData2[[#This Row],[tenure]]&lt;=12,"0-12 Months",
IF(TelcoData2[[#This Row],[tenure]]&lt;=24,"13-24 Months",
IF(TelcoData2[[#This Row],[tenure]]&lt;=36,"25-36 Months",
IF(TelcoData2[[#This Row],[tenure]]&lt;=48,"37-48 Months",
IF(TelcoData2[[#This Row],[tenure]]&lt;=60,"49-60 Months",
"61-72 Months")))))</f>
        <v>61-72 Months</v>
      </c>
    </row>
    <row r="3358" spans="1:24" x14ac:dyDescent="0.3">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s="5">
        <v>239.55</v>
      </c>
      <c r="U3358" t="s">
        <v>23</v>
      </c>
      <c r="V3358" s="5">
        <f>IFERROR(VALUE(TRIM(TelcoData2[[#This Row],[TotalCharges]])),"")</f>
        <v>239.55</v>
      </c>
      <c r="W3358">
        <f>IF(TelcoData2[[#This Row],[Churn]]="Yes",1,0)</f>
        <v>1</v>
      </c>
      <c r="X3358" t="str">
        <f>IF(TelcoData2[[#This Row],[tenure]]&lt;=12,"0-12 Months",
IF(TelcoData2[[#This Row],[tenure]]&lt;=24,"13-24 Months",
IF(TelcoData2[[#This Row],[tenure]]&lt;=36,"25-36 Months",
IF(TelcoData2[[#This Row],[tenure]]&lt;=48,"37-48 Months",
IF(TelcoData2[[#This Row],[tenure]]&lt;=60,"49-60 Months",
"61-72 Months")))))</f>
        <v>0-12 Months</v>
      </c>
    </row>
    <row r="3359" spans="1:24" x14ac:dyDescent="0.3">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s="5">
        <v>59.2</v>
      </c>
      <c r="U3359" t="s">
        <v>23</v>
      </c>
      <c r="V3359" s="5">
        <f>IFERROR(VALUE(TRIM(TelcoData2[[#This Row],[TotalCharges]])),"")</f>
        <v>59.2</v>
      </c>
      <c r="W3359">
        <f>IF(TelcoData2[[#This Row],[Churn]]="Yes",1,0)</f>
        <v>1</v>
      </c>
      <c r="X3359" t="str">
        <f>IF(TelcoData2[[#This Row],[tenure]]&lt;=12,"0-12 Months",
IF(TelcoData2[[#This Row],[tenure]]&lt;=24,"13-24 Months",
IF(TelcoData2[[#This Row],[tenure]]&lt;=36,"25-36 Months",
IF(TelcoData2[[#This Row],[tenure]]&lt;=48,"37-48 Months",
IF(TelcoData2[[#This Row],[tenure]]&lt;=60,"49-60 Months",
"61-72 Months")))))</f>
        <v>0-12 Months</v>
      </c>
    </row>
    <row r="3360" spans="1:24" x14ac:dyDescent="0.3">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s="5">
        <v>1461.45</v>
      </c>
      <c r="U3360" t="s">
        <v>24</v>
      </c>
      <c r="V3360" s="5">
        <f>IFERROR(VALUE(TRIM(TelcoData2[[#This Row],[TotalCharges]])),"")</f>
        <v>1461.45</v>
      </c>
      <c r="W3360">
        <f>IF(TelcoData2[[#This Row],[Churn]]="Yes",1,0)</f>
        <v>0</v>
      </c>
      <c r="X3360" t="str">
        <f>IF(TelcoData2[[#This Row],[tenure]]&lt;=12,"0-12 Months",
IF(TelcoData2[[#This Row],[tenure]]&lt;=24,"13-24 Months",
IF(TelcoData2[[#This Row],[tenure]]&lt;=36,"25-36 Months",
IF(TelcoData2[[#This Row],[tenure]]&lt;=48,"37-48 Months",
IF(TelcoData2[[#This Row],[tenure]]&lt;=60,"49-60 Months",
"61-72 Months")))))</f>
        <v>25-36 Months</v>
      </c>
    </row>
    <row r="3361" spans="1:24" x14ac:dyDescent="0.3">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s="5">
        <v>416.4</v>
      </c>
      <c r="U3361" t="s">
        <v>24</v>
      </c>
      <c r="V3361" s="5">
        <f>IFERROR(VALUE(TRIM(TelcoData2[[#This Row],[TotalCharges]])),"")</f>
        <v>416.4</v>
      </c>
      <c r="W3361">
        <f>IF(TelcoData2[[#This Row],[Churn]]="Yes",1,0)</f>
        <v>0</v>
      </c>
      <c r="X3361" t="str">
        <f>IF(TelcoData2[[#This Row],[tenure]]&lt;=12,"0-12 Months",
IF(TelcoData2[[#This Row],[tenure]]&lt;=24,"13-24 Months",
IF(TelcoData2[[#This Row],[tenure]]&lt;=36,"25-36 Months",
IF(TelcoData2[[#This Row],[tenure]]&lt;=48,"37-48 Months",
IF(TelcoData2[[#This Row],[tenure]]&lt;=60,"49-60 Months",
"61-72 Months")))))</f>
        <v>13-24 Months</v>
      </c>
    </row>
    <row r="3362" spans="1:24" x14ac:dyDescent="0.3">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s="5">
        <v>1060.5999999999999</v>
      </c>
      <c r="U3362" t="s">
        <v>23</v>
      </c>
      <c r="V3362" s="5">
        <f>IFERROR(VALUE(TRIM(TelcoData2[[#This Row],[TotalCharges]])),"")</f>
        <v>1060.5999999999999</v>
      </c>
      <c r="W3362">
        <f>IF(TelcoData2[[#This Row],[Churn]]="Yes",1,0)</f>
        <v>1</v>
      </c>
      <c r="X3362" t="str">
        <f>IF(TelcoData2[[#This Row],[tenure]]&lt;=12,"0-12 Months",
IF(TelcoData2[[#This Row],[tenure]]&lt;=24,"13-24 Months",
IF(TelcoData2[[#This Row],[tenure]]&lt;=36,"25-36 Months",
IF(TelcoData2[[#This Row],[tenure]]&lt;=48,"37-48 Months",
IF(TelcoData2[[#This Row],[tenure]]&lt;=60,"49-60 Months",
"61-72 Months")))))</f>
        <v>13-24 Months</v>
      </c>
    </row>
    <row r="3363" spans="1:24" x14ac:dyDescent="0.3">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s="5">
        <v>4869.3500000000004</v>
      </c>
      <c r="U3363" t="s">
        <v>24</v>
      </c>
      <c r="V3363" s="5">
        <f>IFERROR(VALUE(TRIM(TelcoData2[[#This Row],[TotalCharges]])),"")</f>
        <v>4869.3500000000004</v>
      </c>
      <c r="W3363">
        <f>IF(TelcoData2[[#This Row],[Churn]]="Yes",1,0)</f>
        <v>0</v>
      </c>
      <c r="X3363" t="str">
        <f>IF(TelcoData2[[#This Row],[tenure]]&lt;=12,"0-12 Months",
IF(TelcoData2[[#This Row],[tenure]]&lt;=24,"13-24 Months",
IF(TelcoData2[[#This Row],[tenure]]&lt;=36,"25-36 Months",
IF(TelcoData2[[#This Row],[tenure]]&lt;=48,"37-48 Months",
IF(TelcoData2[[#This Row],[tenure]]&lt;=60,"49-60 Months",
"61-72 Months")))))</f>
        <v>61-72 Months</v>
      </c>
    </row>
    <row r="3364" spans="1:24" x14ac:dyDescent="0.3">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s="5">
        <v>54.9</v>
      </c>
      <c r="U3364" t="s">
        <v>23</v>
      </c>
      <c r="V3364" s="5">
        <f>IFERROR(VALUE(TRIM(TelcoData2[[#This Row],[TotalCharges]])),"")</f>
        <v>54.9</v>
      </c>
      <c r="W3364">
        <f>IF(TelcoData2[[#This Row],[Churn]]="Yes",1,0)</f>
        <v>1</v>
      </c>
      <c r="X3364" t="str">
        <f>IF(TelcoData2[[#This Row],[tenure]]&lt;=12,"0-12 Months",
IF(TelcoData2[[#This Row],[tenure]]&lt;=24,"13-24 Months",
IF(TelcoData2[[#This Row],[tenure]]&lt;=36,"25-36 Months",
IF(TelcoData2[[#This Row],[tenure]]&lt;=48,"37-48 Months",
IF(TelcoData2[[#This Row],[tenure]]&lt;=60,"49-60 Months",
"61-72 Months")))))</f>
        <v>0-12 Months</v>
      </c>
    </row>
    <row r="3365" spans="1:24" x14ac:dyDescent="0.3">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s="5">
        <v>3265.95</v>
      </c>
      <c r="U3365" t="s">
        <v>24</v>
      </c>
      <c r="V3365" s="5">
        <f>IFERROR(VALUE(TRIM(TelcoData2[[#This Row],[TotalCharges]])),"")</f>
        <v>3265.95</v>
      </c>
      <c r="W3365">
        <f>IF(TelcoData2[[#This Row],[Churn]]="Yes",1,0)</f>
        <v>0</v>
      </c>
      <c r="X3365" t="str">
        <f>IF(TelcoData2[[#This Row],[tenure]]&lt;=12,"0-12 Months",
IF(TelcoData2[[#This Row],[tenure]]&lt;=24,"13-24 Months",
IF(TelcoData2[[#This Row],[tenure]]&lt;=36,"25-36 Months",
IF(TelcoData2[[#This Row],[tenure]]&lt;=48,"37-48 Months",
IF(TelcoData2[[#This Row],[tenure]]&lt;=60,"49-60 Months",
"61-72 Months")))))</f>
        <v>49-60 Months</v>
      </c>
    </row>
    <row r="3366" spans="1:24" x14ac:dyDescent="0.3">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s="5">
        <v>2254.1999999999998</v>
      </c>
      <c r="U3366" t="s">
        <v>23</v>
      </c>
      <c r="V3366" s="5">
        <f>IFERROR(VALUE(TRIM(TelcoData2[[#This Row],[TotalCharges]])),"")</f>
        <v>2254.1999999999998</v>
      </c>
      <c r="W3366">
        <f>IF(TelcoData2[[#This Row],[Churn]]="Yes",1,0)</f>
        <v>1</v>
      </c>
      <c r="X3366" t="str">
        <f>IF(TelcoData2[[#This Row],[tenure]]&lt;=12,"0-12 Months",
IF(TelcoData2[[#This Row],[tenure]]&lt;=24,"13-24 Months",
IF(TelcoData2[[#This Row],[tenure]]&lt;=36,"25-36 Months",
IF(TelcoData2[[#This Row],[tenure]]&lt;=48,"37-48 Months",
IF(TelcoData2[[#This Row],[tenure]]&lt;=60,"49-60 Months",
"61-72 Months")))))</f>
        <v>13-24 Months</v>
      </c>
    </row>
    <row r="3367" spans="1:24" x14ac:dyDescent="0.3">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s="5">
        <v>358.15</v>
      </c>
      <c r="U3367" t="s">
        <v>24</v>
      </c>
      <c r="V3367" s="5">
        <f>IFERROR(VALUE(TRIM(TelcoData2[[#This Row],[TotalCharges]])),"")</f>
        <v>358.15</v>
      </c>
      <c r="W3367">
        <f>IF(TelcoData2[[#This Row],[Churn]]="Yes",1,0)</f>
        <v>0</v>
      </c>
      <c r="X3367" t="str">
        <f>IF(TelcoData2[[#This Row],[tenure]]&lt;=12,"0-12 Months",
IF(TelcoData2[[#This Row],[tenure]]&lt;=24,"13-24 Months",
IF(TelcoData2[[#This Row],[tenure]]&lt;=36,"25-36 Months",
IF(TelcoData2[[#This Row],[tenure]]&lt;=48,"37-48 Months",
IF(TelcoData2[[#This Row],[tenure]]&lt;=60,"49-60 Months",
"61-72 Months")))))</f>
        <v>13-24 Months</v>
      </c>
    </row>
    <row r="3368" spans="1:24" x14ac:dyDescent="0.3">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s="5">
        <v>2939.8</v>
      </c>
      <c r="U3368" t="s">
        <v>24</v>
      </c>
      <c r="V3368" s="5">
        <f>IFERROR(VALUE(TRIM(TelcoData2[[#This Row],[TotalCharges]])),"")</f>
        <v>2939.8</v>
      </c>
      <c r="W3368">
        <f>IF(TelcoData2[[#This Row],[Churn]]="Yes",1,0)</f>
        <v>0</v>
      </c>
      <c r="X3368" t="str">
        <f>IF(TelcoData2[[#This Row],[tenure]]&lt;=12,"0-12 Months",
IF(TelcoData2[[#This Row],[tenure]]&lt;=24,"13-24 Months",
IF(TelcoData2[[#This Row],[tenure]]&lt;=36,"25-36 Months",
IF(TelcoData2[[#This Row],[tenure]]&lt;=48,"37-48 Months",
IF(TelcoData2[[#This Row],[tenure]]&lt;=60,"49-60 Months",
"61-72 Months")))))</f>
        <v>25-36 Months</v>
      </c>
    </row>
    <row r="3369" spans="1:24" x14ac:dyDescent="0.3">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s="5">
        <v>4652.3999999999996</v>
      </c>
      <c r="U3369" t="s">
        <v>24</v>
      </c>
      <c r="V3369" s="5">
        <f>IFERROR(VALUE(TRIM(TelcoData2[[#This Row],[TotalCharges]])),"")</f>
        <v>4652.3999999999996</v>
      </c>
      <c r="W3369">
        <f>IF(TelcoData2[[#This Row],[Churn]]="Yes",1,0)</f>
        <v>0</v>
      </c>
      <c r="X3369" t="str">
        <f>IF(TelcoData2[[#This Row],[tenure]]&lt;=12,"0-12 Months",
IF(TelcoData2[[#This Row],[tenure]]&lt;=24,"13-24 Months",
IF(TelcoData2[[#This Row],[tenure]]&lt;=36,"25-36 Months",
IF(TelcoData2[[#This Row],[tenure]]&lt;=48,"37-48 Months",
IF(TelcoData2[[#This Row],[tenure]]&lt;=60,"49-60 Months",
"61-72 Months")))))</f>
        <v>49-60 Months</v>
      </c>
    </row>
    <row r="3370" spans="1:24" x14ac:dyDescent="0.3">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s="5">
        <v>4408.45</v>
      </c>
      <c r="U3370" t="s">
        <v>24</v>
      </c>
      <c r="V3370" s="5">
        <f>IFERROR(VALUE(TRIM(TelcoData2[[#This Row],[TotalCharges]])),"")</f>
        <v>4408.45</v>
      </c>
      <c r="W3370">
        <f>IF(TelcoData2[[#This Row],[Churn]]="Yes",1,0)</f>
        <v>0</v>
      </c>
      <c r="X3370" t="str">
        <f>IF(TelcoData2[[#This Row],[tenure]]&lt;=12,"0-12 Months",
IF(TelcoData2[[#This Row],[tenure]]&lt;=24,"13-24 Months",
IF(TelcoData2[[#This Row],[tenure]]&lt;=36,"25-36 Months",
IF(TelcoData2[[#This Row],[tenure]]&lt;=48,"37-48 Months",
IF(TelcoData2[[#This Row],[tenure]]&lt;=60,"49-60 Months",
"61-72 Months")))))</f>
        <v>37-48 Months</v>
      </c>
    </row>
    <row r="3371" spans="1:24" x14ac:dyDescent="0.3">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s="5">
        <v>580.79999999999995</v>
      </c>
      <c r="U3371" t="s">
        <v>24</v>
      </c>
      <c r="V3371" s="5">
        <f>IFERROR(VALUE(TRIM(TelcoData2[[#This Row],[TotalCharges]])),"")</f>
        <v>580.79999999999995</v>
      </c>
      <c r="W3371">
        <f>IF(TelcoData2[[#This Row],[Churn]]="Yes",1,0)</f>
        <v>0</v>
      </c>
      <c r="X3371" t="str">
        <f>IF(TelcoData2[[#This Row],[tenure]]&lt;=12,"0-12 Months",
IF(TelcoData2[[#This Row],[tenure]]&lt;=24,"13-24 Months",
IF(TelcoData2[[#This Row],[tenure]]&lt;=36,"25-36 Months",
IF(TelcoData2[[#This Row],[tenure]]&lt;=48,"37-48 Months",
IF(TelcoData2[[#This Row],[tenure]]&lt;=60,"49-60 Months",
"61-72 Months")))))</f>
        <v>0-12 Months</v>
      </c>
    </row>
    <row r="3372" spans="1:24" x14ac:dyDescent="0.3">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s="5">
        <v>2495.1999999999998</v>
      </c>
      <c r="U3372" t="s">
        <v>24</v>
      </c>
      <c r="V3372" s="5">
        <f>IFERROR(VALUE(TRIM(TelcoData2[[#This Row],[TotalCharges]])),"")</f>
        <v>2495.1999999999998</v>
      </c>
      <c r="W3372">
        <f>IF(TelcoData2[[#This Row],[Churn]]="Yes",1,0)</f>
        <v>0</v>
      </c>
      <c r="X3372" t="str">
        <f>IF(TelcoData2[[#This Row],[tenure]]&lt;=12,"0-12 Months",
IF(TelcoData2[[#This Row],[tenure]]&lt;=24,"13-24 Months",
IF(TelcoData2[[#This Row],[tenure]]&lt;=36,"25-36 Months",
IF(TelcoData2[[#This Row],[tenure]]&lt;=48,"37-48 Months",
IF(TelcoData2[[#This Row],[tenure]]&lt;=60,"49-60 Months",
"61-72 Months")))))</f>
        <v>49-60 Months</v>
      </c>
    </row>
    <row r="3373" spans="1:24" x14ac:dyDescent="0.3">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s="5">
        <v>180.3</v>
      </c>
      <c r="U3373" t="s">
        <v>23</v>
      </c>
      <c r="V3373" s="5">
        <f>IFERROR(VALUE(TRIM(TelcoData2[[#This Row],[TotalCharges]])),"")</f>
        <v>180.3</v>
      </c>
      <c r="W3373">
        <f>IF(TelcoData2[[#This Row],[Churn]]="Yes",1,0)</f>
        <v>1</v>
      </c>
      <c r="X3373" t="str">
        <f>IF(TelcoData2[[#This Row],[tenure]]&lt;=12,"0-12 Months",
IF(TelcoData2[[#This Row],[tenure]]&lt;=24,"13-24 Months",
IF(TelcoData2[[#This Row],[tenure]]&lt;=36,"25-36 Months",
IF(TelcoData2[[#This Row],[tenure]]&lt;=48,"37-48 Months",
IF(TelcoData2[[#This Row],[tenure]]&lt;=60,"49-60 Months",
"61-72 Months")))))</f>
        <v>0-12 Months</v>
      </c>
    </row>
    <row r="3374" spans="1:24" x14ac:dyDescent="0.3">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s="5">
        <v>5913.95</v>
      </c>
      <c r="U3374" t="s">
        <v>24</v>
      </c>
      <c r="V3374" s="5">
        <f>IFERROR(VALUE(TRIM(TelcoData2[[#This Row],[TotalCharges]])),"")</f>
        <v>5913.95</v>
      </c>
      <c r="W3374">
        <f>IF(TelcoData2[[#This Row],[Churn]]="Yes",1,0)</f>
        <v>0</v>
      </c>
      <c r="X3374" t="str">
        <f>IF(TelcoData2[[#This Row],[tenure]]&lt;=12,"0-12 Months",
IF(TelcoData2[[#This Row],[tenure]]&lt;=24,"13-24 Months",
IF(TelcoData2[[#This Row],[tenure]]&lt;=36,"25-36 Months",
IF(TelcoData2[[#This Row],[tenure]]&lt;=48,"37-48 Months",
IF(TelcoData2[[#This Row],[tenure]]&lt;=60,"49-60 Months",
"61-72 Months")))))</f>
        <v>49-60 Months</v>
      </c>
    </row>
    <row r="3375" spans="1:24" x14ac:dyDescent="0.3">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s="5">
        <v>158.4</v>
      </c>
      <c r="U3375" t="s">
        <v>23</v>
      </c>
      <c r="V3375" s="5">
        <f>IFERROR(VALUE(TRIM(TelcoData2[[#This Row],[TotalCharges]])),"")</f>
        <v>158.4</v>
      </c>
      <c r="W3375">
        <f>IF(TelcoData2[[#This Row],[Churn]]="Yes",1,0)</f>
        <v>1</v>
      </c>
      <c r="X3375" t="str">
        <f>IF(TelcoData2[[#This Row],[tenure]]&lt;=12,"0-12 Months",
IF(TelcoData2[[#This Row],[tenure]]&lt;=24,"13-24 Months",
IF(TelcoData2[[#This Row],[tenure]]&lt;=36,"25-36 Months",
IF(TelcoData2[[#This Row],[tenure]]&lt;=48,"37-48 Months",
IF(TelcoData2[[#This Row],[tenure]]&lt;=60,"49-60 Months",
"61-72 Months")))))</f>
        <v>0-12 Months</v>
      </c>
    </row>
    <row r="3376" spans="1:24" x14ac:dyDescent="0.3">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s="5">
        <v>104.2</v>
      </c>
      <c r="U3376" t="s">
        <v>23</v>
      </c>
      <c r="V3376" s="5">
        <f>IFERROR(VALUE(TRIM(TelcoData2[[#This Row],[TotalCharges]])),"")</f>
        <v>104.2</v>
      </c>
      <c r="W3376">
        <f>IF(TelcoData2[[#This Row],[Churn]]="Yes",1,0)</f>
        <v>1</v>
      </c>
      <c r="X3376" t="str">
        <f>IF(TelcoData2[[#This Row],[tenure]]&lt;=12,"0-12 Months",
IF(TelcoData2[[#This Row],[tenure]]&lt;=24,"13-24 Months",
IF(TelcoData2[[#This Row],[tenure]]&lt;=36,"25-36 Months",
IF(TelcoData2[[#This Row],[tenure]]&lt;=48,"37-48 Months",
IF(TelcoData2[[#This Row],[tenure]]&lt;=60,"49-60 Months",
"61-72 Months")))))</f>
        <v>0-12 Months</v>
      </c>
    </row>
    <row r="3377" spans="1:24" x14ac:dyDescent="0.3">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s="5">
        <v>1389.35</v>
      </c>
      <c r="U3377" t="s">
        <v>24</v>
      </c>
      <c r="V3377" s="5">
        <f>IFERROR(VALUE(TRIM(TelcoData2[[#This Row],[TotalCharges]])),"")</f>
        <v>1389.35</v>
      </c>
      <c r="W3377">
        <f>IF(TelcoData2[[#This Row],[Churn]]="Yes",1,0)</f>
        <v>0</v>
      </c>
      <c r="X3377" t="str">
        <f>IF(TelcoData2[[#This Row],[tenure]]&lt;=12,"0-12 Months",
IF(TelcoData2[[#This Row],[tenure]]&lt;=24,"13-24 Months",
IF(TelcoData2[[#This Row],[tenure]]&lt;=36,"25-36 Months",
IF(TelcoData2[[#This Row],[tenure]]&lt;=48,"37-48 Months",
IF(TelcoData2[[#This Row],[tenure]]&lt;=60,"49-60 Months",
"61-72 Months")))))</f>
        <v>61-72 Months</v>
      </c>
    </row>
    <row r="3378" spans="1:24" x14ac:dyDescent="0.3">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s="5">
        <v>19.399999999999999</v>
      </c>
      <c r="U3378" t="s">
        <v>24</v>
      </c>
      <c r="V3378" s="5">
        <f>IFERROR(VALUE(TRIM(TelcoData2[[#This Row],[TotalCharges]])),"")</f>
        <v>19.399999999999999</v>
      </c>
      <c r="W3378">
        <f>IF(TelcoData2[[#This Row],[Churn]]="Yes",1,0)</f>
        <v>0</v>
      </c>
      <c r="X3378" t="str">
        <f>IF(TelcoData2[[#This Row],[tenure]]&lt;=12,"0-12 Months",
IF(TelcoData2[[#This Row],[tenure]]&lt;=24,"13-24 Months",
IF(TelcoData2[[#This Row],[tenure]]&lt;=36,"25-36 Months",
IF(TelcoData2[[#This Row],[tenure]]&lt;=48,"37-48 Months",
IF(TelcoData2[[#This Row],[tenure]]&lt;=60,"49-60 Months",
"61-72 Months")))))</f>
        <v>0-12 Months</v>
      </c>
    </row>
    <row r="3379" spans="1:24" x14ac:dyDescent="0.3">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s="5">
        <v>1629.2</v>
      </c>
      <c r="U3379" t="s">
        <v>24</v>
      </c>
      <c r="V3379" s="5">
        <f>IFERROR(VALUE(TRIM(TelcoData2[[#This Row],[TotalCharges]])),"")</f>
        <v>1629.2</v>
      </c>
      <c r="W3379">
        <f>IF(TelcoData2[[#This Row],[Churn]]="Yes",1,0)</f>
        <v>0</v>
      </c>
      <c r="X3379" t="str">
        <f>IF(TelcoData2[[#This Row],[tenure]]&lt;=12,"0-12 Months",
IF(TelcoData2[[#This Row],[tenure]]&lt;=24,"13-24 Months",
IF(TelcoData2[[#This Row],[tenure]]&lt;=36,"25-36 Months",
IF(TelcoData2[[#This Row],[tenure]]&lt;=48,"37-48 Months",
IF(TelcoData2[[#This Row],[tenure]]&lt;=60,"49-60 Months",
"61-72 Months")))))</f>
        <v>61-72 Months</v>
      </c>
    </row>
    <row r="3380" spans="1:24" x14ac:dyDescent="0.3">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s="5">
        <v>6033.1</v>
      </c>
      <c r="U3380" t="s">
        <v>24</v>
      </c>
      <c r="V3380" s="5">
        <f>IFERROR(VALUE(TRIM(TelcoData2[[#This Row],[TotalCharges]])),"")</f>
        <v>6033.1</v>
      </c>
      <c r="W3380">
        <f>IF(TelcoData2[[#This Row],[Churn]]="Yes",1,0)</f>
        <v>0</v>
      </c>
      <c r="X3380" t="str">
        <f>IF(TelcoData2[[#This Row],[tenure]]&lt;=12,"0-12 Months",
IF(TelcoData2[[#This Row],[tenure]]&lt;=24,"13-24 Months",
IF(TelcoData2[[#This Row],[tenure]]&lt;=36,"25-36 Months",
IF(TelcoData2[[#This Row],[tenure]]&lt;=48,"37-48 Months",
IF(TelcoData2[[#This Row],[tenure]]&lt;=60,"49-60 Months",
"61-72 Months")))))</f>
        <v>61-72 Months</v>
      </c>
    </row>
    <row r="3381" spans="1:24" x14ac:dyDescent="0.3">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s="5">
        <v>44.4</v>
      </c>
      <c r="U3381" t="s">
        <v>24</v>
      </c>
      <c r="V3381" s="5">
        <f>IFERROR(VALUE(TRIM(TelcoData2[[#This Row],[TotalCharges]])),"")</f>
        <v>44.4</v>
      </c>
      <c r="W3381">
        <f>IF(TelcoData2[[#This Row],[Churn]]="Yes",1,0)</f>
        <v>0</v>
      </c>
      <c r="X3381" t="str">
        <f>IF(TelcoData2[[#This Row],[tenure]]&lt;=12,"0-12 Months",
IF(TelcoData2[[#This Row],[tenure]]&lt;=24,"13-24 Months",
IF(TelcoData2[[#This Row],[tenure]]&lt;=36,"25-36 Months",
IF(TelcoData2[[#This Row],[tenure]]&lt;=48,"37-48 Months",
IF(TelcoData2[[#This Row],[tenure]]&lt;=60,"49-60 Months",
"61-72 Months")))))</f>
        <v>0-12 Months</v>
      </c>
    </row>
    <row r="3382" spans="1:24" x14ac:dyDescent="0.3">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s="5">
        <v>95.1</v>
      </c>
      <c r="U3382" t="s">
        <v>23</v>
      </c>
      <c r="V3382" s="5">
        <f>IFERROR(VALUE(TRIM(TelcoData2[[#This Row],[TotalCharges]])),"")</f>
        <v>95.1</v>
      </c>
      <c r="W3382">
        <f>IF(TelcoData2[[#This Row],[Churn]]="Yes",1,0)</f>
        <v>1</v>
      </c>
      <c r="X3382" t="str">
        <f>IF(TelcoData2[[#This Row],[tenure]]&lt;=12,"0-12 Months",
IF(TelcoData2[[#This Row],[tenure]]&lt;=24,"13-24 Months",
IF(TelcoData2[[#This Row],[tenure]]&lt;=36,"25-36 Months",
IF(TelcoData2[[#This Row],[tenure]]&lt;=48,"37-48 Months",
IF(TelcoData2[[#This Row],[tenure]]&lt;=60,"49-60 Months",
"61-72 Months")))))</f>
        <v>0-12 Months</v>
      </c>
    </row>
    <row r="3383" spans="1:24" x14ac:dyDescent="0.3">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s="5">
        <v>3320.75</v>
      </c>
      <c r="U3383" t="s">
        <v>24</v>
      </c>
      <c r="V3383" s="5">
        <f>IFERROR(VALUE(TRIM(TelcoData2[[#This Row],[TotalCharges]])),"")</f>
        <v>3320.75</v>
      </c>
      <c r="W3383">
        <f>IF(TelcoData2[[#This Row],[Churn]]="Yes",1,0)</f>
        <v>0</v>
      </c>
      <c r="X3383" t="str">
        <f>IF(TelcoData2[[#This Row],[tenure]]&lt;=12,"0-12 Months",
IF(TelcoData2[[#This Row],[tenure]]&lt;=24,"13-24 Months",
IF(TelcoData2[[#This Row],[tenure]]&lt;=36,"25-36 Months",
IF(TelcoData2[[#This Row],[tenure]]&lt;=48,"37-48 Months",
IF(TelcoData2[[#This Row],[tenure]]&lt;=60,"49-60 Months",
"61-72 Months")))))</f>
        <v>37-48 Months</v>
      </c>
    </row>
    <row r="3384" spans="1:24" x14ac:dyDescent="0.3">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s="5">
        <v>1867.7</v>
      </c>
      <c r="U3384" t="s">
        <v>24</v>
      </c>
      <c r="V3384" s="5">
        <f>IFERROR(VALUE(TRIM(TelcoData2[[#This Row],[TotalCharges]])),"")</f>
        <v>1867.7</v>
      </c>
      <c r="W3384">
        <f>IF(TelcoData2[[#This Row],[Churn]]="Yes",1,0)</f>
        <v>0</v>
      </c>
      <c r="X3384" t="str">
        <f>IF(TelcoData2[[#This Row],[tenure]]&lt;=12,"0-12 Months",
IF(TelcoData2[[#This Row],[tenure]]&lt;=24,"13-24 Months",
IF(TelcoData2[[#This Row],[tenure]]&lt;=36,"25-36 Months",
IF(TelcoData2[[#This Row],[tenure]]&lt;=48,"37-48 Months",
IF(TelcoData2[[#This Row],[tenure]]&lt;=60,"49-60 Months",
"61-72 Months")))))</f>
        <v>61-72 Months</v>
      </c>
    </row>
    <row r="3385" spans="1:24" x14ac:dyDescent="0.3">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s="5">
        <v>438</v>
      </c>
      <c r="U3385" t="s">
        <v>23</v>
      </c>
      <c r="V3385" s="5">
        <f>IFERROR(VALUE(TRIM(TelcoData2[[#This Row],[TotalCharges]])),"")</f>
        <v>438</v>
      </c>
      <c r="W3385">
        <f>IF(TelcoData2[[#This Row],[Churn]]="Yes",1,0)</f>
        <v>1</v>
      </c>
      <c r="X3385" t="str">
        <f>IF(TelcoData2[[#This Row],[tenure]]&lt;=12,"0-12 Months",
IF(TelcoData2[[#This Row],[tenure]]&lt;=24,"13-24 Months",
IF(TelcoData2[[#This Row],[tenure]]&lt;=36,"25-36 Months",
IF(TelcoData2[[#This Row],[tenure]]&lt;=48,"37-48 Months",
IF(TelcoData2[[#This Row],[tenure]]&lt;=60,"49-60 Months",
"61-72 Months")))))</f>
        <v>0-12 Months</v>
      </c>
    </row>
    <row r="3386" spans="1:24" x14ac:dyDescent="0.3">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s="5">
        <v>325.45</v>
      </c>
      <c r="U3386" t="s">
        <v>23</v>
      </c>
      <c r="V3386" s="5">
        <f>IFERROR(VALUE(TRIM(TelcoData2[[#This Row],[TotalCharges]])),"")</f>
        <v>325.45</v>
      </c>
      <c r="W3386">
        <f>IF(TelcoData2[[#This Row],[Churn]]="Yes",1,0)</f>
        <v>1</v>
      </c>
      <c r="X3386" t="str">
        <f>IF(TelcoData2[[#This Row],[tenure]]&lt;=12,"0-12 Months",
IF(TelcoData2[[#This Row],[tenure]]&lt;=24,"13-24 Months",
IF(TelcoData2[[#This Row],[tenure]]&lt;=36,"25-36 Months",
IF(TelcoData2[[#This Row],[tenure]]&lt;=48,"37-48 Months",
IF(TelcoData2[[#This Row],[tenure]]&lt;=60,"49-60 Months",
"61-72 Months")))))</f>
        <v>0-12 Months</v>
      </c>
    </row>
    <row r="3387" spans="1:24" x14ac:dyDescent="0.3">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s="5">
        <v>1148.0999999999999</v>
      </c>
      <c r="U3387" t="s">
        <v>23</v>
      </c>
      <c r="V3387" s="5">
        <f>IFERROR(VALUE(TRIM(TelcoData2[[#This Row],[TotalCharges]])),"")</f>
        <v>1148.0999999999999</v>
      </c>
      <c r="W3387">
        <f>IF(TelcoData2[[#This Row],[Churn]]="Yes",1,0)</f>
        <v>1</v>
      </c>
      <c r="X3387" t="str">
        <f>IF(TelcoData2[[#This Row],[tenure]]&lt;=12,"0-12 Months",
IF(TelcoData2[[#This Row],[tenure]]&lt;=24,"13-24 Months",
IF(TelcoData2[[#This Row],[tenure]]&lt;=36,"25-36 Months",
IF(TelcoData2[[#This Row],[tenure]]&lt;=48,"37-48 Months",
IF(TelcoData2[[#This Row],[tenure]]&lt;=60,"49-60 Months",
"61-72 Months")))))</f>
        <v>0-12 Months</v>
      </c>
    </row>
    <row r="3388" spans="1:24" x14ac:dyDescent="0.3">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s="5">
        <v>3972.25</v>
      </c>
      <c r="U3388" t="s">
        <v>24</v>
      </c>
      <c r="V3388" s="5">
        <f>IFERROR(VALUE(TRIM(TelcoData2[[#This Row],[TotalCharges]])),"")</f>
        <v>3972.25</v>
      </c>
      <c r="W3388">
        <f>IF(TelcoData2[[#This Row],[Churn]]="Yes",1,0)</f>
        <v>0</v>
      </c>
      <c r="X3388" t="str">
        <f>IF(TelcoData2[[#This Row],[tenure]]&lt;=12,"0-12 Months",
IF(TelcoData2[[#This Row],[tenure]]&lt;=24,"13-24 Months",
IF(TelcoData2[[#This Row],[tenure]]&lt;=36,"25-36 Months",
IF(TelcoData2[[#This Row],[tenure]]&lt;=48,"37-48 Months",
IF(TelcoData2[[#This Row],[tenure]]&lt;=60,"49-60 Months",
"61-72 Months")))))</f>
        <v>49-60 Months</v>
      </c>
    </row>
    <row r="3389" spans="1:24" x14ac:dyDescent="0.3">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s="5">
        <v>155.9</v>
      </c>
      <c r="U3389" t="s">
        <v>24</v>
      </c>
      <c r="V3389" s="5">
        <f>IFERROR(VALUE(TRIM(TelcoData2[[#This Row],[TotalCharges]])),"")</f>
        <v>155.9</v>
      </c>
      <c r="W3389">
        <f>IF(TelcoData2[[#This Row],[Churn]]="Yes",1,0)</f>
        <v>0</v>
      </c>
      <c r="X3389" t="str">
        <f>IF(TelcoData2[[#This Row],[tenure]]&lt;=12,"0-12 Months",
IF(TelcoData2[[#This Row],[tenure]]&lt;=24,"13-24 Months",
IF(TelcoData2[[#This Row],[tenure]]&lt;=36,"25-36 Months",
IF(TelcoData2[[#This Row],[tenure]]&lt;=48,"37-48 Months",
IF(TelcoData2[[#This Row],[tenure]]&lt;=60,"49-60 Months",
"61-72 Months")))))</f>
        <v>0-12 Months</v>
      </c>
    </row>
    <row r="3390" spans="1:24" x14ac:dyDescent="0.3">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s="5">
        <v>3673.15</v>
      </c>
      <c r="U3390" t="s">
        <v>24</v>
      </c>
      <c r="V3390" s="5">
        <f>IFERROR(VALUE(TRIM(TelcoData2[[#This Row],[TotalCharges]])),"")</f>
        <v>3673.15</v>
      </c>
      <c r="W3390">
        <f>IF(TelcoData2[[#This Row],[Churn]]="Yes",1,0)</f>
        <v>0</v>
      </c>
      <c r="X3390" t="str">
        <f>IF(TelcoData2[[#This Row],[tenure]]&lt;=12,"0-12 Months",
IF(TelcoData2[[#This Row],[tenure]]&lt;=24,"13-24 Months",
IF(TelcoData2[[#This Row],[tenure]]&lt;=36,"25-36 Months",
IF(TelcoData2[[#This Row],[tenure]]&lt;=48,"37-48 Months",
IF(TelcoData2[[#This Row],[tenure]]&lt;=60,"49-60 Months",
"61-72 Months")))))</f>
        <v>61-72 Months</v>
      </c>
    </row>
    <row r="3391" spans="1:24" x14ac:dyDescent="0.3">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s="5">
        <v>70.599999999999994</v>
      </c>
      <c r="U3391" t="s">
        <v>24</v>
      </c>
      <c r="V3391" s="5">
        <f>IFERROR(VALUE(TRIM(TelcoData2[[#This Row],[TotalCharges]])),"")</f>
        <v>70.599999999999994</v>
      </c>
      <c r="W3391">
        <f>IF(TelcoData2[[#This Row],[Churn]]="Yes",1,0)</f>
        <v>0</v>
      </c>
      <c r="X3391" t="str">
        <f>IF(TelcoData2[[#This Row],[tenure]]&lt;=12,"0-12 Months",
IF(TelcoData2[[#This Row],[tenure]]&lt;=24,"13-24 Months",
IF(TelcoData2[[#This Row],[tenure]]&lt;=36,"25-36 Months",
IF(TelcoData2[[#This Row],[tenure]]&lt;=48,"37-48 Months",
IF(TelcoData2[[#This Row],[tenure]]&lt;=60,"49-60 Months",
"61-72 Months")))))</f>
        <v>0-12 Months</v>
      </c>
    </row>
    <row r="3392" spans="1:24" x14ac:dyDescent="0.3">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s="5">
        <v>1126.75</v>
      </c>
      <c r="U3392" t="s">
        <v>24</v>
      </c>
      <c r="V3392" s="5">
        <f>IFERROR(VALUE(TRIM(TelcoData2[[#This Row],[TotalCharges]])),"")</f>
        <v>1126.75</v>
      </c>
      <c r="W3392">
        <f>IF(TelcoData2[[#This Row],[Churn]]="Yes",1,0)</f>
        <v>0</v>
      </c>
      <c r="X3392" t="str">
        <f>IF(TelcoData2[[#This Row],[tenure]]&lt;=12,"0-12 Months",
IF(TelcoData2[[#This Row],[tenure]]&lt;=24,"13-24 Months",
IF(TelcoData2[[#This Row],[tenure]]&lt;=36,"25-36 Months",
IF(TelcoData2[[#This Row],[tenure]]&lt;=48,"37-48 Months",
IF(TelcoData2[[#This Row],[tenure]]&lt;=60,"49-60 Months",
"61-72 Months")))))</f>
        <v>49-60 Months</v>
      </c>
    </row>
    <row r="3393" spans="1:24" x14ac:dyDescent="0.3">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s="5">
        <v>73.45</v>
      </c>
      <c r="U3393" t="s">
        <v>24</v>
      </c>
      <c r="V3393" s="5">
        <f>IFERROR(VALUE(TRIM(TelcoData2[[#This Row],[TotalCharges]])),"")</f>
        <v>73.45</v>
      </c>
      <c r="W3393">
        <f>IF(TelcoData2[[#This Row],[Churn]]="Yes",1,0)</f>
        <v>0</v>
      </c>
      <c r="X3393" t="str">
        <f>IF(TelcoData2[[#This Row],[tenure]]&lt;=12,"0-12 Months",
IF(TelcoData2[[#This Row],[tenure]]&lt;=24,"13-24 Months",
IF(TelcoData2[[#This Row],[tenure]]&lt;=36,"25-36 Months",
IF(TelcoData2[[#This Row],[tenure]]&lt;=48,"37-48 Months",
IF(TelcoData2[[#This Row],[tenure]]&lt;=60,"49-60 Months",
"61-72 Months")))))</f>
        <v>0-12 Months</v>
      </c>
    </row>
    <row r="3394" spans="1:24" x14ac:dyDescent="0.3">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s="5">
        <v>2413.0500000000002</v>
      </c>
      <c r="U3394" t="s">
        <v>24</v>
      </c>
      <c r="V3394" s="5">
        <f>IFERROR(VALUE(TRIM(TelcoData2[[#This Row],[TotalCharges]])),"")</f>
        <v>2413.0500000000002</v>
      </c>
      <c r="W3394">
        <f>IF(TelcoData2[[#This Row],[Churn]]="Yes",1,0)</f>
        <v>0</v>
      </c>
      <c r="X3394" t="str">
        <f>IF(TelcoData2[[#This Row],[tenure]]&lt;=12,"0-12 Months",
IF(TelcoData2[[#This Row],[tenure]]&lt;=24,"13-24 Months",
IF(TelcoData2[[#This Row],[tenure]]&lt;=36,"25-36 Months",
IF(TelcoData2[[#This Row],[tenure]]&lt;=48,"37-48 Months",
IF(TelcoData2[[#This Row],[tenure]]&lt;=60,"49-60 Months",
"61-72 Months")))))</f>
        <v>49-60 Months</v>
      </c>
    </row>
    <row r="3395" spans="1:24" x14ac:dyDescent="0.3">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s="5">
        <v>6912.7</v>
      </c>
      <c r="U3395" t="s">
        <v>24</v>
      </c>
      <c r="V3395" s="5">
        <f>IFERROR(VALUE(TRIM(TelcoData2[[#This Row],[TotalCharges]])),"")</f>
        <v>6912.7</v>
      </c>
      <c r="W3395">
        <f>IF(TelcoData2[[#This Row],[Churn]]="Yes",1,0)</f>
        <v>0</v>
      </c>
      <c r="X3395" t="str">
        <f>IF(TelcoData2[[#This Row],[tenure]]&lt;=12,"0-12 Months",
IF(TelcoData2[[#This Row],[tenure]]&lt;=24,"13-24 Months",
IF(TelcoData2[[#This Row],[tenure]]&lt;=36,"25-36 Months",
IF(TelcoData2[[#This Row],[tenure]]&lt;=48,"37-48 Months",
IF(TelcoData2[[#This Row],[tenure]]&lt;=60,"49-60 Months",
"61-72 Months")))))</f>
        <v>61-72 Months</v>
      </c>
    </row>
    <row r="3396" spans="1:24" x14ac:dyDescent="0.3">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s="5">
        <v>1581.95</v>
      </c>
      <c r="U3396" t="s">
        <v>24</v>
      </c>
      <c r="V3396" s="5">
        <f>IFERROR(VALUE(TRIM(TelcoData2[[#This Row],[TotalCharges]])),"")</f>
        <v>1581.95</v>
      </c>
      <c r="W3396">
        <f>IF(TelcoData2[[#This Row],[Churn]]="Yes",1,0)</f>
        <v>0</v>
      </c>
      <c r="X3396" t="str">
        <f>IF(TelcoData2[[#This Row],[tenure]]&lt;=12,"0-12 Months",
IF(TelcoData2[[#This Row],[tenure]]&lt;=24,"13-24 Months",
IF(TelcoData2[[#This Row],[tenure]]&lt;=36,"25-36 Months",
IF(TelcoData2[[#This Row],[tenure]]&lt;=48,"37-48 Months",
IF(TelcoData2[[#This Row],[tenure]]&lt;=60,"49-60 Months",
"61-72 Months")))))</f>
        <v>25-36 Months</v>
      </c>
    </row>
    <row r="3397" spans="1:24" x14ac:dyDescent="0.3">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s="5">
        <v>5586.45</v>
      </c>
      <c r="U3397" t="s">
        <v>24</v>
      </c>
      <c r="V3397" s="5">
        <f>IFERROR(VALUE(TRIM(TelcoData2[[#This Row],[TotalCharges]])),"")</f>
        <v>5586.45</v>
      </c>
      <c r="W3397">
        <f>IF(TelcoData2[[#This Row],[Churn]]="Yes",1,0)</f>
        <v>0</v>
      </c>
      <c r="X3397" t="str">
        <f>IF(TelcoData2[[#This Row],[tenure]]&lt;=12,"0-12 Months",
IF(TelcoData2[[#This Row],[tenure]]&lt;=24,"13-24 Months",
IF(TelcoData2[[#This Row],[tenure]]&lt;=36,"25-36 Months",
IF(TelcoData2[[#This Row],[tenure]]&lt;=48,"37-48 Months",
IF(TelcoData2[[#This Row],[tenure]]&lt;=60,"49-60 Months",
"61-72 Months")))))</f>
        <v>61-72 Months</v>
      </c>
    </row>
    <row r="3398" spans="1:24" x14ac:dyDescent="0.3">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s="5">
        <v>5846.65</v>
      </c>
      <c r="U3398" t="s">
        <v>24</v>
      </c>
      <c r="V3398" s="5">
        <f>IFERROR(VALUE(TRIM(TelcoData2[[#This Row],[TotalCharges]])),"")</f>
        <v>5846.65</v>
      </c>
      <c r="W3398">
        <f>IF(TelcoData2[[#This Row],[Churn]]="Yes",1,0)</f>
        <v>0</v>
      </c>
      <c r="X3398" t="str">
        <f>IF(TelcoData2[[#This Row],[tenure]]&lt;=12,"0-12 Months",
IF(TelcoData2[[#This Row],[tenure]]&lt;=24,"13-24 Months",
IF(TelcoData2[[#This Row],[tenure]]&lt;=36,"25-36 Months",
IF(TelcoData2[[#This Row],[tenure]]&lt;=48,"37-48 Months",
IF(TelcoData2[[#This Row],[tenure]]&lt;=60,"49-60 Months",
"61-72 Months")))))</f>
        <v>49-60 Months</v>
      </c>
    </row>
    <row r="3399" spans="1:24" x14ac:dyDescent="0.3">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s="5">
        <v>6424.7</v>
      </c>
      <c r="U3399" t="s">
        <v>24</v>
      </c>
      <c r="V3399" s="5">
        <f>IFERROR(VALUE(TRIM(TelcoData2[[#This Row],[TotalCharges]])),"")</f>
        <v>6424.7</v>
      </c>
      <c r="W3399">
        <f>IF(TelcoData2[[#This Row],[Churn]]="Yes",1,0)</f>
        <v>0</v>
      </c>
      <c r="X3399" t="str">
        <f>IF(TelcoData2[[#This Row],[tenure]]&lt;=12,"0-12 Months",
IF(TelcoData2[[#This Row],[tenure]]&lt;=24,"13-24 Months",
IF(TelcoData2[[#This Row],[tenure]]&lt;=36,"25-36 Months",
IF(TelcoData2[[#This Row],[tenure]]&lt;=48,"37-48 Months",
IF(TelcoData2[[#This Row],[tenure]]&lt;=60,"49-60 Months",
"61-72 Months")))))</f>
        <v>61-72 Months</v>
      </c>
    </row>
    <row r="3400" spans="1:24" x14ac:dyDescent="0.3">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s="5">
        <v>6018.65</v>
      </c>
      <c r="U3400" t="s">
        <v>24</v>
      </c>
      <c r="V3400" s="5">
        <f>IFERROR(VALUE(TRIM(TelcoData2[[#This Row],[TotalCharges]])),"")</f>
        <v>6018.65</v>
      </c>
      <c r="W3400">
        <f>IF(TelcoData2[[#This Row],[Churn]]="Yes",1,0)</f>
        <v>0</v>
      </c>
      <c r="X3400" t="str">
        <f>IF(TelcoData2[[#This Row],[tenure]]&lt;=12,"0-12 Months",
IF(TelcoData2[[#This Row],[tenure]]&lt;=24,"13-24 Months",
IF(TelcoData2[[#This Row],[tenure]]&lt;=36,"25-36 Months",
IF(TelcoData2[[#This Row],[tenure]]&lt;=48,"37-48 Months",
IF(TelcoData2[[#This Row],[tenure]]&lt;=60,"49-60 Months",
"61-72 Months")))))</f>
        <v>61-72 Months</v>
      </c>
    </row>
    <row r="3401" spans="1:24" x14ac:dyDescent="0.3">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s="5">
        <v>3373.4</v>
      </c>
      <c r="U3401" t="s">
        <v>24</v>
      </c>
      <c r="V3401" s="5">
        <f>IFERROR(VALUE(TRIM(TelcoData2[[#This Row],[TotalCharges]])),"")</f>
        <v>3373.4</v>
      </c>
      <c r="W3401">
        <f>IF(TelcoData2[[#This Row],[Churn]]="Yes",1,0)</f>
        <v>0</v>
      </c>
      <c r="X3401" t="str">
        <f>IF(TelcoData2[[#This Row],[tenure]]&lt;=12,"0-12 Months",
IF(TelcoData2[[#This Row],[tenure]]&lt;=24,"13-24 Months",
IF(TelcoData2[[#This Row],[tenure]]&lt;=36,"25-36 Months",
IF(TelcoData2[[#This Row],[tenure]]&lt;=48,"37-48 Months",
IF(TelcoData2[[#This Row],[tenure]]&lt;=60,"49-60 Months",
"61-72 Months")))))</f>
        <v>37-48 Months</v>
      </c>
    </row>
    <row r="3402" spans="1:24" x14ac:dyDescent="0.3">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s="5">
        <v>1537.9</v>
      </c>
      <c r="U3402" t="s">
        <v>24</v>
      </c>
      <c r="V3402" s="5">
        <f>IFERROR(VALUE(TRIM(TelcoData2[[#This Row],[TotalCharges]])),"")</f>
        <v>1537.9</v>
      </c>
      <c r="W3402">
        <f>IF(TelcoData2[[#This Row],[Churn]]="Yes",1,0)</f>
        <v>0</v>
      </c>
      <c r="X3402" t="str">
        <f>IF(TelcoData2[[#This Row],[tenure]]&lt;=12,"0-12 Months",
IF(TelcoData2[[#This Row],[tenure]]&lt;=24,"13-24 Months",
IF(TelcoData2[[#This Row],[tenure]]&lt;=36,"25-36 Months",
IF(TelcoData2[[#This Row],[tenure]]&lt;=48,"37-48 Months",
IF(TelcoData2[[#This Row],[tenure]]&lt;=60,"49-60 Months",
"61-72 Months")))))</f>
        <v>13-24 Months</v>
      </c>
    </row>
    <row r="3403" spans="1:24" x14ac:dyDescent="0.3">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s="5">
        <v>1080.55</v>
      </c>
      <c r="U3403" t="s">
        <v>24</v>
      </c>
      <c r="V3403" s="5">
        <f>IFERROR(VALUE(TRIM(TelcoData2[[#This Row],[TotalCharges]])),"")</f>
        <v>1080.55</v>
      </c>
      <c r="W3403">
        <f>IF(TelcoData2[[#This Row],[Churn]]="Yes",1,0)</f>
        <v>0</v>
      </c>
      <c r="X3403" t="str">
        <f>IF(TelcoData2[[#This Row],[tenure]]&lt;=12,"0-12 Months",
IF(TelcoData2[[#This Row],[tenure]]&lt;=24,"13-24 Months",
IF(TelcoData2[[#This Row],[tenure]]&lt;=36,"25-36 Months",
IF(TelcoData2[[#This Row],[tenure]]&lt;=48,"37-48 Months",
IF(TelcoData2[[#This Row],[tenure]]&lt;=60,"49-60 Months",
"61-72 Months")))))</f>
        <v>49-60 Months</v>
      </c>
    </row>
    <row r="3404" spans="1:24" x14ac:dyDescent="0.3">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s="5">
        <v>355.2</v>
      </c>
      <c r="U3404" t="s">
        <v>23</v>
      </c>
      <c r="V3404" s="5">
        <f>IFERROR(VALUE(TRIM(TelcoData2[[#This Row],[TotalCharges]])),"")</f>
        <v>355.2</v>
      </c>
      <c r="W3404">
        <f>IF(TelcoData2[[#This Row],[Churn]]="Yes",1,0)</f>
        <v>1</v>
      </c>
      <c r="X3404" t="str">
        <f>IF(TelcoData2[[#This Row],[tenure]]&lt;=12,"0-12 Months",
IF(TelcoData2[[#This Row],[tenure]]&lt;=24,"13-24 Months",
IF(TelcoData2[[#This Row],[tenure]]&lt;=36,"25-36 Months",
IF(TelcoData2[[#This Row],[tenure]]&lt;=48,"37-48 Months",
IF(TelcoData2[[#This Row],[tenure]]&lt;=60,"49-60 Months",
"61-72 Months")))))</f>
        <v>0-12 Months</v>
      </c>
    </row>
    <row r="3405" spans="1:24" x14ac:dyDescent="0.3">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s="5">
        <v>82.85</v>
      </c>
      <c r="U3405" t="s">
        <v>24</v>
      </c>
      <c r="V3405" s="5">
        <f>IFERROR(VALUE(TRIM(TelcoData2[[#This Row],[TotalCharges]])),"")</f>
        <v>82.85</v>
      </c>
      <c r="W3405">
        <f>IF(TelcoData2[[#This Row],[Churn]]="Yes",1,0)</f>
        <v>0</v>
      </c>
      <c r="X3405" t="str">
        <f>IF(TelcoData2[[#This Row],[tenure]]&lt;=12,"0-12 Months",
IF(TelcoData2[[#This Row],[tenure]]&lt;=24,"13-24 Months",
IF(TelcoData2[[#This Row],[tenure]]&lt;=36,"25-36 Months",
IF(TelcoData2[[#This Row],[tenure]]&lt;=48,"37-48 Months",
IF(TelcoData2[[#This Row],[tenure]]&lt;=60,"49-60 Months",
"61-72 Months")))))</f>
        <v>0-12 Months</v>
      </c>
    </row>
    <row r="3406" spans="1:24" x14ac:dyDescent="0.3">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s="5">
        <v>2016.45</v>
      </c>
      <c r="U3406" t="s">
        <v>24</v>
      </c>
      <c r="V3406" s="5">
        <f>IFERROR(VALUE(TRIM(TelcoData2[[#This Row],[TotalCharges]])),"")</f>
        <v>2016.45</v>
      </c>
      <c r="W3406">
        <f>IF(TelcoData2[[#This Row],[Churn]]="Yes",1,0)</f>
        <v>0</v>
      </c>
      <c r="X3406" t="str">
        <f>IF(TelcoData2[[#This Row],[tenure]]&lt;=12,"0-12 Months",
IF(TelcoData2[[#This Row],[tenure]]&lt;=24,"13-24 Months",
IF(TelcoData2[[#This Row],[tenure]]&lt;=36,"25-36 Months",
IF(TelcoData2[[#This Row],[tenure]]&lt;=48,"37-48 Months",
IF(TelcoData2[[#This Row],[tenure]]&lt;=60,"49-60 Months",
"61-72 Months")))))</f>
        <v>25-36 Months</v>
      </c>
    </row>
    <row r="3407" spans="1:24" x14ac:dyDescent="0.3">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s="5">
        <v>5327.25</v>
      </c>
      <c r="U3407" t="s">
        <v>24</v>
      </c>
      <c r="V3407" s="5">
        <f>IFERROR(VALUE(TRIM(TelcoData2[[#This Row],[TotalCharges]])),"")</f>
        <v>5327.25</v>
      </c>
      <c r="W3407">
        <f>IF(TelcoData2[[#This Row],[Churn]]="Yes",1,0)</f>
        <v>0</v>
      </c>
      <c r="X3407" t="str">
        <f>IF(TelcoData2[[#This Row],[tenure]]&lt;=12,"0-12 Months",
IF(TelcoData2[[#This Row],[tenure]]&lt;=24,"13-24 Months",
IF(TelcoData2[[#This Row],[tenure]]&lt;=36,"25-36 Months",
IF(TelcoData2[[#This Row],[tenure]]&lt;=48,"37-48 Months",
IF(TelcoData2[[#This Row],[tenure]]&lt;=60,"49-60 Months",
"61-72 Months")))))</f>
        <v>61-72 Months</v>
      </c>
    </row>
    <row r="3408" spans="1:24" x14ac:dyDescent="0.3">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s="5">
        <v>683.25</v>
      </c>
      <c r="U3408" t="s">
        <v>24</v>
      </c>
      <c r="V3408" s="5">
        <f>IFERROR(VALUE(TRIM(TelcoData2[[#This Row],[TotalCharges]])),"")</f>
        <v>683.25</v>
      </c>
      <c r="W3408">
        <f>IF(TelcoData2[[#This Row],[Churn]]="Yes",1,0)</f>
        <v>0</v>
      </c>
      <c r="X3408" t="str">
        <f>IF(TelcoData2[[#This Row],[tenure]]&lt;=12,"0-12 Months",
IF(TelcoData2[[#This Row],[tenure]]&lt;=24,"13-24 Months",
IF(TelcoData2[[#This Row],[tenure]]&lt;=36,"25-36 Months",
IF(TelcoData2[[#This Row],[tenure]]&lt;=48,"37-48 Months",
IF(TelcoData2[[#This Row],[tenure]]&lt;=60,"49-60 Months",
"61-72 Months")))))</f>
        <v>25-36 Months</v>
      </c>
    </row>
    <row r="3409" spans="1:24" x14ac:dyDescent="0.3">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s="5">
        <v>1263.05</v>
      </c>
      <c r="U3409" t="s">
        <v>24</v>
      </c>
      <c r="V3409" s="5">
        <f>IFERROR(VALUE(TRIM(TelcoData2[[#This Row],[TotalCharges]])),"")</f>
        <v>1263.05</v>
      </c>
      <c r="W3409">
        <f>IF(TelcoData2[[#This Row],[Churn]]="Yes",1,0)</f>
        <v>0</v>
      </c>
      <c r="X3409" t="str">
        <f>IF(TelcoData2[[#This Row],[tenure]]&lt;=12,"0-12 Months",
IF(TelcoData2[[#This Row],[tenure]]&lt;=24,"13-24 Months",
IF(TelcoData2[[#This Row],[tenure]]&lt;=36,"25-36 Months",
IF(TelcoData2[[#This Row],[tenure]]&lt;=48,"37-48 Months",
IF(TelcoData2[[#This Row],[tenure]]&lt;=60,"49-60 Months",
"61-72 Months")))))</f>
        <v>61-72 Months</v>
      </c>
    </row>
    <row r="3410" spans="1:24" x14ac:dyDescent="0.3">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s="5">
        <v>151.30000000000001</v>
      </c>
      <c r="U3410" t="s">
        <v>23</v>
      </c>
      <c r="V3410" s="5">
        <f>IFERROR(VALUE(TRIM(TelcoData2[[#This Row],[TotalCharges]])),"")</f>
        <v>151.30000000000001</v>
      </c>
      <c r="W3410">
        <f>IF(TelcoData2[[#This Row],[Churn]]="Yes",1,0)</f>
        <v>1</v>
      </c>
      <c r="X3410" t="str">
        <f>IF(TelcoData2[[#This Row],[tenure]]&lt;=12,"0-12 Months",
IF(TelcoData2[[#This Row],[tenure]]&lt;=24,"13-24 Months",
IF(TelcoData2[[#This Row],[tenure]]&lt;=36,"25-36 Months",
IF(TelcoData2[[#This Row],[tenure]]&lt;=48,"37-48 Months",
IF(TelcoData2[[#This Row],[tenure]]&lt;=60,"49-60 Months",
"61-72 Months")))))</f>
        <v>0-12 Months</v>
      </c>
    </row>
    <row r="3411" spans="1:24" x14ac:dyDescent="0.3">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s="5">
        <v>7714.65</v>
      </c>
      <c r="U3411" t="s">
        <v>24</v>
      </c>
      <c r="V3411" s="5">
        <f>IFERROR(VALUE(TRIM(TelcoData2[[#This Row],[TotalCharges]])),"")</f>
        <v>7714.65</v>
      </c>
      <c r="W3411">
        <f>IF(TelcoData2[[#This Row],[Churn]]="Yes",1,0)</f>
        <v>0</v>
      </c>
      <c r="X3411" t="str">
        <f>IF(TelcoData2[[#This Row],[tenure]]&lt;=12,"0-12 Months",
IF(TelcoData2[[#This Row],[tenure]]&lt;=24,"13-24 Months",
IF(TelcoData2[[#This Row],[tenure]]&lt;=36,"25-36 Months",
IF(TelcoData2[[#This Row],[tenure]]&lt;=48,"37-48 Months",
IF(TelcoData2[[#This Row],[tenure]]&lt;=60,"49-60 Months",
"61-72 Months")))))</f>
        <v>61-72 Months</v>
      </c>
    </row>
    <row r="3412" spans="1:24" x14ac:dyDescent="0.3">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s="5">
        <v>188.7</v>
      </c>
      <c r="U3412" t="s">
        <v>23</v>
      </c>
      <c r="V3412" s="5">
        <f>IFERROR(VALUE(TRIM(TelcoData2[[#This Row],[TotalCharges]])),"")</f>
        <v>188.7</v>
      </c>
      <c r="W3412">
        <f>IF(TelcoData2[[#This Row],[Churn]]="Yes",1,0)</f>
        <v>1</v>
      </c>
      <c r="X3412" t="str">
        <f>IF(TelcoData2[[#This Row],[tenure]]&lt;=12,"0-12 Months",
IF(TelcoData2[[#This Row],[tenure]]&lt;=24,"13-24 Months",
IF(TelcoData2[[#This Row],[tenure]]&lt;=36,"25-36 Months",
IF(TelcoData2[[#This Row],[tenure]]&lt;=48,"37-48 Months",
IF(TelcoData2[[#This Row],[tenure]]&lt;=60,"49-60 Months",
"61-72 Months")))))</f>
        <v>0-12 Months</v>
      </c>
    </row>
    <row r="3413" spans="1:24" x14ac:dyDescent="0.3">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s="5">
        <v>5549.4</v>
      </c>
      <c r="U3413" t="s">
        <v>23</v>
      </c>
      <c r="V3413" s="5">
        <f>IFERROR(VALUE(TRIM(TelcoData2[[#This Row],[TotalCharges]])),"")</f>
        <v>5549.4</v>
      </c>
      <c r="W3413">
        <f>IF(TelcoData2[[#This Row],[Churn]]="Yes",1,0)</f>
        <v>1</v>
      </c>
      <c r="X3413" t="str">
        <f>IF(TelcoData2[[#This Row],[tenure]]&lt;=12,"0-12 Months",
IF(TelcoData2[[#This Row],[tenure]]&lt;=24,"13-24 Months",
IF(TelcoData2[[#This Row],[tenure]]&lt;=36,"25-36 Months",
IF(TelcoData2[[#This Row],[tenure]]&lt;=48,"37-48 Months",
IF(TelcoData2[[#This Row],[tenure]]&lt;=60,"49-60 Months",
"61-72 Months")))))</f>
        <v>49-60 Months</v>
      </c>
    </row>
    <row r="3414" spans="1:24" x14ac:dyDescent="0.3">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s="5">
        <v>130.5</v>
      </c>
      <c r="U3414" t="s">
        <v>24</v>
      </c>
      <c r="V3414" s="5">
        <f>IFERROR(VALUE(TRIM(TelcoData2[[#This Row],[TotalCharges]])),"")</f>
        <v>130.5</v>
      </c>
      <c r="W3414">
        <f>IF(TelcoData2[[#This Row],[Churn]]="Yes",1,0)</f>
        <v>0</v>
      </c>
      <c r="X3414" t="str">
        <f>IF(TelcoData2[[#This Row],[tenure]]&lt;=12,"0-12 Months",
IF(TelcoData2[[#This Row],[tenure]]&lt;=24,"13-24 Months",
IF(TelcoData2[[#This Row],[tenure]]&lt;=36,"25-36 Months",
IF(TelcoData2[[#This Row],[tenure]]&lt;=48,"37-48 Months",
IF(TelcoData2[[#This Row],[tenure]]&lt;=60,"49-60 Months",
"61-72 Months")))))</f>
        <v>0-12 Months</v>
      </c>
    </row>
    <row r="3415" spans="1:24" x14ac:dyDescent="0.3">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s="5">
        <v>2621.75</v>
      </c>
      <c r="U3415" t="s">
        <v>24</v>
      </c>
      <c r="V3415" s="5">
        <f>IFERROR(VALUE(TRIM(TelcoData2[[#This Row],[TotalCharges]])),"")</f>
        <v>2621.75</v>
      </c>
      <c r="W3415">
        <f>IF(TelcoData2[[#This Row],[Churn]]="Yes",1,0)</f>
        <v>0</v>
      </c>
      <c r="X3415" t="str">
        <f>IF(TelcoData2[[#This Row],[tenure]]&lt;=12,"0-12 Months",
IF(TelcoData2[[#This Row],[tenure]]&lt;=24,"13-24 Months",
IF(TelcoData2[[#This Row],[tenure]]&lt;=36,"25-36 Months",
IF(TelcoData2[[#This Row],[tenure]]&lt;=48,"37-48 Months",
IF(TelcoData2[[#This Row],[tenure]]&lt;=60,"49-60 Months",
"61-72 Months")))))</f>
        <v>25-36 Months</v>
      </c>
    </row>
    <row r="3416" spans="1:24" x14ac:dyDescent="0.3">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s="5">
        <v>1875.25</v>
      </c>
      <c r="U3416" t="s">
        <v>24</v>
      </c>
      <c r="V3416" s="5">
        <f>IFERROR(VALUE(TRIM(TelcoData2[[#This Row],[TotalCharges]])),"")</f>
        <v>1875.25</v>
      </c>
      <c r="W3416">
        <f>IF(TelcoData2[[#This Row],[Churn]]="Yes",1,0)</f>
        <v>0</v>
      </c>
      <c r="X3416" t="str">
        <f>IF(TelcoData2[[#This Row],[tenure]]&lt;=12,"0-12 Months",
IF(TelcoData2[[#This Row],[tenure]]&lt;=24,"13-24 Months",
IF(TelcoData2[[#This Row],[tenure]]&lt;=36,"25-36 Months",
IF(TelcoData2[[#This Row],[tenure]]&lt;=48,"37-48 Months",
IF(TelcoData2[[#This Row],[tenure]]&lt;=60,"49-60 Months",
"61-72 Months")))))</f>
        <v>37-48 Months</v>
      </c>
    </row>
    <row r="3417" spans="1:24" x14ac:dyDescent="0.3">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s="5">
        <v>5685.8</v>
      </c>
      <c r="U3417" t="s">
        <v>23</v>
      </c>
      <c r="V3417" s="5">
        <f>IFERROR(VALUE(TRIM(TelcoData2[[#This Row],[TotalCharges]])),"")</f>
        <v>5685.8</v>
      </c>
      <c r="W3417">
        <f>IF(TelcoData2[[#This Row],[Churn]]="Yes",1,0)</f>
        <v>1</v>
      </c>
      <c r="X3417" t="str">
        <f>IF(TelcoData2[[#This Row],[tenure]]&lt;=12,"0-12 Months",
IF(TelcoData2[[#This Row],[tenure]]&lt;=24,"13-24 Months",
IF(TelcoData2[[#This Row],[tenure]]&lt;=36,"25-36 Months",
IF(TelcoData2[[#This Row],[tenure]]&lt;=48,"37-48 Months",
IF(TelcoData2[[#This Row],[tenure]]&lt;=60,"49-60 Months",
"61-72 Months")))))</f>
        <v>61-72 Months</v>
      </c>
    </row>
    <row r="3418" spans="1:24" x14ac:dyDescent="0.3">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s="5">
        <v>837.5</v>
      </c>
      <c r="U3418" t="s">
        <v>24</v>
      </c>
      <c r="V3418" s="5">
        <f>IFERROR(VALUE(TRIM(TelcoData2[[#This Row],[TotalCharges]])),"")</f>
        <v>837.5</v>
      </c>
      <c r="W3418">
        <f>IF(TelcoData2[[#This Row],[Churn]]="Yes",1,0)</f>
        <v>0</v>
      </c>
      <c r="X3418" t="str">
        <f>IF(TelcoData2[[#This Row],[tenure]]&lt;=12,"0-12 Months",
IF(TelcoData2[[#This Row],[tenure]]&lt;=24,"13-24 Months",
IF(TelcoData2[[#This Row],[tenure]]&lt;=36,"25-36 Months",
IF(TelcoData2[[#This Row],[tenure]]&lt;=48,"37-48 Months",
IF(TelcoData2[[#This Row],[tenure]]&lt;=60,"49-60 Months",
"61-72 Months")))))</f>
        <v>0-12 Months</v>
      </c>
    </row>
    <row r="3419" spans="1:24" x14ac:dyDescent="0.3">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s="5">
        <v>401.5</v>
      </c>
      <c r="U3419" t="s">
        <v>24</v>
      </c>
      <c r="V3419" s="5">
        <f>IFERROR(VALUE(TRIM(TelcoData2[[#This Row],[TotalCharges]])),"")</f>
        <v>401.5</v>
      </c>
      <c r="W3419">
        <f>IF(TelcoData2[[#This Row],[Churn]]="Yes",1,0)</f>
        <v>0</v>
      </c>
      <c r="X3419" t="str">
        <f>IF(TelcoData2[[#This Row],[tenure]]&lt;=12,"0-12 Months",
IF(TelcoData2[[#This Row],[tenure]]&lt;=24,"13-24 Months",
IF(TelcoData2[[#This Row],[tenure]]&lt;=36,"25-36 Months",
IF(TelcoData2[[#This Row],[tenure]]&lt;=48,"37-48 Months",
IF(TelcoData2[[#This Row],[tenure]]&lt;=60,"49-60 Months",
"61-72 Months")))))</f>
        <v>0-12 Months</v>
      </c>
    </row>
    <row r="3420" spans="1:24" x14ac:dyDescent="0.3">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s="5">
        <v>6118.95</v>
      </c>
      <c r="U3420" t="s">
        <v>24</v>
      </c>
      <c r="V3420" s="5">
        <f>IFERROR(VALUE(TRIM(TelcoData2[[#This Row],[TotalCharges]])),"")</f>
        <v>6118.95</v>
      </c>
      <c r="W3420">
        <f>IF(TelcoData2[[#This Row],[Churn]]="Yes",1,0)</f>
        <v>0</v>
      </c>
      <c r="X3420" t="str">
        <f>IF(TelcoData2[[#This Row],[tenure]]&lt;=12,"0-12 Months",
IF(TelcoData2[[#This Row],[tenure]]&lt;=24,"13-24 Months",
IF(TelcoData2[[#This Row],[tenure]]&lt;=36,"25-36 Months",
IF(TelcoData2[[#This Row],[tenure]]&lt;=48,"37-48 Months",
IF(TelcoData2[[#This Row],[tenure]]&lt;=60,"49-60 Months",
"61-72 Months")))))</f>
        <v>49-60 Months</v>
      </c>
    </row>
    <row r="3421" spans="1:24" x14ac:dyDescent="0.3">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s="5">
        <v>6480.9</v>
      </c>
      <c r="U3421" t="s">
        <v>24</v>
      </c>
      <c r="V3421" s="5">
        <f>IFERROR(VALUE(TRIM(TelcoData2[[#This Row],[TotalCharges]])),"")</f>
        <v>6480.9</v>
      </c>
      <c r="W3421">
        <f>IF(TelcoData2[[#This Row],[Churn]]="Yes",1,0)</f>
        <v>0</v>
      </c>
      <c r="X3421" t="str">
        <f>IF(TelcoData2[[#This Row],[tenure]]&lt;=12,"0-12 Months",
IF(TelcoData2[[#This Row],[tenure]]&lt;=24,"13-24 Months",
IF(TelcoData2[[#This Row],[tenure]]&lt;=36,"25-36 Months",
IF(TelcoData2[[#This Row],[tenure]]&lt;=48,"37-48 Months",
IF(TelcoData2[[#This Row],[tenure]]&lt;=60,"49-60 Months",
"61-72 Months")))))</f>
        <v>61-72 Months</v>
      </c>
    </row>
    <row r="3422" spans="1:24" x14ac:dyDescent="0.3">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s="5">
        <v>1800.05</v>
      </c>
      <c r="U3422" t="s">
        <v>24</v>
      </c>
      <c r="V3422" s="5">
        <f>IFERROR(VALUE(TRIM(TelcoData2[[#This Row],[TotalCharges]])),"")</f>
        <v>1800.05</v>
      </c>
      <c r="W3422">
        <f>IF(TelcoData2[[#This Row],[Churn]]="Yes",1,0)</f>
        <v>0</v>
      </c>
      <c r="X3422" t="str">
        <f>IF(TelcoData2[[#This Row],[tenure]]&lt;=12,"0-12 Months",
IF(TelcoData2[[#This Row],[tenure]]&lt;=24,"13-24 Months",
IF(TelcoData2[[#This Row],[tenure]]&lt;=36,"25-36 Months",
IF(TelcoData2[[#This Row],[tenure]]&lt;=48,"37-48 Months",
IF(TelcoData2[[#This Row],[tenure]]&lt;=60,"49-60 Months",
"61-72 Months")))))</f>
        <v>25-36 Months</v>
      </c>
    </row>
    <row r="3423" spans="1:24" x14ac:dyDescent="0.3">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s="5">
        <v>7104.2</v>
      </c>
      <c r="U3423" t="s">
        <v>24</v>
      </c>
      <c r="V3423" s="5">
        <f>IFERROR(VALUE(TRIM(TelcoData2[[#This Row],[TotalCharges]])),"")</f>
        <v>7104.2</v>
      </c>
      <c r="W3423">
        <f>IF(TelcoData2[[#This Row],[Churn]]="Yes",1,0)</f>
        <v>0</v>
      </c>
      <c r="X3423" t="str">
        <f>IF(TelcoData2[[#This Row],[tenure]]&lt;=12,"0-12 Months",
IF(TelcoData2[[#This Row],[tenure]]&lt;=24,"13-24 Months",
IF(TelcoData2[[#This Row],[tenure]]&lt;=36,"25-36 Months",
IF(TelcoData2[[#This Row],[tenure]]&lt;=48,"37-48 Months",
IF(TelcoData2[[#This Row],[tenure]]&lt;=60,"49-60 Months",
"61-72 Months")))))</f>
        <v>61-72 Months</v>
      </c>
    </row>
    <row r="3424" spans="1:24" x14ac:dyDescent="0.3">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s="5">
        <v>4214.25</v>
      </c>
      <c r="U3424" t="s">
        <v>24</v>
      </c>
      <c r="V3424" s="5">
        <f>IFERROR(VALUE(TRIM(TelcoData2[[#This Row],[TotalCharges]])),"")</f>
        <v>4214.25</v>
      </c>
      <c r="W3424">
        <f>IF(TelcoData2[[#This Row],[Churn]]="Yes",1,0)</f>
        <v>0</v>
      </c>
      <c r="X3424" t="str">
        <f>IF(TelcoData2[[#This Row],[tenure]]&lt;=12,"0-12 Months",
IF(TelcoData2[[#This Row],[tenure]]&lt;=24,"13-24 Months",
IF(TelcoData2[[#This Row],[tenure]]&lt;=36,"25-36 Months",
IF(TelcoData2[[#This Row],[tenure]]&lt;=48,"37-48 Months",
IF(TelcoData2[[#This Row],[tenure]]&lt;=60,"49-60 Months",
"61-72 Months")))))</f>
        <v>61-72 Months</v>
      </c>
    </row>
    <row r="3425" spans="1:24" x14ac:dyDescent="0.3">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s="5">
        <v>50.6</v>
      </c>
      <c r="U3425" t="s">
        <v>23</v>
      </c>
      <c r="V3425" s="5">
        <f>IFERROR(VALUE(TRIM(TelcoData2[[#This Row],[TotalCharges]])),"")</f>
        <v>50.6</v>
      </c>
      <c r="W3425">
        <f>IF(TelcoData2[[#This Row],[Churn]]="Yes",1,0)</f>
        <v>1</v>
      </c>
      <c r="X3425" t="str">
        <f>IF(TelcoData2[[#This Row],[tenure]]&lt;=12,"0-12 Months",
IF(TelcoData2[[#This Row],[tenure]]&lt;=24,"13-24 Months",
IF(TelcoData2[[#This Row],[tenure]]&lt;=36,"25-36 Months",
IF(TelcoData2[[#This Row],[tenure]]&lt;=48,"37-48 Months",
IF(TelcoData2[[#This Row],[tenure]]&lt;=60,"49-60 Months",
"61-72 Months")))))</f>
        <v>0-12 Months</v>
      </c>
    </row>
    <row r="3426" spans="1:24" x14ac:dyDescent="0.3">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s="5">
        <v>863.1</v>
      </c>
      <c r="U3426" t="s">
        <v>23</v>
      </c>
      <c r="V3426" s="5">
        <f>IFERROR(VALUE(TRIM(TelcoData2[[#This Row],[TotalCharges]])),"")</f>
        <v>863.1</v>
      </c>
      <c r="W3426">
        <f>IF(TelcoData2[[#This Row],[Churn]]="Yes",1,0)</f>
        <v>1</v>
      </c>
      <c r="X3426" t="str">
        <f>IF(TelcoData2[[#This Row],[tenure]]&lt;=12,"0-12 Months",
IF(TelcoData2[[#This Row],[tenure]]&lt;=24,"13-24 Months",
IF(TelcoData2[[#This Row],[tenure]]&lt;=36,"25-36 Months",
IF(TelcoData2[[#This Row],[tenure]]&lt;=48,"37-48 Months",
IF(TelcoData2[[#This Row],[tenure]]&lt;=60,"49-60 Months",
"61-72 Months")))))</f>
        <v>0-12 Months</v>
      </c>
    </row>
    <row r="3427" spans="1:24" x14ac:dyDescent="0.3">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s="5">
        <v>1992.2</v>
      </c>
      <c r="U3427" t="s">
        <v>24</v>
      </c>
      <c r="V3427" s="5">
        <f>IFERROR(VALUE(TRIM(TelcoData2[[#This Row],[TotalCharges]])),"")</f>
        <v>1992.2</v>
      </c>
      <c r="W3427">
        <f>IF(TelcoData2[[#This Row],[Churn]]="Yes",1,0)</f>
        <v>0</v>
      </c>
      <c r="X3427" t="str">
        <f>IF(TelcoData2[[#This Row],[tenure]]&lt;=12,"0-12 Months",
IF(TelcoData2[[#This Row],[tenure]]&lt;=24,"13-24 Months",
IF(TelcoData2[[#This Row],[tenure]]&lt;=36,"25-36 Months",
IF(TelcoData2[[#This Row],[tenure]]&lt;=48,"37-48 Months",
IF(TelcoData2[[#This Row],[tenure]]&lt;=60,"49-60 Months",
"61-72 Months")))))</f>
        <v>25-36 Months</v>
      </c>
    </row>
    <row r="3428" spans="1:24" x14ac:dyDescent="0.3">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s="5">
        <v>69.8</v>
      </c>
      <c r="U3428" t="s">
        <v>23</v>
      </c>
      <c r="V3428" s="5">
        <f>IFERROR(VALUE(TRIM(TelcoData2[[#This Row],[TotalCharges]])),"")</f>
        <v>69.8</v>
      </c>
      <c r="W3428">
        <f>IF(TelcoData2[[#This Row],[Churn]]="Yes",1,0)</f>
        <v>1</v>
      </c>
      <c r="X3428" t="str">
        <f>IF(TelcoData2[[#This Row],[tenure]]&lt;=12,"0-12 Months",
IF(TelcoData2[[#This Row],[tenure]]&lt;=24,"13-24 Months",
IF(TelcoData2[[#This Row],[tenure]]&lt;=36,"25-36 Months",
IF(TelcoData2[[#This Row],[tenure]]&lt;=48,"37-48 Months",
IF(TelcoData2[[#This Row],[tenure]]&lt;=60,"49-60 Months",
"61-72 Months")))))</f>
        <v>0-12 Months</v>
      </c>
    </row>
    <row r="3429" spans="1:24" x14ac:dyDescent="0.3">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s="5">
        <v>1948.35</v>
      </c>
      <c r="U3429" t="s">
        <v>24</v>
      </c>
      <c r="V3429" s="5">
        <f>IFERROR(VALUE(TRIM(TelcoData2[[#This Row],[TotalCharges]])),"")</f>
        <v>1948.35</v>
      </c>
      <c r="W3429">
        <f>IF(TelcoData2[[#This Row],[Churn]]="Yes",1,0)</f>
        <v>0</v>
      </c>
      <c r="X3429" t="str">
        <f>IF(TelcoData2[[#This Row],[tenure]]&lt;=12,"0-12 Months",
IF(TelcoData2[[#This Row],[tenure]]&lt;=24,"13-24 Months",
IF(TelcoData2[[#This Row],[tenure]]&lt;=36,"25-36 Months",
IF(TelcoData2[[#This Row],[tenure]]&lt;=48,"37-48 Months",
IF(TelcoData2[[#This Row],[tenure]]&lt;=60,"49-60 Months",
"61-72 Months")))))</f>
        <v>13-24 Months</v>
      </c>
    </row>
    <row r="3430" spans="1:24" x14ac:dyDescent="0.3">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s="5">
        <v>4750.95</v>
      </c>
      <c r="U3430" t="s">
        <v>23</v>
      </c>
      <c r="V3430" s="5">
        <f>IFERROR(VALUE(TRIM(TelcoData2[[#This Row],[TotalCharges]])),"")</f>
        <v>4750.95</v>
      </c>
      <c r="W3430">
        <f>IF(TelcoData2[[#This Row],[Churn]]="Yes",1,0)</f>
        <v>1</v>
      </c>
      <c r="X3430" t="str">
        <f>IF(TelcoData2[[#This Row],[tenure]]&lt;=12,"0-12 Months",
IF(TelcoData2[[#This Row],[tenure]]&lt;=24,"13-24 Months",
IF(TelcoData2[[#This Row],[tenure]]&lt;=36,"25-36 Months",
IF(TelcoData2[[#This Row],[tenure]]&lt;=48,"37-48 Months",
IF(TelcoData2[[#This Row],[tenure]]&lt;=60,"49-60 Months",
"61-72 Months")))))</f>
        <v>49-60 Months</v>
      </c>
    </row>
    <row r="3431" spans="1:24" x14ac:dyDescent="0.3">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s="5">
        <v>1007.9</v>
      </c>
      <c r="U3431" t="s">
        <v>24</v>
      </c>
      <c r="V3431" s="5">
        <f>IFERROR(VALUE(TRIM(TelcoData2[[#This Row],[TotalCharges]])),"")</f>
        <v>1007.9</v>
      </c>
      <c r="W3431">
        <f>IF(TelcoData2[[#This Row],[Churn]]="Yes",1,0)</f>
        <v>0</v>
      </c>
      <c r="X3431" t="str">
        <f>IF(TelcoData2[[#This Row],[tenure]]&lt;=12,"0-12 Months",
IF(TelcoData2[[#This Row],[tenure]]&lt;=24,"13-24 Months",
IF(TelcoData2[[#This Row],[tenure]]&lt;=36,"25-36 Months",
IF(TelcoData2[[#This Row],[tenure]]&lt;=48,"37-48 Months",
IF(TelcoData2[[#This Row],[tenure]]&lt;=60,"49-60 Months",
"61-72 Months")))))</f>
        <v>49-60 Months</v>
      </c>
    </row>
    <row r="3432" spans="1:24" x14ac:dyDescent="0.3">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s="5">
        <v>5036.8999999999996</v>
      </c>
      <c r="U3432" t="s">
        <v>24</v>
      </c>
      <c r="V3432" s="5">
        <f>IFERROR(VALUE(TRIM(TelcoData2[[#This Row],[TotalCharges]])),"")</f>
        <v>5036.8999999999996</v>
      </c>
      <c r="W3432">
        <f>IF(TelcoData2[[#This Row],[Churn]]="Yes",1,0)</f>
        <v>0</v>
      </c>
      <c r="X3432" t="str">
        <f>IF(TelcoData2[[#This Row],[tenure]]&lt;=12,"0-12 Months",
IF(TelcoData2[[#This Row],[tenure]]&lt;=24,"13-24 Months",
IF(TelcoData2[[#This Row],[tenure]]&lt;=36,"25-36 Months",
IF(TelcoData2[[#This Row],[tenure]]&lt;=48,"37-48 Months",
IF(TelcoData2[[#This Row],[tenure]]&lt;=60,"49-60 Months",
"61-72 Months")))))</f>
        <v>49-60 Months</v>
      </c>
    </row>
    <row r="3433" spans="1:24" x14ac:dyDescent="0.3">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s="5">
        <v>2391.8000000000002</v>
      </c>
      <c r="U3433" t="s">
        <v>23</v>
      </c>
      <c r="V3433" s="5">
        <f>IFERROR(VALUE(TRIM(TelcoData2[[#This Row],[TotalCharges]])),"")</f>
        <v>2391.8000000000002</v>
      </c>
      <c r="W3433">
        <f>IF(TelcoData2[[#This Row],[Churn]]="Yes",1,0)</f>
        <v>1</v>
      </c>
      <c r="X3433" t="str">
        <f>IF(TelcoData2[[#This Row],[tenure]]&lt;=12,"0-12 Months",
IF(TelcoData2[[#This Row],[tenure]]&lt;=24,"13-24 Months",
IF(TelcoData2[[#This Row],[tenure]]&lt;=36,"25-36 Months",
IF(TelcoData2[[#This Row],[tenure]]&lt;=48,"37-48 Months",
IF(TelcoData2[[#This Row],[tenure]]&lt;=60,"49-60 Months",
"61-72 Months")))))</f>
        <v>13-24 Months</v>
      </c>
    </row>
    <row r="3434" spans="1:24" x14ac:dyDescent="0.3">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s="5">
        <v>6859.05</v>
      </c>
      <c r="U3434" t="s">
        <v>24</v>
      </c>
      <c r="V3434" s="5">
        <f>IFERROR(VALUE(TRIM(TelcoData2[[#This Row],[TotalCharges]])),"")</f>
        <v>6859.05</v>
      </c>
      <c r="W3434">
        <f>IF(TelcoData2[[#This Row],[Churn]]="Yes",1,0)</f>
        <v>0</v>
      </c>
      <c r="X3434" t="str">
        <f>IF(TelcoData2[[#This Row],[tenure]]&lt;=12,"0-12 Months",
IF(TelcoData2[[#This Row],[tenure]]&lt;=24,"13-24 Months",
IF(TelcoData2[[#This Row],[tenure]]&lt;=36,"25-36 Months",
IF(TelcoData2[[#This Row],[tenure]]&lt;=48,"37-48 Months",
IF(TelcoData2[[#This Row],[tenure]]&lt;=60,"49-60 Months",
"61-72 Months")))))</f>
        <v>61-72 Months</v>
      </c>
    </row>
    <row r="3435" spans="1:24" x14ac:dyDescent="0.3">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s="5">
        <v>6521.9</v>
      </c>
      <c r="U3435" t="s">
        <v>24</v>
      </c>
      <c r="V3435" s="5">
        <f>IFERROR(VALUE(TRIM(TelcoData2[[#This Row],[TotalCharges]])),"")</f>
        <v>6521.9</v>
      </c>
      <c r="W3435">
        <f>IF(TelcoData2[[#This Row],[Churn]]="Yes",1,0)</f>
        <v>0</v>
      </c>
      <c r="X3435" t="str">
        <f>IF(TelcoData2[[#This Row],[tenure]]&lt;=12,"0-12 Months",
IF(TelcoData2[[#This Row],[tenure]]&lt;=24,"13-24 Months",
IF(TelcoData2[[#This Row],[tenure]]&lt;=36,"25-36 Months",
IF(TelcoData2[[#This Row],[tenure]]&lt;=48,"37-48 Months",
IF(TelcoData2[[#This Row],[tenure]]&lt;=60,"49-60 Months",
"61-72 Months")))))</f>
        <v>61-72 Months</v>
      </c>
    </row>
    <row r="3436" spans="1:24" x14ac:dyDescent="0.3">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s="5">
        <v>617.85</v>
      </c>
      <c r="U3436" t="s">
        <v>24</v>
      </c>
      <c r="V3436" s="5">
        <f>IFERROR(VALUE(TRIM(TelcoData2[[#This Row],[TotalCharges]])),"")</f>
        <v>617.85</v>
      </c>
      <c r="W3436">
        <f>IF(TelcoData2[[#This Row],[Churn]]="Yes",1,0)</f>
        <v>0</v>
      </c>
      <c r="X3436" t="str">
        <f>IF(TelcoData2[[#This Row],[tenure]]&lt;=12,"0-12 Months",
IF(TelcoData2[[#This Row],[tenure]]&lt;=24,"13-24 Months",
IF(TelcoData2[[#This Row],[tenure]]&lt;=36,"25-36 Months",
IF(TelcoData2[[#This Row],[tenure]]&lt;=48,"37-48 Months",
IF(TelcoData2[[#This Row],[tenure]]&lt;=60,"49-60 Months",
"61-72 Months")))))</f>
        <v>0-12 Months</v>
      </c>
    </row>
    <row r="3437" spans="1:24" x14ac:dyDescent="0.3">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s="5">
        <v>157.75</v>
      </c>
      <c r="U3437" t="s">
        <v>24</v>
      </c>
      <c r="V3437" s="5">
        <f>IFERROR(VALUE(TRIM(TelcoData2[[#This Row],[TotalCharges]])),"")</f>
        <v>157.75</v>
      </c>
      <c r="W3437">
        <f>IF(TelcoData2[[#This Row],[Churn]]="Yes",1,0)</f>
        <v>0</v>
      </c>
      <c r="X3437" t="str">
        <f>IF(TelcoData2[[#This Row],[tenure]]&lt;=12,"0-12 Months",
IF(TelcoData2[[#This Row],[tenure]]&lt;=24,"13-24 Months",
IF(TelcoData2[[#This Row],[tenure]]&lt;=36,"25-36 Months",
IF(TelcoData2[[#This Row],[tenure]]&lt;=48,"37-48 Months",
IF(TelcoData2[[#This Row],[tenure]]&lt;=60,"49-60 Months",
"61-72 Months")))))</f>
        <v>0-12 Months</v>
      </c>
    </row>
    <row r="3438" spans="1:24" x14ac:dyDescent="0.3">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s="5">
        <v>516.29999999999995</v>
      </c>
      <c r="U3438" t="s">
        <v>24</v>
      </c>
      <c r="V3438" s="5">
        <f>IFERROR(VALUE(TRIM(TelcoData2[[#This Row],[TotalCharges]])),"")</f>
        <v>516.29999999999995</v>
      </c>
      <c r="W3438">
        <f>IF(TelcoData2[[#This Row],[Churn]]="Yes",1,0)</f>
        <v>0</v>
      </c>
      <c r="X3438" t="str">
        <f>IF(TelcoData2[[#This Row],[tenure]]&lt;=12,"0-12 Months",
IF(TelcoData2[[#This Row],[tenure]]&lt;=24,"13-24 Months",
IF(TelcoData2[[#This Row],[tenure]]&lt;=36,"25-36 Months",
IF(TelcoData2[[#This Row],[tenure]]&lt;=48,"37-48 Months",
IF(TelcoData2[[#This Row],[tenure]]&lt;=60,"49-60 Months",
"61-72 Months")))))</f>
        <v>25-36 Months</v>
      </c>
    </row>
    <row r="3439" spans="1:24" x14ac:dyDescent="0.3">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s="5">
        <v>2364</v>
      </c>
      <c r="U3439" t="s">
        <v>24</v>
      </c>
      <c r="V3439" s="5">
        <f>IFERROR(VALUE(TRIM(TelcoData2[[#This Row],[TotalCharges]])),"")</f>
        <v>2364</v>
      </c>
      <c r="W3439">
        <f>IF(TelcoData2[[#This Row],[Churn]]="Yes",1,0)</f>
        <v>0</v>
      </c>
      <c r="X3439" t="str">
        <f>IF(TelcoData2[[#This Row],[tenure]]&lt;=12,"0-12 Months",
IF(TelcoData2[[#This Row],[tenure]]&lt;=24,"13-24 Months",
IF(TelcoData2[[#This Row],[tenure]]&lt;=36,"25-36 Months",
IF(TelcoData2[[#This Row],[tenure]]&lt;=48,"37-48 Months",
IF(TelcoData2[[#This Row],[tenure]]&lt;=60,"49-60 Months",
"61-72 Months")))))</f>
        <v>37-48 Months</v>
      </c>
    </row>
    <row r="3440" spans="1:24" x14ac:dyDescent="0.3">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s="5">
        <v>1687.95</v>
      </c>
      <c r="U3440" t="s">
        <v>23</v>
      </c>
      <c r="V3440" s="5">
        <f>IFERROR(VALUE(TRIM(TelcoData2[[#This Row],[TotalCharges]])),"")</f>
        <v>1687.95</v>
      </c>
      <c r="W3440">
        <f>IF(TelcoData2[[#This Row],[Churn]]="Yes",1,0)</f>
        <v>1</v>
      </c>
      <c r="X3440" t="str">
        <f>IF(TelcoData2[[#This Row],[tenure]]&lt;=12,"0-12 Months",
IF(TelcoData2[[#This Row],[tenure]]&lt;=24,"13-24 Months",
IF(TelcoData2[[#This Row],[tenure]]&lt;=36,"25-36 Months",
IF(TelcoData2[[#This Row],[tenure]]&lt;=48,"37-48 Months",
IF(TelcoData2[[#This Row],[tenure]]&lt;=60,"49-60 Months",
"61-72 Months")))))</f>
        <v>13-24 Months</v>
      </c>
    </row>
    <row r="3441" spans="1:24" x14ac:dyDescent="0.3">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s="5">
        <v>7689.95</v>
      </c>
      <c r="U3441" t="s">
        <v>23</v>
      </c>
      <c r="V3441" s="5">
        <f>IFERROR(VALUE(TRIM(TelcoData2[[#This Row],[TotalCharges]])),"")</f>
        <v>7689.95</v>
      </c>
      <c r="W3441">
        <f>IF(TelcoData2[[#This Row],[Churn]]="Yes",1,0)</f>
        <v>1</v>
      </c>
      <c r="X3441" t="str">
        <f>IF(TelcoData2[[#This Row],[tenure]]&lt;=12,"0-12 Months",
IF(TelcoData2[[#This Row],[tenure]]&lt;=24,"13-24 Months",
IF(TelcoData2[[#This Row],[tenure]]&lt;=36,"25-36 Months",
IF(TelcoData2[[#This Row],[tenure]]&lt;=48,"37-48 Months",
IF(TelcoData2[[#This Row],[tenure]]&lt;=60,"49-60 Months",
"61-72 Months")))))</f>
        <v>61-72 Months</v>
      </c>
    </row>
    <row r="3442" spans="1:24" x14ac:dyDescent="0.3">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s="5">
        <v>6239.05</v>
      </c>
      <c r="U3442" t="s">
        <v>24</v>
      </c>
      <c r="V3442" s="5">
        <f>IFERROR(VALUE(TRIM(TelcoData2[[#This Row],[TotalCharges]])),"")</f>
        <v>6239.05</v>
      </c>
      <c r="W3442">
        <f>IF(TelcoData2[[#This Row],[Churn]]="Yes",1,0)</f>
        <v>0</v>
      </c>
      <c r="X3442" t="str">
        <f>IF(TelcoData2[[#This Row],[tenure]]&lt;=12,"0-12 Months",
IF(TelcoData2[[#This Row],[tenure]]&lt;=24,"13-24 Months",
IF(TelcoData2[[#This Row],[tenure]]&lt;=36,"25-36 Months",
IF(TelcoData2[[#This Row],[tenure]]&lt;=48,"37-48 Months",
IF(TelcoData2[[#This Row],[tenure]]&lt;=60,"49-60 Months",
"61-72 Months")))))</f>
        <v>61-72 Months</v>
      </c>
    </row>
    <row r="3443" spans="1:24" x14ac:dyDescent="0.3">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s="5">
        <v>2042.05</v>
      </c>
      <c r="U3443" t="s">
        <v>24</v>
      </c>
      <c r="V3443" s="5">
        <f>IFERROR(VALUE(TRIM(TelcoData2[[#This Row],[TotalCharges]])),"")</f>
        <v>2042.05</v>
      </c>
      <c r="W3443">
        <f>IF(TelcoData2[[#This Row],[Churn]]="Yes",1,0)</f>
        <v>0</v>
      </c>
      <c r="X3443" t="str">
        <f>IF(TelcoData2[[#This Row],[tenure]]&lt;=12,"0-12 Months",
IF(TelcoData2[[#This Row],[tenure]]&lt;=24,"13-24 Months",
IF(TelcoData2[[#This Row],[tenure]]&lt;=36,"25-36 Months",
IF(TelcoData2[[#This Row],[tenure]]&lt;=48,"37-48 Months",
IF(TelcoData2[[#This Row],[tenure]]&lt;=60,"49-60 Months",
"61-72 Months")))))</f>
        <v>25-36 Months</v>
      </c>
    </row>
    <row r="3444" spans="1:24" x14ac:dyDescent="0.3">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s="5">
        <v>2807.1</v>
      </c>
      <c r="U3444" t="s">
        <v>24</v>
      </c>
      <c r="V3444" s="5">
        <f>IFERROR(VALUE(TRIM(TelcoData2[[#This Row],[TotalCharges]])),"")</f>
        <v>2807.1</v>
      </c>
      <c r="W3444">
        <f>IF(TelcoData2[[#This Row],[Churn]]="Yes",1,0)</f>
        <v>0</v>
      </c>
      <c r="X3444" t="str">
        <f>IF(TelcoData2[[#This Row],[tenure]]&lt;=12,"0-12 Months",
IF(TelcoData2[[#This Row],[tenure]]&lt;=24,"13-24 Months",
IF(TelcoData2[[#This Row],[tenure]]&lt;=36,"25-36 Months",
IF(TelcoData2[[#This Row],[tenure]]&lt;=48,"37-48 Months",
IF(TelcoData2[[#This Row],[tenure]]&lt;=60,"49-60 Months",
"61-72 Months")))))</f>
        <v>25-36 Months</v>
      </c>
    </row>
    <row r="3445" spans="1:24" x14ac:dyDescent="0.3">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s="5">
        <v>4116.8</v>
      </c>
      <c r="U3445" t="s">
        <v>24</v>
      </c>
      <c r="V3445" s="5">
        <f>IFERROR(VALUE(TRIM(TelcoData2[[#This Row],[TotalCharges]])),"")</f>
        <v>4116.8</v>
      </c>
      <c r="W3445">
        <f>IF(TelcoData2[[#This Row],[Churn]]="Yes",1,0)</f>
        <v>0</v>
      </c>
      <c r="X3445" t="str">
        <f>IF(TelcoData2[[#This Row],[tenure]]&lt;=12,"0-12 Months",
IF(TelcoData2[[#This Row],[tenure]]&lt;=24,"13-24 Months",
IF(TelcoData2[[#This Row],[tenure]]&lt;=36,"25-36 Months",
IF(TelcoData2[[#This Row],[tenure]]&lt;=48,"37-48 Months",
IF(TelcoData2[[#This Row],[tenure]]&lt;=60,"49-60 Months",
"61-72 Months")))))</f>
        <v>37-48 Months</v>
      </c>
    </row>
    <row r="3446" spans="1:24" x14ac:dyDescent="0.3">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s="5">
        <v>1317.95</v>
      </c>
      <c r="U3446" t="s">
        <v>24</v>
      </c>
      <c r="V3446" s="5">
        <f>IFERROR(VALUE(TRIM(TelcoData2[[#This Row],[TotalCharges]])),"")</f>
        <v>1317.95</v>
      </c>
      <c r="W3446">
        <f>IF(TelcoData2[[#This Row],[Churn]]="Yes",1,0)</f>
        <v>0</v>
      </c>
      <c r="X3446" t="str">
        <f>IF(TelcoData2[[#This Row],[tenure]]&lt;=12,"0-12 Months",
IF(TelcoData2[[#This Row],[tenure]]&lt;=24,"13-24 Months",
IF(TelcoData2[[#This Row],[tenure]]&lt;=36,"25-36 Months",
IF(TelcoData2[[#This Row],[tenure]]&lt;=48,"37-48 Months",
IF(TelcoData2[[#This Row],[tenure]]&lt;=60,"49-60 Months",
"61-72 Months")))))</f>
        <v>25-36 Months</v>
      </c>
    </row>
    <row r="3447" spans="1:24" x14ac:dyDescent="0.3">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s="5">
        <v>4594.6499999999996</v>
      </c>
      <c r="U3447" t="s">
        <v>24</v>
      </c>
      <c r="V3447" s="5">
        <f>IFERROR(VALUE(TRIM(TelcoData2[[#This Row],[TotalCharges]])),"")</f>
        <v>4594.6499999999996</v>
      </c>
      <c r="W3447">
        <f>IF(TelcoData2[[#This Row],[Churn]]="Yes",1,0)</f>
        <v>0</v>
      </c>
      <c r="X3447" t="str">
        <f>IF(TelcoData2[[#This Row],[tenure]]&lt;=12,"0-12 Months",
IF(TelcoData2[[#This Row],[tenure]]&lt;=24,"13-24 Months",
IF(TelcoData2[[#This Row],[tenure]]&lt;=36,"25-36 Months",
IF(TelcoData2[[#This Row],[tenure]]&lt;=48,"37-48 Months",
IF(TelcoData2[[#This Row],[tenure]]&lt;=60,"49-60 Months",
"61-72 Months")))))</f>
        <v>37-48 Months</v>
      </c>
    </row>
    <row r="3448" spans="1:24" x14ac:dyDescent="0.3">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s="5">
        <v>6332.75</v>
      </c>
      <c r="U3448" t="s">
        <v>24</v>
      </c>
      <c r="V3448" s="5">
        <f>IFERROR(VALUE(TRIM(TelcoData2[[#This Row],[TotalCharges]])),"")</f>
        <v>6332.75</v>
      </c>
      <c r="W3448">
        <f>IF(TelcoData2[[#This Row],[Churn]]="Yes",1,0)</f>
        <v>0</v>
      </c>
      <c r="X3448" t="str">
        <f>IF(TelcoData2[[#This Row],[tenure]]&lt;=12,"0-12 Months",
IF(TelcoData2[[#This Row],[tenure]]&lt;=24,"13-24 Months",
IF(TelcoData2[[#This Row],[tenure]]&lt;=36,"25-36 Months",
IF(TelcoData2[[#This Row],[tenure]]&lt;=48,"37-48 Months",
IF(TelcoData2[[#This Row],[tenure]]&lt;=60,"49-60 Months",
"61-72 Months")))))</f>
        <v>49-60 Months</v>
      </c>
    </row>
    <row r="3449" spans="1:24" x14ac:dyDescent="0.3">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s="5">
        <v>3213.75</v>
      </c>
      <c r="U3449" t="s">
        <v>24</v>
      </c>
      <c r="V3449" s="5">
        <f>IFERROR(VALUE(TRIM(TelcoData2[[#This Row],[TotalCharges]])),"")</f>
        <v>3213.75</v>
      </c>
      <c r="W3449">
        <f>IF(TelcoData2[[#This Row],[Churn]]="Yes",1,0)</f>
        <v>0</v>
      </c>
      <c r="X3449" t="str">
        <f>IF(TelcoData2[[#This Row],[tenure]]&lt;=12,"0-12 Months",
IF(TelcoData2[[#This Row],[tenure]]&lt;=24,"13-24 Months",
IF(TelcoData2[[#This Row],[tenure]]&lt;=36,"25-36 Months",
IF(TelcoData2[[#This Row],[tenure]]&lt;=48,"37-48 Months",
IF(TelcoData2[[#This Row],[tenure]]&lt;=60,"49-60 Months",
"61-72 Months")))))</f>
        <v>37-48 Months</v>
      </c>
    </row>
    <row r="3450" spans="1:24" x14ac:dyDescent="0.3">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s="5">
        <v>229.55</v>
      </c>
      <c r="U3450" t="s">
        <v>23</v>
      </c>
      <c r="V3450" s="5">
        <f>IFERROR(VALUE(TRIM(TelcoData2[[#This Row],[TotalCharges]])),"")</f>
        <v>229.55</v>
      </c>
      <c r="W3450">
        <f>IF(TelcoData2[[#This Row],[Churn]]="Yes",1,0)</f>
        <v>1</v>
      </c>
      <c r="X3450" t="str">
        <f>IF(TelcoData2[[#This Row],[tenure]]&lt;=12,"0-12 Months",
IF(TelcoData2[[#This Row],[tenure]]&lt;=24,"13-24 Months",
IF(TelcoData2[[#This Row],[tenure]]&lt;=36,"25-36 Months",
IF(TelcoData2[[#This Row],[tenure]]&lt;=48,"37-48 Months",
IF(TelcoData2[[#This Row],[tenure]]&lt;=60,"49-60 Months",
"61-72 Months")))))</f>
        <v>0-12 Months</v>
      </c>
    </row>
    <row r="3451" spans="1:24" x14ac:dyDescent="0.3">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s="5">
        <v>4976.1499999999996</v>
      </c>
      <c r="U3451" t="s">
        <v>24</v>
      </c>
      <c r="V3451" s="5">
        <f>IFERROR(VALUE(TRIM(TelcoData2[[#This Row],[TotalCharges]])),"")</f>
        <v>4976.1499999999996</v>
      </c>
      <c r="W3451">
        <f>IF(TelcoData2[[#This Row],[Churn]]="Yes",1,0)</f>
        <v>0</v>
      </c>
      <c r="X3451" t="str">
        <f>IF(TelcoData2[[#This Row],[tenure]]&lt;=12,"0-12 Months",
IF(TelcoData2[[#This Row],[tenure]]&lt;=24,"13-24 Months",
IF(TelcoData2[[#This Row],[tenure]]&lt;=36,"25-36 Months",
IF(TelcoData2[[#This Row],[tenure]]&lt;=48,"37-48 Months",
IF(TelcoData2[[#This Row],[tenure]]&lt;=60,"49-60 Months",
"61-72 Months")))))</f>
        <v>49-60 Months</v>
      </c>
    </row>
    <row r="3452" spans="1:24" x14ac:dyDescent="0.3">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s="5">
        <v>7308.95</v>
      </c>
      <c r="U3452" t="s">
        <v>24</v>
      </c>
      <c r="V3452" s="5">
        <f>IFERROR(VALUE(TRIM(TelcoData2[[#This Row],[TotalCharges]])),"")</f>
        <v>7308.95</v>
      </c>
      <c r="W3452">
        <f>IF(TelcoData2[[#This Row],[Churn]]="Yes",1,0)</f>
        <v>0</v>
      </c>
      <c r="X3452" t="str">
        <f>IF(TelcoData2[[#This Row],[tenure]]&lt;=12,"0-12 Months",
IF(TelcoData2[[#This Row],[tenure]]&lt;=24,"13-24 Months",
IF(TelcoData2[[#This Row],[tenure]]&lt;=36,"25-36 Months",
IF(TelcoData2[[#This Row],[tenure]]&lt;=48,"37-48 Months",
IF(TelcoData2[[#This Row],[tenure]]&lt;=60,"49-60 Months",
"61-72 Months")))))</f>
        <v>61-72 Months</v>
      </c>
    </row>
    <row r="3453" spans="1:24" x14ac:dyDescent="0.3">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s="5">
        <v>4555.2</v>
      </c>
      <c r="U3453" t="s">
        <v>24</v>
      </c>
      <c r="V3453" s="5">
        <f>IFERROR(VALUE(TRIM(TelcoData2[[#This Row],[TotalCharges]])),"")</f>
        <v>4555.2</v>
      </c>
      <c r="W3453">
        <f>IF(TelcoData2[[#This Row],[Churn]]="Yes",1,0)</f>
        <v>0</v>
      </c>
      <c r="X3453" t="str">
        <f>IF(TelcoData2[[#This Row],[tenure]]&lt;=12,"0-12 Months",
IF(TelcoData2[[#This Row],[tenure]]&lt;=24,"13-24 Months",
IF(TelcoData2[[#This Row],[tenure]]&lt;=36,"25-36 Months",
IF(TelcoData2[[#This Row],[tenure]]&lt;=48,"37-48 Months",
IF(TelcoData2[[#This Row],[tenure]]&lt;=60,"49-60 Months",
"61-72 Months")))))</f>
        <v>61-72 Months</v>
      </c>
    </row>
    <row r="3454" spans="1:24" x14ac:dyDescent="0.3">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s="5">
        <v>44.95</v>
      </c>
      <c r="U3454" t="s">
        <v>24</v>
      </c>
      <c r="V3454" s="5">
        <f>IFERROR(VALUE(TRIM(TelcoData2[[#This Row],[TotalCharges]])),"")</f>
        <v>44.95</v>
      </c>
      <c r="W3454">
        <f>IF(TelcoData2[[#This Row],[Churn]]="Yes",1,0)</f>
        <v>0</v>
      </c>
      <c r="X3454" t="str">
        <f>IF(TelcoData2[[#This Row],[tenure]]&lt;=12,"0-12 Months",
IF(TelcoData2[[#This Row],[tenure]]&lt;=24,"13-24 Months",
IF(TelcoData2[[#This Row],[tenure]]&lt;=36,"25-36 Months",
IF(TelcoData2[[#This Row],[tenure]]&lt;=48,"37-48 Months",
IF(TelcoData2[[#This Row],[tenure]]&lt;=60,"49-60 Months",
"61-72 Months")))))</f>
        <v>0-12 Months</v>
      </c>
    </row>
    <row r="3455" spans="1:24" x14ac:dyDescent="0.3">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s="5">
        <v>6982.5</v>
      </c>
      <c r="U3455" t="s">
        <v>24</v>
      </c>
      <c r="V3455" s="5">
        <f>IFERROR(VALUE(TRIM(TelcoData2[[#This Row],[TotalCharges]])),"")</f>
        <v>6982.5</v>
      </c>
      <c r="W3455">
        <f>IF(TelcoData2[[#This Row],[Churn]]="Yes",1,0)</f>
        <v>0</v>
      </c>
      <c r="X3455" t="str">
        <f>IF(TelcoData2[[#This Row],[tenure]]&lt;=12,"0-12 Months",
IF(TelcoData2[[#This Row],[tenure]]&lt;=24,"13-24 Months",
IF(TelcoData2[[#This Row],[tenure]]&lt;=36,"25-36 Months",
IF(TelcoData2[[#This Row],[tenure]]&lt;=48,"37-48 Months",
IF(TelcoData2[[#This Row],[tenure]]&lt;=60,"49-60 Months",
"61-72 Months")))))</f>
        <v>61-72 Months</v>
      </c>
    </row>
    <row r="3456" spans="1:24" x14ac:dyDescent="0.3">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s="5">
        <v>1025.1500000000001</v>
      </c>
      <c r="U3456" t="s">
        <v>24</v>
      </c>
      <c r="V3456" s="5">
        <f>IFERROR(VALUE(TRIM(TelcoData2[[#This Row],[TotalCharges]])),"")</f>
        <v>1025.1500000000001</v>
      </c>
      <c r="W3456">
        <f>IF(TelcoData2[[#This Row],[Churn]]="Yes",1,0)</f>
        <v>0</v>
      </c>
      <c r="X3456" t="str">
        <f>IF(TelcoData2[[#This Row],[tenure]]&lt;=12,"0-12 Months",
IF(TelcoData2[[#This Row],[tenure]]&lt;=24,"13-24 Months",
IF(TelcoData2[[#This Row],[tenure]]&lt;=36,"25-36 Months",
IF(TelcoData2[[#This Row],[tenure]]&lt;=48,"37-48 Months",
IF(TelcoData2[[#This Row],[tenure]]&lt;=60,"49-60 Months",
"61-72 Months")))))</f>
        <v>25-36 Months</v>
      </c>
    </row>
    <row r="3457" spans="1:24" x14ac:dyDescent="0.3">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s="5">
        <v>90.55</v>
      </c>
      <c r="U3457" t="s">
        <v>23</v>
      </c>
      <c r="V3457" s="5">
        <f>IFERROR(VALUE(TRIM(TelcoData2[[#This Row],[TotalCharges]])),"")</f>
        <v>90.55</v>
      </c>
      <c r="W3457">
        <f>IF(TelcoData2[[#This Row],[Churn]]="Yes",1,0)</f>
        <v>1</v>
      </c>
      <c r="X3457" t="str">
        <f>IF(TelcoData2[[#This Row],[tenure]]&lt;=12,"0-12 Months",
IF(TelcoData2[[#This Row],[tenure]]&lt;=24,"13-24 Months",
IF(TelcoData2[[#This Row],[tenure]]&lt;=36,"25-36 Months",
IF(TelcoData2[[#This Row],[tenure]]&lt;=48,"37-48 Months",
IF(TelcoData2[[#This Row],[tenure]]&lt;=60,"49-60 Months",
"61-72 Months")))))</f>
        <v>0-12 Months</v>
      </c>
    </row>
    <row r="3458" spans="1:24" x14ac:dyDescent="0.3">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s="5">
        <v>5714.2</v>
      </c>
      <c r="U3458" t="s">
        <v>24</v>
      </c>
      <c r="V3458" s="5">
        <f>IFERROR(VALUE(TRIM(TelcoData2[[#This Row],[TotalCharges]])),"")</f>
        <v>5714.2</v>
      </c>
      <c r="W3458">
        <f>IF(TelcoData2[[#This Row],[Churn]]="Yes",1,0)</f>
        <v>0</v>
      </c>
      <c r="X3458" t="str">
        <f>IF(TelcoData2[[#This Row],[tenure]]&lt;=12,"0-12 Months",
IF(TelcoData2[[#This Row],[tenure]]&lt;=24,"13-24 Months",
IF(TelcoData2[[#This Row],[tenure]]&lt;=36,"25-36 Months",
IF(TelcoData2[[#This Row],[tenure]]&lt;=48,"37-48 Months",
IF(TelcoData2[[#This Row],[tenure]]&lt;=60,"49-60 Months",
"61-72 Months")))))</f>
        <v>61-72 Months</v>
      </c>
    </row>
    <row r="3459" spans="1:24" x14ac:dyDescent="0.3">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s="5">
        <v>19.5</v>
      </c>
      <c r="U3459" t="s">
        <v>24</v>
      </c>
      <c r="V3459" s="5">
        <f>IFERROR(VALUE(TRIM(TelcoData2[[#This Row],[TotalCharges]])),"")</f>
        <v>19.5</v>
      </c>
      <c r="W3459">
        <f>IF(TelcoData2[[#This Row],[Churn]]="Yes",1,0)</f>
        <v>0</v>
      </c>
      <c r="X3459" t="str">
        <f>IF(TelcoData2[[#This Row],[tenure]]&lt;=12,"0-12 Months",
IF(TelcoData2[[#This Row],[tenure]]&lt;=24,"13-24 Months",
IF(TelcoData2[[#This Row],[tenure]]&lt;=36,"25-36 Months",
IF(TelcoData2[[#This Row],[tenure]]&lt;=48,"37-48 Months",
IF(TelcoData2[[#This Row],[tenure]]&lt;=60,"49-60 Months",
"61-72 Months")))))</f>
        <v>0-12 Months</v>
      </c>
    </row>
    <row r="3460" spans="1:24" x14ac:dyDescent="0.3">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s="5">
        <v>2274.35</v>
      </c>
      <c r="U3460" t="s">
        <v>23</v>
      </c>
      <c r="V3460" s="5">
        <f>IFERROR(VALUE(TRIM(TelcoData2[[#This Row],[TotalCharges]])),"")</f>
        <v>2274.35</v>
      </c>
      <c r="W3460">
        <f>IF(TelcoData2[[#This Row],[Churn]]="Yes",1,0)</f>
        <v>1</v>
      </c>
      <c r="X3460" t="str">
        <f>IF(TelcoData2[[#This Row],[tenure]]&lt;=12,"0-12 Months",
IF(TelcoData2[[#This Row],[tenure]]&lt;=24,"13-24 Months",
IF(TelcoData2[[#This Row],[tenure]]&lt;=36,"25-36 Months",
IF(TelcoData2[[#This Row],[tenure]]&lt;=48,"37-48 Months",
IF(TelcoData2[[#This Row],[tenure]]&lt;=60,"49-60 Months",
"61-72 Months")))))</f>
        <v>25-36 Months</v>
      </c>
    </row>
    <row r="3461" spans="1:24" x14ac:dyDescent="0.3">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s="5">
        <v>789.55</v>
      </c>
      <c r="U3461" t="s">
        <v>24</v>
      </c>
      <c r="V3461" s="5">
        <f>IFERROR(VALUE(TRIM(TelcoData2[[#This Row],[TotalCharges]])),"")</f>
        <v>789.55</v>
      </c>
      <c r="W3461">
        <f>IF(TelcoData2[[#This Row],[Churn]]="Yes",1,0)</f>
        <v>0</v>
      </c>
      <c r="X3461" t="str">
        <f>IF(TelcoData2[[#This Row],[tenure]]&lt;=12,"0-12 Months",
IF(TelcoData2[[#This Row],[tenure]]&lt;=24,"13-24 Months",
IF(TelcoData2[[#This Row],[tenure]]&lt;=36,"25-36 Months",
IF(TelcoData2[[#This Row],[tenure]]&lt;=48,"37-48 Months",
IF(TelcoData2[[#This Row],[tenure]]&lt;=60,"49-60 Months",
"61-72 Months")))))</f>
        <v>25-36 Months</v>
      </c>
    </row>
    <row r="3462" spans="1:24" x14ac:dyDescent="0.3">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s="5">
        <v>4834</v>
      </c>
      <c r="U3462" t="s">
        <v>24</v>
      </c>
      <c r="V3462" s="5">
        <f>IFERROR(VALUE(TRIM(TelcoData2[[#This Row],[TotalCharges]])),"")</f>
        <v>4834</v>
      </c>
      <c r="W3462">
        <f>IF(TelcoData2[[#This Row],[Churn]]="Yes",1,0)</f>
        <v>0</v>
      </c>
      <c r="X3462" t="str">
        <f>IF(TelcoData2[[#This Row],[tenure]]&lt;=12,"0-12 Months",
IF(TelcoData2[[#This Row],[tenure]]&lt;=24,"13-24 Months",
IF(TelcoData2[[#This Row],[tenure]]&lt;=36,"25-36 Months",
IF(TelcoData2[[#This Row],[tenure]]&lt;=48,"37-48 Months",
IF(TelcoData2[[#This Row],[tenure]]&lt;=60,"49-60 Months",
"61-72 Months")))))</f>
        <v>37-48 Months</v>
      </c>
    </row>
    <row r="3463" spans="1:24" x14ac:dyDescent="0.3">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s="5">
        <v>3131.8</v>
      </c>
      <c r="U3463" t="s">
        <v>24</v>
      </c>
      <c r="V3463" s="5">
        <f>IFERROR(VALUE(TRIM(TelcoData2[[#This Row],[TotalCharges]])),"")</f>
        <v>3131.8</v>
      </c>
      <c r="W3463">
        <f>IF(TelcoData2[[#This Row],[Churn]]="Yes",1,0)</f>
        <v>0</v>
      </c>
      <c r="X3463" t="str">
        <f>IF(TelcoData2[[#This Row],[tenure]]&lt;=12,"0-12 Months",
IF(TelcoData2[[#This Row],[tenure]]&lt;=24,"13-24 Months",
IF(TelcoData2[[#This Row],[tenure]]&lt;=36,"25-36 Months",
IF(TelcoData2[[#This Row],[tenure]]&lt;=48,"37-48 Months",
IF(TelcoData2[[#This Row],[tenure]]&lt;=60,"49-60 Months",
"61-72 Months")))))</f>
        <v>49-60 Months</v>
      </c>
    </row>
    <row r="3464" spans="1:24" x14ac:dyDescent="0.3">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s="5">
        <v>602.54999999999995</v>
      </c>
      <c r="U3464" t="s">
        <v>23</v>
      </c>
      <c r="V3464" s="5">
        <f>IFERROR(VALUE(TRIM(TelcoData2[[#This Row],[TotalCharges]])),"")</f>
        <v>602.54999999999995</v>
      </c>
      <c r="W3464">
        <f>IF(TelcoData2[[#This Row],[Churn]]="Yes",1,0)</f>
        <v>1</v>
      </c>
      <c r="X3464" t="str">
        <f>IF(TelcoData2[[#This Row],[tenure]]&lt;=12,"0-12 Months",
IF(TelcoData2[[#This Row],[tenure]]&lt;=24,"13-24 Months",
IF(TelcoData2[[#This Row],[tenure]]&lt;=36,"25-36 Months",
IF(TelcoData2[[#This Row],[tenure]]&lt;=48,"37-48 Months",
IF(TelcoData2[[#This Row],[tenure]]&lt;=60,"49-60 Months",
"61-72 Months")))))</f>
        <v>0-12 Months</v>
      </c>
    </row>
    <row r="3465" spans="1:24" x14ac:dyDescent="0.3">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s="5">
        <v>3369.25</v>
      </c>
      <c r="U3465" t="s">
        <v>24</v>
      </c>
      <c r="V3465" s="5">
        <f>IFERROR(VALUE(TRIM(TelcoData2[[#This Row],[TotalCharges]])),"")</f>
        <v>3369.25</v>
      </c>
      <c r="W3465">
        <f>IF(TelcoData2[[#This Row],[Churn]]="Yes",1,0)</f>
        <v>0</v>
      </c>
      <c r="X3465" t="str">
        <f>IF(TelcoData2[[#This Row],[tenure]]&lt;=12,"0-12 Months",
IF(TelcoData2[[#This Row],[tenure]]&lt;=24,"13-24 Months",
IF(TelcoData2[[#This Row],[tenure]]&lt;=36,"25-36 Months",
IF(TelcoData2[[#This Row],[tenure]]&lt;=48,"37-48 Months",
IF(TelcoData2[[#This Row],[tenure]]&lt;=60,"49-60 Months",
"61-72 Months")))))</f>
        <v>37-48 Months</v>
      </c>
    </row>
    <row r="3466" spans="1:24" x14ac:dyDescent="0.3">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s="5">
        <v>2674.15</v>
      </c>
      <c r="U3466" t="s">
        <v>24</v>
      </c>
      <c r="V3466" s="5">
        <f>IFERROR(VALUE(TRIM(TelcoData2[[#This Row],[TotalCharges]])),"")</f>
        <v>2674.15</v>
      </c>
      <c r="W3466">
        <f>IF(TelcoData2[[#This Row],[Churn]]="Yes",1,0)</f>
        <v>0</v>
      </c>
      <c r="X3466" t="str">
        <f>IF(TelcoData2[[#This Row],[tenure]]&lt;=12,"0-12 Months",
IF(TelcoData2[[#This Row],[tenure]]&lt;=24,"13-24 Months",
IF(TelcoData2[[#This Row],[tenure]]&lt;=36,"25-36 Months",
IF(TelcoData2[[#This Row],[tenure]]&lt;=48,"37-48 Months",
IF(TelcoData2[[#This Row],[tenure]]&lt;=60,"49-60 Months",
"61-72 Months")))))</f>
        <v>25-36 Months</v>
      </c>
    </row>
    <row r="3467" spans="1:24" x14ac:dyDescent="0.3">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s="5">
        <v>199.75</v>
      </c>
      <c r="U3467" t="s">
        <v>24</v>
      </c>
      <c r="V3467" s="5">
        <f>IFERROR(VALUE(TRIM(TelcoData2[[#This Row],[TotalCharges]])),"")</f>
        <v>199.75</v>
      </c>
      <c r="W3467">
        <f>IF(TelcoData2[[#This Row],[Churn]]="Yes",1,0)</f>
        <v>0</v>
      </c>
      <c r="X3467" t="str">
        <f>IF(TelcoData2[[#This Row],[tenure]]&lt;=12,"0-12 Months",
IF(TelcoData2[[#This Row],[tenure]]&lt;=24,"13-24 Months",
IF(TelcoData2[[#This Row],[tenure]]&lt;=36,"25-36 Months",
IF(TelcoData2[[#This Row],[tenure]]&lt;=48,"37-48 Months",
IF(TelcoData2[[#This Row],[tenure]]&lt;=60,"49-60 Months",
"61-72 Months")))))</f>
        <v>0-12 Months</v>
      </c>
    </row>
    <row r="3468" spans="1:24" x14ac:dyDescent="0.3">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s="5">
        <v>1790.8</v>
      </c>
      <c r="U3468" t="s">
        <v>24</v>
      </c>
      <c r="V3468" s="5">
        <f>IFERROR(VALUE(TRIM(TelcoData2[[#This Row],[TotalCharges]])),"")</f>
        <v>1790.8</v>
      </c>
      <c r="W3468">
        <f>IF(TelcoData2[[#This Row],[Churn]]="Yes",1,0)</f>
        <v>0</v>
      </c>
      <c r="X3468" t="str">
        <f>IF(TelcoData2[[#This Row],[tenure]]&lt;=12,"0-12 Months",
IF(TelcoData2[[#This Row],[tenure]]&lt;=24,"13-24 Months",
IF(TelcoData2[[#This Row],[tenure]]&lt;=36,"25-36 Months",
IF(TelcoData2[[#This Row],[tenure]]&lt;=48,"37-48 Months",
IF(TelcoData2[[#This Row],[tenure]]&lt;=60,"49-60 Months",
"61-72 Months")))))</f>
        <v>61-72 Months</v>
      </c>
    </row>
    <row r="3469" spans="1:24" x14ac:dyDescent="0.3">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s="5">
        <v>449.75</v>
      </c>
      <c r="U3469" t="s">
        <v>23</v>
      </c>
      <c r="V3469" s="5">
        <f>IFERROR(VALUE(TRIM(TelcoData2[[#This Row],[TotalCharges]])),"")</f>
        <v>449.75</v>
      </c>
      <c r="W3469">
        <f>IF(TelcoData2[[#This Row],[Churn]]="Yes",1,0)</f>
        <v>1</v>
      </c>
      <c r="X3469" t="str">
        <f>IF(TelcoData2[[#This Row],[tenure]]&lt;=12,"0-12 Months",
IF(TelcoData2[[#This Row],[tenure]]&lt;=24,"13-24 Months",
IF(TelcoData2[[#This Row],[tenure]]&lt;=36,"25-36 Months",
IF(TelcoData2[[#This Row],[tenure]]&lt;=48,"37-48 Months",
IF(TelcoData2[[#This Row],[tenure]]&lt;=60,"49-60 Months",
"61-72 Months")))))</f>
        <v>0-12 Months</v>
      </c>
    </row>
    <row r="3470" spans="1:24" x14ac:dyDescent="0.3">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s="5">
        <v>19.7</v>
      </c>
      <c r="U3470" t="s">
        <v>24</v>
      </c>
      <c r="V3470" s="5">
        <f>IFERROR(VALUE(TRIM(TelcoData2[[#This Row],[TotalCharges]])),"")</f>
        <v>19.7</v>
      </c>
      <c r="W3470">
        <f>IF(TelcoData2[[#This Row],[Churn]]="Yes",1,0)</f>
        <v>0</v>
      </c>
      <c r="X3470" t="str">
        <f>IF(TelcoData2[[#This Row],[tenure]]&lt;=12,"0-12 Months",
IF(TelcoData2[[#This Row],[tenure]]&lt;=24,"13-24 Months",
IF(TelcoData2[[#This Row],[tenure]]&lt;=36,"25-36 Months",
IF(TelcoData2[[#This Row],[tenure]]&lt;=48,"37-48 Months",
IF(TelcoData2[[#This Row],[tenure]]&lt;=60,"49-60 Months",
"61-72 Months")))))</f>
        <v>0-12 Months</v>
      </c>
    </row>
    <row r="3471" spans="1:24" x14ac:dyDescent="0.3">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s="5">
        <v>1400.3</v>
      </c>
      <c r="U3471" t="s">
        <v>24</v>
      </c>
      <c r="V3471" s="5">
        <f>IFERROR(VALUE(TRIM(TelcoData2[[#This Row],[TotalCharges]])),"")</f>
        <v>1400.3</v>
      </c>
      <c r="W3471">
        <f>IF(TelcoData2[[#This Row],[Churn]]="Yes",1,0)</f>
        <v>0</v>
      </c>
      <c r="X3471" t="str">
        <f>IF(TelcoData2[[#This Row],[tenure]]&lt;=12,"0-12 Months",
IF(TelcoData2[[#This Row],[tenure]]&lt;=24,"13-24 Months",
IF(TelcoData2[[#This Row],[tenure]]&lt;=36,"25-36 Months",
IF(TelcoData2[[#This Row],[tenure]]&lt;=48,"37-48 Months",
IF(TelcoData2[[#This Row],[tenure]]&lt;=60,"49-60 Months",
"61-72 Months")))))</f>
        <v>13-24 Months</v>
      </c>
    </row>
    <row r="3472" spans="1:24" x14ac:dyDescent="0.3">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s="5">
        <v>411.6</v>
      </c>
      <c r="U3472" t="s">
        <v>24</v>
      </c>
      <c r="V3472" s="5">
        <f>IFERROR(VALUE(TRIM(TelcoData2[[#This Row],[TotalCharges]])),"")</f>
        <v>411.6</v>
      </c>
      <c r="W3472">
        <f>IF(TelcoData2[[#This Row],[Churn]]="Yes",1,0)</f>
        <v>0</v>
      </c>
      <c r="X3472" t="str">
        <f>IF(TelcoData2[[#This Row],[tenure]]&lt;=12,"0-12 Months",
IF(TelcoData2[[#This Row],[tenure]]&lt;=24,"13-24 Months",
IF(TelcoData2[[#This Row],[tenure]]&lt;=36,"25-36 Months",
IF(TelcoData2[[#This Row],[tenure]]&lt;=48,"37-48 Months",
IF(TelcoData2[[#This Row],[tenure]]&lt;=60,"49-60 Months",
"61-72 Months")))))</f>
        <v>0-12 Months</v>
      </c>
    </row>
    <row r="3473" spans="1:24" x14ac:dyDescent="0.3">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s="5">
        <v>741</v>
      </c>
      <c r="U3473" t="s">
        <v>24</v>
      </c>
      <c r="V3473" s="5">
        <f>IFERROR(VALUE(TRIM(TelcoData2[[#This Row],[TotalCharges]])),"")</f>
        <v>741</v>
      </c>
      <c r="W3473">
        <f>IF(TelcoData2[[#This Row],[Churn]]="Yes",1,0)</f>
        <v>0</v>
      </c>
      <c r="X3473" t="str">
        <f>IF(TelcoData2[[#This Row],[tenure]]&lt;=12,"0-12 Months",
IF(TelcoData2[[#This Row],[tenure]]&lt;=24,"13-24 Months",
IF(TelcoData2[[#This Row],[tenure]]&lt;=36,"25-36 Months",
IF(TelcoData2[[#This Row],[tenure]]&lt;=48,"37-48 Months",
IF(TelcoData2[[#This Row],[tenure]]&lt;=60,"49-60 Months",
"61-72 Months")))))</f>
        <v>25-36 Months</v>
      </c>
    </row>
    <row r="3474" spans="1:24" x14ac:dyDescent="0.3">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s="5">
        <v>5841.35</v>
      </c>
      <c r="U3474" t="s">
        <v>24</v>
      </c>
      <c r="V3474" s="5">
        <f>IFERROR(VALUE(TRIM(TelcoData2[[#This Row],[TotalCharges]])),"")</f>
        <v>5841.35</v>
      </c>
      <c r="W3474">
        <f>IF(TelcoData2[[#This Row],[Churn]]="Yes",1,0)</f>
        <v>0</v>
      </c>
      <c r="X3474" t="str">
        <f>IF(TelcoData2[[#This Row],[tenure]]&lt;=12,"0-12 Months",
IF(TelcoData2[[#This Row],[tenure]]&lt;=24,"13-24 Months",
IF(TelcoData2[[#This Row],[tenure]]&lt;=36,"25-36 Months",
IF(TelcoData2[[#This Row],[tenure]]&lt;=48,"37-48 Months",
IF(TelcoData2[[#This Row],[tenure]]&lt;=60,"49-60 Months",
"61-72 Months")))))</f>
        <v>49-60 Months</v>
      </c>
    </row>
    <row r="3475" spans="1:24" x14ac:dyDescent="0.3">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s="5">
        <v>4512.7</v>
      </c>
      <c r="U3475" t="s">
        <v>23</v>
      </c>
      <c r="V3475" s="5">
        <f>IFERROR(VALUE(TRIM(TelcoData2[[#This Row],[TotalCharges]])),"")</f>
        <v>4512.7</v>
      </c>
      <c r="W3475">
        <f>IF(TelcoData2[[#This Row],[Churn]]="Yes",1,0)</f>
        <v>1</v>
      </c>
      <c r="X3475" t="str">
        <f>IF(TelcoData2[[#This Row],[tenure]]&lt;=12,"0-12 Months",
IF(TelcoData2[[#This Row],[tenure]]&lt;=24,"13-24 Months",
IF(TelcoData2[[#This Row],[tenure]]&lt;=36,"25-36 Months",
IF(TelcoData2[[#This Row],[tenure]]&lt;=48,"37-48 Months",
IF(TelcoData2[[#This Row],[tenure]]&lt;=60,"49-60 Months",
"61-72 Months")))))</f>
        <v>37-48 Months</v>
      </c>
    </row>
    <row r="3476" spans="1:24" x14ac:dyDescent="0.3">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s="5">
        <v>5688.45</v>
      </c>
      <c r="U3476" t="s">
        <v>24</v>
      </c>
      <c r="V3476" s="5">
        <f>IFERROR(VALUE(TRIM(TelcoData2[[#This Row],[TotalCharges]])),"")</f>
        <v>5688.45</v>
      </c>
      <c r="W3476">
        <f>IF(TelcoData2[[#This Row],[Churn]]="Yes",1,0)</f>
        <v>0</v>
      </c>
      <c r="X3476" t="str">
        <f>IF(TelcoData2[[#This Row],[tenure]]&lt;=12,"0-12 Months",
IF(TelcoData2[[#This Row],[tenure]]&lt;=24,"13-24 Months",
IF(TelcoData2[[#This Row],[tenure]]&lt;=36,"25-36 Months",
IF(TelcoData2[[#This Row],[tenure]]&lt;=48,"37-48 Months",
IF(TelcoData2[[#This Row],[tenure]]&lt;=60,"49-60 Months",
"61-72 Months")))))</f>
        <v>61-72 Months</v>
      </c>
    </row>
    <row r="3477" spans="1:24" x14ac:dyDescent="0.3">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s="5">
        <v>31.9</v>
      </c>
      <c r="U3477" t="s">
        <v>24</v>
      </c>
      <c r="V3477" s="5">
        <f>IFERROR(VALUE(TRIM(TelcoData2[[#This Row],[TotalCharges]])),"")</f>
        <v>31.9</v>
      </c>
      <c r="W3477">
        <f>IF(TelcoData2[[#This Row],[Churn]]="Yes",1,0)</f>
        <v>0</v>
      </c>
      <c r="X3477" t="str">
        <f>IF(TelcoData2[[#This Row],[tenure]]&lt;=12,"0-12 Months",
IF(TelcoData2[[#This Row],[tenure]]&lt;=24,"13-24 Months",
IF(TelcoData2[[#This Row],[tenure]]&lt;=36,"25-36 Months",
IF(TelcoData2[[#This Row],[tenure]]&lt;=48,"37-48 Months",
IF(TelcoData2[[#This Row],[tenure]]&lt;=60,"49-60 Months",
"61-72 Months")))))</f>
        <v>0-12 Months</v>
      </c>
    </row>
    <row r="3478" spans="1:24" x14ac:dyDescent="0.3">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s="5">
        <v>6674.65</v>
      </c>
      <c r="U3478" t="s">
        <v>24</v>
      </c>
      <c r="V3478" s="5">
        <f>IFERROR(VALUE(TRIM(TelcoData2[[#This Row],[TotalCharges]])),"")</f>
        <v>6674.65</v>
      </c>
      <c r="W3478">
        <f>IF(TelcoData2[[#This Row],[Churn]]="Yes",1,0)</f>
        <v>0</v>
      </c>
      <c r="X3478" t="str">
        <f>IF(TelcoData2[[#This Row],[tenure]]&lt;=12,"0-12 Months",
IF(TelcoData2[[#This Row],[tenure]]&lt;=24,"13-24 Months",
IF(TelcoData2[[#This Row],[tenure]]&lt;=36,"25-36 Months",
IF(TelcoData2[[#This Row],[tenure]]&lt;=48,"37-48 Months",
IF(TelcoData2[[#This Row],[tenure]]&lt;=60,"49-60 Months",
"61-72 Months")))))</f>
        <v>61-72 Months</v>
      </c>
    </row>
    <row r="3479" spans="1:24" x14ac:dyDescent="0.3">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s="5">
        <v>1345.75</v>
      </c>
      <c r="U3479" t="s">
        <v>24</v>
      </c>
      <c r="V3479" s="5">
        <f>IFERROR(VALUE(TRIM(TelcoData2[[#This Row],[TotalCharges]])),"")</f>
        <v>1345.75</v>
      </c>
      <c r="W3479">
        <f>IF(TelcoData2[[#This Row],[Churn]]="Yes",1,0)</f>
        <v>0</v>
      </c>
      <c r="X3479" t="str">
        <f>IF(TelcoData2[[#This Row],[tenure]]&lt;=12,"0-12 Months",
IF(TelcoData2[[#This Row],[tenure]]&lt;=24,"13-24 Months",
IF(TelcoData2[[#This Row],[tenure]]&lt;=36,"25-36 Months",
IF(TelcoData2[[#This Row],[tenure]]&lt;=48,"37-48 Months",
IF(TelcoData2[[#This Row],[tenure]]&lt;=60,"49-60 Months",
"61-72 Months")))))</f>
        <v>13-24 Months</v>
      </c>
    </row>
    <row r="3480" spans="1:24" x14ac:dyDescent="0.3">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s="5">
        <v>1843.05</v>
      </c>
      <c r="U3480" t="s">
        <v>24</v>
      </c>
      <c r="V3480" s="5">
        <f>IFERROR(VALUE(TRIM(TelcoData2[[#This Row],[TotalCharges]])),"")</f>
        <v>1843.05</v>
      </c>
      <c r="W3480">
        <f>IF(TelcoData2[[#This Row],[Churn]]="Yes",1,0)</f>
        <v>0</v>
      </c>
      <c r="X3480" t="str">
        <f>IF(TelcoData2[[#This Row],[tenure]]&lt;=12,"0-12 Months",
IF(TelcoData2[[#This Row],[tenure]]&lt;=24,"13-24 Months",
IF(TelcoData2[[#This Row],[tenure]]&lt;=36,"25-36 Months",
IF(TelcoData2[[#This Row],[tenure]]&lt;=48,"37-48 Months",
IF(TelcoData2[[#This Row],[tenure]]&lt;=60,"49-60 Months",
"61-72 Months")))))</f>
        <v>13-24 Months</v>
      </c>
    </row>
    <row r="3481" spans="1:24" x14ac:dyDescent="0.3">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s="5">
        <v>196.95</v>
      </c>
      <c r="U3481" t="s">
        <v>23</v>
      </c>
      <c r="V3481" s="5">
        <f>IFERROR(VALUE(TRIM(TelcoData2[[#This Row],[TotalCharges]])),"")</f>
        <v>196.95</v>
      </c>
      <c r="W3481">
        <f>IF(TelcoData2[[#This Row],[Churn]]="Yes",1,0)</f>
        <v>1</v>
      </c>
      <c r="X3481" t="str">
        <f>IF(TelcoData2[[#This Row],[tenure]]&lt;=12,"0-12 Months",
IF(TelcoData2[[#This Row],[tenure]]&lt;=24,"13-24 Months",
IF(TelcoData2[[#This Row],[tenure]]&lt;=36,"25-36 Months",
IF(TelcoData2[[#This Row],[tenure]]&lt;=48,"37-48 Months",
IF(TelcoData2[[#This Row],[tenure]]&lt;=60,"49-60 Months",
"61-72 Months")))))</f>
        <v>0-12 Months</v>
      </c>
    </row>
    <row r="3482" spans="1:24" x14ac:dyDescent="0.3">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s="5">
        <v>1433.8</v>
      </c>
      <c r="U3482" t="s">
        <v>24</v>
      </c>
      <c r="V3482" s="5">
        <f>IFERROR(VALUE(TRIM(TelcoData2[[#This Row],[TotalCharges]])),"")</f>
        <v>1433.8</v>
      </c>
      <c r="W3482">
        <f>IF(TelcoData2[[#This Row],[Churn]]="Yes",1,0)</f>
        <v>0</v>
      </c>
      <c r="X3482" t="str">
        <f>IF(TelcoData2[[#This Row],[tenure]]&lt;=12,"0-12 Months",
IF(TelcoData2[[#This Row],[tenure]]&lt;=24,"13-24 Months",
IF(TelcoData2[[#This Row],[tenure]]&lt;=36,"25-36 Months",
IF(TelcoData2[[#This Row],[tenure]]&lt;=48,"37-48 Months",
IF(TelcoData2[[#This Row],[tenure]]&lt;=60,"49-60 Months",
"61-72 Months")))))</f>
        <v>61-72 Months</v>
      </c>
    </row>
    <row r="3483" spans="1:24" x14ac:dyDescent="0.3">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s="5">
        <v>214.55</v>
      </c>
      <c r="U3483" t="s">
        <v>24</v>
      </c>
      <c r="V3483" s="5">
        <f>IFERROR(VALUE(TRIM(TelcoData2[[#This Row],[TotalCharges]])),"")</f>
        <v>214.55</v>
      </c>
      <c r="W3483">
        <f>IF(TelcoData2[[#This Row],[Churn]]="Yes",1,0)</f>
        <v>0</v>
      </c>
      <c r="X3483" t="str">
        <f>IF(TelcoData2[[#This Row],[tenure]]&lt;=12,"0-12 Months",
IF(TelcoData2[[#This Row],[tenure]]&lt;=24,"13-24 Months",
IF(TelcoData2[[#This Row],[tenure]]&lt;=36,"25-36 Months",
IF(TelcoData2[[#This Row],[tenure]]&lt;=48,"37-48 Months",
IF(TelcoData2[[#This Row],[tenure]]&lt;=60,"49-60 Months",
"61-72 Months")))))</f>
        <v>0-12 Months</v>
      </c>
    </row>
    <row r="3484" spans="1:24" x14ac:dyDescent="0.3">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s="5">
        <v>865.85</v>
      </c>
      <c r="U3484" t="s">
        <v>24</v>
      </c>
      <c r="V3484" s="5">
        <f>IFERROR(VALUE(TRIM(TelcoData2[[#This Row],[TotalCharges]])),"")</f>
        <v>865.85</v>
      </c>
      <c r="W3484">
        <f>IF(TelcoData2[[#This Row],[Churn]]="Yes",1,0)</f>
        <v>0</v>
      </c>
      <c r="X3484" t="str">
        <f>IF(TelcoData2[[#This Row],[tenure]]&lt;=12,"0-12 Months",
IF(TelcoData2[[#This Row],[tenure]]&lt;=24,"13-24 Months",
IF(TelcoData2[[#This Row],[tenure]]&lt;=36,"25-36 Months",
IF(TelcoData2[[#This Row],[tenure]]&lt;=48,"37-48 Months",
IF(TelcoData2[[#This Row],[tenure]]&lt;=60,"49-60 Months",
"61-72 Months")))))</f>
        <v>13-24 Months</v>
      </c>
    </row>
    <row r="3485" spans="1:24" x14ac:dyDescent="0.3">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s="5">
        <v>1358.6</v>
      </c>
      <c r="U3485" t="s">
        <v>24</v>
      </c>
      <c r="V3485" s="5">
        <f>IFERROR(VALUE(TRIM(TelcoData2[[#This Row],[TotalCharges]])),"")</f>
        <v>1358.6</v>
      </c>
      <c r="W3485">
        <f>IF(TelcoData2[[#This Row],[Churn]]="Yes",1,0)</f>
        <v>0</v>
      </c>
      <c r="X3485" t="str">
        <f>IF(TelcoData2[[#This Row],[tenure]]&lt;=12,"0-12 Months",
IF(TelcoData2[[#This Row],[tenure]]&lt;=24,"13-24 Months",
IF(TelcoData2[[#This Row],[tenure]]&lt;=36,"25-36 Months",
IF(TelcoData2[[#This Row],[tenure]]&lt;=48,"37-48 Months",
IF(TelcoData2[[#This Row],[tenure]]&lt;=60,"49-60 Months",
"61-72 Months")))))</f>
        <v>13-24 Months</v>
      </c>
    </row>
    <row r="3486" spans="1:24" x14ac:dyDescent="0.3">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s="5">
        <v>3147.15</v>
      </c>
      <c r="U3486" t="s">
        <v>24</v>
      </c>
      <c r="V3486" s="5">
        <f>IFERROR(VALUE(TRIM(TelcoData2[[#This Row],[TotalCharges]])),"")</f>
        <v>3147.15</v>
      </c>
      <c r="W3486">
        <f>IF(TelcoData2[[#This Row],[Churn]]="Yes",1,0)</f>
        <v>0</v>
      </c>
      <c r="X3486" t="str">
        <f>IF(TelcoData2[[#This Row],[tenure]]&lt;=12,"0-12 Months",
IF(TelcoData2[[#This Row],[tenure]]&lt;=24,"13-24 Months",
IF(TelcoData2[[#This Row],[tenure]]&lt;=36,"25-36 Months",
IF(TelcoData2[[#This Row],[tenure]]&lt;=48,"37-48 Months",
IF(TelcoData2[[#This Row],[tenure]]&lt;=60,"49-60 Months",
"61-72 Months")))))</f>
        <v>37-48 Months</v>
      </c>
    </row>
    <row r="3487" spans="1:24" x14ac:dyDescent="0.3">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s="5">
        <v>131.05000000000001</v>
      </c>
      <c r="U3487" t="s">
        <v>23</v>
      </c>
      <c r="V3487" s="5">
        <f>IFERROR(VALUE(TRIM(TelcoData2[[#This Row],[TotalCharges]])),"")</f>
        <v>131.05000000000001</v>
      </c>
      <c r="W3487">
        <f>IF(TelcoData2[[#This Row],[Churn]]="Yes",1,0)</f>
        <v>1</v>
      </c>
      <c r="X3487" t="str">
        <f>IF(TelcoData2[[#This Row],[tenure]]&lt;=12,"0-12 Months",
IF(TelcoData2[[#This Row],[tenure]]&lt;=24,"13-24 Months",
IF(TelcoData2[[#This Row],[tenure]]&lt;=36,"25-36 Months",
IF(TelcoData2[[#This Row],[tenure]]&lt;=48,"37-48 Months",
IF(TelcoData2[[#This Row],[tenure]]&lt;=60,"49-60 Months",
"61-72 Months")))))</f>
        <v>0-12 Months</v>
      </c>
    </row>
    <row r="3488" spans="1:24" x14ac:dyDescent="0.3">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s="5">
        <v>4535.8500000000004</v>
      </c>
      <c r="U3488" t="s">
        <v>24</v>
      </c>
      <c r="V3488" s="5">
        <f>IFERROR(VALUE(TRIM(TelcoData2[[#This Row],[TotalCharges]])),"")</f>
        <v>4535.8500000000004</v>
      </c>
      <c r="W3488">
        <f>IF(TelcoData2[[#This Row],[Churn]]="Yes",1,0)</f>
        <v>0</v>
      </c>
      <c r="X3488" t="str">
        <f>IF(TelcoData2[[#This Row],[tenure]]&lt;=12,"0-12 Months",
IF(TelcoData2[[#This Row],[tenure]]&lt;=24,"13-24 Months",
IF(TelcoData2[[#This Row],[tenure]]&lt;=36,"25-36 Months",
IF(TelcoData2[[#This Row],[tenure]]&lt;=48,"37-48 Months",
IF(TelcoData2[[#This Row],[tenure]]&lt;=60,"49-60 Months",
"61-72 Months")))))</f>
        <v>37-48 Months</v>
      </c>
    </row>
    <row r="3489" spans="1:24" x14ac:dyDescent="0.3">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s="5">
        <v>1078.75</v>
      </c>
      <c r="U3489" t="s">
        <v>24</v>
      </c>
      <c r="V3489" s="5">
        <f>IFERROR(VALUE(TRIM(TelcoData2[[#This Row],[TotalCharges]])),"")</f>
        <v>1078.75</v>
      </c>
      <c r="W3489">
        <f>IF(TelcoData2[[#This Row],[Churn]]="Yes",1,0)</f>
        <v>0</v>
      </c>
      <c r="X3489" t="str">
        <f>IF(TelcoData2[[#This Row],[tenure]]&lt;=12,"0-12 Months",
IF(TelcoData2[[#This Row],[tenure]]&lt;=24,"13-24 Months",
IF(TelcoData2[[#This Row],[tenure]]&lt;=36,"25-36 Months",
IF(TelcoData2[[#This Row],[tenure]]&lt;=48,"37-48 Months",
IF(TelcoData2[[#This Row],[tenure]]&lt;=60,"49-60 Months",
"61-72 Months")))))</f>
        <v>49-60 Months</v>
      </c>
    </row>
    <row r="3490" spans="1:24" x14ac:dyDescent="0.3">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s="5">
        <v>542.4</v>
      </c>
      <c r="U3490" t="s">
        <v>24</v>
      </c>
      <c r="V3490" s="5">
        <f>IFERROR(VALUE(TRIM(TelcoData2[[#This Row],[TotalCharges]])),"")</f>
        <v>542.4</v>
      </c>
      <c r="W3490">
        <f>IF(TelcoData2[[#This Row],[Churn]]="Yes",1,0)</f>
        <v>0</v>
      </c>
      <c r="X3490" t="str">
        <f>IF(TelcoData2[[#This Row],[tenure]]&lt;=12,"0-12 Months",
IF(TelcoData2[[#This Row],[tenure]]&lt;=24,"13-24 Months",
IF(TelcoData2[[#This Row],[tenure]]&lt;=36,"25-36 Months",
IF(TelcoData2[[#This Row],[tenure]]&lt;=48,"37-48 Months",
IF(TelcoData2[[#This Row],[tenure]]&lt;=60,"49-60 Months",
"61-72 Months")))))</f>
        <v>0-12 Months</v>
      </c>
    </row>
    <row r="3491" spans="1:24" x14ac:dyDescent="0.3">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s="5">
        <v>2312.5500000000002</v>
      </c>
      <c r="U3491" t="s">
        <v>24</v>
      </c>
      <c r="V3491" s="5">
        <f>IFERROR(VALUE(TRIM(TelcoData2[[#This Row],[TotalCharges]])),"")</f>
        <v>2312.5500000000002</v>
      </c>
      <c r="W3491">
        <f>IF(TelcoData2[[#This Row],[Churn]]="Yes",1,0)</f>
        <v>0</v>
      </c>
      <c r="X3491" t="str">
        <f>IF(TelcoData2[[#This Row],[tenure]]&lt;=12,"0-12 Months",
IF(TelcoData2[[#This Row],[tenure]]&lt;=24,"13-24 Months",
IF(TelcoData2[[#This Row],[tenure]]&lt;=36,"25-36 Months",
IF(TelcoData2[[#This Row],[tenure]]&lt;=48,"37-48 Months",
IF(TelcoData2[[#This Row],[tenure]]&lt;=60,"49-60 Months",
"61-72 Months")))))</f>
        <v>25-36 Months</v>
      </c>
    </row>
    <row r="3492" spans="1:24" x14ac:dyDescent="0.3">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s="5">
        <v>415.05</v>
      </c>
      <c r="U3492" t="s">
        <v>23</v>
      </c>
      <c r="V3492" s="5">
        <f>IFERROR(VALUE(TRIM(TelcoData2[[#This Row],[TotalCharges]])),"")</f>
        <v>415.05</v>
      </c>
      <c r="W3492">
        <f>IF(TelcoData2[[#This Row],[Churn]]="Yes",1,0)</f>
        <v>1</v>
      </c>
      <c r="X3492" t="str">
        <f>IF(TelcoData2[[#This Row],[tenure]]&lt;=12,"0-12 Months",
IF(TelcoData2[[#This Row],[tenure]]&lt;=24,"13-24 Months",
IF(TelcoData2[[#This Row],[tenure]]&lt;=36,"25-36 Months",
IF(TelcoData2[[#This Row],[tenure]]&lt;=48,"37-48 Months",
IF(TelcoData2[[#This Row],[tenure]]&lt;=60,"49-60 Months",
"61-72 Months")))))</f>
        <v>0-12 Months</v>
      </c>
    </row>
    <row r="3493" spans="1:24" x14ac:dyDescent="0.3">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s="5">
        <v>3250.45</v>
      </c>
      <c r="U3493" t="s">
        <v>24</v>
      </c>
      <c r="V3493" s="5">
        <f>IFERROR(VALUE(TRIM(TelcoData2[[#This Row],[TotalCharges]])),"")</f>
        <v>3250.45</v>
      </c>
      <c r="W3493">
        <f>IF(TelcoData2[[#This Row],[Churn]]="Yes",1,0)</f>
        <v>0</v>
      </c>
      <c r="X3493" t="str">
        <f>IF(TelcoData2[[#This Row],[tenure]]&lt;=12,"0-12 Months",
IF(TelcoData2[[#This Row],[tenure]]&lt;=24,"13-24 Months",
IF(TelcoData2[[#This Row],[tenure]]&lt;=36,"25-36 Months",
IF(TelcoData2[[#This Row],[tenure]]&lt;=48,"37-48 Months",
IF(TelcoData2[[#This Row],[tenure]]&lt;=60,"49-60 Months",
"61-72 Months")))))</f>
        <v>37-48 Months</v>
      </c>
    </row>
    <row r="3494" spans="1:24" x14ac:dyDescent="0.3">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s="5">
        <v>98.5</v>
      </c>
      <c r="U3494" t="s">
        <v>24</v>
      </c>
      <c r="V3494" s="5">
        <f>IFERROR(VALUE(TRIM(TelcoData2[[#This Row],[TotalCharges]])),"")</f>
        <v>98.5</v>
      </c>
      <c r="W3494">
        <f>IF(TelcoData2[[#This Row],[Churn]]="Yes",1,0)</f>
        <v>0</v>
      </c>
      <c r="X3494" t="str">
        <f>IF(TelcoData2[[#This Row],[tenure]]&lt;=12,"0-12 Months",
IF(TelcoData2[[#This Row],[tenure]]&lt;=24,"13-24 Months",
IF(TelcoData2[[#This Row],[tenure]]&lt;=36,"25-36 Months",
IF(TelcoData2[[#This Row],[tenure]]&lt;=48,"37-48 Months",
IF(TelcoData2[[#This Row],[tenure]]&lt;=60,"49-60 Months",
"61-72 Months")))))</f>
        <v>0-12 Months</v>
      </c>
    </row>
    <row r="3495" spans="1:24" x14ac:dyDescent="0.3">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s="5">
        <v>87.9</v>
      </c>
      <c r="U3495" t="s">
        <v>24</v>
      </c>
      <c r="V3495" s="5">
        <f>IFERROR(VALUE(TRIM(TelcoData2[[#This Row],[TotalCharges]])),"")</f>
        <v>87.9</v>
      </c>
      <c r="W3495">
        <f>IF(TelcoData2[[#This Row],[Churn]]="Yes",1,0)</f>
        <v>0</v>
      </c>
      <c r="X3495" t="str">
        <f>IF(TelcoData2[[#This Row],[tenure]]&lt;=12,"0-12 Months",
IF(TelcoData2[[#This Row],[tenure]]&lt;=24,"13-24 Months",
IF(TelcoData2[[#This Row],[tenure]]&lt;=36,"25-36 Months",
IF(TelcoData2[[#This Row],[tenure]]&lt;=48,"37-48 Months",
IF(TelcoData2[[#This Row],[tenure]]&lt;=60,"49-60 Months",
"61-72 Months")))))</f>
        <v>0-12 Months</v>
      </c>
    </row>
    <row r="3496" spans="1:24" x14ac:dyDescent="0.3">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s="5">
        <v>754.65</v>
      </c>
      <c r="U3496" t="s">
        <v>23</v>
      </c>
      <c r="V3496" s="5">
        <f>IFERROR(VALUE(TRIM(TelcoData2[[#This Row],[TotalCharges]])),"")</f>
        <v>754.65</v>
      </c>
      <c r="W3496">
        <f>IF(TelcoData2[[#This Row],[Churn]]="Yes",1,0)</f>
        <v>1</v>
      </c>
      <c r="X3496" t="str">
        <f>IF(TelcoData2[[#This Row],[tenure]]&lt;=12,"0-12 Months",
IF(TelcoData2[[#This Row],[tenure]]&lt;=24,"13-24 Months",
IF(TelcoData2[[#This Row],[tenure]]&lt;=36,"25-36 Months",
IF(TelcoData2[[#This Row],[tenure]]&lt;=48,"37-48 Months",
IF(TelcoData2[[#This Row],[tenure]]&lt;=60,"49-60 Months",
"61-72 Months")))))</f>
        <v>0-12 Months</v>
      </c>
    </row>
    <row r="3497" spans="1:24" x14ac:dyDescent="0.3">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s="5">
        <v>75.349999999999994</v>
      </c>
      <c r="U3497" t="s">
        <v>23</v>
      </c>
      <c r="V3497" s="5">
        <f>IFERROR(VALUE(TRIM(TelcoData2[[#This Row],[TotalCharges]])),"")</f>
        <v>75.349999999999994</v>
      </c>
      <c r="W3497">
        <f>IF(TelcoData2[[#This Row],[Churn]]="Yes",1,0)</f>
        <v>1</v>
      </c>
      <c r="X3497" t="str">
        <f>IF(TelcoData2[[#This Row],[tenure]]&lt;=12,"0-12 Months",
IF(TelcoData2[[#This Row],[tenure]]&lt;=24,"13-24 Months",
IF(TelcoData2[[#This Row],[tenure]]&lt;=36,"25-36 Months",
IF(TelcoData2[[#This Row],[tenure]]&lt;=48,"37-48 Months",
IF(TelcoData2[[#This Row],[tenure]]&lt;=60,"49-60 Months",
"61-72 Months")))))</f>
        <v>0-12 Months</v>
      </c>
    </row>
    <row r="3498" spans="1:24" x14ac:dyDescent="0.3">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s="5">
        <v>1952.25</v>
      </c>
      <c r="U3498" t="s">
        <v>24</v>
      </c>
      <c r="V3498" s="5">
        <f>IFERROR(VALUE(TRIM(TelcoData2[[#This Row],[TotalCharges]])),"")</f>
        <v>1952.25</v>
      </c>
      <c r="W3498">
        <f>IF(TelcoData2[[#This Row],[Churn]]="Yes",1,0)</f>
        <v>0</v>
      </c>
      <c r="X3498" t="str">
        <f>IF(TelcoData2[[#This Row],[tenure]]&lt;=12,"0-12 Months",
IF(TelcoData2[[#This Row],[tenure]]&lt;=24,"13-24 Months",
IF(TelcoData2[[#This Row],[tenure]]&lt;=36,"25-36 Months",
IF(TelcoData2[[#This Row],[tenure]]&lt;=48,"37-48 Months",
IF(TelcoData2[[#This Row],[tenure]]&lt;=60,"49-60 Months",
"61-72 Months")))))</f>
        <v>25-36 Months</v>
      </c>
    </row>
    <row r="3499" spans="1:24" x14ac:dyDescent="0.3">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s="5">
        <v>153.80000000000001</v>
      </c>
      <c r="U3499" t="s">
        <v>24</v>
      </c>
      <c r="V3499" s="5">
        <f>IFERROR(VALUE(TRIM(TelcoData2[[#This Row],[TotalCharges]])),"")</f>
        <v>153.80000000000001</v>
      </c>
      <c r="W3499">
        <f>IF(TelcoData2[[#This Row],[Churn]]="Yes",1,0)</f>
        <v>0</v>
      </c>
      <c r="X3499" t="str">
        <f>IF(TelcoData2[[#This Row],[tenure]]&lt;=12,"0-12 Months",
IF(TelcoData2[[#This Row],[tenure]]&lt;=24,"13-24 Months",
IF(TelcoData2[[#This Row],[tenure]]&lt;=36,"25-36 Months",
IF(TelcoData2[[#This Row],[tenure]]&lt;=48,"37-48 Months",
IF(TelcoData2[[#This Row],[tenure]]&lt;=60,"49-60 Months",
"61-72 Months")))))</f>
        <v>0-12 Months</v>
      </c>
    </row>
    <row r="3500" spans="1:24" x14ac:dyDescent="0.3">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s="5">
        <v>3198.6</v>
      </c>
      <c r="U3500" t="s">
        <v>23</v>
      </c>
      <c r="V3500" s="5">
        <f>IFERROR(VALUE(TRIM(TelcoData2[[#This Row],[TotalCharges]])),"")</f>
        <v>3198.6</v>
      </c>
      <c r="W3500">
        <f>IF(TelcoData2[[#This Row],[Churn]]="Yes",1,0)</f>
        <v>1</v>
      </c>
      <c r="X3500" t="str">
        <f>IF(TelcoData2[[#This Row],[tenure]]&lt;=12,"0-12 Months",
IF(TelcoData2[[#This Row],[tenure]]&lt;=24,"13-24 Months",
IF(TelcoData2[[#This Row],[tenure]]&lt;=36,"25-36 Months",
IF(TelcoData2[[#This Row],[tenure]]&lt;=48,"37-48 Months",
IF(TelcoData2[[#This Row],[tenure]]&lt;=60,"49-60 Months",
"61-72 Months")))))</f>
        <v>37-48 Months</v>
      </c>
    </row>
    <row r="3501" spans="1:24" x14ac:dyDescent="0.3">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s="5">
        <v>20.9</v>
      </c>
      <c r="U3501" t="s">
        <v>23</v>
      </c>
      <c r="V3501" s="5">
        <f>IFERROR(VALUE(TRIM(TelcoData2[[#This Row],[TotalCharges]])),"")</f>
        <v>20.9</v>
      </c>
      <c r="W3501">
        <f>IF(TelcoData2[[#This Row],[Churn]]="Yes",1,0)</f>
        <v>1</v>
      </c>
      <c r="X3501" t="str">
        <f>IF(TelcoData2[[#This Row],[tenure]]&lt;=12,"0-12 Months",
IF(TelcoData2[[#This Row],[tenure]]&lt;=24,"13-24 Months",
IF(TelcoData2[[#This Row],[tenure]]&lt;=36,"25-36 Months",
IF(TelcoData2[[#This Row],[tenure]]&lt;=48,"37-48 Months",
IF(TelcoData2[[#This Row],[tenure]]&lt;=60,"49-60 Months",
"61-72 Months")))))</f>
        <v>0-12 Months</v>
      </c>
    </row>
    <row r="3502" spans="1:24" x14ac:dyDescent="0.3">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s="5">
        <v>5610.15</v>
      </c>
      <c r="U3502" t="s">
        <v>24</v>
      </c>
      <c r="V3502" s="5">
        <f>IFERROR(VALUE(TRIM(TelcoData2[[#This Row],[TotalCharges]])),"")</f>
        <v>5610.15</v>
      </c>
      <c r="W3502">
        <f>IF(TelcoData2[[#This Row],[Churn]]="Yes",1,0)</f>
        <v>0</v>
      </c>
      <c r="X3502" t="str">
        <f>IF(TelcoData2[[#This Row],[tenure]]&lt;=12,"0-12 Months",
IF(TelcoData2[[#This Row],[tenure]]&lt;=24,"13-24 Months",
IF(TelcoData2[[#This Row],[tenure]]&lt;=36,"25-36 Months",
IF(TelcoData2[[#This Row],[tenure]]&lt;=48,"37-48 Months",
IF(TelcoData2[[#This Row],[tenure]]&lt;=60,"49-60 Months",
"61-72 Months")))))</f>
        <v>49-60 Months</v>
      </c>
    </row>
    <row r="3503" spans="1:24" x14ac:dyDescent="0.3">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s="5">
        <v>4519.5</v>
      </c>
      <c r="U3503" t="s">
        <v>24</v>
      </c>
      <c r="V3503" s="5">
        <f>IFERROR(VALUE(TRIM(TelcoData2[[#This Row],[TotalCharges]])),"")</f>
        <v>4519.5</v>
      </c>
      <c r="W3503">
        <f>IF(TelcoData2[[#This Row],[Churn]]="Yes",1,0)</f>
        <v>0</v>
      </c>
      <c r="X3503" t="str">
        <f>IF(TelcoData2[[#This Row],[tenure]]&lt;=12,"0-12 Months",
IF(TelcoData2[[#This Row],[tenure]]&lt;=24,"13-24 Months",
IF(TelcoData2[[#This Row],[tenure]]&lt;=36,"25-36 Months",
IF(TelcoData2[[#This Row],[tenure]]&lt;=48,"37-48 Months",
IF(TelcoData2[[#This Row],[tenure]]&lt;=60,"49-60 Months",
"61-72 Months")))))</f>
        <v>49-60 Months</v>
      </c>
    </row>
    <row r="3504" spans="1:24" x14ac:dyDescent="0.3">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s="5">
        <v>2440.25</v>
      </c>
      <c r="U3504" t="s">
        <v>24</v>
      </c>
      <c r="V3504" s="5">
        <f>IFERROR(VALUE(TRIM(TelcoData2[[#This Row],[TotalCharges]])),"")</f>
        <v>2440.25</v>
      </c>
      <c r="W3504">
        <f>IF(TelcoData2[[#This Row],[Churn]]="Yes",1,0)</f>
        <v>0</v>
      </c>
      <c r="X3504" t="str">
        <f>IF(TelcoData2[[#This Row],[tenure]]&lt;=12,"0-12 Months",
IF(TelcoData2[[#This Row],[tenure]]&lt;=24,"13-24 Months",
IF(TelcoData2[[#This Row],[tenure]]&lt;=36,"25-36 Months",
IF(TelcoData2[[#This Row],[tenure]]&lt;=48,"37-48 Months",
IF(TelcoData2[[#This Row],[tenure]]&lt;=60,"49-60 Months",
"61-72 Months")))))</f>
        <v>37-48 Months</v>
      </c>
    </row>
    <row r="3505" spans="1:24" x14ac:dyDescent="0.3">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s="5">
        <v>6860.6</v>
      </c>
      <c r="U3505" t="s">
        <v>24</v>
      </c>
      <c r="V3505" s="5">
        <f>IFERROR(VALUE(TRIM(TelcoData2[[#This Row],[TotalCharges]])),"")</f>
        <v>6860.6</v>
      </c>
      <c r="W3505">
        <f>IF(TelcoData2[[#This Row],[Churn]]="Yes",1,0)</f>
        <v>0</v>
      </c>
      <c r="X3505" t="str">
        <f>IF(TelcoData2[[#This Row],[tenure]]&lt;=12,"0-12 Months",
IF(TelcoData2[[#This Row],[tenure]]&lt;=24,"13-24 Months",
IF(TelcoData2[[#This Row],[tenure]]&lt;=36,"25-36 Months",
IF(TelcoData2[[#This Row],[tenure]]&lt;=48,"37-48 Months",
IF(TelcoData2[[#This Row],[tenure]]&lt;=60,"49-60 Months",
"61-72 Months")))))</f>
        <v>61-72 Months</v>
      </c>
    </row>
    <row r="3506" spans="1:24" x14ac:dyDescent="0.3">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s="5">
        <v>1377.7</v>
      </c>
      <c r="U3506" t="s">
        <v>24</v>
      </c>
      <c r="V3506" s="5">
        <f>IFERROR(VALUE(TRIM(TelcoData2[[#This Row],[TotalCharges]])),"")</f>
        <v>1377.7</v>
      </c>
      <c r="W3506">
        <f>IF(TelcoData2[[#This Row],[Churn]]="Yes",1,0)</f>
        <v>0</v>
      </c>
      <c r="X3506" t="str">
        <f>IF(TelcoData2[[#This Row],[tenure]]&lt;=12,"0-12 Months",
IF(TelcoData2[[#This Row],[tenure]]&lt;=24,"13-24 Months",
IF(TelcoData2[[#This Row],[tenure]]&lt;=36,"25-36 Months",
IF(TelcoData2[[#This Row],[tenure]]&lt;=48,"37-48 Months",
IF(TelcoData2[[#This Row],[tenure]]&lt;=60,"49-60 Months",
"61-72 Months")))))</f>
        <v>61-72 Months</v>
      </c>
    </row>
    <row r="3507" spans="1:24" x14ac:dyDescent="0.3">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s="5">
        <v>190.25</v>
      </c>
      <c r="U3507" t="s">
        <v>24</v>
      </c>
      <c r="V3507" s="5">
        <f>IFERROR(VALUE(TRIM(TelcoData2[[#This Row],[TotalCharges]])),"")</f>
        <v>190.25</v>
      </c>
      <c r="W3507">
        <f>IF(TelcoData2[[#This Row],[Churn]]="Yes",1,0)</f>
        <v>0</v>
      </c>
      <c r="X3507" t="str">
        <f>IF(TelcoData2[[#This Row],[tenure]]&lt;=12,"0-12 Months",
IF(TelcoData2[[#This Row],[tenure]]&lt;=24,"13-24 Months",
IF(TelcoData2[[#This Row],[tenure]]&lt;=36,"25-36 Months",
IF(TelcoData2[[#This Row],[tenure]]&lt;=48,"37-48 Months",
IF(TelcoData2[[#This Row],[tenure]]&lt;=60,"49-60 Months",
"61-72 Months")))))</f>
        <v>0-12 Months</v>
      </c>
    </row>
    <row r="3508" spans="1:24" x14ac:dyDescent="0.3">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s="5">
        <v>1651.95</v>
      </c>
      <c r="U3508" t="s">
        <v>24</v>
      </c>
      <c r="V3508" s="5">
        <f>IFERROR(VALUE(TRIM(TelcoData2[[#This Row],[TotalCharges]])),"")</f>
        <v>1651.95</v>
      </c>
      <c r="W3508">
        <f>IF(TelcoData2[[#This Row],[Churn]]="Yes",1,0)</f>
        <v>0</v>
      </c>
      <c r="X3508" t="str">
        <f>IF(TelcoData2[[#This Row],[tenure]]&lt;=12,"0-12 Months",
IF(TelcoData2[[#This Row],[tenure]]&lt;=24,"13-24 Months",
IF(TelcoData2[[#This Row],[tenure]]&lt;=36,"25-36 Months",
IF(TelcoData2[[#This Row],[tenure]]&lt;=48,"37-48 Months",
IF(TelcoData2[[#This Row],[tenure]]&lt;=60,"49-60 Months",
"61-72 Months")))))</f>
        <v>13-24 Months</v>
      </c>
    </row>
    <row r="3509" spans="1:24" x14ac:dyDescent="0.3">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s="5">
        <v>78.3</v>
      </c>
      <c r="U3509" t="s">
        <v>24</v>
      </c>
      <c r="V3509" s="5">
        <f>IFERROR(VALUE(TRIM(TelcoData2[[#This Row],[TotalCharges]])),"")</f>
        <v>78.3</v>
      </c>
      <c r="W3509">
        <f>IF(TelcoData2[[#This Row],[Churn]]="Yes",1,0)</f>
        <v>0</v>
      </c>
      <c r="X3509" t="str">
        <f>IF(TelcoData2[[#This Row],[tenure]]&lt;=12,"0-12 Months",
IF(TelcoData2[[#This Row],[tenure]]&lt;=24,"13-24 Months",
IF(TelcoData2[[#This Row],[tenure]]&lt;=36,"25-36 Months",
IF(TelcoData2[[#This Row],[tenure]]&lt;=48,"37-48 Months",
IF(TelcoData2[[#This Row],[tenure]]&lt;=60,"49-60 Months",
"61-72 Months")))))</f>
        <v>0-12 Months</v>
      </c>
    </row>
    <row r="3510" spans="1:24" x14ac:dyDescent="0.3">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s="5">
        <v>7939.25</v>
      </c>
      <c r="U3510" t="s">
        <v>24</v>
      </c>
      <c r="V3510" s="5">
        <f>IFERROR(VALUE(TRIM(TelcoData2[[#This Row],[TotalCharges]])),"")</f>
        <v>7939.25</v>
      </c>
      <c r="W3510">
        <f>IF(TelcoData2[[#This Row],[Churn]]="Yes",1,0)</f>
        <v>0</v>
      </c>
      <c r="X3510" t="str">
        <f>IF(TelcoData2[[#This Row],[tenure]]&lt;=12,"0-12 Months",
IF(TelcoData2[[#This Row],[tenure]]&lt;=24,"13-24 Months",
IF(TelcoData2[[#This Row],[tenure]]&lt;=36,"25-36 Months",
IF(TelcoData2[[#This Row],[tenure]]&lt;=48,"37-48 Months",
IF(TelcoData2[[#This Row],[tenure]]&lt;=60,"49-60 Months",
"61-72 Months")))))</f>
        <v>61-72 Months</v>
      </c>
    </row>
    <row r="3511" spans="1:24" x14ac:dyDescent="0.3">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s="5">
        <v>44.9</v>
      </c>
      <c r="U3511" t="s">
        <v>24</v>
      </c>
      <c r="V3511" s="5">
        <f>IFERROR(VALUE(TRIM(TelcoData2[[#This Row],[TotalCharges]])),"")</f>
        <v>44.9</v>
      </c>
      <c r="W3511">
        <f>IF(TelcoData2[[#This Row],[Churn]]="Yes",1,0)</f>
        <v>0</v>
      </c>
      <c r="X3511" t="str">
        <f>IF(TelcoData2[[#This Row],[tenure]]&lt;=12,"0-12 Months",
IF(TelcoData2[[#This Row],[tenure]]&lt;=24,"13-24 Months",
IF(TelcoData2[[#This Row],[tenure]]&lt;=36,"25-36 Months",
IF(TelcoData2[[#This Row],[tenure]]&lt;=48,"37-48 Months",
IF(TelcoData2[[#This Row],[tenure]]&lt;=60,"49-60 Months",
"61-72 Months")))))</f>
        <v>0-12 Months</v>
      </c>
    </row>
    <row r="3512" spans="1:24" x14ac:dyDescent="0.3">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s="5">
        <v>576.70000000000005</v>
      </c>
      <c r="U3512" t="s">
        <v>24</v>
      </c>
      <c r="V3512" s="5">
        <f>IFERROR(VALUE(TRIM(TelcoData2[[#This Row],[TotalCharges]])),"")</f>
        <v>576.70000000000005</v>
      </c>
      <c r="W3512">
        <f>IF(TelcoData2[[#This Row],[Churn]]="Yes",1,0)</f>
        <v>0</v>
      </c>
      <c r="X3512" t="str">
        <f>IF(TelcoData2[[#This Row],[tenure]]&lt;=12,"0-12 Months",
IF(TelcoData2[[#This Row],[tenure]]&lt;=24,"13-24 Months",
IF(TelcoData2[[#This Row],[tenure]]&lt;=36,"25-36 Months",
IF(TelcoData2[[#This Row],[tenure]]&lt;=48,"37-48 Months",
IF(TelcoData2[[#This Row],[tenure]]&lt;=60,"49-60 Months",
"61-72 Months")))))</f>
        <v>0-12 Months</v>
      </c>
    </row>
    <row r="3513" spans="1:24" x14ac:dyDescent="0.3">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s="5">
        <v>1279</v>
      </c>
      <c r="U3513" t="s">
        <v>24</v>
      </c>
      <c r="V3513" s="5">
        <f>IFERROR(VALUE(TRIM(TelcoData2[[#This Row],[TotalCharges]])),"")</f>
        <v>1279</v>
      </c>
      <c r="W3513">
        <f>IF(TelcoData2[[#This Row],[Churn]]="Yes",1,0)</f>
        <v>0</v>
      </c>
      <c r="X3513" t="str">
        <f>IF(TelcoData2[[#This Row],[tenure]]&lt;=12,"0-12 Months",
IF(TelcoData2[[#This Row],[tenure]]&lt;=24,"13-24 Months",
IF(TelcoData2[[#This Row],[tenure]]&lt;=36,"25-36 Months",
IF(TelcoData2[[#This Row],[tenure]]&lt;=48,"37-48 Months",
IF(TelcoData2[[#This Row],[tenure]]&lt;=60,"49-60 Months",
"61-72 Months")))))</f>
        <v>49-60 Months</v>
      </c>
    </row>
    <row r="3514" spans="1:24" x14ac:dyDescent="0.3">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s="5">
        <v>1260.7</v>
      </c>
      <c r="U3514" t="s">
        <v>24</v>
      </c>
      <c r="V3514" s="5">
        <f>IFERROR(VALUE(TRIM(TelcoData2[[#This Row],[TotalCharges]])),"")</f>
        <v>1260.7</v>
      </c>
      <c r="W3514">
        <f>IF(TelcoData2[[#This Row],[Churn]]="Yes",1,0)</f>
        <v>0</v>
      </c>
      <c r="X3514" t="str">
        <f>IF(TelcoData2[[#This Row],[tenure]]&lt;=12,"0-12 Months",
IF(TelcoData2[[#This Row],[tenure]]&lt;=24,"13-24 Months",
IF(TelcoData2[[#This Row],[tenure]]&lt;=36,"25-36 Months",
IF(TelcoData2[[#This Row],[tenure]]&lt;=48,"37-48 Months",
IF(TelcoData2[[#This Row],[tenure]]&lt;=60,"49-60 Months",
"61-72 Months")))))</f>
        <v>49-60 Months</v>
      </c>
    </row>
    <row r="3515" spans="1:24" x14ac:dyDescent="0.3">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s="5">
        <v>267.35000000000002</v>
      </c>
      <c r="U3515" t="s">
        <v>24</v>
      </c>
      <c r="V3515" s="5">
        <f>IFERROR(VALUE(TRIM(TelcoData2[[#This Row],[TotalCharges]])),"")</f>
        <v>267.35000000000002</v>
      </c>
      <c r="W3515">
        <f>IF(TelcoData2[[#This Row],[Churn]]="Yes",1,0)</f>
        <v>0</v>
      </c>
      <c r="X3515" t="str">
        <f>IF(TelcoData2[[#This Row],[tenure]]&lt;=12,"0-12 Months",
IF(TelcoData2[[#This Row],[tenure]]&lt;=24,"13-24 Months",
IF(TelcoData2[[#This Row],[tenure]]&lt;=36,"25-36 Months",
IF(TelcoData2[[#This Row],[tenure]]&lt;=48,"37-48 Months",
IF(TelcoData2[[#This Row],[tenure]]&lt;=60,"49-60 Months",
"61-72 Months")))))</f>
        <v>0-12 Months</v>
      </c>
    </row>
    <row r="3516" spans="1:24" x14ac:dyDescent="0.3">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s="5">
        <v>6586.85</v>
      </c>
      <c r="U3516" t="s">
        <v>24</v>
      </c>
      <c r="V3516" s="5">
        <f>IFERROR(VALUE(TRIM(TelcoData2[[#This Row],[TotalCharges]])),"")</f>
        <v>6586.85</v>
      </c>
      <c r="W3516">
        <f>IF(TelcoData2[[#This Row],[Churn]]="Yes",1,0)</f>
        <v>0</v>
      </c>
      <c r="X3516" t="str">
        <f>IF(TelcoData2[[#This Row],[tenure]]&lt;=12,"0-12 Months",
IF(TelcoData2[[#This Row],[tenure]]&lt;=24,"13-24 Months",
IF(TelcoData2[[#This Row],[tenure]]&lt;=36,"25-36 Months",
IF(TelcoData2[[#This Row],[tenure]]&lt;=48,"37-48 Months",
IF(TelcoData2[[#This Row],[tenure]]&lt;=60,"49-60 Months",
"61-72 Months")))))</f>
        <v>49-60 Months</v>
      </c>
    </row>
    <row r="3517" spans="1:24" x14ac:dyDescent="0.3">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s="5">
        <v>934.15</v>
      </c>
      <c r="U3517" t="s">
        <v>24</v>
      </c>
      <c r="V3517" s="5">
        <f>IFERROR(VALUE(TRIM(TelcoData2[[#This Row],[TotalCharges]])),"")</f>
        <v>934.15</v>
      </c>
      <c r="W3517">
        <f>IF(TelcoData2[[#This Row],[Churn]]="Yes",1,0)</f>
        <v>0</v>
      </c>
      <c r="X3517" t="str">
        <f>IF(TelcoData2[[#This Row],[tenure]]&lt;=12,"0-12 Months",
IF(TelcoData2[[#This Row],[tenure]]&lt;=24,"13-24 Months",
IF(TelcoData2[[#This Row],[tenure]]&lt;=36,"25-36 Months",
IF(TelcoData2[[#This Row],[tenure]]&lt;=48,"37-48 Months",
IF(TelcoData2[[#This Row],[tenure]]&lt;=60,"49-60 Months",
"61-72 Months")))))</f>
        <v>13-24 Months</v>
      </c>
    </row>
    <row r="3518" spans="1:24" x14ac:dyDescent="0.3">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s="5">
        <v>123.65</v>
      </c>
      <c r="U3518" t="s">
        <v>23</v>
      </c>
      <c r="V3518" s="5">
        <f>IFERROR(VALUE(TRIM(TelcoData2[[#This Row],[TotalCharges]])),"")</f>
        <v>123.65</v>
      </c>
      <c r="W3518">
        <f>IF(TelcoData2[[#This Row],[Churn]]="Yes",1,0)</f>
        <v>1</v>
      </c>
      <c r="X3518" t="str">
        <f>IF(TelcoData2[[#This Row],[tenure]]&lt;=12,"0-12 Months",
IF(TelcoData2[[#This Row],[tenure]]&lt;=24,"13-24 Months",
IF(TelcoData2[[#This Row],[tenure]]&lt;=36,"25-36 Months",
IF(TelcoData2[[#This Row],[tenure]]&lt;=48,"37-48 Months",
IF(TelcoData2[[#This Row],[tenure]]&lt;=60,"49-60 Months",
"61-72 Months")))))</f>
        <v>0-12 Months</v>
      </c>
    </row>
    <row r="3519" spans="1:24" x14ac:dyDescent="0.3">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s="5">
        <v>7534.65</v>
      </c>
      <c r="U3519" t="s">
        <v>23</v>
      </c>
      <c r="V3519" s="5">
        <f>IFERROR(VALUE(TRIM(TelcoData2[[#This Row],[TotalCharges]])),"")</f>
        <v>7534.65</v>
      </c>
      <c r="W3519">
        <f>IF(TelcoData2[[#This Row],[Churn]]="Yes",1,0)</f>
        <v>1</v>
      </c>
      <c r="X3519" t="str">
        <f>IF(TelcoData2[[#This Row],[tenure]]&lt;=12,"0-12 Months",
IF(TelcoData2[[#This Row],[tenure]]&lt;=24,"13-24 Months",
IF(TelcoData2[[#This Row],[tenure]]&lt;=36,"25-36 Months",
IF(TelcoData2[[#This Row],[tenure]]&lt;=48,"37-48 Months",
IF(TelcoData2[[#This Row],[tenure]]&lt;=60,"49-60 Months",
"61-72 Months")))))</f>
        <v>61-72 Months</v>
      </c>
    </row>
    <row r="3520" spans="1:24" x14ac:dyDescent="0.3">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s="5">
        <v>19.45</v>
      </c>
      <c r="U3520" t="s">
        <v>24</v>
      </c>
      <c r="V3520" s="5">
        <f>IFERROR(VALUE(TRIM(TelcoData2[[#This Row],[TotalCharges]])),"")</f>
        <v>19.45</v>
      </c>
      <c r="W3520">
        <f>IF(TelcoData2[[#This Row],[Churn]]="Yes",1,0)</f>
        <v>0</v>
      </c>
      <c r="X3520" t="str">
        <f>IF(TelcoData2[[#This Row],[tenure]]&lt;=12,"0-12 Months",
IF(TelcoData2[[#This Row],[tenure]]&lt;=24,"13-24 Months",
IF(TelcoData2[[#This Row],[tenure]]&lt;=36,"25-36 Months",
IF(TelcoData2[[#This Row],[tenure]]&lt;=48,"37-48 Months",
IF(TelcoData2[[#This Row],[tenure]]&lt;=60,"49-60 Months",
"61-72 Months")))))</f>
        <v>0-12 Months</v>
      </c>
    </row>
    <row r="3521" spans="1:24" x14ac:dyDescent="0.3">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s="5">
        <v>3645.6</v>
      </c>
      <c r="U3521" t="s">
        <v>24</v>
      </c>
      <c r="V3521" s="5">
        <f>IFERROR(VALUE(TRIM(TelcoData2[[#This Row],[TotalCharges]])),"")</f>
        <v>3645.6</v>
      </c>
      <c r="W3521">
        <f>IF(TelcoData2[[#This Row],[Churn]]="Yes",1,0)</f>
        <v>0</v>
      </c>
      <c r="X3521" t="str">
        <f>IF(TelcoData2[[#This Row],[tenure]]&lt;=12,"0-12 Months",
IF(TelcoData2[[#This Row],[tenure]]&lt;=24,"13-24 Months",
IF(TelcoData2[[#This Row],[tenure]]&lt;=36,"25-36 Months",
IF(TelcoData2[[#This Row],[tenure]]&lt;=48,"37-48 Months",
IF(TelcoData2[[#This Row],[tenure]]&lt;=60,"49-60 Months",
"61-72 Months")))))</f>
        <v>37-48 Months</v>
      </c>
    </row>
    <row r="3522" spans="1:24" x14ac:dyDescent="0.3">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s="5">
        <v>314.45</v>
      </c>
      <c r="U3522" t="s">
        <v>24</v>
      </c>
      <c r="V3522" s="5">
        <f>IFERROR(VALUE(TRIM(TelcoData2[[#This Row],[TotalCharges]])),"")</f>
        <v>314.45</v>
      </c>
      <c r="W3522">
        <f>IF(TelcoData2[[#This Row],[Churn]]="Yes",1,0)</f>
        <v>0</v>
      </c>
      <c r="X3522" t="str">
        <f>IF(TelcoData2[[#This Row],[tenure]]&lt;=12,"0-12 Months",
IF(TelcoData2[[#This Row],[tenure]]&lt;=24,"13-24 Months",
IF(TelcoData2[[#This Row],[tenure]]&lt;=36,"25-36 Months",
IF(TelcoData2[[#This Row],[tenure]]&lt;=48,"37-48 Months",
IF(TelcoData2[[#This Row],[tenure]]&lt;=60,"49-60 Months",
"61-72 Months")))))</f>
        <v>13-24 Months</v>
      </c>
    </row>
    <row r="3523" spans="1:24" x14ac:dyDescent="0.3">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s="5">
        <v>3053</v>
      </c>
      <c r="U3523" t="s">
        <v>24</v>
      </c>
      <c r="V3523" s="5">
        <f>IFERROR(VALUE(TRIM(TelcoData2[[#This Row],[TotalCharges]])),"")</f>
        <v>3053</v>
      </c>
      <c r="W3523">
        <f>IF(TelcoData2[[#This Row],[Churn]]="Yes",1,0)</f>
        <v>0</v>
      </c>
      <c r="X3523" t="str">
        <f>IF(TelcoData2[[#This Row],[tenure]]&lt;=12,"0-12 Months",
IF(TelcoData2[[#This Row],[tenure]]&lt;=24,"13-24 Months",
IF(TelcoData2[[#This Row],[tenure]]&lt;=36,"25-36 Months",
IF(TelcoData2[[#This Row],[tenure]]&lt;=48,"37-48 Months",
IF(TelcoData2[[#This Row],[tenure]]&lt;=60,"49-60 Months",
"61-72 Months")))))</f>
        <v>49-60 Months</v>
      </c>
    </row>
    <row r="3524" spans="1:24" x14ac:dyDescent="0.3">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s="5">
        <v>677.05</v>
      </c>
      <c r="U3524" t="s">
        <v>24</v>
      </c>
      <c r="V3524" s="5">
        <f>IFERROR(VALUE(TRIM(TelcoData2[[#This Row],[TotalCharges]])),"")</f>
        <v>677.05</v>
      </c>
      <c r="W3524">
        <f>IF(TelcoData2[[#This Row],[Churn]]="Yes",1,0)</f>
        <v>0</v>
      </c>
      <c r="X3524" t="str">
        <f>IF(TelcoData2[[#This Row],[tenure]]&lt;=12,"0-12 Months",
IF(TelcoData2[[#This Row],[tenure]]&lt;=24,"13-24 Months",
IF(TelcoData2[[#This Row],[tenure]]&lt;=36,"25-36 Months",
IF(TelcoData2[[#This Row],[tenure]]&lt;=48,"37-48 Months",
IF(TelcoData2[[#This Row],[tenure]]&lt;=60,"49-60 Months",
"61-72 Months")))))</f>
        <v>37-48 Months</v>
      </c>
    </row>
    <row r="3525" spans="1:24" x14ac:dyDescent="0.3">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s="5">
        <v>7965.95</v>
      </c>
      <c r="U3525" t="s">
        <v>24</v>
      </c>
      <c r="V3525" s="5">
        <f>IFERROR(VALUE(TRIM(TelcoData2[[#This Row],[TotalCharges]])),"")</f>
        <v>7965.95</v>
      </c>
      <c r="W3525">
        <f>IF(TelcoData2[[#This Row],[Churn]]="Yes",1,0)</f>
        <v>0</v>
      </c>
      <c r="X3525" t="str">
        <f>IF(TelcoData2[[#This Row],[tenure]]&lt;=12,"0-12 Months",
IF(TelcoData2[[#This Row],[tenure]]&lt;=24,"13-24 Months",
IF(TelcoData2[[#This Row],[tenure]]&lt;=36,"25-36 Months",
IF(TelcoData2[[#This Row],[tenure]]&lt;=48,"37-48 Months",
IF(TelcoData2[[#This Row],[tenure]]&lt;=60,"49-60 Months",
"61-72 Months")))))</f>
        <v>61-72 Months</v>
      </c>
    </row>
    <row r="3526" spans="1:24" x14ac:dyDescent="0.3">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s="5">
        <v>906.85</v>
      </c>
      <c r="U3526" t="s">
        <v>23</v>
      </c>
      <c r="V3526" s="5">
        <f>IFERROR(VALUE(TRIM(TelcoData2[[#This Row],[TotalCharges]])),"")</f>
        <v>906.85</v>
      </c>
      <c r="W3526">
        <f>IF(TelcoData2[[#This Row],[Churn]]="Yes",1,0)</f>
        <v>1</v>
      </c>
      <c r="X3526" t="str">
        <f>IF(TelcoData2[[#This Row],[tenure]]&lt;=12,"0-12 Months",
IF(TelcoData2[[#This Row],[tenure]]&lt;=24,"13-24 Months",
IF(TelcoData2[[#This Row],[tenure]]&lt;=36,"25-36 Months",
IF(TelcoData2[[#This Row],[tenure]]&lt;=48,"37-48 Months",
IF(TelcoData2[[#This Row],[tenure]]&lt;=60,"49-60 Months",
"61-72 Months")))))</f>
        <v>0-12 Months</v>
      </c>
    </row>
    <row r="3527" spans="1:24" x14ac:dyDescent="0.3">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s="5">
        <v>4888.7</v>
      </c>
      <c r="U3527" t="s">
        <v>23</v>
      </c>
      <c r="V3527" s="5">
        <f>IFERROR(VALUE(TRIM(TelcoData2[[#This Row],[TotalCharges]])),"")</f>
        <v>4888.7</v>
      </c>
      <c r="W3527">
        <f>IF(TelcoData2[[#This Row],[Churn]]="Yes",1,0)</f>
        <v>1</v>
      </c>
      <c r="X3527" t="str">
        <f>IF(TelcoData2[[#This Row],[tenure]]&lt;=12,"0-12 Months",
IF(TelcoData2[[#This Row],[tenure]]&lt;=24,"13-24 Months",
IF(TelcoData2[[#This Row],[tenure]]&lt;=36,"25-36 Months",
IF(TelcoData2[[#This Row],[tenure]]&lt;=48,"37-48 Months",
IF(TelcoData2[[#This Row],[tenure]]&lt;=60,"49-60 Months",
"61-72 Months")))))</f>
        <v>49-60 Months</v>
      </c>
    </row>
    <row r="3528" spans="1:24" x14ac:dyDescent="0.3">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s="5">
        <v>237.25</v>
      </c>
      <c r="U3528" t="s">
        <v>23</v>
      </c>
      <c r="V3528" s="5">
        <f>IFERROR(VALUE(TRIM(TelcoData2[[#This Row],[TotalCharges]])),"")</f>
        <v>237.25</v>
      </c>
      <c r="W3528">
        <f>IF(TelcoData2[[#This Row],[Churn]]="Yes",1,0)</f>
        <v>1</v>
      </c>
      <c r="X3528" t="str">
        <f>IF(TelcoData2[[#This Row],[tenure]]&lt;=12,"0-12 Months",
IF(TelcoData2[[#This Row],[tenure]]&lt;=24,"13-24 Months",
IF(TelcoData2[[#This Row],[tenure]]&lt;=36,"25-36 Months",
IF(TelcoData2[[#This Row],[tenure]]&lt;=48,"37-48 Months",
IF(TelcoData2[[#This Row],[tenure]]&lt;=60,"49-60 Months",
"61-72 Months")))))</f>
        <v>0-12 Months</v>
      </c>
    </row>
    <row r="3529" spans="1:24" x14ac:dyDescent="0.3">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s="5">
        <v>74.599999999999994</v>
      </c>
      <c r="U3529" t="s">
        <v>23</v>
      </c>
      <c r="V3529" s="5">
        <f>IFERROR(VALUE(TRIM(TelcoData2[[#This Row],[TotalCharges]])),"")</f>
        <v>74.599999999999994</v>
      </c>
      <c r="W3529">
        <f>IF(TelcoData2[[#This Row],[Churn]]="Yes",1,0)</f>
        <v>1</v>
      </c>
      <c r="X3529" t="str">
        <f>IF(TelcoData2[[#This Row],[tenure]]&lt;=12,"0-12 Months",
IF(TelcoData2[[#This Row],[tenure]]&lt;=24,"13-24 Months",
IF(TelcoData2[[#This Row],[tenure]]&lt;=36,"25-36 Months",
IF(TelcoData2[[#This Row],[tenure]]&lt;=48,"37-48 Months",
IF(TelcoData2[[#This Row],[tenure]]&lt;=60,"49-60 Months",
"61-72 Months")))))</f>
        <v>0-12 Months</v>
      </c>
    </row>
    <row r="3530" spans="1:24" x14ac:dyDescent="0.3">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s="5">
        <v>342.4</v>
      </c>
      <c r="U3530" t="s">
        <v>23</v>
      </c>
      <c r="V3530" s="5">
        <f>IFERROR(VALUE(TRIM(TelcoData2[[#This Row],[TotalCharges]])),"")</f>
        <v>342.4</v>
      </c>
      <c r="W3530">
        <f>IF(TelcoData2[[#This Row],[Churn]]="Yes",1,0)</f>
        <v>1</v>
      </c>
      <c r="X3530" t="str">
        <f>IF(TelcoData2[[#This Row],[tenure]]&lt;=12,"0-12 Months",
IF(TelcoData2[[#This Row],[tenure]]&lt;=24,"13-24 Months",
IF(TelcoData2[[#This Row],[tenure]]&lt;=36,"25-36 Months",
IF(TelcoData2[[#This Row],[tenure]]&lt;=48,"37-48 Months",
IF(TelcoData2[[#This Row],[tenure]]&lt;=60,"49-60 Months",
"61-72 Months")))))</f>
        <v>13-24 Months</v>
      </c>
    </row>
    <row r="3531" spans="1:24" x14ac:dyDescent="0.3">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s="5">
        <v>140.1</v>
      </c>
      <c r="U3531" t="s">
        <v>24</v>
      </c>
      <c r="V3531" s="5">
        <f>IFERROR(VALUE(TRIM(TelcoData2[[#This Row],[TotalCharges]])),"")</f>
        <v>140.1</v>
      </c>
      <c r="W3531">
        <f>IF(TelcoData2[[#This Row],[Churn]]="Yes",1,0)</f>
        <v>0</v>
      </c>
      <c r="X3531" t="str">
        <f>IF(TelcoData2[[#This Row],[tenure]]&lt;=12,"0-12 Months",
IF(TelcoData2[[#This Row],[tenure]]&lt;=24,"13-24 Months",
IF(TelcoData2[[#This Row],[tenure]]&lt;=36,"25-36 Months",
IF(TelcoData2[[#This Row],[tenure]]&lt;=48,"37-48 Months",
IF(TelcoData2[[#This Row],[tenure]]&lt;=60,"49-60 Months",
"61-72 Months")))))</f>
        <v>0-12 Months</v>
      </c>
    </row>
    <row r="3532" spans="1:24" x14ac:dyDescent="0.3">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s="5">
        <v>1108</v>
      </c>
      <c r="U3532" t="s">
        <v>24</v>
      </c>
      <c r="V3532" s="5">
        <f>IFERROR(VALUE(TRIM(TelcoData2[[#This Row],[TotalCharges]])),"")</f>
        <v>1108</v>
      </c>
      <c r="W3532">
        <f>IF(TelcoData2[[#This Row],[Churn]]="Yes",1,0)</f>
        <v>0</v>
      </c>
      <c r="X3532" t="str">
        <f>IF(TelcoData2[[#This Row],[tenure]]&lt;=12,"0-12 Months",
IF(TelcoData2[[#This Row],[tenure]]&lt;=24,"13-24 Months",
IF(TelcoData2[[#This Row],[tenure]]&lt;=36,"25-36 Months",
IF(TelcoData2[[#This Row],[tenure]]&lt;=48,"37-48 Months",
IF(TelcoData2[[#This Row],[tenure]]&lt;=60,"49-60 Months",
"61-72 Months")))))</f>
        <v>13-24 Months</v>
      </c>
    </row>
    <row r="3533" spans="1:24" x14ac:dyDescent="0.3">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s="5">
        <v>295.55</v>
      </c>
      <c r="U3533" t="s">
        <v>24</v>
      </c>
      <c r="V3533" s="5">
        <f>IFERROR(VALUE(TRIM(TelcoData2[[#This Row],[TotalCharges]])),"")</f>
        <v>295.55</v>
      </c>
      <c r="W3533">
        <f>IF(TelcoData2[[#This Row],[Churn]]="Yes",1,0)</f>
        <v>0</v>
      </c>
      <c r="X3533" t="str">
        <f>IF(TelcoData2[[#This Row],[tenure]]&lt;=12,"0-12 Months",
IF(TelcoData2[[#This Row],[tenure]]&lt;=24,"13-24 Months",
IF(TelcoData2[[#This Row],[tenure]]&lt;=36,"25-36 Months",
IF(TelcoData2[[#This Row],[tenure]]&lt;=48,"37-48 Months",
IF(TelcoData2[[#This Row],[tenure]]&lt;=60,"49-60 Months",
"61-72 Months")))))</f>
        <v>13-24 Months</v>
      </c>
    </row>
    <row r="3534" spans="1:24" x14ac:dyDescent="0.3">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s="5">
        <v>892.65</v>
      </c>
      <c r="U3534" t="s">
        <v>23</v>
      </c>
      <c r="V3534" s="5">
        <f>IFERROR(VALUE(TRIM(TelcoData2[[#This Row],[TotalCharges]])),"")</f>
        <v>892.65</v>
      </c>
      <c r="W3534">
        <f>IF(TelcoData2[[#This Row],[Churn]]="Yes",1,0)</f>
        <v>1</v>
      </c>
      <c r="X3534" t="str">
        <f>IF(TelcoData2[[#This Row],[tenure]]&lt;=12,"0-12 Months",
IF(TelcoData2[[#This Row],[tenure]]&lt;=24,"13-24 Months",
IF(TelcoData2[[#This Row],[tenure]]&lt;=36,"25-36 Months",
IF(TelcoData2[[#This Row],[tenure]]&lt;=48,"37-48 Months",
IF(TelcoData2[[#This Row],[tenure]]&lt;=60,"49-60 Months",
"61-72 Months")))))</f>
        <v>13-24 Months</v>
      </c>
    </row>
    <row r="3535" spans="1:24" x14ac:dyDescent="0.3">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s="5">
        <v>198.25</v>
      </c>
      <c r="U3535" t="s">
        <v>24</v>
      </c>
      <c r="V3535" s="5">
        <f>IFERROR(VALUE(TRIM(TelcoData2[[#This Row],[TotalCharges]])),"")</f>
        <v>198.25</v>
      </c>
      <c r="W3535">
        <f>IF(TelcoData2[[#This Row],[Churn]]="Yes",1,0)</f>
        <v>0</v>
      </c>
      <c r="X3535" t="str">
        <f>IF(TelcoData2[[#This Row],[tenure]]&lt;=12,"0-12 Months",
IF(TelcoData2[[#This Row],[tenure]]&lt;=24,"13-24 Months",
IF(TelcoData2[[#This Row],[tenure]]&lt;=36,"25-36 Months",
IF(TelcoData2[[#This Row],[tenure]]&lt;=48,"37-48 Months",
IF(TelcoData2[[#This Row],[tenure]]&lt;=60,"49-60 Months",
"61-72 Months")))))</f>
        <v>0-12 Months</v>
      </c>
    </row>
    <row r="3536" spans="1:24" x14ac:dyDescent="0.3">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s="5">
        <v>4822.8500000000004</v>
      </c>
      <c r="U3536" t="s">
        <v>23</v>
      </c>
      <c r="V3536" s="5">
        <f>IFERROR(VALUE(TRIM(TelcoData2[[#This Row],[TotalCharges]])),"")</f>
        <v>4822.8500000000004</v>
      </c>
      <c r="W3536">
        <f>IF(TelcoData2[[#This Row],[Churn]]="Yes",1,0)</f>
        <v>1</v>
      </c>
      <c r="X3536" t="str">
        <f>IF(TelcoData2[[#This Row],[tenure]]&lt;=12,"0-12 Months",
IF(TelcoData2[[#This Row],[tenure]]&lt;=24,"13-24 Months",
IF(TelcoData2[[#This Row],[tenure]]&lt;=36,"25-36 Months",
IF(TelcoData2[[#This Row],[tenure]]&lt;=48,"37-48 Months",
IF(TelcoData2[[#This Row],[tenure]]&lt;=60,"49-60 Months",
"61-72 Months")))))</f>
        <v>37-48 Months</v>
      </c>
    </row>
    <row r="3537" spans="1:24" x14ac:dyDescent="0.3">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s="5">
        <v>6741.15</v>
      </c>
      <c r="U3537" t="s">
        <v>24</v>
      </c>
      <c r="V3537" s="5">
        <f>IFERROR(VALUE(TRIM(TelcoData2[[#This Row],[TotalCharges]])),"")</f>
        <v>6741.15</v>
      </c>
      <c r="W3537">
        <f>IF(TelcoData2[[#This Row],[Churn]]="Yes",1,0)</f>
        <v>0</v>
      </c>
      <c r="X3537" t="str">
        <f>IF(TelcoData2[[#This Row],[tenure]]&lt;=12,"0-12 Months",
IF(TelcoData2[[#This Row],[tenure]]&lt;=24,"13-24 Months",
IF(TelcoData2[[#This Row],[tenure]]&lt;=36,"25-36 Months",
IF(TelcoData2[[#This Row],[tenure]]&lt;=48,"37-48 Months",
IF(TelcoData2[[#This Row],[tenure]]&lt;=60,"49-60 Months",
"61-72 Months")))))</f>
        <v>61-72 Months</v>
      </c>
    </row>
    <row r="3538" spans="1:24" x14ac:dyDescent="0.3">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s="5">
        <v>79.150000000000006</v>
      </c>
      <c r="U3538" t="s">
        <v>24</v>
      </c>
      <c r="V3538" s="5">
        <f>IFERROR(VALUE(TRIM(TelcoData2[[#This Row],[TotalCharges]])),"")</f>
        <v>79.150000000000006</v>
      </c>
      <c r="W3538">
        <f>IF(TelcoData2[[#This Row],[Churn]]="Yes",1,0)</f>
        <v>0</v>
      </c>
      <c r="X3538" t="str">
        <f>IF(TelcoData2[[#This Row],[tenure]]&lt;=12,"0-12 Months",
IF(TelcoData2[[#This Row],[tenure]]&lt;=24,"13-24 Months",
IF(TelcoData2[[#This Row],[tenure]]&lt;=36,"25-36 Months",
IF(TelcoData2[[#This Row],[tenure]]&lt;=48,"37-48 Months",
IF(TelcoData2[[#This Row],[tenure]]&lt;=60,"49-60 Months",
"61-72 Months")))))</f>
        <v>0-12 Months</v>
      </c>
    </row>
    <row r="3539" spans="1:24" x14ac:dyDescent="0.3">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s="5">
        <v>1355.45</v>
      </c>
      <c r="U3539" t="s">
        <v>24</v>
      </c>
      <c r="V3539" s="5">
        <f>IFERROR(VALUE(TRIM(TelcoData2[[#This Row],[TotalCharges]])),"")</f>
        <v>1355.45</v>
      </c>
      <c r="W3539">
        <f>IF(TelcoData2[[#This Row],[Churn]]="Yes",1,0)</f>
        <v>0</v>
      </c>
      <c r="X3539" t="str">
        <f>IF(TelcoData2[[#This Row],[tenure]]&lt;=12,"0-12 Months",
IF(TelcoData2[[#This Row],[tenure]]&lt;=24,"13-24 Months",
IF(TelcoData2[[#This Row],[tenure]]&lt;=36,"25-36 Months",
IF(TelcoData2[[#This Row],[tenure]]&lt;=48,"37-48 Months",
IF(TelcoData2[[#This Row],[tenure]]&lt;=60,"49-60 Months",
"61-72 Months")))))</f>
        <v>25-36 Months</v>
      </c>
    </row>
    <row r="3540" spans="1:24" x14ac:dyDescent="0.3">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s="5">
        <v>7209</v>
      </c>
      <c r="U3540" t="s">
        <v>24</v>
      </c>
      <c r="V3540" s="5">
        <f>IFERROR(VALUE(TRIM(TelcoData2[[#This Row],[TotalCharges]])),"")</f>
        <v>7209</v>
      </c>
      <c r="W3540">
        <f>IF(TelcoData2[[#This Row],[Churn]]="Yes",1,0)</f>
        <v>0</v>
      </c>
      <c r="X3540" t="str">
        <f>IF(TelcoData2[[#This Row],[tenure]]&lt;=12,"0-12 Months",
IF(TelcoData2[[#This Row],[tenure]]&lt;=24,"13-24 Months",
IF(TelcoData2[[#This Row],[tenure]]&lt;=36,"25-36 Months",
IF(TelcoData2[[#This Row],[tenure]]&lt;=48,"37-48 Months",
IF(TelcoData2[[#This Row],[tenure]]&lt;=60,"49-60 Months",
"61-72 Months")))))</f>
        <v>61-72 Months</v>
      </c>
    </row>
    <row r="3541" spans="1:24" x14ac:dyDescent="0.3">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s="5">
        <v>438.4</v>
      </c>
      <c r="U3541" t="s">
        <v>23</v>
      </c>
      <c r="V3541" s="5">
        <f>IFERROR(VALUE(TRIM(TelcoData2[[#This Row],[TotalCharges]])),"")</f>
        <v>438.4</v>
      </c>
      <c r="W3541">
        <f>IF(TelcoData2[[#This Row],[Churn]]="Yes",1,0)</f>
        <v>1</v>
      </c>
      <c r="X3541" t="str">
        <f>IF(TelcoData2[[#This Row],[tenure]]&lt;=12,"0-12 Months",
IF(TelcoData2[[#This Row],[tenure]]&lt;=24,"13-24 Months",
IF(TelcoData2[[#This Row],[tenure]]&lt;=36,"25-36 Months",
IF(TelcoData2[[#This Row],[tenure]]&lt;=48,"37-48 Months",
IF(TelcoData2[[#This Row],[tenure]]&lt;=60,"49-60 Months",
"61-72 Months")))))</f>
        <v>0-12 Months</v>
      </c>
    </row>
    <row r="3542" spans="1:24" x14ac:dyDescent="0.3">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s="5">
        <v>7726.35</v>
      </c>
      <c r="U3542" t="s">
        <v>24</v>
      </c>
      <c r="V3542" s="5">
        <f>IFERROR(VALUE(TRIM(TelcoData2[[#This Row],[TotalCharges]])),"")</f>
        <v>7726.35</v>
      </c>
      <c r="W3542">
        <f>IF(TelcoData2[[#This Row],[Churn]]="Yes",1,0)</f>
        <v>0</v>
      </c>
      <c r="X3542" t="str">
        <f>IF(TelcoData2[[#This Row],[tenure]]&lt;=12,"0-12 Months",
IF(TelcoData2[[#This Row],[tenure]]&lt;=24,"13-24 Months",
IF(TelcoData2[[#This Row],[tenure]]&lt;=36,"25-36 Months",
IF(TelcoData2[[#This Row],[tenure]]&lt;=48,"37-48 Months",
IF(TelcoData2[[#This Row],[tenure]]&lt;=60,"49-60 Months",
"61-72 Months")))))</f>
        <v>61-72 Months</v>
      </c>
    </row>
    <row r="3543" spans="1:24" x14ac:dyDescent="0.3">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s="5">
        <v>2070.75</v>
      </c>
      <c r="U3543" t="s">
        <v>24</v>
      </c>
      <c r="V3543" s="5">
        <f>IFERROR(VALUE(TRIM(TelcoData2[[#This Row],[TotalCharges]])),"")</f>
        <v>2070.75</v>
      </c>
      <c r="W3543">
        <f>IF(TelcoData2[[#This Row],[Churn]]="Yes",1,0)</f>
        <v>0</v>
      </c>
      <c r="X3543" t="str">
        <f>IF(TelcoData2[[#This Row],[tenure]]&lt;=12,"0-12 Months",
IF(TelcoData2[[#This Row],[tenure]]&lt;=24,"13-24 Months",
IF(TelcoData2[[#This Row],[tenure]]&lt;=36,"25-36 Months",
IF(TelcoData2[[#This Row],[tenure]]&lt;=48,"37-48 Months",
IF(TelcoData2[[#This Row],[tenure]]&lt;=60,"49-60 Months",
"61-72 Months")))))</f>
        <v>49-60 Months</v>
      </c>
    </row>
    <row r="3544" spans="1:24" x14ac:dyDescent="0.3">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s="5">
        <v>1636.95</v>
      </c>
      <c r="U3544" t="s">
        <v>24</v>
      </c>
      <c r="V3544" s="5">
        <f>IFERROR(VALUE(TRIM(TelcoData2[[#This Row],[TotalCharges]])),"")</f>
        <v>1636.95</v>
      </c>
      <c r="W3544">
        <f>IF(TelcoData2[[#This Row],[Churn]]="Yes",1,0)</f>
        <v>0</v>
      </c>
      <c r="X3544" t="str">
        <f>IF(TelcoData2[[#This Row],[tenure]]&lt;=12,"0-12 Months",
IF(TelcoData2[[#This Row],[tenure]]&lt;=24,"13-24 Months",
IF(TelcoData2[[#This Row],[tenure]]&lt;=36,"25-36 Months",
IF(TelcoData2[[#This Row],[tenure]]&lt;=48,"37-48 Months",
IF(TelcoData2[[#This Row],[tenure]]&lt;=60,"49-60 Months",
"61-72 Months")))))</f>
        <v>25-36 Months</v>
      </c>
    </row>
    <row r="3545" spans="1:24" x14ac:dyDescent="0.3">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s="5">
        <v>7581.5</v>
      </c>
      <c r="U3545" t="s">
        <v>24</v>
      </c>
      <c r="V3545" s="5">
        <f>IFERROR(VALUE(TRIM(TelcoData2[[#This Row],[TotalCharges]])),"")</f>
        <v>7581.5</v>
      </c>
      <c r="W3545">
        <f>IF(TelcoData2[[#This Row],[Churn]]="Yes",1,0)</f>
        <v>0</v>
      </c>
      <c r="X3545" t="str">
        <f>IF(TelcoData2[[#This Row],[tenure]]&lt;=12,"0-12 Months",
IF(TelcoData2[[#This Row],[tenure]]&lt;=24,"13-24 Months",
IF(TelcoData2[[#This Row],[tenure]]&lt;=36,"25-36 Months",
IF(TelcoData2[[#This Row],[tenure]]&lt;=48,"37-48 Months",
IF(TelcoData2[[#This Row],[tenure]]&lt;=60,"49-60 Months",
"61-72 Months")))))</f>
        <v>61-72 Months</v>
      </c>
    </row>
    <row r="3546" spans="1:24" x14ac:dyDescent="0.3">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s="5">
        <v>3019.5</v>
      </c>
      <c r="U3546" t="s">
        <v>23</v>
      </c>
      <c r="V3546" s="5">
        <f>IFERROR(VALUE(TRIM(TelcoData2[[#This Row],[TotalCharges]])),"")</f>
        <v>3019.5</v>
      </c>
      <c r="W3546">
        <f>IF(TelcoData2[[#This Row],[Churn]]="Yes",1,0)</f>
        <v>1</v>
      </c>
      <c r="X3546" t="str">
        <f>IF(TelcoData2[[#This Row],[tenure]]&lt;=12,"0-12 Months",
IF(TelcoData2[[#This Row],[tenure]]&lt;=24,"13-24 Months",
IF(TelcoData2[[#This Row],[tenure]]&lt;=36,"25-36 Months",
IF(TelcoData2[[#This Row],[tenure]]&lt;=48,"37-48 Months",
IF(TelcoData2[[#This Row],[tenure]]&lt;=60,"49-60 Months",
"61-72 Months")))))</f>
        <v>25-36 Months</v>
      </c>
    </row>
    <row r="3547" spans="1:24" x14ac:dyDescent="0.3">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s="5">
        <v>4729.75</v>
      </c>
      <c r="U3547" t="s">
        <v>24</v>
      </c>
      <c r="V3547" s="5">
        <f>IFERROR(VALUE(TRIM(TelcoData2[[#This Row],[TotalCharges]])),"")</f>
        <v>4729.75</v>
      </c>
      <c r="W3547">
        <f>IF(TelcoData2[[#This Row],[Churn]]="Yes",1,0)</f>
        <v>0</v>
      </c>
      <c r="X3547" t="str">
        <f>IF(TelcoData2[[#This Row],[tenure]]&lt;=12,"0-12 Months",
IF(TelcoData2[[#This Row],[tenure]]&lt;=24,"13-24 Months",
IF(TelcoData2[[#This Row],[tenure]]&lt;=36,"25-36 Months",
IF(TelcoData2[[#This Row],[tenure]]&lt;=48,"37-48 Months",
IF(TelcoData2[[#This Row],[tenure]]&lt;=60,"49-60 Months",
"61-72 Months")))))</f>
        <v>49-60 Months</v>
      </c>
    </row>
    <row r="3548" spans="1:24" x14ac:dyDescent="0.3">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s="5">
        <v>6126.1</v>
      </c>
      <c r="U3548" t="s">
        <v>24</v>
      </c>
      <c r="V3548" s="5">
        <f>IFERROR(VALUE(TRIM(TelcoData2[[#This Row],[TotalCharges]])),"")</f>
        <v>6126.1</v>
      </c>
      <c r="W3548">
        <f>IF(TelcoData2[[#This Row],[Churn]]="Yes",1,0)</f>
        <v>0</v>
      </c>
      <c r="X3548" t="str">
        <f>IF(TelcoData2[[#This Row],[tenure]]&lt;=12,"0-12 Months",
IF(TelcoData2[[#This Row],[tenure]]&lt;=24,"13-24 Months",
IF(TelcoData2[[#This Row],[tenure]]&lt;=36,"25-36 Months",
IF(TelcoData2[[#This Row],[tenure]]&lt;=48,"37-48 Months",
IF(TelcoData2[[#This Row],[tenure]]&lt;=60,"49-60 Months",
"61-72 Months")))))</f>
        <v>61-72 Months</v>
      </c>
    </row>
    <row r="3549" spans="1:24" x14ac:dyDescent="0.3">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s="5">
        <v>6333.4</v>
      </c>
      <c r="U3549" t="s">
        <v>24</v>
      </c>
      <c r="V3549" s="5">
        <f>IFERROR(VALUE(TRIM(TelcoData2[[#This Row],[TotalCharges]])),"")</f>
        <v>6333.4</v>
      </c>
      <c r="W3549">
        <f>IF(TelcoData2[[#This Row],[Churn]]="Yes",1,0)</f>
        <v>0</v>
      </c>
      <c r="X3549" t="str">
        <f>IF(TelcoData2[[#This Row],[tenure]]&lt;=12,"0-12 Months",
IF(TelcoData2[[#This Row],[tenure]]&lt;=24,"13-24 Months",
IF(TelcoData2[[#This Row],[tenure]]&lt;=36,"25-36 Months",
IF(TelcoData2[[#This Row],[tenure]]&lt;=48,"37-48 Months",
IF(TelcoData2[[#This Row],[tenure]]&lt;=60,"49-60 Months",
"61-72 Months")))))</f>
        <v>61-72 Months</v>
      </c>
    </row>
    <row r="3550" spans="1:24" x14ac:dyDescent="0.3">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s="5">
        <v>6687.85</v>
      </c>
      <c r="U3550" t="s">
        <v>24</v>
      </c>
      <c r="V3550" s="5">
        <f>IFERROR(VALUE(TRIM(TelcoData2[[#This Row],[TotalCharges]])),"")</f>
        <v>6687.85</v>
      </c>
      <c r="W3550">
        <f>IF(TelcoData2[[#This Row],[Churn]]="Yes",1,0)</f>
        <v>0</v>
      </c>
      <c r="X3550" t="str">
        <f>IF(TelcoData2[[#This Row],[tenure]]&lt;=12,"0-12 Months",
IF(TelcoData2[[#This Row],[tenure]]&lt;=24,"13-24 Months",
IF(TelcoData2[[#This Row],[tenure]]&lt;=36,"25-36 Months",
IF(TelcoData2[[#This Row],[tenure]]&lt;=48,"37-48 Months",
IF(TelcoData2[[#This Row],[tenure]]&lt;=60,"49-60 Months",
"61-72 Months")))))</f>
        <v>61-72 Months</v>
      </c>
    </row>
    <row r="3551" spans="1:24" x14ac:dyDescent="0.3">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s="5">
        <v>4158.25</v>
      </c>
      <c r="U3551" t="s">
        <v>24</v>
      </c>
      <c r="V3551" s="5">
        <f>IFERROR(VALUE(TRIM(TelcoData2[[#This Row],[TotalCharges]])),"")</f>
        <v>4158.25</v>
      </c>
      <c r="W3551">
        <f>IF(TelcoData2[[#This Row],[Churn]]="Yes",1,0)</f>
        <v>0</v>
      </c>
      <c r="X3551" t="str">
        <f>IF(TelcoData2[[#This Row],[tenure]]&lt;=12,"0-12 Months",
IF(TelcoData2[[#This Row],[tenure]]&lt;=24,"13-24 Months",
IF(TelcoData2[[#This Row],[tenure]]&lt;=36,"25-36 Months",
IF(TelcoData2[[#This Row],[tenure]]&lt;=48,"37-48 Months",
IF(TelcoData2[[#This Row],[tenure]]&lt;=60,"49-60 Months",
"61-72 Months")))))</f>
        <v>61-72 Months</v>
      </c>
    </row>
    <row r="3552" spans="1:24" x14ac:dyDescent="0.3">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s="5">
        <v>3183.4</v>
      </c>
      <c r="U3552" t="s">
        <v>23</v>
      </c>
      <c r="V3552" s="5">
        <f>IFERROR(VALUE(TRIM(TelcoData2[[#This Row],[TotalCharges]])),"")</f>
        <v>3183.4</v>
      </c>
      <c r="W3552">
        <f>IF(TelcoData2[[#This Row],[Churn]]="Yes",1,0)</f>
        <v>1</v>
      </c>
      <c r="X3552" t="str">
        <f>IF(TelcoData2[[#This Row],[tenure]]&lt;=12,"0-12 Months",
IF(TelcoData2[[#This Row],[tenure]]&lt;=24,"13-24 Months",
IF(TelcoData2[[#This Row],[tenure]]&lt;=36,"25-36 Months",
IF(TelcoData2[[#This Row],[tenure]]&lt;=48,"37-48 Months",
IF(TelcoData2[[#This Row],[tenure]]&lt;=60,"49-60 Months",
"61-72 Months")))))</f>
        <v>25-36 Months</v>
      </c>
    </row>
    <row r="3553" spans="1:24" x14ac:dyDescent="0.3">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s="5">
        <v>79.599999999999994</v>
      </c>
      <c r="U3553" t="s">
        <v>23</v>
      </c>
      <c r="V3553" s="5">
        <f>IFERROR(VALUE(TRIM(TelcoData2[[#This Row],[TotalCharges]])),"")</f>
        <v>79.599999999999994</v>
      </c>
      <c r="W3553">
        <f>IF(TelcoData2[[#This Row],[Churn]]="Yes",1,0)</f>
        <v>1</v>
      </c>
      <c r="X3553" t="str">
        <f>IF(TelcoData2[[#This Row],[tenure]]&lt;=12,"0-12 Months",
IF(TelcoData2[[#This Row],[tenure]]&lt;=24,"13-24 Months",
IF(TelcoData2[[#This Row],[tenure]]&lt;=36,"25-36 Months",
IF(TelcoData2[[#This Row],[tenure]]&lt;=48,"37-48 Months",
IF(TelcoData2[[#This Row],[tenure]]&lt;=60,"49-60 Months",
"61-72 Months")))))</f>
        <v>0-12 Months</v>
      </c>
    </row>
    <row r="3554" spans="1:24" x14ac:dyDescent="0.3">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s="5">
        <v>7149.35</v>
      </c>
      <c r="U3554" t="s">
        <v>24</v>
      </c>
      <c r="V3554" s="5">
        <f>IFERROR(VALUE(TRIM(TelcoData2[[#This Row],[TotalCharges]])),"")</f>
        <v>7149.35</v>
      </c>
      <c r="W3554">
        <f>IF(TelcoData2[[#This Row],[Churn]]="Yes",1,0)</f>
        <v>0</v>
      </c>
      <c r="X3554" t="str">
        <f>IF(TelcoData2[[#This Row],[tenure]]&lt;=12,"0-12 Months",
IF(TelcoData2[[#This Row],[tenure]]&lt;=24,"13-24 Months",
IF(TelcoData2[[#This Row],[tenure]]&lt;=36,"25-36 Months",
IF(TelcoData2[[#This Row],[tenure]]&lt;=48,"37-48 Months",
IF(TelcoData2[[#This Row],[tenure]]&lt;=60,"49-60 Months",
"61-72 Months")))))</f>
        <v>61-72 Months</v>
      </c>
    </row>
    <row r="3555" spans="1:24" x14ac:dyDescent="0.3">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s="5">
        <v>1429.65</v>
      </c>
      <c r="U3555" t="s">
        <v>24</v>
      </c>
      <c r="V3555" s="5">
        <f>IFERROR(VALUE(TRIM(TelcoData2[[#This Row],[TotalCharges]])),"")</f>
        <v>1429.65</v>
      </c>
      <c r="W3555">
        <f>IF(TelcoData2[[#This Row],[Churn]]="Yes",1,0)</f>
        <v>0</v>
      </c>
      <c r="X3555" t="str">
        <f>IF(TelcoData2[[#This Row],[tenure]]&lt;=12,"0-12 Months",
IF(TelcoData2[[#This Row],[tenure]]&lt;=24,"13-24 Months",
IF(TelcoData2[[#This Row],[tenure]]&lt;=36,"25-36 Months",
IF(TelcoData2[[#This Row],[tenure]]&lt;=48,"37-48 Months",
IF(TelcoData2[[#This Row],[tenure]]&lt;=60,"49-60 Months",
"61-72 Months")))))</f>
        <v>61-72 Months</v>
      </c>
    </row>
    <row r="3556" spans="1:24" x14ac:dyDescent="0.3">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s="5">
        <v>472.65</v>
      </c>
      <c r="U3556" t="s">
        <v>24</v>
      </c>
      <c r="V3556" s="5">
        <f>IFERROR(VALUE(TRIM(TelcoData2[[#This Row],[TotalCharges]])),"")</f>
        <v>472.65</v>
      </c>
      <c r="W3556">
        <f>IF(TelcoData2[[#This Row],[Churn]]="Yes",1,0)</f>
        <v>0</v>
      </c>
      <c r="X3556" t="str">
        <f>IF(TelcoData2[[#This Row],[tenure]]&lt;=12,"0-12 Months",
IF(TelcoData2[[#This Row],[tenure]]&lt;=24,"13-24 Months",
IF(TelcoData2[[#This Row],[tenure]]&lt;=36,"25-36 Months",
IF(TelcoData2[[#This Row],[tenure]]&lt;=48,"37-48 Months",
IF(TelcoData2[[#This Row],[tenure]]&lt;=60,"49-60 Months",
"61-72 Months")))))</f>
        <v>0-12 Months</v>
      </c>
    </row>
    <row r="3557" spans="1:24" x14ac:dyDescent="0.3">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s="5">
        <v>1734.5</v>
      </c>
      <c r="U3557" t="s">
        <v>23</v>
      </c>
      <c r="V3557" s="5">
        <f>IFERROR(VALUE(TRIM(TelcoData2[[#This Row],[TotalCharges]])),"")</f>
        <v>1734.5</v>
      </c>
      <c r="W3557">
        <f>IF(TelcoData2[[#This Row],[Churn]]="Yes",1,0)</f>
        <v>1</v>
      </c>
      <c r="X3557" t="str">
        <f>IF(TelcoData2[[#This Row],[tenure]]&lt;=12,"0-12 Months",
IF(TelcoData2[[#This Row],[tenure]]&lt;=24,"13-24 Months",
IF(TelcoData2[[#This Row],[tenure]]&lt;=36,"25-36 Months",
IF(TelcoData2[[#This Row],[tenure]]&lt;=48,"37-48 Months",
IF(TelcoData2[[#This Row],[tenure]]&lt;=60,"49-60 Months",
"61-72 Months")))))</f>
        <v>13-24 Months</v>
      </c>
    </row>
    <row r="3558" spans="1:24" x14ac:dyDescent="0.3">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s="5">
        <v>113.5</v>
      </c>
      <c r="U3558" t="s">
        <v>24</v>
      </c>
      <c r="V3558" s="5">
        <f>IFERROR(VALUE(TRIM(TelcoData2[[#This Row],[TotalCharges]])),"")</f>
        <v>113.5</v>
      </c>
      <c r="W3558">
        <f>IF(TelcoData2[[#This Row],[Churn]]="Yes",1,0)</f>
        <v>0</v>
      </c>
      <c r="X3558" t="str">
        <f>IF(TelcoData2[[#This Row],[tenure]]&lt;=12,"0-12 Months",
IF(TelcoData2[[#This Row],[tenure]]&lt;=24,"13-24 Months",
IF(TelcoData2[[#This Row],[tenure]]&lt;=36,"25-36 Months",
IF(TelcoData2[[#This Row],[tenure]]&lt;=48,"37-48 Months",
IF(TelcoData2[[#This Row],[tenure]]&lt;=60,"49-60 Months",
"61-72 Months")))))</f>
        <v>0-12 Months</v>
      </c>
    </row>
    <row r="3559" spans="1:24" x14ac:dyDescent="0.3">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s="5">
        <v>1884.65</v>
      </c>
      <c r="U3559" t="s">
        <v>24</v>
      </c>
      <c r="V3559" s="5">
        <f>IFERROR(VALUE(TRIM(TelcoData2[[#This Row],[TotalCharges]])),"")</f>
        <v>1884.65</v>
      </c>
      <c r="W3559">
        <f>IF(TelcoData2[[#This Row],[Churn]]="Yes",1,0)</f>
        <v>0</v>
      </c>
      <c r="X3559" t="str">
        <f>IF(TelcoData2[[#This Row],[tenure]]&lt;=12,"0-12 Months",
IF(TelcoData2[[#This Row],[tenure]]&lt;=24,"13-24 Months",
IF(TelcoData2[[#This Row],[tenure]]&lt;=36,"25-36 Months",
IF(TelcoData2[[#This Row],[tenure]]&lt;=48,"37-48 Months",
IF(TelcoData2[[#This Row],[tenure]]&lt;=60,"49-60 Months",
"61-72 Months")))))</f>
        <v>25-36 Months</v>
      </c>
    </row>
    <row r="3560" spans="1:24" x14ac:dyDescent="0.3">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s="5">
        <v>2568.15</v>
      </c>
      <c r="U3560" t="s">
        <v>24</v>
      </c>
      <c r="V3560" s="5">
        <f>IFERROR(VALUE(TRIM(TelcoData2[[#This Row],[TotalCharges]])),"")</f>
        <v>2568.15</v>
      </c>
      <c r="W3560">
        <f>IF(TelcoData2[[#This Row],[Churn]]="Yes",1,0)</f>
        <v>0</v>
      </c>
      <c r="X3560" t="str">
        <f>IF(TelcoData2[[#This Row],[tenure]]&lt;=12,"0-12 Months",
IF(TelcoData2[[#This Row],[tenure]]&lt;=24,"13-24 Months",
IF(TelcoData2[[#This Row],[tenure]]&lt;=36,"25-36 Months",
IF(TelcoData2[[#This Row],[tenure]]&lt;=48,"37-48 Months",
IF(TelcoData2[[#This Row],[tenure]]&lt;=60,"49-60 Months",
"61-72 Months")))))</f>
        <v>25-36 Months</v>
      </c>
    </row>
    <row r="3561" spans="1:24" x14ac:dyDescent="0.3">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s="5">
        <v>470</v>
      </c>
      <c r="U3561" t="s">
        <v>24</v>
      </c>
      <c r="V3561" s="5">
        <f>IFERROR(VALUE(TRIM(TelcoData2[[#This Row],[TotalCharges]])),"")</f>
        <v>470</v>
      </c>
      <c r="W3561">
        <f>IF(TelcoData2[[#This Row],[Churn]]="Yes",1,0)</f>
        <v>0</v>
      </c>
      <c r="X3561" t="str">
        <f>IF(TelcoData2[[#This Row],[tenure]]&lt;=12,"0-12 Months",
IF(TelcoData2[[#This Row],[tenure]]&lt;=24,"13-24 Months",
IF(TelcoData2[[#This Row],[tenure]]&lt;=36,"25-36 Months",
IF(TelcoData2[[#This Row],[tenure]]&lt;=48,"37-48 Months",
IF(TelcoData2[[#This Row],[tenure]]&lt;=60,"49-60 Months",
"61-72 Months")))))</f>
        <v>25-36 Months</v>
      </c>
    </row>
    <row r="3562" spans="1:24" x14ac:dyDescent="0.3">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s="5">
        <v>278.39999999999998</v>
      </c>
      <c r="U3562" t="s">
        <v>24</v>
      </c>
      <c r="V3562" s="5">
        <f>IFERROR(VALUE(TRIM(TelcoData2[[#This Row],[TotalCharges]])),"")</f>
        <v>278.39999999999998</v>
      </c>
      <c r="W3562">
        <f>IF(TelcoData2[[#This Row],[Churn]]="Yes",1,0)</f>
        <v>0</v>
      </c>
      <c r="X3562" t="str">
        <f>IF(TelcoData2[[#This Row],[tenure]]&lt;=12,"0-12 Months",
IF(TelcoData2[[#This Row],[tenure]]&lt;=24,"13-24 Months",
IF(TelcoData2[[#This Row],[tenure]]&lt;=36,"25-36 Months",
IF(TelcoData2[[#This Row],[tenure]]&lt;=48,"37-48 Months",
IF(TelcoData2[[#This Row],[tenure]]&lt;=60,"49-60 Months",
"61-72 Months")))))</f>
        <v>0-12 Months</v>
      </c>
    </row>
    <row r="3563" spans="1:24" x14ac:dyDescent="0.3">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s="5">
        <v>2088.8000000000002</v>
      </c>
      <c r="U3563" t="s">
        <v>23</v>
      </c>
      <c r="V3563" s="5">
        <f>IFERROR(VALUE(TRIM(TelcoData2[[#This Row],[TotalCharges]])),"")</f>
        <v>2088.8000000000002</v>
      </c>
      <c r="W3563">
        <f>IF(TelcoData2[[#This Row],[Churn]]="Yes",1,0)</f>
        <v>1</v>
      </c>
      <c r="X3563" t="str">
        <f>IF(TelcoData2[[#This Row],[tenure]]&lt;=12,"0-12 Months",
IF(TelcoData2[[#This Row],[tenure]]&lt;=24,"13-24 Months",
IF(TelcoData2[[#This Row],[tenure]]&lt;=36,"25-36 Months",
IF(TelcoData2[[#This Row],[tenure]]&lt;=48,"37-48 Months",
IF(TelcoData2[[#This Row],[tenure]]&lt;=60,"49-60 Months",
"61-72 Months")))))</f>
        <v>25-36 Months</v>
      </c>
    </row>
    <row r="3564" spans="1:24" x14ac:dyDescent="0.3">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s="5">
        <v>502.6</v>
      </c>
      <c r="U3564" t="s">
        <v>23</v>
      </c>
      <c r="V3564" s="5">
        <f>IFERROR(VALUE(TRIM(TelcoData2[[#This Row],[TotalCharges]])),"")</f>
        <v>502.6</v>
      </c>
      <c r="W3564">
        <f>IF(TelcoData2[[#This Row],[Churn]]="Yes",1,0)</f>
        <v>1</v>
      </c>
      <c r="X3564" t="str">
        <f>IF(TelcoData2[[#This Row],[tenure]]&lt;=12,"0-12 Months",
IF(TelcoData2[[#This Row],[tenure]]&lt;=24,"13-24 Months",
IF(TelcoData2[[#This Row],[tenure]]&lt;=36,"25-36 Months",
IF(TelcoData2[[#This Row],[tenure]]&lt;=48,"37-48 Months",
IF(TelcoData2[[#This Row],[tenure]]&lt;=60,"49-60 Months",
"61-72 Months")))))</f>
        <v>0-12 Months</v>
      </c>
    </row>
    <row r="3565" spans="1:24" x14ac:dyDescent="0.3">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s="5">
        <v>2595.85</v>
      </c>
      <c r="U3565" t="s">
        <v>24</v>
      </c>
      <c r="V3565" s="5">
        <f>IFERROR(VALUE(TRIM(TelcoData2[[#This Row],[TotalCharges]])),"")</f>
        <v>2595.85</v>
      </c>
      <c r="W3565">
        <f>IF(TelcoData2[[#This Row],[Churn]]="Yes",1,0)</f>
        <v>0</v>
      </c>
      <c r="X3565" t="str">
        <f>IF(TelcoData2[[#This Row],[tenure]]&lt;=12,"0-12 Months",
IF(TelcoData2[[#This Row],[tenure]]&lt;=24,"13-24 Months",
IF(TelcoData2[[#This Row],[tenure]]&lt;=36,"25-36 Months",
IF(TelcoData2[[#This Row],[tenure]]&lt;=48,"37-48 Months",
IF(TelcoData2[[#This Row],[tenure]]&lt;=60,"49-60 Months",
"61-72 Months")))))</f>
        <v>25-36 Months</v>
      </c>
    </row>
    <row r="3566" spans="1:24" x14ac:dyDescent="0.3">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s="5">
        <v>5825.5</v>
      </c>
      <c r="U3566" t="s">
        <v>24</v>
      </c>
      <c r="V3566" s="5">
        <f>IFERROR(VALUE(TRIM(TelcoData2[[#This Row],[TotalCharges]])),"")</f>
        <v>5825.5</v>
      </c>
      <c r="W3566">
        <f>IF(TelcoData2[[#This Row],[Churn]]="Yes",1,0)</f>
        <v>0</v>
      </c>
      <c r="X3566" t="str">
        <f>IF(TelcoData2[[#This Row],[tenure]]&lt;=12,"0-12 Months",
IF(TelcoData2[[#This Row],[tenure]]&lt;=24,"13-24 Months",
IF(TelcoData2[[#This Row],[tenure]]&lt;=36,"25-36 Months",
IF(TelcoData2[[#This Row],[tenure]]&lt;=48,"37-48 Months",
IF(TelcoData2[[#This Row],[tenure]]&lt;=60,"49-60 Months",
"61-72 Months")))))</f>
        <v>61-72 Months</v>
      </c>
    </row>
    <row r="3567" spans="1:24" x14ac:dyDescent="0.3">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s="5">
        <v>50.75</v>
      </c>
      <c r="U3567" t="s">
        <v>23</v>
      </c>
      <c r="V3567" s="5">
        <f>IFERROR(VALUE(TRIM(TelcoData2[[#This Row],[TotalCharges]])),"")</f>
        <v>50.75</v>
      </c>
      <c r="W3567">
        <f>IF(TelcoData2[[#This Row],[Churn]]="Yes",1,0)</f>
        <v>1</v>
      </c>
      <c r="X3567" t="str">
        <f>IF(TelcoData2[[#This Row],[tenure]]&lt;=12,"0-12 Months",
IF(TelcoData2[[#This Row],[tenure]]&lt;=24,"13-24 Months",
IF(TelcoData2[[#This Row],[tenure]]&lt;=36,"25-36 Months",
IF(TelcoData2[[#This Row],[tenure]]&lt;=48,"37-48 Months",
IF(TelcoData2[[#This Row],[tenure]]&lt;=60,"49-60 Months",
"61-72 Months")))))</f>
        <v>0-12 Months</v>
      </c>
    </row>
    <row r="3568" spans="1:24" x14ac:dyDescent="0.3">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s="5">
        <v>4449.75</v>
      </c>
      <c r="U3568" t="s">
        <v>24</v>
      </c>
      <c r="V3568" s="5">
        <f>IFERROR(VALUE(TRIM(TelcoData2[[#This Row],[TotalCharges]])),"")</f>
        <v>4449.75</v>
      </c>
      <c r="W3568">
        <f>IF(TelcoData2[[#This Row],[Churn]]="Yes",1,0)</f>
        <v>0</v>
      </c>
      <c r="X3568" t="str">
        <f>IF(TelcoData2[[#This Row],[tenure]]&lt;=12,"0-12 Months",
IF(TelcoData2[[#This Row],[tenure]]&lt;=24,"13-24 Months",
IF(TelcoData2[[#This Row],[tenure]]&lt;=36,"25-36 Months",
IF(TelcoData2[[#This Row],[tenure]]&lt;=48,"37-48 Months",
IF(TelcoData2[[#This Row],[tenure]]&lt;=60,"49-60 Months",
"61-72 Months")))))</f>
        <v>49-60 Months</v>
      </c>
    </row>
    <row r="3569" spans="1:24" x14ac:dyDescent="0.3">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s="5">
        <v>1208.3499999999999</v>
      </c>
      <c r="U3569" t="s">
        <v>23</v>
      </c>
      <c r="V3569" s="5">
        <f>IFERROR(VALUE(TRIM(TelcoData2[[#This Row],[TotalCharges]])),"")</f>
        <v>1208.3499999999999</v>
      </c>
      <c r="W3569">
        <f>IF(TelcoData2[[#This Row],[Churn]]="Yes",1,0)</f>
        <v>1</v>
      </c>
      <c r="X3569" t="str">
        <f>IF(TelcoData2[[#This Row],[tenure]]&lt;=12,"0-12 Months",
IF(TelcoData2[[#This Row],[tenure]]&lt;=24,"13-24 Months",
IF(TelcoData2[[#This Row],[tenure]]&lt;=36,"25-36 Months",
IF(TelcoData2[[#This Row],[tenure]]&lt;=48,"37-48 Months",
IF(TelcoData2[[#This Row],[tenure]]&lt;=60,"49-60 Months",
"61-72 Months")))))</f>
        <v>13-24 Months</v>
      </c>
    </row>
    <row r="3570" spans="1:24" x14ac:dyDescent="0.3">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s="5">
        <v>1956.4</v>
      </c>
      <c r="U3570" t="s">
        <v>24</v>
      </c>
      <c r="V3570" s="5">
        <f>IFERROR(VALUE(TRIM(TelcoData2[[#This Row],[TotalCharges]])),"")</f>
        <v>1956.4</v>
      </c>
      <c r="W3570">
        <f>IF(TelcoData2[[#This Row],[Churn]]="Yes",1,0)</f>
        <v>0</v>
      </c>
      <c r="X3570" t="str">
        <f>IF(TelcoData2[[#This Row],[tenure]]&lt;=12,"0-12 Months",
IF(TelcoData2[[#This Row],[tenure]]&lt;=24,"13-24 Months",
IF(TelcoData2[[#This Row],[tenure]]&lt;=36,"25-36 Months",
IF(TelcoData2[[#This Row],[tenure]]&lt;=48,"37-48 Months",
IF(TelcoData2[[#This Row],[tenure]]&lt;=60,"49-60 Months",
"61-72 Months")))))</f>
        <v>13-24 Months</v>
      </c>
    </row>
    <row r="3571" spans="1:24" x14ac:dyDescent="0.3">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s="5">
        <v>310.60000000000002</v>
      </c>
      <c r="U3571" t="s">
        <v>24</v>
      </c>
      <c r="V3571" s="5">
        <f>IFERROR(VALUE(TRIM(TelcoData2[[#This Row],[TotalCharges]])),"")</f>
        <v>310.60000000000002</v>
      </c>
      <c r="W3571">
        <f>IF(TelcoData2[[#This Row],[Churn]]="Yes",1,0)</f>
        <v>0</v>
      </c>
      <c r="X3571" t="str">
        <f>IF(TelcoData2[[#This Row],[tenure]]&lt;=12,"0-12 Months",
IF(TelcoData2[[#This Row],[tenure]]&lt;=24,"13-24 Months",
IF(TelcoData2[[#This Row],[tenure]]&lt;=36,"25-36 Months",
IF(TelcoData2[[#This Row],[tenure]]&lt;=48,"37-48 Months",
IF(TelcoData2[[#This Row],[tenure]]&lt;=60,"49-60 Months",
"61-72 Months")))))</f>
        <v>13-24 Months</v>
      </c>
    </row>
    <row r="3572" spans="1:24" x14ac:dyDescent="0.3">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s="5">
        <v>290.55</v>
      </c>
      <c r="U3572" t="s">
        <v>24</v>
      </c>
      <c r="V3572" s="5">
        <f>IFERROR(VALUE(TRIM(TelcoData2[[#This Row],[TotalCharges]])),"")</f>
        <v>290.55</v>
      </c>
      <c r="W3572">
        <f>IF(TelcoData2[[#This Row],[Churn]]="Yes",1,0)</f>
        <v>0</v>
      </c>
      <c r="X3572" t="str">
        <f>IF(TelcoData2[[#This Row],[tenure]]&lt;=12,"0-12 Months",
IF(TelcoData2[[#This Row],[tenure]]&lt;=24,"13-24 Months",
IF(TelcoData2[[#This Row],[tenure]]&lt;=36,"25-36 Months",
IF(TelcoData2[[#This Row],[tenure]]&lt;=48,"37-48 Months",
IF(TelcoData2[[#This Row],[tenure]]&lt;=60,"49-60 Months",
"61-72 Months")))))</f>
        <v>13-24 Months</v>
      </c>
    </row>
    <row r="3573" spans="1:24" x14ac:dyDescent="0.3">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s="5">
        <v>2096.1</v>
      </c>
      <c r="U3573" t="s">
        <v>24</v>
      </c>
      <c r="V3573" s="5">
        <f>IFERROR(VALUE(TRIM(TelcoData2[[#This Row],[TotalCharges]])),"")</f>
        <v>2096.1</v>
      </c>
      <c r="W3573">
        <f>IF(TelcoData2[[#This Row],[Churn]]="Yes",1,0)</f>
        <v>0</v>
      </c>
      <c r="X3573" t="str">
        <f>IF(TelcoData2[[#This Row],[tenure]]&lt;=12,"0-12 Months",
IF(TelcoData2[[#This Row],[tenure]]&lt;=24,"13-24 Months",
IF(TelcoData2[[#This Row],[tenure]]&lt;=36,"25-36 Months",
IF(TelcoData2[[#This Row],[tenure]]&lt;=48,"37-48 Months",
IF(TelcoData2[[#This Row],[tenure]]&lt;=60,"49-60 Months",
"61-72 Months")))))</f>
        <v>25-36 Months</v>
      </c>
    </row>
    <row r="3574" spans="1:24" x14ac:dyDescent="0.3">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s="5">
        <v>2665</v>
      </c>
      <c r="U3574" t="s">
        <v>24</v>
      </c>
      <c r="V3574" s="5">
        <f>IFERROR(VALUE(TRIM(TelcoData2[[#This Row],[TotalCharges]])),"")</f>
        <v>2665</v>
      </c>
      <c r="W3574">
        <f>IF(TelcoData2[[#This Row],[Churn]]="Yes",1,0)</f>
        <v>0</v>
      </c>
      <c r="X3574" t="str">
        <f>IF(TelcoData2[[#This Row],[tenure]]&lt;=12,"0-12 Months",
IF(TelcoData2[[#This Row],[tenure]]&lt;=24,"13-24 Months",
IF(TelcoData2[[#This Row],[tenure]]&lt;=36,"25-36 Months",
IF(TelcoData2[[#This Row],[tenure]]&lt;=48,"37-48 Months",
IF(TelcoData2[[#This Row],[tenure]]&lt;=60,"49-60 Months",
"61-72 Months")))))</f>
        <v>25-36 Months</v>
      </c>
    </row>
    <row r="3575" spans="1:24" x14ac:dyDescent="0.3">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s="5">
        <v>543.79999999999995</v>
      </c>
      <c r="U3575" t="s">
        <v>24</v>
      </c>
      <c r="V3575" s="5">
        <f>IFERROR(VALUE(TRIM(TelcoData2[[#This Row],[TotalCharges]])),"")</f>
        <v>543.79999999999995</v>
      </c>
      <c r="W3575">
        <f>IF(TelcoData2[[#This Row],[Churn]]="Yes",1,0)</f>
        <v>0</v>
      </c>
      <c r="X3575" t="str">
        <f>IF(TelcoData2[[#This Row],[tenure]]&lt;=12,"0-12 Months",
IF(TelcoData2[[#This Row],[tenure]]&lt;=24,"13-24 Months",
IF(TelcoData2[[#This Row],[tenure]]&lt;=36,"25-36 Months",
IF(TelcoData2[[#This Row],[tenure]]&lt;=48,"37-48 Months",
IF(TelcoData2[[#This Row],[tenure]]&lt;=60,"49-60 Months",
"61-72 Months")))))</f>
        <v>25-36 Months</v>
      </c>
    </row>
    <row r="3576" spans="1:24" x14ac:dyDescent="0.3">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s="5">
        <v>20.350000000000001</v>
      </c>
      <c r="U3576" t="s">
        <v>24</v>
      </c>
      <c r="V3576" s="5">
        <f>IFERROR(VALUE(TRIM(TelcoData2[[#This Row],[TotalCharges]])),"")</f>
        <v>20.350000000000001</v>
      </c>
      <c r="W3576">
        <f>IF(TelcoData2[[#This Row],[Churn]]="Yes",1,0)</f>
        <v>0</v>
      </c>
      <c r="X3576" t="str">
        <f>IF(TelcoData2[[#This Row],[tenure]]&lt;=12,"0-12 Months",
IF(TelcoData2[[#This Row],[tenure]]&lt;=24,"13-24 Months",
IF(TelcoData2[[#This Row],[tenure]]&lt;=36,"25-36 Months",
IF(TelcoData2[[#This Row],[tenure]]&lt;=48,"37-48 Months",
IF(TelcoData2[[#This Row],[tenure]]&lt;=60,"49-60 Months",
"61-72 Months")))))</f>
        <v>0-12 Months</v>
      </c>
    </row>
    <row r="3577" spans="1:24" x14ac:dyDescent="0.3">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s="5">
        <v>3005.8</v>
      </c>
      <c r="U3577" t="s">
        <v>24</v>
      </c>
      <c r="V3577" s="5">
        <f>IFERROR(VALUE(TRIM(TelcoData2[[#This Row],[TotalCharges]])),"")</f>
        <v>3005.8</v>
      </c>
      <c r="W3577">
        <f>IF(TelcoData2[[#This Row],[Churn]]="Yes",1,0)</f>
        <v>0</v>
      </c>
      <c r="X3577" t="str">
        <f>IF(TelcoData2[[#This Row],[tenure]]&lt;=12,"0-12 Months",
IF(TelcoData2[[#This Row],[tenure]]&lt;=24,"13-24 Months",
IF(TelcoData2[[#This Row],[tenure]]&lt;=36,"25-36 Months",
IF(TelcoData2[[#This Row],[tenure]]&lt;=48,"37-48 Months",
IF(TelcoData2[[#This Row],[tenure]]&lt;=60,"49-60 Months",
"61-72 Months")))))</f>
        <v>49-60 Months</v>
      </c>
    </row>
    <row r="3578" spans="1:24" x14ac:dyDescent="0.3">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s="5">
        <v>1623.15</v>
      </c>
      <c r="U3578" t="s">
        <v>24</v>
      </c>
      <c r="V3578" s="5">
        <f>IFERROR(VALUE(TRIM(TelcoData2[[#This Row],[TotalCharges]])),"")</f>
        <v>1623.15</v>
      </c>
      <c r="W3578">
        <f>IF(TelcoData2[[#This Row],[Churn]]="Yes",1,0)</f>
        <v>0</v>
      </c>
      <c r="X3578" t="str">
        <f>IF(TelcoData2[[#This Row],[tenure]]&lt;=12,"0-12 Months",
IF(TelcoData2[[#This Row],[tenure]]&lt;=24,"13-24 Months",
IF(TelcoData2[[#This Row],[tenure]]&lt;=36,"25-36 Months",
IF(TelcoData2[[#This Row],[tenure]]&lt;=48,"37-48 Months",
IF(TelcoData2[[#This Row],[tenure]]&lt;=60,"49-60 Months",
"61-72 Months")))))</f>
        <v>61-72 Months</v>
      </c>
    </row>
    <row r="3579" spans="1:24" x14ac:dyDescent="0.3">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s="5">
        <v>2498.4</v>
      </c>
      <c r="U3579" t="s">
        <v>23</v>
      </c>
      <c r="V3579" s="5">
        <f>IFERROR(VALUE(TRIM(TelcoData2[[#This Row],[TotalCharges]])),"")</f>
        <v>2498.4</v>
      </c>
      <c r="W3579">
        <f>IF(TelcoData2[[#This Row],[Churn]]="Yes",1,0)</f>
        <v>1</v>
      </c>
      <c r="X3579" t="str">
        <f>IF(TelcoData2[[#This Row],[tenure]]&lt;=12,"0-12 Months",
IF(TelcoData2[[#This Row],[tenure]]&lt;=24,"13-24 Months",
IF(TelcoData2[[#This Row],[tenure]]&lt;=36,"25-36 Months",
IF(TelcoData2[[#This Row],[tenure]]&lt;=48,"37-48 Months",
IF(TelcoData2[[#This Row],[tenure]]&lt;=60,"49-60 Months",
"61-72 Months")))))</f>
        <v>25-36 Months</v>
      </c>
    </row>
    <row r="3580" spans="1:24" x14ac:dyDescent="0.3">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s="5">
        <v>2586</v>
      </c>
      <c r="U3580" t="s">
        <v>24</v>
      </c>
      <c r="V3580" s="5">
        <f>IFERROR(VALUE(TRIM(TelcoData2[[#This Row],[TotalCharges]])),"")</f>
        <v>2586</v>
      </c>
      <c r="W3580">
        <f>IF(TelcoData2[[#This Row],[Churn]]="Yes",1,0)</f>
        <v>0</v>
      </c>
      <c r="X3580" t="str">
        <f>IF(TelcoData2[[#This Row],[tenure]]&lt;=12,"0-12 Months",
IF(TelcoData2[[#This Row],[tenure]]&lt;=24,"13-24 Months",
IF(TelcoData2[[#This Row],[tenure]]&lt;=36,"25-36 Months",
IF(TelcoData2[[#This Row],[tenure]]&lt;=48,"37-48 Months",
IF(TelcoData2[[#This Row],[tenure]]&lt;=60,"49-60 Months",
"61-72 Months")))))</f>
        <v>37-48 Months</v>
      </c>
    </row>
    <row r="3581" spans="1:24" x14ac:dyDescent="0.3">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s="5">
        <v>3292.3</v>
      </c>
      <c r="U3581" t="s">
        <v>24</v>
      </c>
      <c r="V3581" s="5">
        <f>IFERROR(VALUE(TRIM(TelcoData2[[#This Row],[TotalCharges]])),"")</f>
        <v>3292.3</v>
      </c>
      <c r="W3581">
        <f>IF(TelcoData2[[#This Row],[Churn]]="Yes",1,0)</f>
        <v>0</v>
      </c>
      <c r="X3581" t="str">
        <f>IF(TelcoData2[[#This Row],[tenure]]&lt;=12,"0-12 Months",
IF(TelcoData2[[#This Row],[tenure]]&lt;=24,"13-24 Months",
IF(TelcoData2[[#This Row],[tenure]]&lt;=36,"25-36 Months",
IF(TelcoData2[[#This Row],[tenure]]&lt;=48,"37-48 Months",
IF(TelcoData2[[#This Row],[tenure]]&lt;=60,"49-60 Months",
"61-72 Months")))))</f>
        <v>37-48 Months</v>
      </c>
    </row>
    <row r="3582" spans="1:24" x14ac:dyDescent="0.3">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s="5">
        <v>651.4</v>
      </c>
      <c r="U3582" t="s">
        <v>23</v>
      </c>
      <c r="V3582" s="5">
        <f>IFERROR(VALUE(TRIM(TelcoData2[[#This Row],[TotalCharges]])),"")</f>
        <v>651.4</v>
      </c>
      <c r="W3582">
        <f>IF(TelcoData2[[#This Row],[Churn]]="Yes",1,0)</f>
        <v>1</v>
      </c>
      <c r="X3582" t="str">
        <f>IF(TelcoData2[[#This Row],[tenure]]&lt;=12,"0-12 Months",
IF(TelcoData2[[#This Row],[tenure]]&lt;=24,"13-24 Months",
IF(TelcoData2[[#This Row],[tenure]]&lt;=36,"25-36 Months",
IF(TelcoData2[[#This Row],[tenure]]&lt;=48,"37-48 Months",
IF(TelcoData2[[#This Row],[tenure]]&lt;=60,"49-60 Months",
"61-72 Months")))))</f>
        <v>0-12 Months</v>
      </c>
    </row>
    <row r="3583" spans="1:24" x14ac:dyDescent="0.3">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s="5">
        <v>4674.55</v>
      </c>
      <c r="U3583" t="s">
        <v>24</v>
      </c>
      <c r="V3583" s="5">
        <f>IFERROR(VALUE(TRIM(TelcoData2[[#This Row],[TotalCharges]])),"")</f>
        <v>4674.55</v>
      </c>
      <c r="W3583">
        <f>IF(TelcoData2[[#This Row],[Churn]]="Yes",1,0)</f>
        <v>0</v>
      </c>
      <c r="X3583" t="str">
        <f>IF(TelcoData2[[#This Row],[tenure]]&lt;=12,"0-12 Months",
IF(TelcoData2[[#This Row],[tenure]]&lt;=24,"13-24 Months",
IF(TelcoData2[[#This Row],[tenure]]&lt;=36,"25-36 Months",
IF(TelcoData2[[#This Row],[tenure]]&lt;=48,"37-48 Months",
IF(TelcoData2[[#This Row],[tenure]]&lt;=60,"49-60 Months",
"61-72 Months")))))</f>
        <v>61-72 Months</v>
      </c>
    </row>
    <row r="3584" spans="1:24" x14ac:dyDescent="0.3">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s="5">
        <v>232.35</v>
      </c>
      <c r="U3584" t="s">
        <v>24</v>
      </c>
      <c r="V3584" s="5">
        <f>IFERROR(VALUE(TRIM(TelcoData2[[#This Row],[TotalCharges]])),"")</f>
        <v>232.35</v>
      </c>
      <c r="W3584">
        <f>IF(TelcoData2[[#This Row],[Churn]]="Yes",1,0)</f>
        <v>0</v>
      </c>
      <c r="X3584" t="str">
        <f>IF(TelcoData2[[#This Row],[tenure]]&lt;=12,"0-12 Months",
IF(TelcoData2[[#This Row],[tenure]]&lt;=24,"13-24 Months",
IF(TelcoData2[[#This Row],[tenure]]&lt;=36,"25-36 Months",
IF(TelcoData2[[#This Row],[tenure]]&lt;=48,"37-48 Months",
IF(TelcoData2[[#This Row],[tenure]]&lt;=60,"49-60 Months",
"61-72 Months")))))</f>
        <v>0-12 Months</v>
      </c>
    </row>
    <row r="3585" spans="1:24" x14ac:dyDescent="0.3">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s="5">
        <v>2448.5</v>
      </c>
      <c r="U3585" t="s">
        <v>24</v>
      </c>
      <c r="V3585" s="5">
        <f>IFERROR(VALUE(TRIM(TelcoData2[[#This Row],[TotalCharges]])),"")</f>
        <v>2448.5</v>
      </c>
      <c r="W3585">
        <f>IF(TelcoData2[[#This Row],[Churn]]="Yes",1,0)</f>
        <v>0</v>
      </c>
      <c r="X3585" t="str">
        <f>IF(TelcoData2[[#This Row],[tenure]]&lt;=12,"0-12 Months",
IF(TelcoData2[[#This Row],[tenure]]&lt;=24,"13-24 Months",
IF(TelcoData2[[#This Row],[tenure]]&lt;=36,"25-36 Months",
IF(TelcoData2[[#This Row],[tenure]]&lt;=48,"37-48 Months",
IF(TelcoData2[[#This Row],[tenure]]&lt;=60,"49-60 Months",
"61-72 Months")))))</f>
        <v>37-48 Months</v>
      </c>
    </row>
    <row r="3586" spans="1:24" x14ac:dyDescent="0.3">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s="5">
        <v>658.1</v>
      </c>
      <c r="U3586" t="s">
        <v>24</v>
      </c>
      <c r="V3586" s="5">
        <f>IFERROR(VALUE(TRIM(TelcoData2[[#This Row],[TotalCharges]])),"")</f>
        <v>658.1</v>
      </c>
      <c r="W3586">
        <f>IF(TelcoData2[[#This Row],[Churn]]="Yes",1,0)</f>
        <v>0</v>
      </c>
      <c r="X3586" t="str">
        <f>IF(TelcoData2[[#This Row],[tenure]]&lt;=12,"0-12 Months",
IF(TelcoData2[[#This Row],[tenure]]&lt;=24,"13-24 Months",
IF(TelcoData2[[#This Row],[tenure]]&lt;=36,"25-36 Months",
IF(TelcoData2[[#This Row],[tenure]]&lt;=48,"37-48 Months",
IF(TelcoData2[[#This Row],[tenure]]&lt;=60,"49-60 Months",
"61-72 Months")))))</f>
        <v>0-12 Months</v>
      </c>
    </row>
    <row r="3587" spans="1:24" x14ac:dyDescent="0.3">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s="5">
        <v>3128.8</v>
      </c>
      <c r="U3587" t="s">
        <v>24</v>
      </c>
      <c r="V3587" s="5">
        <f>IFERROR(VALUE(TRIM(TelcoData2[[#This Row],[TotalCharges]])),"")</f>
        <v>3128.8</v>
      </c>
      <c r="W3587">
        <f>IF(TelcoData2[[#This Row],[Churn]]="Yes",1,0)</f>
        <v>0</v>
      </c>
      <c r="X3587" t="str">
        <f>IF(TelcoData2[[#This Row],[tenure]]&lt;=12,"0-12 Months",
IF(TelcoData2[[#This Row],[tenure]]&lt;=24,"13-24 Months",
IF(TelcoData2[[#This Row],[tenure]]&lt;=36,"25-36 Months",
IF(TelcoData2[[#This Row],[tenure]]&lt;=48,"37-48 Months",
IF(TelcoData2[[#This Row],[tenure]]&lt;=60,"49-60 Months",
"61-72 Months")))))</f>
        <v>25-36 Months</v>
      </c>
    </row>
    <row r="3588" spans="1:24" x14ac:dyDescent="0.3">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s="5">
        <v>223.45</v>
      </c>
      <c r="U3588" t="s">
        <v>23</v>
      </c>
      <c r="V3588" s="5">
        <f>IFERROR(VALUE(TRIM(TelcoData2[[#This Row],[TotalCharges]])),"")</f>
        <v>223.45</v>
      </c>
      <c r="W3588">
        <f>IF(TelcoData2[[#This Row],[Churn]]="Yes",1,0)</f>
        <v>1</v>
      </c>
      <c r="X3588" t="str">
        <f>IF(TelcoData2[[#This Row],[tenure]]&lt;=12,"0-12 Months",
IF(TelcoData2[[#This Row],[tenure]]&lt;=24,"13-24 Months",
IF(TelcoData2[[#This Row],[tenure]]&lt;=36,"25-36 Months",
IF(TelcoData2[[#This Row],[tenure]]&lt;=48,"37-48 Months",
IF(TelcoData2[[#This Row],[tenure]]&lt;=60,"49-60 Months",
"61-72 Months")))))</f>
        <v>0-12 Months</v>
      </c>
    </row>
    <row r="3589" spans="1:24" x14ac:dyDescent="0.3">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s="5">
        <v>919.4</v>
      </c>
      <c r="U3589" t="s">
        <v>23</v>
      </c>
      <c r="V3589" s="5">
        <f>IFERROR(VALUE(TRIM(TelcoData2[[#This Row],[TotalCharges]])),"")</f>
        <v>919.4</v>
      </c>
      <c r="W3589">
        <f>IF(TelcoData2[[#This Row],[Churn]]="Yes",1,0)</f>
        <v>1</v>
      </c>
      <c r="X3589" t="str">
        <f>IF(TelcoData2[[#This Row],[tenure]]&lt;=12,"0-12 Months",
IF(TelcoData2[[#This Row],[tenure]]&lt;=24,"13-24 Months",
IF(TelcoData2[[#This Row],[tenure]]&lt;=36,"25-36 Months",
IF(TelcoData2[[#This Row],[tenure]]&lt;=48,"37-48 Months",
IF(TelcoData2[[#This Row],[tenure]]&lt;=60,"49-60 Months",
"61-72 Months")))))</f>
        <v>0-12 Months</v>
      </c>
    </row>
    <row r="3590" spans="1:24" x14ac:dyDescent="0.3">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s="5">
        <v>653.95000000000005</v>
      </c>
      <c r="U3590" t="s">
        <v>24</v>
      </c>
      <c r="V3590" s="5">
        <f>IFERROR(VALUE(TRIM(TelcoData2[[#This Row],[TotalCharges]])),"")</f>
        <v>653.95000000000005</v>
      </c>
      <c r="W3590">
        <f>IF(TelcoData2[[#This Row],[Churn]]="Yes",1,0)</f>
        <v>0</v>
      </c>
      <c r="X3590" t="str">
        <f>IF(TelcoData2[[#This Row],[tenure]]&lt;=12,"0-12 Months",
IF(TelcoData2[[#This Row],[tenure]]&lt;=24,"13-24 Months",
IF(TelcoData2[[#This Row],[tenure]]&lt;=36,"25-36 Months",
IF(TelcoData2[[#This Row],[tenure]]&lt;=48,"37-48 Months",
IF(TelcoData2[[#This Row],[tenure]]&lt;=60,"49-60 Months",
"61-72 Months")))))</f>
        <v>0-12 Months</v>
      </c>
    </row>
    <row r="3591" spans="1:24" x14ac:dyDescent="0.3">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s="5">
        <v>1825.5</v>
      </c>
      <c r="U3591" t="s">
        <v>24</v>
      </c>
      <c r="V3591" s="5">
        <f>IFERROR(VALUE(TRIM(TelcoData2[[#This Row],[TotalCharges]])),"")</f>
        <v>1825.5</v>
      </c>
      <c r="W3591">
        <f>IF(TelcoData2[[#This Row],[Churn]]="Yes",1,0)</f>
        <v>0</v>
      </c>
      <c r="X3591" t="str">
        <f>IF(TelcoData2[[#This Row],[tenure]]&lt;=12,"0-12 Months",
IF(TelcoData2[[#This Row],[tenure]]&lt;=24,"13-24 Months",
IF(TelcoData2[[#This Row],[tenure]]&lt;=36,"25-36 Months",
IF(TelcoData2[[#This Row],[tenure]]&lt;=48,"37-48 Months",
IF(TelcoData2[[#This Row],[tenure]]&lt;=60,"49-60 Months",
"61-72 Months")))))</f>
        <v>25-36 Months</v>
      </c>
    </row>
    <row r="3592" spans="1:24" x14ac:dyDescent="0.3">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s="5">
        <v>943.1</v>
      </c>
      <c r="U3592" t="s">
        <v>24</v>
      </c>
      <c r="V3592" s="5">
        <f>IFERROR(VALUE(TRIM(TelcoData2[[#This Row],[TotalCharges]])),"")</f>
        <v>943.1</v>
      </c>
      <c r="W3592">
        <f>IF(TelcoData2[[#This Row],[Churn]]="Yes",1,0)</f>
        <v>0</v>
      </c>
      <c r="X3592" t="str">
        <f>IF(TelcoData2[[#This Row],[tenure]]&lt;=12,"0-12 Months",
IF(TelcoData2[[#This Row],[tenure]]&lt;=24,"13-24 Months",
IF(TelcoData2[[#This Row],[tenure]]&lt;=36,"25-36 Months",
IF(TelcoData2[[#This Row],[tenure]]&lt;=48,"37-48 Months",
IF(TelcoData2[[#This Row],[tenure]]&lt;=60,"49-60 Months",
"61-72 Months")))))</f>
        <v>49-60 Months</v>
      </c>
    </row>
    <row r="3593" spans="1:24" x14ac:dyDescent="0.3">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s="5">
        <v>181.65</v>
      </c>
      <c r="U3593" t="s">
        <v>23</v>
      </c>
      <c r="V3593" s="5">
        <f>IFERROR(VALUE(TRIM(TelcoData2[[#This Row],[TotalCharges]])),"")</f>
        <v>181.65</v>
      </c>
      <c r="W3593">
        <f>IF(TelcoData2[[#This Row],[Churn]]="Yes",1,0)</f>
        <v>1</v>
      </c>
      <c r="X3593" t="str">
        <f>IF(TelcoData2[[#This Row],[tenure]]&lt;=12,"0-12 Months",
IF(TelcoData2[[#This Row],[tenure]]&lt;=24,"13-24 Months",
IF(TelcoData2[[#This Row],[tenure]]&lt;=36,"25-36 Months",
IF(TelcoData2[[#This Row],[tenure]]&lt;=48,"37-48 Months",
IF(TelcoData2[[#This Row],[tenure]]&lt;=60,"49-60 Months",
"61-72 Months")))))</f>
        <v>0-12 Months</v>
      </c>
    </row>
    <row r="3594" spans="1:24" x14ac:dyDescent="0.3">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s="5">
        <v>45.65</v>
      </c>
      <c r="U3594" t="s">
        <v>23</v>
      </c>
      <c r="V3594" s="5">
        <f>IFERROR(VALUE(TRIM(TelcoData2[[#This Row],[TotalCharges]])),"")</f>
        <v>45.65</v>
      </c>
      <c r="W3594">
        <f>IF(TelcoData2[[#This Row],[Churn]]="Yes",1,0)</f>
        <v>1</v>
      </c>
      <c r="X3594" t="str">
        <f>IF(TelcoData2[[#This Row],[tenure]]&lt;=12,"0-12 Months",
IF(TelcoData2[[#This Row],[tenure]]&lt;=24,"13-24 Months",
IF(TelcoData2[[#This Row],[tenure]]&lt;=36,"25-36 Months",
IF(TelcoData2[[#This Row],[tenure]]&lt;=48,"37-48 Months",
IF(TelcoData2[[#This Row],[tenure]]&lt;=60,"49-60 Months",
"61-72 Months")))))</f>
        <v>0-12 Months</v>
      </c>
    </row>
    <row r="3595" spans="1:24" x14ac:dyDescent="0.3">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s="5">
        <v>551.35</v>
      </c>
      <c r="U3595" t="s">
        <v>23</v>
      </c>
      <c r="V3595" s="5">
        <f>IFERROR(VALUE(TRIM(TelcoData2[[#This Row],[TotalCharges]])),"")</f>
        <v>551.35</v>
      </c>
      <c r="W3595">
        <f>IF(TelcoData2[[#This Row],[Churn]]="Yes",1,0)</f>
        <v>1</v>
      </c>
      <c r="X3595" t="str">
        <f>IF(TelcoData2[[#This Row],[tenure]]&lt;=12,"0-12 Months",
IF(TelcoData2[[#This Row],[tenure]]&lt;=24,"13-24 Months",
IF(TelcoData2[[#This Row],[tenure]]&lt;=36,"25-36 Months",
IF(TelcoData2[[#This Row],[tenure]]&lt;=48,"37-48 Months",
IF(TelcoData2[[#This Row],[tenure]]&lt;=60,"49-60 Months",
"61-72 Months")))))</f>
        <v>0-12 Months</v>
      </c>
    </row>
    <row r="3596" spans="1:24" x14ac:dyDescent="0.3">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s="5">
        <v>359.4</v>
      </c>
      <c r="U3596" t="s">
        <v>24</v>
      </c>
      <c r="V3596" s="5">
        <f>IFERROR(VALUE(TRIM(TelcoData2[[#This Row],[TotalCharges]])),"")</f>
        <v>359.4</v>
      </c>
      <c r="W3596">
        <f>IF(TelcoData2[[#This Row],[Churn]]="Yes",1,0)</f>
        <v>0</v>
      </c>
      <c r="X3596" t="str">
        <f>IF(TelcoData2[[#This Row],[tenure]]&lt;=12,"0-12 Months",
IF(TelcoData2[[#This Row],[tenure]]&lt;=24,"13-24 Months",
IF(TelcoData2[[#This Row],[tenure]]&lt;=36,"25-36 Months",
IF(TelcoData2[[#This Row],[tenure]]&lt;=48,"37-48 Months",
IF(TelcoData2[[#This Row],[tenure]]&lt;=60,"49-60 Months",
"61-72 Months")))))</f>
        <v>0-12 Months</v>
      </c>
    </row>
    <row r="3597" spans="1:24" x14ac:dyDescent="0.3">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s="5">
        <v>115.95</v>
      </c>
      <c r="U3597" t="s">
        <v>23</v>
      </c>
      <c r="V3597" s="5">
        <f>IFERROR(VALUE(TRIM(TelcoData2[[#This Row],[TotalCharges]])),"")</f>
        <v>115.95</v>
      </c>
      <c r="W3597">
        <f>IF(TelcoData2[[#This Row],[Churn]]="Yes",1,0)</f>
        <v>1</v>
      </c>
      <c r="X3597" t="str">
        <f>IF(TelcoData2[[#This Row],[tenure]]&lt;=12,"0-12 Months",
IF(TelcoData2[[#This Row],[tenure]]&lt;=24,"13-24 Months",
IF(TelcoData2[[#This Row],[tenure]]&lt;=36,"25-36 Months",
IF(TelcoData2[[#This Row],[tenure]]&lt;=48,"37-48 Months",
IF(TelcoData2[[#This Row],[tenure]]&lt;=60,"49-60 Months",
"61-72 Months")))))</f>
        <v>0-12 Months</v>
      </c>
    </row>
    <row r="3598" spans="1:24" x14ac:dyDescent="0.3">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s="5">
        <v>165.2</v>
      </c>
      <c r="U3598" t="s">
        <v>23</v>
      </c>
      <c r="V3598" s="5">
        <f>IFERROR(VALUE(TRIM(TelcoData2[[#This Row],[TotalCharges]])),"")</f>
        <v>165.2</v>
      </c>
      <c r="W3598">
        <f>IF(TelcoData2[[#This Row],[Churn]]="Yes",1,0)</f>
        <v>1</v>
      </c>
      <c r="X3598" t="str">
        <f>IF(TelcoData2[[#This Row],[tenure]]&lt;=12,"0-12 Months",
IF(TelcoData2[[#This Row],[tenure]]&lt;=24,"13-24 Months",
IF(TelcoData2[[#This Row],[tenure]]&lt;=36,"25-36 Months",
IF(TelcoData2[[#This Row],[tenure]]&lt;=48,"37-48 Months",
IF(TelcoData2[[#This Row],[tenure]]&lt;=60,"49-60 Months",
"61-72 Months")))))</f>
        <v>0-12 Months</v>
      </c>
    </row>
    <row r="3599" spans="1:24" x14ac:dyDescent="0.3">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s="5">
        <v>2338.35</v>
      </c>
      <c r="U3599" t="s">
        <v>24</v>
      </c>
      <c r="V3599" s="5">
        <f>IFERROR(VALUE(TRIM(TelcoData2[[#This Row],[TotalCharges]])),"")</f>
        <v>2338.35</v>
      </c>
      <c r="W3599">
        <f>IF(TelcoData2[[#This Row],[Churn]]="Yes",1,0)</f>
        <v>0</v>
      </c>
      <c r="X3599" t="str">
        <f>IF(TelcoData2[[#This Row],[tenure]]&lt;=12,"0-12 Months",
IF(TelcoData2[[#This Row],[tenure]]&lt;=24,"13-24 Months",
IF(TelcoData2[[#This Row],[tenure]]&lt;=36,"25-36 Months",
IF(TelcoData2[[#This Row],[tenure]]&lt;=48,"37-48 Months",
IF(TelcoData2[[#This Row],[tenure]]&lt;=60,"49-60 Months",
"61-72 Months")))))</f>
        <v>25-36 Months</v>
      </c>
    </row>
    <row r="3600" spans="1:24" x14ac:dyDescent="0.3">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s="5">
        <v>46.3</v>
      </c>
      <c r="U3600" t="s">
        <v>24</v>
      </c>
      <c r="V3600" s="5">
        <f>IFERROR(VALUE(TRIM(TelcoData2[[#This Row],[TotalCharges]])),"")</f>
        <v>46.3</v>
      </c>
      <c r="W3600">
        <f>IF(TelcoData2[[#This Row],[Churn]]="Yes",1,0)</f>
        <v>0</v>
      </c>
      <c r="X3600" t="str">
        <f>IF(TelcoData2[[#This Row],[tenure]]&lt;=12,"0-12 Months",
IF(TelcoData2[[#This Row],[tenure]]&lt;=24,"13-24 Months",
IF(TelcoData2[[#This Row],[tenure]]&lt;=36,"25-36 Months",
IF(TelcoData2[[#This Row],[tenure]]&lt;=48,"37-48 Months",
IF(TelcoData2[[#This Row],[tenure]]&lt;=60,"49-60 Months",
"61-72 Months")))))</f>
        <v>0-12 Months</v>
      </c>
    </row>
    <row r="3601" spans="1:24" x14ac:dyDescent="0.3">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s="5">
        <v>3541.1</v>
      </c>
      <c r="U3601" t="s">
        <v>24</v>
      </c>
      <c r="V3601" s="5">
        <f>IFERROR(VALUE(TRIM(TelcoData2[[#This Row],[TotalCharges]])),"")</f>
        <v>3541.1</v>
      </c>
      <c r="W3601">
        <f>IF(TelcoData2[[#This Row],[Churn]]="Yes",1,0)</f>
        <v>0</v>
      </c>
      <c r="X3601" t="str">
        <f>IF(TelcoData2[[#This Row],[tenure]]&lt;=12,"0-12 Months",
IF(TelcoData2[[#This Row],[tenure]]&lt;=24,"13-24 Months",
IF(TelcoData2[[#This Row],[tenure]]&lt;=36,"25-36 Months",
IF(TelcoData2[[#This Row],[tenure]]&lt;=48,"37-48 Months",
IF(TelcoData2[[#This Row],[tenure]]&lt;=60,"49-60 Months",
"61-72 Months")))))</f>
        <v>37-48 Months</v>
      </c>
    </row>
    <row r="3602" spans="1:24" x14ac:dyDescent="0.3">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s="5">
        <v>4146.05</v>
      </c>
      <c r="U3602" t="s">
        <v>23</v>
      </c>
      <c r="V3602" s="5">
        <f>IFERROR(VALUE(TRIM(TelcoData2[[#This Row],[TotalCharges]])),"")</f>
        <v>4146.05</v>
      </c>
      <c r="W3602">
        <f>IF(TelcoData2[[#This Row],[Churn]]="Yes",1,0)</f>
        <v>1</v>
      </c>
      <c r="X3602" t="str">
        <f>IF(TelcoData2[[#This Row],[tenure]]&lt;=12,"0-12 Months",
IF(TelcoData2[[#This Row],[tenure]]&lt;=24,"13-24 Months",
IF(TelcoData2[[#This Row],[tenure]]&lt;=36,"25-36 Months",
IF(TelcoData2[[#This Row],[tenure]]&lt;=48,"37-48 Months",
IF(TelcoData2[[#This Row],[tenure]]&lt;=60,"49-60 Months",
"61-72 Months")))))</f>
        <v>49-60 Months</v>
      </c>
    </row>
    <row r="3603" spans="1:24" x14ac:dyDescent="0.3">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s="5">
        <v>1087.25</v>
      </c>
      <c r="U3603" t="s">
        <v>24</v>
      </c>
      <c r="V3603" s="5">
        <f>IFERROR(VALUE(TRIM(TelcoData2[[#This Row],[TotalCharges]])),"")</f>
        <v>1087.25</v>
      </c>
      <c r="W3603">
        <f>IF(TelcoData2[[#This Row],[Churn]]="Yes",1,0)</f>
        <v>0</v>
      </c>
      <c r="X3603" t="str">
        <f>IF(TelcoData2[[#This Row],[tenure]]&lt;=12,"0-12 Months",
IF(TelcoData2[[#This Row],[tenure]]&lt;=24,"13-24 Months",
IF(TelcoData2[[#This Row],[tenure]]&lt;=36,"25-36 Months",
IF(TelcoData2[[#This Row],[tenure]]&lt;=48,"37-48 Months",
IF(TelcoData2[[#This Row],[tenure]]&lt;=60,"49-60 Months",
"61-72 Months")))))</f>
        <v>49-60 Months</v>
      </c>
    </row>
    <row r="3604" spans="1:24" x14ac:dyDescent="0.3">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s="5">
        <v>2522.4</v>
      </c>
      <c r="U3604" t="s">
        <v>24</v>
      </c>
      <c r="V3604" s="5">
        <f>IFERROR(VALUE(TRIM(TelcoData2[[#This Row],[TotalCharges]])),"")</f>
        <v>2522.4</v>
      </c>
      <c r="W3604">
        <f>IF(TelcoData2[[#This Row],[Churn]]="Yes",1,0)</f>
        <v>0</v>
      </c>
      <c r="X3604" t="str">
        <f>IF(TelcoData2[[#This Row],[tenure]]&lt;=12,"0-12 Months",
IF(TelcoData2[[#This Row],[tenure]]&lt;=24,"13-24 Months",
IF(TelcoData2[[#This Row],[tenure]]&lt;=36,"25-36 Months",
IF(TelcoData2[[#This Row],[tenure]]&lt;=48,"37-48 Months",
IF(TelcoData2[[#This Row],[tenure]]&lt;=60,"49-60 Months",
"61-72 Months")))))</f>
        <v>37-48 Months</v>
      </c>
    </row>
    <row r="3605" spans="1:24" x14ac:dyDescent="0.3">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s="5">
        <v>81</v>
      </c>
      <c r="U3605" t="s">
        <v>23</v>
      </c>
      <c r="V3605" s="5">
        <f>IFERROR(VALUE(TRIM(TelcoData2[[#This Row],[TotalCharges]])),"")</f>
        <v>81</v>
      </c>
      <c r="W3605">
        <f>IF(TelcoData2[[#This Row],[Churn]]="Yes",1,0)</f>
        <v>1</v>
      </c>
      <c r="X3605" t="str">
        <f>IF(TelcoData2[[#This Row],[tenure]]&lt;=12,"0-12 Months",
IF(TelcoData2[[#This Row],[tenure]]&lt;=24,"13-24 Months",
IF(TelcoData2[[#This Row],[tenure]]&lt;=36,"25-36 Months",
IF(TelcoData2[[#This Row],[tenure]]&lt;=48,"37-48 Months",
IF(TelcoData2[[#This Row],[tenure]]&lt;=60,"49-60 Months",
"61-72 Months")))))</f>
        <v>0-12 Months</v>
      </c>
    </row>
    <row r="3606" spans="1:24" x14ac:dyDescent="0.3">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s="5">
        <v>717.3</v>
      </c>
      <c r="U3606" t="s">
        <v>24</v>
      </c>
      <c r="V3606" s="5">
        <f>IFERROR(VALUE(TRIM(TelcoData2[[#This Row],[TotalCharges]])),"")</f>
        <v>717.3</v>
      </c>
      <c r="W3606">
        <f>IF(TelcoData2[[#This Row],[Churn]]="Yes",1,0)</f>
        <v>0</v>
      </c>
      <c r="X3606" t="str">
        <f>IF(TelcoData2[[#This Row],[tenure]]&lt;=12,"0-12 Months",
IF(TelcoData2[[#This Row],[tenure]]&lt;=24,"13-24 Months",
IF(TelcoData2[[#This Row],[tenure]]&lt;=36,"25-36 Months",
IF(TelcoData2[[#This Row],[tenure]]&lt;=48,"37-48 Months",
IF(TelcoData2[[#This Row],[tenure]]&lt;=60,"49-60 Months",
"61-72 Months")))))</f>
        <v>37-48 Months</v>
      </c>
    </row>
    <row r="3607" spans="1:24" x14ac:dyDescent="0.3">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s="5">
        <v>1734.2</v>
      </c>
      <c r="U3607" t="s">
        <v>24</v>
      </c>
      <c r="V3607" s="5">
        <f>IFERROR(VALUE(TRIM(TelcoData2[[#This Row],[TotalCharges]])),"")</f>
        <v>1734.2</v>
      </c>
      <c r="W3607">
        <f>IF(TelcoData2[[#This Row],[Churn]]="Yes",1,0)</f>
        <v>0</v>
      </c>
      <c r="X3607" t="str">
        <f>IF(TelcoData2[[#This Row],[tenure]]&lt;=12,"0-12 Months",
IF(TelcoData2[[#This Row],[tenure]]&lt;=24,"13-24 Months",
IF(TelcoData2[[#This Row],[tenure]]&lt;=36,"25-36 Months",
IF(TelcoData2[[#This Row],[tenure]]&lt;=48,"37-48 Months",
IF(TelcoData2[[#This Row],[tenure]]&lt;=60,"49-60 Months",
"61-72 Months")))))</f>
        <v>25-36 Months</v>
      </c>
    </row>
    <row r="3608" spans="1:24" x14ac:dyDescent="0.3">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s="5">
        <v>7069.3</v>
      </c>
      <c r="U3608" t="s">
        <v>24</v>
      </c>
      <c r="V3608" s="5">
        <f>IFERROR(VALUE(TRIM(TelcoData2[[#This Row],[TotalCharges]])),"")</f>
        <v>7069.3</v>
      </c>
      <c r="W3608">
        <f>IF(TelcoData2[[#This Row],[Churn]]="Yes",1,0)</f>
        <v>0</v>
      </c>
      <c r="X3608" t="str">
        <f>IF(TelcoData2[[#This Row],[tenure]]&lt;=12,"0-12 Months",
IF(TelcoData2[[#This Row],[tenure]]&lt;=24,"13-24 Months",
IF(TelcoData2[[#This Row],[tenure]]&lt;=36,"25-36 Months",
IF(TelcoData2[[#This Row],[tenure]]&lt;=48,"37-48 Months",
IF(TelcoData2[[#This Row],[tenure]]&lt;=60,"49-60 Months",
"61-72 Months")))))</f>
        <v>61-72 Months</v>
      </c>
    </row>
    <row r="3609" spans="1:24" x14ac:dyDescent="0.3">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s="5">
        <v>742.9</v>
      </c>
      <c r="U3609" t="s">
        <v>24</v>
      </c>
      <c r="V3609" s="5">
        <f>IFERROR(VALUE(TRIM(TelcoData2[[#This Row],[TotalCharges]])),"")</f>
        <v>742.9</v>
      </c>
      <c r="W3609">
        <f>IF(TelcoData2[[#This Row],[Churn]]="Yes",1,0)</f>
        <v>0</v>
      </c>
      <c r="X3609" t="str">
        <f>IF(TelcoData2[[#This Row],[tenure]]&lt;=12,"0-12 Months",
IF(TelcoData2[[#This Row],[tenure]]&lt;=24,"13-24 Months",
IF(TelcoData2[[#This Row],[tenure]]&lt;=36,"25-36 Months",
IF(TelcoData2[[#This Row],[tenure]]&lt;=48,"37-48 Months",
IF(TelcoData2[[#This Row],[tenure]]&lt;=60,"49-60 Months",
"61-72 Months")))))</f>
        <v>13-24 Months</v>
      </c>
    </row>
    <row r="3610" spans="1:24" x14ac:dyDescent="0.3">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s="5">
        <v>3017.65</v>
      </c>
      <c r="U3610" t="s">
        <v>23</v>
      </c>
      <c r="V3610" s="5">
        <f>IFERROR(VALUE(TRIM(TelcoData2[[#This Row],[TotalCharges]])),"")</f>
        <v>3017.65</v>
      </c>
      <c r="W3610">
        <f>IF(TelcoData2[[#This Row],[Churn]]="Yes",1,0)</f>
        <v>1</v>
      </c>
      <c r="X3610" t="str">
        <f>IF(TelcoData2[[#This Row],[tenure]]&lt;=12,"0-12 Months",
IF(TelcoData2[[#This Row],[tenure]]&lt;=24,"13-24 Months",
IF(TelcoData2[[#This Row],[tenure]]&lt;=36,"25-36 Months",
IF(TelcoData2[[#This Row],[tenure]]&lt;=48,"37-48 Months",
IF(TelcoData2[[#This Row],[tenure]]&lt;=60,"49-60 Months",
"61-72 Months")))))</f>
        <v>37-48 Months</v>
      </c>
    </row>
    <row r="3611" spans="1:24" x14ac:dyDescent="0.3">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s="5">
        <v>6423</v>
      </c>
      <c r="U3611" t="s">
        <v>24</v>
      </c>
      <c r="V3611" s="5">
        <f>IFERROR(VALUE(TRIM(TelcoData2[[#This Row],[TotalCharges]])),"")</f>
        <v>6423</v>
      </c>
      <c r="W3611">
        <f>IF(TelcoData2[[#This Row],[Churn]]="Yes",1,0)</f>
        <v>0</v>
      </c>
      <c r="X3611" t="str">
        <f>IF(TelcoData2[[#This Row],[tenure]]&lt;=12,"0-12 Months",
IF(TelcoData2[[#This Row],[tenure]]&lt;=24,"13-24 Months",
IF(TelcoData2[[#This Row],[tenure]]&lt;=36,"25-36 Months",
IF(TelcoData2[[#This Row],[tenure]]&lt;=48,"37-48 Months",
IF(TelcoData2[[#This Row],[tenure]]&lt;=60,"49-60 Months",
"61-72 Months")))))</f>
        <v>61-72 Months</v>
      </c>
    </row>
    <row r="3612" spans="1:24" x14ac:dyDescent="0.3">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s="5">
        <v>1164.3</v>
      </c>
      <c r="U3612" t="s">
        <v>23</v>
      </c>
      <c r="V3612" s="5">
        <f>IFERROR(VALUE(TRIM(TelcoData2[[#This Row],[TotalCharges]])),"")</f>
        <v>1164.3</v>
      </c>
      <c r="W3612">
        <f>IF(TelcoData2[[#This Row],[Churn]]="Yes",1,0)</f>
        <v>1</v>
      </c>
      <c r="X3612" t="str">
        <f>IF(TelcoData2[[#This Row],[tenure]]&lt;=12,"0-12 Months",
IF(TelcoData2[[#This Row],[tenure]]&lt;=24,"13-24 Months",
IF(TelcoData2[[#This Row],[tenure]]&lt;=36,"25-36 Months",
IF(TelcoData2[[#This Row],[tenure]]&lt;=48,"37-48 Months",
IF(TelcoData2[[#This Row],[tenure]]&lt;=60,"49-60 Months",
"61-72 Months")))))</f>
        <v>0-12 Months</v>
      </c>
    </row>
    <row r="3613" spans="1:24" x14ac:dyDescent="0.3">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s="5">
        <v>4220.3500000000004</v>
      </c>
      <c r="U3613" t="s">
        <v>24</v>
      </c>
      <c r="V3613" s="5">
        <f>IFERROR(VALUE(TRIM(TelcoData2[[#This Row],[TotalCharges]])),"")</f>
        <v>4220.3500000000004</v>
      </c>
      <c r="W3613">
        <f>IF(TelcoData2[[#This Row],[Churn]]="Yes",1,0)</f>
        <v>0</v>
      </c>
      <c r="X3613" t="str">
        <f>IF(TelcoData2[[#This Row],[tenure]]&lt;=12,"0-12 Months",
IF(TelcoData2[[#This Row],[tenure]]&lt;=24,"13-24 Months",
IF(TelcoData2[[#This Row],[tenure]]&lt;=36,"25-36 Months",
IF(TelcoData2[[#This Row],[tenure]]&lt;=48,"37-48 Months",
IF(TelcoData2[[#This Row],[tenure]]&lt;=60,"49-60 Months",
"61-72 Months")))))</f>
        <v>37-48 Months</v>
      </c>
    </row>
    <row r="3614" spans="1:24" x14ac:dyDescent="0.3">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s="5">
        <v>1558.7</v>
      </c>
      <c r="U3614" t="s">
        <v>24</v>
      </c>
      <c r="V3614" s="5">
        <f>IFERROR(VALUE(TRIM(TelcoData2[[#This Row],[TotalCharges]])),"")</f>
        <v>1558.7</v>
      </c>
      <c r="W3614">
        <f>IF(TelcoData2[[#This Row],[Churn]]="Yes",1,0)</f>
        <v>0</v>
      </c>
      <c r="X3614" t="str">
        <f>IF(TelcoData2[[#This Row],[tenure]]&lt;=12,"0-12 Months",
IF(TelcoData2[[#This Row],[tenure]]&lt;=24,"13-24 Months",
IF(TelcoData2[[#This Row],[tenure]]&lt;=36,"25-36 Months",
IF(TelcoData2[[#This Row],[tenure]]&lt;=48,"37-48 Months",
IF(TelcoData2[[#This Row],[tenure]]&lt;=60,"49-60 Months",
"61-72 Months")))))</f>
        <v>13-24 Months</v>
      </c>
    </row>
    <row r="3615" spans="1:24" x14ac:dyDescent="0.3">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s="5">
        <v>2743.45</v>
      </c>
      <c r="U3615" t="s">
        <v>24</v>
      </c>
      <c r="V3615" s="5">
        <f>IFERROR(VALUE(TRIM(TelcoData2[[#This Row],[TotalCharges]])),"")</f>
        <v>2743.45</v>
      </c>
      <c r="W3615">
        <f>IF(TelcoData2[[#This Row],[Churn]]="Yes",1,0)</f>
        <v>0</v>
      </c>
      <c r="X3615" t="str">
        <f>IF(TelcoData2[[#This Row],[tenure]]&lt;=12,"0-12 Months",
IF(TelcoData2[[#This Row],[tenure]]&lt;=24,"13-24 Months",
IF(TelcoData2[[#This Row],[tenure]]&lt;=36,"25-36 Months",
IF(TelcoData2[[#This Row],[tenure]]&lt;=48,"37-48 Months",
IF(TelcoData2[[#This Row],[tenure]]&lt;=60,"49-60 Months",
"61-72 Months")))))</f>
        <v>49-60 Months</v>
      </c>
    </row>
    <row r="3616" spans="1:24" x14ac:dyDescent="0.3">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s="5">
        <v>4055.5</v>
      </c>
      <c r="U3616" t="s">
        <v>24</v>
      </c>
      <c r="V3616" s="5">
        <f>IFERROR(VALUE(TRIM(TelcoData2[[#This Row],[TotalCharges]])),"")</f>
        <v>4055.5</v>
      </c>
      <c r="W3616">
        <f>IF(TelcoData2[[#This Row],[Churn]]="Yes",1,0)</f>
        <v>0</v>
      </c>
      <c r="X3616" t="str">
        <f>IF(TelcoData2[[#This Row],[tenure]]&lt;=12,"0-12 Months",
IF(TelcoData2[[#This Row],[tenure]]&lt;=24,"13-24 Months",
IF(TelcoData2[[#This Row],[tenure]]&lt;=36,"25-36 Months",
IF(TelcoData2[[#This Row],[tenure]]&lt;=48,"37-48 Months",
IF(TelcoData2[[#This Row],[tenure]]&lt;=60,"49-60 Months",
"61-72 Months")))))</f>
        <v>61-72 Months</v>
      </c>
    </row>
    <row r="3617" spans="1:24" x14ac:dyDescent="0.3">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s="5">
        <v>2710.25</v>
      </c>
      <c r="U3617" t="s">
        <v>23</v>
      </c>
      <c r="V3617" s="5">
        <f>IFERROR(VALUE(TRIM(TelcoData2[[#This Row],[TotalCharges]])),"")</f>
        <v>2710.25</v>
      </c>
      <c r="W3617">
        <f>IF(TelcoData2[[#This Row],[Churn]]="Yes",1,0)</f>
        <v>1</v>
      </c>
      <c r="X3617" t="str">
        <f>IF(TelcoData2[[#This Row],[tenure]]&lt;=12,"0-12 Months",
IF(TelcoData2[[#This Row],[tenure]]&lt;=24,"13-24 Months",
IF(TelcoData2[[#This Row],[tenure]]&lt;=36,"25-36 Months",
IF(TelcoData2[[#This Row],[tenure]]&lt;=48,"37-48 Months",
IF(TelcoData2[[#This Row],[tenure]]&lt;=60,"49-60 Months",
"61-72 Months")))))</f>
        <v>25-36 Months</v>
      </c>
    </row>
    <row r="3618" spans="1:24" x14ac:dyDescent="0.3">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s="5">
        <v>6055.55</v>
      </c>
      <c r="U3618" t="s">
        <v>24</v>
      </c>
      <c r="V3618" s="5">
        <f>IFERROR(VALUE(TRIM(TelcoData2[[#This Row],[TotalCharges]])),"")</f>
        <v>6055.55</v>
      </c>
      <c r="W3618">
        <f>IF(TelcoData2[[#This Row],[Churn]]="Yes",1,0)</f>
        <v>0</v>
      </c>
      <c r="X3618" t="str">
        <f>IF(TelcoData2[[#This Row],[tenure]]&lt;=12,"0-12 Months",
IF(TelcoData2[[#This Row],[tenure]]&lt;=24,"13-24 Months",
IF(TelcoData2[[#This Row],[tenure]]&lt;=36,"25-36 Months",
IF(TelcoData2[[#This Row],[tenure]]&lt;=48,"37-48 Months",
IF(TelcoData2[[#This Row],[tenure]]&lt;=60,"49-60 Months",
"61-72 Months")))))</f>
        <v>61-72 Months</v>
      </c>
    </row>
    <row r="3619" spans="1:24" x14ac:dyDescent="0.3">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s="5">
        <v>810.7</v>
      </c>
      <c r="U3619" t="s">
        <v>23</v>
      </c>
      <c r="V3619" s="5">
        <f>IFERROR(VALUE(TRIM(TelcoData2[[#This Row],[TotalCharges]])),"")</f>
        <v>810.7</v>
      </c>
      <c r="W3619">
        <f>IF(TelcoData2[[#This Row],[Churn]]="Yes",1,0)</f>
        <v>1</v>
      </c>
      <c r="X3619" t="str">
        <f>IF(TelcoData2[[#This Row],[tenure]]&lt;=12,"0-12 Months",
IF(TelcoData2[[#This Row],[tenure]]&lt;=24,"13-24 Months",
IF(TelcoData2[[#This Row],[tenure]]&lt;=36,"25-36 Months",
IF(TelcoData2[[#This Row],[tenure]]&lt;=48,"37-48 Months",
IF(TelcoData2[[#This Row],[tenure]]&lt;=60,"49-60 Months",
"61-72 Months")))))</f>
        <v>13-24 Months</v>
      </c>
    </row>
    <row r="3620" spans="1:24" x14ac:dyDescent="0.3">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s="5">
        <v>2538.1999999999998</v>
      </c>
      <c r="U3620" t="s">
        <v>24</v>
      </c>
      <c r="V3620" s="5">
        <f>IFERROR(VALUE(TRIM(TelcoData2[[#This Row],[TotalCharges]])),"")</f>
        <v>2538.1999999999998</v>
      </c>
      <c r="W3620">
        <f>IF(TelcoData2[[#This Row],[Churn]]="Yes",1,0)</f>
        <v>0</v>
      </c>
      <c r="X3620" t="str">
        <f>IF(TelcoData2[[#This Row],[tenure]]&lt;=12,"0-12 Months",
IF(TelcoData2[[#This Row],[tenure]]&lt;=24,"13-24 Months",
IF(TelcoData2[[#This Row],[tenure]]&lt;=36,"25-36 Months",
IF(TelcoData2[[#This Row],[tenure]]&lt;=48,"37-48 Months",
IF(TelcoData2[[#This Row],[tenure]]&lt;=60,"49-60 Months",
"61-72 Months")))))</f>
        <v>37-48 Months</v>
      </c>
    </row>
    <row r="3621" spans="1:24" x14ac:dyDescent="0.3">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s="5">
        <v>6129.2</v>
      </c>
      <c r="U3621" t="s">
        <v>24</v>
      </c>
      <c r="V3621" s="5">
        <f>IFERROR(VALUE(TRIM(TelcoData2[[#This Row],[TotalCharges]])),"")</f>
        <v>6129.2</v>
      </c>
      <c r="W3621">
        <f>IF(TelcoData2[[#This Row],[Churn]]="Yes",1,0)</f>
        <v>0</v>
      </c>
      <c r="X3621" t="str">
        <f>IF(TelcoData2[[#This Row],[tenure]]&lt;=12,"0-12 Months",
IF(TelcoData2[[#This Row],[tenure]]&lt;=24,"13-24 Months",
IF(TelcoData2[[#This Row],[tenure]]&lt;=36,"25-36 Months",
IF(TelcoData2[[#This Row],[tenure]]&lt;=48,"37-48 Months",
IF(TelcoData2[[#This Row],[tenure]]&lt;=60,"49-60 Months",
"61-72 Months")))))</f>
        <v>61-72 Months</v>
      </c>
    </row>
    <row r="3622" spans="1:24" x14ac:dyDescent="0.3">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s="5">
        <v>1750.85</v>
      </c>
      <c r="U3622" t="s">
        <v>24</v>
      </c>
      <c r="V3622" s="5">
        <f>IFERROR(VALUE(TRIM(TelcoData2[[#This Row],[TotalCharges]])),"")</f>
        <v>1750.85</v>
      </c>
      <c r="W3622">
        <f>IF(TelcoData2[[#This Row],[Churn]]="Yes",1,0)</f>
        <v>0</v>
      </c>
      <c r="X3622" t="str">
        <f>IF(TelcoData2[[#This Row],[tenure]]&lt;=12,"0-12 Months",
IF(TelcoData2[[#This Row],[tenure]]&lt;=24,"13-24 Months",
IF(TelcoData2[[#This Row],[tenure]]&lt;=36,"25-36 Months",
IF(TelcoData2[[#This Row],[tenure]]&lt;=48,"37-48 Months",
IF(TelcoData2[[#This Row],[tenure]]&lt;=60,"49-60 Months",
"61-72 Months")))))</f>
        <v>25-36 Months</v>
      </c>
    </row>
    <row r="3623" spans="1:24" x14ac:dyDescent="0.3">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s="5">
        <v>36.549999999999997</v>
      </c>
      <c r="U3623" t="s">
        <v>23</v>
      </c>
      <c r="V3623" s="5">
        <f>IFERROR(VALUE(TRIM(TelcoData2[[#This Row],[TotalCharges]])),"")</f>
        <v>36.549999999999997</v>
      </c>
      <c r="W3623">
        <f>IF(TelcoData2[[#This Row],[Churn]]="Yes",1,0)</f>
        <v>1</v>
      </c>
      <c r="X3623" t="str">
        <f>IF(TelcoData2[[#This Row],[tenure]]&lt;=12,"0-12 Months",
IF(TelcoData2[[#This Row],[tenure]]&lt;=24,"13-24 Months",
IF(TelcoData2[[#This Row],[tenure]]&lt;=36,"25-36 Months",
IF(TelcoData2[[#This Row],[tenure]]&lt;=48,"37-48 Months",
IF(TelcoData2[[#This Row],[tenure]]&lt;=60,"49-60 Months",
"61-72 Months")))))</f>
        <v>0-12 Months</v>
      </c>
    </row>
    <row r="3624" spans="1:24" x14ac:dyDescent="0.3">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s="5">
        <v>6652.45</v>
      </c>
      <c r="U3624" t="s">
        <v>24</v>
      </c>
      <c r="V3624" s="5">
        <f>IFERROR(VALUE(TRIM(TelcoData2[[#This Row],[TotalCharges]])),"")</f>
        <v>6652.45</v>
      </c>
      <c r="W3624">
        <f>IF(TelcoData2[[#This Row],[Churn]]="Yes",1,0)</f>
        <v>0</v>
      </c>
      <c r="X3624" t="str">
        <f>IF(TelcoData2[[#This Row],[tenure]]&lt;=12,"0-12 Months",
IF(TelcoData2[[#This Row],[tenure]]&lt;=24,"13-24 Months",
IF(TelcoData2[[#This Row],[tenure]]&lt;=36,"25-36 Months",
IF(TelcoData2[[#This Row],[tenure]]&lt;=48,"37-48 Months",
IF(TelcoData2[[#This Row],[tenure]]&lt;=60,"49-60 Months",
"61-72 Months")))))</f>
        <v>61-72 Months</v>
      </c>
    </row>
    <row r="3625" spans="1:24" x14ac:dyDescent="0.3">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s="5">
        <v>2575.4499999999998</v>
      </c>
      <c r="U3625" t="s">
        <v>24</v>
      </c>
      <c r="V3625" s="5">
        <f>IFERROR(VALUE(TRIM(TelcoData2[[#This Row],[TotalCharges]])),"")</f>
        <v>2575.4499999999998</v>
      </c>
      <c r="W3625">
        <f>IF(TelcoData2[[#This Row],[Churn]]="Yes",1,0)</f>
        <v>0</v>
      </c>
      <c r="X3625" t="str">
        <f>IF(TelcoData2[[#This Row],[tenure]]&lt;=12,"0-12 Months",
IF(TelcoData2[[#This Row],[tenure]]&lt;=24,"13-24 Months",
IF(TelcoData2[[#This Row],[tenure]]&lt;=36,"25-36 Months",
IF(TelcoData2[[#This Row],[tenure]]&lt;=48,"37-48 Months",
IF(TelcoData2[[#This Row],[tenure]]&lt;=60,"49-60 Months",
"61-72 Months")))))</f>
        <v>37-48 Months</v>
      </c>
    </row>
    <row r="3626" spans="1:24" x14ac:dyDescent="0.3">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s="5">
        <v>6019.35</v>
      </c>
      <c r="U3626" t="s">
        <v>24</v>
      </c>
      <c r="V3626" s="5">
        <f>IFERROR(VALUE(TRIM(TelcoData2[[#This Row],[TotalCharges]])),"")</f>
        <v>6019.35</v>
      </c>
      <c r="W3626">
        <f>IF(TelcoData2[[#This Row],[Churn]]="Yes",1,0)</f>
        <v>0</v>
      </c>
      <c r="X3626" t="str">
        <f>IF(TelcoData2[[#This Row],[tenure]]&lt;=12,"0-12 Months",
IF(TelcoData2[[#This Row],[tenure]]&lt;=24,"13-24 Months",
IF(TelcoData2[[#This Row],[tenure]]&lt;=36,"25-36 Months",
IF(TelcoData2[[#This Row],[tenure]]&lt;=48,"37-48 Months",
IF(TelcoData2[[#This Row],[tenure]]&lt;=60,"49-60 Months",
"61-72 Months")))))</f>
        <v>61-72 Months</v>
      </c>
    </row>
    <row r="3627" spans="1:24" x14ac:dyDescent="0.3">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s="5">
        <v>1379.6</v>
      </c>
      <c r="U3627" t="s">
        <v>24</v>
      </c>
      <c r="V3627" s="5">
        <f>IFERROR(VALUE(TRIM(TelcoData2[[#This Row],[TotalCharges]])),"")</f>
        <v>1379.6</v>
      </c>
      <c r="W3627">
        <f>IF(TelcoData2[[#This Row],[Churn]]="Yes",1,0)</f>
        <v>0</v>
      </c>
      <c r="X3627" t="str">
        <f>IF(TelcoData2[[#This Row],[tenure]]&lt;=12,"0-12 Months",
IF(TelcoData2[[#This Row],[tenure]]&lt;=24,"13-24 Months",
IF(TelcoData2[[#This Row],[tenure]]&lt;=36,"25-36 Months",
IF(TelcoData2[[#This Row],[tenure]]&lt;=48,"37-48 Months",
IF(TelcoData2[[#This Row],[tenure]]&lt;=60,"49-60 Months",
"61-72 Months")))))</f>
        <v>61-72 Months</v>
      </c>
    </row>
    <row r="3628" spans="1:24" x14ac:dyDescent="0.3">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s="5">
        <v>1284.2</v>
      </c>
      <c r="U3628" t="s">
        <v>24</v>
      </c>
      <c r="V3628" s="5">
        <f>IFERROR(VALUE(TRIM(TelcoData2[[#This Row],[TotalCharges]])),"")</f>
        <v>1284.2</v>
      </c>
      <c r="W3628">
        <f>IF(TelcoData2[[#This Row],[Churn]]="Yes",1,0)</f>
        <v>0</v>
      </c>
      <c r="X3628" t="str">
        <f>IF(TelcoData2[[#This Row],[tenure]]&lt;=12,"0-12 Months",
IF(TelcoData2[[#This Row],[tenure]]&lt;=24,"13-24 Months",
IF(TelcoData2[[#This Row],[tenure]]&lt;=36,"25-36 Months",
IF(TelcoData2[[#This Row],[tenure]]&lt;=48,"37-48 Months",
IF(TelcoData2[[#This Row],[tenure]]&lt;=60,"49-60 Months",
"61-72 Months")))))</f>
        <v>13-24 Months</v>
      </c>
    </row>
    <row r="3629" spans="1:24" x14ac:dyDescent="0.3">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s="5">
        <v>296.14999999999998</v>
      </c>
      <c r="U3629" t="s">
        <v>24</v>
      </c>
      <c r="V3629" s="5">
        <f>IFERROR(VALUE(TRIM(TelcoData2[[#This Row],[TotalCharges]])),"")</f>
        <v>296.14999999999998</v>
      </c>
      <c r="W3629">
        <f>IF(TelcoData2[[#This Row],[Churn]]="Yes",1,0)</f>
        <v>0</v>
      </c>
      <c r="X3629" t="str">
        <f>IF(TelcoData2[[#This Row],[tenure]]&lt;=12,"0-12 Months",
IF(TelcoData2[[#This Row],[tenure]]&lt;=24,"13-24 Months",
IF(TelcoData2[[#This Row],[tenure]]&lt;=36,"25-36 Months",
IF(TelcoData2[[#This Row],[tenure]]&lt;=48,"37-48 Months",
IF(TelcoData2[[#This Row],[tenure]]&lt;=60,"49-60 Months",
"61-72 Months")))))</f>
        <v>13-24 Months</v>
      </c>
    </row>
    <row r="3630" spans="1:24" x14ac:dyDescent="0.3">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s="5">
        <v>653.25</v>
      </c>
      <c r="U3630" t="s">
        <v>24</v>
      </c>
      <c r="V3630" s="5">
        <f>IFERROR(VALUE(TRIM(TelcoData2[[#This Row],[TotalCharges]])),"")</f>
        <v>653.25</v>
      </c>
      <c r="W3630">
        <f>IF(TelcoData2[[#This Row],[Churn]]="Yes",1,0)</f>
        <v>0</v>
      </c>
      <c r="X3630" t="str">
        <f>IF(TelcoData2[[#This Row],[tenure]]&lt;=12,"0-12 Months",
IF(TelcoData2[[#This Row],[tenure]]&lt;=24,"13-24 Months",
IF(TelcoData2[[#This Row],[tenure]]&lt;=36,"25-36 Months",
IF(TelcoData2[[#This Row],[tenure]]&lt;=48,"37-48 Months",
IF(TelcoData2[[#This Row],[tenure]]&lt;=60,"49-60 Months",
"61-72 Months")))))</f>
        <v>0-12 Months</v>
      </c>
    </row>
    <row r="3631" spans="1:24" x14ac:dyDescent="0.3">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s="5">
        <v>412.6</v>
      </c>
      <c r="U3631" t="s">
        <v>24</v>
      </c>
      <c r="V3631" s="5">
        <f>IFERROR(VALUE(TRIM(TelcoData2[[#This Row],[TotalCharges]])),"")</f>
        <v>412.6</v>
      </c>
      <c r="W3631">
        <f>IF(TelcoData2[[#This Row],[Churn]]="Yes",1,0)</f>
        <v>0</v>
      </c>
      <c r="X3631" t="str">
        <f>IF(TelcoData2[[#This Row],[tenure]]&lt;=12,"0-12 Months",
IF(TelcoData2[[#This Row],[tenure]]&lt;=24,"13-24 Months",
IF(TelcoData2[[#This Row],[tenure]]&lt;=36,"25-36 Months",
IF(TelcoData2[[#This Row],[tenure]]&lt;=48,"37-48 Months",
IF(TelcoData2[[#This Row],[tenure]]&lt;=60,"49-60 Months",
"61-72 Months")))))</f>
        <v>13-24 Months</v>
      </c>
    </row>
    <row r="3632" spans="1:24" x14ac:dyDescent="0.3">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s="5">
        <v>85.5</v>
      </c>
      <c r="U3632" t="s">
        <v>23</v>
      </c>
      <c r="V3632" s="5">
        <f>IFERROR(VALUE(TRIM(TelcoData2[[#This Row],[TotalCharges]])),"")</f>
        <v>85.5</v>
      </c>
      <c r="W3632">
        <f>IF(TelcoData2[[#This Row],[Churn]]="Yes",1,0)</f>
        <v>1</v>
      </c>
      <c r="X3632" t="str">
        <f>IF(TelcoData2[[#This Row],[tenure]]&lt;=12,"0-12 Months",
IF(TelcoData2[[#This Row],[tenure]]&lt;=24,"13-24 Months",
IF(TelcoData2[[#This Row],[tenure]]&lt;=36,"25-36 Months",
IF(TelcoData2[[#This Row],[tenure]]&lt;=48,"37-48 Months",
IF(TelcoData2[[#This Row],[tenure]]&lt;=60,"49-60 Months",
"61-72 Months")))))</f>
        <v>0-12 Months</v>
      </c>
    </row>
    <row r="3633" spans="1:24" x14ac:dyDescent="0.3">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s="5">
        <v>49.55</v>
      </c>
      <c r="U3633" t="s">
        <v>23</v>
      </c>
      <c r="V3633" s="5">
        <f>IFERROR(VALUE(TRIM(TelcoData2[[#This Row],[TotalCharges]])),"")</f>
        <v>49.55</v>
      </c>
      <c r="W3633">
        <f>IF(TelcoData2[[#This Row],[Churn]]="Yes",1,0)</f>
        <v>1</v>
      </c>
      <c r="X3633" t="str">
        <f>IF(TelcoData2[[#This Row],[tenure]]&lt;=12,"0-12 Months",
IF(TelcoData2[[#This Row],[tenure]]&lt;=24,"13-24 Months",
IF(TelcoData2[[#This Row],[tenure]]&lt;=36,"25-36 Months",
IF(TelcoData2[[#This Row],[tenure]]&lt;=48,"37-48 Months",
IF(TelcoData2[[#This Row],[tenure]]&lt;=60,"49-60 Months",
"61-72 Months")))))</f>
        <v>0-12 Months</v>
      </c>
    </row>
    <row r="3634" spans="1:24" x14ac:dyDescent="0.3">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s="5">
        <v>1928.7</v>
      </c>
      <c r="U3634" t="s">
        <v>24</v>
      </c>
      <c r="V3634" s="5">
        <f>IFERROR(VALUE(TRIM(TelcoData2[[#This Row],[TotalCharges]])),"")</f>
        <v>1928.7</v>
      </c>
      <c r="W3634">
        <f>IF(TelcoData2[[#This Row],[Churn]]="Yes",1,0)</f>
        <v>0</v>
      </c>
      <c r="X3634" t="str">
        <f>IF(TelcoData2[[#This Row],[tenure]]&lt;=12,"0-12 Months",
IF(TelcoData2[[#This Row],[tenure]]&lt;=24,"13-24 Months",
IF(TelcoData2[[#This Row],[tenure]]&lt;=36,"25-36 Months",
IF(TelcoData2[[#This Row],[tenure]]&lt;=48,"37-48 Months",
IF(TelcoData2[[#This Row],[tenure]]&lt;=60,"49-60 Months",
"61-72 Months")))))</f>
        <v>13-24 Months</v>
      </c>
    </row>
    <row r="3635" spans="1:24" x14ac:dyDescent="0.3">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s="5">
        <v>71.25</v>
      </c>
      <c r="U3635" t="s">
        <v>24</v>
      </c>
      <c r="V3635" s="5">
        <f>IFERROR(VALUE(TRIM(TelcoData2[[#This Row],[TotalCharges]])),"")</f>
        <v>71.25</v>
      </c>
      <c r="W3635">
        <f>IF(TelcoData2[[#This Row],[Churn]]="Yes",1,0)</f>
        <v>0</v>
      </c>
      <c r="X3635" t="str">
        <f>IF(TelcoData2[[#This Row],[tenure]]&lt;=12,"0-12 Months",
IF(TelcoData2[[#This Row],[tenure]]&lt;=24,"13-24 Months",
IF(TelcoData2[[#This Row],[tenure]]&lt;=36,"25-36 Months",
IF(TelcoData2[[#This Row],[tenure]]&lt;=48,"37-48 Months",
IF(TelcoData2[[#This Row],[tenure]]&lt;=60,"49-60 Months",
"61-72 Months")))))</f>
        <v>0-12 Months</v>
      </c>
    </row>
    <row r="3636" spans="1:24" x14ac:dyDescent="0.3">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s="5">
        <v>7845.8</v>
      </c>
      <c r="U3636" t="s">
        <v>24</v>
      </c>
      <c r="V3636" s="5">
        <f>IFERROR(VALUE(TRIM(TelcoData2[[#This Row],[TotalCharges]])),"")</f>
        <v>7845.8</v>
      </c>
      <c r="W3636">
        <f>IF(TelcoData2[[#This Row],[Churn]]="Yes",1,0)</f>
        <v>0</v>
      </c>
      <c r="X3636" t="str">
        <f>IF(TelcoData2[[#This Row],[tenure]]&lt;=12,"0-12 Months",
IF(TelcoData2[[#This Row],[tenure]]&lt;=24,"13-24 Months",
IF(TelcoData2[[#This Row],[tenure]]&lt;=36,"25-36 Months",
IF(TelcoData2[[#This Row],[tenure]]&lt;=48,"37-48 Months",
IF(TelcoData2[[#This Row],[tenure]]&lt;=60,"49-60 Months",
"61-72 Months")))))</f>
        <v>61-72 Months</v>
      </c>
    </row>
    <row r="3637" spans="1:24" x14ac:dyDescent="0.3">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s="5">
        <v>1750.7</v>
      </c>
      <c r="U3637" t="s">
        <v>24</v>
      </c>
      <c r="V3637" s="5">
        <f>IFERROR(VALUE(TRIM(TelcoData2[[#This Row],[TotalCharges]])),"")</f>
        <v>1750.7</v>
      </c>
      <c r="W3637">
        <f>IF(TelcoData2[[#This Row],[Churn]]="Yes",1,0)</f>
        <v>0</v>
      </c>
      <c r="X3637" t="str">
        <f>IF(TelcoData2[[#This Row],[tenure]]&lt;=12,"0-12 Months",
IF(TelcoData2[[#This Row],[tenure]]&lt;=24,"13-24 Months",
IF(TelcoData2[[#This Row],[tenure]]&lt;=36,"25-36 Months",
IF(TelcoData2[[#This Row],[tenure]]&lt;=48,"37-48 Months",
IF(TelcoData2[[#This Row],[tenure]]&lt;=60,"49-60 Months",
"61-72 Months")))))</f>
        <v>61-72 Months</v>
      </c>
    </row>
    <row r="3638" spans="1:24" x14ac:dyDescent="0.3">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s="5">
        <v>216.2</v>
      </c>
      <c r="U3638" t="s">
        <v>24</v>
      </c>
      <c r="V3638" s="5">
        <f>IFERROR(VALUE(TRIM(TelcoData2[[#This Row],[TotalCharges]])),"")</f>
        <v>216.2</v>
      </c>
      <c r="W3638">
        <f>IF(TelcoData2[[#This Row],[Churn]]="Yes",1,0)</f>
        <v>0</v>
      </c>
      <c r="X3638" t="str">
        <f>IF(TelcoData2[[#This Row],[tenure]]&lt;=12,"0-12 Months",
IF(TelcoData2[[#This Row],[tenure]]&lt;=24,"13-24 Months",
IF(TelcoData2[[#This Row],[tenure]]&lt;=36,"25-36 Months",
IF(TelcoData2[[#This Row],[tenure]]&lt;=48,"37-48 Months",
IF(TelcoData2[[#This Row],[tenure]]&lt;=60,"49-60 Months",
"61-72 Months")))))</f>
        <v>0-12 Months</v>
      </c>
    </row>
    <row r="3639" spans="1:24" x14ac:dyDescent="0.3">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s="5">
        <v>178.5</v>
      </c>
      <c r="U3639" t="s">
        <v>23</v>
      </c>
      <c r="V3639" s="5">
        <f>IFERROR(VALUE(TRIM(TelcoData2[[#This Row],[TotalCharges]])),"")</f>
        <v>178.5</v>
      </c>
      <c r="W3639">
        <f>IF(TelcoData2[[#This Row],[Churn]]="Yes",1,0)</f>
        <v>1</v>
      </c>
      <c r="X3639" t="str">
        <f>IF(TelcoData2[[#This Row],[tenure]]&lt;=12,"0-12 Months",
IF(TelcoData2[[#This Row],[tenure]]&lt;=24,"13-24 Months",
IF(TelcoData2[[#This Row],[tenure]]&lt;=36,"25-36 Months",
IF(TelcoData2[[#This Row],[tenure]]&lt;=48,"37-48 Months",
IF(TelcoData2[[#This Row],[tenure]]&lt;=60,"49-60 Months",
"61-72 Months")))))</f>
        <v>0-12 Months</v>
      </c>
    </row>
    <row r="3640" spans="1:24" x14ac:dyDescent="0.3">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s="5">
        <v>115.1</v>
      </c>
      <c r="U3640" t="s">
        <v>23</v>
      </c>
      <c r="V3640" s="5">
        <f>IFERROR(VALUE(TRIM(TelcoData2[[#This Row],[TotalCharges]])),"")</f>
        <v>115.1</v>
      </c>
      <c r="W3640">
        <f>IF(TelcoData2[[#This Row],[Churn]]="Yes",1,0)</f>
        <v>1</v>
      </c>
      <c r="X3640" t="str">
        <f>IF(TelcoData2[[#This Row],[tenure]]&lt;=12,"0-12 Months",
IF(TelcoData2[[#This Row],[tenure]]&lt;=24,"13-24 Months",
IF(TelcoData2[[#This Row],[tenure]]&lt;=36,"25-36 Months",
IF(TelcoData2[[#This Row],[tenure]]&lt;=48,"37-48 Months",
IF(TelcoData2[[#This Row],[tenure]]&lt;=60,"49-60 Months",
"61-72 Months")))))</f>
        <v>0-12 Months</v>
      </c>
    </row>
    <row r="3641" spans="1:24" x14ac:dyDescent="0.3">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s="5">
        <v>6029</v>
      </c>
      <c r="U3641" t="s">
        <v>24</v>
      </c>
      <c r="V3641" s="5">
        <f>IFERROR(VALUE(TRIM(TelcoData2[[#This Row],[TotalCharges]])),"")</f>
        <v>6029</v>
      </c>
      <c r="W3641">
        <f>IF(TelcoData2[[#This Row],[Churn]]="Yes",1,0)</f>
        <v>0</v>
      </c>
      <c r="X3641" t="str">
        <f>IF(TelcoData2[[#This Row],[tenure]]&lt;=12,"0-12 Months",
IF(TelcoData2[[#This Row],[tenure]]&lt;=24,"13-24 Months",
IF(TelcoData2[[#This Row],[tenure]]&lt;=36,"25-36 Months",
IF(TelcoData2[[#This Row],[tenure]]&lt;=48,"37-48 Months",
IF(TelcoData2[[#This Row],[tenure]]&lt;=60,"49-60 Months",
"61-72 Months")))))</f>
        <v>49-60 Months</v>
      </c>
    </row>
    <row r="3642" spans="1:24" x14ac:dyDescent="0.3">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s="5">
        <v>2745.2</v>
      </c>
      <c r="U3642" t="s">
        <v>23</v>
      </c>
      <c r="V3642" s="5">
        <f>IFERROR(VALUE(TRIM(TelcoData2[[#This Row],[TotalCharges]])),"")</f>
        <v>2745.2</v>
      </c>
      <c r="W3642">
        <f>IF(TelcoData2[[#This Row],[Churn]]="Yes",1,0)</f>
        <v>1</v>
      </c>
      <c r="X3642" t="str">
        <f>IF(TelcoData2[[#This Row],[tenure]]&lt;=12,"0-12 Months",
IF(TelcoData2[[#This Row],[tenure]]&lt;=24,"13-24 Months",
IF(TelcoData2[[#This Row],[tenure]]&lt;=36,"25-36 Months",
IF(TelcoData2[[#This Row],[tenure]]&lt;=48,"37-48 Months",
IF(TelcoData2[[#This Row],[tenure]]&lt;=60,"49-60 Months",
"61-72 Months")))))</f>
        <v>25-36 Months</v>
      </c>
    </row>
    <row r="3643" spans="1:24" x14ac:dyDescent="0.3">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s="5">
        <v>3721.9</v>
      </c>
      <c r="U3643" t="s">
        <v>24</v>
      </c>
      <c r="V3643" s="5">
        <f>IFERROR(VALUE(TRIM(TelcoData2[[#This Row],[TotalCharges]])),"")</f>
        <v>3721.9</v>
      </c>
      <c r="W3643">
        <f>IF(TelcoData2[[#This Row],[Churn]]="Yes",1,0)</f>
        <v>0</v>
      </c>
      <c r="X3643" t="str">
        <f>IF(TelcoData2[[#This Row],[tenure]]&lt;=12,"0-12 Months",
IF(TelcoData2[[#This Row],[tenure]]&lt;=24,"13-24 Months",
IF(TelcoData2[[#This Row],[tenure]]&lt;=36,"25-36 Months",
IF(TelcoData2[[#This Row],[tenure]]&lt;=48,"37-48 Months",
IF(TelcoData2[[#This Row],[tenure]]&lt;=60,"49-60 Months",
"61-72 Months")))))</f>
        <v>49-60 Months</v>
      </c>
    </row>
    <row r="3644" spans="1:24" x14ac:dyDescent="0.3">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s="5">
        <v>3121.1</v>
      </c>
      <c r="U3644" t="s">
        <v>24</v>
      </c>
      <c r="V3644" s="5">
        <f>IFERROR(VALUE(TRIM(TelcoData2[[#This Row],[TotalCharges]])),"")</f>
        <v>3121.1</v>
      </c>
      <c r="W3644">
        <f>IF(TelcoData2[[#This Row],[Churn]]="Yes",1,0)</f>
        <v>0</v>
      </c>
      <c r="X3644" t="str">
        <f>IF(TelcoData2[[#This Row],[tenure]]&lt;=12,"0-12 Months",
IF(TelcoData2[[#This Row],[tenure]]&lt;=24,"13-24 Months",
IF(TelcoData2[[#This Row],[tenure]]&lt;=36,"25-36 Months",
IF(TelcoData2[[#This Row],[tenure]]&lt;=48,"37-48 Months",
IF(TelcoData2[[#This Row],[tenure]]&lt;=60,"49-60 Months",
"61-72 Months")))))</f>
        <v>25-36 Months</v>
      </c>
    </row>
    <row r="3645" spans="1:24" x14ac:dyDescent="0.3">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s="5">
        <v>990.45</v>
      </c>
      <c r="U3645" t="s">
        <v>24</v>
      </c>
      <c r="V3645" s="5">
        <f>IFERROR(VALUE(TRIM(TelcoData2[[#This Row],[TotalCharges]])),"")</f>
        <v>990.45</v>
      </c>
      <c r="W3645">
        <f>IF(TelcoData2[[#This Row],[Churn]]="Yes",1,0)</f>
        <v>0</v>
      </c>
      <c r="X3645" t="str">
        <f>IF(TelcoData2[[#This Row],[tenure]]&lt;=12,"0-12 Months",
IF(TelcoData2[[#This Row],[tenure]]&lt;=24,"13-24 Months",
IF(TelcoData2[[#This Row],[tenure]]&lt;=36,"25-36 Months",
IF(TelcoData2[[#This Row],[tenure]]&lt;=48,"37-48 Months",
IF(TelcoData2[[#This Row],[tenure]]&lt;=60,"49-60 Months",
"61-72 Months")))))</f>
        <v>49-60 Months</v>
      </c>
    </row>
    <row r="3646" spans="1:24" x14ac:dyDescent="0.3">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s="5">
        <v>1004.35</v>
      </c>
      <c r="U3646" t="s">
        <v>24</v>
      </c>
      <c r="V3646" s="5">
        <f>IFERROR(VALUE(TRIM(TelcoData2[[#This Row],[TotalCharges]])),"")</f>
        <v>1004.35</v>
      </c>
      <c r="W3646">
        <f>IF(TelcoData2[[#This Row],[Churn]]="Yes",1,0)</f>
        <v>0</v>
      </c>
      <c r="X3646" t="str">
        <f>IF(TelcoData2[[#This Row],[tenure]]&lt;=12,"0-12 Months",
IF(TelcoData2[[#This Row],[tenure]]&lt;=24,"13-24 Months",
IF(TelcoData2[[#This Row],[tenure]]&lt;=36,"25-36 Months",
IF(TelcoData2[[#This Row],[tenure]]&lt;=48,"37-48 Months",
IF(TelcoData2[[#This Row],[tenure]]&lt;=60,"49-60 Months",
"61-72 Months")))))</f>
        <v>37-48 Months</v>
      </c>
    </row>
    <row r="3647" spans="1:24" x14ac:dyDescent="0.3">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s="5">
        <v>157.65</v>
      </c>
      <c r="U3647" t="s">
        <v>24</v>
      </c>
      <c r="V3647" s="5">
        <f>IFERROR(VALUE(TRIM(TelcoData2[[#This Row],[TotalCharges]])),"")</f>
        <v>157.65</v>
      </c>
      <c r="W3647">
        <f>IF(TelcoData2[[#This Row],[Churn]]="Yes",1,0)</f>
        <v>0</v>
      </c>
      <c r="X3647" t="str">
        <f>IF(TelcoData2[[#This Row],[tenure]]&lt;=12,"0-12 Months",
IF(TelcoData2[[#This Row],[tenure]]&lt;=24,"13-24 Months",
IF(TelcoData2[[#This Row],[tenure]]&lt;=36,"25-36 Months",
IF(TelcoData2[[#This Row],[tenure]]&lt;=48,"37-48 Months",
IF(TelcoData2[[#This Row],[tenure]]&lt;=60,"49-60 Months",
"61-72 Months")))))</f>
        <v>0-12 Months</v>
      </c>
    </row>
    <row r="3648" spans="1:24" x14ac:dyDescent="0.3">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s="5">
        <v>3219.75</v>
      </c>
      <c r="U3648" t="s">
        <v>24</v>
      </c>
      <c r="V3648" s="5">
        <f>IFERROR(VALUE(TRIM(TelcoData2[[#This Row],[TotalCharges]])),"")</f>
        <v>3219.75</v>
      </c>
      <c r="W3648">
        <f>IF(TelcoData2[[#This Row],[Churn]]="Yes",1,0)</f>
        <v>0</v>
      </c>
      <c r="X3648" t="str">
        <f>IF(TelcoData2[[#This Row],[tenure]]&lt;=12,"0-12 Months",
IF(TelcoData2[[#This Row],[tenure]]&lt;=24,"13-24 Months",
IF(TelcoData2[[#This Row],[tenure]]&lt;=36,"25-36 Months",
IF(TelcoData2[[#This Row],[tenure]]&lt;=48,"37-48 Months",
IF(TelcoData2[[#This Row],[tenure]]&lt;=60,"49-60 Months",
"61-72 Months")))))</f>
        <v>37-48 Months</v>
      </c>
    </row>
    <row r="3649" spans="1:24" x14ac:dyDescent="0.3">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s="5">
        <v>572.85</v>
      </c>
      <c r="U3649" t="s">
        <v>24</v>
      </c>
      <c r="V3649" s="5">
        <f>IFERROR(VALUE(TRIM(TelcoData2[[#This Row],[TotalCharges]])),"")</f>
        <v>572.85</v>
      </c>
      <c r="W3649">
        <f>IF(TelcoData2[[#This Row],[Churn]]="Yes",1,0)</f>
        <v>0</v>
      </c>
      <c r="X3649" t="str">
        <f>IF(TelcoData2[[#This Row],[tenure]]&lt;=12,"0-12 Months",
IF(TelcoData2[[#This Row],[tenure]]&lt;=24,"13-24 Months",
IF(TelcoData2[[#This Row],[tenure]]&lt;=36,"25-36 Months",
IF(TelcoData2[[#This Row],[tenure]]&lt;=48,"37-48 Months",
IF(TelcoData2[[#This Row],[tenure]]&lt;=60,"49-60 Months",
"61-72 Months")))))</f>
        <v>0-12 Months</v>
      </c>
    </row>
    <row r="3650" spans="1:24" x14ac:dyDescent="0.3">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s="5">
        <v>4554.8500000000004</v>
      </c>
      <c r="U3650" t="s">
        <v>24</v>
      </c>
      <c r="V3650" s="5">
        <f>IFERROR(VALUE(TRIM(TelcoData2[[#This Row],[TotalCharges]])),"")</f>
        <v>4554.8500000000004</v>
      </c>
      <c r="W3650">
        <f>IF(TelcoData2[[#This Row],[Churn]]="Yes",1,0)</f>
        <v>0</v>
      </c>
      <c r="X3650" t="str">
        <f>IF(TelcoData2[[#This Row],[tenure]]&lt;=12,"0-12 Months",
IF(TelcoData2[[#This Row],[tenure]]&lt;=24,"13-24 Months",
IF(TelcoData2[[#This Row],[tenure]]&lt;=36,"25-36 Months",
IF(TelcoData2[[#This Row],[tenure]]&lt;=48,"37-48 Months",
IF(TelcoData2[[#This Row],[tenure]]&lt;=60,"49-60 Months",
"61-72 Months")))))</f>
        <v>49-60 Months</v>
      </c>
    </row>
    <row r="3651" spans="1:24" x14ac:dyDescent="0.3">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s="5">
        <v>1847.55</v>
      </c>
      <c r="U3651" t="s">
        <v>24</v>
      </c>
      <c r="V3651" s="5">
        <f>IFERROR(VALUE(TRIM(TelcoData2[[#This Row],[TotalCharges]])),"")</f>
        <v>1847.55</v>
      </c>
      <c r="W3651">
        <f>IF(TelcoData2[[#This Row],[Churn]]="Yes",1,0)</f>
        <v>0</v>
      </c>
      <c r="X3651" t="str">
        <f>IF(TelcoData2[[#This Row],[tenure]]&lt;=12,"0-12 Months",
IF(TelcoData2[[#This Row],[tenure]]&lt;=24,"13-24 Months",
IF(TelcoData2[[#This Row],[tenure]]&lt;=36,"25-36 Months",
IF(TelcoData2[[#This Row],[tenure]]&lt;=48,"37-48 Months",
IF(TelcoData2[[#This Row],[tenure]]&lt;=60,"49-60 Months",
"61-72 Months")))))</f>
        <v>61-72 Months</v>
      </c>
    </row>
    <row r="3652" spans="1:24" x14ac:dyDescent="0.3">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s="5">
        <v>1766.75</v>
      </c>
      <c r="U3652" t="s">
        <v>24</v>
      </c>
      <c r="V3652" s="5">
        <f>IFERROR(VALUE(TRIM(TelcoData2[[#This Row],[TotalCharges]])),"")</f>
        <v>1766.75</v>
      </c>
      <c r="W3652">
        <f>IF(TelcoData2[[#This Row],[Churn]]="Yes",1,0)</f>
        <v>0</v>
      </c>
      <c r="X3652" t="str">
        <f>IF(TelcoData2[[#This Row],[tenure]]&lt;=12,"0-12 Months",
IF(TelcoData2[[#This Row],[tenure]]&lt;=24,"13-24 Months",
IF(TelcoData2[[#This Row],[tenure]]&lt;=36,"25-36 Months",
IF(TelcoData2[[#This Row],[tenure]]&lt;=48,"37-48 Months",
IF(TelcoData2[[#This Row],[tenure]]&lt;=60,"49-60 Months",
"61-72 Months")))))</f>
        <v>61-72 Months</v>
      </c>
    </row>
    <row r="3653" spans="1:24" x14ac:dyDescent="0.3">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s="5">
        <v>1462.05</v>
      </c>
      <c r="U3653" t="s">
        <v>24</v>
      </c>
      <c r="V3653" s="5">
        <f>IFERROR(VALUE(TRIM(TelcoData2[[#This Row],[TotalCharges]])),"")</f>
        <v>1462.05</v>
      </c>
      <c r="W3653">
        <f>IF(TelcoData2[[#This Row],[Churn]]="Yes",1,0)</f>
        <v>0</v>
      </c>
      <c r="X3653" t="str">
        <f>IF(TelcoData2[[#This Row],[tenure]]&lt;=12,"0-12 Months",
IF(TelcoData2[[#This Row],[tenure]]&lt;=24,"13-24 Months",
IF(TelcoData2[[#This Row],[tenure]]&lt;=36,"25-36 Months",
IF(TelcoData2[[#This Row],[tenure]]&lt;=48,"37-48 Months",
IF(TelcoData2[[#This Row],[tenure]]&lt;=60,"49-60 Months",
"61-72 Months")))))</f>
        <v>61-72 Months</v>
      </c>
    </row>
    <row r="3654" spans="1:24" x14ac:dyDescent="0.3">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s="5">
        <v>25.25</v>
      </c>
      <c r="U3654" t="s">
        <v>23</v>
      </c>
      <c r="V3654" s="5">
        <f>IFERROR(VALUE(TRIM(TelcoData2[[#This Row],[TotalCharges]])),"")</f>
        <v>25.25</v>
      </c>
      <c r="W3654">
        <f>IF(TelcoData2[[#This Row],[Churn]]="Yes",1,0)</f>
        <v>1</v>
      </c>
      <c r="X3654" t="str">
        <f>IF(TelcoData2[[#This Row],[tenure]]&lt;=12,"0-12 Months",
IF(TelcoData2[[#This Row],[tenure]]&lt;=24,"13-24 Months",
IF(TelcoData2[[#This Row],[tenure]]&lt;=36,"25-36 Months",
IF(TelcoData2[[#This Row],[tenure]]&lt;=48,"37-48 Months",
IF(TelcoData2[[#This Row],[tenure]]&lt;=60,"49-60 Months",
"61-72 Months")))))</f>
        <v>0-12 Months</v>
      </c>
    </row>
    <row r="3655" spans="1:24" x14ac:dyDescent="0.3">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s="5">
        <v>2193.1999999999998</v>
      </c>
      <c r="U3655" t="s">
        <v>24</v>
      </c>
      <c r="V3655" s="5">
        <f>IFERROR(VALUE(TRIM(TelcoData2[[#This Row],[TotalCharges]])),"")</f>
        <v>2193.1999999999998</v>
      </c>
      <c r="W3655">
        <f>IF(TelcoData2[[#This Row],[Churn]]="Yes",1,0)</f>
        <v>0</v>
      </c>
      <c r="X3655" t="str">
        <f>IF(TelcoData2[[#This Row],[tenure]]&lt;=12,"0-12 Months",
IF(TelcoData2[[#This Row],[tenure]]&lt;=24,"13-24 Months",
IF(TelcoData2[[#This Row],[tenure]]&lt;=36,"25-36 Months",
IF(TelcoData2[[#This Row],[tenure]]&lt;=48,"37-48 Months",
IF(TelcoData2[[#This Row],[tenure]]&lt;=60,"49-60 Months",
"61-72 Months")))))</f>
        <v>37-48 Months</v>
      </c>
    </row>
    <row r="3656" spans="1:24" x14ac:dyDescent="0.3">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s="5">
        <v>2433.5</v>
      </c>
      <c r="U3656" t="s">
        <v>24</v>
      </c>
      <c r="V3656" s="5">
        <f>IFERROR(VALUE(TRIM(TelcoData2[[#This Row],[TotalCharges]])),"")</f>
        <v>2433.5</v>
      </c>
      <c r="W3656">
        <f>IF(TelcoData2[[#This Row],[Churn]]="Yes",1,0)</f>
        <v>0</v>
      </c>
      <c r="X3656" t="str">
        <f>IF(TelcoData2[[#This Row],[tenure]]&lt;=12,"0-12 Months",
IF(TelcoData2[[#This Row],[tenure]]&lt;=24,"13-24 Months",
IF(TelcoData2[[#This Row],[tenure]]&lt;=36,"25-36 Months",
IF(TelcoData2[[#This Row],[tenure]]&lt;=48,"37-48 Months",
IF(TelcoData2[[#This Row],[tenure]]&lt;=60,"49-60 Months",
"61-72 Months")))))</f>
        <v>25-36 Months</v>
      </c>
    </row>
    <row r="3657" spans="1:24" x14ac:dyDescent="0.3">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s="5">
        <v>641.15</v>
      </c>
      <c r="U3657" t="s">
        <v>24</v>
      </c>
      <c r="V3657" s="5">
        <f>IFERROR(VALUE(TRIM(TelcoData2[[#This Row],[TotalCharges]])),"")</f>
        <v>641.15</v>
      </c>
      <c r="W3657">
        <f>IF(TelcoData2[[#This Row],[Churn]]="Yes",1,0)</f>
        <v>0</v>
      </c>
      <c r="X3657" t="str">
        <f>IF(TelcoData2[[#This Row],[tenure]]&lt;=12,"0-12 Months",
IF(TelcoData2[[#This Row],[tenure]]&lt;=24,"13-24 Months",
IF(TelcoData2[[#This Row],[tenure]]&lt;=36,"25-36 Months",
IF(TelcoData2[[#This Row],[tenure]]&lt;=48,"37-48 Months",
IF(TelcoData2[[#This Row],[tenure]]&lt;=60,"49-60 Months",
"61-72 Months")))))</f>
        <v>25-36 Months</v>
      </c>
    </row>
    <row r="3658" spans="1:24" x14ac:dyDescent="0.3">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s="5">
        <v>2398.4</v>
      </c>
      <c r="U3658" t="s">
        <v>24</v>
      </c>
      <c r="V3658" s="5">
        <f>IFERROR(VALUE(TRIM(TelcoData2[[#This Row],[TotalCharges]])),"")</f>
        <v>2398.4</v>
      </c>
      <c r="W3658">
        <f>IF(TelcoData2[[#This Row],[Churn]]="Yes",1,0)</f>
        <v>0</v>
      </c>
      <c r="X3658" t="str">
        <f>IF(TelcoData2[[#This Row],[tenure]]&lt;=12,"0-12 Months",
IF(TelcoData2[[#This Row],[tenure]]&lt;=24,"13-24 Months",
IF(TelcoData2[[#This Row],[tenure]]&lt;=36,"25-36 Months",
IF(TelcoData2[[#This Row],[tenure]]&lt;=48,"37-48 Months",
IF(TelcoData2[[#This Row],[tenure]]&lt;=60,"49-60 Months",
"61-72 Months")))))</f>
        <v>49-60 Months</v>
      </c>
    </row>
    <row r="3659" spans="1:24" x14ac:dyDescent="0.3">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s="5">
        <v>861.85</v>
      </c>
      <c r="U3659" t="s">
        <v>24</v>
      </c>
      <c r="V3659" s="5">
        <f>IFERROR(VALUE(TRIM(TelcoData2[[#This Row],[TotalCharges]])),"")</f>
        <v>861.85</v>
      </c>
      <c r="W3659">
        <f>IF(TelcoData2[[#This Row],[Churn]]="Yes",1,0)</f>
        <v>0</v>
      </c>
      <c r="X3659" t="str">
        <f>IF(TelcoData2[[#This Row],[tenure]]&lt;=12,"0-12 Months",
IF(TelcoData2[[#This Row],[tenure]]&lt;=24,"13-24 Months",
IF(TelcoData2[[#This Row],[tenure]]&lt;=36,"25-36 Months",
IF(TelcoData2[[#This Row],[tenure]]&lt;=48,"37-48 Months",
IF(TelcoData2[[#This Row],[tenure]]&lt;=60,"49-60 Months",
"61-72 Months")))))</f>
        <v>37-48 Months</v>
      </c>
    </row>
    <row r="3660" spans="1:24" x14ac:dyDescent="0.3">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s="5">
        <v>583</v>
      </c>
      <c r="U3660" t="s">
        <v>24</v>
      </c>
      <c r="V3660" s="5">
        <f>IFERROR(VALUE(TRIM(TelcoData2[[#This Row],[TotalCharges]])),"")</f>
        <v>583</v>
      </c>
      <c r="W3660">
        <f>IF(TelcoData2[[#This Row],[Churn]]="Yes",1,0)</f>
        <v>0</v>
      </c>
      <c r="X3660" t="str">
        <f>IF(TelcoData2[[#This Row],[tenure]]&lt;=12,"0-12 Months",
IF(TelcoData2[[#This Row],[tenure]]&lt;=24,"13-24 Months",
IF(TelcoData2[[#This Row],[tenure]]&lt;=36,"25-36 Months",
IF(TelcoData2[[#This Row],[tenure]]&lt;=48,"37-48 Months",
IF(TelcoData2[[#This Row],[tenure]]&lt;=60,"49-60 Months",
"61-72 Months")))))</f>
        <v>0-12 Months</v>
      </c>
    </row>
    <row r="3661" spans="1:24" x14ac:dyDescent="0.3">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s="5">
        <v>7332.4</v>
      </c>
      <c r="U3661" t="s">
        <v>24</v>
      </c>
      <c r="V3661" s="5">
        <f>IFERROR(VALUE(TRIM(TelcoData2[[#This Row],[TotalCharges]])),"")</f>
        <v>7332.4</v>
      </c>
      <c r="W3661">
        <f>IF(TelcoData2[[#This Row],[Churn]]="Yes",1,0)</f>
        <v>0</v>
      </c>
      <c r="X3661" t="str">
        <f>IF(TelcoData2[[#This Row],[tenure]]&lt;=12,"0-12 Months",
IF(TelcoData2[[#This Row],[tenure]]&lt;=24,"13-24 Months",
IF(TelcoData2[[#This Row],[tenure]]&lt;=36,"25-36 Months",
IF(TelcoData2[[#This Row],[tenure]]&lt;=48,"37-48 Months",
IF(TelcoData2[[#This Row],[tenure]]&lt;=60,"49-60 Months",
"61-72 Months")))))</f>
        <v>61-72 Months</v>
      </c>
    </row>
    <row r="3662" spans="1:24" x14ac:dyDescent="0.3">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s="5">
        <v>249.55</v>
      </c>
      <c r="U3662" t="s">
        <v>24</v>
      </c>
      <c r="V3662" s="5">
        <f>IFERROR(VALUE(TRIM(TelcoData2[[#This Row],[TotalCharges]])),"")</f>
        <v>249.55</v>
      </c>
      <c r="W3662">
        <f>IF(TelcoData2[[#This Row],[Churn]]="Yes",1,0)</f>
        <v>0</v>
      </c>
      <c r="X3662" t="str">
        <f>IF(TelcoData2[[#This Row],[tenure]]&lt;=12,"0-12 Months",
IF(TelcoData2[[#This Row],[tenure]]&lt;=24,"13-24 Months",
IF(TelcoData2[[#This Row],[tenure]]&lt;=36,"25-36 Months",
IF(TelcoData2[[#This Row],[tenure]]&lt;=48,"37-48 Months",
IF(TelcoData2[[#This Row],[tenure]]&lt;=60,"49-60 Months",
"61-72 Months")))))</f>
        <v>0-12 Months</v>
      </c>
    </row>
    <row r="3663" spans="1:24" x14ac:dyDescent="0.3">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s="5">
        <v>4475.8999999999996</v>
      </c>
      <c r="U3663" t="s">
        <v>24</v>
      </c>
      <c r="V3663" s="5">
        <f>IFERROR(VALUE(TRIM(TelcoData2[[#This Row],[TotalCharges]])),"")</f>
        <v>4475.8999999999996</v>
      </c>
      <c r="W3663">
        <f>IF(TelcoData2[[#This Row],[Churn]]="Yes",1,0)</f>
        <v>0</v>
      </c>
      <c r="X3663" t="str">
        <f>IF(TelcoData2[[#This Row],[tenure]]&lt;=12,"0-12 Months",
IF(TelcoData2[[#This Row],[tenure]]&lt;=24,"13-24 Months",
IF(TelcoData2[[#This Row],[tenure]]&lt;=36,"25-36 Months",
IF(TelcoData2[[#This Row],[tenure]]&lt;=48,"37-48 Months",
IF(TelcoData2[[#This Row],[tenure]]&lt;=60,"49-60 Months",
"61-72 Months")))))</f>
        <v>49-60 Months</v>
      </c>
    </row>
    <row r="3664" spans="1:24" x14ac:dyDescent="0.3">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s="5">
        <v>416.45</v>
      </c>
      <c r="U3664" t="s">
        <v>23</v>
      </c>
      <c r="V3664" s="5">
        <f>IFERROR(VALUE(TRIM(TelcoData2[[#This Row],[TotalCharges]])),"")</f>
        <v>416.45</v>
      </c>
      <c r="W3664">
        <f>IF(TelcoData2[[#This Row],[Churn]]="Yes",1,0)</f>
        <v>1</v>
      </c>
      <c r="X3664" t="str">
        <f>IF(TelcoData2[[#This Row],[tenure]]&lt;=12,"0-12 Months",
IF(TelcoData2[[#This Row],[tenure]]&lt;=24,"13-24 Months",
IF(TelcoData2[[#This Row],[tenure]]&lt;=36,"25-36 Months",
IF(TelcoData2[[#This Row],[tenure]]&lt;=48,"37-48 Months",
IF(TelcoData2[[#This Row],[tenure]]&lt;=60,"49-60 Months",
"61-72 Months")))))</f>
        <v>0-12 Months</v>
      </c>
    </row>
    <row r="3665" spans="1:24" x14ac:dyDescent="0.3">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s="5">
        <v>788.6</v>
      </c>
      <c r="U3665" t="s">
        <v>24</v>
      </c>
      <c r="V3665" s="5">
        <f>IFERROR(VALUE(TRIM(TelcoData2[[#This Row],[TotalCharges]])),"")</f>
        <v>788.6</v>
      </c>
      <c r="W3665">
        <f>IF(TelcoData2[[#This Row],[Churn]]="Yes",1,0)</f>
        <v>0</v>
      </c>
      <c r="X3665" t="str">
        <f>IF(TelcoData2[[#This Row],[tenure]]&lt;=12,"0-12 Months",
IF(TelcoData2[[#This Row],[tenure]]&lt;=24,"13-24 Months",
IF(TelcoData2[[#This Row],[tenure]]&lt;=36,"25-36 Months",
IF(TelcoData2[[#This Row],[tenure]]&lt;=48,"37-48 Months",
IF(TelcoData2[[#This Row],[tenure]]&lt;=60,"49-60 Months",
"61-72 Months")))))</f>
        <v>0-12 Months</v>
      </c>
    </row>
    <row r="3666" spans="1:24" x14ac:dyDescent="0.3">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s="5">
        <v>202.3</v>
      </c>
      <c r="U3666" t="s">
        <v>24</v>
      </c>
      <c r="V3666" s="5">
        <f>IFERROR(VALUE(TRIM(TelcoData2[[#This Row],[TotalCharges]])),"")</f>
        <v>202.3</v>
      </c>
      <c r="W3666">
        <f>IF(TelcoData2[[#This Row],[Churn]]="Yes",1,0)</f>
        <v>0</v>
      </c>
      <c r="X3666" t="str">
        <f>IF(TelcoData2[[#This Row],[tenure]]&lt;=12,"0-12 Months",
IF(TelcoData2[[#This Row],[tenure]]&lt;=24,"13-24 Months",
IF(TelcoData2[[#This Row],[tenure]]&lt;=36,"25-36 Months",
IF(TelcoData2[[#This Row],[tenure]]&lt;=48,"37-48 Months",
IF(TelcoData2[[#This Row],[tenure]]&lt;=60,"49-60 Months",
"61-72 Months")))))</f>
        <v>0-12 Months</v>
      </c>
    </row>
    <row r="3667" spans="1:24" x14ac:dyDescent="0.3">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s="5">
        <v>6994.6</v>
      </c>
      <c r="U3667" t="s">
        <v>24</v>
      </c>
      <c r="V3667" s="5">
        <f>IFERROR(VALUE(TRIM(TelcoData2[[#This Row],[TotalCharges]])),"")</f>
        <v>6994.6</v>
      </c>
      <c r="W3667">
        <f>IF(TelcoData2[[#This Row],[Churn]]="Yes",1,0)</f>
        <v>0</v>
      </c>
      <c r="X3667" t="str">
        <f>IF(TelcoData2[[#This Row],[tenure]]&lt;=12,"0-12 Months",
IF(TelcoData2[[#This Row],[tenure]]&lt;=24,"13-24 Months",
IF(TelcoData2[[#This Row],[tenure]]&lt;=36,"25-36 Months",
IF(TelcoData2[[#This Row],[tenure]]&lt;=48,"37-48 Months",
IF(TelcoData2[[#This Row],[tenure]]&lt;=60,"49-60 Months",
"61-72 Months")))))</f>
        <v>61-72 Months</v>
      </c>
    </row>
    <row r="3668" spans="1:24" x14ac:dyDescent="0.3">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s="5">
        <v>4116.1499999999996</v>
      </c>
      <c r="U3668" t="s">
        <v>23</v>
      </c>
      <c r="V3668" s="5">
        <f>IFERROR(VALUE(TRIM(TelcoData2[[#This Row],[TotalCharges]])),"")</f>
        <v>4116.1499999999996</v>
      </c>
      <c r="W3668">
        <f>IF(TelcoData2[[#This Row],[Churn]]="Yes",1,0)</f>
        <v>1</v>
      </c>
      <c r="X3668" t="str">
        <f>IF(TelcoData2[[#This Row],[tenure]]&lt;=12,"0-12 Months",
IF(TelcoData2[[#This Row],[tenure]]&lt;=24,"13-24 Months",
IF(TelcoData2[[#This Row],[tenure]]&lt;=36,"25-36 Months",
IF(TelcoData2[[#This Row],[tenure]]&lt;=48,"37-48 Months",
IF(TelcoData2[[#This Row],[tenure]]&lt;=60,"49-60 Months",
"61-72 Months")))))</f>
        <v>49-60 Months</v>
      </c>
    </row>
    <row r="3669" spans="1:24" x14ac:dyDescent="0.3">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s="5">
        <v>2263.4499999999998</v>
      </c>
      <c r="U3669" t="s">
        <v>24</v>
      </c>
      <c r="V3669" s="5">
        <f>IFERROR(VALUE(TRIM(TelcoData2[[#This Row],[TotalCharges]])),"")</f>
        <v>2263.4499999999998</v>
      </c>
      <c r="W3669">
        <f>IF(TelcoData2[[#This Row],[Churn]]="Yes",1,0)</f>
        <v>0</v>
      </c>
      <c r="X3669" t="str">
        <f>IF(TelcoData2[[#This Row],[tenure]]&lt;=12,"0-12 Months",
IF(TelcoData2[[#This Row],[tenure]]&lt;=24,"13-24 Months",
IF(TelcoData2[[#This Row],[tenure]]&lt;=36,"25-36 Months",
IF(TelcoData2[[#This Row],[tenure]]&lt;=48,"37-48 Months",
IF(TelcoData2[[#This Row],[tenure]]&lt;=60,"49-60 Months",
"61-72 Months")))))</f>
        <v>13-24 Months</v>
      </c>
    </row>
    <row r="3670" spans="1:24" x14ac:dyDescent="0.3">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s="5">
        <v>1374.35</v>
      </c>
      <c r="U3670" t="s">
        <v>24</v>
      </c>
      <c r="V3670" s="5">
        <f>IFERROR(VALUE(TRIM(TelcoData2[[#This Row],[TotalCharges]])),"")</f>
        <v>1374.35</v>
      </c>
      <c r="W3670">
        <f>IF(TelcoData2[[#This Row],[Churn]]="Yes",1,0)</f>
        <v>0</v>
      </c>
      <c r="X3670" t="str">
        <f>IF(TelcoData2[[#This Row],[tenure]]&lt;=12,"0-12 Months",
IF(TelcoData2[[#This Row],[tenure]]&lt;=24,"13-24 Months",
IF(TelcoData2[[#This Row],[tenure]]&lt;=36,"25-36 Months",
IF(TelcoData2[[#This Row],[tenure]]&lt;=48,"37-48 Months",
IF(TelcoData2[[#This Row],[tenure]]&lt;=60,"49-60 Months",
"61-72 Months")))))</f>
        <v>13-24 Months</v>
      </c>
    </row>
    <row r="3671" spans="1:24" x14ac:dyDescent="0.3">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s="5">
        <v>4915.1499999999996</v>
      </c>
      <c r="U3671" t="s">
        <v>24</v>
      </c>
      <c r="V3671" s="5">
        <f>IFERROR(VALUE(TRIM(TelcoData2[[#This Row],[TotalCharges]])),"")</f>
        <v>4915.1499999999996</v>
      </c>
      <c r="W3671">
        <f>IF(TelcoData2[[#This Row],[Churn]]="Yes",1,0)</f>
        <v>0</v>
      </c>
      <c r="X3671" t="str">
        <f>IF(TelcoData2[[#This Row],[tenure]]&lt;=12,"0-12 Months",
IF(TelcoData2[[#This Row],[tenure]]&lt;=24,"13-24 Months",
IF(TelcoData2[[#This Row],[tenure]]&lt;=36,"25-36 Months",
IF(TelcoData2[[#This Row],[tenure]]&lt;=48,"37-48 Months",
IF(TelcoData2[[#This Row],[tenure]]&lt;=60,"49-60 Months",
"61-72 Months")))))</f>
        <v>37-48 Months</v>
      </c>
    </row>
    <row r="3672" spans="1:24" x14ac:dyDescent="0.3">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s="5">
        <v>838.5</v>
      </c>
      <c r="U3672" t="s">
        <v>24</v>
      </c>
      <c r="V3672" s="5">
        <f>IFERROR(VALUE(TRIM(TelcoData2[[#This Row],[TotalCharges]])),"")</f>
        <v>838.5</v>
      </c>
      <c r="W3672">
        <f>IF(TelcoData2[[#This Row],[Churn]]="Yes",1,0)</f>
        <v>0</v>
      </c>
      <c r="X3672" t="str">
        <f>IF(TelcoData2[[#This Row],[tenure]]&lt;=12,"0-12 Months",
IF(TelcoData2[[#This Row],[tenure]]&lt;=24,"13-24 Months",
IF(TelcoData2[[#This Row],[tenure]]&lt;=36,"25-36 Months",
IF(TelcoData2[[#This Row],[tenure]]&lt;=48,"37-48 Months",
IF(TelcoData2[[#This Row],[tenure]]&lt;=60,"49-60 Months",
"61-72 Months")))))</f>
        <v>25-36 Months</v>
      </c>
    </row>
    <row r="3673" spans="1:24" x14ac:dyDescent="0.3">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s="5">
        <v>75.099999999999994</v>
      </c>
      <c r="U3673" t="s">
        <v>23</v>
      </c>
      <c r="V3673" s="5">
        <f>IFERROR(VALUE(TRIM(TelcoData2[[#This Row],[TotalCharges]])),"")</f>
        <v>75.099999999999994</v>
      </c>
      <c r="W3673">
        <f>IF(TelcoData2[[#This Row],[Churn]]="Yes",1,0)</f>
        <v>1</v>
      </c>
      <c r="X3673" t="str">
        <f>IF(TelcoData2[[#This Row],[tenure]]&lt;=12,"0-12 Months",
IF(TelcoData2[[#This Row],[tenure]]&lt;=24,"13-24 Months",
IF(TelcoData2[[#This Row],[tenure]]&lt;=36,"25-36 Months",
IF(TelcoData2[[#This Row],[tenure]]&lt;=48,"37-48 Months",
IF(TelcoData2[[#This Row],[tenure]]&lt;=60,"49-60 Months",
"61-72 Months")))))</f>
        <v>0-12 Months</v>
      </c>
    </row>
    <row r="3674" spans="1:24" x14ac:dyDescent="0.3">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s="5">
        <v>3715.65</v>
      </c>
      <c r="U3674" t="s">
        <v>23</v>
      </c>
      <c r="V3674" s="5">
        <f>IFERROR(VALUE(TRIM(TelcoData2[[#This Row],[TotalCharges]])),"")</f>
        <v>3715.65</v>
      </c>
      <c r="W3674">
        <f>IF(TelcoData2[[#This Row],[Churn]]="Yes",1,0)</f>
        <v>1</v>
      </c>
      <c r="X3674" t="str">
        <f>IF(TelcoData2[[#This Row],[tenure]]&lt;=12,"0-12 Months",
IF(TelcoData2[[#This Row],[tenure]]&lt;=24,"13-24 Months",
IF(TelcoData2[[#This Row],[tenure]]&lt;=36,"25-36 Months",
IF(TelcoData2[[#This Row],[tenure]]&lt;=48,"37-48 Months",
IF(TelcoData2[[#This Row],[tenure]]&lt;=60,"49-60 Months",
"61-72 Months")))))</f>
        <v>49-60 Months</v>
      </c>
    </row>
    <row r="3675" spans="1:24" x14ac:dyDescent="0.3">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s="5">
        <v>4273.45</v>
      </c>
      <c r="U3675" t="s">
        <v>23</v>
      </c>
      <c r="V3675" s="5">
        <f>IFERROR(VALUE(TRIM(TelcoData2[[#This Row],[TotalCharges]])),"")</f>
        <v>4273.45</v>
      </c>
      <c r="W3675">
        <f>IF(TelcoData2[[#This Row],[Churn]]="Yes",1,0)</f>
        <v>1</v>
      </c>
      <c r="X3675" t="str">
        <f>IF(TelcoData2[[#This Row],[tenure]]&lt;=12,"0-12 Months",
IF(TelcoData2[[#This Row],[tenure]]&lt;=24,"13-24 Months",
IF(TelcoData2[[#This Row],[tenure]]&lt;=36,"25-36 Months",
IF(TelcoData2[[#This Row],[tenure]]&lt;=48,"37-48 Months",
IF(TelcoData2[[#This Row],[tenure]]&lt;=60,"49-60 Months",
"61-72 Months")))))</f>
        <v>37-48 Months</v>
      </c>
    </row>
    <row r="3676" spans="1:24" x14ac:dyDescent="0.3">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s="5">
        <v>45.8</v>
      </c>
      <c r="U3676" t="s">
        <v>23</v>
      </c>
      <c r="V3676" s="5">
        <f>IFERROR(VALUE(TRIM(TelcoData2[[#This Row],[TotalCharges]])),"")</f>
        <v>45.8</v>
      </c>
      <c r="W3676">
        <f>IF(TelcoData2[[#This Row],[Churn]]="Yes",1,0)</f>
        <v>1</v>
      </c>
      <c r="X3676" t="str">
        <f>IF(TelcoData2[[#This Row],[tenure]]&lt;=12,"0-12 Months",
IF(TelcoData2[[#This Row],[tenure]]&lt;=24,"13-24 Months",
IF(TelcoData2[[#This Row],[tenure]]&lt;=36,"25-36 Months",
IF(TelcoData2[[#This Row],[tenure]]&lt;=48,"37-48 Months",
IF(TelcoData2[[#This Row],[tenure]]&lt;=60,"49-60 Months",
"61-72 Months")))))</f>
        <v>0-12 Months</v>
      </c>
    </row>
    <row r="3677" spans="1:24" x14ac:dyDescent="0.3">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s="5">
        <v>20.5</v>
      </c>
      <c r="U3677" t="s">
        <v>24</v>
      </c>
      <c r="V3677" s="5">
        <f>IFERROR(VALUE(TRIM(TelcoData2[[#This Row],[TotalCharges]])),"")</f>
        <v>20.5</v>
      </c>
      <c r="W3677">
        <f>IF(TelcoData2[[#This Row],[Churn]]="Yes",1,0)</f>
        <v>0</v>
      </c>
      <c r="X3677" t="str">
        <f>IF(TelcoData2[[#This Row],[tenure]]&lt;=12,"0-12 Months",
IF(TelcoData2[[#This Row],[tenure]]&lt;=24,"13-24 Months",
IF(TelcoData2[[#This Row],[tenure]]&lt;=36,"25-36 Months",
IF(TelcoData2[[#This Row],[tenure]]&lt;=48,"37-48 Months",
IF(TelcoData2[[#This Row],[tenure]]&lt;=60,"49-60 Months",
"61-72 Months")))))</f>
        <v>0-12 Months</v>
      </c>
    </row>
    <row r="3678" spans="1:24" x14ac:dyDescent="0.3">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s="5">
        <v>2044.75</v>
      </c>
      <c r="U3678" t="s">
        <v>24</v>
      </c>
      <c r="V3678" s="5">
        <f>IFERROR(VALUE(TRIM(TelcoData2[[#This Row],[TotalCharges]])),"")</f>
        <v>2044.75</v>
      </c>
      <c r="W3678">
        <f>IF(TelcoData2[[#This Row],[Churn]]="Yes",1,0)</f>
        <v>0</v>
      </c>
      <c r="X3678" t="str">
        <f>IF(TelcoData2[[#This Row],[tenure]]&lt;=12,"0-12 Months",
IF(TelcoData2[[#This Row],[tenure]]&lt;=24,"13-24 Months",
IF(TelcoData2[[#This Row],[tenure]]&lt;=36,"25-36 Months",
IF(TelcoData2[[#This Row],[tenure]]&lt;=48,"37-48 Months",
IF(TelcoData2[[#This Row],[tenure]]&lt;=60,"49-60 Months",
"61-72 Months")))))</f>
        <v>25-36 Months</v>
      </c>
    </row>
    <row r="3679" spans="1:24" x14ac:dyDescent="0.3">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s="5">
        <v>30.55</v>
      </c>
      <c r="U3679" t="s">
        <v>24</v>
      </c>
      <c r="V3679" s="5">
        <f>IFERROR(VALUE(TRIM(TelcoData2[[#This Row],[TotalCharges]])),"")</f>
        <v>30.55</v>
      </c>
      <c r="W3679">
        <f>IF(TelcoData2[[#This Row],[Churn]]="Yes",1,0)</f>
        <v>0</v>
      </c>
      <c r="X3679" t="str">
        <f>IF(TelcoData2[[#This Row],[tenure]]&lt;=12,"0-12 Months",
IF(TelcoData2[[#This Row],[tenure]]&lt;=24,"13-24 Months",
IF(TelcoData2[[#This Row],[tenure]]&lt;=36,"25-36 Months",
IF(TelcoData2[[#This Row],[tenure]]&lt;=48,"37-48 Months",
IF(TelcoData2[[#This Row],[tenure]]&lt;=60,"49-60 Months",
"61-72 Months")))))</f>
        <v>0-12 Months</v>
      </c>
    </row>
    <row r="3680" spans="1:24" x14ac:dyDescent="0.3">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s="5">
        <v>1398.25</v>
      </c>
      <c r="U3680" t="s">
        <v>24</v>
      </c>
      <c r="V3680" s="5">
        <f>IFERROR(VALUE(TRIM(TelcoData2[[#This Row],[TotalCharges]])),"")</f>
        <v>1398.25</v>
      </c>
      <c r="W3680">
        <f>IF(TelcoData2[[#This Row],[Churn]]="Yes",1,0)</f>
        <v>0</v>
      </c>
      <c r="X3680" t="str">
        <f>IF(TelcoData2[[#This Row],[tenure]]&lt;=12,"0-12 Months",
IF(TelcoData2[[#This Row],[tenure]]&lt;=24,"13-24 Months",
IF(TelcoData2[[#This Row],[tenure]]&lt;=36,"25-36 Months",
IF(TelcoData2[[#This Row],[tenure]]&lt;=48,"37-48 Months",
IF(TelcoData2[[#This Row],[tenure]]&lt;=60,"49-60 Months",
"61-72 Months")))))</f>
        <v>13-24 Months</v>
      </c>
    </row>
    <row r="3681" spans="1:24" x14ac:dyDescent="0.3">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s="5">
        <v>20.100000000000001</v>
      </c>
      <c r="U3681" t="s">
        <v>23</v>
      </c>
      <c r="V3681" s="5">
        <f>IFERROR(VALUE(TRIM(TelcoData2[[#This Row],[TotalCharges]])),"")</f>
        <v>20.100000000000001</v>
      </c>
      <c r="W3681">
        <f>IF(TelcoData2[[#This Row],[Churn]]="Yes",1,0)</f>
        <v>1</v>
      </c>
      <c r="X3681" t="str">
        <f>IF(TelcoData2[[#This Row],[tenure]]&lt;=12,"0-12 Months",
IF(TelcoData2[[#This Row],[tenure]]&lt;=24,"13-24 Months",
IF(TelcoData2[[#This Row],[tenure]]&lt;=36,"25-36 Months",
IF(TelcoData2[[#This Row],[tenure]]&lt;=48,"37-48 Months",
IF(TelcoData2[[#This Row],[tenure]]&lt;=60,"49-60 Months",
"61-72 Months")))))</f>
        <v>0-12 Months</v>
      </c>
    </row>
    <row r="3682" spans="1:24" x14ac:dyDescent="0.3">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s="5">
        <v>328.95</v>
      </c>
      <c r="U3682" t="s">
        <v>23</v>
      </c>
      <c r="V3682" s="5">
        <f>IFERROR(VALUE(TRIM(TelcoData2[[#This Row],[TotalCharges]])),"")</f>
        <v>328.95</v>
      </c>
      <c r="W3682">
        <f>IF(TelcoData2[[#This Row],[Churn]]="Yes",1,0)</f>
        <v>1</v>
      </c>
      <c r="X3682" t="str">
        <f>IF(TelcoData2[[#This Row],[tenure]]&lt;=12,"0-12 Months",
IF(TelcoData2[[#This Row],[tenure]]&lt;=24,"13-24 Months",
IF(TelcoData2[[#This Row],[tenure]]&lt;=36,"25-36 Months",
IF(TelcoData2[[#This Row],[tenure]]&lt;=48,"37-48 Months",
IF(TelcoData2[[#This Row],[tenure]]&lt;=60,"49-60 Months",
"61-72 Months")))))</f>
        <v>0-12 Months</v>
      </c>
    </row>
    <row r="3683" spans="1:24" x14ac:dyDescent="0.3">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s="5">
        <v>4680.05</v>
      </c>
      <c r="U3683" t="s">
        <v>23</v>
      </c>
      <c r="V3683" s="5">
        <f>IFERROR(VALUE(TRIM(TelcoData2[[#This Row],[TotalCharges]])),"")</f>
        <v>4680.05</v>
      </c>
      <c r="W3683">
        <f>IF(TelcoData2[[#This Row],[Churn]]="Yes",1,0)</f>
        <v>1</v>
      </c>
      <c r="X3683" t="str">
        <f>IF(TelcoData2[[#This Row],[tenure]]&lt;=12,"0-12 Months",
IF(TelcoData2[[#This Row],[tenure]]&lt;=24,"13-24 Months",
IF(TelcoData2[[#This Row],[tenure]]&lt;=36,"25-36 Months",
IF(TelcoData2[[#This Row],[tenure]]&lt;=48,"37-48 Months",
IF(TelcoData2[[#This Row],[tenure]]&lt;=60,"49-60 Months",
"61-72 Months")))))</f>
        <v>37-48 Months</v>
      </c>
    </row>
    <row r="3684" spans="1:24" x14ac:dyDescent="0.3">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s="5">
        <v>69.099999999999994</v>
      </c>
      <c r="U3684" t="s">
        <v>23</v>
      </c>
      <c r="V3684" s="5">
        <f>IFERROR(VALUE(TRIM(TelcoData2[[#This Row],[TotalCharges]])),"")</f>
        <v>69.099999999999994</v>
      </c>
      <c r="W3684">
        <f>IF(TelcoData2[[#This Row],[Churn]]="Yes",1,0)</f>
        <v>1</v>
      </c>
      <c r="X3684" t="str">
        <f>IF(TelcoData2[[#This Row],[tenure]]&lt;=12,"0-12 Months",
IF(TelcoData2[[#This Row],[tenure]]&lt;=24,"13-24 Months",
IF(TelcoData2[[#This Row],[tenure]]&lt;=36,"25-36 Months",
IF(TelcoData2[[#This Row],[tenure]]&lt;=48,"37-48 Months",
IF(TelcoData2[[#This Row],[tenure]]&lt;=60,"49-60 Months",
"61-72 Months")))))</f>
        <v>0-12 Months</v>
      </c>
    </row>
    <row r="3685" spans="1:24" x14ac:dyDescent="0.3">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s="5">
        <v>3778.2</v>
      </c>
      <c r="U3685" t="s">
        <v>24</v>
      </c>
      <c r="V3685" s="5">
        <f>IFERROR(VALUE(TRIM(TelcoData2[[#This Row],[TotalCharges]])),"")</f>
        <v>3778.2</v>
      </c>
      <c r="W3685">
        <f>IF(TelcoData2[[#This Row],[Churn]]="Yes",1,0)</f>
        <v>0</v>
      </c>
      <c r="X3685" t="str">
        <f>IF(TelcoData2[[#This Row],[tenure]]&lt;=12,"0-12 Months",
IF(TelcoData2[[#This Row],[tenure]]&lt;=24,"13-24 Months",
IF(TelcoData2[[#This Row],[tenure]]&lt;=36,"25-36 Months",
IF(TelcoData2[[#This Row],[tenure]]&lt;=48,"37-48 Months",
IF(TelcoData2[[#This Row],[tenure]]&lt;=60,"49-60 Months",
"61-72 Months")))))</f>
        <v>61-72 Months</v>
      </c>
    </row>
    <row r="3686" spans="1:24" x14ac:dyDescent="0.3">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s="5">
        <v>3161.4</v>
      </c>
      <c r="U3686" t="s">
        <v>24</v>
      </c>
      <c r="V3686" s="5">
        <f>IFERROR(VALUE(TRIM(TelcoData2[[#This Row],[TotalCharges]])),"")</f>
        <v>3161.4</v>
      </c>
      <c r="W3686">
        <f>IF(TelcoData2[[#This Row],[Churn]]="Yes",1,0)</f>
        <v>0</v>
      </c>
      <c r="X3686" t="str">
        <f>IF(TelcoData2[[#This Row],[tenure]]&lt;=12,"0-12 Months",
IF(TelcoData2[[#This Row],[tenure]]&lt;=24,"13-24 Months",
IF(TelcoData2[[#This Row],[tenure]]&lt;=36,"25-36 Months",
IF(TelcoData2[[#This Row],[tenure]]&lt;=48,"37-48 Months",
IF(TelcoData2[[#This Row],[tenure]]&lt;=60,"49-60 Months",
"61-72 Months")))))</f>
        <v>37-48 Months</v>
      </c>
    </row>
    <row r="3687" spans="1:24" x14ac:dyDescent="0.3">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s="5">
        <v>2188.4499999999998</v>
      </c>
      <c r="U3687" t="s">
        <v>24</v>
      </c>
      <c r="V3687" s="5">
        <f>IFERROR(VALUE(TRIM(TelcoData2[[#This Row],[TotalCharges]])),"")</f>
        <v>2188.4499999999998</v>
      </c>
      <c r="W3687">
        <f>IF(TelcoData2[[#This Row],[Churn]]="Yes",1,0)</f>
        <v>0</v>
      </c>
      <c r="X3687" t="str">
        <f>IF(TelcoData2[[#This Row],[tenure]]&lt;=12,"0-12 Months",
IF(TelcoData2[[#This Row],[tenure]]&lt;=24,"13-24 Months",
IF(TelcoData2[[#This Row],[tenure]]&lt;=36,"25-36 Months",
IF(TelcoData2[[#This Row],[tenure]]&lt;=48,"37-48 Months",
IF(TelcoData2[[#This Row],[tenure]]&lt;=60,"49-60 Months",
"61-72 Months")))))</f>
        <v>49-60 Months</v>
      </c>
    </row>
    <row r="3688" spans="1:24" x14ac:dyDescent="0.3">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s="5">
        <v>999.45</v>
      </c>
      <c r="U3688" t="s">
        <v>23</v>
      </c>
      <c r="V3688" s="5">
        <f>IFERROR(VALUE(TRIM(TelcoData2[[#This Row],[TotalCharges]])),"")</f>
        <v>999.45</v>
      </c>
      <c r="W3688">
        <f>IF(TelcoData2[[#This Row],[Churn]]="Yes",1,0)</f>
        <v>1</v>
      </c>
      <c r="X3688" t="str">
        <f>IF(TelcoData2[[#This Row],[tenure]]&lt;=12,"0-12 Months",
IF(TelcoData2[[#This Row],[tenure]]&lt;=24,"13-24 Months",
IF(TelcoData2[[#This Row],[tenure]]&lt;=36,"25-36 Months",
IF(TelcoData2[[#This Row],[tenure]]&lt;=48,"37-48 Months",
IF(TelcoData2[[#This Row],[tenure]]&lt;=60,"49-60 Months",
"61-72 Months")))))</f>
        <v>13-24 Months</v>
      </c>
    </row>
    <row r="3689" spans="1:24" x14ac:dyDescent="0.3">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s="5">
        <v>1888.65</v>
      </c>
      <c r="U3689" t="s">
        <v>23</v>
      </c>
      <c r="V3689" s="5">
        <f>IFERROR(VALUE(TRIM(TelcoData2[[#This Row],[TotalCharges]])),"")</f>
        <v>1888.65</v>
      </c>
      <c r="W3689">
        <f>IF(TelcoData2[[#This Row],[Churn]]="Yes",1,0)</f>
        <v>1</v>
      </c>
      <c r="X3689" t="str">
        <f>IF(TelcoData2[[#This Row],[tenure]]&lt;=12,"0-12 Months",
IF(TelcoData2[[#This Row],[tenure]]&lt;=24,"13-24 Months",
IF(TelcoData2[[#This Row],[tenure]]&lt;=36,"25-36 Months",
IF(TelcoData2[[#This Row],[tenure]]&lt;=48,"37-48 Months",
IF(TelcoData2[[#This Row],[tenure]]&lt;=60,"49-60 Months",
"61-72 Months")))))</f>
        <v>13-24 Months</v>
      </c>
    </row>
    <row r="3690" spans="1:24" x14ac:dyDescent="0.3">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s="5">
        <v>3990.6</v>
      </c>
      <c r="U3690" t="s">
        <v>24</v>
      </c>
      <c r="V3690" s="5">
        <f>IFERROR(VALUE(TRIM(TelcoData2[[#This Row],[TotalCharges]])),"")</f>
        <v>3990.6</v>
      </c>
      <c r="W3690">
        <f>IF(TelcoData2[[#This Row],[Churn]]="Yes",1,0)</f>
        <v>0</v>
      </c>
      <c r="X3690" t="str">
        <f>IF(TelcoData2[[#This Row],[tenure]]&lt;=12,"0-12 Months",
IF(TelcoData2[[#This Row],[tenure]]&lt;=24,"13-24 Months",
IF(TelcoData2[[#This Row],[tenure]]&lt;=36,"25-36 Months",
IF(TelcoData2[[#This Row],[tenure]]&lt;=48,"37-48 Months",
IF(TelcoData2[[#This Row],[tenure]]&lt;=60,"49-60 Months",
"61-72 Months")))))</f>
        <v>37-48 Months</v>
      </c>
    </row>
    <row r="3691" spans="1:24" x14ac:dyDescent="0.3">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s="5">
        <v>71.150000000000006</v>
      </c>
      <c r="U3691" t="s">
        <v>23</v>
      </c>
      <c r="V3691" s="5">
        <f>IFERROR(VALUE(TRIM(TelcoData2[[#This Row],[TotalCharges]])),"")</f>
        <v>71.150000000000006</v>
      </c>
      <c r="W3691">
        <f>IF(TelcoData2[[#This Row],[Churn]]="Yes",1,0)</f>
        <v>1</v>
      </c>
      <c r="X3691" t="str">
        <f>IF(TelcoData2[[#This Row],[tenure]]&lt;=12,"0-12 Months",
IF(TelcoData2[[#This Row],[tenure]]&lt;=24,"13-24 Months",
IF(TelcoData2[[#This Row],[tenure]]&lt;=36,"25-36 Months",
IF(TelcoData2[[#This Row],[tenure]]&lt;=48,"37-48 Months",
IF(TelcoData2[[#This Row],[tenure]]&lt;=60,"49-60 Months",
"61-72 Months")))))</f>
        <v>0-12 Months</v>
      </c>
    </row>
    <row r="3692" spans="1:24" x14ac:dyDescent="0.3">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s="5">
        <v>1240.25</v>
      </c>
      <c r="U3692" t="s">
        <v>23</v>
      </c>
      <c r="V3692" s="5">
        <f>IFERROR(VALUE(TRIM(TelcoData2[[#This Row],[TotalCharges]])),"")</f>
        <v>1240.25</v>
      </c>
      <c r="W3692">
        <f>IF(TelcoData2[[#This Row],[Churn]]="Yes",1,0)</f>
        <v>1</v>
      </c>
      <c r="X3692" t="str">
        <f>IF(TelcoData2[[#This Row],[tenure]]&lt;=12,"0-12 Months",
IF(TelcoData2[[#This Row],[tenure]]&lt;=24,"13-24 Months",
IF(TelcoData2[[#This Row],[tenure]]&lt;=36,"25-36 Months",
IF(TelcoData2[[#This Row],[tenure]]&lt;=48,"37-48 Months",
IF(TelcoData2[[#This Row],[tenure]]&lt;=60,"49-60 Months",
"61-72 Months")))))</f>
        <v>13-24 Months</v>
      </c>
    </row>
    <row r="3693" spans="1:24" x14ac:dyDescent="0.3">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s="5">
        <v>2635</v>
      </c>
      <c r="U3693" t="s">
        <v>24</v>
      </c>
      <c r="V3693" s="5">
        <f>IFERROR(VALUE(TRIM(TelcoData2[[#This Row],[TotalCharges]])),"")</f>
        <v>2635</v>
      </c>
      <c r="W3693">
        <f>IF(TelcoData2[[#This Row],[Churn]]="Yes",1,0)</f>
        <v>0</v>
      </c>
      <c r="X3693" t="str">
        <f>IF(TelcoData2[[#This Row],[tenure]]&lt;=12,"0-12 Months",
IF(TelcoData2[[#This Row],[tenure]]&lt;=24,"13-24 Months",
IF(TelcoData2[[#This Row],[tenure]]&lt;=36,"25-36 Months",
IF(TelcoData2[[#This Row],[tenure]]&lt;=48,"37-48 Months",
IF(TelcoData2[[#This Row],[tenure]]&lt;=60,"49-60 Months",
"61-72 Months")))))</f>
        <v>37-48 Months</v>
      </c>
    </row>
    <row r="3694" spans="1:24" x14ac:dyDescent="0.3">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s="5">
        <v>235</v>
      </c>
      <c r="U3694" t="s">
        <v>24</v>
      </c>
      <c r="V3694" s="5">
        <f>IFERROR(VALUE(TRIM(TelcoData2[[#This Row],[TotalCharges]])),"")</f>
        <v>235</v>
      </c>
      <c r="W3694">
        <f>IF(TelcoData2[[#This Row],[Churn]]="Yes",1,0)</f>
        <v>0</v>
      </c>
      <c r="X3694" t="str">
        <f>IF(TelcoData2[[#This Row],[tenure]]&lt;=12,"0-12 Months",
IF(TelcoData2[[#This Row],[tenure]]&lt;=24,"13-24 Months",
IF(TelcoData2[[#This Row],[tenure]]&lt;=36,"25-36 Months",
IF(TelcoData2[[#This Row],[tenure]]&lt;=48,"37-48 Months",
IF(TelcoData2[[#This Row],[tenure]]&lt;=60,"49-60 Months",
"61-72 Months")))))</f>
        <v>0-12 Months</v>
      </c>
    </row>
    <row r="3695" spans="1:24" x14ac:dyDescent="0.3">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s="5">
        <v>2347.85</v>
      </c>
      <c r="U3695" t="s">
        <v>24</v>
      </c>
      <c r="V3695" s="5">
        <f>IFERROR(VALUE(TRIM(TelcoData2[[#This Row],[TotalCharges]])),"")</f>
        <v>2347.85</v>
      </c>
      <c r="W3695">
        <f>IF(TelcoData2[[#This Row],[Churn]]="Yes",1,0)</f>
        <v>0</v>
      </c>
      <c r="X3695" t="str">
        <f>IF(TelcoData2[[#This Row],[tenure]]&lt;=12,"0-12 Months",
IF(TelcoData2[[#This Row],[tenure]]&lt;=24,"13-24 Months",
IF(TelcoData2[[#This Row],[tenure]]&lt;=36,"25-36 Months",
IF(TelcoData2[[#This Row],[tenure]]&lt;=48,"37-48 Months",
IF(TelcoData2[[#This Row],[tenure]]&lt;=60,"49-60 Months",
"61-72 Months")))))</f>
        <v>37-48 Months</v>
      </c>
    </row>
    <row r="3696" spans="1:24" x14ac:dyDescent="0.3">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s="5">
        <v>7156.2</v>
      </c>
      <c r="U3696" t="s">
        <v>23</v>
      </c>
      <c r="V3696" s="5">
        <f>IFERROR(VALUE(TRIM(TelcoData2[[#This Row],[TotalCharges]])),"")</f>
        <v>7156.2</v>
      </c>
      <c r="W3696">
        <f>IF(TelcoData2[[#This Row],[Churn]]="Yes",1,0)</f>
        <v>1</v>
      </c>
      <c r="X3696" t="str">
        <f>IF(TelcoData2[[#This Row],[tenure]]&lt;=12,"0-12 Months",
IF(TelcoData2[[#This Row],[tenure]]&lt;=24,"13-24 Months",
IF(TelcoData2[[#This Row],[tenure]]&lt;=36,"25-36 Months",
IF(TelcoData2[[#This Row],[tenure]]&lt;=48,"37-48 Months",
IF(TelcoData2[[#This Row],[tenure]]&lt;=60,"49-60 Months",
"61-72 Months")))))</f>
        <v>61-72 Months</v>
      </c>
    </row>
    <row r="3697" spans="1:24" x14ac:dyDescent="0.3">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s="5">
        <v>3089.6</v>
      </c>
      <c r="U3697" t="s">
        <v>24</v>
      </c>
      <c r="V3697" s="5">
        <f>IFERROR(VALUE(TRIM(TelcoData2[[#This Row],[TotalCharges]])),"")</f>
        <v>3089.6</v>
      </c>
      <c r="W3697">
        <f>IF(TelcoData2[[#This Row],[Churn]]="Yes",1,0)</f>
        <v>0</v>
      </c>
      <c r="X3697" t="str">
        <f>IF(TelcoData2[[#This Row],[tenure]]&lt;=12,"0-12 Months",
IF(TelcoData2[[#This Row],[tenure]]&lt;=24,"13-24 Months",
IF(TelcoData2[[#This Row],[tenure]]&lt;=36,"25-36 Months",
IF(TelcoData2[[#This Row],[tenure]]&lt;=48,"37-48 Months",
IF(TelcoData2[[#This Row],[tenure]]&lt;=60,"49-60 Months",
"61-72 Months")))))</f>
        <v>25-36 Months</v>
      </c>
    </row>
    <row r="3698" spans="1:24" x14ac:dyDescent="0.3">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s="5">
        <v>270.8</v>
      </c>
      <c r="U3698" t="s">
        <v>23</v>
      </c>
      <c r="V3698" s="5">
        <f>IFERROR(VALUE(TRIM(TelcoData2[[#This Row],[TotalCharges]])),"")</f>
        <v>270.8</v>
      </c>
      <c r="W3698">
        <f>IF(TelcoData2[[#This Row],[Churn]]="Yes",1,0)</f>
        <v>1</v>
      </c>
      <c r="X3698" t="str">
        <f>IF(TelcoData2[[#This Row],[tenure]]&lt;=12,"0-12 Months",
IF(TelcoData2[[#This Row],[tenure]]&lt;=24,"13-24 Months",
IF(TelcoData2[[#This Row],[tenure]]&lt;=36,"25-36 Months",
IF(TelcoData2[[#This Row],[tenure]]&lt;=48,"37-48 Months",
IF(TelcoData2[[#This Row],[tenure]]&lt;=60,"49-60 Months",
"61-72 Months")))))</f>
        <v>0-12 Months</v>
      </c>
    </row>
    <row r="3699" spans="1:24" x14ac:dyDescent="0.3">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s="5">
        <v>2901.8</v>
      </c>
      <c r="U3699" t="s">
        <v>24</v>
      </c>
      <c r="V3699" s="5">
        <f>IFERROR(VALUE(TRIM(TelcoData2[[#This Row],[TotalCharges]])),"")</f>
        <v>2901.8</v>
      </c>
      <c r="W3699">
        <f>IF(TelcoData2[[#This Row],[Churn]]="Yes",1,0)</f>
        <v>0</v>
      </c>
      <c r="X3699" t="str">
        <f>IF(TelcoData2[[#This Row],[tenure]]&lt;=12,"0-12 Months",
IF(TelcoData2[[#This Row],[tenure]]&lt;=24,"13-24 Months",
IF(TelcoData2[[#This Row],[tenure]]&lt;=36,"25-36 Months",
IF(TelcoData2[[#This Row],[tenure]]&lt;=48,"37-48 Months",
IF(TelcoData2[[#This Row],[tenure]]&lt;=60,"49-60 Months",
"61-72 Months")))))</f>
        <v>25-36 Months</v>
      </c>
    </row>
    <row r="3700" spans="1:24" x14ac:dyDescent="0.3">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s="5">
        <v>4949.1000000000004</v>
      </c>
      <c r="U3700" t="s">
        <v>24</v>
      </c>
      <c r="V3700" s="5">
        <f>IFERROR(VALUE(TRIM(TelcoData2[[#This Row],[TotalCharges]])),"")</f>
        <v>4949.1000000000004</v>
      </c>
      <c r="W3700">
        <f>IF(TelcoData2[[#This Row],[Churn]]="Yes",1,0)</f>
        <v>0</v>
      </c>
      <c r="X3700" t="str">
        <f>IF(TelcoData2[[#This Row],[tenure]]&lt;=12,"0-12 Months",
IF(TelcoData2[[#This Row],[tenure]]&lt;=24,"13-24 Months",
IF(TelcoData2[[#This Row],[tenure]]&lt;=36,"25-36 Months",
IF(TelcoData2[[#This Row],[tenure]]&lt;=48,"37-48 Months",
IF(TelcoData2[[#This Row],[tenure]]&lt;=60,"49-60 Months",
"61-72 Months")))))</f>
        <v>49-60 Months</v>
      </c>
    </row>
    <row r="3701" spans="1:24" x14ac:dyDescent="0.3">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s="5">
        <v>2198.9</v>
      </c>
      <c r="U3701" t="s">
        <v>24</v>
      </c>
      <c r="V3701" s="5">
        <f>IFERROR(VALUE(TRIM(TelcoData2[[#This Row],[TotalCharges]])),"")</f>
        <v>2198.9</v>
      </c>
      <c r="W3701">
        <f>IF(TelcoData2[[#This Row],[Churn]]="Yes",1,0)</f>
        <v>0</v>
      </c>
      <c r="X3701" t="str">
        <f>IF(TelcoData2[[#This Row],[tenure]]&lt;=12,"0-12 Months",
IF(TelcoData2[[#This Row],[tenure]]&lt;=24,"13-24 Months",
IF(TelcoData2[[#This Row],[tenure]]&lt;=36,"25-36 Months",
IF(TelcoData2[[#This Row],[tenure]]&lt;=48,"37-48 Months",
IF(TelcoData2[[#This Row],[tenure]]&lt;=60,"49-60 Months",
"61-72 Months")))))</f>
        <v>25-36 Months</v>
      </c>
    </row>
    <row r="3702" spans="1:24" x14ac:dyDescent="0.3">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s="5">
        <v>374.5</v>
      </c>
      <c r="U3702" t="s">
        <v>23</v>
      </c>
      <c r="V3702" s="5">
        <f>IFERROR(VALUE(TRIM(TelcoData2[[#This Row],[TotalCharges]])),"")</f>
        <v>374.5</v>
      </c>
      <c r="W3702">
        <f>IF(TelcoData2[[#This Row],[Churn]]="Yes",1,0)</f>
        <v>1</v>
      </c>
      <c r="X3702" t="str">
        <f>IF(TelcoData2[[#This Row],[tenure]]&lt;=12,"0-12 Months",
IF(TelcoData2[[#This Row],[tenure]]&lt;=24,"13-24 Months",
IF(TelcoData2[[#This Row],[tenure]]&lt;=36,"25-36 Months",
IF(TelcoData2[[#This Row],[tenure]]&lt;=48,"37-48 Months",
IF(TelcoData2[[#This Row],[tenure]]&lt;=60,"49-60 Months",
"61-72 Months")))))</f>
        <v>13-24 Months</v>
      </c>
    </row>
    <row r="3703" spans="1:24" x14ac:dyDescent="0.3">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s="5">
        <v>761.95</v>
      </c>
      <c r="U3703" t="s">
        <v>24</v>
      </c>
      <c r="V3703" s="5">
        <f>IFERROR(VALUE(TRIM(TelcoData2[[#This Row],[TotalCharges]])),"")</f>
        <v>761.95</v>
      </c>
      <c r="W3703">
        <f>IF(TelcoData2[[#This Row],[Churn]]="Yes",1,0)</f>
        <v>0</v>
      </c>
      <c r="X3703" t="str">
        <f>IF(TelcoData2[[#This Row],[tenure]]&lt;=12,"0-12 Months",
IF(TelcoData2[[#This Row],[tenure]]&lt;=24,"13-24 Months",
IF(TelcoData2[[#This Row],[tenure]]&lt;=36,"25-36 Months",
IF(TelcoData2[[#This Row],[tenure]]&lt;=48,"37-48 Months",
IF(TelcoData2[[#This Row],[tenure]]&lt;=60,"49-60 Months",
"61-72 Months")))))</f>
        <v>25-36 Months</v>
      </c>
    </row>
    <row r="3704" spans="1:24" x14ac:dyDescent="0.3">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s="5">
        <v>1520.9</v>
      </c>
      <c r="U3704" t="s">
        <v>23</v>
      </c>
      <c r="V3704" s="5">
        <f>IFERROR(VALUE(TRIM(TelcoData2[[#This Row],[TotalCharges]])),"")</f>
        <v>1520.9</v>
      </c>
      <c r="W3704">
        <f>IF(TelcoData2[[#This Row],[Churn]]="Yes",1,0)</f>
        <v>1</v>
      </c>
      <c r="X3704" t="str">
        <f>IF(TelcoData2[[#This Row],[tenure]]&lt;=12,"0-12 Months",
IF(TelcoData2[[#This Row],[tenure]]&lt;=24,"13-24 Months",
IF(TelcoData2[[#This Row],[tenure]]&lt;=36,"25-36 Months",
IF(TelcoData2[[#This Row],[tenure]]&lt;=48,"37-48 Months",
IF(TelcoData2[[#This Row],[tenure]]&lt;=60,"49-60 Months",
"61-72 Months")))))</f>
        <v>13-24 Months</v>
      </c>
    </row>
    <row r="3705" spans="1:24" x14ac:dyDescent="0.3">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s="5">
        <v>190.25</v>
      </c>
      <c r="U3705" t="s">
        <v>24</v>
      </c>
      <c r="V3705" s="5">
        <f>IFERROR(VALUE(TRIM(TelcoData2[[#This Row],[TotalCharges]])),"")</f>
        <v>190.25</v>
      </c>
      <c r="W3705">
        <f>IF(TelcoData2[[#This Row],[Churn]]="Yes",1,0)</f>
        <v>0</v>
      </c>
      <c r="X3705" t="str">
        <f>IF(TelcoData2[[#This Row],[tenure]]&lt;=12,"0-12 Months",
IF(TelcoData2[[#This Row],[tenure]]&lt;=24,"13-24 Months",
IF(TelcoData2[[#This Row],[tenure]]&lt;=36,"25-36 Months",
IF(TelcoData2[[#This Row],[tenure]]&lt;=48,"37-48 Months",
IF(TelcoData2[[#This Row],[tenure]]&lt;=60,"49-60 Months",
"61-72 Months")))))</f>
        <v>0-12 Months</v>
      </c>
    </row>
    <row r="3706" spans="1:24" x14ac:dyDescent="0.3">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s="5">
        <v>5163</v>
      </c>
      <c r="U3706" t="s">
        <v>24</v>
      </c>
      <c r="V3706" s="5">
        <f>IFERROR(VALUE(TRIM(TelcoData2[[#This Row],[TotalCharges]])),"")</f>
        <v>5163</v>
      </c>
      <c r="W3706">
        <f>IF(TelcoData2[[#This Row],[Churn]]="Yes",1,0)</f>
        <v>0</v>
      </c>
      <c r="X3706" t="str">
        <f>IF(TelcoData2[[#This Row],[tenure]]&lt;=12,"0-12 Months",
IF(TelcoData2[[#This Row],[tenure]]&lt;=24,"13-24 Months",
IF(TelcoData2[[#This Row],[tenure]]&lt;=36,"25-36 Months",
IF(TelcoData2[[#This Row],[tenure]]&lt;=48,"37-48 Months",
IF(TelcoData2[[#This Row],[tenure]]&lt;=60,"49-60 Months",
"61-72 Months")))))</f>
        <v>61-72 Months</v>
      </c>
    </row>
    <row r="3707" spans="1:24" x14ac:dyDescent="0.3">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s="5">
        <v>4059.85</v>
      </c>
      <c r="U3707" t="s">
        <v>24</v>
      </c>
      <c r="V3707" s="5">
        <f>IFERROR(VALUE(TRIM(TelcoData2[[#This Row],[TotalCharges]])),"")</f>
        <v>4059.85</v>
      </c>
      <c r="W3707">
        <f>IF(TelcoData2[[#This Row],[Churn]]="Yes",1,0)</f>
        <v>0</v>
      </c>
      <c r="X3707" t="str">
        <f>IF(TelcoData2[[#This Row],[tenure]]&lt;=12,"0-12 Months",
IF(TelcoData2[[#This Row],[tenure]]&lt;=24,"13-24 Months",
IF(TelcoData2[[#This Row],[tenure]]&lt;=36,"25-36 Months",
IF(TelcoData2[[#This Row],[tenure]]&lt;=48,"37-48 Months",
IF(TelcoData2[[#This Row],[tenure]]&lt;=60,"49-60 Months",
"61-72 Months")))))</f>
        <v>61-72 Months</v>
      </c>
    </row>
    <row r="3708" spans="1:24" x14ac:dyDescent="0.3">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s="5">
        <v>2281.6</v>
      </c>
      <c r="U3708" t="s">
        <v>24</v>
      </c>
      <c r="V3708" s="5">
        <f>IFERROR(VALUE(TRIM(TelcoData2[[#This Row],[TotalCharges]])),"")</f>
        <v>2281.6</v>
      </c>
      <c r="W3708">
        <f>IF(TelcoData2[[#This Row],[Churn]]="Yes",1,0)</f>
        <v>0</v>
      </c>
      <c r="X3708" t="str">
        <f>IF(TelcoData2[[#This Row],[tenure]]&lt;=12,"0-12 Months",
IF(TelcoData2[[#This Row],[tenure]]&lt;=24,"13-24 Months",
IF(TelcoData2[[#This Row],[tenure]]&lt;=36,"25-36 Months",
IF(TelcoData2[[#This Row],[tenure]]&lt;=48,"37-48 Months",
IF(TelcoData2[[#This Row],[tenure]]&lt;=60,"49-60 Months",
"61-72 Months")))))</f>
        <v>25-36 Months</v>
      </c>
    </row>
    <row r="3709" spans="1:24" x14ac:dyDescent="0.3">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s="5">
        <v>1356.7</v>
      </c>
      <c r="U3709" t="s">
        <v>24</v>
      </c>
      <c r="V3709" s="5">
        <f>IFERROR(VALUE(TRIM(TelcoData2[[#This Row],[TotalCharges]])),"")</f>
        <v>1356.7</v>
      </c>
      <c r="W3709">
        <f>IF(TelcoData2[[#This Row],[Churn]]="Yes",1,0)</f>
        <v>0</v>
      </c>
      <c r="X3709" t="str">
        <f>IF(TelcoData2[[#This Row],[tenure]]&lt;=12,"0-12 Months",
IF(TelcoData2[[#This Row],[tenure]]&lt;=24,"13-24 Months",
IF(TelcoData2[[#This Row],[tenure]]&lt;=36,"25-36 Months",
IF(TelcoData2[[#This Row],[tenure]]&lt;=48,"37-48 Months",
IF(TelcoData2[[#This Row],[tenure]]&lt;=60,"49-60 Months",
"61-72 Months")))))</f>
        <v>61-72 Months</v>
      </c>
    </row>
    <row r="3710" spans="1:24" x14ac:dyDescent="0.3">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s="5">
        <v>231.45</v>
      </c>
      <c r="U3710" t="s">
        <v>24</v>
      </c>
      <c r="V3710" s="5">
        <f>IFERROR(VALUE(TRIM(TelcoData2[[#This Row],[TotalCharges]])),"")</f>
        <v>231.45</v>
      </c>
      <c r="W3710">
        <f>IF(TelcoData2[[#This Row],[Churn]]="Yes",1,0)</f>
        <v>0</v>
      </c>
      <c r="X3710" t="str">
        <f>IF(TelcoData2[[#This Row],[tenure]]&lt;=12,"0-12 Months",
IF(TelcoData2[[#This Row],[tenure]]&lt;=24,"13-24 Months",
IF(TelcoData2[[#This Row],[tenure]]&lt;=36,"25-36 Months",
IF(TelcoData2[[#This Row],[tenure]]&lt;=48,"37-48 Months",
IF(TelcoData2[[#This Row],[tenure]]&lt;=60,"49-60 Months",
"61-72 Months")))))</f>
        <v>0-12 Months</v>
      </c>
    </row>
    <row r="3711" spans="1:24" x14ac:dyDescent="0.3">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s="5">
        <v>50.75</v>
      </c>
      <c r="U3711" t="s">
        <v>24</v>
      </c>
      <c r="V3711" s="5">
        <f>IFERROR(VALUE(TRIM(TelcoData2[[#This Row],[TotalCharges]])),"")</f>
        <v>50.75</v>
      </c>
      <c r="W3711">
        <f>IF(TelcoData2[[#This Row],[Churn]]="Yes",1,0)</f>
        <v>0</v>
      </c>
      <c r="X3711" t="str">
        <f>IF(TelcoData2[[#This Row],[tenure]]&lt;=12,"0-12 Months",
IF(TelcoData2[[#This Row],[tenure]]&lt;=24,"13-24 Months",
IF(TelcoData2[[#This Row],[tenure]]&lt;=36,"25-36 Months",
IF(TelcoData2[[#This Row],[tenure]]&lt;=48,"37-48 Months",
IF(TelcoData2[[#This Row],[tenure]]&lt;=60,"49-60 Months",
"61-72 Months")))))</f>
        <v>0-12 Months</v>
      </c>
    </row>
    <row r="3712" spans="1:24" x14ac:dyDescent="0.3">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s="5">
        <v>242.4</v>
      </c>
      <c r="U3712" t="s">
        <v>24</v>
      </c>
      <c r="V3712" s="5">
        <f>IFERROR(VALUE(TRIM(TelcoData2[[#This Row],[TotalCharges]])),"")</f>
        <v>242.4</v>
      </c>
      <c r="W3712">
        <f>IF(TelcoData2[[#This Row],[Churn]]="Yes",1,0)</f>
        <v>0</v>
      </c>
      <c r="X3712" t="str">
        <f>IF(TelcoData2[[#This Row],[tenure]]&lt;=12,"0-12 Months",
IF(TelcoData2[[#This Row],[tenure]]&lt;=24,"13-24 Months",
IF(TelcoData2[[#This Row],[tenure]]&lt;=36,"25-36 Months",
IF(TelcoData2[[#This Row],[tenure]]&lt;=48,"37-48 Months",
IF(TelcoData2[[#This Row],[tenure]]&lt;=60,"49-60 Months",
"61-72 Months")))))</f>
        <v>0-12 Months</v>
      </c>
    </row>
    <row r="3713" spans="1:24" x14ac:dyDescent="0.3">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s="5">
        <v>4264.25</v>
      </c>
      <c r="U3713" t="s">
        <v>24</v>
      </c>
      <c r="V3713" s="5">
        <f>IFERROR(VALUE(TRIM(TelcoData2[[#This Row],[TotalCharges]])),"")</f>
        <v>4264.25</v>
      </c>
      <c r="W3713">
        <f>IF(TelcoData2[[#This Row],[Churn]]="Yes",1,0)</f>
        <v>0</v>
      </c>
      <c r="X3713" t="str">
        <f>IF(TelcoData2[[#This Row],[tenure]]&lt;=12,"0-12 Months",
IF(TelcoData2[[#This Row],[tenure]]&lt;=24,"13-24 Months",
IF(TelcoData2[[#This Row],[tenure]]&lt;=36,"25-36 Months",
IF(TelcoData2[[#This Row],[tenure]]&lt;=48,"37-48 Months",
IF(TelcoData2[[#This Row],[tenure]]&lt;=60,"49-60 Months",
"61-72 Months")))))</f>
        <v>49-60 Months</v>
      </c>
    </row>
    <row r="3714" spans="1:24" x14ac:dyDescent="0.3">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s="5">
        <v>2774.55</v>
      </c>
      <c r="U3714" t="s">
        <v>24</v>
      </c>
      <c r="V3714" s="5">
        <f>IFERROR(VALUE(TRIM(TelcoData2[[#This Row],[TotalCharges]])),"")</f>
        <v>2774.55</v>
      </c>
      <c r="W3714">
        <f>IF(TelcoData2[[#This Row],[Churn]]="Yes",1,0)</f>
        <v>0</v>
      </c>
      <c r="X3714" t="str">
        <f>IF(TelcoData2[[#This Row],[tenure]]&lt;=12,"0-12 Months",
IF(TelcoData2[[#This Row],[tenure]]&lt;=24,"13-24 Months",
IF(TelcoData2[[#This Row],[tenure]]&lt;=36,"25-36 Months",
IF(TelcoData2[[#This Row],[tenure]]&lt;=48,"37-48 Months",
IF(TelcoData2[[#This Row],[tenure]]&lt;=60,"49-60 Months",
"61-72 Months")))))</f>
        <v>37-48 Months</v>
      </c>
    </row>
    <row r="3715" spans="1:24" x14ac:dyDescent="0.3">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s="5">
        <v>3605.2</v>
      </c>
      <c r="U3715" t="s">
        <v>23</v>
      </c>
      <c r="V3715" s="5">
        <f>IFERROR(VALUE(TRIM(TelcoData2[[#This Row],[TotalCharges]])),"")</f>
        <v>3605.2</v>
      </c>
      <c r="W3715">
        <f>IF(TelcoData2[[#This Row],[Churn]]="Yes",1,0)</f>
        <v>1</v>
      </c>
      <c r="X3715" t="str">
        <f>IF(TelcoData2[[#This Row],[tenure]]&lt;=12,"0-12 Months",
IF(TelcoData2[[#This Row],[tenure]]&lt;=24,"13-24 Months",
IF(TelcoData2[[#This Row],[tenure]]&lt;=36,"25-36 Months",
IF(TelcoData2[[#This Row],[tenure]]&lt;=48,"37-48 Months",
IF(TelcoData2[[#This Row],[tenure]]&lt;=60,"49-60 Months",
"61-72 Months")))))</f>
        <v>37-48 Months</v>
      </c>
    </row>
    <row r="3716" spans="1:24" x14ac:dyDescent="0.3">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s="5">
        <v>4069.9</v>
      </c>
      <c r="U3716" t="s">
        <v>24</v>
      </c>
      <c r="V3716" s="5">
        <f>IFERROR(VALUE(TRIM(TelcoData2[[#This Row],[TotalCharges]])),"")</f>
        <v>4069.9</v>
      </c>
      <c r="W3716">
        <f>IF(TelcoData2[[#This Row],[Churn]]="Yes",1,0)</f>
        <v>0</v>
      </c>
      <c r="X3716" t="str">
        <f>IF(TelcoData2[[#This Row],[tenure]]&lt;=12,"0-12 Months",
IF(TelcoData2[[#This Row],[tenure]]&lt;=24,"13-24 Months",
IF(TelcoData2[[#This Row],[tenure]]&lt;=36,"25-36 Months",
IF(TelcoData2[[#This Row],[tenure]]&lt;=48,"37-48 Months",
IF(TelcoData2[[#This Row],[tenure]]&lt;=60,"49-60 Months",
"61-72 Months")))))</f>
        <v>61-72 Months</v>
      </c>
    </row>
    <row r="3717" spans="1:24" x14ac:dyDescent="0.3">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s="5">
        <v>874.2</v>
      </c>
      <c r="U3717" t="s">
        <v>24</v>
      </c>
      <c r="V3717" s="5">
        <f>IFERROR(VALUE(TRIM(TelcoData2[[#This Row],[TotalCharges]])),"")</f>
        <v>874.2</v>
      </c>
      <c r="W3717">
        <f>IF(TelcoData2[[#This Row],[Churn]]="Yes",1,0)</f>
        <v>0</v>
      </c>
      <c r="X3717" t="str">
        <f>IF(TelcoData2[[#This Row],[tenure]]&lt;=12,"0-12 Months",
IF(TelcoData2[[#This Row],[tenure]]&lt;=24,"13-24 Months",
IF(TelcoData2[[#This Row],[tenure]]&lt;=36,"25-36 Months",
IF(TelcoData2[[#This Row],[tenure]]&lt;=48,"37-48 Months",
IF(TelcoData2[[#This Row],[tenure]]&lt;=60,"49-60 Months",
"61-72 Months")))))</f>
        <v>0-12 Months</v>
      </c>
    </row>
    <row r="3718" spans="1:24" x14ac:dyDescent="0.3">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s="5">
        <v>1145.3499999999999</v>
      </c>
      <c r="U3718" t="s">
        <v>23</v>
      </c>
      <c r="V3718" s="5">
        <f>IFERROR(VALUE(TRIM(TelcoData2[[#This Row],[TotalCharges]])),"")</f>
        <v>1145.3499999999999</v>
      </c>
      <c r="W3718">
        <f>IF(TelcoData2[[#This Row],[Churn]]="Yes",1,0)</f>
        <v>1</v>
      </c>
      <c r="X3718" t="str">
        <f>IF(TelcoData2[[#This Row],[tenure]]&lt;=12,"0-12 Months",
IF(TelcoData2[[#This Row],[tenure]]&lt;=24,"13-24 Months",
IF(TelcoData2[[#This Row],[tenure]]&lt;=36,"25-36 Months",
IF(TelcoData2[[#This Row],[tenure]]&lt;=48,"37-48 Months",
IF(TelcoData2[[#This Row],[tenure]]&lt;=60,"49-60 Months",
"61-72 Months")))))</f>
        <v>0-12 Months</v>
      </c>
    </row>
    <row r="3719" spans="1:24" x14ac:dyDescent="0.3">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s="5">
        <v>1323.7</v>
      </c>
      <c r="U3719" t="s">
        <v>24</v>
      </c>
      <c r="V3719" s="5">
        <f>IFERROR(VALUE(TRIM(TelcoData2[[#This Row],[TotalCharges]])),"")</f>
        <v>1323.7</v>
      </c>
      <c r="W3719">
        <f>IF(TelcoData2[[#This Row],[Churn]]="Yes",1,0)</f>
        <v>0</v>
      </c>
      <c r="X3719" t="str">
        <f>IF(TelcoData2[[#This Row],[tenure]]&lt;=12,"0-12 Months",
IF(TelcoData2[[#This Row],[tenure]]&lt;=24,"13-24 Months",
IF(TelcoData2[[#This Row],[tenure]]&lt;=36,"25-36 Months",
IF(TelcoData2[[#This Row],[tenure]]&lt;=48,"37-48 Months",
IF(TelcoData2[[#This Row],[tenure]]&lt;=60,"49-60 Months",
"61-72 Months")))))</f>
        <v>25-36 Months</v>
      </c>
    </row>
    <row r="3720" spans="1:24" x14ac:dyDescent="0.3">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s="5">
        <v>5497.05</v>
      </c>
      <c r="U3720" t="s">
        <v>24</v>
      </c>
      <c r="V3720" s="5">
        <f>IFERROR(VALUE(TRIM(TelcoData2[[#This Row],[TotalCharges]])),"")</f>
        <v>5497.05</v>
      </c>
      <c r="W3720">
        <f>IF(TelcoData2[[#This Row],[Churn]]="Yes",1,0)</f>
        <v>0</v>
      </c>
      <c r="X3720" t="str">
        <f>IF(TelcoData2[[#This Row],[tenure]]&lt;=12,"0-12 Months",
IF(TelcoData2[[#This Row],[tenure]]&lt;=24,"13-24 Months",
IF(TelcoData2[[#This Row],[tenure]]&lt;=36,"25-36 Months",
IF(TelcoData2[[#This Row],[tenure]]&lt;=48,"37-48 Months",
IF(TelcoData2[[#This Row],[tenure]]&lt;=60,"49-60 Months",
"61-72 Months")))))</f>
        <v>49-60 Months</v>
      </c>
    </row>
    <row r="3721" spans="1:24" x14ac:dyDescent="0.3">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s="5">
        <v>534.70000000000005</v>
      </c>
      <c r="U3721" t="s">
        <v>24</v>
      </c>
      <c r="V3721" s="5">
        <f>IFERROR(VALUE(TRIM(TelcoData2[[#This Row],[TotalCharges]])),"")</f>
        <v>534.70000000000005</v>
      </c>
      <c r="W3721">
        <f>IF(TelcoData2[[#This Row],[Churn]]="Yes",1,0)</f>
        <v>0</v>
      </c>
      <c r="X3721" t="str">
        <f>IF(TelcoData2[[#This Row],[tenure]]&lt;=12,"0-12 Months",
IF(TelcoData2[[#This Row],[tenure]]&lt;=24,"13-24 Months",
IF(TelcoData2[[#This Row],[tenure]]&lt;=36,"25-36 Months",
IF(TelcoData2[[#This Row],[tenure]]&lt;=48,"37-48 Months",
IF(TelcoData2[[#This Row],[tenure]]&lt;=60,"49-60 Months",
"61-72 Months")))))</f>
        <v>25-36 Months</v>
      </c>
    </row>
    <row r="3722" spans="1:24" x14ac:dyDescent="0.3">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s="5">
        <v>2455.0500000000002</v>
      </c>
      <c r="U3722" t="s">
        <v>24</v>
      </c>
      <c r="V3722" s="5">
        <f>IFERROR(VALUE(TRIM(TelcoData2[[#This Row],[TotalCharges]])),"")</f>
        <v>2455.0500000000002</v>
      </c>
      <c r="W3722">
        <f>IF(TelcoData2[[#This Row],[Churn]]="Yes",1,0)</f>
        <v>0</v>
      </c>
      <c r="X3722" t="str">
        <f>IF(TelcoData2[[#This Row],[tenure]]&lt;=12,"0-12 Months",
IF(TelcoData2[[#This Row],[tenure]]&lt;=24,"13-24 Months",
IF(TelcoData2[[#This Row],[tenure]]&lt;=36,"25-36 Months",
IF(TelcoData2[[#This Row],[tenure]]&lt;=48,"37-48 Months",
IF(TelcoData2[[#This Row],[tenure]]&lt;=60,"49-60 Months",
"61-72 Months")))))</f>
        <v>37-48 Months</v>
      </c>
    </row>
    <row r="3723" spans="1:24" x14ac:dyDescent="0.3">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s="5">
        <v>38.700000000000003</v>
      </c>
      <c r="U3723" t="s">
        <v>23</v>
      </c>
      <c r="V3723" s="5">
        <f>IFERROR(VALUE(TRIM(TelcoData2[[#This Row],[TotalCharges]])),"")</f>
        <v>38.700000000000003</v>
      </c>
      <c r="W3723">
        <f>IF(TelcoData2[[#This Row],[Churn]]="Yes",1,0)</f>
        <v>1</v>
      </c>
      <c r="X3723" t="str">
        <f>IF(TelcoData2[[#This Row],[tenure]]&lt;=12,"0-12 Months",
IF(TelcoData2[[#This Row],[tenure]]&lt;=24,"13-24 Months",
IF(TelcoData2[[#This Row],[tenure]]&lt;=36,"25-36 Months",
IF(TelcoData2[[#This Row],[tenure]]&lt;=48,"37-48 Months",
IF(TelcoData2[[#This Row],[tenure]]&lt;=60,"49-60 Months",
"61-72 Months")))))</f>
        <v>0-12 Months</v>
      </c>
    </row>
    <row r="3724" spans="1:24" x14ac:dyDescent="0.3">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s="5">
        <v>947.4</v>
      </c>
      <c r="U3724" t="s">
        <v>24</v>
      </c>
      <c r="V3724" s="5">
        <f>IFERROR(VALUE(TRIM(TelcoData2[[#This Row],[TotalCharges]])),"")</f>
        <v>947.4</v>
      </c>
      <c r="W3724">
        <f>IF(TelcoData2[[#This Row],[Churn]]="Yes",1,0)</f>
        <v>0</v>
      </c>
      <c r="X3724" t="str">
        <f>IF(TelcoData2[[#This Row],[tenure]]&lt;=12,"0-12 Months",
IF(TelcoData2[[#This Row],[tenure]]&lt;=24,"13-24 Months",
IF(TelcoData2[[#This Row],[tenure]]&lt;=36,"25-36 Months",
IF(TelcoData2[[#This Row],[tenure]]&lt;=48,"37-48 Months",
IF(TelcoData2[[#This Row],[tenure]]&lt;=60,"49-60 Months",
"61-72 Months")))))</f>
        <v>13-24 Months</v>
      </c>
    </row>
    <row r="3725" spans="1:24" x14ac:dyDescent="0.3">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s="5">
        <v>357</v>
      </c>
      <c r="U3725" t="s">
        <v>24</v>
      </c>
      <c r="V3725" s="5">
        <f>IFERROR(VALUE(TRIM(TelcoData2[[#This Row],[TotalCharges]])),"")</f>
        <v>357</v>
      </c>
      <c r="W3725">
        <f>IF(TelcoData2[[#This Row],[Churn]]="Yes",1,0)</f>
        <v>0</v>
      </c>
      <c r="X3725" t="str">
        <f>IF(TelcoData2[[#This Row],[tenure]]&lt;=12,"0-12 Months",
IF(TelcoData2[[#This Row],[tenure]]&lt;=24,"13-24 Months",
IF(TelcoData2[[#This Row],[tenure]]&lt;=36,"25-36 Months",
IF(TelcoData2[[#This Row],[tenure]]&lt;=48,"37-48 Months",
IF(TelcoData2[[#This Row],[tenure]]&lt;=60,"49-60 Months",
"61-72 Months")))))</f>
        <v>13-24 Months</v>
      </c>
    </row>
    <row r="3726" spans="1:24" x14ac:dyDescent="0.3">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s="5">
        <v>1476.25</v>
      </c>
      <c r="U3726" t="s">
        <v>24</v>
      </c>
      <c r="V3726" s="5">
        <f>IFERROR(VALUE(TRIM(TelcoData2[[#This Row],[TotalCharges]])),"")</f>
        <v>1476.25</v>
      </c>
      <c r="W3726">
        <f>IF(TelcoData2[[#This Row],[Churn]]="Yes",1,0)</f>
        <v>0</v>
      </c>
      <c r="X3726" t="str">
        <f>IF(TelcoData2[[#This Row],[tenure]]&lt;=12,"0-12 Months",
IF(TelcoData2[[#This Row],[tenure]]&lt;=24,"13-24 Months",
IF(TelcoData2[[#This Row],[tenure]]&lt;=36,"25-36 Months",
IF(TelcoData2[[#This Row],[tenure]]&lt;=48,"37-48 Months",
IF(TelcoData2[[#This Row],[tenure]]&lt;=60,"49-60 Months",
"61-72 Months")))))</f>
        <v>61-72 Months</v>
      </c>
    </row>
    <row r="3727" spans="1:24" x14ac:dyDescent="0.3">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s="5">
        <v>70.8</v>
      </c>
      <c r="U3727" t="s">
        <v>23</v>
      </c>
      <c r="V3727" s="5">
        <f>IFERROR(VALUE(TRIM(TelcoData2[[#This Row],[TotalCharges]])),"")</f>
        <v>70.8</v>
      </c>
      <c r="W3727">
        <f>IF(TelcoData2[[#This Row],[Churn]]="Yes",1,0)</f>
        <v>1</v>
      </c>
      <c r="X3727" t="str">
        <f>IF(TelcoData2[[#This Row],[tenure]]&lt;=12,"0-12 Months",
IF(TelcoData2[[#This Row],[tenure]]&lt;=24,"13-24 Months",
IF(TelcoData2[[#This Row],[tenure]]&lt;=36,"25-36 Months",
IF(TelcoData2[[#This Row],[tenure]]&lt;=48,"37-48 Months",
IF(TelcoData2[[#This Row],[tenure]]&lt;=60,"49-60 Months",
"61-72 Months")))))</f>
        <v>0-12 Months</v>
      </c>
    </row>
    <row r="3728" spans="1:24" x14ac:dyDescent="0.3">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s="5">
        <v>1448.6</v>
      </c>
      <c r="U3728" t="s">
        <v>23</v>
      </c>
      <c r="V3728" s="5">
        <f>IFERROR(VALUE(TRIM(TelcoData2[[#This Row],[TotalCharges]])),"")</f>
        <v>1448.6</v>
      </c>
      <c r="W3728">
        <f>IF(TelcoData2[[#This Row],[Churn]]="Yes",1,0)</f>
        <v>1</v>
      </c>
      <c r="X3728" t="str">
        <f>IF(TelcoData2[[#This Row],[tenure]]&lt;=12,"0-12 Months",
IF(TelcoData2[[#This Row],[tenure]]&lt;=24,"13-24 Months",
IF(TelcoData2[[#This Row],[tenure]]&lt;=36,"25-36 Months",
IF(TelcoData2[[#This Row],[tenure]]&lt;=48,"37-48 Months",
IF(TelcoData2[[#This Row],[tenure]]&lt;=60,"49-60 Months",
"61-72 Months")))))</f>
        <v>13-24 Months</v>
      </c>
    </row>
    <row r="3729" spans="1:24" x14ac:dyDescent="0.3">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s="5">
        <v>291.89999999999998</v>
      </c>
      <c r="U3729" t="s">
        <v>23</v>
      </c>
      <c r="V3729" s="5">
        <f>IFERROR(VALUE(TRIM(TelcoData2[[#This Row],[TotalCharges]])),"")</f>
        <v>291.89999999999998</v>
      </c>
      <c r="W3729">
        <f>IF(TelcoData2[[#This Row],[Churn]]="Yes",1,0)</f>
        <v>1</v>
      </c>
      <c r="X3729" t="str">
        <f>IF(TelcoData2[[#This Row],[tenure]]&lt;=12,"0-12 Months",
IF(TelcoData2[[#This Row],[tenure]]&lt;=24,"13-24 Months",
IF(TelcoData2[[#This Row],[tenure]]&lt;=36,"25-36 Months",
IF(TelcoData2[[#This Row],[tenure]]&lt;=48,"37-48 Months",
IF(TelcoData2[[#This Row],[tenure]]&lt;=60,"49-60 Months",
"61-72 Months")))))</f>
        <v>0-12 Months</v>
      </c>
    </row>
    <row r="3730" spans="1:24" x14ac:dyDescent="0.3">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s="5">
        <v>5903.15</v>
      </c>
      <c r="U3730" t="s">
        <v>24</v>
      </c>
      <c r="V3730" s="5">
        <f>IFERROR(VALUE(TRIM(TelcoData2[[#This Row],[TotalCharges]])),"")</f>
        <v>5903.15</v>
      </c>
      <c r="W3730">
        <f>IF(TelcoData2[[#This Row],[Churn]]="Yes",1,0)</f>
        <v>0</v>
      </c>
      <c r="X3730" t="str">
        <f>IF(TelcoData2[[#This Row],[tenure]]&lt;=12,"0-12 Months",
IF(TelcoData2[[#This Row],[tenure]]&lt;=24,"13-24 Months",
IF(TelcoData2[[#This Row],[tenure]]&lt;=36,"25-36 Months",
IF(TelcoData2[[#This Row],[tenure]]&lt;=48,"37-48 Months",
IF(TelcoData2[[#This Row],[tenure]]&lt;=60,"49-60 Months",
"61-72 Months")))))</f>
        <v>61-72 Months</v>
      </c>
    </row>
    <row r="3731" spans="1:24" x14ac:dyDescent="0.3">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s="5">
        <v>1201.6500000000001</v>
      </c>
      <c r="U3731" t="s">
        <v>24</v>
      </c>
      <c r="V3731" s="5">
        <f>IFERROR(VALUE(TRIM(TelcoData2[[#This Row],[TotalCharges]])),"")</f>
        <v>1201.6500000000001</v>
      </c>
      <c r="W3731">
        <f>IF(TelcoData2[[#This Row],[Churn]]="Yes",1,0)</f>
        <v>0</v>
      </c>
      <c r="X3731" t="str">
        <f>IF(TelcoData2[[#This Row],[tenure]]&lt;=12,"0-12 Months",
IF(TelcoData2[[#This Row],[tenure]]&lt;=24,"13-24 Months",
IF(TelcoData2[[#This Row],[tenure]]&lt;=36,"25-36 Months",
IF(TelcoData2[[#This Row],[tenure]]&lt;=48,"37-48 Months",
IF(TelcoData2[[#This Row],[tenure]]&lt;=60,"49-60 Months",
"61-72 Months")))))</f>
        <v>61-72 Months</v>
      </c>
    </row>
    <row r="3732" spans="1:24" x14ac:dyDescent="0.3">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s="5">
        <v>5921.35</v>
      </c>
      <c r="U3732" t="s">
        <v>23</v>
      </c>
      <c r="V3732" s="5">
        <f>IFERROR(VALUE(TRIM(TelcoData2[[#This Row],[TotalCharges]])),"")</f>
        <v>5921.35</v>
      </c>
      <c r="W3732">
        <f>IF(TelcoData2[[#This Row],[Churn]]="Yes",1,0)</f>
        <v>1</v>
      </c>
      <c r="X3732" t="str">
        <f>IF(TelcoData2[[#This Row],[tenure]]&lt;=12,"0-12 Months",
IF(TelcoData2[[#This Row],[tenure]]&lt;=24,"13-24 Months",
IF(TelcoData2[[#This Row],[tenure]]&lt;=36,"25-36 Months",
IF(TelcoData2[[#This Row],[tenure]]&lt;=48,"37-48 Months",
IF(TelcoData2[[#This Row],[tenure]]&lt;=60,"49-60 Months",
"61-72 Months")))))</f>
        <v>49-60 Months</v>
      </c>
    </row>
    <row r="3733" spans="1:24" x14ac:dyDescent="0.3">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s="5">
        <v>146.65</v>
      </c>
      <c r="U3733" t="s">
        <v>24</v>
      </c>
      <c r="V3733" s="5">
        <f>IFERROR(VALUE(TRIM(TelcoData2[[#This Row],[TotalCharges]])),"")</f>
        <v>146.65</v>
      </c>
      <c r="W3733">
        <f>IF(TelcoData2[[#This Row],[Churn]]="Yes",1,0)</f>
        <v>0</v>
      </c>
      <c r="X3733" t="str">
        <f>IF(TelcoData2[[#This Row],[tenure]]&lt;=12,"0-12 Months",
IF(TelcoData2[[#This Row],[tenure]]&lt;=24,"13-24 Months",
IF(TelcoData2[[#This Row],[tenure]]&lt;=36,"25-36 Months",
IF(TelcoData2[[#This Row],[tenure]]&lt;=48,"37-48 Months",
IF(TelcoData2[[#This Row],[tenure]]&lt;=60,"49-60 Months",
"61-72 Months")))))</f>
        <v>0-12 Months</v>
      </c>
    </row>
    <row r="3734" spans="1:24" x14ac:dyDescent="0.3">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s="5">
        <v>1759.4</v>
      </c>
      <c r="U3734" t="s">
        <v>24</v>
      </c>
      <c r="V3734" s="5">
        <f>IFERROR(VALUE(TRIM(TelcoData2[[#This Row],[TotalCharges]])),"")</f>
        <v>1759.4</v>
      </c>
      <c r="W3734">
        <f>IF(TelcoData2[[#This Row],[Churn]]="Yes",1,0)</f>
        <v>0</v>
      </c>
      <c r="X3734" t="str">
        <f>IF(TelcoData2[[#This Row],[tenure]]&lt;=12,"0-12 Months",
IF(TelcoData2[[#This Row],[tenure]]&lt;=24,"13-24 Months",
IF(TelcoData2[[#This Row],[tenure]]&lt;=36,"25-36 Months",
IF(TelcoData2[[#This Row],[tenure]]&lt;=48,"37-48 Months",
IF(TelcoData2[[#This Row],[tenure]]&lt;=60,"49-60 Months",
"61-72 Months")))))</f>
        <v>13-24 Months</v>
      </c>
    </row>
    <row r="3735" spans="1:24" x14ac:dyDescent="0.3">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s="5">
        <v>844.45</v>
      </c>
      <c r="U3735" t="s">
        <v>24</v>
      </c>
      <c r="V3735" s="5">
        <f>IFERROR(VALUE(TRIM(TelcoData2[[#This Row],[TotalCharges]])),"")</f>
        <v>844.45</v>
      </c>
      <c r="W3735">
        <f>IF(TelcoData2[[#This Row],[Churn]]="Yes",1,0)</f>
        <v>0</v>
      </c>
      <c r="X3735" t="str">
        <f>IF(TelcoData2[[#This Row],[tenure]]&lt;=12,"0-12 Months",
IF(TelcoData2[[#This Row],[tenure]]&lt;=24,"13-24 Months",
IF(TelcoData2[[#This Row],[tenure]]&lt;=36,"25-36 Months",
IF(TelcoData2[[#This Row],[tenure]]&lt;=48,"37-48 Months",
IF(TelcoData2[[#This Row],[tenure]]&lt;=60,"49-60 Months",
"61-72 Months")))))</f>
        <v>25-36 Months</v>
      </c>
    </row>
    <row r="3736" spans="1:24" x14ac:dyDescent="0.3">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s="5">
        <v>7774.05</v>
      </c>
      <c r="U3736" t="s">
        <v>24</v>
      </c>
      <c r="V3736" s="5">
        <f>IFERROR(VALUE(TRIM(TelcoData2[[#This Row],[TotalCharges]])),"")</f>
        <v>7774.05</v>
      </c>
      <c r="W3736">
        <f>IF(TelcoData2[[#This Row],[Churn]]="Yes",1,0)</f>
        <v>0</v>
      </c>
      <c r="X3736" t="str">
        <f>IF(TelcoData2[[#This Row],[tenure]]&lt;=12,"0-12 Months",
IF(TelcoData2[[#This Row],[tenure]]&lt;=24,"13-24 Months",
IF(TelcoData2[[#This Row],[tenure]]&lt;=36,"25-36 Months",
IF(TelcoData2[[#This Row],[tenure]]&lt;=48,"37-48 Months",
IF(TelcoData2[[#This Row],[tenure]]&lt;=60,"49-60 Months",
"61-72 Months")))))</f>
        <v>61-72 Months</v>
      </c>
    </row>
    <row r="3737" spans="1:24" x14ac:dyDescent="0.3">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s="5">
        <v>134.05000000000001</v>
      </c>
      <c r="U3737" t="s">
        <v>24</v>
      </c>
      <c r="V3737" s="5">
        <f>IFERROR(VALUE(TRIM(TelcoData2[[#This Row],[TotalCharges]])),"")</f>
        <v>134.05000000000001</v>
      </c>
      <c r="W3737">
        <f>IF(TelcoData2[[#This Row],[Churn]]="Yes",1,0)</f>
        <v>0</v>
      </c>
      <c r="X3737" t="str">
        <f>IF(TelcoData2[[#This Row],[tenure]]&lt;=12,"0-12 Months",
IF(TelcoData2[[#This Row],[tenure]]&lt;=24,"13-24 Months",
IF(TelcoData2[[#This Row],[tenure]]&lt;=36,"25-36 Months",
IF(TelcoData2[[#This Row],[tenure]]&lt;=48,"37-48 Months",
IF(TelcoData2[[#This Row],[tenure]]&lt;=60,"49-60 Months",
"61-72 Months")))))</f>
        <v>0-12 Months</v>
      </c>
    </row>
    <row r="3738" spans="1:24" x14ac:dyDescent="0.3">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s="5">
        <v>140.94999999999999</v>
      </c>
      <c r="U3738" t="s">
        <v>24</v>
      </c>
      <c r="V3738" s="5">
        <f>IFERROR(VALUE(TRIM(TelcoData2[[#This Row],[TotalCharges]])),"")</f>
        <v>140.94999999999999</v>
      </c>
      <c r="W3738">
        <f>IF(TelcoData2[[#This Row],[Churn]]="Yes",1,0)</f>
        <v>0</v>
      </c>
      <c r="X3738" t="str">
        <f>IF(TelcoData2[[#This Row],[tenure]]&lt;=12,"0-12 Months",
IF(TelcoData2[[#This Row],[tenure]]&lt;=24,"13-24 Months",
IF(TelcoData2[[#This Row],[tenure]]&lt;=36,"25-36 Months",
IF(TelcoData2[[#This Row],[tenure]]&lt;=48,"37-48 Months",
IF(TelcoData2[[#This Row],[tenure]]&lt;=60,"49-60 Months",
"61-72 Months")))))</f>
        <v>0-12 Months</v>
      </c>
    </row>
    <row r="3739" spans="1:24" x14ac:dyDescent="0.3">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s="5">
        <v>249.95</v>
      </c>
      <c r="U3739" t="s">
        <v>23</v>
      </c>
      <c r="V3739" s="5">
        <f>IFERROR(VALUE(TRIM(TelcoData2[[#This Row],[TotalCharges]])),"")</f>
        <v>249.95</v>
      </c>
      <c r="W3739">
        <f>IF(TelcoData2[[#This Row],[Churn]]="Yes",1,0)</f>
        <v>1</v>
      </c>
      <c r="X3739" t="str">
        <f>IF(TelcoData2[[#This Row],[tenure]]&lt;=12,"0-12 Months",
IF(TelcoData2[[#This Row],[tenure]]&lt;=24,"13-24 Months",
IF(TelcoData2[[#This Row],[tenure]]&lt;=36,"25-36 Months",
IF(TelcoData2[[#This Row],[tenure]]&lt;=48,"37-48 Months",
IF(TelcoData2[[#This Row],[tenure]]&lt;=60,"49-60 Months",
"61-72 Months")))))</f>
        <v>0-12 Months</v>
      </c>
    </row>
    <row r="3740" spans="1:24" x14ac:dyDescent="0.3">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s="5">
        <v>1701.65</v>
      </c>
      <c r="U3740" t="s">
        <v>24</v>
      </c>
      <c r="V3740" s="5">
        <f>IFERROR(VALUE(TRIM(TelcoData2[[#This Row],[TotalCharges]])),"")</f>
        <v>1701.65</v>
      </c>
      <c r="W3740">
        <f>IF(TelcoData2[[#This Row],[Churn]]="Yes",1,0)</f>
        <v>0</v>
      </c>
      <c r="X3740" t="str">
        <f>IF(TelcoData2[[#This Row],[tenure]]&lt;=12,"0-12 Months",
IF(TelcoData2[[#This Row],[tenure]]&lt;=24,"13-24 Months",
IF(TelcoData2[[#This Row],[tenure]]&lt;=36,"25-36 Months",
IF(TelcoData2[[#This Row],[tenure]]&lt;=48,"37-48 Months",
IF(TelcoData2[[#This Row],[tenure]]&lt;=60,"49-60 Months",
"61-72 Months")))))</f>
        <v>25-36 Months</v>
      </c>
    </row>
    <row r="3741" spans="1:24" x14ac:dyDescent="0.3">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s="5">
        <v>592.65</v>
      </c>
      <c r="U3741" t="s">
        <v>24</v>
      </c>
      <c r="V3741" s="5">
        <f>IFERROR(VALUE(TRIM(TelcoData2[[#This Row],[TotalCharges]])),"")</f>
        <v>592.65</v>
      </c>
      <c r="W3741">
        <f>IF(TelcoData2[[#This Row],[Churn]]="Yes",1,0)</f>
        <v>0</v>
      </c>
      <c r="X3741" t="str">
        <f>IF(TelcoData2[[#This Row],[tenure]]&lt;=12,"0-12 Months",
IF(TelcoData2[[#This Row],[tenure]]&lt;=24,"13-24 Months",
IF(TelcoData2[[#This Row],[tenure]]&lt;=36,"25-36 Months",
IF(TelcoData2[[#This Row],[tenure]]&lt;=48,"37-48 Months",
IF(TelcoData2[[#This Row],[tenure]]&lt;=60,"49-60 Months",
"61-72 Months")))))</f>
        <v>13-24 Months</v>
      </c>
    </row>
    <row r="3742" spans="1:24" x14ac:dyDescent="0.3">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s="5">
        <v>135.75</v>
      </c>
      <c r="U3742" t="s">
        <v>24</v>
      </c>
      <c r="V3742" s="5">
        <f>IFERROR(VALUE(TRIM(TelcoData2[[#This Row],[TotalCharges]])),"")</f>
        <v>135.75</v>
      </c>
      <c r="W3742">
        <f>IF(TelcoData2[[#This Row],[Churn]]="Yes",1,0)</f>
        <v>0</v>
      </c>
      <c r="X3742" t="str">
        <f>IF(TelcoData2[[#This Row],[tenure]]&lt;=12,"0-12 Months",
IF(TelcoData2[[#This Row],[tenure]]&lt;=24,"13-24 Months",
IF(TelcoData2[[#This Row],[tenure]]&lt;=36,"25-36 Months",
IF(TelcoData2[[#This Row],[tenure]]&lt;=48,"37-48 Months",
IF(TelcoData2[[#This Row],[tenure]]&lt;=60,"49-60 Months",
"61-72 Months")))))</f>
        <v>0-12 Months</v>
      </c>
    </row>
    <row r="3743" spans="1:24" x14ac:dyDescent="0.3">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s="5">
        <v>7732.65</v>
      </c>
      <c r="U3743" t="s">
        <v>24</v>
      </c>
      <c r="V3743" s="5">
        <f>IFERROR(VALUE(TRIM(TelcoData2[[#This Row],[TotalCharges]])),"")</f>
        <v>7732.65</v>
      </c>
      <c r="W3743">
        <f>IF(TelcoData2[[#This Row],[Churn]]="Yes",1,0)</f>
        <v>0</v>
      </c>
      <c r="X3743" t="str">
        <f>IF(TelcoData2[[#This Row],[tenure]]&lt;=12,"0-12 Months",
IF(TelcoData2[[#This Row],[tenure]]&lt;=24,"13-24 Months",
IF(TelcoData2[[#This Row],[tenure]]&lt;=36,"25-36 Months",
IF(TelcoData2[[#This Row],[tenure]]&lt;=48,"37-48 Months",
IF(TelcoData2[[#This Row],[tenure]]&lt;=60,"49-60 Months",
"61-72 Months")))))</f>
        <v>61-72 Months</v>
      </c>
    </row>
    <row r="3744" spans="1:24" x14ac:dyDescent="0.3">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s="5">
        <v>4282.3999999999996</v>
      </c>
      <c r="U3744" t="s">
        <v>24</v>
      </c>
      <c r="V3744" s="5">
        <f>IFERROR(VALUE(TRIM(TelcoData2[[#This Row],[TotalCharges]])),"")</f>
        <v>4282.3999999999996</v>
      </c>
      <c r="W3744">
        <f>IF(TelcoData2[[#This Row],[Churn]]="Yes",1,0)</f>
        <v>0</v>
      </c>
      <c r="X3744" t="str">
        <f>IF(TelcoData2[[#This Row],[tenure]]&lt;=12,"0-12 Months",
IF(TelcoData2[[#This Row],[tenure]]&lt;=24,"13-24 Months",
IF(TelcoData2[[#This Row],[tenure]]&lt;=36,"25-36 Months",
IF(TelcoData2[[#This Row],[tenure]]&lt;=48,"37-48 Months",
IF(TelcoData2[[#This Row],[tenure]]&lt;=60,"49-60 Months",
"61-72 Months")))))</f>
        <v>37-48 Months</v>
      </c>
    </row>
    <row r="3745" spans="1:24" x14ac:dyDescent="0.3">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s="5">
        <v>219.65</v>
      </c>
      <c r="U3745" t="s">
        <v>23</v>
      </c>
      <c r="V3745" s="5">
        <f>IFERROR(VALUE(TRIM(TelcoData2[[#This Row],[TotalCharges]])),"")</f>
        <v>219.65</v>
      </c>
      <c r="W3745">
        <f>IF(TelcoData2[[#This Row],[Churn]]="Yes",1,0)</f>
        <v>1</v>
      </c>
      <c r="X3745" t="str">
        <f>IF(TelcoData2[[#This Row],[tenure]]&lt;=12,"0-12 Months",
IF(TelcoData2[[#This Row],[tenure]]&lt;=24,"13-24 Months",
IF(TelcoData2[[#This Row],[tenure]]&lt;=36,"25-36 Months",
IF(TelcoData2[[#This Row],[tenure]]&lt;=48,"37-48 Months",
IF(TelcoData2[[#This Row],[tenure]]&lt;=60,"49-60 Months",
"61-72 Months")))))</f>
        <v>0-12 Months</v>
      </c>
    </row>
    <row r="3746" spans="1:24" x14ac:dyDescent="0.3">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s="5">
        <v>2018.1</v>
      </c>
      <c r="U3746" t="s">
        <v>24</v>
      </c>
      <c r="V3746" s="5">
        <f>IFERROR(VALUE(TRIM(TelcoData2[[#This Row],[TotalCharges]])),"")</f>
        <v>2018.1</v>
      </c>
      <c r="W3746">
        <f>IF(TelcoData2[[#This Row],[Churn]]="Yes",1,0)</f>
        <v>0</v>
      </c>
      <c r="X3746" t="str">
        <f>IF(TelcoData2[[#This Row],[tenure]]&lt;=12,"0-12 Months",
IF(TelcoData2[[#This Row],[tenure]]&lt;=24,"13-24 Months",
IF(TelcoData2[[#This Row],[tenure]]&lt;=36,"25-36 Months",
IF(TelcoData2[[#This Row],[tenure]]&lt;=48,"37-48 Months",
IF(TelcoData2[[#This Row],[tenure]]&lt;=60,"49-60 Months",
"61-72 Months")))))</f>
        <v>25-36 Months</v>
      </c>
    </row>
    <row r="3747" spans="1:24" x14ac:dyDescent="0.3">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s="5">
        <v>669</v>
      </c>
      <c r="U3747" t="s">
        <v>23</v>
      </c>
      <c r="V3747" s="5">
        <f>IFERROR(VALUE(TRIM(TelcoData2[[#This Row],[TotalCharges]])),"")</f>
        <v>669</v>
      </c>
      <c r="W3747">
        <f>IF(TelcoData2[[#This Row],[Churn]]="Yes",1,0)</f>
        <v>1</v>
      </c>
      <c r="X3747" t="str">
        <f>IF(TelcoData2[[#This Row],[tenure]]&lt;=12,"0-12 Months",
IF(TelcoData2[[#This Row],[tenure]]&lt;=24,"13-24 Months",
IF(TelcoData2[[#This Row],[tenure]]&lt;=36,"25-36 Months",
IF(TelcoData2[[#This Row],[tenure]]&lt;=48,"37-48 Months",
IF(TelcoData2[[#This Row],[tenure]]&lt;=60,"49-60 Months",
"61-72 Months")))))</f>
        <v>0-12 Months</v>
      </c>
    </row>
    <row r="3748" spans="1:24" x14ac:dyDescent="0.3">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s="5">
        <v>68.95</v>
      </c>
      <c r="U3748" t="s">
        <v>23</v>
      </c>
      <c r="V3748" s="5">
        <f>IFERROR(VALUE(TRIM(TelcoData2[[#This Row],[TotalCharges]])),"")</f>
        <v>68.95</v>
      </c>
      <c r="W3748">
        <f>IF(TelcoData2[[#This Row],[Churn]]="Yes",1,0)</f>
        <v>1</v>
      </c>
      <c r="X3748" t="str">
        <f>IF(TelcoData2[[#This Row],[tenure]]&lt;=12,"0-12 Months",
IF(TelcoData2[[#This Row],[tenure]]&lt;=24,"13-24 Months",
IF(TelcoData2[[#This Row],[tenure]]&lt;=36,"25-36 Months",
IF(TelcoData2[[#This Row],[tenure]]&lt;=48,"37-48 Months",
IF(TelcoData2[[#This Row],[tenure]]&lt;=60,"49-60 Months",
"61-72 Months")))))</f>
        <v>0-12 Months</v>
      </c>
    </row>
    <row r="3749" spans="1:24" x14ac:dyDescent="0.3">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s="5">
        <v>224.85</v>
      </c>
      <c r="U3749" t="s">
        <v>24</v>
      </c>
      <c r="V3749" s="5">
        <f>IFERROR(VALUE(TRIM(TelcoData2[[#This Row],[TotalCharges]])),"")</f>
        <v>224.85</v>
      </c>
      <c r="W3749">
        <f>IF(TelcoData2[[#This Row],[Churn]]="Yes",1,0)</f>
        <v>0</v>
      </c>
      <c r="X3749" t="str">
        <f>IF(TelcoData2[[#This Row],[tenure]]&lt;=12,"0-12 Months",
IF(TelcoData2[[#This Row],[tenure]]&lt;=24,"13-24 Months",
IF(TelcoData2[[#This Row],[tenure]]&lt;=36,"25-36 Months",
IF(TelcoData2[[#This Row],[tenure]]&lt;=48,"37-48 Months",
IF(TelcoData2[[#This Row],[tenure]]&lt;=60,"49-60 Months",
"61-72 Months")))))</f>
        <v>0-12 Months</v>
      </c>
    </row>
    <row r="3750" spans="1:24" x14ac:dyDescent="0.3">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s="5">
        <v>3771.5</v>
      </c>
      <c r="U3750" t="s">
        <v>24</v>
      </c>
      <c r="V3750" s="5">
        <f>IFERROR(VALUE(TRIM(TelcoData2[[#This Row],[TotalCharges]])),"")</f>
        <v>3771.5</v>
      </c>
      <c r="W3750">
        <f>IF(TelcoData2[[#This Row],[Churn]]="Yes",1,0)</f>
        <v>0</v>
      </c>
      <c r="X3750" t="str">
        <f>IF(TelcoData2[[#This Row],[tenure]]&lt;=12,"0-12 Months",
IF(TelcoData2[[#This Row],[tenure]]&lt;=24,"13-24 Months",
IF(TelcoData2[[#This Row],[tenure]]&lt;=36,"25-36 Months",
IF(TelcoData2[[#This Row],[tenure]]&lt;=48,"37-48 Months",
IF(TelcoData2[[#This Row],[tenure]]&lt;=60,"49-60 Months",
"61-72 Months")))))</f>
        <v>37-48 Months</v>
      </c>
    </row>
    <row r="3751" spans="1:24" x14ac:dyDescent="0.3">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s="5">
        <v>196.75</v>
      </c>
      <c r="U3751" t="s">
        <v>23</v>
      </c>
      <c r="V3751" s="5">
        <f>IFERROR(VALUE(TRIM(TelcoData2[[#This Row],[TotalCharges]])),"")</f>
        <v>196.75</v>
      </c>
      <c r="W3751">
        <f>IF(TelcoData2[[#This Row],[Churn]]="Yes",1,0)</f>
        <v>1</v>
      </c>
      <c r="X3751" t="str">
        <f>IF(TelcoData2[[#This Row],[tenure]]&lt;=12,"0-12 Months",
IF(TelcoData2[[#This Row],[tenure]]&lt;=24,"13-24 Months",
IF(TelcoData2[[#This Row],[tenure]]&lt;=36,"25-36 Months",
IF(TelcoData2[[#This Row],[tenure]]&lt;=48,"37-48 Months",
IF(TelcoData2[[#This Row],[tenure]]&lt;=60,"49-60 Months",
"61-72 Months")))))</f>
        <v>0-12 Months</v>
      </c>
    </row>
    <row r="3752" spans="1:24" x14ac:dyDescent="0.3">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s="5">
        <v>943.85</v>
      </c>
      <c r="U3752" t="s">
        <v>24</v>
      </c>
      <c r="V3752" s="5">
        <f>IFERROR(VALUE(TRIM(TelcoData2[[#This Row],[TotalCharges]])),"")</f>
        <v>943.85</v>
      </c>
      <c r="W3752">
        <f>IF(TelcoData2[[#This Row],[Churn]]="Yes",1,0)</f>
        <v>0</v>
      </c>
      <c r="X3752" t="str">
        <f>IF(TelcoData2[[#This Row],[tenure]]&lt;=12,"0-12 Months",
IF(TelcoData2[[#This Row],[tenure]]&lt;=24,"13-24 Months",
IF(TelcoData2[[#This Row],[tenure]]&lt;=36,"25-36 Months",
IF(TelcoData2[[#This Row],[tenure]]&lt;=48,"37-48 Months",
IF(TelcoData2[[#This Row],[tenure]]&lt;=60,"49-60 Months",
"61-72 Months")))))</f>
        <v>0-12 Months</v>
      </c>
    </row>
    <row r="3753" spans="1:24" x14ac:dyDescent="0.3">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s="5">
        <v>6572.85</v>
      </c>
      <c r="U3753" t="s">
        <v>24</v>
      </c>
      <c r="V3753" s="5">
        <f>IFERROR(VALUE(TRIM(TelcoData2[[#This Row],[TotalCharges]])),"")</f>
        <v>6572.85</v>
      </c>
      <c r="W3753">
        <f>IF(TelcoData2[[#This Row],[Churn]]="Yes",1,0)</f>
        <v>0</v>
      </c>
      <c r="X3753" t="str">
        <f>IF(TelcoData2[[#This Row],[tenure]]&lt;=12,"0-12 Months",
IF(TelcoData2[[#This Row],[tenure]]&lt;=24,"13-24 Months",
IF(TelcoData2[[#This Row],[tenure]]&lt;=36,"25-36 Months",
IF(TelcoData2[[#This Row],[tenure]]&lt;=48,"37-48 Months",
IF(TelcoData2[[#This Row],[tenure]]&lt;=60,"49-60 Months",
"61-72 Months")))))</f>
        <v>49-60 Months</v>
      </c>
    </row>
    <row r="3754" spans="1:24" x14ac:dyDescent="0.3">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s="5">
        <v>3175.85</v>
      </c>
      <c r="U3754" t="s">
        <v>24</v>
      </c>
      <c r="V3754" s="5">
        <f>IFERROR(VALUE(TRIM(TelcoData2[[#This Row],[TotalCharges]])),"")</f>
        <v>3175.85</v>
      </c>
      <c r="W3754">
        <f>IF(TelcoData2[[#This Row],[Churn]]="Yes",1,0)</f>
        <v>0</v>
      </c>
      <c r="X3754" t="str">
        <f>IF(TelcoData2[[#This Row],[tenure]]&lt;=12,"0-12 Months",
IF(TelcoData2[[#This Row],[tenure]]&lt;=24,"13-24 Months",
IF(TelcoData2[[#This Row],[tenure]]&lt;=36,"25-36 Months",
IF(TelcoData2[[#This Row],[tenure]]&lt;=48,"37-48 Months",
IF(TelcoData2[[#This Row],[tenure]]&lt;=60,"49-60 Months",
"61-72 Months")))))</f>
        <v>49-60 Months</v>
      </c>
    </row>
    <row r="3755" spans="1:24" x14ac:dyDescent="0.3">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s="5">
        <v>29.15</v>
      </c>
      <c r="U3755" t="s">
        <v>24</v>
      </c>
      <c r="V3755" s="5">
        <f>IFERROR(VALUE(TRIM(TelcoData2[[#This Row],[TotalCharges]])),"")</f>
        <v>29.15</v>
      </c>
      <c r="W3755">
        <f>IF(TelcoData2[[#This Row],[Churn]]="Yes",1,0)</f>
        <v>0</v>
      </c>
      <c r="X3755" t="str">
        <f>IF(TelcoData2[[#This Row],[tenure]]&lt;=12,"0-12 Months",
IF(TelcoData2[[#This Row],[tenure]]&lt;=24,"13-24 Months",
IF(TelcoData2[[#This Row],[tenure]]&lt;=36,"25-36 Months",
IF(TelcoData2[[#This Row],[tenure]]&lt;=48,"37-48 Months",
IF(TelcoData2[[#This Row],[tenure]]&lt;=60,"49-60 Months",
"61-72 Months")))))</f>
        <v>0-12 Months</v>
      </c>
    </row>
    <row r="3756" spans="1:24" x14ac:dyDescent="0.3">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s="5">
        <v>20.05</v>
      </c>
      <c r="U3756" t="s">
        <v>24</v>
      </c>
      <c r="V3756" s="5">
        <f>IFERROR(VALUE(TRIM(TelcoData2[[#This Row],[TotalCharges]])),"")</f>
        <v>20.05</v>
      </c>
      <c r="W3756">
        <f>IF(TelcoData2[[#This Row],[Churn]]="Yes",1,0)</f>
        <v>0</v>
      </c>
      <c r="X3756" t="str">
        <f>IF(TelcoData2[[#This Row],[tenure]]&lt;=12,"0-12 Months",
IF(TelcoData2[[#This Row],[tenure]]&lt;=24,"13-24 Months",
IF(TelcoData2[[#This Row],[tenure]]&lt;=36,"25-36 Months",
IF(TelcoData2[[#This Row],[tenure]]&lt;=48,"37-48 Months",
IF(TelcoData2[[#This Row],[tenure]]&lt;=60,"49-60 Months",
"61-72 Months")))))</f>
        <v>0-12 Months</v>
      </c>
    </row>
    <row r="3757" spans="1:24" x14ac:dyDescent="0.3">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s="5">
        <v>318.89999999999998</v>
      </c>
      <c r="U3757" t="s">
        <v>23</v>
      </c>
      <c r="V3757" s="5">
        <f>IFERROR(VALUE(TRIM(TelcoData2[[#This Row],[TotalCharges]])),"")</f>
        <v>318.89999999999998</v>
      </c>
      <c r="W3757">
        <f>IF(TelcoData2[[#This Row],[Churn]]="Yes",1,0)</f>
        <v>1</v>
      </c>
      <c r="X3757" t="str">
        <f>IF(TelcoData2[[#This Row],[tenure]]&lt;=12,"0-12 Months",
IF(TelcoData2[[#This Row],[tenure]]&lt;=24,"13-24 Months",
IF(TelcoData2[[#This Row],[tenure]]&lt;=36,"25-36 Months",
IF(TelcoData2[[#This Row],[tenure]]&lt;=48,"37-48 Months",
IF(TelcoData2[[#This Row],[tenure]]&lt;=60,"49-60 Months",
"61-72 Months")))))</f>
        <v>0-12 Months</v>
      </c>
    </row>
    <row r="3758" spans="1:24" x14ac:dyDescent="0.3">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s="5">
        <v>24.45</v>
      </c>
      <c r="U3758" t="s">
        <v>23</v>
      </c>
      <c r="V3758" s="5">
        <f>IFERROR(VALUE(TRIM(TelcoData2[[#This Row],[TotalCharges]])),"")</f>
        <v>24.45</v>
      </c>
      <c r="W3758">
        <f>IF(TelcoData2[[#This Row],[Churn]]="Yes",1,0)</f>
        <v>1</v>
      </c>
      <c r="X3758" t="str">
        <f>IF(TelcoData2[[#This Row],[tenure]]&lt;=12,"0-12 Months",
IF(TelcoData2[[#This Row],[tenure]]&lt;=24,"13-24 Months",
IF(TelcoData2[[#This Row],[tenure]]&lt;=36,"25-36 Months",
IF(TelcoData2[[#This Row],[tenure]]&lt;=48,"37-48 Months",
IF(TelcoData2[[#This Row],[tenure]]&lt;=60,"49-60 Months",
"61-72 Months")))))</f>
        <v>0-12 Months</v>
      </c>
    </row>
    <row r="3759" spans="1:24" x14ac:dyDescent="0.3">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s="5">
        <v>2762.75</v>
      </c>
      <c r="U3759" t="s">
        <v>24</v>
      </c>
      <c r="V3759" s="5">
        <f>IFERROR(VALUE(TRIM(TelcoData2[[#This Row],[TotalCharges]])),"")</f>
        <v>2762.75</v>
      </c>
      <c r="W3759">
        <f>IF(TelcoData2[[#This Row],[Churn]]="Yes",1,0)</f>
        <v>0</v>
      </c>
      <c r="X3759" t="str">
        <f>IF(TelcoData2[[#This Row],[tenure]]&lt;=12,"0-12 Months",
IF(TelcoData2[[#This Row],[tenure]]&lt;=24,"13-24 Months",
IF(TelcoData2[[#This Row],[tenure]]&lt;=36,"25-36 Months",
IF(TelcoData2[[#This Row],[tenure]]&lt;=48,"37-48 Months",
IF(TelcoData2[[#This Row],[tenure]]&lt;=60,"49-60 Months",
"61-72 Months")))))</f>
        <v>37-48 Months</v>
      </c>
    </row>
    <row r="3760" spans="1:24" x14ac:dyDescent="0.3">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s="5">
        <v>49.55</v>
      </c>
      <c r="U3760" t="s">
        <v>24</v>
      </c>
      <c r="V3760" s="5">
        <f>IFERROR(VALUE(TRIM(TelcoData2[[#This Row],[TotalCharges]])),"")</f>
        <v>49.55</v>
      </c>
      <c r="W3760">
        <f>IF(TelcoData2[[#This Row],[Churn]]="Yes",1,0)</f>
        <v>0</v>
      </c>
      <c r="X3760" t="str">
        <f>IF(TelcoData2[[#This Row],[tenure]]&lt;=12,"0-12 Months",
IF(TelcoData2[[#This Row],[tenure]]&lt;=24,"13-24 Months",
IF(TelcoData2[[#This Row],[tenure]]&lt;=36,"25-36 Months",
IF(TelcoData2[[#This Row],[tenure]]&lt;=48,"37-48 Months",
IF(TelcoData2[[#This Row],[tenure]]&lt;=60,"49-60 Months",
"61-72 Months")))))</f>
        <v>0-12 Months</v>
      </c>
    </row>
    <row r="3761" spans="1:24" x14ac:dyDescent="0.3">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s="5">
        <v>631.85</v>
      </c>
      <c r="U3761" t="s">
        <v>23</v>
      </c>
      <c r="V3761" s="5">
        <f>IFERROR(VALUE(TRIM(TelcoData2[[#This Row],[TotalCharges]])),"")</f>
        <v>631.85</v>
      </c>
      <c r="W3761">
        <f>IF(TelcoData2[[#This Row],[Churn]]="Yes",1,0)</f>
        <v>1</v>
      </c>
      <c r="X3761" t="str">
        <f>IF(TelcoData2[[#This Row],[tenure]]&lt;=12,"0-12 Months",
IF(TelcoData2[[#This Row],[tenure]]&lt;=24,"13-24 Months",
IF(TelcoData2[[#This Row],[tenure]]&lt;=36,"25-36 Months",
IF(TelcoData2[[#This Row],[tenure]]&lt;=48,"37-48 Months",
IF(TelcoData2[[#This Row],[tenure]]&lt;=60,"49-60 Months",
"61-72 Months")))))</f>
        <v>0-12 Months</v>
      </c>
    </row>
    <row r="3762" spans="1:24" x14ac:dyDescent="0.3">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s="5">
        <v>232.5</v>
      </c>
      <c r="U3762" t="s">
        <v>24</v>
      </c>
      <c r="V3762" s="5">
        <f>IFERROR(VALUE(TRIM(TelcoData2[[#This Row],[TotalCharges]])),"")</f>
        <v>232.5</v>
      </c>
      <c r="W3762">
        <f>IF(TelcoData2[[#This Row],[Churn]]="Yes",1,0)</f>
        <v>0</v>
      </c>
      <c r="X3762" t="str">
        <f>IF(TelcoData2[[#This Row],[tenure]]&lt;=12,"0-12 Months",
IF(TelcoData2[[#This Row],[tenure]]&lt;=24,"13-24 Months",
IF(TelcoData2[[#This Row],[tenure]]&lt;=36,"25-36 Months",
IF(TelcoData2[[#This Row],[tenure]]&lt;=48,"37-48 Months",
IF(TelcoData2[[#This Row],[tenure]]&lt;=60,"49-60 Months",
"61-72 Months")))))</f>
        <v>0-12 Months</v>
      </c>
    </row>
    <row r="3763" spans="1:24" x14ac:dyDescent="0.3">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s="5">
        <v>5919.35</v>
      </c>
      <c r="U3763" t="s">
        <v>24</v>
      </c>
      <c r="V3763" s="5">
        <f>IFERROR(VALUE(TRIM(TelcoData2[[#This Row],[TotalCharges]])),"")</f>
        <v>5919.35</v>
      </c>
      <c r="W3763">
        <f>IF(TelcoData2[[#This Row],[Churn]]="Yes",1,0)</f>
        <v>0</v>
      </c>
      <c r="X3763" t="str">
        <f>IF(TelcoData2[[#This Row],[tenure]]&lt;=12,"0-12 Months",
IF(TelcoData2[[#This Row],[tenure]]&lt;=24,"13-24 Months",
IF(TelcoData2[[#This Row],[tenure]]&lt;=36,"25-36 Months",
IF(TelcoData2[[#This Row],[tenure]]&lt;=48,"37-48 Months",
IF(TelcoData2[[#This Row],[tenure]]&lt;=60,"49-60 Months",
"61-72 Months")))))</f>
        <v>61-72 Months</v>
      </c>
    </row>
    <row r="3764" spans="1:24" x14ac:dyDescent="0.3">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s="5">
        <v>749.25</v>
      </c>
      <c r="U3764" t="s">
        <v>24</v>
      </c>
      <c r="V3764" s="5">
        <f>IFERROR(VALUE(TRIM(TelcoData2[[#This Row],[TotalCharges]])),"")</f>
        <v>749.25</v>
      </c>
      <c r="W3764">
        <f>IF(TelcoData2[[#This Row],[Churn]]="Yes",1,0)</f>
        <v>0</v>
      </c>
      <c r="X3764" t="str">
        <f>IF(TelcoData2[[#This Row],[tenure]]&lt;=12,"0-12 Months",
IF(TelcoData2[[#This Row],[tenure]]&lt;=24,"13-24 Months",
IF(TelcoData2[[#This Row],[tenure]]&lt;=36,"25-36 Months",
IF(TelcoData2[[#This Row],[tenure]]&lt;=48,"37-48 Months",
IF(TelcoData2[[#This Row],[tenure]]&lt;=60,"49-60 Months",
"61-72 Months")))))</f>
        <v>13-24 Months</v>
      </c>
    </row>
    <row r="3765" spans="1:24" x14ac:dyDescent="0.3">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s="5">
        <v>307.39999999999998</v>
      </c>
      <c r="U3765" t="s">
        <v>23</v>
      </c>
      <c r="V3765" s="5">
        <f>IFERROR(VALUE(TRIM(TelcoData2[[#This Row],[TotalCharges]])),"")</f>
        <v>307.39999999999998</v>
      </c>
      <c r="W3765">
        <f>IF(TelcoData2[[#This Row],[Churn]]="Yes",1,0)</f>
        <v>1</v>
      </c>
      <c r="X3765" t="str">
        <f>IF(TelcoData2[[#This Row],[tenure]]&lt;=12,"0-12 Months",
IF(TelcoData2[[#This Row],[tenure]]&lt;=24,"13-24 Months",
IF(TelcoData2[[#This Row],[tenure]]&lt;=36,"25-36 Months",
IF(TelcoData2[[#This Row],[tenure]]&lt;=48,"37-48 Months",
IF(TelcoData2[[#This Row],[tenure]]&lt;=60,"49-60 Months",
"61-72 Months")))))</f>
        <v>0-12 Months</v>
      </c>
    </row>
    <row r="3766" spans="1:24" x14ac:dyDescent="0.3">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s="5">
        <v>245.15</v>
      </c>
      <c r="U3766" t="s">
        <v>24</v>
      </c>
      <c r="V3766" s="5">
        <f>IFERROR(VALUE(TRIM(TelcoData2[[#This Row],[TotalCharges]])),"")</f>
        <v>245.15</v>
      </c>
      <c r="W3766">
        <f>IF(TelcoData2[[#This Row],[Churn]]="Yes",1,0)</f>
        <v>0</v>
      </c>
      <c r="X3766" t="str">
        <f>IF(TelcoData2[[#This Row],[tenure]]&lt;=12,"0-12 Months",
IF(TelcoData2[[#This Row],[tenure]]&lt;=24,"13-24 Months",
IF(TelcoData2[[#This Row],[tenure]]&lt;=36,"25-36 Months",
IF(TelcoData2[[#This Row],[tenure]]&lt;=48,"37-48 Months",
IF(TelcoData2[[#This Row],[tenure]]&lt;=60,"49-60 Months",
"61-72 Months")))))</f>
        <v>0-12 Months</v>
      </c>
    </row>
    <row r="3767" spans="1:24" x14ac:dyDescent="0.3">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s="5">
        <v>134.75</v>
      </c>
      <c r="U3767" t="s">
        <v>24</v>
      </c>
      <c r="V3767" s="5">
        <f>IFERROR(VALUE(TRIM(TelcoData2[[#This Row],[TotalCharges]])),"")</f>
        <v>134.75</v>
      </c>
      <c r="W3767">
        <f>IF(TelcoData2[[#This Row],[Churn]]="Yes",1,0)</f>
        <v>0</v>
      </c>
      <c r="X3767" t="str">
        <f>IF(TelcoData2[[#This Row],[tenure]]&lt;=12,"0-12 Months",
IF(TelcoData2[[#This Row],[tenure]]&lt;=24,"13-24 Months",
IF(TelcoData2[[#This Row],[tenure]]&lt;=36,"25-36 Months",
IF(TelcoData2[[#This Row],[tenure]]&lt;=48,"37-48 Months",
IF(TelcoData2[[#This Row],[tenure]]&lt;=60,"49-60 Months",
"61-72 Months")))))</f>
        <v>0-12 Months</v>
      </c>
    </row>
    <row r="3768" spans="1:24" x14ac:dyDescent="0.3">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s="5">
        <v>55.8</v>
      </c>
      <c r="U3768" t="s">
        <v>23</v>
      </c>
      <c r="V3768" s="5">
        <f>IFERROR(VALUE(TRIM(TelcoData2[[#This Row],[TotalCharges]])),"")</f>
        <v>55.8</v>
      </c>
      <c r="W3768">
        <f>IF(TelcoData2[[#This Row],[Churn]]="Yes",1,0)</f>
        <v>1</v>
      </c>
      <c r="X3768" t="str">
        <f>IF(TelcoData2[[#This Row],[tenure]]&lt;=12,"0-12 Months",
IF(TelcoData2[[#This Row],[tenure]]&lt;=24,"13-24 Months",
IF(TelcoData2[[#This Row],[tenure]]&lt;=36,"25-36 Months",
IF(TelcoData2[[#This Row],[tenure]]&lt;=48,"37-48 Months",
IF(TelcoData2[[#This Row],[tenure]]&lt;=60,"49-60 Months",
"61-72 Months")))))</f>
        <v>0-12 Months</v>
      </c>
    </row>
    <row r="3769" spans="1:24" x14ac:dyDescent="0.3">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s="5">
        <v>8240.85</v>
      </c>
      <c r="U3769" t="s">
        <v>24</v>
      </c>
      <c r="V3769" s="5">
        <f>IFERROR(VALUE(TRIM(TelcoData2[[#This Row],[TotalCharges]])),"")</f>
        <v>8240.85</v>
      </c>
      <c r="W3769">
        <f>IF(TelcoData2[[#This Row],[Churn]]="Yes",1,0)</f>
        <v>0</v>
      </c>
      <c r="X3769" t="str">
        <f>IF(TelcoData2[[#This Row],[tenure]]&lt;=12,"0-12 Months",
IF(TelcoData2[[#This Row],[tenure]]&lt;=24,"13-24 Months",
IF(TelcoData2[[#This Row],[tenure]]&lt;=36,"25-36 Months",
IF(TelcoData2[[#This Row],[tenure]]&lt;=48,"37-48 Months",
IF(TelcoData2[[#This Row],[tenure]]&lt;=60,"49-60 Months",
"61-72 Months")))))</f>
        <v>61-72 Months</v>
      </c>
    </row>
    <row r="3770" spans="1:24" x14ac:dyDescent="0.3">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s="5">
        <v>4266.3999999999996</v>
      </c>
      <c r="U3770" t="s">
        <v>24</v>
      </c>
      <c r="V3770" s="5">
        <f>IFERROR(VALUE(TRIM(TelcoData2[[#This Row],[TotalCharges]])),"")</f>
        <v>4266.3999999999996</v>
      </c>
      <c r="W3770">
        <f>IF(TelcoData2[[#This Row],[Churn]]="Yes",1,0)</f>
        <v>0</v>
      </c>
      <c r="X3770" t="str">
        <f>IF(TelcoData2[[#This Row],[tenure]]&lt;=12,"0-12 Months",
IF(TelcoData2[[#This Row],[tenure]]&lt;=24,"13-24 Months",
IF(TelcoData2[[#This Row],[tenure]]&lt;=36,"25-36 Months",
IF(TelcoData2[[#This Row],[tenure]]&lt;=48,"37-48 Months",
IF(TelcoData2[[#This Row],[tenure]]&lt;=60,"49-60 Months",
"61-72 Months")))))</f>
        <v>49-60 Months</v>
      </c>
    </row>
    <row r="3771" spans="1:24" x14ac:dyDescent="0.3">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s="5">
        <v>1077.5</v>
      </c>
      <c r="U3771" t="s">
        <v>24</v>
      </c>
      <c r="V3771" s="5">
        <f>IFERROR(VALUE(TRIM(TelcoData2[[#This Row],[TotalCharges]])),"")</f>
        <v>1077.5</v>
      </c>
      <c r="W3771">
        <f>IF(TelcoData2[[#This Row],[Churn]]="Yes",1,0)</f>
        <v>0</v>
      </c>
      <c r="X3771" t="str">
        <f>IF(TelcoData2[[#This Row],[tenure]]&lt;=12,"0-12 Months",
IF(TelcoData2[[#This Row],[tenure]]&lt;=24,"13-24 Months",
IF(TelcoData2[[#This Row],[tenure]]&lt;=36,"25-36 Months",
IF(TelcoData2[[#This Row],[tenure]]&lt;=48,"37-48 Months",
IF(TelcoData2[[#This Row],[tenure]]&lt;=60,"49-60 Months",
"61-72 Months")))))</f>
        <v>37-48 Months</v>
      </c>
    </row>
    <row r="3772" spans="1:24" x14ac:dyDescent="0.3">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s="5">
        <v>1115.5999999999999</v>
      </c>
      <c r="U3772" t="s">
        <v>24</v>
      </c>
      <c r="V3772" s="5">
        <f>IFERROR(VALUE(TRIM(TelcoData2[[#This Row],[TotalCharges]])),"")</f>
        <v>1115.5999999999999</v>
      </c>
      <c r="W3772">
        <f>IF(TelcoData2[[#This Row],[Churn]]="Yes",1,0)</f>
        <v>0</v>
      </c>
      <c r="X3772" t="str">
        <f>IF(TelcoData2[[#This Row],[tenure]]&lt;=12,"0-12 Months",
IF(TelcoData2[[#This Row],[tenure]]&lt;=24,"13-24 Months",
IF(TelcoData2[[#This Row],[tenure]]&lt;=36,"25-36 Months",
IF(TelcoData2[[#This Row],[tenure]]&lt;=48,"37-48 Months",
IF(TelcoData2[[#This Row],[tenure]]&lt;=60,"49-60 Months",
"61-72 Months")))))</f>
        <v>49-60 Months</v>
      </c>
    </row>
    <row r="3773" spans="1:24" x14ac:dyDescent="0.3">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s="5">
        <v>79.05</v>
      </c>
      <c r="U3773" t="s">
        <v>23</v>
      </c>
      <c r="V3773" s="5">
        <f>IFERROR(VALUE(TRIM(TelcoData2[[#This Row],[TotalCharges]])),"")</f>
        <v>79.05</v>
      </c>
      <c r="W3773">
        <f>IF(TelcoData2[[#This Row],[Churn]]="Yes",1,0)</f>
        <v>1</v>
      </c>
      <c r="X3773" t="str">
        <f>IF(TelcoData2[[#This Row],[tenure]]&lt;=12,"0-12 Months",
IF(TelcoData2[[#This Row],[tenure]]&lt;=24,"13-24 Months",
IF(TelcoData2[[#This Row],[tenure]]&lt;=36,"25-36 Months",
IF(TelcoData2[[#This Row],[tenure]]&lt;=48,"37-48 Months",
IF(TelcoData2[[#This Row],[tenure]]&lt;=60,"49-60 Months",
"61-72 Months")))))</f>
        <v>0-12 Months</v>
      </c>
    </row>
    <row r="3774" spans="1:24" x14ac:dyDescent="0.3">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s="5">
        <v>95</v>
      </c>
      <c r="U3774" t="s">
        <v>23</v>
      </c>
      <c r="V3774" s="5">
        <f>IFERROR(VALUE(TRIM(TelcoData2[[#This Row],[TotalCharges]])),"")</f>
        <v>95</v>
      </c>
      <c r="W3774">
        <f>IF(TelcoData2[[#This Row],[Churn]]="Yes",1,0)</f>
        <v>1</v>
      </c>
      <c r="X3774" t="str">
        <f>IF(TelcoData2[[#This Row],[tenure]]&lt;=12,"0-12 Months",
IF(TelcoData2[[#This Row],[tenure]]&lt;=24,"13-24 Months",
IF(TelcoData2[[#This Row],[tenure]]&lt;=36,"25-36 Months",
IF(TelcoData2[[#This Row],[tenure]]&lt;=48,"37-48 Months",
IF(TelcoData2[[#This Row],[tenure]]&lt;=60,"49-60 Months",
"61-72 Months")))))</f>
        <v>0-12 Months</v>
      </c>
    </row>
    <row r="3775" spans="1:24" x14ac:dyDescent="0.3">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s="5">
        <v>25.2</v>
      </c>
      <c r="U3775" t="s">
        <v>23</v>
      </c>
      <c r="V3775" s="5">
        <f>IFERROR(VALUE(TRIM(TelcoData2[[#This Row],[TotalCharges]])),"")</f>
        <v>25.2</v>
      </c>
      <c r="W3775">
        <f>IF(TelcoData2[[#This Row],[Churn]]="Yes",1,0)</f>
        <v>1</v>
      </c>
      <c r="X3775" t="str">
        <f>IF(TelcoData2[[#This Row],[tenure]]&lt;=12,"0-12 Months",
IF(TelcoData2[[#This Row],[tenure]]&lt;=24,"13-24 Months",
IF(TelcoData2[[#This Row],[tenure]]&lt;=36,"25-36 Months",
IF(TelcoData2[[#This Row],[tenure]]&lt;=48,"37-48 Months",
IF(TelcoData2[[#This Row],[tenure]]&lt;=60,"49-60 Months",
"61-72 Months")))))</f>
        <v>0-12 Months</v>
      </c>
    </row>
    <row r="3776" spans="1:24" x14ac:dyDescent="0.3">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s="5">
        <v>4079.55</v>
      </c>
      <c r="U3776" t="s">
        <v>24</v>
      </c>
      <c r="V3776" s="5">
        <f>IFERROR(VALUE(TRIM(TelcoData2[[#This Row],[TotalCharges]])),"")</f>
        <v>4079.55</v>
      </c>
      <c r="W3776">
        <f>IF(TelcoData2[[#This Row],[Churn]]="Yes",1,0)</f>
        <v>0</v>
      </c>
      <c r="X3776" t="str">
        <f>IF(TelcoData2[[#This Row],[tenure]]&lt;=12,"0-12 Months",
IF(TelcoData2[[#This Row],[tenure]]&lt;=24,"13-24 Months",
IF(TelcoData2[[#This Row],[tenure]]&lt;=36,"25-36 Months",
IF(TelcoData2[[#This Row],[tenure]]&lt;=48,"37-48 Months",
IF(TelcoData2[[#This Row],[tenure]]&lt;=60,"49-60 Months",
"61-72 Months")))))</f>
        <v>49-60 Months</v>
      </c>
    </row>
    <row r="3777" spans="1:24" x14ac:dyDescent="0.3">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s="5">
        <v>4187.75</v>
      </c>
      <c r="U3777" t="s">
        <v>23</v>
      </c>
      <c r="V3777" s="5">
        <f>IFERROR(VALUE(TRIM(TelcoData2[[#This Row],[TotalCharges]])),"")</f>
        <v>4187.75</v>
      </c>
      <c r="W3777">
        <f>IF(TelcoData2[[#This Row],[Churn]]="Yes",1,0)</f>
        <v>1</v>
      </c>
      <c r="X3777" t="str">
        <f>IF(TelcoData2[[#This Row],[tenure]]&lt;=12,"0-12 Months",
IF(TelcoData2[[#This Row],[tenure]]&lt;=24,"13-24 Months",
IF(TelcoData2[[#This Row],[tenure]]&lt;=36,"25-36 Months",
IF(TelcoData2[[#This Row],[tenure]]&lt;=48,"37-48 Months",
IF(TelcoData2[[#This Row],[tenure]]&lt;=60,"49-60 Months",
"61-72 Months")))))</f>
        <v>37-48 Months</v>
      </c>
    </row>
    <row r="3778" spans="1:24" x14ac:dyDescent="0.3">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s="5">
        <v>2391.15</v>
      </c>
      <c r="U3778" t="s">
        <v>24</v>
      </c>
      <c r="V3778" s="5">
        <f>IFERROR(VALUE(TRIM(TelcoData2[[#This Row],[TotalCharges]])),"")</f>
        <v>2391.15</v>
      </c>
      <c r="W3778">
        <f>IF(TelcoData2[[#This Row],[Churn]]="Yes",1,0)</f>
        <v>0</v>
      </c>
      <c r="X3778" t="str">
        <f>IF(TelcoData2[[#This Row],[tenure]]&lt;=12,"0-12 Months",
IF(TelcoData2[[#This Row],[tenure]]&lt;=24,"13-24 Months",
IF(TelcoData2[[#This Row],[tenure]]&lt;=36,"25-36 Months",
IF(TelcoData2[[#This Row],[tenure]]&lt;=48,"37-48 Months",
IF(TelcoData2[[#This Row],[tenure]]&lt;=60,"49-60 Months",
"61-72 Months")))))</f>
        <v>37-48 Months</v>
      </c>
    </row>
    <row r="3779" spans="1:24" x14ac:dyDescent="0.3">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s="5">
        <v>890.5</v>
      </c>
      <c r="U3779" t="s">
        <v>24</v>
      </c>
      <c r="V3779" s="5">
        <f>IFERROR(VALUE(TRIM(TelcoData2[[#This Row],[TotalCharges]])),"")</f>
        <v>890.5</v>
      </c>
      <c r="W3779">
        <f>IF(TelcoData2[[#This Row],[Churn]]="Yes",1,0)</f>
        <v>0</v>
      </c>
      <c r="X3779" t="str">
        <f>IF(TelcoData2[[#This Row],[tenure]]&lt;=12,"0-12 Months",
IF(TelcoData2[[#This Row],[tenure]]&lt;=24,"13-24 Months",
IF(TelcoData2[[#This Row],[tenure]]&lt;=36,"25-36 Months",
IF(TelcoData2[[#This Row],[tenure]]&lt;=48,"37-48 Months",
IF(TelcoData2[[#This Row],[tenure]]&lt;=60,"49-60 Months",
"61-72 Months")))))</f>
        <v>37-48 Months</v>
      </c>
    </row>
    <row r="3780" spans="1:24" x14ac:dyDescent="0.3">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s="5">
        <v>137.25</v>
      </c>
      <c r="U3780" t="s">
        <v>24</v>
      </c>
      <c r="V3780" s="5">
        <f>IFERROR(VALUE(TRIM(TelcoData2[[#This Row],[TotalCharges]])),"")</f>
        <v>137.25</v>
      </c>
      <c r="W3780">
        <f>IF(TelcoData2[[#This Row],[Churn]]="Yes",1,0)</f>
        <v>0</v>
      </c>
      <c r="X3780" t="str">
        <f>IF(TelcoData2[[#This Row],[tenure]]&lt;=12,"0-12 Months",
IF(TelcoData2[[#This Row],[tenure]]&lt;=24,"13-24 Months",
IF(TelcoData2[[#This Row],[tenure]]&lt;=36,"25-36 Months",
IF(TelcoData2[[#This Row],[tenure]]&lt;=48,"37-48 Months",
IF(TelcoData2[[#This Row],[tenure]]&lt;=60,"49-60 Months",
"61-72 Months")))))</f>
        <v>0-12 Months</v>
      </c>
    </row>
    <row r="3781" spans="1:24" x14ac:dyDescent="0.3">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s="5">
        <v>5154.6000000000004</v>
      </c>
      <c r="U3781" t="s">
        <v>23</v>
      </c>
      <c r="V3781" s="5">
        <f>IFERROR(VALUE(TRIM(TelcoData2[[#This Row],[TotalCharges]])),"")</f>
        <v>5154.6000000000004</v>
      </c>
      <c r="W3781">
        <f>IF(TelcoData2[[#This Row],[Churn]]="Yes",1,0)</f>
        <v>1</v>
      </c>
      <c r="X3781" t="str">
        <f>IF(TelcoData2[[#This Row],[tenure]]&lt;=12,"0-12 Months",
IF(TelcoData2[[#This Row],[tenure]]&lt;=24,"13-24 Months",
IF(TelcoData2[[#This Row],[tenure]]&lt;=36,"25-36 Months",
IF(TelcoData2[[#This Row],[tenure]]&lt;=48,"37-48 Months",
IF(TelcoData2[[#This Row],[tenure]]&lt;=60,"49-60 Months",
"61-72 Months")))))</f>
        <v>61-72 Months</v>
      </c>
    </row>
    <row r="3782" spans="1:24" x14ac:dyDescent="0.3">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s="5">
        <v>3119.9</v>
      </c>
      <c r="U3782" t="s">
        <v>24</v>
      </c>
      <c r="V3782" s="5">
        <f>IFERROR(VALUE(TRIM(TelcoData2[[#This Row],[TotalCharges]])),"")</f>
        <v>3119.9</v>
      </c>
      <c r="W3782">
        <f>IF(TelcoData2[[#This Row],[Churn]]="Yes",1,0)</f>
        <v>0</v>
      </c>
      <c r="X3782" t="str">
        <f>IF(TelcoData2[[#This Row],[tenure]]&lt;=12,"0-12 Months",
IF(TelcoData2[[#This Row],[tenure]]&lt;=24,"13-24 Months",
IF(TelcoData2[[#This Row],[tenure]]&lt;=36,"25-36 Months",
IF(TelcoData2[[#This Row],[tenure]]&lt;=48,"37-48 Months",
IF(TelcoData2[[#This Row],[tenure]]&lt;=60,"49-60 Months",
"61-72 Months")))))</f>
        <v>49-60 Months</v>
      </c>
    </row>
    <row r="3783" spans="1:24" x14ac:dyDescent="0.3">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s="5">
        <v>529.5</v>
      </c>
      <c r="U3783" t="s">
        <v>24</v>
      </c>
      <c r="V3783" s="5">
        <f>IFERROR(VALUE(TRIM(TelcoData2[[#This Row],[TotalCharges]])),"")</f>
        <v>529.5</v>
      </c>
      <c r="W3783">
        <f>IF(TelcoData2[[#This Row],[Churn]]="Yes",1,0)</f>
        <v>0</v>
      </c>
      <c r="X3783" t="str">
        <f>IF(TelcoData2[[#This Row],[tenure]]&lt;=12,"0-12 Months",
IF(TelcoData2[[#This Row],[tenure]]&lt;=24,"13-24 Months",
IF(TelcoData2[[#This Row],[tenure]]&lt;=36,"25-36 Months",
IF(TelcoData2[[#This Row],[tenure]]&lt;=48,"37-48 Months",
IF(TelcoData2[[#This Row],[tenure]]&lt;=60,"49-60 Months",
"61-72 Months")))))</f>
        <v>25-36 Months</v>
      </c>
    </row>
    <row r="3784" spans="1:24" x14ac:dyDescent="0.3">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s="5">
        <v>966.55</v>
      </c>
      <c r="U3784" t="s">
        <v>24</v>
      </c>
      <c r="V3784" s="5">
        <f>IFERROR(VALUE(TRIM(TelcoData2[[#This Row],[TotalCharges]])),"")</f>
        <v>966.55</v>
      </c>
      <c r="W3784">
        <f>IF(TelcoData2[[#This Row],[Churn]]="Yes",1,0)</f>
        <v>0</v>
      </c>
      <c r="X3784" t="str">
        <f>IF(TelcoData2[[#This Row],[tenure]]&lt;=12,"0-12 Months",
IF(TelcoData2[[#This Row],[tenure]]&lt;=24,"13-24 Months",
IF(TelcoData2[[#This Row],[tenure]]&lt;=36,"25-36 Months",
IF(TelcoData2[[#This Row],[tenure]]&lt;=48,"37-48 Months",
IF(TelcoData2[[#This Row],[tenure]]&lt;=60,"49-60 Months",
"61-72 Months")))))</f>
        <v>0-12 Months</v>
      </c>
    </row>
    <row r="3785" spans="1:24" x14ac:dyDescent="0.3">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s="5">
        <v>6936.85</v>
      </c>
      <c r="U3785" t="s">
        <v>24</v>
      </c>
      <c r="V3785" s="5">
        <f>IFERROR(VALUE(TRIM(TelcoData2[[#This Row],[TotalCharges]])),"")</f>
        <v>6936.85</v>
      </c>
      <c r="W3785">
        <f>IF(TelcoData2[[#This Row],[Churn]]="Yes",1,0)</f>
        <v>0</v>
      </c>
      <c r="X3785" t="str">
        <f>IF(TelcoData2[[#This Row],[tenure]]&lt;=12,"0-12 Months",
IF(TelcoData2[[#This Row],[tenure]]&lt;=24,"13-24 Months",
IF(TelcoData2[[#This Row],[tenure]]&lt;=36,"25-36 Months",
IF(TelcoData2[[#This Row],[tenure]]&lt;=48,"37-48 Months",
IF(TelcoData2[[#This Row],[tenure]]&lt;=60,"49-60 Months",
"61-72 Months")))))</f>
        <v>61-72 Months</v>
      </c>
    </row>
    <row r="3786" spans="1:24" x14ac:dyDescent="0.3">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s="5">
        <v>3496.3</v>
      </c>
      <c r="U3786" t="s">
        <v>23</v>
      </c>
      <c r="V3786" s="5">
        <f>IFERROR(VALUE(TRIM(TelcoData2[[#This Row],[TotalCharges]])),"")</f>
        <v>3496.3</v>
      </c>
      <c r="W3786">
        <f>IF(TelcoData2[[#This Row],[Churn]]="Yes",1,0)</f>
        <v>1</v>
      </c>
      <c r="X3786" t="str">
        <f>IF(TelcoData2[[#This Row],[tenure]]&lt;=12,"0-12 Months",
IF(TelcoData2[[#This Row],[tenure]]&lt;=24,"13-24 Months",
IF(TelcoData2[[#This Row],[tenure]]&lt;=36,"25-36 Months",
IF(TelcoData2[[#This Row],[tenure]]&lt;=48,"37-48 Months",
IF(TelcoData2[[#This Row],[tenure]]&lt;=60,"49-60 Months",
"61-72 Months")))))</f>
        <v>25-36 Months</v>
      </c>
    </row>
    <row r="3787" spans="1:24" x14ac:dyDescent="0.3">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s="5">
        <v>914.3</v>
      </c>
      <c r="U3787" t="s">
        <v>23</v>
      </c>
      <c r="V3787" s="5">
        <f>IFERROR(VALUE(TRIM(TelcoData2[[#This Row],[TotalCharges]])),"")</f>
        <v>914.3</v>
      </c>
      <c r="W3787">
        <f>IF(TelcoData2[[#This Row],[Churn]]="Yes",1,0)</f>
        <v>1</v>
      </c>
      <c r="X3787" t="str">
        <f>IF(TelcoData2[[#This Row],[tenure]]&lt;=12,"0-12 Months",
IF(TelcoData2[[#This Row],[tenure]]&lt;=24,"13-24 Months",
IF(TelcoData2[[#This Row],[tenure]]&lt;=36,"25-36 Months",
IF(TelcoData2[[#This Row],[tenure]]&lt;=48,"37-48 Months",
IF(TelcoData2[[#This Row],[tenure]]&lt;=60,"49-60 Months",
"61-72 Months")))))</f>
        <v>0-12 Months</v>
      </c>
    </row>
    <row r="3788" spans="1:24" x14ac:dyDescent="0.3">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s="5">
        <v>1929</v>
      </c>
      <c r="U3788" t="s">
        <v>24</v>
      </c>
      <c r="V3788" s="5">
        <f>IFERROR(VALUE(TRIM(TelcoData2[[#This Row],[TotalCharges]])),"")</f>
        <v>1929</v>
      </c>
      <c r="W3788">
        <f>IF(TelcoData2[[#This Row],[Churn]]="Yes",1,0)</f>
        <v>0</v>
      </c>
      <c r="X3788" t="str">
        <f>IF(TelcoData2[[#This Row],[tenure]]&lt;=12,"0-12 Months",
IF(TelcoData2[[#This Row],[tenure]]&lt;=24,"13-24 Months",
IF(TelcoData2[[#This Row],[tenure]]&lt;=36,"25-36 Months",
IF(TelcoData2[[#This Row],[tenure]]&lt;=48,"37-48 Months",
IF(TelcoData2[[#This Row],[tenure]]&lt;=60,"49-60 Months",
"61-72 Months")))))</f>
        <v>25-36 Months</v>
      </c>
    </row>
    <row r="3789" spans="1:24" x14ac:dyDescent="0.3">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s="5">
        <v>5817.7</v>
      </c>
      <c r="U3789" t="s">
        <v>24</v>
      </c>
      <c r="V3789" s="5">
        <f>IFERROR(VALUE(TRIM(TelcoData2[[#This Row],[TotalCharges]])),"")</f>
        <v>5817.7</v>
      </c>
      <c r="W3789">
        <f>IF(TelcoData2[[#This Row],[Churn]]="Yes",1,0)</f>
        <v>0</v>
      </c>
      <c r="X3789" t="str">
        <f>IF(TelcoData2[[#This Row],[tenure]]&lt;=12,"0-12 Months",
IF(TelcoData2[[#This Row],[tenure]]&lt;=24,"13-24 Months",
IF(TelcoData2[[#This Row],[tenure]]&lt;=36,"25-36 Months",
IF(TelcoData2[[#This Row],[tenure]]&lt;=48,"37-48 Months",
IF(TelcoData2[[#This Row],[tenure]]&lt;=60,"49-60 Months",
"61-72 Months")))))</f>
        <v>49-60 Months</v>
      </c>
    </row>
    <row r="3790" spans="1:24" x14ac:dyDescent="0.3">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s="5">
        <v>6110.2</v>
      </c>
      <c r="U3790" t="s">
        <v>23</v>
      </c>
      <c r="V3790" s="5">
        <f>IFERROR(VALUE(TRIM(TelcoData2[[#This Row],[TotalCharges]])),"")</f>
        <v>6110.2</v>
      </c>
      <c r="W3790">
        <f>IF(TelcoData2[[#This Row],[Churn]]="Yes",1,0)</f>
        <v>1</v>
      </c>
      <c r="X3790" t="str">
        <f>IF(TelcoData2[[#This Row],[tenure]]&lt;=12,"0-12 Months",
IF(TelcoData2[[#This Row],[tenure]]&lt;=24,"13-24 Months",
IF(TelcoData2[[#This Row],[tenure]]&lt;=36,"25-36 Months",
IF(TelcoData2[[#This Row],[tenure]]&lt;=48,"37-48 Months",
IF(TelcoData2[[#This Row],[tenure]]&lt;=60,"49-60 Months",
"61-72 Months")))))</f>
        <v>49-60 Months</v>
      </c>
    </row>
    <row r="3791" spans="1:24" x14ac:dyDescent="0.3">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s="5">
        <v>178.8</v>
      </c>
      <c r="U3791" t="s">
        <v>24</v>
      </c>
      <c r="V3791" s="5">
        <f>IFERROR(VALUE(TRIM(TelcoData2[[#This Row],[TotalCharges]])),"")</f>
        <v>178.8</v>
      </c>
      <c r="W3791">
        <f>IF(TelcoData2[[#This Row],[Churn]]="Yes",1,0)</f>
        <v>0</v>
      </c>
      <c r="X3791" t="str">
        <f>IF(TelcoData2[[#This Row],[tenure]]&lt;=12,"0-12 Months",
IF(TelcoData2[[#This Row],[tenure]]&lt;=24,"13-24 Months",
IF(TelcoData2[[#This Row],[tenure]]&lt;=36,"25-36 Months",
IF(TelcoData2[[#This Row],[tenure]]&lt;=48,"37-48 Months",
IF(TelcoData2[[#This Row],[tenure]]&lt;=60,"49-60 Months",
"61-72 Months")))))</f>
        <v>0-12 Months</v>
      </c>
    </row>
    <row r="3792" spans="1:24" x14ac:dyDescent="0.3">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s="5">
        <v>28.3</v>
      </c>
      <c r="U3792" t="s">
        <v>23</v>
      </c>
      <c r="V3792" s="5">
        <f>IFERROR(VALUE(TRIM(TelcoData2[[#This Row],[TotalCharges]])),"")</f>
        <v>28.3</v>
      </c>
      <c r="W3792">
        <f>IF(TelcoData2[[#This Row],[Churn]]="Yes",1,0)</f>
        <v>1</v>
      </c>
      <c r="X3792" t="str">
        <f>IF(TelcoData2[[#This Row],[tenure]]&lt;=12,"0-12 Months",
IF(TelcoData2[[#This Row],[tenure]]&lt;=24,"13-24 Months",
IF(TelcoData2[[#This Row],[tenure]]&lt;=36,"25-36 Months",
IF(TelcoData2[[#This Row],[tenure]]&lt;=48,"37-48 Months",
IF(TelcoData2[[#This Row],[tenure]]&lt;=60,"49-60 Months",
"61-72 Months")))))</f>
        <v>0-12 Months</v>
      </c>
    </row>
    <row r="3793" spans="1:24" x14ac:dyDescent="0.3">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s="5">
        <v>435</v>
      </c>
      <c r="U3793" t="s">
        <v>24</v>
      </c>
      <c r="V3793" s="5">
        <f>IFERROR(VALUE(TRIM(TelcoData2[[#This Row],[TotalCharges]])),"")</f>
        <v>435</v>
      </c>
      <c r="W3793">
        <f>IF(TelcoData2[[#This Row],[Churn]]="Yes",1,0)</f>
        <v>0</v>
      </c>
      <c r="X3793" t="str">
        <f>IF(TelcoData2[[#This Row],[tenure]]&lt;=12,"0-12 Months",
IF(TelcoData2[[#This Row],[tenure]]&lt;=24,"13-24 Months",
IF(TelcoData2[[#This Row],[tenure]]&lt;=36,"25-36 Months",
IF(TelcoData2[[#This Row],[tenure]]&lt;=48,"37-48 Months",
IF(TelcoData2[[#This Row],[tenure]]&lt;=60,"49-60 Months",
"61-72 Months")))))</f>
        <v>0-12 Months</v>
      </c>
    </row>
    <row r="3794" spans="1:24" x14ac:dyDescent="0.3">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s="5">
        <v>2351.8000000000002</v>
      </c>
      <c r="U3794" t="s">
        <v>23</v>
      </c>
      <c r="V3794" s="5">
        <f>IFERROR(VALUE(TRIM(TelcoData2[[#This Row],[TotalCharges]])),"")</f>
        <v>2351.8000000000002</v>
      </c>
      <c r="W3794">
        <f>IF(TelcoData2[[#This Row],[Churn]]="Yes",1,0)</f>
        <v>1</v>
      </c>
      <c r="X3794" t="str">
        <f>IF(TelcoData2[[#This Row],[tenure]]&lt;=12,"0-12 Months",
IF(TelcoData2[[#This Row],[tenure]]&lt;=24,"13-24 Months",
IF(TelcoData2[[#This Row],[tenure]]&lt;=36,"25-36 Months",
IF(TelcoData2[[#This Row],[tenure]]&lt;=48,"37-48 Months",
IF(TelcoData2[[#This Row],[tenure]]&lt;=60,"49-60 Months",
"61-72 Months")))))</f>
        <v>25-36 Months</v>
      </c>
    </row>
    <row r="3795" spans="1:24" x14ac:dyDescent="0.3">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s="5">
        <v>186.15</v>
      </c>
      <c r="U3795" t="s">
        <v>24</v>
      </c>
      <c r="V3795" s="5">
        <f>IFERROR(VALUE(TRIM(TelcoData2[[#This Row],[TotalCharges]])),"")</f>
        <v>186.15</v>
      </c>
      <c r="W3795">
        <f>IF(TelcoData2[[#This Row],[Churn]]="Yes",1,0)</f>
        <v>0</v>
      </c>
      <c r="X3795" t="str">
        <f>IF(TelcoData2[[#This Row],[tenure]]&lt;=12,"0-12 Months",
IF(TelcoData2[[#This Row],[tenure]]&lt;=24,"13-24 Months",
IF(TelcoData2[[#This Row],[tenure]]&lt;=36,"25-36 Months",
IF(TelcoData2[[#This Row],[tenure]]&lt;=48,"37-48 Months",
IF(TelcoData2[[#This Row],[tenure]]&lt;=60,"49-60 Months",
"61-72 Months")))))</f>
        <v>0-12 Months</v>
      </c>
    </row>
    <row r="3796" spans="1:24" x14ac:dyDescent="0.3">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s="5">
        <v>445.85</v>
      </c>
      <c r="U3796" t="s">
        <v>24</v>
      </c>
      <c r="V3796" s="5">
        <f>IFERROR(VALUE(TRIM(TelcoData2[[#This Row],[TotalCharges]])),"")</f>
        <v>445.85</v>
      </c>
      <c r="W3796">
        <f>IF(TelcoData2[[#This Row],[Churn]]="Yes",1,0)</f>
        <v>0</v>
      </c>
      <c r="X3796" t="str">
        <f>IF(TelcoData2[[#This Row],[tenure]]&lt;=12,"0-12 Months",
IF(TelcoData2[[#This Row],[tenure]]&lt;=24,"13-24 Months",
IF(TelcoData2[[#This Row],[tenure]]&lt;=36,"25-36 Months",
IF(TelcoData2[[#This Row],[tenure]]&lt;=48,"37-48 Months",
IF(TelcoData2[[#This Row],[tenure]]&lt;=60,"49-60 Months",
"61-72 Months")))))</f>
        <v>0-12 Months</v>
      </c>
    </row>
    <row r="3797" spans="1:24" x14ac:dyDescent="0.3">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s="5">
        <v>912</v>
      </c>
      <c r="U3797" t="s">
        <v>24</v>
      </c>
      <c r="V3797" s="5">
        <f>IFERROR(VALUE(TRIM(TelcoData2[[#This Row],[TotalCharges]])),"")</f>
        <v>912</v>
      </c>
      <c r="W3797">
        <f>IF(TelcoData2[[#This Row],[Churn]]="Yes",1,0)</f>
        <v>0</v>
      </c>
      <c r="X3797" t="str">
        <f>IF(TelcoData2[[#This Row],[tenure]]&lt;=12,"0-12 Months",
IF(TelcoData2[[#This Row],[tenure]]&lt;=24,"13-24 Months",
IF(TelcoData2[[#This Row],[tenure]]&lt;=36,"25-36 Months",
IF(TelcoData2[[#This Row],[tenure]]&lt;=48,"37-48 Months",
IF(TelcoData2[[#This Row],[tenure]]&lt;=60,"49-60 Months",
"61-72 Months")))))</f>
        <v>0-12 Months</v>
      </c>
    </row>
    <row r="3798" spans="1:24" x14ac:dyDescent="0.3">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s="5">
        <v>679.55</v>
      </c>
      <c r="U3798" t="s">
        <v>23</v>
      </c>
      <c r="V3798" s="5">
        <f>IFERROR(VALUE(TRIM(TelcoData2[[#This Row],[TotalCharges]])),"")</f>
        <v>679.55</v>
      </c>
      <c r="W3798">
        <f>IF(TelcoData2[[#This Row],[Churn]]="Yes",1,0)</f>
        <v>1</v>
      </c>
      <c r="X3798" t="str">
        <f>IF(TelcoData2[[#This Row],[tenure]]&lt;=12,"0-12 Months",
IF(TelcoData2[[#This Row],[tenure]]&lt;=24,"13-24 Months",
IF(TelcoData2[[#This Row],[tenure]]&lt;=36,"25-36 Months",
IF(TelcoData2[[#This Row],[tenure]]&lt;=48,"37-48 Months",
IF(TelcoData2[[#This Row],[tenure]]&lt;=60,"49-60 Months",
"61-72 Months")))))</f>
        <v>13-24 Months</v>
      </c>
    </row>
    <row r="3799" spans="1:24" x14ac:dyDescent="0.3">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s="5">
        <v>3581.6</v>
      </c>
      <c r="U3799" t="s">
        <v>24</v>
      </c>
      <c r="V3799" s="5">
        <f>IFERROR(VALUE(TRIM(TelcoData2[[#This Row],[TotalCharges]])),"")</f>
        <v>3581.6</v>
      </c>
      <c r="W3799">
        <f>IF(TelcoData2[[#This Row],[Churn]]="Yes",1,0)</f>
        <v>0</v>
      </c>
      <c r="X3799" t="str">
        <f>IF(TelcoData2[[#This Row],[tenure]]&lt;=12,"0-12 Months",
IF(TelcoData2[[#This Row],[tenure]]&lt;=24,"13-24 Months",
IF(TelcoData2[[#This Row],[tenure]]&lt;=36,"25-36 Months",
IF(TelcoData2[[#This Row],[tenure]]&lt;=48,"37-48 Months",
IF(TelcoData2[[#This Row],[tenure]]&lt;=60,"49-60 Months",
"61-72 Months")))))</f>
        <v>37-48 Months</v>
      </c>
    </row>
    <row r="3800" spans="1:24" x14ac:dyDescent="0.3">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s="5">
        <v>4222.95</v>
      </c>
      <c r="U3800" t="s">
        <v>24</v>
      </c>
      <c r="V3800" s="5">
        <f>IFERROR(VALUE(TRIM(TelcoData2[[#This Row],[TotalCharges]])),"")</f>
        <v>4222.95</v>
      </c>
      <c r="W3800">
        <f>IF(TelcoData2[[#This Row],[Churn]]="Yes",1,0)</f>
        <v>0</v>
      </c>
      <c r="X3800" t="str">
        <f>IF(TelcoData2[[#This Row],[tenure]]&lt;=12,"0-12 Months",
IF(TelcoData2[[#This Row],[tenure]]&lt;=24,"13-24 Months",
IF(TelcoData2[[#This Row],[tenure]]&lt;=36,"25-36 Months",
IF(TelcoData2[[#This Row],[tenure]]&lt;=48,"37-48 Months",
IF(TelcoData2[[#This Row],[tenure]]&lt;=60,"49-60 Months",
"61-72 Months")))))</f>
        <v>37-48 Months</v>
      </c>
    </row>
    <row r="3801" spans="1:24" x14ac:dyDescent="0.3">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s="5">
        <v>1994.3</v>
      </c>
      <c r="U3801" t="s">
        <v>23</v>
      </c>
      <c r="V3801" s="5">
        <f>IFERROR(VALUE(TRIM(TelcoData2[[#This Row],[TotalCharges]])),"")</f>
        <v>1994.3</v>
      </c>
      <c r="W3801">
        <f>IF(TelcoData2[[#This Row],[Churn]]="Yes",1,0)</f>
        <v>1</v>
      </c>
      <c r="X3801" t="str">
        <f>IF(TelcoData2[[#This Row],[tenure]]&lt;=12,"0-12 Months",
IF(TelcoData2[[#This Row],[tenure]]&lt;=24,"13-24 Months",
IF(TelcoData2[[#This Row],[tenure]]&lt;=36,"25-36 Months",
IF(TelcoData2[[#This Row],[tenure]]&lt;=48,"37-48 Months",
IF(TelcoData2[[#This Row],[tenure]]&lt;=60,"49-60 Months",
"61-72 Months")))))</f>
        <v>25-36 Months</v>
      </c>
    </row>
    <row r="3802" spans="1:24" x14ac:dyDescent="0.3">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s="5">
        <v>5930.05</v>
      </c>
      <c r="U3802" t="s">
        <v>24</v>
      </c>
      <c r="V3802" s="5">
        <f>IFERROR(VALUE(TRIM(TelcoData2[[#This Row],[TotalCharges]])),"")</f>
        <v>5930.05</v>
      </c>
      <c r="W3802">
        <f>IF(TelcoData2[[#This Row],[Churn]]="Yes",1,0)</f>
        <v>0</v>
      </c>
      <c r="X3802" t="str">
        <f>IF(TelcoData2[[#This Row],[tenure]]&lt;=12,"0-12 Months",
IF(TelcoData2[[#This Row],[tenure]]&lt;=24,"13-24 Months",
IF(TelcoData2[[#This Row],[tenure]]&lt;=36,"25-36 Months",
IF(TelcoData2[[#This Row],[tenure]]&lt;=48,"37-48 Months",
IF(TelcoData2[[#This Row],[tenure]]&lt;=60,"49-60 Months",
"61-72 Months")))))</f>
        <v>61-72 Months</v>
      </c>
    </row>
    <row r="3803" spans="1:24" x14ac:dyDescent="0.3">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s="5">
        <v>1505.85</v>
      </c>
      <c r="U3803" t="s">
        <v>23</v>
      </c>
      <c r="V3803" s="5">
        <f>IFERROR(VALUE(TRIM(TelcoData2[[#This Row],[TotalCharges]])),"")</f>
        <v>1505.85</v>
      </c>
      <c r="W3803">
        <f>IF(TelcoData2[[#This Row],[Churn]]="Yes",1,0)</f>
        <v>1</v>
      </c>
      <c r="X3803" t="str">
        <f>IF(TelcoData2[[#This Row],[tenure]]&lt;=12,"0-12 Months",
IF(TelcoData2[[#This Row],[tenure]]&lt;=24,"13-24 Months",
IF(TelcoData2[[#This Row],[tenure]]&lt;=36,"25-36 Months",
IF(TelcoData2[[#This Row],[tenure]]&lt;=48,"37-48 Months",
IF(TelcoData2[[#This Row],[tenure]]&lt;=60,"49-60 Months",
"61-72 Months")))))</f>
        <v>13-24 Months</v>
      </c>
    </row>
    <row r="3804" spans="1:24" x14ac:dyDescent="0.3">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s="5">
        <v>20</v>
      </c>
      <c r="U3804" t="s">
        <v>24</v>
      </c>
      <c r="V3804" s="5">
        <f>IFERROR(VALUE(TRIM(TelcoData2[[#This Row],[TotalCharges]])),"")</f>
        <v>20</v>
      </c>
      <c r="W3804">
        <f>IF(TelcoData2[[#This Row],[Churn]]="Yes",1,0)</f>
        <v>0</v>
      </c>
      <c r="X3804" t="str">
        <f>IF(TelcoData2[[#This Row],[tenure]]&lt;=12,"0-12 Months",
IF(TelcoData2[[#This Row],[tenure]]&lt;=24,"13-24 Months",
IF(TelcoData2[[#This Row],[tenure]]&lt;=36,"25-36 Months",
IF(TelcoData2[[#This Row],[tenure]]&lt;=48,"37-48 Months",
IF(TelcoData2[[#This Row],[tenure]]&lt;=60,"49-60 Months",
"61-72 Months")))))</f>
        <v>0-12 Months</v>
      </c>
    </row>
    <row r="3805" spans="1:24" x14ac:dyDescent="0.3">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s="5">
        <v>5638.3</v>
      </c>
      <c r="U3805" t="s">
        <v>23</v>
      </c>
      <c r="V3805" s="5">
        <f>IFERROR(VALUE(TRIM(TelcoData2[[#This Row],[TotalCharges]])),"")</f>
        <v>5638.3</v>
      </c>
      <c r="W3805">
        <f>IF(TelcoData2[[#This Row],[Churn]]="Yes",1,0)</f>
        <v>1</v>
      </c>
      <c r="X3805" t="str">
        <f>IF(TelcoData2[[#This Row],[tenure]]&lt;=12,"0-12 Months",
IF(TelcoData2[[#This Row],[tenure]]&lt;=24,"13-24 Months",
IF(TelcoData2[[#This Row],[tenure]]&lt;=36,"25-36 Months",
IF(TelcoData2[[#This Row],[tenure]]&lt;=48,"37-48 Months",
IF(TelcoData2[[#This Row],[tenure]]&lt;=60,"49-60 Months",
"61-72 Months")))))</f>
        <v>61-72 Months</v>
      </c>
    </row>
    <row r="3806" spans="1:24" x14ac:dyDescent="0.3">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s="5">
        <v>797.25</v>
      </c>
      <c r="U3806" t="s">
        <v>24</v>
      </c>
      <c r="V3806" s="5">
        <f>IFERROR(VALUE(TRIM(TelcoData2[[#This Row],[TotalCharges]])),"")</f>
        <v>797.25</v>
      </c>
      <c r="W3806">
        <f>IF(TelcoData2[[#This Row],[Churn]]="Yes",1,0)</f>
        <v>0</v>
      </c>
      <c r="X3806" t="str">
        <f>IF(TelcoData2[[#This Row],[tenure]]&lt;=12,"0-12 Months",
IF(TelcoData2[[#This Row],[tenure]]&lt;=24,"13-24 Months",
IF(TelcoData2[[#This Row],[tenure]]&lt;=36,"25-36 Months",
IF(TelcoData2[[#This Row],[tenure]]&lt;=48,"37-48 Months",
IF(TelcoData2[[#This Row],[tenure]]&lt;=60,"49-60 Months",
"61-72 Months")))))</f>
        <v>0-12 Months</v>
      </c>
    </row>
    <row r="3807" spans="1:24" x14ac:dyDescent="0.3">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s="5">
        <v>71.650000000000006</v>
      </c>
      <c r="U3807" t="s">
        <v>23</v>
      </c>
      <c r="V3807" s="5">
        <f>IFERROR(VALUE(TRIM(TelcoData2[[#This Row],[TotalCharges]])),"")</f>
        <v>71.650000000000006</v>
      </c>
      <c r="W3807">
        <f>IF(TelcoData2[[#This Row],[Churn]]="Yes",1,0)</f>
        <v>1</v>
      </c>
      <c r="X3807" t="str">
        <f>IF(TelcoData2[[#This Row],[tenure]]&lt;=12,"0-12 Months",
IF(TelcoData2[[#This Row],[tenure]]&lt;=24,"13-24 Months",
IF(TelcoData2[[#This Row],[tenure]]&lt;=36,"25-36 Months",
IF(TelcoData2[[#This Row],[tenure]]&lt;=48,"37-48 Months",
IF(TelcoData2[[#This Row],[tenure]]&lt;=60,"49-60 Months",
"61-72 Months")))))</f>
        <v>0-12 Months</v>
      </c>
    </row>
    <row r="3808" spans="1:24" x14ac:dyDescent="0.3">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s="5">
        <v>1359.45</v>
      </c>
      <c r="U3808" t="s">
        <v>24</v>
      </c>
      <c r="V3808" s="5">
        <f>IFERROR(VALUE(TRIM(TelcoData2[[#This Row],[TotalCharges]])),"")</f>
        <v>1359.45</v>
      </c>
      <c r="W3808">
        <f>IF(TelcoData2[[#This Row],[Churn]]="Yes",1,0)</f>
        <v>0</v>
      </c>
      <c r="X3808" t="str">
        <f>IF(TelcoData2[[#This Row],[tenure]]&lt;=12,"0-12 Months",
IF(TelcoData2[[#This Row],[tenure]]&lt;=24,"13-24 Months",
IF(TelcoData2[[#This Row],[tenure]]&lt;=36,"25-36 Months",
IF(TelcoData2[[#This Row],[tenure]]&lt;=48,"37-48 Months",
IF(TelcoData2[[#This Row],[tenure]]&lt;=60,"49-60 Months",
"61-72 Months")))))</f>
        <v>13-24 Months</v>
      </c>
    </row>
    <row r="3809" spans="1:24" x14ac:dyDescent="0.3">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s="5">
        <v>2542.4499999999998</v>
      </c>
      <c r="U3809" t="s">
        <v>23</v>
      </c>
      <c r="V3809" s="5">
        <f>IFERROR(VALUE(TRIM(TelcoData2[[#This Row],[TotalCharges]])),"")</f>
        <v>2542.4499999999998</v>
      </c>
      <c r="W3809">
        <f>IF(TelcoData2[[#This Row],[Churn]]="Yes",1,0)</f>
        <v>1</v>
      </c>
      <c r="X3809" t="str">
        <f>IF(TelcoData2[[#This Row],[tenure]]&lt;=12,"0-12 Months",
IF(TelcoData2[[#This Row],[tenure]]&lt;=24,"13-24 Months",
IF(TelcoData2[[#This Row],[tenure]]&lt;=36,"25-36 Months",
IF(TelcoData2[[#This Row],[tenure]]&lt;=48,"37-48 Months",
IF(TelcoData2[[#This Row],[tenure]]&lt;=60,"49-60 Months",
"61-72 Months")))))</f>
        <v>13-24 Months</v>
      </c>
    </row>
    <row r="3810" spans="1:24" x14ac:dyDescent="0.3">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s="5">
        <v>54.7</v>
      </c>
      <c r="U3810" t="s">
        <v>24</v>
      </c>
      <c r="V3810" s="5">
        <f>IFERROR(VALUE(TRIM(TelcoData2[[#This Row],[TotalCharges]])),"")</f>
        <v>54.7</v>
      </c>
      <c r="W3810">
        <f>IF(TelcoData2[[#This Row],[Churn]]="Yes",1,0)</f>
        <v>0</v>
      </c>
      <c r="X3810" t="str">
        <f>IF(TelcoData2[[#This Row],[tenure]]&lt;=12,"0-12 Months",
IF(TelcoData2[[#This Row],[tenure]]&lt;=24,"13-24 Months",
IF(TelcoData2[[#This Row],[tenure]]&lt;=36,"25-36 Months",
IF(TelcoData2[[#This Row],[tenure]]&lt;=48,"37-48 Months",
IF(TelcoData2[[#This Row],[tenure]]&lt;=60,"49-60 Months",
"61-72 Months")))))</f>
        <v>0-12 Months</v>
      </c>
    </row>
    <row r="3811" spans="1:24" x14ac:dyDescent="0.3">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s="5">
        <v>989.05</v>
      </c>
      <c r="U3811" t="s">
        <v>24</v>
      </c>
      <c r="V3811" s="5">
        <f>IFERROR(VALUE(TRIM(TelcoData2[[#This Row],[TotalCharges]])),"")</f>
        <v>989.05</v>
      </c>
      <c r="W3811">
        <f>IF(TelcoData2[[#This Row],[Churn]]="Yes",1,0)</f>
        <v>0</v>
      </c>
      <c r="X3811" t="str">
        <f>IF(TelcoData2[[#This Row],[tenure]]&lt;=12,"0-12 Months",
IF(TelcoData2[[#This Row],[tenure]]&lt;=24,"13-24 Months",
IF(TelcoData2[[#This Row],[tenure]]&lt;=36,"25-36 Months",
IF(TelcoData2[[#This Row],[tenure]]&lt;=48,"37-48 Months",
IF(TelcoData2[[#This Row],[tenure]]&lt;=60,"49-60 Months",
"61-72 Months")))))</f>
        <v>49-60 Months</v>
      </c>
    </row>
    <row r="3812" spans="1:24" x14ac:dyDescent="0.3">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s="5">
        <v>44.55</v>
      </c>
      <c r="U3812" t="s">
        <v>24</v>
      </c>
      <c r="V3812" s="5">
        <f>IFERROR(VALUE(TRIM(TelcoData2[[#This Row],[TotalCharges]])),"")</f>
        <v>44.55</v>
      </c>
      <c r="W3812">
        <f>IF(TelcoData2[[#This Row],[Churn]]="Yes",1,0)</f>
        <v>0</v>
      </c>
      <c r="X3812" t="str">
        <f>IF(TelcoData2[[#This Row],[tenure]]&lt;=12,"0-12 Months",
IF(TelcoData2[[#This Row],[tenure]]&lt;=24,"13-24 Months",
IF(TelcoData2[[#This Row],[tenure]]&lt;=36,"25-36 Months",
IF(TelcoData2[[#This Row],[tenure]]&lt;=48,"37-48 Months",
IF(TelcoData2[[#This Row],[tenure]]&lt;=60,"49-60 Months",
"61-72 Months")))))</f>
        <v>0-12 Months</v>
      </c>
    </row>
    <row r="3813" spans="1:24" x14ac:dyDescent="0.3">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s="5">
        <v>87.3</v>
      </c>
      <c r="U3813" t="s">
        <v>24</v>
      </c>
      <c r="V3813" s="5">
        <f>IFERROR(VALUE(TRIM(TelcoData2[[#This Row],[TotalCharges]])),"")</f>
        <v>87.3</v>
      </c>
      <c r="W3813">
        <f>IF(TelcoData2[[#This Row],[Churn]]="Yes",1,0)</f>
        <v>0</v>
      </c>
      <c r="X3813" t="str">
        <f>IF(TelcoData2[[#This Row],[tenure]]&lt;=12,"0-12 Months",
IF(TelcoData2[[#This Row],[tenure]]&lt;=24,"13-24 Months",
IF(TelcoData2[[#This Row],[tenure]]&lt;=36,"25-36 Months",
IF(TelcoData2[[#This Row],[tenure]]&lt;=48,"37-48 Months",
IF(TelcoData2[[#This Row],[tenure]]&lt;=60,"49-60 Months",
"61-72 Months")))))</f>
        <v>0-12 Months</v>
      </c>
    </row>
    <row r="3814" spans="1:24" x14ac:dyDescent="0.3">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s="5">
        <v>351.55</v>
      </c>
      <c r="U3814" t="s">
        <v>24</v>
      </c>
      <c r="V3814" s="5">
        <f>IFERROR(VALUE(TRIM(TelcoData2[[#This Row],[TotalCharges]])),"")</f>
        <v>351.55</v>
      </c>
      <c r="W3814">
        <f>IF(TelcoData2[[#This Row],[Churn]]="Yes",1,0)</f>
        <v>0</v>
      </c>
      <c r="X3814" t="str">
        <f>IF(TelcoData2[[#This Row],[tenure]]&lt;=12,"0-12 Months",
IF(TelcoData2[[#This Row],[tenure]]&lt;=24,"13-24 Months",
IF(TelcoData2[[#This Row],[tenure]]&lt;=36,"25-36 Months",
IF(TelcoData2[[#This Row],[tenure]]&lt;=48,"37-48 Months",
IF(TelcoData2[[#This Row],[tenure]]&lt;=60,"49-60 Months",
"61-72 Months")))))</f>
        <v>13-24 Months</v>
      </c>
    </row>
    <row r="3815" spans="1:24" x14ac:dyDescent="0.3">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s="5">
        <v>7297.75</v>
      </c>
      <c r="U3815" t="s">
        <v>24</v>
      </c>
      <c r="V3815" s="5">
        <f>IFERROR(VALUE(TRIM(TelcoData2[[#This Row],[TotalCharges]])),"")</f>
        <v>7297.75</v>
      </c>
      <c r="W3815">
        <f>IF(TelcoData2[[#This Row],[Churn]]="Yes",1,0)</f>
        <v>0</v>
      </c>
      <c r="X3815" t="str">
        <f>IF(TelcoData2[[#This Row],[tenure]]&lt;=12,"0-12 Months",
IF(TelcoData2[[#This Row],[tenure]]&lt;=24,"13-24 Months",
IF(TelcoData2[[#This Row],[tenure]]&lt;=36,"25-36 Months",
IF(TelcoData2[[#This Row],[tenure]]&lt;=48,"37-48 Months",
IF(TelcoData2[[#This Row],[tenure]]&lt;=60,"49-60 Months",
"61-72 Months")))))</f>
        <v>61-72 Months</v>
      </c>
    </row>
    <row r="3816" spans="1:24" x14ac:dyDescent="0.3">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s="5">
        <v>6301.7</v>
      </c>
      <c r="U3816" t="s">
        <v>24</v>
      </c>
      <c r="V3816" s="5">
        <f>IFERROR(VALUE(TRIM(TelcoData2[[#This Row],[TotalCharges]])),"")</f>
        <v>6301.7</v>
      </c>
      <c r="W3816">
        <f>IF(TelcoData2[[#This Row],[Churn]]="Yes",1,0)</f>
        <v>0</v>
      </c>
      <c r="X3816" t="str">
        <f>IF(TelcoData2[[#This Row],[tenure]]&lt;=12,"0-12 Months",
IF(TelcoData2[[#This Row],[tenure]]&lt;=24,"13-24 Months",
IF(TelcoData2[[#This Row],[tenure]]&lt;=36,"25-36 Months",
IF(TelcoData2[[#This Row],[tenure]]&lt;=48,"37-48 Months",
IF(TelcoData2[[#This Row],[tenure]]&lt;=60,"49-60 Months",
"61-72 Months")))))</f>
        <v>61-72 Months</v>
      </c>
    </row>
    <row r="3817" spans="1:24" x14ac:dyDescent="0.3">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s="5">
        <v>210.3</v>
      </c>
      <c r="U3817" t="s">
        <v>23</v>
      </c>
      <c r="V3817" s="5">
        <f>IFERROR(VALUE(TRIM(TelcoData2[[#This Row],[TotalCharges]])),"")</f>
        <v>210.3</v>
      </c>
      <c r="W3817">
        <f>IF(TelcoData2[[#This Row],[Churn]]="Yes",1,0)</f>
        <v>1</v>
      </c>
      <c r="X3817" t="str">
        <f>IF(TelcoData2[[#This Row],[tenure]]&lt;=12,"0-12 Months",
IF(TelcoData2[[#This Row],[tenure]]&lt;=24,"13-24 Months",
IF(TelcoData2[[#This Row],[tenure]]&lt;=36,"25-36 Months",
IF(TelcoData2[[#This Row],[tenure]]&lt;=48,"37-48 Months",
IF(TelcoData2[[#This Row],[tenure]]&lt;=60,"49-60 Months",
"61-72 Months")))))</f>
        <v>0-12 Months</v>
      </c>
    </row>
    <row r="3818" spans="1:24" x14ac:dyDescent="0.3">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s="5">
        <v>3822.45</v>
      </c>
      <c r="U3818" t="s">
        <v>24</v>
      </c>
      <c r="V3818" s="5">
        <f>IFERROR(VALUE(TRIM(TelcoData2[[#This Row],[TotalCharges]])),"")</f>
        <v>3822.45</v>
      </c>
      <c r="W3818">
        <f>IF(TelcoData2[[#This Row],[Churn]]="Yes",1,0)</f>
        <v>0</v>
      </c>
      <c r="X3818" t="str">
        <f>IF(TelcoData2[[#This Row],[tenure]]&lt;=12,"0-12 Months",
IF(TelcoData2[[#This Row],[tenure]]&lt;=24,"13-24 Months",
IF(TelcoData2[[#This Row],[tenure]]&lt;=36,"25-36 Months",
IF(TelcoData2[[#This Row],[tenure]]&lt;=48,"37-48 Months",
IF(TelcoData2[[#This Row],[tenure]]&lt;=60,"49-60 Months",
"61-72 Months")))))</f>
        <v>49-60 Months</v>
      </c>
    </row>
    <row r="3819" spans="1:24" x14ac:dyDescent="0.3">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s="5">
        <v>1048.45</v>
      </c>
      <c r="U3819" t="s">
        <v>24</v>
      </c>
      <c r="V3819" s="5">
        <f>IFERROR(VALUE(TRIM(TelcoData2[[#This Row],[TotalCharges]])),"")</f>
        <v>1048.45</v>
      </c>
      <c r="W3819">
        <f>IF(TelcoData2[[#This Row],[Churn]]="Yes",1,0)</f>
        <v>0</v>
      </c>
      <c r="X3819" t="str">
        <f>IF(TelcoData2[[#This Row],[tenure]]&lt;=12,"0-12 Months",
IF(TelcoData2[[#This Row],[tenure]]&lt;=24,"13-24 Months",
IF(TelcoData2[[#This Row],[tenure]]&lt;=36,"25-36 Months",
IF(TelcoData2[[#This Row],[tenure]]&lt;=48,"37-48 Months",
IF(TelcoData2[[#This Row],[tenure]]&lt;=60,"49-60 Months",
"61-72 Months")))))</f>
        <v>49-60 Months</v>
      </c>
    </row>
    <row r="3820" spans="1:24" x14ac:dyDescent="0.3">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s="5">
        <v>6393.65</v>
      </c>
      <c r="U3820" t="s">
        <v>24</v>
      </c>
      <c r="V3820" s="5">
        <f>IFERROR(VALUE(TRIM(TelcoData2[[#This Row],[TotalCharges]])),"")</f>
        <v>6393.65</v>
      </c>
      <c r="W3820">
        <f>IF(TelcoData2[[#This Row],[Churn]]="Yes",1,0)</f>
        <v>0</v>
      </c>
      <c r="X3820" t="str">
        <f>IF(TelcoData2[[#This Row],[tenure]]&lt;=12,"0-12 Months",
IF(TelcoData2[[#This Row],[tenure]]&lt;=24,"13-24 Months",
IF(TelcoData2[[#This Row],[tenure]]&lt;=36,"25-36 Months",
IF(TelcoData2[[#This Row],[tenure]]&lt;=48,"37-48 Months",
IF(TelcoData2[[#This Row],[tenure]]&lt;=60,"49-60 Months",
"61-72 Months")))))</f>
        <v>49-60 Months</v>
      </c>
    </row>
    <row r="3821" spans="1:24" x14ac:dyDescent="0.3">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s="5">
        <v>1489.3</v>
      </c>
      <c r="U3821" t="s">
        <v>24</v>
      </c>
      <c r="V3821" s="5">
        <f>IFERROR(VALUE(TRIM(TelcoData2[[#This Row],[TotalCharges]])),"")</f>
        <v>1489.3</v>
      </c>
      <c r="W3821">
        <f>IF(TelcoData2[[#This Row],[Churn]]="Yes",1,0)</f>
        <v>0</v>
      </c>
      <c r="X3821" t="str">
        <f>IF(TelcoData2[[#This Row],[tenure]]&lt;=12,"0-12 Months",
IF(TelcoData2[[#This Row],[tenure]]&lt;=24,"13-24 Months",
IF(TelcoData2[[#This Row],[tenure]]&lt;=36,"25-36 Months",
IF(TelcoData2[[#This Row],[tenure]]&lt;=48,"37-48 Months",
IF(TelcoData2[[#This Row],[tenure]]&lt;=60,"49-60 Months",
"61-72 Months")))))</f>
        <v>37-48 Months</v>
      </c>
    </row>
    <row r="3822" spans="1:24" x14ac:dyDescent="0.3">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s="5">
        <v>8061.5</v>
      </c>
      <c r="U3822" t="s">
        <v>24</v>
      </c>
      <c r="V3822" s="5">
        <f>IFERROR(VALUE(TRIM(TelcoData2[[#This Row],[TotalCharges]])),"")</f>
        <v>8061.5</v>
      </c>
      <c r="W3822">
        <f>IF(TelcoData2[[#This Row],[Churn]]="Yes",1,0)</f>
        <v>0</v>
      </c>
      <c r="X3822" t="str">
        <f>IF(TelcoData2[[#This Row],[tenure]]&lt;=12,"0-12 Months",
IF(TelcoData2[[#This Row],[tenure]]&lt;=24,"13-24 Months",
IF(TelcoData2[[#This Row],[tenure]]&lt;=36,"25-36 Months",
IF(TelcoData2[[#This Row],[tenure]]&lt;=48,"37-48 Months",
IF(TelcoData2[[#This Row],[tenure]]&lt;=60,"49-60 Months",
"61-72 Months")))))</f>
        <v>61-72 Months</v>
      </c>
    </row>
    <row r="3823" spans="1:24" x14ac:dyDescent="0.3">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s="5">
        <v>74.2</v>
      </c>
      <c r="U3823" t="s">
        <v>23</v>
      </c>
      <c r="V3823" s="5">
        <f>IFERROR(VALUE(TRIM(TelcoData2[[#This Row],[TotalCharges]])),"")</f>
        <v>74.2</v>
      </c>
      <c r="W3823">
        <f>IF(TelcoData2[[#This Row],[Churn]]="Yes",1,0)</f>
        <v>1</v>
      </c>
      <c r="X3823" t="str">
        <f>IF(TelcoData2[[#This Row],[tenure]]&lt;=12,"0-12 Months",
IF(TelcoData2[[#This Row],[tenure]]&lt;=24,"13-24 Months",
IF(TelcoData2[[#This Row],[tenure]]&lt;=36,"25-36 Months",
IF(TelcoData2[[#This Row],[tenure]]&lt;=48,"37-48 Months",
IF(TelcoData2[[#This Row],[tenure]]&lt;=60,"49-60 Months",
"61-72 Months")))))</f>
        <v>0-12 Months</v>
      </c>
    </row>
    <row r="3824" spans="1:24" x14ac:dyDescent="0.3">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s="5">
        <v>518.75</v>
      </c>
      <c r="U3824" t="s">
        <v>24</v>
      </c>
      <c r="V3824" s="5">
        <f>IFERROR(VALUE(TRIM(TelcoData2[[#This Row],[TotalCharges]])),"")</f>
        <v>518.75</v>
      </c>
      <c r="W3824">
        <f>IF(TelcoData2[[#This Row],[Churn]]="Yes",1,0)</f>
        <v>0</v>
      </c>
      <c r="X3824" t="str">
        <f>IF(TelcoData2[[#This Row],[tenure]]&lt;=12,"0-12 Months",
IF(TelcoData2[[#This Row],[tenure]]&lt;=24,"13-24 Months",
IF(TelcoData2[[#This Row],[tenure]]&lt;=36,"25-36 Months",
IF(TelcoData2[[#This Row],[tenure]]&lt;=48,"37-48 Months",
IF(TelcoData2[[#This Row],[tenure]]&lt;=60,"49-60 Months",
"61-72 Months")))))</f>
        <v>0-12 Months</v>
      </c>
    </row>
    <row r="3825" spans="1:24" x14ac:dyDescent="0.3">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s="5">
        <v>5763.15</v>
      </c>
      <c r="U3825" t="s">
        <v>24</v>
      </c>
      <c r="V3825" s="5">
        <f>IFERROR(VALUE(TRIM(TelcoData2[[#This Row],[TotalCharges]])),"")</f>
        <v>5763.15</v>
      </c>
      <c r="W3825">
        <f>IF(TelcoData2[[#This Row],[Churn]]="Yes",1,0)</f>
        <v>0</v>
      </c>
      <c r="X3825" t="str">
        <f>IF(TelcoData2[[#This Row],[tenure]]&lt;=12,"0-12 Months",
IF(TelcoData2[[#This Row],[tenure]]&lt;=24,"13-24 Months",
IF(TelcoData2[[#This Row],[tenure]]&lt;=36,"25-36 Months",
IF(TelcoData2[[#This Row],[tenure]]&lt;=48,"37-48 Months",
IF(TelcoData2[[#This Row],[tenure]]&lt;=60,"49-60 Months",
"61-72 Months")))))</f>
        <v>61-72 Months</v>
      </c>
    </row>
    <row r="3826" spans="1:24" x14ac:dyDescent="0.3">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s="5">
        <v>238.5</v>
      </c>
      <c r="U3826" t="s">
        <v>24</v>
      </c>
      <c r="V3826" s="5">
        <f>IFERROR(VALUE(TRIM(TelcoData2[[#This Row],[TotalCharges]])),"")</f>
        <v>238.5</v>
      </c>
      <c r="W3826">
        <f>IF(TelcoData2[[#This Row],[Churn]]="Yes",1,0)</f>
        <v>0</v>
      </c>
      <c r="X3826" t="str">
        <f>IF(TelcoData2[[#This Row],[tenure]]&lt;=12,"0-12 Months",
IF(TelcoData2[[#This Row],[tenure]]&lt;=24,"13-24 Months",
IF(TelcoData2[[#This Row],[tenure]]&lt;=36,"25-36 Months",
IF(TelcoData2[[#This Row],[tenure]]&lt;=48,"37-48 Months",
IF(TelcoData2[[#This Row],[tenure]]&lt;=60,"49-60 Months",
"61-72 Months")))))</f>
        <v>0-12 Months</v>
      </c>
    </row>
    <row r="3827" spans="1:24" x14ac:dyDescent="0.3">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s="5">
        <v>1031.7</v>
      </c>
      <c r="U3827" t="s">
        <v>24</v>
      </c>
      <c r="V3827" s="5">
        <f>IFERROR(VALUE(TRIM(TelcoData2[[#This Row],[TotalCharges]])),"")</f>
        <v>1031.7</v>
      </c>
      <c r="W3827">
        <f>IF(TelcoData2[[#This Row],[Churn]]="Yes",1,0)</f>
        <v>0</v>
      </c>
      <c r="X3827" t="str">
        <f>IF(TelcoData2[[#This Row],[tenure]]&lt;=12,"0-12 Months",
IF(TelcoData2[[#This Row],[tenure]]&lt;=24,"13-24 Months",
IF(TelcoData2[[#This Row],[tenure]]&lt;=36,"25-36 Months",
IF(TelcoData2[[#This Row],[tenure]]&lt;=48,"37-48 Months",
IF(TelcoData2[[#This Row],[tenure]]&lt;=60,"49-60 Months",
"61-72 Months")))))</f>
        <v>49-60 Months</v>
      </c>
    </row>
    <row r="3828" spans="1:24" x14ac:dyDescent="0.3">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s="5" t="s">
        <v>525</v>
      </c>
      <c r="U3828" t="s">
        <v>24</v>
      </c>
      <c r="V3828" s="5" t="str">
        <f>IFERROR(VALUE(TRIM(TelcoData2[[#This Row],[TotalCharges]])),"")</f>
        <v/>
      </c>
      <c r="W3828">
        <f>IF(TelcoData2[[#This Row],[Churn]]="Yes",1,0)</f>
        <v>0</v>
      </c>
      <c r="X3828" t="str">
        <f>IF(TelcoData2[[#This Row],[tenure]]&lt;=12,"0-12 Months",
IF(TelcoData2[[#This Row],[tenure]]&lt;=24,"13-24 Months",
IF(TelcoData2[[#This Row],[tenure]]&lt;=36,"25-36 Months",
IF(TelcoData2[[#This Row],[tenure]]&lt;=48,"37-48 Months",
IF(TelcoData2[[#This Row],[tenure]]&lt;=60,"49-60 Months",
"61-72 Months")))))</f>
        <v>0-12 Months</v>
      </c>
    </row>
    <row r="3829" spans="1:24" x14ac:dyDescent="0.3">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s="5">
        <v>34.799999999999997</v>
      </c>
      <c r="U3829" t="s">
        <v>24</v>
      </c>
      <c r="V3829" s="5">
        <f>IFERROR(VALUE(TRIM(TelcoData2[[#This Row],[TotalCharges]])),"")</f>
        <v>34.799999999999997</v>
      </c>
      <c r="W3829">
        <f>IF(TelcoData2[[#This Row],[Churn]]="Yes",1,0)</f>
        <v>0</v>
      </c>
      <c r="X3829" t="str">
        <f>IF(TelcoData2[[#This Row],[tenure]]&lt;=12,"0-12 Months",
IF(TelcoData2[[#This Row],[tenure]]&lt;=24,"13-24 Months",
IF(TelcoData2[[#This Row],[tenure]]&lt;=36,"25-36 Months",
IF(TelcoData2[[#This Row],[tenure]]&lt;=48,"37-48 Months",
IF(TelcoData2[[#This Row],[tenure]]&lt;=60,"49-60 Months",
"61-72 Months")))))</f>
        <v>0-12 Months</v>
      </c>
    </row>
    <row r="3830" spans="1:24" x14ac:dyDescent="0.3">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s="5">
        <v>1319.95</v>
      </c>
      <c r="U3830" t="s">
        <v>24</v>
      </c>
      <c r="V3830" s="5">
        <f>IFERROR(VALUE(TRIM(TelcoData2[[#This Row],[TotalCharges]])),"")</f>
        <v>1319.95</v>
      </c>
      <c r="W3830">
        <f>IF(TelcoData2[[#This Row],[Churn]]="Yes",1,0)</f>
        <v>0</v>
      </c>
      <c r="X3830" t="str">
        <f>IF(TelcoData2[[#This Row],[tenure]]&lt;=12,"0-12 Months",
IF(TelcoData2[[#This Row],[tenure]]&lt;=24,"13-24 Months",
IF(TelcoData2[[#This Row],[tenure]]&lt;=36,"25-36 Months",
IF(TelcoData2[[#This Row],[tenure]]&lt;=48,"37-48 Months",
IF(TelcoData2[[#This Row],[tenure]]&lt;=60,"49-60 Months",
"61-72 Months")))))</f>
        <v>61-72 Months</v>
      </c>
    </row>
    <row r="3831" spans="1:24" x14ac:dyDescent="0.3">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s="5">
        <v>4388.3999999999996</v>
      </c>
      <c r="U3831" t="s">
        <v>23</v>
      </c>
      <c r="V3831" s="5">
        <f>IFERROR(VALUE(TRIM(TelcoData2[[#This Row],[TotalCharges]])),"")</f>
        <v>4388.3999999999996</v>
      </c>
      <c r="W3831">
        <f>IF(TelcoData2[[#This Row],[Churn]]="Yes",1,0)</f>
        <v>1</v>
      </c>
      <c r="X3831" t="str">
        <f>IF(TelcoData2[[#This Row],[tenure]]&lt;=12,"0-12 Months",
IF(TelcoData2[[#This Row],[tenure]]&lt;=24,"13-24 Months",
IF(TelcoData2[[#This Row],[tenure]]&lt;=36,"25-36 Months",
IF(TelcoData2[[#This Row],[tenure]]&lt;=48,"37-48 Months",
IF(TelcoData2[[#This Row],[tenure]]&lt;=60,"49-60 Months",
"61-72 Months")))))</f>
        <v>37-48 Months</v>
      </c>
    </row>
    <row r="3832" spans="1:24" x14ac:dyDescent="0.3">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s="5">
        <v>420.2</v>
      </c>
      <c r="U3832" t="s">
        <v>23</v>
      </c>
      <c r="V3832" s="5">
        <f>IFERROR(VALUE(TRIM(TelcoData2[[#This Row],[TotalCharges]])),"")</f>
        <v>420.2</v>
      </c>
      <c r="W3832">
        <f>IF(TelcoData2[[#This Row],[Churn]]="Yes",1,0)</f>
        <v>1</v>
      </c>
      <c r="X3832" t="str">
        <f>IF(TelcoData2[[#This Row],[tenure]]&lt;=12,"0-12 Months",
IF(TelcoData2[[#This Row],[tenure]]&lt;=24,"13-24 Months",
IF(TelcoData2[[#This Row],[tenure]]&lt;=36,"25-36 Months",
IF(TelcoData2[[#This Row],[tenure]]&lt;=48,"37-48 Months",
IF(TelcoData2[[#This Row],[tenure]]&lt;=60,"49-60 Months",
"61-72 Months")))))</f>
        <v>0-12 Months</v>
      </c>
    </row>
    <row r="3833" spans="1:24" x14ac:dyDescent="0.3">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s="5">
        <v>2177.4499999999998</v>
      </c>
      <c r="U3833" t="s">
        <v>23</v>
      </c>
      <c r="V3833" s="5">
        <f>IFERROR(VALUE(TRIM(TelcoData2[[#This Row],[TotalCharges]])),"")</f>
        <v>2177.4499999999998</v>
      </c>
      <c r="W3833">
        <f>IF(TelcoData2[[#This Row],[Churn]]="Yes",1,0)</f>
        <v>1</v>
      </c>
      <c r="X3833" t="str">
        <f>IF(TelcoData2[[#This Row],[tenure]]&lt;=12,"0-12 Months",
IF(TelcoData2[[#This Row],[tenure]]&lt;=24,"13-24 Months",
IF(TelcoData2[[#This Row],[tenure]]&lt;=36,"25-36 Months",
IF(TelcoData2[[#This Row],[tenure]]&lt;=48,"37-48 Months",
IF(TelcoData2[[#This Row],[tenure]]&lt;=60,"49-60 Months",
"61-72 Months")))))</f>
        <v>25-36 Months</v>
      </c>
    </row>
    <row r="3834" spans="1:24" x14ac:dyDescent="0.3">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s="5">
        <v>3950.85</v>
      </c>
      <c r="U3834" t="s">
        <v>24</v>
      </c>
      <c r="V3834" s="5">
        <f>IFERROR(VALUE(TRIM(TelcoData2[[#This Row],[TotalCharges]])),"")</f>
        <v>3950.85</v>
      </c>
      <c r="W3834">
        <f>IF(TelcoData2[[#This Row],[Churn]]="Yes",1,0)</f>
        <v>0</v>
      </c>
      <c r="X3834" t="str">
        <f>IF(TelcoData2[[#This Row],[tenure]]&lt;=12,"0-12 Months",
IF(TelcoData2[[#This Row],[tenure]]&lt;=24,"13-24 Months",
IF(TelcoData2[[#This Row],[tenure]]&lt;=36,"25-36 Months",
IF(TelcoData2[[#This Row],[tenure]]&lt;=48,"37-48 Months",
IF(TelcoData2[[#This Row],[tenure]]&lt;=60,"49-60 Months",
"61-72 Months")))))</f>
        <v>49-60 Months</v>
      </c>
    </row>
    <row r="3835" spans="1:24" x14ac:dyDescent="0.3">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s="5">
        <v>827.05</v>
      </c>
      <c r="U3835" t="s">
        <v>24</v>
      </c>
      <c r="V3835" s="5">
        <f>IFERROR(VALUE(TRIM(TelcoData2[[#This Row],[TotalCharges]])),"")</f>
        <v>827.05</v>
      </c>
      <c r="W3835">
        <f>IF(TelcoData2[[#This Row],[Churn]]="Yes",1,0)</f>
        <v>0</v>
      </c>
      <c r="X3835" t="str">
        <f>IF(TelcoData2[[#This Row],[tenure]]&lt;=12,"0-12 Months",
IF(TelcoData2[[#This Row],[tenure]]&lt;=24,"13-24 Months",
IF(TelcoData2[[#This Row],[tenure]]&lt;=36,"25-36 Months",
IF(TelcoData2[[#This Row],[tenure]]&lt;=48,"37-48 Months",
IF(TelcoData2[[#This Row],[tenure]]&lt;=60,"49-60 Months",
"61-72 Months")))))</f>
        <v>0-12 Months</v>
      </c>
    </row>
    <row r="3836" spans="1:24" x14ac:dyDescent="0.3">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s="5">
        <v>3913.3</v>
      </c>
      <c r="U3836" t="s">
        <v>23</v>
      </c>
      <c r="V3836" s="5">
        <f>IFERROR(VALUE(TRIM(TelcoData2[[#This Row],[TotalCharges]])),"")</f>
        <v>3913.3</v>
      </c>
      <c r="W3836">
        <f>IF(TelcoData2[[#This Row],[Churn]]="Yes",1,0)</f>
        <v>1</v>
      </c>
      <c r="X3836" t="str">
        <f>IF(TelcoData2[[#This Row],[tenure]]&lt;=12,"0-12 Months",
IF(TelcoData2[[#This Row],[tenure]]&lt;=24,"13-24 Months",
IF(TelcoData2[[#This Row],[tenure]]&lt;=36,"25-36 Months",
IF(TelcoData2[[#This Row],[tenure]]&lt;=48,"37-48 Months",
IF(TelcoData2[[#This Row],[tenure]]&lt;=60,"49-60 Months",
"61-72 Months")))))</f>
        <v>49-60 Months</v>
      </c>
    </row>
    <row r="3837" spans="1:24" x14ac:dyDescent="0.3">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s="5">
        <v>533.5</v>
      </c>
      <c r="U3837" t="s">
        <v>24</v>
      </c>
      <c r="V3837" s="5">
        <f>IFERROR(VALUE(TRIM(TelcoData2[[#This Row],[TotalCharges]])),"")</f>
        <v>533.5</v>
      </c>
      <c r="W3837">
        <f>IF(TelcoData2[[#This Row],[Churn]]="Yes",1,0)</f>
        <v>0</v>
      </c>
      <c r="X3837" t="str">
        <f>IF(TelcoData2[[#This Row],[tenure]]&lt;=12,"0-12 Months",
IF(TelcoData2[[#This Row],[tenure]]&lt;=24,"13-24 Months",
IF(TelcoData2[[#This Row],[tenure]]&lt;=36,"25-36 Months",
IF(TelcoData2[[#This Row],[tenure]]&lt;=48,"37-48 Months",
IF(TelcoData2[[#This Row],[tenure]]&lt;=60,"49-60 Months",
"61-72 Months")))))</f>
        <v>13-24 Months</v>
      </c>
    </row>
    <row r="3838" spans="1:24" x14ac:dyDescent="0.3">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s="5">
        <v>3756.45</v>
      </c>
      <c r="U3838" t="s">
        <v>24</v>
      </c>
      <c r="V3838" s="5">
        <f>IFERROR(VALUE(TRIM(TelcoData2[[#This Row],[TotalCharges]])),"")</f>
        <v>3756.45</v>
      </c>
      <c r="W3838">
        <f>IF(TelcoData2[[#This Row],[Churn]]="Yes",1,0)</f>
        <v>0</v>
      </c>
      <c r="X3838" t="str">
        <f>IF(TelcoData2[[#This Row],[tenure]]&lt;=12,"0-12 Months",
IF(TelcoData2[[#This Row],[tenure]]&lt;=24,"13-24 Months",
IF(TelcoData2[[#This Row],[tenure]]&lt;=36,"25-36 Months",
IF(TelcoData2[[#This Row],[tenure]]&lt;=48,"37-48 Months",
IF(TelcoData2[[#This Row],[tenure]]&lt;=60,"49-60 Months",
"61-72 Months")))))</f>
        <v>61-72 Months</v>
      </c>
    </row>
    <row r="3839" spans="1:24" x14ac:dyDescent="0.3">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s="5">
        <v>443.9</v>
      </c>
      <c r="U3839" t="s">
        <v>23</v>
      </c>
      <c r="V3839" s="5">
        <f>IFERROR(VALUE(TRIM(TelcoData2[[#This Row],[TotalCharges]])),"")</f>
        <v>443.9</v>
      </c>
      <c r="W3839">
        <f>IF(TelcoData2[[#This Row],[Churn]]="Yes",1,0)</f>
        <v>1</v>
      </c>
      <c r="X3839" t="str">
        <f>IF(TelcoData2[[#This Row],[tenure]]&lt;=12,"0-12 Months",
IF(TelcoData2[[#This Row],[tenure]]&lt;=24,"13-24 Months",
IF(TelcoData2[[#This Row],[tenure]]&lt;=36,"25-36 Months",
IF(TelcoData2[[#This Row],[tenure]]&lt;=48,"37-48 Months",
IF(TelcoData2[[#This Row],[tenure]]&lt;=60,"49-60 Months",
"61-72 Months")))))</f>
        <v>0-12 Months</v>
      </c>
    </row>
    <row r="3840" spans="1:24" x14ac:dyDescent="0.3">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s="5">
        <v>2599.9499999999998</v>
      </c>
      <c r="U3840" t="s">
        <v>24</v>
      </c>
      <c r="V3840" s="5">
        <f>IFERROR(VALUE(TRIM(TelcoData2[[#This Row],[TotalCharges]])),"")</f>
        <v>2599.9499999999998</v>
      </c>
      <c r="W3840">
        <f>IF(TelcoData2[[#This Row],[Churn]]="Yes",1,0)</f>
        <v>0</v>
      </c>
      <c r="X3840" t="str">
        <f>IF(TelcoData2[[#This Row],[tenure]]&lt;=12,"0-12 Months",
IF(TelcoData2[[#This Row],[tenure]]&lt;=24,"13-24 Months",
IF(TelcoData2[[#This Row],[tenure]]&lt;=36,"25-36 Months",
IF(TelcoData2[[#This Row],[tenure]]&lt;=48,"37-48 Months",
IF(TelcoData2[[#This Row],[tenure]]&lt;=60,"49-60 Months",
"61-72 Months")))))</f>
        <v>25-36 Months</v>
      </c>
    </row>
    <row r="3841" spans="1:24" x14ac:dyDescent="0.3">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s="5">
        <v>284.3</v>
      </c>
      <c r="U3841" t="s">
        <v>24</v>
      </c>
      <c r="V3841" s="5">
        <f>IFERROR(VALUE(TRIM(TelcoData2[[#This Row],[TotalCharges]])),"")</f>
        <v>284.3</v>
      </c>
      <c r="W3841">
        <f>IF(TelcoData2[[#This Row],[Churn]]="Yes",1,0)</f>
        <v>0</v>
      </c>
      <c r="X3841" t="str">
        <f>IF(TelcoData2[[#This Row],[tenure]]&lt;=12,"0-12 Months",
IF(TelcoData2[[#This Row],[tenure]]&lt;=24,"13-24 Months",
IF(TelcoData2[[#This Row],[tenure]]&lt;=36,"25-36 Months",
IF(TelcoData2[[#This Row],[tenure]]&lt;=48,"37-48 Months",
IF(TelcoData2[[#This Row],[tenure]]&lt;=60,"49-60 Months",
"61-72 Months")))))</f>
        <v>13-24 Months</v>
      </c>
    </row>
    <row r="3842" spans="1:24" x14ac:dyDescent="0.3">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s="5">
        <v>1740.8</v>
      </c>
      <c r="U3842" t="s">
        <v>24</v>
      </c>
      <c r="V3842" s="5">
        <f>IFERROR(VALUE(TRIM(TelcoData2[[#This Row],[TotalCharges]])),"")</f>
        <v>1740.8</v>
      </c>
      <c r="W3842">
        <f>IF(TelcoData2[[#This Row],[Churn]]="Yes",1,0)</f>
        <v>0</v>
      </c>
      <c r="X3842" t="str">
        <f>IF(TelcoData2[[#This Row],[tenure]]&lt;=12,"0-12 Months",
IF(TelcoData2[[#This Row],[tenure]]&lt;=24,"13-24 Months",
IF(TelcoData2[[#This Row],[tenure]]&lt;=36,"25-36 Months",
IF(TelcoData2[[#This Row],[tenure]]&lt;=48,"37-48 Months",
IF(TelcoData2[[#This Row],[tenure]]&lt;=60,"49-60 Months",
"61-72 Months")))))</f>
        <v>61-72 Months</v>
      </c>
    </row>
    <row r="3843" spans="1:24" x14ac:dyDescent="0.3">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s="5">
        <v>3436.1</v>
      </c>
      <c r="U3843" t="s">
        <v>23</v>
      </c>
      <c r="V3843" s="5">
        <f>IFERROR(VALUE(TRIM(TelcoData2[[#This Row],[TotalCharges]])),"")</f>
        <v>3436.1</v>
      </c>
      <c r="W3843">
        <f>IF(TelcoData2[[#This Row],[Churn]]="Yes",1,0)</f>
        <v>1</v>
      </c>
      <c r="X3843" t="str">
        <f>IF(TelcoData2[[#This Row],[tenure]]&lt;=12,"0-12 Months",
IF(TelcoData2[[#This Row],[tenure]]&lt;=24,"13-24 Months",
IF(TelcoData2[[#This Row],[tenure]]&lt;=36,"25-36 Months",
IF(TelcoData2[[#This Row],[tenure]]&lt;=48,"37-48 Months",
IF(TelcoData2[[#This Row],[tenure]]&lt;=60,"49-60 Months",
"61-72 Months")))))</f>
        <v>25-36 Months</v>
      </c>
    </row>
    <row r="3844" spans="1:24" x14ac:dyDescent="0.3">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s="5">
        <v>2462.5500000000002</v>
      </c>
      <c r="U3844" t="s">
        <v>24</v>
      </c>
      <c r="V3844" s="5">
        <f>IFERROR(VALUE(TRIM(TelcoData2[[#This Row],[TotalCharges]])),"")</f>
        <v>2462.5500000000002</v>
      </c>
      <c r="W3844">
        <f>IF(TelcoData2[[#This Row],[Churn]]="Yes",1,0)</f>
        <v>0</v>
      </c>
      <c r="X3844" t="str">
        <f>IF(TelcoData2[[#This Row],[tenure]]&lt;=12,"0-12 Months",
IF(TelcoData2[[#This Row],[tenure]]&lt;=24,"13-24 Months",
IF(TelcoData2[[#This Row],[tenure]]&lt;=36,"25-36 Months",
IF(TelcoData2[[#This Row],[tenure]]&lt;=48,"37-48 Months",
IF(TelcoData2[[#This Row],[tenure]]&lt;=60,"49-60 Months",
"61-72 Months")))))</f>
        <v>25-36 Months</v>
      </c>
    </row>
    <row r="3845" spans="1:24" x14ac:dyDescent="0.3">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s="5">
        <v>70.849999999999994</v>
      </c>
      <c r="U3845" t="s">
        <v>23</v>
      </c>
      <c r="V3845" s="5">
        <f>IFERROR(VALUE(TRIM(TelcoData2[[#This Row],[TotalCharges]])),"")</f>
        <v>70.849999999999994</v>
      </c>
      <c r="W3845">
        <f>IF(TelcoData2[[#This Row],[Churn]]="Yes",1,0)</f>
        <v>1</v>
      </c>
      <c r="X3845" t="str">
        <f>IF(TelcoData2[[#This Row],[tenure]]&lt;=12,"0-12 Months",
IF(TelcoData2[[#This Row],[tenure]]&lt;=24,"13-24 Months",
IF(TelcoData2[[#This Row],[tenure]]&lt;=36,"25-36 Months",
IF(TelcoData2[[#This Row],[tenure]]&lt;=48,"37-48 Months",
IF(TelcoData2[[#This Row],[tenure]]&lt;=60,"49-60 Months",
"61-72 Months")))))</f>
        <v>0-12 Months</v>
      </c>
    </row>
    <row r="3846" spans="1:24" x14ac:dyDescent="0.3">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s="5">
        <v>3110.1</v>
      </c>
      <c r="U3846" t="s">
        <v>23</v>
      </c>
      <c r="V3846" s="5">
        <f>IFERROR(VALUE(TRIM(TelcoData2[[#This Row],[TotalCharges]])),"")</f>
        <v>3110.1</v>
      </c>
      <c r="W3846">
        <f>IF(TelcoData2[[#This Row],[Churn]]="Yes",1,0)</f>
        <v>1</v>
      </c>
      <c r="X3846" t="str">
        <f>IF(TelcoData2[[#This Row],[tenure]]&lt;=12,"0-12 Months",
IF(TelcoData2[[#This Row],[tenure]]&lt;=24,"13-24 Months",
IF(TelcoData2[[#This Row],[tenure]]&lt;=36,"25-36 Months",
IF(TelcoData2[[#This Row],[tenure]]&lt;=48,"37-48 Months",
IF(TelcoData2[[#This Row],[tenure]]&lt;=60,"49-60 Months",
"61-72 Months")))))</f>
        <v>25-36 Months</v>
      </c>
    </row>
    <row r="3847" spans="1:24" x14ac:dyDescent="0.3">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s="5">
        <v>280.85000000000002</v>
      </c>
      <c r="U3847" t="s">
        <v>23</v>
      </c>
      <c r="V3847" s="5">
        <f>IFERROR(VALUE(TRIM(TelcoData2[[#This Row],[TotalCharges]])),"")</f>
        <v>280.85000000000002</v>
      </c>
      <c r="W3847">
        <f>IF(TelcoData2[[#This Row],[Churn]]="Yes",1,0)</f>
        <v>1</v>
      </c>
      <c r="X3847" t="str">
        <f>IF(TelcoData2[[#This Row],[tenure]]&lt;=12,"0-12 Months",
IF(TelcoData2[[#This Row],[tenure]]&lt;=24,"13-24 Months",
IF(TelcoData2[[#This Row],[tenure]]&lt;=36,"25-36 Months",
IF(TelcoData2[[#This Row],[tenure]]&lt;=48,"37-48 Months",
IF(TelcoData2[[#This Row],[tenure]]&lt;=60,"49-60 Months",
"61-72 Months")))))</f>
        <v>0-12 Months</v>
      </c>
    </row>
    <row r="3848" spans="1:24" x14ac:dyDescent="0.3">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s="5">
        <v>411.75</v>
      </c>
      <c r="U3848" t="s">
        <v>24</v>
      </c>
      <c r="V3848" s="5">
        <f>IFERROR(VALUE(TRIM(TelcoData2[[#This Row],[TotalCharges]])),"")</f>
        <v>411.75</v>
      </c>
      <c r="W3848">
        <f>IF(TelcoData2[[#This Row],[Churn]]="Yes",1,0)</f>
        <v>0</v>
      </c>
      <c r="X3848" t="str">
        <f>IF(TelcoData2[[#This Row],[tenure]]&lt;=12,"0-12 Months",
IF(TelcoData2[[#This Row],[tenure]]&lt;=24,"13-24 Months",
IF(TelcoData2[[#This Row],[tenure]]&lt;=36,"25-36 Months",
IF(TelcoData2[[#This Row],[tenure]]&lt;=48,"37-48 Months",
IF(TelcoData2[[#This Row],[tenure]]&lt;=60,"49-60 Months",
"61-72 Months")))))</f>
        <v>0-12 Months</v>
      </c>
    </row>
    <row r="3849" spans="1:24" x14ac:dyDescent="0.3">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s="5">
        <v>198.6</v>
      </c>
      <c r="U3849" t="s">
        <v>24</v>
      </c>
      <c r="V3849" s="5">
        <f>IFERROR(VALUE(TRIM(TelcoData2[[#This Row],[TotalCharges]])),"")</f>
        <v>198.6</v>
      </c>
      <c r="W3849">
        <f>IF(TelcoData2[[#This Row],[Churn]]="Yes",1,0)</f>
        <v>0</v>
      </c>
      <c r="X3849" t="str">
        <f>IF(TelcoData2[[#This Row],[tenure]]&lt;=12,"0-12 Months",
IF(TelcoData2[[#This Row],[tenure]]&lt;=24,"13-24 Months",
IF(TelcoData2[[#This Row],[tenure]]&lt;=36,"25-36 Months",
IF(TelcoData2[[#This Row],[tenure]]&lt;=48,"37-48 Months",
IF(TelcoData2[[#This Row],[tenure]]&lt;=60,"49-60 Months",
"61-72 Months")))))</f>
        <v>0-12 Months</v>
      </c>
    </row>
    <row r="3850" spans="1:24" x14ac:dyDescent="0.3">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s="5">
        <v>103.7</v>
      </c>
      <c r="U3850" t="s">
        <v>24</v>
      </c>
      <c r="V3850" s="5">
        <f>IFERROR(VALUE(TRIM(TelcoData2[[#This Row],[TotalCharges]])),"")</f>
        <v>103.7</v>
      </c>
      <c r="W3850">
        <f>IF(TelcoData2[[#This Row],[Churn]]="Yes",1,0)</f>
        <v>0</v>
      </c>
      <c r="X3850" t="str">
        <f>IF(TelcoData2[[#This Row],[tenure]]&lt;=12,"0-12 Months",
IF(TelcoData2[[#This Row],[tenure]]&lt;=24,"13-24 Months",
IF(TelcoData2[[#This Row],[tenure]]&lt;=36,"25-36 Months",
IF(TelcoData2[[#This Row],[tenure]]&lt;=48,"37-48 Months",
IF(TelcoData2[[#This Row],[tenure]]&lt;=60,"49-60 Months",
"61-72 Months")))))</f>
        <v>0-12 Months</v>
      </c>
    </row>
    <row r="3851" spans="1:24" x14ac:dyDescent="0.3">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s="5">
        <v>6144.55</v>
      </c>
      <c r="U3851" t="s">
        <v>23</v>
      </c>
      <c r="V3851" s="5">
        <f>IFERROR(VALUE(TRIM(TelcoData2[[#This Row],[TotalCharges]])),"")</f>
        <v>6144.55</v>
      </c>
      <c r="W3851">
        <f>IF(TelcoData2[[#This Row],[Churn]]="Yes",1,0)</f>
        <v>1</v>
      </c>
      <c r="X3851" t="str">
        <f>IF(TelcoData2[[#This Row],[tenure]]&lt;=12,"0-12 Months",
IF(TelcoData2[[#This Row],[tenure]]&lt;=24,"13-24 Months",
IF(TelcoData2[[#This Row],[tenure]]&lt;=36,"25-36 Months",
IF(TelcoData2[[#This Row],[tenure]]&lt;=48,"37-48 Months",
IF(TelcoData2[[#This Row],[tenure]]&lt;=60,"49-60 Months",
"61-72 Months")))))</f>
        <v>49-60 Months</v>
      </c>
    </row>
    <row r="3852" spans="1:24" x14ac:dyDescent="0.3">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s="5">
        <v>4089.45</v>
      </c>
      <c r="U3852" t="s">
        <v>24</v>
      </c>
      <c r="V3852" s="5">
        <f>IFERROR(VALUE(TRIM(TelcoData2[[#This Row],[TotalCharges]])),"")</f>
        <v>4089.45</v>
      </c>
      <c r="W3852">
        <f>IF(TelcoData2[[#This Row],[Churn]]="Yes",1,0)</f>
        <v>0</v>
      </c>
      <c r="X3852" t="str">
        <f>IF(TelcoData2[[#This Row],[tenure]]&lt;=12,"0-12 Months",
IF(TelcoData2[[#This Row],[tenure]]&lt;=24,"13-24 Months",
IF(TelcoData2[[#This Row],[tenure]]&lt;=36,"25-36 Months",
IF(TelcoData2[[#This Row],[tenure]]&lt;=48,"37-48 Months",
IF(TelcoData2[[#This Row],[tenure]]&lt;=60,"49-60 Months",
"61-72 Months")))))</f>
        <v>49-60 Months</v>
      </c>
    </row>
    <row r="3853" spans="1:24" x14ac:dyDescent="0.3">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s="5">
        <v>864.2</v>
      </c>
      <c r="U3853" t="s">
        <v>24</v>
      </c>
      <c r="V3853" s="5">
        <f>IFERROR(VALUE(TRIM(TelcoData2[[#This Row],[TotalCharges]])),"")</f>
        <v>864.2</v>
      </c>
      <c r="W3853">
        <f>IF(TelcoData2[[#This Row],[Churn]]="Yes",1,0)</f>
        <v>0</v>
      </c>
      <c r="X3853" t="str">
        <f>IF(TelcoData2[[#This Row],[tenure]]&lt;=12,"0-12 Months",
IF(TelcoData2[[#This Row],[tenure]]&lt;=24,"13-24 Months",
IF(TelcoData2[[#This Row],[tenure]]&lt;=36,"25-36 Months",
IF(TelcoData2[[#This Row],[tenure]]&lt;=48,"37-48 Months",
IF(TelcoData2[[#This Row],[tenure]]&lt;=60,"49-60 Months",
"61-72 Months")))))</f>
        <v>37-48 Months</v>
      </c>
    </row>
    <row r="3854" spans="1:24" x14ac:dyDescent="0.3">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s="5">
        <v>19.649999999999999</v>
      </c>
      <c r="U3854" t="s">
        <v>24</v>
      </c>
      <c r="V3854" s="5">
        <f>IFERROR(VALUE(TRIM(TelcoData2[[#This Row],[TotalCharges]])),"")</f>
        <v>19.649999999999999</v>
      </c>
      <c r="W3854">
        <f>IF(TelcoData2[[#This Row],[Churn]]="Yes",1,0)</f>
        <v>0</v>
      </c>
      <c r="X3854" t="str">
        <f>IF(TelcoData2[[#This Row],[tenure]]&lt;=12,"0-12 Months",
IF(TelcoData2[[#This Row],[tenure]]&lt;=24,"13-24 Months",
IF(TelcoData2[[#This Row],[tenure]]&lt;=36,"25-36 Months",
IF(TelcoData2[[#This Row],[tenure]]&lt;=48,"37-48 Months",
IF(TelcoData2[[#This Row],[tenure]]&lt;=60,"49-60 Months",
"61-72 Months")))))</f>
        <v>0-12 Months</v>
      </c>
    </row>
    <row r="3855" spans="1:24" x14ac:dyDescent="0.3">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s="5">
        <v>3249.4</v>
      </c>
      <c r="U3855" t="s">
        <v>24</v>
      </c>
      <c r="V3855" s="5">
        <f>IFERROR(VALUE(TRIM(TelcoData2[[#This Row],[TotalCharges]])),"")</f>
        <v>3249.4</v>
      </c>
      <c r="W3855">
        <f>IF(TelcoData2[[#This Row],[Churn]]="Yes",1,0)</f>
        <v>0</v>
      </c>
      <c r="X3855" t="str">
        <f>IF(TelcoData2[[#This Row],[tenure]]&lt;=12,"0-12 Months",
IF(TelcoData2[[#This Row],[tenure]]&lt;=24,"13-24 Months",
IF(TelcoData2[[#This Row],[tenure]]&lt;=36,"25-36 Months",
IF(TelcoData2[[#This Row],[tenure]]&lt;=48,"37-48 Months",
IF(TelcoData2[[#This Row],[tenure]]&lt;=60,"49-60 Months",
"61-72 Months")))))</f>
        <v>37-48 Months</v>
      </c>
    </row>
    <row r="3856" spans="1:24" x14ac:dyDescent="0.3">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s="5">
        <v>5405.8</v>
      </c>
      <c r="U3856" t="s">
        <v>24</v>
      </c>
      <c r="V3856" s="5">
        <f>IFERROR(VALUE(TRIM(TelcoData2[[#This Row],[TotalCharges]])),"")</f>
        <v>5405.8</v>
      </c>
      <c r="W3856">
        <f>IF(TelcoData2[[#This Row],[Churn]]="Yes",1,0)</f>
        <v>0</v>
      </c>
      <c r="X3856" t="str">
        <f>IF(TelcoData2[[#This Row],[tenure]]&lt;=12,"0-12 Months",
IF(TelcoData2[[#This Row],[tenure]]&lt;=24,"13-24 Months",
IF(TelcoData2[[#This Row],[tenure]]&lt;=36,"25-36 Months",
IF(TelcoData2[[#This Row],[tenure]]&lt;=48,"37-48 Months",
IF(TelcoData2[[#This Row],[tenure]]&lt;=60,"49-60 Months",
"61-72 Months")))))</f>
        <v>49-60 Months</v>
      </c>
    </row>
    <row r="3857" spans="1:24" x14ac:dyDescent="0.3">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s="5">
        <v>3363.8</v>
      </c>
      <c r="U3857" t="s">
        <v>24</v>
      </c>
      <c r="V3857" s="5">
        <f>IFERROR(VALUE(TRIM(TelcoData2[[#This Row],[TotalCharges]])),"")</f>
        <v>3363.8</v>
      </c>
      <c r="W3857">
        <f>IF(TelcoData2[[#This Row],[Churn]]="Yes",1,0)</f>
        <v>0</v>
      </c>
      <c r="X3857" t="str">
        <f>IF(TelcoData2[[#This Row],[tenure]]&lt;=12,"0-12 Months",
IF(TelcoData2[[#This Row],[tenure]]&lt;=24,"13-24 Months",
IF(TelcoData2[[#This Row],[tenure]]&lt;=36,"25-36 Months",
IF(TelcoData2[[#This Row],[tenure]]&lt;=48,"37-48 Months",
IF(TelcoData2[[#This Row],[tenure]]&lt;=60,"49-60 Months",
"61-72 Months")))))</f>
        <v>49-60 Months</v>
      </c>
    </row>
    <row r="3858" spans="1:24" x14ac:dyDescent="0.3">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s="5">
        <v>7132.15</v>
      </c>
      <c r="U3858" t="s">
        <v>24</v>
      </c>
      <c r="V3858" s="5">
        <f>IFERROR(VALUE(TRIM(TelcoData2[[#This Row],[TotalCharges]])),"")</f>
        <v>7132.15</v>
      </c>
      <c r="W3858">
        <f>IF(TelcoData2[[#This Row],[Churn]]="Yes",1,0)</f>
        <v>0</v>
      </c>
      <c r="X3858" t="str">
        <f>IF(TelcoData2[[#This Row],[tenure]]&lt;=12,"0-12 Months",
IF(TelcoData2[[#This Row],[tenure]]&lt;=24,"13-24 Months",
IF(TelcoData2[[#This Row],[tenure]]&lt;=36,"25-36 Months",
IF(TelcoData2[[#This Row],[tenure]]&lt;=48,"37-48 Months",
IF(TelcoData2[[#This Row],[tenure]]&lt;=60,"49-60 Months",
"61-72 Months")))))</f>
        <v>61-72 Months</v>
      </c>
    </row>
    <row r="3859" spans="1:24" x14ac:dyDescent="0.3">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s="5">
        <v>93.55</v>
      </c>
      <c r="U3859" t="s">
        <v>24</v>
      </c>
      <c r="V3859" s="5">
        <f>IFERROR(VALUE(TRIM(TelcoData2[[#This Row],[TotalCharges]])),"")</f>
        <v>93.55</v>
      </c>
      <c r="W3859">
        <f>IF(TelcoData2[[#This Row],[Churn]]="Yes",1,0)</f>
        <v>0</v>
      </c>
      <c r="X3859" t="str">
        <f>IF(TelcoData2[[#This Row],[tenure]]&lt;=12,"0-12 Months",
IF(TelcoData2[[#This Row],[tenure]]&lt;=24,"13-24 Months",
IF(TelcoData2[[#This Row],[tenure]]&lt;=36,"25-36 Months",
IF(TelcoData2[[#This Row],[tenure]]&lt;=48,"37-48 Months",
IF(TelcoData2[[#This Row],[tenure]]&lt;=60,"49-60 Months",
"61-72 Months")))))</f>
        <v>0-12 Months</v>
      </c>
    </row>
    <row r="3860" spans="1:24" x14ac:dyDescent="0.3">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s="5">
        <v>4138.8999999999996</v>
      </c>
      <c r="U3860" t="s">
        <v>24</v>
      </c>
      <c r="V3860" s="5">
        <f>IFERROR(VALUE(TRIM(TelcoData2[[#This Row],[TotalCharges]])),"")</f>
        <v>4138.8999999999996</v>
      </c>
      <c r="W3860">
        <f>IF(TelcoData2[[#This Row],[Churn]]="Yes",1,0)</f>
        <v>0</v>
      </c>
      <c r="X3860" t="str">
        <f>IF(TelcoData2[[#This Row],[tenure]]&lt;=12,"0-12 Months",
IF(TelcoData2[[#This Row],[tenure]]&lt;=24,"13-24 Months",
IF(TelcoData2[[#This Row],[tenure]]&lt;=36,"25-36 Months",
IF(TelcoData2[[#This Row],[tenure]]&lt;=48,"37-48 Months",
IF(TelcoData2[[#This Row],[tenure]]&lt;=60,"49-60 Months",
"61-72 Months")))))</f>
        <v>37-48 Months</v>
      </c>
    </row>
    <row r="3861" spans="1:24" x14ac:dyDescent="0.3">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s="5">
        <v>5121.75</v>
      </c>
      <c r="U3861" t="s">
        <v>24</v>
      </c>
      <c r="V3861" s="5">
        <f>IFERROR(VALUE(TRIM(TelcoData2[[#This Row],[TotalCharges]])),"")</f>
        <v>5121.75</v>
      </c>
      <c r="W3861">
        <f>IF(TelcoData2[[#This Row],[Churn]]="Yes",1,0)</f>
        <v>0</v>
      </c>
      <c r="X3861" t="str">
        <f>IF(TelcoData2[[#This Row],[tenure]]&lt;=12,"0-12 Months",
IF(TelcoData2[[#This Row],[tenure]]&lt;=24,"13-24 Months",
IF(TelcoData2[[#This Row],[tenure]]&lt;=36,"25-36 Months",
IF(TelcoData2[[#This Row],[tenure]]&lt;=48,"37-48 Months",
IF(TelcoData2[[#This Row],[tenure]]&lt;=60,"49-60 Months",
"61-72 Months")))))</f>
        <v>49-60 Months</v>
      </c>
    </row>
    <row r="3862" spans="1:24" x14ac:dyDescent="0.3">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s="5">
        <v>566.1</v>
      </c>
      <c r="U3862" t="s">
        <v>24</v>
      </c>
      <c r="V3862" s="5">
        <f>IFERROR(VALUE(TRIM(TelcoData2[[#This Row],[TotalCharges]])),"")</f>
        <v>566.1</v>
      </c>
      <c r="W3862">
        <f>IF(TelcoData2[[#This Row],[Churn]]="Yes",1,0)</f>
        <v>0</v>
      </c>
      <c r="X3862" t="str">
        <f>IF(TelcoData2[[#This Row],[tenure]]&lt;=12,"0-12 Months",
IF(TelcoData2[[#This Row],[tenure]]&lt;=24,"13-24 Months",
IF(TelcoData2[[#This Row],[tenure]]&lt;=36,"25-36 Months",
IF(TelcoData2[[#This Row],[tenure]]&lt;=48,"37-48 Months",
IF(TelcoData2[[#This Row],[tenure]]&lt;=60,"49-60 Months",
"61-72 Months")))))</f>
        <v>13-24 Months</v>
      </c>
    </row>
    <row r="3863" spans="1:24" x14ac:dyDescent="0.3">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s="5">
        <v>2715.3</v>
      </c>
      <c r="U3863" t="s">
        <v>24</v>
      </c>
      <c r="V3863" s="5">
        <f>IFERROR(VALUE(TRIM(TelcoData2[[#This Row],[TotalCharges]])),"")</f>
        <v>2715.3</v>
      </c>
      <c r="W3863">
        <f>IF(TelcoData2[[#This Row],[Churn]]="Yes",1,0)</f>
        <v>0</v>
      </c>
      <c r="X3863" t="str">
        <f>IF(TelcoData2[[#This Row],[tenure]]&lt;=12,"0-12 Months",
IF(TelcoData2[[#This Row],[tenure]]&lt;=24,"13-24 Months",
IF(TelcoData2[[#This Row],[tenure]]&lt;=36,"25-36 Months",
IF(TelcoData2[[#This Row],[tenure]]&lt;=48,"37-48 Months",
IF(TelcoData2[[#This Row],[tenure]]&lt;=60,"49-60 Months",
"61-72 Months")))))</f>
        <v>25-36 Months</v>
      </c>
    </row>
    <row r="3864" spans="1:24" x14ac:dyDescent="0.3">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s="5">
        <v>1782.05</v>
      </c>
      <c r="U3864" t="s">
        <v>24</v>
      </c>
      <c r="V3864" s="5">
        <f>IFERROR(VALUE(TRIM(TelcoData2[[#This Row],[TotalCharges]])),"")</f>
        <v>1782.05</v>
      </c>
      <c r="W3864">
        <f>IF(TelcoData2[[#This Row],[Churn]]="Yes",1,0)</f>
        <v>0</v>
      </c>
      <c r="X3864" t="str">
        <f>IF(TelcoData2[[#This Row],[tenure]]&lt;=12,"0-12 Months",
IF(TelcoData2[[#This Row],[tenure]]&lt;=24,"13-24 Months",
IF(TelcoData2[[#This Row],[tenure]]&lt;=36,"25-36 Months",
IF(TelcoData2[[#This Row],[tenure]]&lt;=48,"37-48 Months",
IF(TelcoData2[[#This Row],[tenure]]&lt;=60,"49-60 Months",
"61-72 Months")))))</f>
        <v>61-72 Months</v>
      </c>
    </row>
    <row r="3865" spans="1:24" x14ac:dyDescent="0.3">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s="5">
        <v>1742.5</v>
      </c>
      <c r="U3865" t="s">
        <v>24</v>
      </c>
      <c r="V3865" s="5">
        <f>IFERROR(VALUE(TRIM(TelcoData2[[#This Row],[TotalCharges]])),"")</f>
        <v>1742.5</v>
      </c>
      <c r="W3865">
        <f>IF(TelcoData2[[#This Row],[Churn]]="Yes",1,0)</f>
        <v>0</v>
      </c>
      <c r="X3865" t="str">
        <f>IF(TelcoData2[[#This Row],[tenure]]&lt;=12,"0-12 Months",
IF(TelcoData2[[#This Row],[tenure]]&lt;=24,"13-24 Months",
IF(TelcoData2[[#This Row],[tenure]]&lt;=36,"25-36 Months",
IF(TelcoData2[[#This Row],[tenure]]&lt;=48,"37-48 Months",
IF(TelcoData2[[#This Row],[tenure]]&lt;=60,"49-60 Months",
"61-72 Months")))))</f>
        <v>13-24 Months</v>
      </c>
    </row>
    <row r="3866" spans="1:24" x14ac:dyDescent="0.3">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s="5">
        <v>2983.8</v>
      </c>
      <c r="U3866" t="s">
        <v>23</v>
      </c>
      <c r="V3866" s="5">
        <f>IFERROR(VALUE(TRIM(TelcoData2[[#This Row],[TotalCharges]])),"")</f>
        <v>2983.8</v>
      </c>
      <c r="W3866">
        <f>IF(TelcoData2[[#This Row],[Churn]]="Yes",1,0)</f>
        <v>1</v>
      </c>
      <c r="X3866" t="str">
        <f>IF(TelcoData2[[#This Row],[tenure]]&lt;=12,"0-12 Months",
IF(TelcoData2[[#This Row],[tenure]]&lt;=24,"13-24 Months",
IF(TelcoData2[[#This Row],[tenure]]&lt;=36,"25-36 Months",
IF(TelcoData2[[#This Row],[tenure]]&lt;=48,"37-48 Months",
IF(TelcoData2[[#This Row],[tenure]]&lt;=60,"49-60 Months",
"61-72 Months")))))</f>
        <v>25-36 Months</v>
      </c>
    </row>
    <row r="3867" spans="1:24" x14ac:dyDescent="0.3">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s="5">
        <v>24</v>
      </c>
      <c r="U3867" t="s">
        <v>24</v>
      </c>
      <c r="V3867" s="5">
        <f>IFERROR(VALUE(TRIM(TelcoData2[[#This Row],[TotalCharges]])),"")</f>
        <v>24</v>
      </c>
      <c r="W3867">
        <f>IF(TelcoData2[[#This Row],[Churn]]="Yes",1,0)</f>
        <v>0</v>
      </c>
      <c r="X3867" t="str">
        <f>IF(TelcoData2[[#This Row],[tenure]]&lt;=12,"0-12 Months",
IF(TelcoData2[[#This Row],[tenure]]&lt;=24,"13-24 Months",
IF(TelcoData2[[#This Row],[tenure]]&lt;=36,"25-36 Months",
IF(TelcoData2[[#This Row],[tenure]]&lt;=48,"37-48 Months",
IF(TelcoData2[[#This Row],[tenure]]&lt;=60,"49-60 Months",
"61-72 Months")))))</f>
        <v>0-12 Months</v>
      </c>
    </row>
    <row r="3868" spans="1:24" x14ac:dyDescent="0.3">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s="5">
        <v>485.9</v>
      </c>
      <c r="U3868" t="s">
        <v>24</v>
      </c>
      <c r="V3868" s="5">
        <f>IFERROR(VALUE(TRIM(TelcoData2[[#This Row],[TotalCharges]])),"")</f>
        <v>485.9</v>
      </c>
      <c r="W3868">
        <f>IF(TelcoData2[[#This Row],[Churn]]="Yes",1,0)</f>
        <v>0</v>
      </c>
      <c r="X3868" t="str">
        <f>IF(TelcoData2[[#This Row],[tenure]]&lt;=12,"0-12 Months",
IF(TelcoData2[[#This Row],[tenure]]&lt;=24,"13-24 Months",
IF(TelcoData2[[#This Row],[tenure]]&lt;=36,"25-36 Months",
IF(TelcoData2[[#This Row],[tenure]]&lt;=48,"37-48 Months",
IF(TelcoData2[[#This Row],[tenure]]&lt;=60,"49-60 Months",
"61-72 Months")))))</f>
        <v>13-24 Months</v>
      </c>
    </row>
    <row r="3869" spans="1:24" x14ac:dyDescent="0.3">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s="5">
        <v>1905.7</v>
      </c>
      <c r="U3869" t="s">
        <v>24</v>
      </c>
      <c r="V3869" s="5">
        <f>IFERROR(VALUE(TRIM(TelcoData2[[#This Row],[TotalCharges]])),"")</f>
        <v>1905.7</v>
      </c>
      <c r="W3869">
        <f>IF(TelcoData2[[#This Row],[Churn]]="Yes",1,0)</f>
        <v>0</v>
      </c>
      <c r="X3869" t="str">
        <f>IF(TelcoData2[[#This Row],[tenure]]&lt;=12,"0-12 Months",
IF(TelcoData2[[#This Row],[tenure]]&lt;=24,"13-24 Months",
IF(TelcoData2[[#This Row],[tenure]]&lt;=36,"25-36 Months",
IF(TelcoData2[[#This Row],[tenure]]&lt;=48,"37-48 Months",
IF(TelcoData2[[#This Row],[tenure]]&lt;=60,"49-60 Months",
"61-72 Months")))))</f>
        <v>25-36 Months</v>
      </c>
    </row>
    <row r="3870" spans="1:24" x14ac:dyDescent="0.3">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s="5">
        <v>1565.7</v>
      </c>
      <c r="U3870" t="s">
        <v>23</v>
      </c>
      <c r="V3870" s="5">
        <f>IFERROR(VALUE(TRIM(TelcoData2[[#This Row],[TotalCharges]])),"")</f>
        <v>1565.7</v>
      </c>
      <c r="W3870">
        <f>IF(TelcoData2[[#This Row],[Churn]]="Yes",1,0)</f>
        <v>1</v>
      </c>
      <c r="X3870" t="str">
        <f>IF(TelcoData2[[#This Row],[tenure]]&lt;=12,"0-12 Months",
IF(TelcoData2[[#This Row],[tenure]]&lt;=24,"13-24 Months",
IF(TelcoData2[[#This Row],[tenure]]&lt;=36,"25-36 Months",
IF(TelcoData2[[#This Row],[tenure]]&lt;=48,"37-48 Months",
IF(TelcoData2[[#This Row],[tenure]]&lt;=60,"49-60 Months",
"61-72 Months")))))</f>
        <v>13-24 Months</v>
      </c>
    </row>
    <row r="3871" spans="1:24" x14ac:dyDescent="0.3">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s="5">
        <v>4858.7</v>
      </c>
      <c r="U3871" t="s">
        <v>24</v>
      </c>
      <c r="V3871" s="5">
        <f>IFERROR(VALUE(TRIM(TelcoData2[[#This Row],[TotalCharges]])),"")</f>
        <v>4858.7</v>
      </c>
      <c r="W3871">
        <f>IF(TelcoData2[[#This Row],[Churn]]="Yes",1,0)</f>
        <v>0</v>
      </c>
      <c r="X3871" t="str">
        <f>IF(TelcoData2[[#This Row],[tenure]]&lt;=12,"0-12 Months",
IF(TelcoData2[[#This Row],[tenure]]&lt;=24,"13-24 Months",
IF(TelcoData2[[#This Row],[tenure]]&lt;=36,"25-36 Months",
IF(TelcoData2[[#This Row],[tenure]]&lt;=48,"37-48 Months",
IF(TelcoData2[[#This Row],[tenure]]&lt;=60,"49-60 Months",
"61-72 Months")))))</f>
        <v>49-60 Months</v>
      </c>
    </row>
    <row r="3872" spans="1:24" x14ac:dyDescent="0.3">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s="5">
        <v>3723.65</v>
      </c>
      <c r="U3872" t="s">
        <v>24</v>
      </c>
      <c r="V3872" s="5">
        <f>IFERROR(VALUE(TRIM(TelcoData2[[#This Row],[TotalCharges]])),"")</f>
        <v>3723.65</v>
      </c>
      <c r="W3872">
        <f>IF(TelcoData2[[#This Row],[Churn]]="Yes",1,0)</f>
        <v>0</v>
      </c>
      <c r="X3872" t="str">
        <f>IF(TelcoData2[[#This Row],[tenure]]&lt;=12,"0-12 Months",
IF(TelcoData2[[#This Row],[tenure]]&lt;=24,"13-24 Months",
IF(TelcoData2[[#This Row],[tenure]]&lt;=36,"25-36 Months",
IF(TelcoData2[[#This Row],[tenure]]&lt;=48,"37-48 Months",
IF(TelcoData2[[#This Row],[tenure]]&lt;=60,"49-60 Months",
"61-72 Months")))))</f>
        <v>61-72 Months</v>
      </c>
    </row>
    <row r="3873" spans="1:24" x14ac:dyDescent="0.3">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s="5">
        <v>298.35000000000002</v>
      </c>
      <c r="U3873" t="s">
        <v>23</v>
      </c>
      <c r="V3873" s="5">
        <f>IFERROR(VALUE(TRIM(TelcoData2[[#This Row],[TotalCharges]])),"")</f>
        <v>298.35000000000002</v>
      </c>
      <c r="W3873">
        <f>IF(TelcoData2[[#This Row],[Churn]]="Yes",1,0)</f>
        <v>1</v>
      </c>
      <c r="X3873" t="str">
        <f>IF(TelcoData2[[#This Row],[tenure]]&lt;=12,"0-12 Months",
IF(TelcoData2[[#This Row],[tenure]]&lt;=24,"13-24 Months",
IF(TelcoData2[[#This Row],[tenure]]&lt;=36,"25-36 Months",
IF(TelcoData2[[#This Row],[tenure]]&lt;=48,"37-48 Months",
IF(TelcoData2[[#This Row],[tenure]]&lt;=60,"49-60 Months",
"61-72 Months")))))</f>
        <v>0-12 Months</v>
      </c>
    </row>
    <row r="3874" spans="1:24" x14ac:dyDescent="0.3">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s="5">
        <v>970.45</v>
      </c>
      <c r="U3874" t="s">
        <v>24</v>
      </c>
      <c r="V3874" s="5">
        <f>IFERROR(VALUE(TRIM(TelcoData2[[#This Row],[TotalCharges]])),"")</f>
        <v>970.45</v>
      </c>
      <c r="W3874">
        <f>IF(TelcoData2[[#This Row],[Churn]]="Yes",1,0)</f>
        <v>0</v>
      </c>
      <c r="X3874" t="str">
        <f>IF(TelcoData2[[#This Row],[tenure]]&lt;=12,"0-12 Months",
IF(TelcoData2[[#This Row],[tenure]]&lt;=24,"13-24 Months",
IF(TelcoData2[[#This Row],[tenure]]&lt;=36,"25-36 Months",
IF(TelcoData2[[#This Row],[tenure]]&lt;=48,"37-48 Months",
IF(TelcoData2[[#This Row],[tenure]]&lt;=60,"49-60 Months",
"61-72 Months")))))</f>
        <v>0-12 Months</v>
      </c>
    </row>
    <row r="3875" spans="1:24" x14ac:dyDescent="0.3">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s="5">
        <v>1782</v>
      </c>
      <c r="U3875" t="s">
        <v>24</v>
      </c>
      <c r="V3875" s="5">
        <f>IFERROR(VALUE(TRIM(TelcoData2[[#This Row],[TotalCharges]])),"")</f>
        <v>1782</v>
      </c>
      <c r="W3875">
        <f>IF(TelcoData2[[#This Row],[Churn]]="Yes",1,0)</f>
        <v>0</v>
      </c>
      <c r="X3875" t="str">
        <f>IF(TelcoData2[[#This Row],[tenure]]&lt;=12,"0-12 Months",
IF(TelcoData2[[#This Row],[tenure]]&lt;=24,"13-24 Months",
IF(TelcoData2[[#This Row],[tenure]]&lt;=36,"25-36 Months",
IF(TelcoData2[[#This Row],[tenure]]&lt;=48,"37-48 Months",
IF(TelcoData2[[#This Row],[tenure]]&lt;=60,"49-60 Months",
"61-72 Months")))))</f>
        <v>49-60 Months</v>
      </c>
    </row>
    <row r="3876" spans="1:24" x14ac:dyDescent="0.3">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s="5">
        <v>405.7</v>
      </c>
      <c r="U3876" t="s">
        <v>24</v>
      </c>
      <c r="V3876" s="5">
        <f>IFERROR(VALUE(TRIM(TelcoData2[[#This Row],[TotalCharges]])),"")</f>
        <v>405.7</v>
      </c>
      <c r="W3876">
        <f>IF(TelcoData2[[#This Row],[Churn]]="Yes",1,0)</f>
        <v>0</v>
      </c>
      <c r="X3876" t="str">
        <f>IF(TelcoData2[[#This Row],[tenure]]&lt;=12,"0-12 Months",
IF(TelcoData2[[#This Row],[tenure]]&lt;=24,"13-24 Months",
IF(TelcoData2[[#This Row],[tenure]]&lt;=36,"25-36 Months",
IF(TelcoData2[[#This Row],[tenure]]&lt;=48,"37-48 Months",
IF(TelcoData2[[#This Row],[tenure]]&lt;=60,"49-60 Months",
"61-72 Months")))))</f>
        <v>0-12 Months</v>
      </c>
    </row>
    <row r="3877" spans="1:24" x14ac:dyDescent="0.3">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s="5">
        <v>4534.8999999999996</v>
      </c>
      <c r="U3877" t="s">
        <v>23</v>
      </c>
      <c r="V3877" s="5">
        <f>IFERROR(VALUE(TRIM(TelcoData2[[#This Row],[TotalCharges]])),"")</f>
        <v>4534.8999999999996</v>
      </c>
      <c r="W3877">
        <f>IF(TelcoData2[[#This Row],[Churn]]="Yes",1,0)</f>
        <v>1</v>
      </c>
      <c r="X3877" t="str">
        <f>IF(TelcoData2[[#This Row],[tenure]]&lt;=12,"0-12 Months",
IF(TelcoData2[[#This Row],[tenure]]&lt;=24,"13-24 Months",
IF(TelcoData2[[#This Row],[tenure]]&lt;=36,"25-36 Months",
IF(TelcoData2[[#This Row],[tenure]]&lt;=48,"37-48 Months",
IF(TelcoData2[[#This Row],[tenure]]&lt;=60,"49-60 Months",
"61-72 Months")))))</f>
        <v>37-48 Months</v>
      </c>
    </row>
    <row r="3878" spans="1:24" x14ac:dyDescent="0.3">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s="5">
        <v>2415.9499999999998</v>
      </c>
      <c r="U3878" t="s">
        <v>24</v>
      </c>
      <c r="V3878" s="5">
        <f>IFERROR(VALUE(TRIM(TelcoData2[[#This Row],[TotalCharges]])),"")</f>
        <v>2415.9499999999998</v>
      </c>
      <c r="W3878">
        <f>IF(TelcoData2[[#This Row],[Churn]]="Yes",1,0)</f>
        <v>0</v>
      </c>
      <c r="X3878" t="str">
        <f>IF(TelcoData2[[#This Row],[tenure]]&lt;=12,"0-12 Months",
IF(TelcoData2[[#This Row],[tenure]]&lt;=24,"13-24 Months",
IF(TelcoData2[[#This Row],[tenure]]&lt;=36,"25-36 Months",
IF(TelcoData2[[#This Row],[tenure]]&lt;=48,"37-48 Months",
IF(TelcoData2[[#This Row],[tenure]]&lt;=60,"49-60 Months",
"61-72 Months")))))</f>
        <v>13-24 Months</v>
      </c>
    </row>
    <row r="3879" spans="1:24" x14ac:dyDescent="0.3">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s="5">
        <v>1157.05</v>
      </c>
      <c r="U3879" t="s">
        <v>23</v>
      </c>
      <c r="V3879" s="5">
        <f>IFERROR(VALUE(TRIM(TelcoData2[[#This Row],[TotalCharges]])),"")</f>
        <v>1157.05</v>
      </c>
      <c r="W3879">
        <f>IF(TelcoData2[[#This Row],[Churn]]="Yes",1,0)</f>
        <v>1</v>
      </c>
      <c r="X3879" t="str">
        <f>IF(TelcoData2[[#This Row],[tenure]]&lt;=12,"0-12 Months",
IF(TelcoData2[[#This Row],[tenure]]&lt;=24,"13-24 Months",
IF(TelcoData2[[#This Row],[tenure]]&lt;=36,"25-36 Months",
IF(TelcoData2[[#This Row],[tenure]]&lt;=48,"37-48 Months",
IF(TelcoData2[[#This Row],[tenure]]&lt;=60,"49-60 Months",
"61-72 Months")))))</f>
        <v>13-24 Months</v>
      </c>
    </row>
    <row r="3880" spans="1:24" x14ac:dyDescent="0.3">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s="5">
        <v>8297.5</v>
      </c>
      <c r="U3880" t="s">
        <v>24</v>
      </c>
      <c r="V3880" s="5">
        <f>IFERROR(VALUE(TRIM(TelcoData2[[#This Row],[TotalCharges]])),"")</f>
        <v>8297.5</v>
      </c>
      <c r="W3880">
        <f>IF(TelcoData2[[#This Row],[Churn]]="Yes",1,0)</f>
        <v>0</v>
      </c>
      <c r="X3880" t="str">
        <f>IF(TelcoData2[[#This Row],[tenure]]&lt;=12,"0-12 Months",
IF(TelcoData2[[#This Row],[tenure]]&lt;=24,"13-24 Months",
IF(TelcoData2[[#This Row],[tenure]]&lt;=36,"25-36 Months",
IF(TelcoData2[[#This Row],[tenure]]&lt;=48,"37-48 Months",
IF(TelcoData2[[#This Row],[tenure]]&lt;=60,"49-60 Months",
"61-72 Months")))))</f>
        <v>61-72 Months</v>
      </c>
    </row>
    <row r="3881" spans="1:24" x14ac:dyDescent="0.3">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s="5">
        <v>45.75</v>
      </c>
      <c r="U3881" t="s">
        <v>23</v>
      </c>
      <c r="V3881" s="5">
        <f>IFERROR(VALUE(TRIM(TelcoData2[[#This Row],[TotalCharges]])),"")</f>
        <v>45.75</v>
      </c>
      <c r="W3881">
        <f>IF(TelcoData2[[#This Row],[Churn]]="Yes",1,0)</f>
        <v>1</v>
      </c>
      <c r="X3881" t="str">
        <f>IF(TelcoData2[[#This Row],[tenure]]&lt;=12,"0-12 Months",
IF(TelcoData2[[#This Row],[tenure]]&lt;=24,"13-24 Months",
IF(TelcoData2[[#This Row],[tenure]]&lt;=36,"25-36 Months",
IF(TelcoData2[[#This Row],[tenure]]&lt;=48,"37-48 Months",
IF(TelcoData2[[#This Row],[tenure]]&lt;=60,"49-60 Months",
"61-72 Months")))))</f>
        <v>0-12 Months</v>
      </c>
    </row>
    <row r="3882" spans="1:24" x14ac:dyDescent="0.3">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s="5">
        <v>2083.1</v>
      </c>
      <c r="U3882" t="s">
        <v>24</v>
      </c>
      <c r="V3882" s="5">
        <f>IFERROR(VALUE(TRIM(TelcoData2[[#This Row],[TotalCharges]])),"")</f>
        <v>2083.1</v>
      </c>
      <c r="W3882">
        <f>IF(TelcoData2[[#This Row],[Churn]]="Yes",1,0)</f>
        <v>0</v>
      </c>
      <c r="X3882" t="str">
        <f>IF(TelcoData2[[#This Row],[tenure]]&lt;=12,"0-12 Months",
IF(TelcoData2[[#This Row],[tenure]]&lt;=24,"13-24 Months",
IF(TelcoData2[[#This Row],[tenure]]&lt;=36,"25-36 Months",
IF(TelcoData2[[#This Row],[tenure]]&lt;=48,"37-48 Months",
IF(TelcoData2[[#This Row],[tenure]]&lt;=60,"49-60 Months",
"61-72 Months")))))</f>
        <v>25-36 Months</v>
      </c>
    </row>
    <row r="3883" spans="1:24" x14ac:dyDescent="0.3">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s="5">
        <v>4681.75</v>
      </c>
      <c r="U3883" t="s">
        <v>24</v>
      </c>
      <c r="V3883" s="5">
        <f>IFERROR(VALUE(TRIM(TelcoData2[[#This Row],[TotalCharges]])),"")</f>
        <v>4681.75</v>
      </c>
      <c r="W3883">
        <f>IF(TelcoData2[[#This Row],[Churn]]="Yes",1,0)</f>
        <v>0</v>
      </c>
      <c r="X3883" t="str">
        <f>IF(TelcoData2[[#This Row],[tenure]]&lt;=12,"0-12 Months",
IF(TelcoData2[[#This Row],[tenure]]&lt;=24,"13-24 Months",
IF(TelcoData2[[#This Row],[tenure]]&lt;=36,"25-36 Months",
IF(TelcoData2[[#This Row],[tenure]]&lt;=48,"37-48 Months",
IF(TelcoData2[[#This Row],[tenure]]&lt;=60,"49-60 Months",
"61-72 Months")))))</f>
        <v>61-72 Months</v>
      </c>
    </row>
    <row r="3884" spans="1:24" x14ac:dyDescent="0.3">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s="5">
        <v>176.2</v>
      </c>
      <c r="U3884" t="s">
        <v>24</v>
      </c>
      <c r="V3884" s="5">
        <f>IFERROR(VALUE(TRIM(TelcoData2[[#This Row],[TotalCharges]])),"")</f>
        <v>176.2</v>
      </c>
      <c r="W3884">
        <f>IF(TelcoData2[[#This Row],[Churn]]="Yes",1,0)</f>
        <v>0</v>
      </c>
      <c r="X3884" t="str">
        <f>IF(TelcoData2[[#This Row],[tenure]]&lt;=12,"0-12 Months",
IF(TelcoData2[[#This Row],[tenure]]&lt;=24,"13-24 Months",
IF(TelcoData2[[#This Row],[tenure]]&lt;=36,"25-36 Months",
IF(TelcoData2[[#This Row],[tenure]]&lt;=48,"37-48 Months",
IF(TelcoData2[[#This Row],[tenure]]&lt;=60,"49-60 Months",
"61-72 Months")))))</f>
        <v>0-12 Months</v>
      </c>
    </row>
    <row r="3885" spans="1:24" x14ac:dyDescent="0.3">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s="5">
        <v>1001.2</v>
      </c>
      <c r="U3885" t="s">
        <v>24</v>
      </c>
      <c r="V3885" s="5">
        <f>IFERROR(VALUE(TRIM(TelcoData2[[#This Row],[TotalCharges]])),"")</f>
        <v>1001.2</v>
      </c>
      <c r="W3885">
        <f>IF(TelcoData2[[#This Row],[Churn]]="Yes",1,0)</f>
        <v>0</v>
      </c>
      <c r="X3885" t="str">
        <f>IF(TelcoData2[[#This Row],[tenure]]&lt;=12,"0-12 Months",
IF(TelcoData2[[#This Row],[tenure]]&lt;=24,"13-24 Months",
IF(TelcoData2[[#This Row],[tenure]]&lt;=36,"25-36 Months",
IF(TelcoData2[[#This Row],[tenure]]&lt;=48,"37-48 Months",
IF(TelcoData2[[#This Row],[tenure]]&lt;=60,"49-60 Months",
"61-72 Months")))))</f>
        <v>0-12 Months</v>
      </c>
    </row>
    <row r="3886" spans="1:24" x14ac:dyDescent="0.3">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s="5">
        <v>1594.75</v>
      </c>
      <c r="U3886" t="s">
        <v>24</v>
      </c>
      <c r="V3886" s="5">
        <f>IFERROR(VALUE(TRIM(TelcoData2[[#This Row],[TotalCharges]])),"")</f>
        <v>1594.75</v>
      </c>
      <c r="W3886">
        <f>IF(TelcoData2[[#This Row],[Churn]]="Yes",1,0)</f>
        <v>0</v>
      </c>
      <c r="X3886" t="str">
        <f>IF(TelcoData2[[#This Row],[tenure]]&lt;=12,"0-12 Months",
IF(TelcoData2[[#This Row],[tenure]]&lt;=24,"13-24 Months",
IF(TelcoData2[[#This Row],[tenure]]&lt;=36,"25-36 Months",
IF(TelcoData2[[#This Row],[tenure]]&lt;=48,"37-48 Months",
IF(TelcoData2[[#This Row],[tenure]]&lt;=60,"49-60 Months",
"61-72 Months")))))</f>
        <v>13-24 Months</v>
      </c>
    </row>
    <row r="3887" spans="1:24" x14ac:dyDescent="0.3">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s="5">
        <v>212.4</v>
      </c>
      <c r="U3887" t="s">
        <v>24</v>
      </c>
      <c r="V3887" s="5">
        <f>IFERROR(VALUE(TRIM(TelcoData2[[#This Row],[TotalCharges]])),"")</f>
        <v>212.4</v>
      </c>
      <c r="W3887">
        <f>IF(TelcoData2[[#This Row],[Churn]]="Yes",1,0)</f>
        <v>0</v>
      </c>
      <c r="X3887" t="str">
        <f>IF(TelcoData2[[#This Row],[tenure]]&lt;=12,"0-12 Months",
IF(TelcoData2[[#This Row],[tenure]]&lt;=24,"13-24 Months",
IF(TelcoData2[[#This Row],[tenure]]&lt;=36,"25-36 Months",
IF(TelcoData2[[#This Row],[tenure]]&lt;=48,"37-48 Months",
IF(TelcoData2[[#This Row],[tenure]]&lt;=60,"49-60 Months",
"61-72 Months")))))</f>
        <v>0-12 Months</v>
      </c>
    </row>
    <row r="3888" spans="1:24" x14ac:dyDescent="0.3">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s="5">
        <v>7677.4</v>
      </c>
      <c r="U3888" t="s">
        <v>24</v>
      </c>
      <c r="V3888" s="5">
        <f>IFERROR(VALUE(TRIM(TelcoData2[[#This Row],[TotalCharges]])),"")</f>
        <v>7677.4</v>
      </c>
      <c r="W3888">
        <f>IF(TelcoData2[[#This Row],[Churn]]="Yes",1,0)</f>
        <v>0</v>
      </c>
      <c r="X3888" t="str">
        <f>IF(TelcoData2[[#This Row],[tenure]]&lt;=12,"0-12 Months",
IF(TelcoData2[[#This Row],[tenure]]&lt;=24,"13-24 Months",
IF(TelcoData2[[#This Row],[tenure]]&lt;=36,"25-36 Months",
IF(TelcoData2[[#This Row],[tenure]]&lt;=48,"37-48 Months",
IF(TelcoData2[[#This Row],[tenure]]&lt;=60,"49-60 Months",
"61-72 Months")))))</f>
        <v>61-72 Months</v>
      </c>
    </row>
    <row r="3889" spans="1:24" x14ac:dyDescent="0.3">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s="5">
        <v>815.5</v>
      </c>
      <c r="U3889" t="s">
        <v>23</v>
      </c>
      <c r="V3889" s="5">
        <f>IFERROR(VALUE(TRIM(TelcoData2[[#This Row],[TotalCharges]])),"")</f>
        <v>815.5</v>
      </c>
      <c r="W3889">
        <f>IF(TelcoData2[[#This Row],[Churn]]="Yes",1,0)</f>
        <v>1</v>
      </c>
      <c r="X3889" t="str">
        <f>IF(TelcoData2[[#This Row],[tenure]]&lt;=12,"0-12 Months",
IF(TelcoData2[[#This Row],[tenure]]&lt;=24,"13-24 Months",
IF(TelcoData2[[#This Row],[tenure]]&lt;=36,"25-36 Months",
IF(TelcoData2[[#This Row],[tenure]]&lt;=48,"37-48 Months",
IF(TelcoData2[[#This Row],[tenure]]&lt;=60,"49-60 Months",
"61-72 Months")))))</f>
        <v>0-12 Months</v>
      </c>
    </row>
    <row r="3890" spans="1:24" x14ac:dyDescent="0.3">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s="5">
        <v>80.150000000000006</v>
      </c>
      <c r="U3890" t="s">
        <v>23</v>
      </c>
      <c r="V3890" s="5">
        <f>IFERROR(VALUE(TRIM(TelcoData2[[#This Row],[TotalCharges]])),"")</f>
        <v>80.150000000000006</v>
      </c>
      <c r="W3890">
        <f>IF(TelcoData2[[#This Row],[Churn]]="Yes",1,0)</f>
        <v>1</v>
      </c>
      <c r="X3890" t="str">
        <f>IF(TelcoData2[[#This Row],[tenure]]&lt;=12,"0-12 Months",
IF(TelcoData2[[#This Row],[tenure]]&lt;=24,"13-24 Months",
IF(TelcoData2[[#This Row],[tenure]]&lt;=36,"25-36 Months",
IF(TelcoData2[[#This Row],[tenure]]&lt;=48,"37-48 Months",
IF(TelcoData2[[#This Row],[tenure]]&lt;=60,"49-60 Months",
"61-72 Months")))))</f>
        <v>0-12 Months</v>
      </c>
    </row>
    <row r="3891" spans="1:24" x14ac:dyDescent="0.3">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s="5">
        <v>259.64999999999998</v>
      </c>
      <c r="U3891" t="s">
        <v>24</v>
      </c>
      <c r="V3891" s="5">
        <f>IFERROR(VALUE(TRIM(TelcoData2[[#This Row],[TotalCharges]])),"")</f>
        <v>259.64999999999998</v>
      </c>
      <c r="W3891">
        <f>IF(TelcoData2[[#This Row],[Churn]]="Yes",1,0)</f>
        <v>0</v>
      </c>
      <c r="X3891" t="str">
        <f>IF(TelcoData2[[#This Row],[tenure]]&lt;=12,"0-12 Months",
IF(TelcoData2[[#This Row],[tenure]]&lt;=24,"13-24 Months",
IF(TelcoData2[[#This Row],[tenure]]&lt;=36,"25-36 Months",
IF(TelcoData2[[#This Row],[tenure]]&lt;=48,"37-48 Months",
IF(TelcoData2[[#This Row],[tenure]]&lt;=60,"49-60 Months",
"61-72 Months")))))</f>
        <v>13-24 Months</v>
      </c>
    </row>
    <row r="3892" spans="1:24" x14ac:dyDescent="0.3">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s="5">
        <v>8109.8</v>
      </c>
      <c r="U3892" t="s">
        <v>23</v>
      </c>
      <c r="V3892" s="5">
        <f>IFERROR(VALUE(TRIM(TelcoData2[[#This Row],[TotalCharges]])),"")</f>
        <v>8109.8</v>
      </c>
      <c r="W3892">
        <f>IF(TelcoData2[[#This Row],[Churn]]="Yes",1,0)</f>
        <v>1</v>
      </c>
      <c r="X3892" t="str">
        <f>IF(TelcoData2[[#This Row],[tenure]]&lt;=12,"0-12 Months",
IF(TelcoData2[[#This Row],[tenure]]&lt;=24,"13-24 Months",
IF(TelcoData2[[#This Row],[tenure]]&lt;=36,"25-36 Months",
IF(TelcoData2[[#This Row],[tenure]]&lt;=48,"37-48 Months",
IF(TelcoData2[[#This Row],[tenure]]&lt;=60,"49-60 Months",
"61-72 Months")))))</f>
        <v>61-72 Months</v>
      </c>
    </row>
    <row r="3893" spans="1:24" x14ac:dyDescent="0.3">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s="5">
        <v>2386.85</v>
      </c>
      <c r="U3893" t="s">
        <v>24</v>
      </c>
      <c r="V3893" s="5">
        <f>IFERROR(VALUE(TRIM(TelcoData2[[#This Row],[TotalCharges]])),"")</f>
        <v>2386.85</v>
      </c>
      <c r="W3893">
        <f>IF(TelcoData2[[#This Row],[Churn]]="Yes",1,0)</f>
        <v>0</v>
      </c>
      <c r="X3893" t="str">
        <f>IF(TelcoData2[[#This Row],[tenure]]&lt;=12,"0-12 Months",
IF(TelcoData2[[#This Row],[tenure]]&lt;=24,"13-24 Months",
IF(TelcoData2[[#This Row],[tenure]]&lt;=36,"25-36 Months",
IF(TelcoData2[[#This Row],[tenure]]&lt;=48,"37-48 Months",
IF(TelcoData2[[#This Row],[tenure]]&lt;=60,"49-60 Months",
"61-72 Months")))))</f>
        <v>37-48 Months</v>
      </c>
    </row>
    <row r="3894" spans="1:24" x14ac:dyDescent="0.3">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s="5">
        <v>340.35</v>
      </c>
      <c r="U3894" t="s">
        <v>24</v>
      </c>
      <c r="V3894" s="5">
        <f>IFERROR(VALUE(TRIM(TelcoData2[[#This Row],[TotalCharges]])),"")</f>
        <v>340.35</v>
      </c>
      <c r="W3894">
        <f>IF(TelcoData2[[#This Row],[Churn]]="Yes",1,0)</f>
        <v>0</v>
      </c>
      <c r="X3894" t="str">
        <f>IF(TelcoData2[[#This Row],[tenure]]&lt;=12,"0-12 Months",
IF(TelcoData2[[#This Row],[tenure]]&lt;=24,"13-24 Months",
IF(TelcoData2[[#This Row],[tenure]]&lt;=36,"25-36 Months",
IF(TelcoData2[[#This Row],[tenure]]&lt;=48,"37-48 Months",
IF(TelcoData2[[#This Row],[tenure]]&lt;=60,"49-60 Months",
"61-72 Months")))))</f>
        <v>13-24 Months</v>
      </c>
    </row>
    <row r="3895" spans="1:24" x14ac:dyDescent="0.3">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s="5">
        <v>419.35</v>
      </c>
      <c r="U3895" t="s">
        <v>24</v>
      </c>
      <c r="V3895" s="5">
        <f>IFERROR(VALUE(TRIM(TelcoData2[[#This Row],[TotalCharges]])),"")</f>
        <v>419.35</v>
      </c>
      <c r="W3895">
        <f>IF(TelcoData2[[#This Row],[Churn]]="Yes",1,0)</f>
        <v>0</v>
      </c>
      <c r="X3895" t="str">
        <f>IF(TelcoData2[[#This Row],[tenure]]&lt;=12,"0-12 Months",
IF(TelcoData2[[#This Row],[tenure]]&lt;=24,"13-24 Months",
IF(TelcoData2[[#This Row],[tenure]]&lt;=36,"25-36 Months",
IF(TelcoData2[[#This Row],[tenure]]&lt;=48,"37-48 Months",
IF(TelcoData2[[#This Row],[tenure]]&lt;=60,"49-60 Months",
"61-72 Months")))))</f>
        <v>0-12 Months</v>
      </c>
    </row>
    <row r="3896" spans="1:24" x14ac:dyDescent="0.3">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s="5">
        <v>7990.05</v>
      </c>
      <c r="U3896" t="s">
        <v>24</v>
      </c>
      <c r="V3896" s="5">
        <f>IFERROR(VALUE(TRIM(TelcoData2[[#This Row],[TotalCharges]])),"")</f>
        <v>7990.05</v>
      </c>
      <c r="W3896">
        <f>IF(TelcoData2[[#This Row],[Churn]]="Yes",1,0)</f>
        <v>0</v>
      </c>
      <c r="X3896" t="str">
        <f>IF(TelcoData2[[#This Row],[tenure]]&lt;=12,"0-12 Months",
IF(TelcoData2[[#This Row],[tenure]]&lt;=24,"13-24 Months",
IF(TelcoData2[[#This Row],[tenure]]&lt;=36,"25-36 Months",
IF(TelcoData2[[#This Row],[tenure]]&lt;=48,"37-48 Months",
IF(TelcoData2[[#This Row],[tenure]]&lt;=60,"49-60 Months",
"61-72 Months")))))</f>
        <v>61-72 Months</v>
      </c>
    </row>
    <row r="3897" spans="1:24" x14ac:dyDescent="0.3">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s="5">
        <v>1402.25</v>
      </c>
      <c r="U3897" t="s">
        <v>24</v>
      </c>
      <c r="V3897" s="5">
        <f>IFERROR(VALUE(TRIM(TelcoData2[[#This Row],[TotalCharges]])),"")</f>
        <v>1402.25</v>
      </c>
      <c r="W3897">
        <f>IF(TelcoData2[[#This Row],[Churn]]="Yes",1,0)</f>
        <v>0</v>
      </c>
      <c r="X3897" t="str">
        <f>IF(TelcoData2[[#This Row],[tenure]]&lt;=12,"0-12 Months",
IF(TelcoData2[[#This Row],[tenure]]&lt;=24,"13-24 Months",
IF(TelcoData2[[#This Row],[tenure]]&lt;=36,"25-36 Months",
IF(TelcoData2[[#This Row],[tenure]]&lt;=48,"37-48 Months",
IF(TelcoData2[[#This Row],[tenure]]&lt;=60,"49-60 Months",
"61-72 Months")))))</f>
        <v>49-60 Months</v>
      </c>
    </row>
    <row r="3898" spans="1:24" x14ac:dyDescent="0.3">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s="5">
        <v>749.35</v>
      </c>
      <c r="U3898" t="s">
        <v>24</v>
      </c>
      <c r="V3898" s="5">
        <f>IFERROR(VALUE(TRIM(TelcoData2[[#This Row],[TotalCharges]])),"")</f>
        <v>749.35</v>
      </c>
      <c r="W3898">
        <f>IF(TelcoData2[[#This Row],[Churn]]="Yes",1,0)</f>
        <v>0</v>
      </c>
      <c r="X3898" t="str">
        <f>IF(TelcoData2[[#This Row],[tenure]]&lt;=12,"0-12 Months",
IF(TelcoData2[[#This Row],[tenure]]&lt;=24,"13-24 Months",
IF(TelcoData2[[#This Row],[tenure]]&lt;=36,"25-36 Months",
IF(TelcoData2[[#This Row],[tenure]]&lt;=48,"37-48 Months",
IF(TelcoData2[[#This Row],[tenure]]&lt;=60,"49-60 Months",
"61-72 Months")))))</f>
        <v>37-48 Months</v>
      </c>
    </row>
    <row r="3899" spans="1:24" x14ac:dyDescent="0.3">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s="5">
        <v>8425.15</v>
      </c>
      <c r="U3899" t="s">
        <v>24</v>
      </c>
      <c r="V3899" s="5">
        <f>IFERROR(VALUE(TRIM(TelcoData2[[#This Row],[TotalCharges]])),"")</f>
        <v>8425.15</v>
      </c>
      <c r="W3899">
        <f>IF(TelcoData2[[#This Row],[Churn]]="Yes",1,0)</f>
        <v>0</v>
      </c>
      <c r="X3899" t="str">
        <f>IF(TelcoData2[[#This Row],[tenure]]&lt;=12,"0-12 Months",
IF(TelcoData2[[#This Row],[tenure]]&lt;=24,"13-24 Months",
IF(TelcoData2[[#This Row],[tenure]]&lt;=36,"25-36 Months",
IF(TelcoData2[[#This Row],[tenure]]&lt;=48,"37-48 Months",
IF(TelcoData2[[#This Row],[tenure]]&lt;=60,"49-60 Months",
"61-72 Months")))))</f>
        <v>61-72 Months</v>
      </c>
    </row>
    <row r="3900" spans="1:24" x14ac:dyDescent="0.3">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s="5">
        <v>1171.5</v>
      </c>
      <c r="U3900" t="s">
        <v>24</v>
      </c>
      <c r="V3900" s="5">
        <f>IFERROR(VALUE(TRIM(TelcoData2[[#This Row],[TotalCharges]])),"")</f>
        <v>1171.5</v>
      </c>
      <c r="W3900">
        <f>IF(TelcoData2[[#This Row],[Churn]]="Yes",1,0)</f>
        <v>0</v>
      </c>
      <c r="X3900" t="str">
        <f>IF(TelcoData2[[#This Row],[tenure]]&lt;=12,"0-12 Months",
IF(TelcoData2[[#This Row],[tenure]]&lt;=24,"13-24 Months",
IF(TelcoData2[[#This Row],[tenure]]&lt;=36,"25-36 Months",
IF(TelcoData2[[#This Row],[tenure]]&lt;=48,"37-48 Months",
IF(TelcoData2[[#This Row],[tenure]]&lt;=60,"49-60 Months",
"61-72 Months")))))</f>
        <v>37-48 Months</v>
      </c>
    </row>
    <row r="3901" spans="1:24" x14ac:dyDescent="0.3">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s="5">
        <v>5647.95</v>
      </c>
      <c r="U3901" t="s">
        <v>24</v>
      </c>
      <c r="V3901" s="5">
        <f>IFERROR(VALUE(TRIM(TelcoData2[[#This Row],[TotalCharges]])),"")</f>
        <v>5647.95</v>
      </c>
      <c r="W3901">
        <f>IF(TelcoData2[[#This Row],[Churn]]="Yes",1,0)</f>
        <v>0</v>
      </c>
      <c r="X3901" t="str">
        <f>IF(TelcoData2[[#This Row],[tenure]]&lt;=12,"0-12 Months",
IF(TelcoData2[[#This Row],[tenure]]&lt;=24,"13-24 Months",
IF(TelcoData2[[#This Row],[tenure]]&lt;=36,"25-36 Months",
IF(TelcoData2[[#This Row],[tenure]]&lt;=48,"37-48 Months",
IF(TelcoData2[[#This Row],[tenure]]&lt;=60,"49-60 Months",
"61-72 Months")))))</f>
        <v>49-60 Months</v>
      </c>
    </row>
    <row r="3902" spans="1:24" x14ac:dyDescent="0.3">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s="5">
        <v>708.8</v>
      </c>
      <c r="U3902" t="s">
        <v>24</v>
      </c>
      <c r="V3902" s="5">
        <f>IFERROR(VALUE(TRIM(TelcoData2[[#This Row],[TotalCharges]])),"")</f>
        <v>708.8</v>
      </c>
      <c r="W3902">
        <f>IF(TelcoData2[[#This Row],[Churn]]="Yes",1,0)</f>
        <v>0</v>
      </c>
      <c r="X3902" t="str">
        <f>IF(TelcoData2[[#This Row],[tenure]]&lt;=12,"0-12 Months",
IF(TelcoData2[[#This Row],[tenure]]&lt;=24,"13-24 Months",
IF(TelcoData2[[#This Row],[tenure]]&lt;=36,"25-36 Months",
IF(TelcoData2[[#This Row],[tenure]]&lt;=48,"37-48 Months",
IF(TelcoData2[[#This Row],[tenure]]&lt;=60,"49-60 Months",
"61-72 Months")))))</f>
        <v>25-36 Months</v>
      </c>
    </row>
    <row r="3903" spans="1:24" x14ac:dyDescent="0.3">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s="5">
        <v>7567.2</v>
      </c>
      <c r="U3903" t="s">
        <v>24</v>
      </c>
      <c r="V3903" s="5">
        <f>IFERROR(VALUE(TRIM(TelcoData2[[#This Row],[TotalCharges]])),"")</f>
        <v>7567.2</v>
      </c>
      <c r="W3903">
        <f>IF(TelcoData2[[#This Row],[Churn]]="Yes",1,0)</f>
        <v>0</v>
      </c>
      <c r="X3903" t="str">
        <f>IF(TelcoData2[[#This Row],[tenure]]&lt;=12,"0-12 Months",
IF(TelcoData2[[#This Row],[tenure]]&lt;=24,"13-24 Months",
IF(TelcoData2[[#This Row],[tenure]]&lt;=36,"25-36 Months",
IF(TelcoData2[[#This Row],[tenure]]&lt;=48,"37-48 Months",
IF(TelcoData2[[#This Row],[tenure]]&lt;=60,"49-60 Months",
"61-72 Months")))))</f>
        <v>61-72 Months</v>
      </c>
    </row>
    <row r="3904" spans="1:24" x14ac:dyDescent="0.3">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s="5">
        <v>29.9</v>
      </c>
      <c r="U3904" t="s">
        <v>24</v>
      </c>
      <c r="V3904" s="5">
        <f>IFERROR(VALUE(TRIM(TelcoData2[[#This Row],[TotalCharges]])),"")</f>
        <v>29.9</v>
      </c>
      <c r="W3904">
        <f>IF(TelcoData2[[#This Row],[Churn]]="Yes",1,0)</f>
        <v>0</v>
      </c>
      <c r="X3904" t="str">
        <f>IF(TelcoData2[[#This Row],[tenure]]&lt;=12,"0-12 Months",
IF(TelcoData2[[#This Row],[tenure]]&lt;=24,"13-24 Months",
IF(TelcoData2[[#This Row],[tenure]]&lt;=36,"25-36 Months",
IF(TelcoData2[[#This Row],[tenure]]&lt;=48,"37-48 Months",
IF(TelcoData2[[#This Row],[tenure]]&lt;=60,"49-60 Months",
"61-72 Months")))))</f>
        <v>0-12 Months</v>
      </c>
    </row>
    <row r="3905" spans="1:24" x14ac:dyDescent="0.3">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s="5">
        <v>4348.1000000000004</v>
      </c>
      <c r="U3905" t="s">
        <v>24</v>
      </c>
      <c r="V3905" s="5">
        <f>IFERROR(VALUE(TRIM(TelcoData2[[#This Row],[TotalCharges]])),"")</f>
        <v>4348.1000000000004</v>
      </c>
      <c r="W3905">
        <f>IF(TelcoData2[[#This Row],[Churn]]="Yes",1,0)</f>
        <v>0</v>
      </c>
      <c r="X3905" t="str">
        <f>IF(TelcoData2[[#This Row],[tenure]]&lt;=12,"0-12 Months",
IF(TelcoData2[[#This Row],[tenure]]&lt;=24,"13-24 Months",
IF(TelcoData2[[#This Row],[tenure]]&lt;=36,"25-36 Months",
IF(TelcoData2[[#This Row],[tenure]]&lt;=48,"37-48 Months",
IF(TelcoData2[[#This Row],[tenure]]&lt;=60,"49-60 Months",
"61-72 Months")))))</f>
        <v>49-60 Months</v>
      </c>
    </row>
    <row r="3906" spans="1:24" x14ac:dyDescent="0.3">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s="5">
        <v>635.9</v>
      </c>
      <c r="U3906" t="s">
        <v>24</v>
      </c>
      <c r="V3906" s="5">
        <f>IFERROR(VALUE(TRIM(TelcoData2[[#This Row],[TotalCharges]])),"")</f>
        <v>635.9</v>
      </c>
      <c r="W3906">
        <f>IF(TelcoData2[[#This Row],[Churn]]="Yes",1,0)</f>
        <v>0</v>
      </c>
      <c r="X3906" t="str">
        <f>IF(TelcoData2[[#This Row],[tenure]]&lt;=12,"0-12 Months",
IF(TelcoData2[[#This Row],[tenure]]&lt;=24,"13-24 Months",
IF(TelcoData2[[#This Row],[tenure]]&lt;=36,"25-36 Months",
IF(TelcoData2[[#This Row],[tenure]]&lt;=48,"37-48 Months",
IF(TelcoData2[[#This Row],[tenure]]&lt;=60,"49-60 Months",
"61-72 Months")))))</f>
        <v>25-36 Months</v>
      </c>
    </row>
    <row r="3907" spans="1:24" x14ac:dyDescent="0.3">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s="5">
        <v>108.95</v>
      </c>
      <c r="U3907" t="s">
        <v>23</v>
      </c>
      <c r="V3907" s="5">
        <f>IFERROR(VALUE(TRIM(TelcoData2[[#This Row],[TotalCharges]])),"")</f>
        <v>108.95</v>
      </c>
      <c r="W3907">
        <f>IF(TelcoData2[[#This Row],[Churn]]="Yes",1,0)</f>
        <v>1</v>
      </c>
      <c r="X3907" t="str">
        <f>IF(TelcoData2[[#This Row],[tenure]]&lt;=12,"0-12 Months",
IF(TelcoData2[[#This Row],[tenure]]&lt;=24,"13-24 Months",
IF(TelcoData2[[#This Row],[tenure]]&lt;=36,"25-36 Months",
IF(TelcoData2[[#This Row],[tenure]]&lt;=48,"37-48 Months",
IF(TelcoData2[[#This Row],[tenure]]&lt;=60,"49-60 Months",
"61-72 Months")))))</f>
        <v>0-12 Months</v>
      </c>
    </row>
    <row r="3908" spans="1:24" x14ac:dyDescent="0.3">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s="5">
        <v>78.8</v>
      </c>
      <c r="U3908" t="s">
        <v>23</v>
      </c>
      <c r="V3908" s="5">
        <f>IFERROR(VALUE(TRIM(TelcoData2[[#This Row],[TotalCharges]])),"")</f>
        <v>78.8</v>
      </c>
      <c r="W3908">
        <f>IF(TelcoData2[[#This Row],[Churn]]="Yes",1,0)</f>
        <v>1</v>
      </c>
      <c r="X3908" t="str">
        <f>IF(TelcoData2[[#This Row],[tenure]]&lt;=12,"0-12 Months",
IF(TelcoData2[[#This Row],[tenure]]&lt;=24,"13-24 Months",
IF(TelcoData2[[#This Row],[tenure]]&lt;=36,"25-36 Months",
IF(TelcoData2[[#This Row],[tenure]]&lt;=48,"37-48 Months",
IF(TelcoData2[[#This Row],[tenure]]&lt;=60,"49-60 Months",
"61-72 Months")))))</f>
        <v>0-12 Months</v>
      </c>
    </row>
    <row r="3909" spans="1:24" x14ac:dyDescent="0.3">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s="5">
        <v>1682.4</v>
      </c>
      <c r="U3909" t="s">
        <v>24</v>
      </c>
      <c r="V3909" s="5">
        <f>IFERROR(VALUE(TRIM(TelcoData2[[#This Row],[TotalCharges]])),"")</f>
        <v>1682.4</v>
      </c>
      <c r="W3909">
        <f>IF(TelcoData2[[#This Row],[Churn]]="Yes",1,0)</f>
        <v>0</v>
      </c>
      <c r="X3909" t="str">
        <f>IF(TelcoData2[[#This Row],[tenure]]&lt;=12,"0-12 Months",
IF(TelcoData2[[#This Row],[tenure]]&lt;=24,"13-24 Months",
IF(TelcoData2[[#This Row],[tenure]]&lt;=36,"25-36 Months",
IF(TelcoData2[[#This Row],[tenure]]&lt;=48,"37-48 Months",
IF(TelcoData2[[#This Row],[tenure]]&lt;=60,"49-60 Months",
"61-72 Months")))))</f>
        <v>13-24 Months</v>
      </c>
    </row>
    <row r="3910" spans="1:24" x14ac:dyDescent="0.3">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s="5">
        <v>6925.9</v>
      </c>
      <c r="U3910" t="s">
        <v>24</v>
      </c>
      <c r="V3910" s="5">
        <f>IFERROR(VALUE(TRIM(TelcoData2[[#This Row],[TotalCharges]])),"")</f>
        <v>6925.9</v>
      </c>
      <c r="W3910">
        <f>IF(TelcoData2[[#This Row],[Churn]]="Yes",1,0)</f>
        <v>0</v>
      </c>
      <c r="X3910" t="str">
        <f>IF(TelcoData2[[#This Row],[tenure]]&lt;=12,"0-12 Months",
IF(TelcoData2[[#This Row],[tenure]]&lt;=24,"13-24 Months",
IF(TelcoData2[[#This Row],[tenure]]&lt;=36,"25-36 Months",
IF(TelcoData2[[#This Row],[tenure]]&lt;=48,"37-48 Months",
IF(TelcoData2[[#This Row],[tenure]]&lt;=60,"49-60 Months",
"61-72 Months")))))</f>
        <v>49-60 Months</v>
      </c>
    </row>
    <row r="3911" spans="1:24" x14ac:dyDescent="0.3">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s="5">
        <v>223.15</v>
      </c>
      <c r="U3911" t="s">
        <v>24</v>
      </c>
      <c r="V3911" s="5">
        <f>IFERROR(VALUE(TRIM(TelcoData2[[#This Row],[TotalCharges]])),"")</f>
        <v>223.15</v>
      </c>
      <c r="W3911">
        <f>IF(TelcoData2[[#This Row],[Churn]]="Yes",1,0)</f>
        <v>0</v>
      </c>
      <c r="X3911" t="str">
        <f>IF(TelcoData2[[#This Row],[tenure]]&lt;=12,"0-12 Months",
IF(TelcoData2[[#This Row],[tenure]]&lt;=24,"13-24 Months",
IF(TelcoData2[[#This Row],[tenure]]&lt;=36,"25-36 Months",
IF(TelcoData2[[#This Row],[tenure]]&lt;=48,"37-48 Months",
IF(TelcoData2[[#This Row],[tenure]]&lt;=60,"49-60 Months",
"61-72 Months")))))</f>
        <v>0-12 Months</v>
      </c>
    </row>
    <row r="3912" spans="1:24" x14ac:dyDescent="0.3">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s="5">
        <v>5127.95</v>
      </c>
      <c r="U3912" t="s">
        <v>23</v>
      </c>
      <c r="V3912" s="5">
        <f>IFERROR(VALUE(TRIM(TelcoData2[[#This Row],[TotalCharges]])),"")</f>
        <v>5127.95</v>
      </c>
      <c r="W3912">
        <f>IF(TelcoData2[[#This Row],[Churn]]="Yes",1,0)</f>
        <v>1</v>
      </c>
      <c r="X3912" t="str">
        <f>IF(TelcoData2[[#This Row],[tenure]]&lt;=12,"0-12 Months",
IF(TelcoData2[[#This Row],[tenure]]&lt;=24,"13-24 Months",
IF(TelcoData2[[#This Row],[tenure]]&lt;=36,"25-36 Months",
IF(TelcoData2[[#This Row],[tenure]]&lt;=48,"37-48 Months",
IF(TelcoData2[[#This Row],[tenure]]&lt;=60,"49-60 Months",
"61-72 Months")))))</f>
        <v>37-48 Months</v>
      </c>
    </row>
    <row r="3913" spans="1:24" x14ac:dyDescent="0.3">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s="5">
        <v>874.8</v>
      </c>
      <c r="U3913" t="s">
        <v>23</v>
      </c>
      <c r="V3913" s="5">
        <f>IFERROR(VALUE(TRIM(TelcoData2[[#This Row],[TotalCharges]])),"")</f>
        <v>874.8</v>
      </c>
      <c r="W3913">
        <f>IF(TelcoData2[[#This Row],[Churn]]="Yes",1,0)</f>
        <v>1</v>
      </c>
      <c r="X3913" t="str">
        <f>IF(TelcoData2[[#This Row],[tenure]]&lt;=12,"0-12 Months",
IF(TelcoData2[[#This Row],[tenure]]&lt;=24,"13-24 Months",
IF(TelcoData2[[#This Row],[tenure]]&lt;=36,"25-36 Months",
IF(TelcoData2[[#This Row],[tenure]]&lt;=48,"37-48 Months",
IF(TelcoData2[[#This Row],[tenure]]&lt;=60,"49-60 Months",
"61-72 Months")))))</f>
        <v>13-24 Months</v>
      </c>
    </row>
    <row r="3914" spans="1:24" x14ac:dyDescent="0.3">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s="5">
        <v>6758.45</v>
      </c>
      <c r="U3914" t="s">
        <v>24</v>
      </c>
      <c r="V3914" s="5">
        <f>IFERROR(VALUE(TRIM(TelcoData2[[#This Row],[TotalCharges]])),"")</f>
        <v>6758.45</v>
      </c>
      <c r="W3914">
        <f>IF(TelcoData2[[#This Row],[Churn]]="Yes",1,0)</f>
        <v>0</v>
      </c>
      <c r="X3914" t="str">
        <f>IF(TelcoData2[[#This Row],[tenure]]&lt;=12,"0-12 Months",
IF(TelcoData2[[#This Row],[tenure]]&lt;=24,"13-24 Months",
IF(TelcoData2[[#This Row],[tenure]]&lt;=36,"25-36 Months",
IF(TelcoData2[[#This Row],[tenure]]&lt;=48,"37-48 Months",
IF(TelcoData2[[#This Row],[tenure]]&lt;=60,"49-60 Months",
"61-72 Months")))))</f>
        <v>49-60 Months</v>
      </c>
    </row>
    <row r="3915" spans="1:24" x14ac:dyDescent="0.3">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s="5">
        <v>1874.3</v>
      </c>
      <c r="U3915" t="s">
        <v>24</v>
      </c>
      <c r="V3915" s="5">
        <f>IFERROR(VALUE(TRIM(TelcoData2[[#This Row],[TotalCharges]])),"")</f>
        <v>1874.3</v>
      </c>
      <c r="W3915">
        <f>IF(TelcoData2[[#This Row],[Churn]]="Yes",1,0)</f>
        <v>0</v>
      </c>
      <c r="X3915" t="str">
        <f>IF(TelcoData2[[#This Row],[tenure]]&lt;=12,"0-12 Months",
IF(TelcoData2[[#This Row],[tenure]]&lt;=24,"13-24 Months",
IF(TelcoData2[[#This Row],[tenure]]&lt;=36,"25-36 Months",
IF(TelcoData2[[#This Row],[tenure]]&lt;=48,"37-48 Months",
IF(TelcoData2[[#This Row],[tenure]]&lt;=60,"49-60 Months",
"61-72 Months")))))</f>
        <v>61-72 Months</v>
      </c>
    </row>
    <row r="3916" spans="1:24" x14ac:dyDescent="0.3">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s="5">
        <v>791.15</v>
      </c>
      <c r="U3916" t="s">
        <v>24</v>
      </c>
      <c r="V3916" s="5">
        <f>IFERROR(VALUE(TRIM(TelcoData2[[#This Row],[TotalCharges]])),"")</f>
        <v>791.15</v>
      </c>
      <c r="W3916">
        <f>IF(TelcoData2[[#This Row],[Churn]]="Yes",1,0)</f>
        <v>0</v>
      </c>
      <c r="X3916" t="str">
        <f>IF(TelcoData2[[#This Row],[tenure]]&lt;=12,"0-12 Months",
IF(TelcoData2[[#This Row],[tenure]]&lt;=24,"13-24 Months",
IF(TelcoData2[[#This Row],[tenure]]&lt;=36,"25-36 Months",
IF(TelcoData2[[#This Row],[tenure]]&lt;=48,"37-48 Months",
IF(TelcoData2[[#This Row],[tenure]]&lt;=60,"49-60 Months",
"61-72 Months")))))</f>
        <v>37-48 Months</v>
      </c>
    </row>
    <row r="3917" spans="1:24" x14ac:dyDescent="0.3">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s="5">
        <v>4639.45</v>
      </c>
      <c r="U3917" t="s">
        <v>24</v>
      </c>
      <c r="V3917" s="5">
        <f>IFERROR(VALUE(TRIM(TelcoData2[[#This Row],[TotalCharges]])),"")</f>
        <v>4639.45</v>
      </c>
      <c r="W3917">
        <f>IF(TelcoData2[[#This Row],[Churn]]="Yes",1,0)</f>
        <v>0</v>
      </c>
      <c r="X3917" t="str">
        <f>IF(TelcoData2[[#This Row],[tenure]]&lt;=12,"0-12 Months",
IF(TelcoData2[[#This Row],[tenure]]&lt;=24,"13-24 Months",
IF(TelcoData2[[#This Row],[tenure]]&lt;=36,"25-36 Months",
IF(TelcoData2[[#This Row],[tenure]]&lt;=48,"37-48 Months",
IF(TelcoData2[[#This Row],[tenure]]&lt;=60,"49-60 Months",
"61-72 Months")))))</f>
        <v>49-60 Months</v>
      </c>
    </row>
    <row r="3918" spans="1:24" x14ac:dyDescent="0.3">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s="5">
        <v>143.9</v>
      </c>
      <c r="U3918" t="s">
        <v>24</v>
      </c>
      <c r="V3918" s="5">
        <f>IFERROR(VALUE(TRIM(TelcoData2[[#This Row],[TotalCharges]])),"")</f>
        <v>143.9</v>
      </c>
      <c r="W3918">
        <f>IF(TelcoData2[[#This Row],[Churn]]="Yes",1,0)</f>
        <v>0</v>
      </c>
      <c r="X3918" t="str">
        <f>IF(TelcoData2[[#This Row],[tenure]]&lt;=12,"0-12 Months",
IF(TelcoData2[[#This Row],[tenure]]&lt;=24,"13-24 Months",
IF(TelcoData2[[#This Row],[tenure]]&lt;=36,"25-36 Months",
IF(TelcoData2[[#This Row],[tenure]]&lt;=48,"37-48 Months",
IF(TelcoData2[[#This Row],[tenure]]&lt;=60,"49-60 Months",
"61-72 Months")))))</f>
        <v>0-12 Months</v>
      </c>
    </row>
    <row r="3919" spans="1:24" x14ac:dyDescent="0.3">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s="5">
        <v>69.099999999999994</v>
      </c>
      <c r="U3919" t="s">
        <v>23</v>
      </c>
      <c r="V3919" s="5">
        <f>IFERROR(VALUE(TRIM(TelcoData2[[#This Row],[TotalCharges]])),"")</f>
        <v>69.099999999999994</v>
      </c>
      <c r="W3919">
        <f>IF(TelcoData2[[#This Row],[Churn]]="Yes",1,0)</f>
        <v>1</v>
      </c>
      <c r="X3919" t="str">
        <f>IF(TelcoData2[[#This Row],[tenure]]&lt;=12,"0-12 Months",
IF(TelcoData2[[#This Row],[tenure]]&lt;=24,"13-24 Months",
IF(TelcoData2[[#This Row],[tenure]]&lt;=36,"25-36 Months",
IF(TelcoData2[[#This Row],[tenure]]&lt;=48,"37-48 Months",
IF(TelcoData2[[#This Row],[tenure]]&lt;=60,"49-60 Months",
"61-72 Months")))))</f>
        <v>0-12 Months</v>
      </c>
    </row>
    <row r="3920" spans="1:24" x14ac:dyDescent="0.3">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s="5">
        <v>1776.55</v>
      </c>
      <c r="U3920" t="s">
        <v>23</v>
      </c>
      <c r="V3920" s="5">
        <f>IFERROR(VALUE(TRIM(TelcoData2[[#This Row],[TotalCharges]])),"")</f>
        <v>1776.55</v>
      </c>
      <c r="W3920">
        <f>IF(TelcoData2[[#This Row],[Churn]]="Yes",1,0)</f>
        <v>1</v>
      </c>
      <c r="X3920" t="str">
        <f>IF(TelcoData2[[#This Row],[tenure]]&lt;=12,"0-12 Months",
IF(TelcoData2[[#This Row],[tenure]]&lt;=24,"13-24 Months",
IF(TelcoData2[[#This Row],[tenure]]&lt;=36,"25-36 Months",
IF(TelcoData2[[#This Row],[tenure]]&lt;=48,"37-48 Months",
IF(TelcoData2[[#This Row],[tenure]]&lt;=60,"49-60 Months",
"61-72 Months")))))</f>
        <v>13-24 Months</v>
      </c>
    </row>
    <row r="3921" spans="1:24" x14ac:dyDescent="0.3">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s="5">
        <v>536.4</v>
      </c>
      <c r="U3921" t="s">
        <v>23</v>
      </c>
      <c r="V3921" s="5">
        <f>IFERROR(VALUE(TRIM(TelcoData2[[#This Row],[TotalCharges]])),"")</f>
        <v>536.4</v>
      </c>
      <c r="W3921">
        <f>IF(TelcoData2[[#This Row],[Churn]]="Yes",1,0)</f>
        <v>1</v>
      </c>
      <c r="X3921" t="str">
        <f>IF(TelcoData2[[#This Row],[tenure]]&lt;=12,"0-12 Months",
IF(TelcoData2[[#This Row],[tenure]]&lt;=24,"13-24 Months",
IF(TelcoData2[[#This Row],[tenure]]&lt;=36,"25-36 Months",
IF(TelcoData2[[#This Row],[tenure]]&lt;=48,"37-48 Months",
IF(TelcoData2[[#This Row],[tenure]]&lt;=60,"49-60 Months",
"61-72 Months")))))</f>
        <v>0-12 Months</v>
      </c>
    </row>
    <row r="3922" spans="1:24" x14ac:dyDescent="0.3">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s="5">
        <v>6172</v>
      </c>
      <c r="U3922" t="s">
        <v>24</v>
      </c>
      <c r="V3922" s="5">
        <f>IFERROR(VALUE(TRIM(TelcoData2[[#This Row],[TotalCharges]])),"")</f>
        <v>6172</v>
      </c>
      <c r="W3922">
        <f>IF(TelcoData2[[#This Row],[Churn]]="Yes",1,0)</f>
        <v>0</v>
      </c>
      <c r="X3922" t="str">
        <f>IF(TelcoData2[[#This Row],[tenure]]&lt;=12,"0-12 Months",
IF(TelcoData2[[#This Row],[tenure]]&lt;=24,"13-24 Months",
IF(TelcoData2[[#This Row],[tenure]]&lt;=36,"25-36 Months",
IF(TelcoData2[[#This Row],[tenure]]&lt;=48,"37-48 Months",
IF(TelcoData2[[#This Row],[tenure]]&lt;=60,"49-60 Months",
"61-72 Months")))))</f>
        <v>61-72 Months</v>
      </c>
    </row>
    <row r="3923" spans="1:24" x14ac:dyDescent="0.3">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s="5">
        <v>1559.45</v>
      </c>
      <c r="U3923" t="s">
        <v>24</v>
      </c>
      <c r="V3923" s="5">
        <f>IFERROR(VALUE(TRIM(TelcoData2[[#This Row],[TotalCharges]])),"")</f>
        <v>1559.45</v>
      </c>
      <c r="W3923">
        <f>IF(TelcoData2[[#This Row],[Churn]]="Yes",1,0)</f>
        <v>0</v>
      </c>
      <c r="X3923" t="str">
        <f>IF(TelcoData2[[#This Row],[tenure]]&lt;=12,"0-12 Months",
IF(TelcoData2[[#This Row],[tenure]]&lt;=24,"13-24 Months",
IF(TelcoData2[[#This Row],[tenure]]&lt;=36,"25-36 Months",
IF(TelcoData2[[#This Row],[tenure]]&lt;=48,"37-48 Months",
IF(TelcoData2[[#This Row],[tenure]]&lt;=60,"49-60 Months",
"61-72 Months")))))</f>
        <v>13-24 Months</v>
      </c>
    </row>
    <row r="3924" spans="1:24" x14ac:dyDescent="0.3">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s="5">
        <v>6079</v>
      </c>
      <c r="U3924" t="s">
        <v>24</v>
      </c>
      <c r="V3924" s="5">
        <f>IFERROR(VALUE(TRIM(TelcoData2[[#This Row],[TotalCharges]])),"")</f>
        <v>6079</v>
      </c>
      <c r="W3924">
        <f>IF(TelcoData2[[#This Row],[Churn]]="Yes",1,0)</f>
        <v>0</v>
      </c>
      <c r="X3924" t="str">
        <f>IF(TelcoData2[[#This Row],[tenure]]&lt;=12,"0-12 Months",
IF(TelcoData2[[#This Row],[tenure]]&lt;=24,"13-24 Months",
IF(TelcoData2[[#This Row],[tenure]]&lt;=36,"25-36 Months",
IF(TelcoData2[[#This Row],[tenure]]&lt;=48,"37-48 Months",
IF(TelcoData2[[#This Row],[tenure]]&lt;=60,"49-60 Months",
"61-72 Months")))))</f>
        <v>61-72 Months</v>
      </c>
    </row>
    <row r="3925" spans="1:24" x14ac:dyDescent="0.3">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s="5">
        <v>80.849999999999994</v>
      </c>
      <c r="U3925" t="s">
        <v>23</v>
      </c>
      <c r="V3925" s="5">
        <f>IFERROR(VALUE(TRIM(TelcoData2[[#This Row],[TotalCharges]])),"")</f>
        <v>80.849999999999994</v>
      </c>
      <c r="W3925">
        <f>IF(TelcoData2[[#This Row],[Churn]]="Yes",1,0)</f>
        <v>1</v>
      </c>
      <c r="X3925" t="str">
        <f>IF(TelcoData2[[#This Row],[tenure]]&lt;=12,"0-12 Months",
IF(TelcoData2[[#This Row],[tenure]]&lt;=24,"13-24 Months",
IF(TelcoData2[[#This Row],[tenure]]&lt;=36,"25-36 Months",
IF(TelcoData2[[#This Row],[tenure]]&lt;=48,"37-48 Months",
IF(TelcoData2[[#This Row],[tenure]]&lt;=60,"49-60 Months",
"61-72 Months")))))</f>
        <v>0-12 Months</v>
      </c>
    </row>
    <row r="3926" spans="1:24" x14ac:dyDescent="0.3">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s="5">
        <v>4029.95</v>
      </c>
      <c r="U3926" t="s">
        <v>23</v>
      </c>
      <c r="V3926" s="5">
        <f>IFERROR(VALUE(TRIM(TelcoData2[[#This Row],[TotalCharges]])),"")</f>
        <v>4029.95</v>
      </c>
      <c r="W3926">
        <f>IF(TelcoData2[[#This Row],[Churn]]="Yes",1,0)</f>
        <v>1</v>
      </c>
      <c r="X3926" t="str">
        <f>IF(TelcoData2[[#This Row],[tenure]]&lt;=12,"0-12 Months",
IF(TelcoData2[[#This Row],[tenure]]&lt;=24,"13-24 Months",
IF(TelcoData2[[#This Row],[tenure]]&lt;=36,"25-36 Months",
IF(TelcoData2[[#This Row],[tenure]]&lt;=48,"37-48 Months",
IF(TelcoData2[[#This Row],[tenure]]&lt;=60,"49-60 Months",
"61-72 Months")))))</f>
        <v>37-48 Months</v>
      </c>
    </row>
    <row r="3927" spans="1:24" x14ac:dyDescent="0.3">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s="5">
        <v>2658.4</v>
      </c>
      <c r="U3927" t="s">
        <v>24</v>
      </c>
      <c r="V3927" s="5">
        <f>IFERROR(VALUE(TRIM(TelcoData2[[#This Row],[TotalCharges]])),"")</f>
        <v>2658.4</v>
      </c>
      <c r="W3927">
        <f>IF(TelcoData2[[#This Row],[Churn]]="Yes",1,0)</f>
        <v>0</v>
      </c>
      <c r="X3927" t="str">
        <f>IF(TelcoData2[[#This Row],[tenure]]&lt;=12,"0-12 Months",
IF(TelcoData2[[#This Row],[tenure]]&lt;=24,"13-24 Months",
IF(TelcoData2[[#This Row],[tenure]]&lt;=36,"25-36 Months",
IF(TelcoData2[[#This Row],[tenure]]&lt;=48,"37-48 Months",
IF(TelcoData2[[#This Row],[tenure]]&lt;=60,"49-60 Months",
"61-72 Months")))))</f>
        <v>37-48 Months</v>
      </c>
    </row>
    <row r="3928" spans="1:24" x14ac:dyDescent="0.3">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s="5">
        <v>383.55</v>
      </c>
      <c r="U3928" t="s">
        <v>24</v>
      </c>
      <c r="V3928" s="5">
        <f>IFERROR(VALUE(TRIM(TelcoData2[[#This Row],[TotalCharges]])),"")</f>
        <v>383.55</v>
      </c>
      <c r="W3928">
        <f>IF(TelcoData2[[#This Row],[Churn]]="Yes",1,0)</f>
        <v>0</v>
      </c>
      <c r="X3928" t="str">
        <f>IF(TelcoData2[[#This Row],[tenure]]&lt;=12,"0-12 Months",
IF(TelcoData2[[#This Row],[tenure]]&lt;=24,"13-24 Months",
IF(TelcoData2[[#This Row],[tenure]]&lt;=36,"25-36 Months",
IF(TelcoData2[[#This Row],[tenure]]&lt;=48,"37-48 Months",
IF(TelcoData2[[#This Row],[tenure]]&lt;=60,"49-60 Months",
"61-72 Months")))))</f>
        <v>0-12 Months</v>
      </c>
    </row>
    <row r="3929" spans="1:24" x14ac:dyDescent="0.3">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s="5">
        <v>51.15</v>
      </c>
      <c r="U3929" t="s">
        <v>23</v>
      </c>
      <c r="V3929" s="5">
        <f>IFERROR(VALUE(TRIM(TelcoData2[[#This Row],[TotalCharges]])),"")</f>
        <v>51.15</v>
      </c>
      <c r="W3929">
        <f>IF(TelcoData2[[#This Row],[Churn]]="Yes",1,0)</f>
        <v>1</v>
      </c>
      <c r="X3929" t="str">
        <f>IF(TelcoData2[[#This Row],[tenure]]&lt;=12,"0-12 Months",
IF(TelcoData2[[#This Row],[tenure]]&lt;=24,"13-24 Months",
IF(TelcoData2[[#This Row],[tenure]]&lt;=36,"25-36 Months",
IF(TelcoData2[[#This Row],[tenure]]&lt;=48,"37-48 Months",
IF(TelcoData2[[#This Row],[tenure]]&lt;=60,"49-60 Months",
"61-72 Months")))))</f>
        <v>0-12 Months</v>
      </c>
    </row>
    <row r="3930" spans="1:24" x14ac:dyDescent="0.3">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s="5">
        <v>1745.5</v>
      </c>
      <c r="U3930" t="s">
        <v>24</v>
      </c>
      <c r="V3930" s="5">
        <f>IFERROR(VALUE(TRIM(TelcoData2[[#This Row],[TotalCharges]])),"")</f>
        <v>1745.5</v>
      </c>
      <c r="W3930">
        <f>IF(TelcoData2[[#This Row],[Churn]]="Yes",1,0)</f>
        <v>0</v>
      </c>
      <c r="X3930" t="str">
        <f>IF(TelcoData2[[#This Row],[tenure]]&lt;=12,"0-12 Months",
IF(TelcoData2[[#This Row],[tenure]]&lt;=24,"13-24 Months",
IF(TelcoData2[[#This Row],[tenure]]&lt;=36,"25-36 Months",
IF(TelcoData2[[#This Row],[tenure]]&lt;=48,"37-48 Months",
IF(TelcoData2[[#This Row],[tenure]]&lt;=60,"49-60 Months",
"61-72 Months")))))</f>
        <v>13-24 Months</v>
      </c>
    </row>
    <row r="3931" spans="1:24" x14ac:dyDescent="0.3">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s="5">
        <v>2230.85</v>
      </c>
      <c r="U3931" t="s">
        <v>24</v>
      </c>
      <c r="V3931" s="5">
        <f>IFERROR(VALUE(TRIM(TelcoData2[[#This Row],[TotalCharges]])),"")</f>
        <v>2230.85</v>
      </c>
      <c r="W3931">
        <f>IF(TelcoData2[[#This Row],[Churn]]="Yes",1,0)</f>
        <v>0</v>
      </c>
      <c r="X3931" t="str">
        <f>IF(TelcoData2[[#This Row],[tenure]]&lt;=12,"0-12 Months",
IF(TelcoData2[[#This Row],[tenure]]&lt;=24,"13-24 Months",
IF(TelcoData2[[#This Row],[tenure]]&lt;=36,"25-36 Months",
IF(TelcoData2[[#This Row],[tenure]]&lt;=48,"37-48 Months",
IF(TelcoData2[[#This Row],[tenure]]&lt;=60,"49-60 Months",
"61-72 Months")))))</f>
        <v>49-60 Months</v>
      </c>
    </row>
    <row r="3932" spans="1:24" x14ac:dyDescent="0.3">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s="5">
        <v>7281.6</v>
      </c>
      <c r="U3932" t="s">
        <v>24</v>
      </c>
      <c r="V3932" s="5">
        <f>IFERROR(VALUE(TRIM(TelcoData2[[#This Row],[TotalCharges]])),"")</f>
        <v>7281.6</v>
      </c>
      <c r="W3932">
        <f>IF(TelcoData2[[#This Row],[Churn]]="Yes",1,0)</f>
        <v>0</v>
      </c>
      <c r="X3932" t="str">
        <f>IF(TelcoData2[[#This Row],[tenure]]&lt;=12,"0-12 Months",
IF(TelcoData2[[#This Row],[tenure]]&lt;=24,"13-24 Months",
IF(TelcoData2[[#This Row],[tenure]]&lt;=36,"25-36 Months",
IF(TelcoData2[[#This Row],[tenure]]&lt;=48,"37-48 Months",
IF(TelcoData2[[#This Row],[tenure]]&lt;=60,"49-60 Months",
"61-72 Months")))))</f>
        <v>61-72 Months</v>
      </c>
    </row>
    <row r="3933" spans="1:24" x14ac:dyDescent="0.3">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s="5">
        <v>1837.7</v>
      </c>
      <c r="U3933" t="s">
        <v>24</v>
      </c>
      <c r="V3933" s="5">
        <f>IFERROR(VALUE(TRIM(TelcoData2[[#This Row],[TotalCharges]])),"")</f>
        <v>1837.7</v>
      </c>
      <c r="W3933">
        <f>IF(TelcoData2[[#This Row],[Churn]]="Yes",1,0)</f>
        <v>0</v>
      </c>
      <c r="X3933" t="str">
        <f>IF(TelcoData2[[#This Row],[tenure]]&lt;=12,"0-12 Months",
IF(TelcoData2[[#This Row],[tenure]]&lt;=24,"13-24 Months",
IF(TelcoData2[[#This Row],[tenure]]&lt;=36,"25-36 Months",
IF(TelcoData2[[#This Row],[tenure]]&lt;=48,"37-48 Months",
IF(TelcoData2[[#This Row],[tenure]]&lt;=60,"49-60 Months",
"61-72 Months")))))</f>
        <v>25-36 Months</v>
      </c>
    </row>
    <row r="3934" spans="1:24" x14ac:dyDescent="0.3">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s="5">
        <v>149.55000000000001</v>
      </c>
      <c r="U3934" t="s">
        <v>23</v>
      </c>
      <c r="V3934" s="5">
        <f>IFERROR(VALUE(TRIM(TelcoData2[[#This Row],[TotalCharges]])),"")</f>
        <v>149.55000000000001</v>
      </c>
      <c r="W3934">
        <f>IF(TelcoData2[[#This Row],[Churn]]="Yes",1,0)</f>
        <v>1</v>
      </c>
      <c r="X3934" t="str">
        <f>IF(TelcoData2[[#This Row],[tenure]]&lt;=12,"0-12 Months",
IF(TelcoData2[[#This Row],[tenure]]&lt;=24,"13-24 Months",
IF(TelcoData2[[#This Row],[tenure]]&lt;=36,"25-36 Months",
IF(TelcoData2[[#This Row],[tenure]]&lt;=48,"37-48 Months",
IF(TelcoData2[[#This Row],[tenure]]&lt;=60,"49-60 Months",
"61-72 Months")))))</f>
        <v>0-12 Months</v>
      </c>
    </row>
    <row r="3935" spans="1:24" x14ac:dyDescent="0.3">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s="5">
        <v>180.7</v>
      </c>
      <c r="U3935" t="s">
        <v>24</v>
      </c>
      <c r="V3935" s="5">
        <f>IFERROR(VALUE(TRIM(TelcoData2[[#This Row],[TotalCharges]])),"")</f>
        <v>180.7</v>
      </c>
      <c r="W3935">
        <f>IF(TelcoData2[[#This Row],[Churn]]="Yes",1,0)</f>
        <v>0</v>
      </c>
      <c r="X3935" t="str">
        <f>IF(TelcoData2[[#This Row],[tenure]]&lt;=12,"0-12 Months",
IF(TelcoData2[[#This Row],[tenure]]&lt;=24,"13-24 Months",
IF(TelcoData2[[#This Row],[tenure]]&lt;=36,"25-36 Months",
IF(TelcoData2[[#This Row],[tenure]]&lt;=48,"37-48 Months",
IF(TelcoData2[[#This Row],[tenure]]&lt;=60,"49-60 Months",
"61-72 Months")))))</f>
        <v>0-12 Months</v>
      </c>
    </row>
    <row r="3936" spans="1:24" x14ac:dyDescent="0.3">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s="5">
        <v>411.45</v>
      </c>
      <c r="U3936" t="s">
        <v>24</v>
      </c>
      <c r="V3936" s="5">
        <f>IFERROR(VALUE(TRIM(TelcoData2[[#This Row],[TotalCharges]])),"")</f>
        <v>411.45</v>
      </c>
      <c r="W3936">
        <f>IF(TelcoData2[[#This Row],[Churn]]="Yes",1,0)</f>
        <v>0</v>
      </c>
      <c r="X3936" t="str">
        <f>IF(TelcoData2[[#This Row],[tenure]]&lt;=12,"0-12 Months",
IF(TelcoData2[[#This Row],[tenure]]&lt;=24,"13-24 Months",
IF(TelcoData2[[#This Row],[tenure]]&lt;=36,"25-36 Months",
IF(TelcoData2[[#This Row],[tenure]]&lt;=48,"37-48 Months",
IF(TelcoData2[[#This Row],[tenure]]&lt;=60,"49-60 Months",
"61-72 Months")))))</f>
        <v>0-12 Months</v>
      </c>
    </row>
    <row r="3937" spans="1:24" x14ac:dyDescent="0.3">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s="5">
        <v>1328.35</v>
      </c>
      <c r="U3937" t="s">
        <v>24</v>
      </c>
      <c r="V3937" s="5">
        <f>IFERROR(VALUE(TRIM(TelcoData2[[#This Row],[TotalCharges]])),"")</f>
        <v>1328.35</v>
      </c>
      <c r="W3937">
        <f>IF(TelcoData2[[#This Row],[Churn]]="Yes",1,0)</f>
        <v>0</v>
      </c>
      <c r="X3937" t="str">
        <f>IF(TelcoData2[[#This Row],[tenure]]&lt;=12,"0-12 Months",
IF(TelcoData2[[#This Row],[tenure]]&lt;=24,"13-24 Months",
IF(TelcoData2[[#This Row],[tenure]]&lt;=36,"25-36 Months",
IF(TelcoData2[[#This Row],[tenure]]&lt;=48,"37-48 Months",
IF(TelcoData2[[#This Row],[tenure]]&lt;=60,"49-60 Months",
"61-72 Months")))))</f>
        <v>61-72 Months</v>
      </c>
    </row>
    <row r="3938" spans="1:24" x14ac:dyDescent="0.3">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s="5">
        <v>576.95000000000005</v>
      </c>
      <c r="U3938" t="s">
        <v>24</v>
      </c>
      <c r="V3938" s="5">
        <f>IFERROR(VALUE(TRIM(TelcoData2[[#This Row],[TotalCharges]])),"")</f>
        <v>576.95000000000005</v>
      </c>
      <c r="W3938">
        <f>IF(TelcoData2[[#This Row],[Churn]]="Yes",1,0)</f>
        <v>0</v>
      </c>
      <c r="X3938" t="str">
        <f>IF(TelcoData2[[#This Row],[tenure]]&lt;=12,"0-12 Months",
IF(TelcoData2[[#This Row],[tenure]]&lt;=24,"13-24 Months",
IF(TelcoData2[[#This Row],[tenure]]&lt;=36,"25-36 Months",
IF(TelcoData2[[#This Row],[tenure]]&lt;=48,"37-48 Months",
IF(TelcoData2[[#This Row],[tenure]]&lt;=60,"49-60 Months",
"61-72 Months")))))</f>
        <v>0-12 Months</v>
      </c>
    </row>
    <row r="3939" spans="1:24" x14ac:dyDescent="0.3">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s="5">
        <v>68.45</v>
      </c>
      <c r="U3939" t="s">
        <v>24</v>
      </c>
      <c r="V3939" s="5">
        <f>IFERROR(VALUE(TRIM(TelcoData2[[#This Row],[TotalCharges]])),"")</f>
        <v>68.45</v>
      </c>
      <c r="W3939">
        <f>IF(TelcoData2[[#This Row],[Churn]]="Yes",1,0)</f>
        <v>0</v>
      </c>
      <c r="X3939" t="str">
        <f>IF(TelcoData2[[#This Row],[tenure]]&lt;=12,"0-12 Months",
IF(TelcoData2[[#This Row],[tenure]]&lt;=24,"13-24 Months",
IF(TelcoData2[[#This Row],[tenure]]&lt;=36,"25-36 Months",
IF(TelcoData2[[#This Row],[tenure]]&lt;=48,"37-48 Months",
IF(TelcoData2[[#This Row],[tenure]]&lt;=60,"49-60 Months",
"61-72 Months")))))</f>
        <v>0-12 Months</v>
      </c>
    </row>
    <row r="3940" spans="1:24" x14ac:dyDescent="0.3">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s="5">
        <v>123.05</v>
      </c>
      <c r="U3940" t="s">
        <v>24</v>
      </c>
      <c r="V3940" s="5">
        <f>IFERROR(VALUE(TRIM(TelcoData2[[#This Row],[TotalCharges]])),"")</f>
        <v>123.05</v>
      </c>
      <c r="W3940">
        <f>IF(TelcoData2[[#This Row],[Churn]]="Yes",1,0)</f>
        <v>0</v>
      </c>
      <c r="X3940" t="str">
        <f>IF(TelcoData2[[#This Row],[tenure]]&lt;=12,"0-12 Months",
IF(TelcoData2[[#This Row],[tenure]]&lt;=24,"13-24 Months",
IF(TelcoData2[[#This Row],[tenure]]&lt;=36,"25-36 Months",
IF(TelcoData2[[#This Row],[tenure]]&lt;=48,"37-48 Months",
IF(TelcoData2[[#This Row],[tenure]]&lt;=60,"49-60 Months",
"61-72 Months")))))</f>
        <v>0-12 Months</v>
      </c>
    </row>
    <row r="3941" spans="1:24" x14ac:dyDescent="0.3">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s="5">
        <v>78.650000000000006</v>
      </c>
      <c r="U3941" t="s">
        <v>23</v>
      </c>
      <c r="V3941" s="5">
        <f>IFERROR(VALUE(TRIM(TelcoData2[[#This Row],[TotalCharges]])),"")</f>
        <v>78.650000000000006</v>
      </c>
      <c r="W3941">
        <f>IF(TelcoData2[[#This Row],[Churn]]="Yes",1,0)</f>
        <v>1</v>
      </c>
      <c r="X3941" t="str">
        <f>IF(TelcoData2[[#This Row],[tenure]]&lt;=12,"0-12 Months",
IF(TelcoData2[[#This Row],[tenure]]&lt;=24,"13-24 Months",
IF(TelcoData2[[#This Row],[tenure]]&lt;=36,"25-36 Months",
IF(TelcoData2[[#This Row],[tenure]]&lt;=48,"37-48 Months",
IF(TelcoData2[[#This Row],[tenure]]&lt;=60,"49-60 Months",
"61-72 Months")))))</f>
        <v>0-12 Months</v>
      </c>
    </row>
    <row r="3942" spans="1:24" x14ac:dyDescent="0.3">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s="5">
        <v>468.35</v>
      </c>
      <c r="U3942" t="s">
        <v>24</v>
      </c>
      <c r="V3942" s="5">
        <f>IFERROR(VALUE(TRIM(TelcoData2[[#This Row],[TotalCharges]])),"")</f>
        <v>468.35</v>
      </c>
      <c r="W3942">
        <f>IF(TelcoData2[[#This Row],[Churn]]="Yes",1,0)</f>
        <v>0</v>
      </c>
      <c r="X3942" t="str">
        <f>IF(TelcoData2[[#This Row],[tenure]]&lt;=12,"0-12 Months",
IF(TelcoData2[[#This Row],[tenure]]&lt;=24,"13-24 Months",
IF(TelcoData2[[#This Row],[tenure]]&lt;=36,"25-36 Months",
IF(TelcoData2[[#This Row],[tenure]]&lt;=48,"37-48 Months",
IF(TelcoData2[[#This Row],[tenure]]&lt;=60,"49-60 Months",
"61-72 Months")))))</f>
        <v>13-24 Months</v>
      </c>
    </row>
    <row r="3943" spans="1:24" x14ac:dyDescent="0.3">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s="5">
        <v>174.7</v>
      </c>
      <c r="U3943" t="s">
        <v>24</v>
      </c>
      <c r="V3943" s="5">
        <f>IFERROR(VALUE(TRIM(TelcoData2[[#This Row],[TotalCharges]])),"")</f>
        <v>174.7</v>
      </c>
      <c r="W3943">
        <f>IF(TelcoData2[[#This Row],[Churn]]="Yes",1,0)</f>
        <v>0</v>
      </c>
      <c r="X3943" t="str">
        <f>IF(TelcoData2[[#This Row],[tenure]]&lt;=12,"0-12 Months",
IF(TelcoData2[[#This Row],[tenure]]&lt;=24,"13-24 Months",
IF(TelcoData2[[#This Row],[tenure]]&lt;=36,"25-36 Months",
IF(TelcoData2[[#This Row],[tenure]]&lt;=48,"37-48 Months",
IF(TelcoData2[[#This Row],[tenure]]&lt;=60,"49-60 Months",
"61-72 Months")))))</f>
        <v>0-12 Months</v>
      </c>
    </row>
    <row r="3944" spans="1:24" x14ac:dyDescent="0.3">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s="5">
        <v>42.9</v>
      </c>
      <c r="U3944" t="s">
        <v>23</v>
      </c>
      <c r="V3944" s="5">
        <f>IFERROR(VALUE(TRIM(TelcoData2[[#This Row],[TotalCharges]])),"")</f>
        <v>42.9</v>
      </c>
      <c r="W3944">
        <f>IF(TelcoData2[[#This Row],[Churn]]="Yes",1,0)</f>
        <v>1</v>
      </c>
      <c r="X3944" t="str">
        <f>IF(TelcoData2[[#This Row],[tenure]]&lt;=12,"0-12 Months",
IF(TelcoData2[[#This Row],[tenure]]&lt;=24,"13-24 Months",
IF(TelcoData2[[#This Row],[tenure]]&lt;=36,"25-36 Months",
IF(TelcoData2[[#This Row],[tenure]]&lt;=48,"37-48 Months",
IF(TelcoData2[[#This Row],[tenure]]&lt;=60,"49-60 Months",
"61-72 Months")))))</f>
        <v>0-12 Months</v>
      </c>
    </row>
    <row r="3945" spans="1:24" x14ac:dyDescent="0.3">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s="5">
        <v>44</v>
      </c>
      <c r="U3945" t="s">
        <v>24</v>
      </c>
      <c r="V3945" s="5">
        <f>IFERROR(VALUE(TRIM(TelcoData2[[#This Row],[TotalCharges]])),"")</f>
        <v>44</v>
      </c>
      <c r="W3945">
        <f>IF(TelcoData2[[#This Row],[Churn]]="Yes",1,0)</f>
        <v>0</v>
      </c>
      <c r="X3945" t="str">
        <f>IF(TelcoData2[[#This Row],[tenure]]&lt;=12,"0-12 Months",
IF(TelcoData2[[#This Row],[tenure]]&lt;=24,"13-24 Months",
IF(TelcoData2[[#This Row],[tenure]]&lt;=36,"25-36 Months",
IF(TelcoData2[[#This Row],[tenure]]&lt;=48,"37-48 Months",
IF(TelcoData2[[#This Row],[tenure]]&lt;=60,"49-60 Months",
"61-72 Months")))))</f>
        <v>0-12 Months</v>
      </c>
    </row>
    <row r="3946" spans="1:24" x14ac:dyDescent="0.3">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s="5">
        <v>172.35</v>
      </c>
      <c r="U3946" t="s">
        <v>24</v>
      </c>
      <c r="V3946" s="5">
        <f>IFERROR(VALUE(TRIM(TelcoData2[[#This Row],[TotalCharges]])),"")</f>
        <v>172.35</v>
      </c>
      <c r="W3946">
        <f>IF(TelcoData2[[#This Row],[Churn]]="Yes",1,0)</f>
        <v>0</v>
      </c>
      <c r="X3946" t="str">
        <f>IF(TelcoData2[[#This Row],[tenure]]&lt;=12,"0-12 Months",
IF(TelcoData2[[#This Row],[tenure]]&lt;=24,"13-24 Months",
IF(TelcoData2[[#This Row],[tenure]]&lt;=36,"25-36 Months",
IF(TelcoData2[[#This Row],[tenure]]&lt;=48,"37-48 Months",
IF(TelcoData2[[#This Row],[tenure]]&lt;=60,"49-60 Months",
"61-72 Months")))))</f>
        <v>0-12 Months</v>
      </c>
    </row>
    <row r="3947" spans="1:24" x14ac:dyDescent="0.3">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s="5">
        <v>139.35</v>
      </c>
      <c r="U3947" t="s">
        <v>23</v>
      </c>
      <c r="V3947" s="5">
        <f>IFERROR(VALUE(TRIM(TelcoData2[[#This Row],[TotalCharges]])),"")</f>
        <v>139.35</v>
      </c>
      <c r="W3947">
        <f>IF(TelcoData2[[#This Row],[Churn]]="Yes",1,0)</f>
        <v>1</v>
      </c>
      <c r="X3947" t="str">
        <f>IF(TelcoData2[[#This Row],[tenure]]&lt;=12,"0-12 Months",
IF(TelcoData2[[#This Row],[tenure]]&lt;=24,"13-24 Months",
IF(TelcoData2[[#This Row],[tenure]]&lt;=36,"25-36 Months",
IF(TelcoData2[[#This Row],[tenure]]&lt;=48,"37-48 Months",
IF(TelcoData2[[#This Row],[tenure]]&lt;=60,"49-60 Months",
"61-72 Months")))))</f>
        <v>0-12 Months</v>
      </c>
    </row>
    <row r="3948" spans="1:24" x14ac:dyDescent="0.3">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s="5">
        <v>539.85</v>
      </c>
      <c r="U3948" t="s">
        <v>23</v>
      </c>
      <c r="V3948" s="5">
        <f>IFERROR(VALUE(TRIM(TelcoData2[[#This Row],[TotalCharges]])),"")</f>
        <v>539.85</v>
      </c>
      <c r="W3948">
        <f>IF(TelcoData2[[#This Row],[Churn]]="Yes",1,0)</f>
        <v>1</v>
      </c>
      <c r="X3948" t="str">
        <f>IF(TelcoData2[[#This Row],[tenure]]&lt;=12,"0-12 Months",
IF(TelcoData2[[#This Row],[tenure]]&lt;=24,"13-24 Months",
IF(TelcoData2[[#This Row],[tenure]]&lt;=36,"25-36 Months",
IF(TelcoData2[[#This Row],[tenure]]&lt;=48,"37-48 Months",
IF(TelcoData2[[#This Row],[tenure]]&lt;=60,"49-60 Months",
"61-72 Months")))))</f>
        <v>0-12 Months</v>
      </c>
    </row>
    <row r="3949" spans="1:24" x14ac:dyDescent="0.3">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s="5">
        <v>300.39999999999998</v>
      </c>
      <c r="U3949" t="s">
        <v>24</v>
      </c>
      <c r="V3949" s="5">
        <f>IFERROR(VALUE(TRIM(TelcoData2[[#This Row],[TotalCharges]])),"")</f>
        <v>300.39999999999998</v>
      </c>
      <c r="W3949">
        <f>IF(TelcoData2[[#This Row],[Churn]]="Yes",1,0)</f>
        <v>0</v>
      </c>
      <c r="X3949" t="str">
        <f>IF(TelcoData2[[#This Row],[tenure]]&lt;=12,"0-12 Months",
IF(TelcoData2[[#This Row],[tenure]]&lt;=24,"13-24 Months",
IF(TelcoData2[[#This Row],[tenure]]&lt;=36,"25-36 Months",
IF(TelcoData2[[#This Row],[tenure]]&lt;=48,"37-48 Months",
IF(TelcoData2[[#This Row],[tenure]]&lt;=60,"49-60 Months",
"61-72 Months")))))</f>
        <v>0-12 Months</v>
      </c>
    </row>
    <row r="3950" spans="1:24" x14ac:dyDescent="0.3">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s="5">
        <v>4968</v>
      </c>
      <c r="U3950" t="s">
        <v>24</v>
      </c>
      <c r="V3950" s="5">
        <f>IFERROR(VALUE(TRIM(TelcoData2[[#This Row],[TotalCharges]])),"")</f>
        <v>4968</v>
      </c>
      <c r="W3950">
        <f>IF(TelcoData2[[#This Row],[Churn]]="Yes",1,0)</f>
        <v>0</v>
      </c>
      <c r="X3950" t="str">
        <f>IF(TelcoData2[[#This Row],[tenure]]&lt;=12,"0-12 Months",
IF(TelcoData2[[#This Row],[tenure]]&lt;=24,"13-24 Months",
IF(TelcoData2[[#This Row],[tenure]]&lt;=36,"25-36 Months",
IF(TelcoData2[[#This Row],[tenure]]&lt;=48,"37-48 Months",
IF(TelcoData2[[#This Row],[tenure]]&lt;=60,"49-60 Months",
"61-72 Months")))))</f>
        <v>49-60 Months</v>
      </c>
    </row>
    <row r="3951" spans="1:24" x14ac:dyDescent="0.3">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s="5">
        <v>992.7</v>
      </c>
      <c r="U3951" t="s">
        <v>24</v>
      </c>
      <c r="V3951" s="5">
        <f>IFERROR(VALUE(TRIM(TelcoData2[[#This Row],[TotalCharges]])),"")</f>
        <v>992.7</v>
      </c>
      <c r="W3951">
        <f>IF(TelcoData2[[#This Row],[Churn]]="Yes",1,0)</f>
        <v>0</v>
      </c>
      <c r="X3951" t="str">
        <f>IF(TelcoData2[[#This Row],[tenure]]&lt;=12,"0-12 Months",
IF(TelcoData2[[#This Row],[tenure]]&lt;=24,"13-24 Months",
IF(TelcoData2[[#This Row],[tenure]]&lt;=36,"25-36 Months",
IF(TelcoData2[[#This Row],[tenure]]&lt;=48,"37-48 Months",
IF(TelcoData2[[#This Row],[tenure]]&lt;=60,"49-60 Months",
"61-72 Months")))))</f>
        <v>13-24 Months</v>
      </c>
    </row>
    <row r="3952" spans="1:24" x14ac:dyDescent="0.3">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s="5">
        <v>4718.25</v>
      </c>
      <c r="U3952" t="s">
        <v>23</v>
      </c>
      <c r="V3952" s="5">
        <f>IFERROR(VALUE(TRIM(TelcoData2[[#This Row],[TotalCharges]])),"")</f>
        <v>4718.25</v>
      </c>
      <c r="W3952">
        <f>IF(TelcoData2[[#This Row],[Churn]]="Yes",1,0)</f>
        <v>1</v>
      </c>
      <c r="X3952" t="str">
        <f>IF(TelcoData2[[#This Row],[tenure]]&lt;=12,"0-12 Months",
IF(TelcoData2[[#This Row],[tenure]]&lt;=24,"13-24 Months",
IF(TelcoData2[[#This Row],[tenure]]&lt;=36,"25-36 Months",
IF(TelcoData2[[#This Row],[tenure]]&lt;=48,"37-48 Months",
IF(TelcoData2[[#This Row],[tenure]]&lt;=60,"49-60 Months",
"61-72 Months")))))</f>
        <v>49-60 Months</v>
      </c>
    </row>
    <row r="3953" spans="1:24" x14ac:dyDescent="0.3">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s="5">
        <v>5536.5</v>
      </c>
      <c r="U3953" t="s">
        <v>24</v>
      </c>
      <c r="V3953" s="5">
        <f>IFERROR(VALUE(TRIM(TelcoData2[[#This Row],[TotalCharges]])),"")</f>
        <v>5536.5</v>
      </c>
      <c r="W3953">
        <f>IF(TelcoData2[[#This Row],[Churn]]="Yes",1,0)</f>
        <v>0</v>
      </c>
      <c r="X3953" t="str">
        <f>IF(TelcoData2[[#This Row],[tenure]]&lt;=12,"0-12 Months",
IF(TelcoData2[[#This Row],[tenure]]&lt;=24,"13-24 Months",
IF(TelcoData2[[#This Row],[tenure]]&lt;=36,"25-36 Months",
IF(TelcoData2[[#This Row],[tenure]]&lt;=48,"37-48 Months",
IF(TelcoData2[[#This Row],[tenure]]&lt;=60,"49-60 Months",
"61-72 Months")))))</f>
        <v>61-72 Months</v>
      </c>
    </row>
    <row r="3954" spans="1:24" x14ac:dyDescent="0.3">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s="5">
        <v>7806.6</v>
      </c>
      <c r="U3954" t="s">
        <v>24</v>
      </c>
      <c r="V3954" s="5">
        <f>IFERROR(VALUE(TRIM(TelcoData2[[#This Row],[TotalCharges]])),"")</f>
        <v>7806.6</v>
      </c>
      <c r="W3954">
        <f>IF(TelcoData2[[#This Row],[Churn]]="Yes",1,0)</f>
        <v>0</v>
      </c>
      <c r="X3954" t="str">
        <f>IF(TelcoData2[[#This Row],[tenure]]&lt;=12,"0-12 Months",
IF(TelcoData2[[#This Row],[tenure]]&lt;=24,"13-24 Months",
IF(TelcoData2[[#This Row],[tenure]]&lt;=36,"25-36 Months",
IF(TelcoData2[[#This Row],[tenure]]&lt;=48,"37-48 Months",
IF(TelcoData2[[#This Row],[tenure]]&lt;=60,"49-60 Months",
"61-72 Months")))))</f>
        <v>61-72 Months</v>
      </c>
    </row>
    <row r="3955" spans="1:24" x14ac:dyDescent="0.3">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s="5">
        <v>434.1</v>
      </c>
      <c r="U3955" t="s">
        <v>23</v>
      </c>
      <c r="V3955" s="5">
        <f>IFERROR(VALUE(TRIM(TelcoData2[[#This Row],[TotalCharges]])),"")</f>
        <v>434.1</v>
      </c>
      <c r="W3955">
        <f>IF(TelcoData2[[#This Row],[Churn]]="Yes",1,0)</f>
        <v>1</v>
      </c>
      <c r="X3955" t="str">
        <f>IF(TelcoData2[[#This Row],[tenure]]&lt;=12,"0-12 Months",
IF(TelcoData2[[#This Row],[tenure]]&lt;=24,"13-24 Months",
IF(TelcoData2[[#This Row],[tenure]]&lt;=36,"25-36 Months",
IF(TelcoData2[[#This Row],[tenure]]&lt;=48,"37-48 Months",
IF(TelcoData2[[#This Row],[tenure]]&lt;=60,"49-60 Months",
"61-72 Months")))))</f>
        <v>0-12 Months</v>
      </c>
    </row>
    <row r="3956" spans="1:24" x14ac:dyDescent="0.3">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s="5">
        <v>1563.9</v>
      </c>
      <c r="U3956" t="s">
        <v>24</v>
      </c>
      <c r="V3956" s="5">
        <f>IFERROR(VALUE(TRIM(TelcoData2[[#This Row],[TotalCharges]])),"")</f>
        <v>1563.9</v>
      </c>
      <c r="W3956">
        <f>IF(TelcoData2[[#This Row],[Churn]]="Yes",1,0)</f>
        <v>0</v>
      </c>
      <c r="X3956" t="str">
        <f>IF(TelcoData2[[#This Row],[tenure]]&lt;=12,"0-12 Months",
IF(TelcoData2[[#This Row],[tenure]]&lt;=24,"13-24 Months",
IF(TelcoData2[[#This Row],[tenure]]&lt;=36,"25-36 Months",
IF(TelcoData2[[#This Row],[tenure]]&lt;=48,"37-48 Months",
IF(TelcoData2[[#This Row],[tenure]]&lt;=60,"49-60 Months",
"61-72 Months")))))</f>
        <v>13-24 Months</v>
      </c>
    </row>
    <row r="3957" spans="1:24" x14ac:dyDescent="0.3">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s="5">
        <v>1332.4</v>
      </c>
      <c r="U3957" t="s">
        <v>24</v>
      </c>
      <c r="V3957" s="5">
        <f>IFERROR(VALUE(TRIM(TelcoData2[[#This Row],[TotalCharges]])),"")</f>
        <v>1332.4</v>
      </c>
      <c r="W3957">
        <f>IF(TelcoData2[[#This Row],[Churn]]="Yes",1,0)</f>
        <v>0</v>
      </c>
      <c r="X3957" t="str">
        <f>IF(TelcoData2[[#This Row],[tenure]]&lt;=12,"0-12 Months",
IF(TelcoData2[[#This Row],[tenure]]&lt;=24,"13-24 Months",
IF(TelcoData2[[#This Row],[tenure]]&lt;=36,"25-36 Months",
IF(TelcoData2[[#This Row],[tenure]]&lt;=48,"37-48 Months",
IF(TelcoData2[[#This Row],[tenure]]&lt;=60,"49-60 Months",
"61-72 Months")))))</f>
        <v>25-36 Months</v>
      </c>
    </row>
    <row r="3958" spans="1:24" x14ac:dyDescent="0.3">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s="5">
        <v>545.20000000000005</v>
      </c>
      <c r="U3958" t="s">
        <v>23</v>
      </c>
      <c r="V3958" s="5">
        <f>IFERROR(VALUE(TRIM(TelcoData2[[#This Row],[TotalCharges]])),"")</f>
        <v>545.20000000000005</v>
      </c>
      <c r="W3958">
        <f>IF(TelcoData2[[#This Row],[Churn]]="Yes",1,0)</f>
        <v>1</v>
      </c>
      <c r="X3958" t="str">
        <f>IF(TelcoData2[[#This Row],[tenure]]&lt;=12,"0-12 Months",
IF(TelcoData2[[#This Row],[tenure]]&lt;=24,"13-24 Months",
IF(TelcoData2[[#This Row],[tenure]]&lt;=36,"25-36 Months",
IF(TelcoData2[[#This Row],[tenure]]&lt;=48,"37-48 Months",
IF(TelcoData2[[#This Row],[tenure]]&lt;=60,"49-60 Months",
"61-72 Months")))))</f>
        <v>0-12 Months</v>
      </c>
    </row>
    <row r="3959" spans="1:24" x14ac:dyDescent="0.3">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s="5">
        <v>6296.75</v>
      </c>
      <c r="U3959" t="s">
        <v>24</v>
      </c>
      <c r="V3959" s="5">
        <f>IFERROR(VALUE(TRIM(TelcoData2[[#This Row],[TotalCharges]])),"")</f>
        <v>6296.75</v>
      </c>
      <c r="W3959">
        <f>IF(TelcoData2[[#This Row],[Churn]]="Yes",1,0)</f>
        <v>0</v>
      </c>
      <c r="X3959" t="str">
        <f>IF(TelcoData2[[#This Row],[tenure]]&lt;=12,"0-12 Months",
IF(TelcoData2[[#This Row],[tenure]]&lt;=24,"13-24 Months",
IF(TelcoData2[[#This Row],[tenure]]&lt;=36,"25-36 Months",
IF(TelcoData2[[#This Row],[tenure]]&lt;=48,"37-48 Months",
IF(TelcoData2[[#This Row],[tenure]]&lt;=60,"49-60 Months",
"61-72 Months")))))</f>
        <v>61-72 Months</v>
      </c>
    </row>
    <row r="3960" spans="1:24" x14ac:dyDescent="0.3">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s="5">
        <v>1284.2</v>
      </c>
      <c r="U3960" t="s">
        <v>23</v>
      </c>
      <c r="V3960" s="5">
        <f>IFERROR(VALUE(TRIM(TelcoData2[[#This Row],[TotalCharges]])),"")</f>
        <v>1284.2</v>
      </c>
      <c r="W3960">
        <f>IF(TelcoData2[[#This Row],[Churn]]="Yes",1,0)</f>
        <v>1</v>
      </c>
      <c r="X3960" t="str">
        <f>IF(TelcoData2[[#This Row],[tenure]]&lt;=12,"0-12 Months",
IF(TelcoData2[[#This Row],[tenure]]&lt;=24,"13-24 Months",
IF(TelcoData2[[#This Row],[tenure]]&lt;=36,"25-36 Months",
IF(TelcoData2[[#This Row],[tenure]]&lt;=48,"37-48 Months",
IF(TelcoData2[[#This Row],[tenure]]&lt;=60,"49-60 Months",
"61-72 Months")))))</f>
        <v>13-24 Months</v>
      </c>
    </row>
    <row r="3961" spans="1:24" x14ac:dyDescent="0.3">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s="5">
        <v>3645.5</v>
      </c>
      <c r="U3961" t="s">
        <v>24</v>
      </c>
      <c r="V3961" s="5">
        <f>IFERROR(VALUE(TRIM(TelcoData2[[#This Row],[TotalCharges]])),"")</f>
        <v>3645.5</v>
      </c>
      <c r="W3961">
        <f>IF(TelcoData2[[#This Row],[Churn]]="Yes",1,0)</f>
        <v>0</v>
      </c>
      <c r="X3961" t="str">
        <f>IF(TelcoData2[[#This Row],[tenure]]&lt;=12,"0-12 Months",
IF(TelcoData2[[#This Row],[tenure]]&lt;=24,"13-24 Months",
IF(TelcoData2[[#This Row],[tenure]]&lt;=36,"25-36 Months",
IF(TelcoData2[[#This Row],[tenure]]&lt;=48,"37-48 Months",
IF(TelcoData2[[#This Row],[tenure]]&lt;=60,"49-60 Months",
"61-72 Months")))))</f>
        <v>49-60 Months</v>
      </c>
    </row>
    <row r="3962" spans="1:24" x14ac:dyDescent="0.3">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s="5">
        <v>161.44999999999999</v>
      </c>
      <c r="U3962" t="s">
        <v>24</v>
      </c>
      <c r="V3962" s="5">
        <f>IFERROR(VALUE(TRIM(TelcoData2[[#This Row],[TotalCharges]])),"")</f>
        <v>161.44999999999999</v>
      </c>
      <c r="W3962">
        <f>IF(TelcoData2[[#This Row],[Churn]]="Yes",1,0)</f>
        <v>0</v>
      </c>
      <c r="X3962" t="str">
        <f>IF(TelcoData2[[#This Row],[tenure]]&lt;=12,"0-12 Months",
IF(TelcoData2[[#This Row],[tenure]]&lt;=24,"13-24 Months",
IF(TelcoData2[[#This Row],[tenure]]&lt;=36,"25-36 Months",
IF(TelcoData2[[#This Row],[tenure]]&lt;=48,"37-48 Months",
IF(TelcoData2[[#This Row],[tenure]]&lt;=60,"49-60 Months",
"61-72 Months")))))</f>
        <v>0-12 Months</v>
      </c>
    </row>
    <row r="3963" spans="1:24" x14ac:dyDescent="0.3">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s="5">
        <v>226.95</v>
      </c>
      <c r="U3963" t="s">
        <v>24</v>
      </c>
      <c r="V3963" s="5">
        <f>IFERROR(VALUE(TRIM(TelcoData2[[#This Row],[TotalCharges]])),"")</f>
        <v>226.95</v>
      </c>
      <c r="W3963">
        <f>IF(TelcoData2[[#This Row],[Churn]]="Yes",1,0)</f>
        <v>0</v>
      </c>
      <c r="X3963" t="str">
        <f>IF(TelcoData2[[#This Row],[tenure]]&lt;=12,"0-12 Months",
IF(TelcoData2[[#This Row],[tenure]]&lt;=24,"13-24 Months",
IF(TelcoData2[[#This Row],[tenure]]&lt;=36,"25-36 Months",
IF(TelcoData2[[#This Row],[tenure]]&lt;=48,"37-48 Months",
IF(TelcoData2[[#This Row],[tenure]]&lt;=60,"49-60 Months",
"61-72 Months")))))</f>
        <v>0-12 Months</v>
      </c>
    </row>
    <row r="3964" spans="1:24" x14ac:dyDescent="0.3">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s="5">
        <v>646.85</v>
      </c>
      <c r="U3964" t="s">
        <v>23</v>
      </c>
      <c r="V3964" s="5">
        <f>IFERROR(VALUE(TRIM(TelcoData2[[#This Row],[TotalCharges]])),"")</f>
        <v>646.85</v>
      </c>
      <c r="W3964">
        <f>IF(TelcoData2[[#This Row],[Churn]]="Yes",1,0)</f>
        <v>1</v>
      </c>
      <c r="X3964" t="str">
        <f>IF(TelcoData2[[#This Row],[tenure]]&lt;=12,"0-12 Months",
IF(TelcoData2[[#This Row],[tenure]]&lt;=24,"13-24 Months",
IF(TelcoData2[[#This Row],[tenure]]&lt;=36,"25-36 Months",
IF(TelcoData2[[#This Row],[tenure]]&lt;=48,"37-48 Months",
IF(TelcoData2[[#This Row],[tenure]]&lt;=60,"49-60 Months",
"61-72 Months")))))</f>
        <v>0-12 Months</v>
      </c>
    </row>
    <row r="3965" spans="1:24" x14ac:dyDescent="0.3">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s="5">
        <v>1441.65</v>
      </c>
      <c r="U3965" t="s">
        <v>24</v>
      </c>
      <c r="V3965" s="5">
        <f>IFERROR(VALUE(TRIM(TelcoData2[[#This Row],[TotalCharges]])),"")</f>
        <v>1441.65</v>
      </c>
      <c r="W3965">
        <f>IF(TelcoData2[[#This Row],[Churn]]="Yes",1,0)</f>
        <v>0</v>
      </c>
      <c r="X3965" t="str">
        <f>IF(TelcoData2[[#This Row],[tenure]]&lt;=12,"0-12 Months",
IF(TelcoData2[[#This Row],[tenure]]&lt;=24,"13-24 Months",
IF(TelcoData2[[#This Row],[tenure]]&lt;=36,"25-36 Months",
IF(TelcoData2[[#This Row],[tenure]]&lt;=48,"37-48 Months",
IF(TelcoData2[[#This Row],[tenure]]&lt;=60,"49-60 Months",
"61-72 Months")))))</f>
        <v>61-72 Months</v>
      </c>
    </row>
    <row r="3966" spans="1:24" x14ac:dyDescent="0.3">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s="5">
        <v>7511.3</v>
      </c>
      <c r="U3966" t="s">
        <v>24</v>
      </c>
      <c r="V3966" s="5">
        <f>IFERROR(VALUE(TRIM(TelcoData2[[#This Row],[TotalCharges]])),"")</f>
        <v>7511.3</v>
      </c>
      <c r="W3966">
        <f>IF(TelcoData2[[#This Row],[Churn]]="Yes",1,0)</f>
        <v>0</v>
      </c>
      <c r="X3966" t="str">
        <f>IF(TelcoData2[[#This Row],[tenure]]&lt;=12,"0-12 Months",
IF(TelcoData2[[#This Row],[tenure]]&lt;=24,"13-24 Months",
IF(TelcoData2[[#This Row],[tenure]]&lt;=36,"25-36 Months",
IF(TelcoData2[[#This Row],[tenure]]&lt;=48,"37-48 Months",
IF(TelcoData2[[#This Row],[tenure]]&lt;=60,"49-60 Months",
"61-72 Months")))))</f>
        <v>61-72 Months</v>
      </c>
    </row>
    <row r="3967" spans="1:24" x14ac:dyDescent="0.3">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s="5">
        <v>5621.85</v>
      </c>
      <c r="U3967" t="s">
        <v>24</v>
      </c>
      <c r="V3967" s="5">
        <f>IFERROR(VALUE(TRIM(TelcoData2[[#This Row],[TotalCharges]])),"")</f>
        <v>5621.85</v>
      </c>
      <c r="W3967">
        <f>IF(TelcoData2[[#This Row],[Churn]]="Yes",1,0)</f>
        <v>0</v>
      </c>
      <c r="X3967" t="str">
        <f>IF(TelcoData2[[#This Row],[tenure]]&lt;=12,"0-12 Months",
IF(TelcoData2[[#This Row],[tenure]]&lt;=24,"13-24 Months",
IF(TelcoData2[[#This Row],[tenure]]&lt;=36,"25-36 Months",
IF(TelcoData2[[#This Row],[tenure]]&lt;=48,"37-48 Months",
IF(TelcoData2[[#This Row],[tenure]]&lt;=60,"49-60 Months",
"61-72 Months")))))</f>
        <v>49-60 Months</v>
      </c>
    </row>
    <row r="3968" spans="1:24" x14ac:dyDescent="0.3">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s="5">
        <v>7919.8</v>
      </c>
      <c r="U3968" t="s">
        <v>24</v>
      </c>
      <c r="V3968" s="5">
        <f>IFERROR(VALUE(TRIM(TelcoData2[[#This Row],[TotalCharges]])),"")</f>
        <v>7919.8</v>
      </c>
      <c r="W3968">
        <f>IF(TelcoData2[[#This Row],[Churn]]="Yes",1,0)</f>
        <v>0</v>
      </c>
      <c r="X3968" t="str">
        <f>IF(TelcoData2[[#This Row],[tenure]]&lt;=12,"0-12 Months",
IF(TelcoData2[[#This Row],[tenure]]&lt;=24,"13-24 Months",
IF(TelcoData2[[#This Row],[tenure]]&lt;=36,"25-36 Months",
IF(TelcoData2[[#This Row],[tenure]]&lt;=48,"37-48 Months",
IF(TelcoData2[[#This Row],[tenure]]&lt;=60,"49-60 Months",
"61-72 Months")))))</f>
        <v>61-72 Months</v>
      </c>
    </row>
    <row r="3969" spans="1:24" x14ac:dyDescent="0.3">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s="5">
        <v>593.20000000000005</v>
      </c>
      <c r="U3969" t="s">
        <v>24</v>
      </c>
      <c r="V3969" s="5">
        <f>IFERROR(VALUE(TRIM(TelcoData2[[#This Row],[TotalCharges]])),"")</f>
        <v>593.20000000000005</v>
      </c>
      <c r="W3969">
        <f>IF(TelcoData2[[#This Row],[Churn]]="Yes",1,0)</f>
        <v>0</v>
      </c>
      <c r="X3969" t="str">
        <f>IF(TelcoData2[[#This Row],[tenure]]&lt;=12,"0-12 Months",
IF(TelcoData2[[#This Row],[tenure]]&lt;=24,"13-24 Months",
IF(TelcoData2[[#This Row],[tenure]]&lt;=36,"25-36 Months",
IF(TelcoData2[[#This Row],[tenure]]&lt;=48,"37-48 Months",
IF(TelcoData2[[#This Row],[tenure]]&lt;=60,"49-60 Months",
"61-72 Months")))))</f>
        <v>25-36 Months</v>
      </c>
    </row>
    <row r="3970" spans="1:24" x14ac:dyDescent="0.3">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s="5">
        <v>1423.65</v>
      </c>
      <c r="U3970" t="s">
        <v>24</v>
      </c>
      <c r="V3970" s="5">
        <f>IFERROR(VALUE(TRIM(TelcoData2[[#This Row],[TotalCharges]])),"")</f>
        <v>1423.65</v>
      </c>
      <c r="W3970">
        <f>IF(TelcoData2[[#This Row],[Churn]]="Yes",1,0)</f>
        <v>0</v>
      </c>
      <c r="X3970" t="str">
        <f>IF(TelcoData2[[#This Row],[tenure]]&lt;=12,"0-12 Months",
IF(TelcoData2[[#This Row],[tenure]]&lt;=24,"13-24 Months",
IF(TelcoData2[[#This Row],[tenure]]&lt;=36,"25-36 Months",
IF(TelcoData2[[#This Row],[tenure]]&lt;=48,"37-48 Months",
IF(TelcoData2[[#This Row],[tenure]]&lt;=60,"49-60 Months",
"61-72 Months")))))</f>
        <v>61-72 Months</v>
      </c>
    </row>
    <row r="3971" spans="1:24" x14ac:dyDescent="0.3">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s="5">
        <v>69.95</v>
      </c>
      <c r="U3971" t="s">
        <v>24</v>
      </c>
      <c r="V3971" s="5">
        <f>IFERROR(VALUE(TRIM(TelcoData2[[#This Row],[TotalCharges]])),"")</f>
        <v>69.95</v>
      </c>
      <c r="W3971">
        <f>IF(TelcoData2[[#This Row],[Churn]]="Yes",1,0)</f>
        <v>0</v>
      </c>
      <c r="X3971" t="str">
        <f>IF(TelcoData2[[#This Row],[tenure]]&lt;=12,"0-12 Months",
IF(TelcoData2[[#This Row],[tenure]]&lt;=24,"13-24 Months",
IF(TelcoData2[[#This Row],[tenure]]&lt;=36,"25-36 Months",
IF(TelcoData2[[#This Row],[tenure]]&lt;=48,"37-48 Months",
IF(TelcoData2[[#This Row],[tenure]]&lt;=60,"49-60 Months",
"61-72 Months")))))</f>
        <v>0-12 Months</v>
      </c>
    </row>
    <row r="3972" spans="1:24" x14ac:dyDescent="0.3">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s="5">
        <v>2763.35</v>
      </c>
      <c r="U3972" t="s">
        <v>24</v>
      </c>
      <c r="V3972" s="5">
        <f>IFERROR(VALUE(TRIM(TelcoData2[[#This Row],[TotalCharges]])),"")</f>
        <v>2763.35</v>
      </c>
      <c r="W3972">
        <f>IF(TelcoData2[[#This Row],[Churn]]="Yes",1,0)</f>
        <v>0</v>
      </c>
      <c r="X3972" t="str">
        <f>IF(TelcoData2[[#This Row],[tenure]]&lt;=12,"0-12 Months",
IF(TelcoData2[[#This Row],[tenure]]&lt;=24,"13-24 Months",
IF(TelcoData2[[#This Row],[tenure]]&lt;=36,"25-36 Months",
IF(TelcoData2[[#This Row],[tenure]]&lt;=48,"37-48 Months",
IF(TelcoData2[[#This Row],[tenure]]&lt;=60,"49-60 Months",
"61-72 Months")))))</f>
        <v>37-48 Months</v>
      </c>
    </row>
    <row r="3973" spans="1:24" x14ac:dyDescent="0.3">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s="5">
        <v>692.1</v>
      </c>
      <c r="U3973" t="s">
        <v>23</v>
      </c>
      <c r="V3973" s="5">
        <f>IFERROR(VALUE(TRIM(TelcoData2[[#This Row],[TotalCharges]])),"")</f>
        <v>692.1</v>
      </c>
      <c r="W3973">
        <f>IF(TelcoData2[[#This Row],[Churn]]="Yes",1,0)</f>
        <v>1</v>
      </c>
      <c r="X3973" t="str">
        <f>IF(TelcoData2[[#This Row],[tenure]]&lt;=12,"0-12 Months",
IF(TelcoData2[[#This Row],[tenure]]&lt;=24,"13-24 Months",
IF(TelcoData2[[#This Row],[tenure]]&lt;=36,"25-36 Months",
IF(TelcoData2[[#This Row],[tenure]]&lt;=48,"37-48 Months",
IF(TelcoData2[[#This Row],[tenure]]&lt;=60,"49-60 Months",
"61-72 Months")))))</f>
        <v>25-36 Months</v>
      </c>
    </row>
    <row r="3974" spans="1:24" x14ac:dyDescent="0.3">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s="5">
        <v>2298.5500000000002</v>
      </c>
      <c r="U3974" t="s">
        <v>24</v>
      </c>
      <c r="V3974" s="5">
        <f>IFERROR(VALUE(TRIM(TelcoData2[[#This Row],[TotalCharges]])),"")</f>
        <v>2298.5500000000002</v>
      </c>
      <c r="W3974">
        <f>IF(TelcoData2[[#This Row],[Churn]]="Yes",1,0)</f>
        <v>0</v>
      </c>
      <c r="X3974" t="str">
        <f>IF(TelcoData2[[#This Row],[tenure]]&lt;=12,"0-12 Months",
IF(TelcoData2[[#This Row],[tenure]]&lt;=24,"13-24 Months",
IF(TelcoData2[[#This Row],[tenure]]&lt;=36,"25-36 Months",
IF(TelcoData2[[#This Row],[tenure]]&lt;=48,"37-48 Months",
IF(TelcoData2[[#This Row],[tenure]]&lt;=60,"49-60 Months",
"61-72 Months")))))</f>
        <v>37-48 Months</v>
      </c>
    </row>
    <row r="3975" spans="1:24" x14ac:dyDescent="0.3">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s="5">
        <v>2640.55</v>
      </c>
      <c r="U3975" t="s">
        <v>24</v>
      </c>
      <c r="V3975" s="5">
        <f>IFERROR(VALUE(TRIM(TelcoData2[[#This Row],[TotalCharges]])),"")</f>
        <v>2640.55</v>
      </c>
      <c r="W3975">
        <f>IF(TelcoData2[[#This Row],[Churn]]="Yes",1,0)</f>
        <v>0</v>
      </c>
      <c r="X3975" t="str">
        <f>IF(TelcoData2[[#This Row],[tenure]]&lt;=12,"0-12 Months",
IF(TelcoData2[[#This Row],[tenure]]&lt;=24,"13-24 Months",
IF(TelcoData2[[#This Row],[tenure]]&lt;=36,"25-36 Months",
IF(TelcoData2[[#This Row],[tenure]]&lt;=48,"37-48 Months",
IF(TelcoData2[[#This Row],[tenure]]&lt;=60,"49-60 Months",
"61-72 Months")))))</f>
        <v>37-48 Months</v>
      </c>
    </row>
    <row r="3976" spans="1:24" x14ac:dyDescent="0.3">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s="5">
        <v>2911.8</v>
      </c>
      <c r="U3976" t="s">
        <v>24</v>
      </c>
      <c r="V3976" s="5">
        <f>IFERROR(VALUE(TRIM(TelcoData2[[#This Row],[TotalCharges]])),"")</f>
        <v>2911.8</v>
      </c>
      <c r="W3976">
        <f>IF(TelcoData2[[#This Row],[Churn]]="Yes",1,0)</f>
        <v>0</v>
      </c>
      <c r="X3976" t="str">
        <f>IF(TelcoData2[[#This Row],[tenure]]&lt;=12,"0-12 Months",
IF(TelcoData2[[#This Row],[tenure]]&lt;=24,"13-24 Months",
IF(TelcoData2[[#This Row],[tenure]]&lt;=36,"25-36 Months",
IF(TelcoData2[[#This Row],[tenure]]&lt;=48,"37-48 Months",
IF(TelcoData2[[#This Row],[tenure]]&lt;=60,"49-60 Months",
"61-72 Months")))))</f>
        <v>37-48 Months</v>
      </c>
    </row>
    <row r="3977" spans="1:24" x14ac:dyDescent="0.3">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s="5">
        <v>1727.5</v>
      </c>
      <c r="U3977" t="s">
        <v>23</v>
      </c>
      <c r="V3977" s="5">
        <f>IFERROR(VALUE(TRIM(TelcoData2[[#This Row],[TotalCharges]])),"")</f>
        <v>1727.5</v>
      </c>
      <c r="W3977">
        <f>IF(TelcoData2[[#This Row],[Churn]]="Yes",1,0)</f>
        <v>1</v>
      </c>
      <c r="X3977" t="str">
        <f>IF(TelcoData2[[#This Row],[tenure]]&lt;=12,"0-12 Months",
IF(TelcoData2[[#This Row],[tenure]]&lt;=24,"13-24 Months",
IF(TelcoData2[[#This Row],[tenure]]&lt;=36,"25-36 Months",
IF(TelcoData2[[#This Row],[tenure]]&lt;=48,"37-48 Months",
IF(TelcoData2[[#This Row],[tenure]]&lt;=60,"49-60 Months",
"61-72 Months")))))</f>
        <v>13-24 Months</v>
      </c>
    </row>
    <row r="3978" spans="1:24" x14ac:dyDescent="0.3">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s="5">
        <v>86.6</v>
      </c>
      <c r="U3978" t="s">
        <v>23</v>
      </c>
      <c r="V3978" s="5">
        <f>IFERROR(VALUE(TRIM(TelcoData2[[#This Row],[TotalCharges]])),"")</f>
        <v>86.6</v>
      </c>
      <c r="W3978">
        <f>IF(TelcoData2[[#This Row],[Churn]]="Yes",1,0)</f>
        <v>1</v>
      </c>
      <c r="X3978" t="str">
        <f>IF(TelcoData2[[#This Row],[tenure]]&lt;=12,"0-12 Months",
IF(TelcoData2[[#This Row],[tenure]]&lt;=24,"13-24 Months",
IF(TelcoData2[[#This Row],[tenure]]&lt;=36,"25-36 Months",
IF(TelcoData2[[#This Row],[tenure]]&lt;=48,"37-48 Months",
IF(TelcoData2[[#This Row],[tenure]]&lt;=60,"49-60 Months",
"61-72 Months")))))</f>
        <v>0-12 Months</v>
      </c>
    </row>
    <row r="3979" spans="1:24" x14ac:dyDescent="0.3">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s="5">
        <v>6705.7</v>
      </c>
      <c r="U3979" t="s">
        <v>24</v>
      </c>
      <c r="V3979" s="5">
        <f>IFERROR(VALUE(TRIM(TelcoData2[[#This Row],[TotalCharges]])),"")</f>
        <v>6705.7</v>
      </c>
      <c r="W3979">
        <f>IF(TelcoData2[[#This Row],[Churn]]="Yes",1,0)</f>
        <v>0</v>
      </c>
      <c r="X3979" t="str">
        <f>IF(TelcoData2[[#This Row],[tenure]]&lt;=12,"0-12 Months",
IF(TelcoData2[[#This Row],[tenure]]&lt;=24,"13-24 Months",
IF(TelcoData2[[#This Row],[tenure]]&lt;=36,"25-36 Months",
IF(TelcoData2[[#This Row],[tenure]]&lt;=48,"37-48 Months",
IF(TelcoData2[[#This Row],[tenure]]&lt;=60,"49-60 Months",
"61-72 Months")))))</f>
        <v>61-72 Months</v>
      </c>
    </row>
    <row r="3980" spans="1:24" x14ac:dyDescent="0.3">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s="5">
        <v>237.65</v>
      </c>
      <c r="U3980" t="s">
        <v>24</v>
      </c>
      <c r="V3980" s="5">
        <f>IFERROR(VALUE(TRIM(TelcoData2[[#This Row],[TotalCharges]])),"")</f>
        <v>237.65</v>
      </c>
      <c r="W3980">
        <f>IF(TelcoData2[[#This Row],[Churn]]="Yes",1,0)</f>
        <v>0</v>
      </c>
      <c r="X3980" t="str">
        <f>IF(TelcoData2[[#This Row],[tenure]]&lt;=12,"0-12 Months",
IF(TelcoData2[[#This Row],[tenure]]&lt;=24,"13-24 Months",
IF(TelcoData2[[#This Row],[tenure]]&lt;=36,"25-36 Months",
IF(TelcoData2[[#This Row],[tenure]]&lt;=48,"37-48 Months",
IF(TelcoData2[[#This Row],[tenure]]&lt;=60,"49-60 Months",
"61-72 Months")))))</f>
        <v>0-12 Months</v>
      </c>
    </row>
    <row r="3981" spans="1:24" x14ac:dyDescent="0.3">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s="5">
        <v>1672.35</v>
      </c>
      <c r="U3981" t="s">
        <v>24</v>
      </c>
      <c r="V3981" s="5">
        <f>IFERROR(VALUE(TRIM(TelcoData2[[#This Row],[TotalCharges]])),"")</f>
        <v>1672.35</v>
      </c>
      <c r="W3981">
        <f>IF(TelcoData2[[#This Row],[Churn]]="Yes",1,0)</f>
        <v>0</v>
      </c>
      <c r="X3981" t="str">
        <f>IF(TelcoData2[[#This Row],[tenure]]&lt;=12,"0-12 Months",
IF(TelcoData2[[#This Row],[tenure]]&lt;=24,"13-24 Months",
IF(TelcoData2[[#This Row],[tenure]]&lt;=36,"25-36 Months",
IF(TelcoData2[[#This Row],[tenure]]&lt;=48,"37-48 Months",
IF(TelcoData2[[#This Row],[tenure]]&lt;=60,"49-60 Months",
"61-72 Months")))))</f>
        <v>61-72 Months</v>
      </c>
    </row>
    <row r="3982" spans="1:24" x14ac:dyDescent="0.3">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s="5">
        <v>2979.5</v>
      </c>
      <c r="U3982" t="s">
        <v>23</v>
      </c>
      <c r="V3982" s="5">
        <f>IFERROR(VALUE(TRIM(TelcoData2[[#This Row],[TotalCharges]])),"")</f>
        <v>2979.5</v>
      </c>
      <c r="W3982">
        <f>IF(TelcoData2[[#This Row],[Churn]]="Yes",1,0)</f>
        <v>1</v>
      </c>
      <c r="X3982" t="str">
        <f>IF(TelcoData2[[#This Row],[tenure]]&lt;=12,"0-12 Months",
IF(TelcoData2[[#This Row],[tenure]]&lt;=24,"13-24 Months",
IF(TelcoData2[[#This Row],[tenure]]&lt;=36,"25-36 Months",
IF(TelcoData2[[#This Row],[tenure]]&lt;=48,"37-48 Months",
IF(TelcoData2[[#This Row],[tenure]]&lt;=60,"49-60 Months",
"61-72 Months")))))</f>
        <v>25-36 Months</v>
      </c>
    </row>
    <row r="3983" spans="1:24" x14ac:dyDescent="0.3">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s="5">
        <v>695.75</v>
      </c>
      <c r="U3983" t="s">
        <v>24</v>
      </c>
      <c r="V3983" s="5">
        <f>IFERROR(VALUE(TRIM(TelcoData2[[#This Row],[TotalCharges]])),"")</f>
        <v>695.75</v>
      </c>
      <c r="W3983">
        <f>IF(TelcoData2[[#This Row],[Churn]]="Yes",1,0)</f>
        <v>0</v>
      </c>
      <c r="X3983" t="str">
        <f>IF(TelcoData2[[#This Row],[tenure]]&lt;=12,"0-12 Months",
IF(TelcoData2[[#This Row],[tenure]]&lt;=24,"13-24 Months",
IF(TelcoData2[[#This Row],[tenure]]&lt;=36,"25-36 Months",
IF(TelcoData2[[#This Row],[tenure]]&lt;=48,"37-48 Months",
IF(TelcoData2[[#This Row],[tenure]]&lt;=60,"49-60 Months",
"61-72 Months")))))</f>
        <v>0-12 Months</v>
      </c>
    </row>
    <row r="3984" spans="1:24" x14ac:dyDescent="0.3">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s="5">
        <v>1654.6</v>
      </c>
      <c r="U3984" t="s">
        <v>24</v>
      </c>
      <c r="V3984" s="5">
        <f>IFERROR(VALUE(TRIM(TelcoData2[[#This Row],[TotalCharges]])),"")</f>
        <v>1654.6</v>
      </c>
      <c r="W3984">
        <f>IF(TelcoData2[[#This Row],[Churn]]="Yes",1,0)</f>
        <v>0</v>
      </c>
      <c r="X3984" t="str">
        <f>IF(TelcoData2[[#This Row],[tenure]]&lt;=12,"0-12 Months",
IF(TelcoData2[[#This Row],[tenure]]&lt;=24,"13-24 Months",
IF(TelcoData2[[#This Row],[tenure]]&lt;=36,"25-36 Months",
IF(TelcoData2[[#This Row],[tenure]]&lt;=48,"37-48 Months",
IF(TelcoData2[[#This Row],[tenure]]&lt;=60,"49-60 Months",
"61-72 Months")))))</f>
        <v>61-72 Months</v>
      </c>
    </row>
    <row r="3985" spans="1:24" x14ac:dyDescent="0.3">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s="5">
        <v>24.25</v>
      </c>
      <c r="U3985" t="s">
        <v>23</v>
      </c>
      <c r="V3985" s="5">
        <f>IFERROR(VALUE(TRIM(TelcoData2[[#This Row],[TotalCharges]])),"")</f>
        <v>24.25</v>
      </c>
      <c r="W3985">
        <f>IF(TelcoData2[[#This Row],[Churn]]="Yes",1,0)</f>
        <v>1</v>
      </c>
      <c r="X3985" t="str">
        <f>IF(TelcoData2[[#This Row],[tenure]]&lt;=12,"0-12 Months",
IF(TelcoData2[[#This Row],[tenure]]&lt;=24,"13-24 Months",
IF(TelcoData2[[#This Row],[tenure]]&lt;=36,"25-36 Months",
IF(TelcoData2[[#This Row],[tenure]]&lt;=48,"37-48 Months",
IF(TelcoData2[[#This Row],[tenure]]&lt;=60,"49-60 Months",
"61-72 Months")))))</f>
        <v>0-12 Months</v>
      </c>
    </row>
    <row r="3986" spans="1:24" x14ac:dyDescent="0.3">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s="5">
        <v>1857.85</v>
      </c>
      <c r="U3986" t="s">
        <v>24</v>
      </c>
      <c r="V3986" s="5">
        <f>IFERROR(VALUE(TRIM(TelcoData2[[#This Row],[TotalCharges]])),"")</f>
        <v>1857.85</v>
      </c>
      <c r="W3986">
        <f>IF(TelcoData2[[#This Row],[Churn]]="Yes",1,0)</f>
        <v>0</v>
      </c>
      <c r="X3986" t="str">
        <f>IF(TelcoData2[[#This Row],[tenure]]&lt;=12,"0-12 Months",
IF(TelcoData2[[#This Row],[tenure]]&lt;=24,"13-24 Months",
IF(TelcoData2[[#This Row],[tenure]]&lt;=36,"25-36 Months",
IF(TelcoData2[[#This Row],[tenure]]&lt;=48,"37-48 Months",
IF(TelcoData2[[#This Row],[tenure]]&lt;=60,"49-60 Months",
"61-72 Months")))))</f>
        <v>61-72 Months</v>
      </c>
    </row>
    <row r="3987" spans="1:24" x14ac:dyDescent="0.3">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s="5">
        <v>825.1</v>
      </c>
      <c r="U3987" t="s">
        <v>24</v>
      </c>
      <c r="V3987" s="5">
        <f>IFERROR(VALUE(TRIM(TelcoData2[[#This Row],[TotalCharges]])),"")</f>
        <v>825.1</v>
      </c>
      <c r="W3987">
        <f>IF(TelcoData2[[#This Row],[Churn]]="Yes",1,0)</f>
        <v>0</v>
      </c>
      <c r="X3987" t="str">
        <f>IF(TelcoData2[[#This Row],[tenure]]&lt;=12,"0-12 Months",
IF(TelcoData2[[#This Row],[tenure]]&lt;=24,"13-24 Months",
IF(TelcoData2[[#This Row],[tenure]]&lt;=36,"25-36 Months",
IF(TelcoData2[[#This Row],[tenure]]&lt;=48,"37-48 Months",
IF(TelcoData2[[#This Row],[tenure]]&lt;=60,"49-60 Months",
"61-72 Months")))))</f>
        <v>13-24 Months</v>
      </c>
    </row>
    <row r="3988" spans="1:24" x14ac:dyDescent="0.3">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s="5">
        <v>6424.25</v>
      </c>
      <c r="U3988" t="s">
        <v>24</v>
      </c>
      <c r="V3988" s="5">
        <f>IFERROR(VALUE(TRIM(TelcoData2[[#This Row],[TotalCharges]])),"")</f>
        <v>6424.25</v>
      </c>
      <c r="W3988">
        <f>IF(TelcoData2[[#This Row],[Churn]]="Yes",1,0)</f>
        <v>0</v>
      </c>
      <c r="X3988" t="str">
        <f>IF(TelcoData2[[#This Row],[tenure]]&lt;=12,"0-12 Months",
IF(TelcoData2[[#This Row],[tenure]]&lt;=24,"13-24 Months",
IF(TelcoData2[[#This Row],[tenure]]&lt;=36,"25-36 Months",
IF(TelcoData2[[#This Row],[tenure]]&lt;=48,"37-48 Months",
IF(TelcoData2[[#This Row],[tenure]]&lt;=60,"49-60 Months",
"61-72 Months")))))</f>
        <v>61-72 Months</v>
      </c>
    </row>
    <row r="3989" spans="1:24" x14ac:dyDescent="0.3">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s="5">
        <v>837.95</v>
      </c>
      <c r="U3989" t="s">
        <v>23</v>
      </c>
      <c r="V3989" s="5">
        <f>IFERROR(VALUE(TRIM(TelcoData2[[#This Row],[TotalCharges]])),"")</f>
        <v>837.95</v>
      </c>
      <c r="W3989">
        <f>IF(TelcoData2[[#This Row],[Churn]]="Yes",1,0)</f>
        <v>1</v>
      </c>
      <c r="X3989" t="str">
        <f>IF(TelcoData2[[#This Row],[tenure]]&lt;=12,"0-12 Months",
IF(TelcoData2[[#This Row],[tenure]]&lt;=24,"13-24 Months",
IF(TelcoData2[[#This Row],[tenure]]&lt;=36,"25-36 Months",
IF(TelcoData2[[#This Row],[tenure]]&lt;=48,"37-48 Months",
IF(TelcoData2[[#This Row],[tenure]]&lt;=60,"49-60 Months",
"61-72 Months")))))</f>
        <v>0-12 Months</v>
      </c>
    </row>
    <row r="3990" spans="1:24" x14ac:dyDescent="0.3">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s="5">
        <v>4126.2</v>
      </c>
      <c r="U3990" t="s">
        <v>24</v>
      </c>
      <c r="V3990" s="5">
        <f>IFERROR(VALUE(TRIM(TelcoData2[[#This Row],[TotalCharges]])),"")</f>
        <v>4126.2</v>
      </c>
      <c r="W3990">
        <f>IF(TelcoData2[[#This Row],[Churn]]="Yes",1,0)</f>
        <v>0</v>
      </c>
      <c r="X3990" t="str">
        <f>IF(TelcoData2[[#This Row],[tenure]]&lt;=12,"0-12 Months",
IF(TelcoData2[[#This Row],[tenure]]&lt;=24,"13-24 Months",
IF(TelcoData2[[#This Row],[tenure]]&lt;=36,"25-36 Months",
IF(TelcoData2[[#This Row],[tenure]]&lt;=48,"37-48 Months",
IF(TelcoData2[[#This Row],[tenure]]&lt;=60,"49-60 Months",
"61-72 Months")))))</f>
        <v>49-60 Months</v>
      </c>
    </row>
    <row r="3991" spans="1:24" x14ac:dyDescent="0.3">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s="5">
        <v>330.8</v>
      </c>
      <c r="U3991" t="s">
        <v>24</v>
      </c>
      <c r="V3991" s="5">
        <f>IFERROR(VALUE(TRIM(TelcoData2[[#This Row],[TotalCharges]])),"")</f>
        <v>330.8</v>
      </c>
      <c r="W3991">
        <f>IF(TelcoData2[[#This Row],[Churn]]="Yes",1,0)</f>
        <v>0</v>
      </c>
      <c r="X3991" t="str">
        <f>IF(TelcoData2[[#This Row],[tenure]]&lt;=12,"0-12 Months",
IF(TelcoData2[[#This Row],[tenure]]&lt;=24,"13-24 Months",
IF(TelcoData2[[#This Row],[tenure]]&lt;=36,"25-36 Months",
IF(TelcoData2[[#This Row],[tenure]]&lt;=48,"37-48 Months",
IF(TelcoData2[[#This Row],[tenure]]&lt;=60,"49-60 Months",
"61-72 Months")))))</f>
        <v>0-12 Months</v>
      </c>
    </row>
    <row r="3992" spans="1:24" x14ac:dyDescent="0.3">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s="5">
        <v>1337.45</v>
      </c>
      <c r="U3992" t="s">
        <v>24</v>
      </c>
      <c r="V3992" s="5">
        <f>IFERROR(VALUE(TRIM(TelcoData2[[#This Row],[TotalCharges]])),"")</f>
        <v>1337.45</v>
      </c>
      <c r="W3992">
        <f>IF(TelcoData2[[#This Row],[Churn]]="Yes",1,0)</f>
        <v>0</v>
      </c>
      <c r="X3992" t="str">
        <f>IF(TelcoData2[[#This Row],[tenure]]&lt;=12,"0-12 Months",
IF(TelcoData2[[#This Row],[tenure]]&lt;=24,"13-24 Months",
IF(TelcoData2[[#This Row],[tenure]]&lt;=36,"25-36 Months",
IF(TelcoData2[[#This Row],[tenure]]&lt;=48,"37-48 Months",
IF(TelcoData2[[#This Row],[tenure]]&lt;=60,"49-60 Months",
"61-72 Months")))))</f>
        <v>13-24 Months</v>
      </c>
    </row>
    <row r="3993" spans="1:24" x14ac:dyDescent="0.3">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s="5">
        <v>362.2</v>
      </c>
      <c r="U3993" t="s">
        <v>23</v>
      </c>
      <c r="V3993" s="5">
        <f>IFERROR(VALUE(TRIM(TelcoData2[[#This Row],[TotalCharges]])),"")</f>
        <v>362.2</v>
      </c>
      <c r="W3993">
        <f>IF(TelcoData2[[#This Row],[Churn]]="Yes",1,0)</f>
        <v>1</v>
      </c>
      <c r="X3993" t="str">
        <f>IF(TelcoData2[[#This Row],[tenure]]&lt;=12,"0-12 Months",
IF(TelcoData2[[#This Row],[tenure]]&lt;=24,"13-24 Months",
IF(TelcoData2[[#This Row],[tenure]]&lt;=36,"25-36 Months",
IF(TelcoData2[[#This Row],[tenure]]&lt;=48,"37-48 Months",
IF(TelcoData2[[#This Row],[tenure]]&lt;=60,"49-60 Months",
"61-72 Months")))))</f>
        <v>0-12 Months</v>
      </c>
    </row>
    <row r="3994" spans="1:24" x14ac:dyDescent="0.3">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s="5">
        <v>5991.05</v>
      </c>
      <c r="U3994" t="s">
        <v>24</v>
      </c>
      <c r="V3994" s="5">
        <f>IFERROR(VALUE(TRIM(TelcoData2[[#This Row],[TotalCharges]])),"")</f>
        <v>5991.05</v>
      </c>
      <c r="W3994">
        <f>IF(TelcoData2[[#This Row],[Churn]]="Yes",1,0)</f>
        <v>0</v>
      </c>
      <c r="X3994" t="str">
        <f>IF(TelcoData2[[#This Row],[tenure]]&lt;=12,"0-12 Months",
IF(TelcoData2[[#This Row],[tenure]]&lt;=24,"13-24 Months",
IF(TelcoData2[[#This Row],[tenure]]&lt;=36,"25-36 Months",
IF(TelcoData2[[#This Row],[tenure]]&lt;=48,"37-48 Months",
IF(TelcoData2[[#This Row],[tenure]]&lt;=60,"49-60 Months",
"61-72 Months")))))</f>
        <v>61-72 Months</v>
      </c>
    </row>
    <row r="3995" spans="1:24" x14ac:dyDescent="0.3">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s="5">
        <v>4891.5</v>
      </c>
      <c r="U3995" t="s">
        <v>24</v>
      </c>
      <c r="V3995" s="5">
        <f>IFERROR(VALUE(TRIM(TelcoData2[[#This Row],[TotalCharges]])),"")</f>
        <v>4891.5</v>
      </c>
      <c r="W3995">
        <f>IF(TelcoData2[[#This Row],[Churn]]="Yes",1,0)</f>
        <v>0</v>
      </c>
      <c r="X3995" t="str">
        <f>IF(TelcoData2[[#This Row],[tenure]]&lt;=12,"0-12 Months",
IF(TelcoData2[[#This Row],[tenure]]&lt;=24,"13-24 Months",
IF(TelcoData2[[#This Row],[tenure]]&lt;=36,"25-36 Months",
IF(TelcoData2[[#This Row],[tenure]]&lt;=48,"37-48 Months",
IF(TelcoData2[[#This Row],[tenure]]&lt;=60,"49-60 Months",
"61-72 Months")))))</f>
        <v>61-72 Months</v>
      </c>
    </row>
    <row r="3996" spans="1:24" x14ac:dyDescent="0.3">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s="5">
        <v>5373.1</v>
      </c>
      <c r="U3996" t="s">
        <v>23</v>
      </c>
      <c r="V3996" s="5">
        <f>IFERROR(VALUE(TRIM(TelcoData2[[#This Row],[TotalCharges]])),"")</f>
        <v>5373.1</v>
      </c>
      <c r="W3996">
        <f>IF(TelcoData2[[#This Row],[Churn]]="Yes",1,0)</f>
        <v>1</v>
      </c>
      <c r="X3996" t="str">
        <f>IF(TelcoData2[[#This Row],[tenure]]&lt;=12,"0-12 Months",
IF(TelcoData2[[#This Row],[tenure]]&lt;=24,"13-24 Months",
IF(TelcoData2[[#This Row],[tenure]]&lt;=36,"25-36 Months",
IF(TelcoData2[[#This Row],[tenure]]&lt;=48,"37-48 Months",
IF(TelcoData2[[#This Row],[tenure]]&lt;=60,"49-60 Months",
"61-72 Months")))))</f>
        <v>49-60 Months</v>
      </c>
    </row>
    <row r="3997" spans="1:24" x14ac:dyDescent="0.3">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s="5">
        <v>2068.5500000000002</v>
      </c>
      <c r="U3997" t="s">
        <v>23</v>
      </c>
      <c r="V3997" s="5">
        <f>IFERROR(VALUE(TRIM(TelcoData2[[#This Row],[TotalCharges]])),"")</f>
        <v>2068.5500000000002</v>
      </c>
      <c r="W3997">
        <f>IF(TelcoData2[[#This Row],[Churn]]="Yes",1,0)</f>
        <v>1</v>
      </c>
      <c r="X3997" t="str">
        <f>IF(TelcoData2[[#This Row],[tenure]]&lt;=12,"0-12 Months",
IF(TelcoData2[[#This Row],[tenure]]&lt;=24,"13-24 Months",
IF(TelcoData2[[#This Row],[tenure]]&lt;=36,"25-36 Months",
IF(TelcoData2[[#This Row],[tenure]]&lt;=48,"37-48 Months",
IF(TelcoData2[[#This Row],[tenure]]&lt;=60,"49-60 Months",
"61-72 Months")))))</f>
        <v>25-36 Months</v>
      </c>
    </row>
    <row r="3998" spans="1:24" x14ac:dyDescent="0.3">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s="5">
        <v>487.05</v>
      </c>
      <c r="U3998" t="s">
        <v>24</v>
      </c>
      <c r="V3998" s="5">
        <f>IFERROR(VALUE(TRIM(TelcoData2[[#This Row],[TotalCharges]])),"")</f>
        <v>487.05</v>
      </c>
      <c r="W3998">
        <f>IF(TelcoData2[[#This Row],[Churn]]="Yes",1,0)</f>
        <v>0</v>
      </c>
      <c r="X3998" t="str">
        <f>IF(TelcoData2[[#This Row],[tenure]]&lt;=12,"0-12 Months",
IF(TelcoData2[[#This Row],[tenure]]&lt;=24,"13-24 Months",
IF(TelcoData2[[#This Row],[tenure]]&lt;=36,"25-36 Months",
IF(TelcoData2[[#This Row],[tenure]]&lt;=48,"37-48 Months",
IF(TelcoData2[[#This Row],[tenure]]&lt;=60,"49-60 Months",
"61-72 Months")))))</f>
        <v>13-24 Months</v>
      </c>
    </row>
    <row r="3999" spans="1:24" x14ac:dyDescent="0.3">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s="5">
        <v>4131.2</v>
      </c>
      <c r="U3999" t="s">
        <v>24</v>
      </c>
      <c r="V3999" s="5">
        <f>IFERROR(VALUE(TRIM(TelcoData2[[#This Row],[TotalCharges]])),"")</f>
        <v>4131.2</v>
      </c>
      <c r="W3999">
        <f>IF(TelcoData2[[#This Row],[Churn]]="Yes",1,0)</f>
        <v>0</v>
      </c>
      <c r="X3999" t="str">
        <f>IF(TelcoData2[[#This Row],[tenure]]&lt;=12,"0-12 Months",
IF(TelcoData2[[#This Row],[tenure]]&lt;=24,"13-24 Months",
IF(TelcoData2[[#This Row],[tenure]]&lt;=36,"25-36 Months",
IF(TelcoData2[[#This Row],[tenure]]&lt;=48,"37-48 Months",
IF(TelcoData2[[#This Row],[tenure]]&lt;=60,"49-60 Months",
"61-72 Months")))))</f>
        <v>61-72 Months</v>
      </c>
    </row>
    <row r="4000" spans="1:24" x14ac:dyDescent="0.3">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s="5">
        <v>2301.15</v>
      </c>
      <c r="U4000" t="s">
        <v>24</v>
      </c>
      <c r="V4000" s="5">
        <f>IFERROR(VALUE(TRIM(TelcoData2[[#This Row],[TotalCharges]])),"")</f>
        <v>2301.15</v>
      </c>
      <c r="W4000">
        <f>IF(TelcoData2[[#This Row],[Churn]]="Yes",1,0)</f>
        <v>0</v>
      </c>
      <c r="X4000" t="str">
        <f>IF(TelcoData2[[#This Row],[tenure]]&lt;=12,"0-12 Months",
IF(TelcoData2[[#This Row],[tenure]]&lt;=24,"13-24 Months",
IF(TelcoData2[[#This Row],[tenure]]&lt;=36,"25-36 Months",
IF(TelcoData2[[#This Row],[tenure]]&lt;=48,"37-48 Months",
IF(TelcoData2[[#This Row],[tenure]]&lt;=60,"49-60 Months",
"61-72 Months")))))</f>
        <v>37-48 Months</v>
      </c>
    </row>
    <row r="4001" spans="1:24" x14ac:dyDescent="0.3">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s="5">
        <v>131.65</v>
      </c>
      <c r="U4001" t="s">
        <v>23</v>
      </c>
      <c r="V4001" s="5">
        <f>IFERROR(VALUE(TRIM(TelcoData2[[#This Row],[TotalCharges]])),"")</f>
        <v>131.65</v>
      </c>
      <c r="W4001">
        <f>IF(TelcoData2[[#This Row],[Churn]]="Yes",1,0)</f>
        <v>1</v>
      </c>
      <c r="X4001" t="str">
        <f>IF(TelcoData2[[#This Row],[tenure]]&lt;=12,"0-12 Months",
IF(TelcoData2[[#This Row],[tenure]]&lt;=24,"13-24 Months",
IF(TelcoData2[[#This Row],[tenure]]&lt;=36,"25-36 Months",
IF(TelcoData2[[#This Row],[tenure]]&lt;=48,"37-48 Months",
IF(TelcoData2[[#This Row],[tenure]]&lt;=60,"49-60 Months",
"61-72 Months")))))</f>
        <v>0-12 Months</v>
      </c>
    </row>
    <row r="4002" spans="1:24" x14ac:dyDescent="0.3">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s="5">
        <v>4036</v>
      </c>
      <c r="U4002" t="s">
        <v>24</v>
      </c>
      <c r="V4002" s="5">
        <f>IFERROR(VALUE(TRIM(TelcoData2[[#This Row],[TotalCharges]])),"")</f>
        <v>4036</v>
      </c>
      <c r="W4002">
        <f>IF(TelcoData2[[#This Row],[Churn]]="Yes",1,0)</f>
        <v>0</v>
      </c>
      <c r="X4002" t="str">
        <f>IF(TelcoData2[[#This Row],[tenure]]&lt;=12,"0-12 Months",
IF(TelcoData2[[#This Row],[tenure]]&lt;=24,"13-24 Months",
IF(TelcoData2[[#This Row],[tenure]]&lt;=36,"25-36 Months",
IF(TelcoData2[[#This Row],[tenure]]&lt;=48,"37-48 Months",
IF(TelcoData2[[#This Row],[tenure]]&lt;=60,"49-60 Months",
"61-72 Months")))))</f>
        <v>37-48 Months</v>
      </c>
    </row>
    <row r="4003" spans="1:24" x14ac:dyDescent="0.3">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s="5">
        <v>4900.6499999999996</v>
      </c>
      <c r="U4003" t="s">
        <v>24</v>
      </c>
      <c r="V4003" s="5">
        <f>IFERROR(VALUE(TRIM(TelcoData2[[#This Row],[TotalCharges]])),"")</f>
        <v>4900.6499999999996</v>
      </c>
      <c r="W4003">
        <f>IF(TelcoData2[[#This Row],[Churn]]="Yes",1,0)</f>
        <v>0</v>
      </c>
      <c r="X4003" t="str">
        <f>IF(TelcoData2[[#This Row],[tenure]]&lt;=12,"0-12 Months",
IF(TelcoData2[[#This Row],[tenure]]&lt;=24,"13-24 Months",
IF(TelcoData2[[#This Row],[tenure]]&lt;=36,"25-36 Months",
IF(TelcoData2[[#This Row],[tenure]]&lt;=48,"37-48 Months",
IF(TelcoData2[[#This Row],[tenure]]&lt;=60,"49-60 Months",
"61-72 Months")))))</f>
        <v>37-48 Months</v>
      </c>
    </row>
    <row r="4004" spans="1:24" x14ac:dyDescent="0.3">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s="5">
        <v>5727.45</v>
      </c>
      <c r="U4004" t="s">
        <v>24</v>
      </c>
      <c r="V4004" s="5">
        <f>IFERROR(VALUE(TRIM(TelcoData2[[#This Row],[TotalCharges]])),"")</f>
        <v>5727.45</v>
      </c>
      <c r="W4004">
        <f>IF(TelcoData2[[#This Row],[Churn]]="Yes",1,0)</f>
        <v>0</v>
      </c>
      <c r="X4004" t="str">
        <f>IF(TelcoData2[[#This Row],[tenure]]&lt;=12,"0-12 Months",
IF(TelcoData2[[#This Row],[tenure]]&lt;=24,"13-24 Months",
IF(TelcoData2[[#This Row],[tenure]]&lt;=36,"25-36 Months",
IF(TelcoData2[[#This Row],[tenure]]&lt;=48,"37-48 Months",
IF(TelcoData2[[#This Row],[tenure]]&lt;=60,"49-60 Months",
"61-72 Months")))))</f>
        <v>61-72 Months</v>
      </c>
    </row>
    <row r="4005" spans="1:24" x14ac:dyDescent="0.3">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s="5">
        <v>743.05</v>
      </c>
      <c r="U4005" t="s">
        <v>24</v>
      </c>
      <c r="V4005" s="5">
        <f>IFERROR(VALUE(TRIM(TelcoData2[[#This Row],[TotalCharges]])),"")</f>
        <v>743.05</v>
      </c>
      <c r="W4005">
        <f>IF(TelcoData2[[#This Row],[Churn]]="Yes",1,0)</f>
        <v>0</v>
      </c>
      <c r="X4005" t="str">
        <f>IF(TelcoData2[[#This Row],[tenure]]&lt;=12,"0-12 Months",
IF(TelcoData2[[#This Row],[tenure]]&lt;=24,"13-24 Months",
IF(TelcoData2[[#This Row],[tenure]]&lt;=36,"25-36 Months",
IF(TelcoData2[[#This Row],[tenure]]&lt;=48,"37-48 Months",
IF(TelcoData2[[#This Row],[tenure]]&lt;=60,"49-60 Months",
"61-72 Months")))))</f>
        <v>37-48 Months</v>
      </c>
    </row>
    <row r="4006" spans="1:24" x14ac:dyDescent="0.3">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s="5">
        <v>4804.6499999999996</v>
      </c>
      <c r="U4006" t="s">
        <v>24</v>
      </c>
      <c r="V4006" s="5">
        <f>IFERROR(VALUE(TRIM(TelcoData2[[#This Row],[TotalCharges]])),"")</f>
        <v>4804.6499999999996</v>
      </c>
      <c r="W4006">
        <f>IF(TelcoData2[[#This Row],[Churn]]="Yes",1,0)</f>
        <v>0</v>
      </c>
      <c r="X4006" t="str">
        <f>IF(TelcoData2[[#This Row],[tenure]]&lt;=12,"0-12 Months",
IF(TelcoData2[[#This Row],[tenure]]&lt;=24,"13-24 Months",
IF(TelcoData2[[#This Row],[tenure]]&lt;=36,"25-36 Months",
IF(TelcoData2[[#This Row],[tenure]]&lt;=48,"37-48 Months",
IF(TelcoData2[[#This Row],[tenure]]&lt;=60,"49-60 Months",
"61-72 Months")))))</f>
        <v>61-72 Months</v>
      </c>
    </row>
    <row r="4007" spans="1:24" x14ac:dyDescent="0.3">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s="5">
        <v>24.05</v>
      </c>
      <c r="U4007" t="s">
        <v>23</v>
      </c>
      <c r="V4007" s="5">
        <f>IFERROR(VALUE(TRIM(TelcoData2[[#This Row],[TotalCharges]])),"")</f>
        <v>24.05</v>
      </c>
      <c r="W4007">
        <f>IF(TelcoData2[[#This Row],[Churn]]="Yes",1,0)</f>
        <v>1</v>
      </c>
      <c r="X4007" t="str">
        <f>IF(TelcoData2[[#This Row],[tenure]]&lt;=12,"0-12 Months",
IF(TelcoData2[[#This Row],[tenure]]&lt;=24,"13-24 Months",
IF(TelcoData2[[#This Row],[tenure]]&lt;=36,"25-36 Months",
IF(TelcoData2[[#This Row],[tenure]]&lt;=48,"37-48 Months",
IF(TelcoData2[[#This Row],[tenure]]&lt;=60,"49-60 Months",
"61-72 Months")))))</f>
        <v>0-12 Months</v>
      </c>
    </row>
    <row r="4008" spans="1:24" x14ac:dyDescent="0.3">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s="5">
        <v>1414.65</v>
      </c>
      <c r="U4008" t="s">
        <v>24</v>
      </c>
      <c r="V4008" s="5">
        <f>IFERROR(VALUE(TRIM(TelcoData2[[#This Row],[TotalCharges]])),"")</f>
        <v>1414.65</v>
      </c>
      <c r="W4008">
        <f>IF(TelcoData2[[#This Row],[Churn]]="Yes",1,0)</f>
        <v>0</v>
      </c>
      <c r="X4008" t="str">
        <f>IF(TelcoData2[[#This Row],[tenure]]&lt;=12,"0-12 Months",
IF(TelcoData2[[#This Row],[tenure]]&lt;=24,"13-24 Months",
IF(TelcoData2[[#This Row],[tenure]]&lt;=36,"25-36 Months",
IF(TelcoData2[[#This Row],[tenure]]&lt;=48,"37-48 Months",
IF(TelcoData2[[#This Row],[tenure]]&lt;=60,"49-60 Months",
"61-72 Months")))))</f>
        <v>61-72 Months</v>
      </c>
    </row>
    <row r="4009" spans="1:24" x14ac:dyDescent="0.3">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s="5">
        <v>1443.65</v>
      </c>
      <c r="U4009" t="s">
        <v>24</v>
      </c>
      <c r="V4009" s="5">
        <f>IFERROR(VALUE(TRIM(TelcoData2[[#This Row],[TotalCharges]])),"")</f>
        <v>1443.65</v>
      </c>
      <c r="W4009">
        <f>IF(TelcoData2[[#This Row],[Churn]]="Yes",1,0)</f>
        <v>0</v>
      </c>
      <c r="X4009" t="str">
        <f>IF(TelcoData2[[#This Row],[tenure]]&lt;=12,"0-12 Months",
IF(TelcoData2[[#This Row],[tenure]]&lt;=24,"13-24 Months",
IF(TelcoData2[[#This Row],[tenure]]&lt;=36,"25-36 Months",
IF(TelcoData2[[#This Row],[tenure]]&lt;=48,"37-48 Months",
IF(TelcoData2[[#This Row],[tenure]]&lt;=60,"49-60 Months",
"61-72 Months")))))</f>
        <v>49-60 Months</v>
      </c>
    </row>
    <row r="4010" spans="1:24" x14ac:dyDescent="0.3">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s="5">
        <v>2898.95</v>
      </c>
      <c r="U4010" t="s">
        <v>24</v>
      </c>
      <c r="V4010" s="5">
        <f>IFERROR(VALUE(TRIM(TelcoData2[[#This Row],[TotalCharges]])),"")</f>
        <v>2898.95</v>
      </c>
      <c r="W4010">
        <f>IF(TelcoData2[[#This Row],[Churn]]="Yes",1,0)</f>
        <v>0</v>
      </c>
      <c r="X4010" t="str">
        <f>IF(TelcoData2[[#This Row],[tenure]]&lt;=12,"0-12 Months",
IF(TelcoData2[[#This Row],[tenure]]&lt;=24,"13-24 Months",
IF(TelcoData2[[#This Row],[tenure]]&lt;=36,"25-36 Months",
IF(TelcoData2[[#This Row],[tenure]]&lt;=48,"37-48 Months",
IF(TelcoData2[[#This Row],[tenure]]&lt;=60,"49-60 Months",
"61-72 Months")))))</f>
        <v>49-60 Months</v>
      </c>
    </row>
    <row r="4011" spans="1:24" x14ac:dyDescent="0.3">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s="5">
        <v>5309.5</v>
      </c>
      <c r="U4011" t="s">
        <v>24</v>
      </c>
      <c r="V4011" s="5">
        <f>IFERROR(VALUE(TRIM(TelcoData2[[#This Row],[TotalCharges]])),"")</f>
        <v>5309.5</v>
      </c>
      <c r="W4011">
        <f>IF(TelcoData2[[#This Row],[Churn]]="Yes",1,0)</f>
        <v>0</v>
      </c>
      <c r="X4011" t="str">
        <f>IF(TelcoData2[[#This Row],[tenure]]&lt;=12,"0-12 Months",
IF(TelcoData2[[#This Row],[tenure]]&lt;=24,"13-24 Months",
IF(TelcoData2[[#This Row],[tenure]]&lt;=36,"25-36 Months",
IF(TelcoData2[[#This Row],[tenure]]&lt;=48,"37-48 Months",
IF(TelcoData2[[#This Row],[tenure]]&lt;=60,"49-60 Months",
"61-72 Months")))))</f>
        <v>61-72 Months</v>
      </c>
    </row>
    <row r="4012" spans="1:24" x14ac:dyDescent="0.3">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s="5">
        <v>20.399999999999999</v>
      </c>
      <c r="U4012" t="s">
        <v>24</v>
      </c>
      <c r="V4012" s="5">
        <f>IFERROR(VALUE(TRIM(TelcoData2[[#This Row],[TotalCharges]])),"")</f>
        <v>20.399999999999999</v>
      </c>
      <c r="W4012">
        <f>IF(TelcoData2[[#This Row],[Churn]]="Yes",1,0)</f>
        <v>0</v>
      </c>
      <c r="X4012" t="str">
        <f>IF(TelcoData2[[#This Row],[tenure]]&lt;=12,"0-12 Months",
IF(TelcoData2[[#This Row],[tenure]]&lt;=24,"13-24 Months",
IF(TelcoData2[[#This Row],[tenure]]&lt;=36,"25-36 Months",
IF(TelcoData2[[#This Row],[tenure]]&lt;=48,"37-48 Months",
IF(TelcoData2[[#This Row],[tenure]]&lt;=60,"49-60 Months",
"61-72 Months")))))</f>
        <v>0-12 Months</v>
      </c>
    </row>
    <row r="4013" spans="1:24" x14ac:dyDescent="0.3">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s="5">
        <v>451.55</v>
      </c>
      <c r="U4013" t="s">
        <v>24</v>
      </c>
      <c r="V4013" s="5">
        <f>IFERROR(VALUE(TRIM(TelcoData2[[#This Row],[TotalCharges]])),"")</f>
        <v>451.55</v>
      </c>
      <c r="W4013">
        <f>IF(TelcoData2[[#This Row],[Churn]]="Yes",1,0)</f>
        <v>0</v>
      </c>
      <c r="X4013" t="str">
        <f>IF(TelcoData2[[#This Row],[tenure]]&lt;=12,"0-12 Months",
IF(TelcoData2[[#This Row],[tenure]]&lt;=24,"13-24 Months",
IF(TelcoData2[[#This Row],[tenure]]&lt;=36,"25-36 Months",
IF(TelcoData2[[#This Row],[tenure]]&lt;=48,"37-48 Months",
IF(TelcoData2[[#This Row],[tenure]]&lt;=60,"49-60 Months",
"61-72 Months")))))</f>
        <v>13-24 Months</v>
      </c>
    </row>
    <row r="4014" spans="1:24" x14ac:dyDescent="0.3">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s="5">
        <v>50.55</v>
      </c>
      <c r="U4014" t="s">
        <v>23</v>
      </c>
      <c r="V4014" s="5">
        <f>IFERROR(VALUE(TRIM(TelcoData2[[#This Row],[TotalCharges]])),"")</f>
        <v>50.55</v>
      </c>
      <c r="W4014">
        <f>IF(TelcoData2[[#This Row],[Churn]]="Yes",1,0)</f>
        <v>1</v>
      </c>
      <c r="X4014" t="str">
        <f>IF(TelcoData2[[#This Row],[tenure]]&lt;=12,"0-12 Months",
IF(TelcoData2[[#This Row],[tenure]]&lt;=24,"13-24 Months",
IF(TelcoData2[[#This Row],[tenure]]&lt;=36,"25-36 Months",
IF(TelcoData2[[#This Row],[tenure]]&lt;=48,"37-48 Months",
IF(TelcoData2[[#This Row],[tenure]]&lt;=60,"49-60 Months",
"61-72 Months")))))</f>
        <v>0-12 Months</v>
      </c>
    </row>
    <row r="4015" spans="1:24" x14ac:dyDescent="0.3">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s="5">
        <v>117.05</v>
      </c>
      <c r="U4015" t="s">
        <v>24</v>
      </c>
      <c r="V4015" s="5">
        <f>IFERROR(VALUE(TRIM(TelcoData2[[#This Row],[TotalCharges]])),"")</f>
        <v>117.05</v>
      </c>
      <c r="W4015">
        <f>IF(TelcoData2[[#This Row],[Churn]]="Yes",1,0)</f>
        <v>0</v>
      </c>
      <c r="X4015" t="str">
        <f>IF(TelcoData2[[#This Row],[tenure]]&lt;=12,"0-12 Months",
IF(TelcoData2[[#This Row],[tenure]]&lt;=24,"13-24 Months",
IF(TelcoData2[[#This Row],[tenure]]&lt;=36,"25-36 Months",
IF(TelcoData2[[#This Row],[tenure]]&lt;=48,"37-48 Months",
IF(TelcoData2[[#This Row],[tenure]]&lt;=60,"49-60 Months",
"61-72 Months")))))</f>
        <v>0-12 Months</v>
      </c>
    </row>
    <row r="4016" spans="1:24" x14ac:dyDescent="0.3">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s="5">
        <v>5839.3</v>
      </c>
      <c r="U4016" t="s">
        <v>24</v>
      </c>
      <c r="V4016" s="5">
        <f>IFERROR(VALUE(TRIM(TelcoData2[[#This Row],[TotalCharges]])),"")</f>
        <v>5839.3</v>
      </c>
      <c r="W4016">
        <f>IF(TelcoData2[[#This Row],[Churn]]="Yes",1,0)</f>
        <v>0</v>
      </c>
      <c r="X4016" t="str">
        <f>IF(TelcoData2[[#This Row],[tenure]]&lt;=12,"0-12 Months",
IF(TelcoData2[[#This Row],[tenure]]&lt;=24,"13-24 Months",
IF(TelcoData2[[#This Row],[tenure]]&lt;=36,"25-36 Months",
IF(TelcoData2[[#This Row],[tenure]]&lt;=48,"37-48 Months",
IF(TelcoData2[[#This Row],[tenure]]&lt;=60,"49-60 Months",
"61-72 Months")))))</f>
        <v>49-60 Months</v>
      </c>
    </row>
    <row r="4017" spans="1:24" x14ac:dyDescent="0.3">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s="5">
        <v>1893.5</v>
      </c>
      <c r="U4017" t="s">
        <v>24</v>
      </c>
      <c r="V4017" s="5">
        <f>IFERROR(VALUE(TRIM(TelcoData2[[#This Row],[TotalCharges]])),"")</f>
        <v>1893.5</v>
      </c>
      <c r="W4017">
        <f>IF(TelcoData2[[#This Row],[Churn]]="Yes",1,0)</f>
        <v>0</v>
      </c>
      <c r="X4017" t="str">
        <f>IF(TelcoData2[[#This Row],[tenure]]&lt;=12,"0-12 Months",
IF(TelcoData2[[#This Row],[tenure]]&lt;=24,"13-24 Months",
IF(TelcoData2[[#This Row],[tenure]]&lt;=36,"25-36 Months",
IF(TelcoData2[[#This Row],[tenure]]&lt;=48,"37-48 Months",
IF(TelcoData2[[#This Row],[tenure]]&lt;=60,"49-60 Months",
"61-72 Months")))))</f>
        <v>25-36 Months</v>
      </c>
    </row>
    <row r="4018" spans="1:24" x14ac:dyDescent="0.3">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s="5">
        <v>45.35</v>
      </c>
      <c r="U4018" t="s">
        <v>24</v>
      </c>
      <c r="V4018" s="5">
        <f>IFERROR(VALUE(TRIM(TelcoData2[[#This Row],[TotalCharges]])),"")</f>
        <v>45.35</v>
      </c>
      <c r="W4018">
        <f>IF(TelcoData2[[#This Row],[Churn]]="Yes",1,0)</f>
        <v>0</v>
      </c>
      <c r="X4018" t="str">
        <f>IF(TelcoData2[[#This Row],[tenure]]&lt;=12,"0-12 Months",
IF(TelcoData2[[#This Row],[tenure]]&lt;=24,"13-24 Months",
IF(TelcoData2[[#This Row],[tenure]]&lt;=36,"25-36 Months",
IF(TelcoData2[[#This Row],[tenure]]&lt;=48,"37-48 Months",
IF(TelcoData2[[#This Row],[tenure]]&lt;=60,"49-60 Months",
"61-72 Months")))))</f>
        <v>0-12 Months</v>
      </c>
    </row>
    <row r="4019" spans="1:24" x14ac:dyDescent="0.3">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s="5">
        <v>1654.45</v>
      </c>
      <c r="U4019" t="s">
        <v>24</v>
      </c>
      <c r="V4019" s="5">
        <f>IFERROR(VALUE(TRIM(TelcoData2[[#This Row],[TotalCharges]])),"")</f>
        <v>1654.45</v>
      </c>
      <c r="W4019">
        <f>IF(TelcoData2[[#This Row],[Churn]]="Yes",1,0)</f>
        <v>0</v>
      </c>
      <c r="X4019" t="str">
        <f>IF(TelcoData2[[#This Row],[tenure]]&lt;=12,"0-12 Months",
IF(TelcoData2[[#This Row],[tenure]]&lt;=24,"13-24 Months",
IF(TelcoData2[[#This Row],[tenure]]&lt;=36,"25-36 Months",
IF(TelcoData2[[#This Row],[tenure]]&lt;=48,"37-48 Months",
IF(TelcoData2[[#This Row],[tenure]]&lt;=60,"49-60 Months",
"61-72 Months")))))</f>
        <v>25-36 Months</v>
      </c>
    </row>
    <row r="4020" spans="1:24" x14ac:dyDescent="0.3">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s="5">
        <v>477.05</v>
      </c>
      <c r="U4020" t="s">
        <v>24</v>
      </c>
      <c r="V4020" s="5">
        <f>IFERROR(VALUE(TRIM(TelcoData2[[#This Row],[TotalCharges]])),"")</f>
        <v>477.05</v>
      </c>
      <c r="W4020">
        <f>IF(TelcoData2[[#This Row],[Churn]]="Yes",1,0)</f>
        <v>0</v>
      </c>
      <c r="X4020" t="str">
        <f>IF(TelcoData2[[#This Row],[tenure]]&lt;=12,"0-12 Months",
IF(TelcoData2[[#This Row],[tenure]]&lt;=24,"13-24 Months",
IF(TelcoData2[[#This Row],[tenure]]&lt;=36,"25-36 Months",
IF(TelcoData2[[#This Row],[tenure]]&lt;=48,"37-48 Months",
IF(TelcoData2[[#This Row],[tenure]]&lt;=60,"49-60 Months",
"61-72 Months")))))</f>
        <v>0-12 Months</v>
      </c>
    </row>
    <row r="4021" spans="1:24" x14ac:dyDescent="0.3">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s="5">
        <v>1415.55</v>
      </c>
      <c r="U4021" t="s">
        <v>23</v>
      </c>
      <c r="V4021" s="5">
        <f>IFERROR(VALUE(TRIM(TelcoData2[[#This Row],[TotalCharges]])),"")</f>
        <v>1415.55</v>
      </c>
      <c r="W4021">
        <f>IF(TelcoData2[[#This Row],[Churn]]="Yes",1,0)</f>
        <v>1</v>
      </c>
      <c r="X4021" t="str">
        <f>IF(TelcoData2[[#This Row],[tenure]]&lt;=12,"0-12 Months",
IF(TelcoData2[[#This Row],[tenure]]&lt;=24,"13-24 Months",
IF(TelcoData2[[#This Row],[tenure]]&lt;=36,"25-36 Months",
IF(TelcoData2[[#This Row],[tenure]]&lt;=48,"37-48 Months",
IF(TelcoData2[[#This Row],[tenure]]&lt;=60,"49-60 Months",
"61-72 Months")))))</f>
        <v>13-24 Months</v>
      </c>
    </row>
    <row r="4022" spans="1:24" x14ac:dyDescent="0.3">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s="5">
        <v>4546</v>
      </c>
      <c r="U4022" t="s">
        <v>24</v>
      </c>
      <c r="V4022" s="5">
        <f>IFERROR(VALUE(TRIM(TelcoData2[[#This Row],[TotalCharges]])),"")</f>
        <v>4546</v>
      </c>
      <c r="W4022">
        <f>IF(TelcoData2[[#This Row],[Churn]]="Yes",1,0)</f>
        <v>0</v>
      </c>
      <c r="X4022" t="str">
        <f>IF(TelcoData2[[#This Row],[tenure]]&lt;=12,"0-12 Months",
IF(TelcoData2[[#This Row],[tenure]]&lt;=24,"13-24 Months",
IF(TelcoData2[[#This Row],[tenure]]&lt;=36,"25-36 Months",
IF(TelcoData2[[#This Row],[tenure]]&lt;=48,"37-48 Months",
IF(TelcoData2[[#This Row],[tenure]]&lt;=60,"49-60 Months",
"61-72 Months")))))</f>
        <v>61-72 Months</v>
      </c>
    </row>
    <row r="4023" spans="1:24" x14ac:dyDescent="0.3">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s="5">
        <v>20.5</v>
      </c>
      <c r="U4023" t="s">
        <v>23</v>
      </c>
      <c r="V4023" s="5">
        <f>IFERROR(VALUE(TRIM(TelcoData2[[#This Row],[TotalCharges]])),"")</f>
        <v>20.5</v>
      </c>
      <c r="W4023">
        <f>IF(TelcoData2[[#This Row],[Churn]]="Yes",1,0)</f>
        <v>1</v>
      </c>
      <c r="X4023" t="str">
        <f>IF(TelcoData2[[#This Row],[tenure]]&lt;=12,"0-12 Months",
IF(TelcoData2[[#This Row],[tenure]]&lt;=24,"13-24 Months",
IF(TelcoData2[[#This Row],[tenure]]&lt;=36,"25-36 Months",
IF(TelcoData2[[#This Row],[tenure]]&lt;=48,"37-48 Months",
IF(TelcoData2[[#This Row],[tenure]]&lt;=60,"49-60 Months",
"61-72 Months")))))</f>
        <v>0-12 Months</v>
      </c>
    </row>
    <row r="4024" spans="1:24" x14ac:dyDescent="0.3">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s="5">
        <v>163.19999999999999</v>
      </c>
      <c r="U4024" t="s">
        <v>24</v>
      </c>
      <c r="V4024" s="5">
        <f>IFERROR(VALUE(TRIM(TelcoData2[[#This Row],[TotalCharges]])),"")</f>
        <v>163.19999999999999</v>
      </c>
      <c r="W4024">
        <f>IF(TelcoData2[[#This Row],[Churn]]="Yes",1,0)</f>
        <v>0</v>
      </c>
      <c r="X4024" t="str">
        <f>IF(TelcoData2[[#This Row],[tenure]]&lt;=12,"0-12 Months",
IF(TelcoData2[[#This Row],[tenure]]&lt;=24,"13-24 Months",
IF(TelcoData2[[#This Row],[tenure]]&lt;=36,"25-36 Months",
IF(TelcoData2[[#This Row],[tenure]]&lt;=48,"37-48 Months",
IF(TelcoData2[[#This Row],[tenure]]&lt;=60,"49-60 Months",
"61-72 Months")))))</f>
        <v>0-12 Months</v>
      </c>
    </row>
    <row r="4025" spans="1:24" x14ac:dyDescent="0.3">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s="5">
        <v>849.9</v>
      </c>
      <c r="U4025" t="s">
        <v>24</v>
      </c>
      <c r="V4025" s="5">
        <f>IFERROR(VALUE(TRIM(TelcoData2[[#This Row],[TotalCharges]])),"")</f>
        <v>849.9</v>
      </c>
      <c r="W4025">
        <f>IF(TelcoData2[[#This Row],[Churn]]="Yes",1,0)</f>
        <v>0</v>
      </c>
      <c r="X4025" t="str">
        <f>IF(TelcoData2[[#This Row],[tenure]]&lt;=12,"0-12 Months",
IF(TelcoData2[[#This Row],[tenure]]&lt;=24,"13-24 Months",
IF(TelcoData2[[#This Row],[tenure]]&lt;=36,"25-36 Months",
IF(TelcoData2[[#This Row],[tenure]]&lt;=48,"37-48 Months",
IF(TelcoData2[[#This Row],[tenure]]&lt;=60,"49-60 Months",
"61-72 Months")))))</f>
        <v>37-48 Months</v>
      </c>
    </row>
    <row r="4026" spans="1:24" x14ac:dyDescent="0.3">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s="5">
        <v>189.95</v>
      </c>
      <c r="U4026" t="s">
        <v>24</v>
      </c>
      <c r="V4026" s="5">
        <f>IFERROR(VALUE(TRIM(TelcoData2[[#This Row],[TotalCharges]])),"")</f>
        <v>189.95</v>
      </c>
      <c r="W4026">
        <f>IF(TelcoData2[[#This Row],[Churn]]="Yes",1,0)</f>
        <v>0</v>
      </c>
      <c r="X4026" t="str">
        <f>IF(TelcoData2[[#This Row],[tenure]]&lt;=12,"0-12 Months",
IF(TelcoData2[[#This Row],[tenure]]&lt;=24,"13-24 Months",
IF(TelcoData2[[#This Row],[tenure]]&lt;=36,"25-36 Months",
IF(TelcoData2[[#This Row],[tenure]]&lt;=48,"37-48 Months",
IF(TelcoData2[[#This Row],[tenure]]&lt;=60,"49-60 Months",
"61-72 Months")))))</f>
        <v>0-12 Months</v>
      </c>
    </row>
    <row r="4027" spans="1:24" x14ac:dyDescent="0.3">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s="5">
        <v>321.89999999999998</v>
      </c>
      <c r="U4027" t="s">
        <v>23</v>
      </c>
      <c r="V4027" s="5">
        <f>IFERROR(VALUE(TRIM(TelcoData2[[#This Row],[TotalCharges]])),"")</f>
        <v>321.89999999999998</v>
      </c>
      <c r="W4027">
        <f>IF(TelcoData2[[#This Row],[Churn]]="Yes",1,0)</f>
        <v>1</v>
      </c>
      <c r="X4027" t="str">
        <f>IF(TelcoData2[[#This Row],[tenure]]&lt;=12,"0-12 Months",
IF(TelcoData2[[#This Row],[tenure]]&lt;=24,"13-24 Months",
IF(TelcoData2[[#This Row],[tenure]]&lt;=36,"25-36 Months",
IF(TelcoData2[[#This Row],[tenure]]&lt;=48,"37-48 Months",
IF(TelcoData2[[#This Row],[tenure]]&lt;=60,"49-60 Months",
"61-72 Months")))))</f>
        <v>0-12 Months</v>
      </c>
    </row>
    <row r="4028" spans="1:24" x14ac:dyDescent="0.3">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s="5">
        <v>8058.55</v>
      </c>
      <c r="U4028" t="s">
        <v>24</v>
      </c>
      <c r="V4028" s="5">
        <f>IFERROR(VALUE(TRIM(TelcoData2[[#This Row],[TotalCharges]])),"")</f>
        <v>8058.55</v>
      </c>
      <c r="W4028">
        <f>IF(TelcoData2[[#This Row],[Churn]]="Yes",1,0)</f>
        <v>0</v>
      </c>
      <c r="X4028" t="str">
        <f>IF(TelcoData2[[#This Row],[tenure]]&lt;=12,"0-12 Months",
IF(TelcoData2[[#This Row],[tenure]]&lt;=24,"13-24 Months",
IF(TelcoData2[[#This Row],[tenure]]&lt;=36,"25-36 Months",
IF(TelcoData2[[#This Row],[tenure]]&lt;=48,"37-48 Months",
IF(TelcoData2[[#This Row],[tenure]]&lt;=60,"49-60 Months",
"61-72 Months")))))</f>
        <v>61-72 Months</v>
      </c>
    </row>
    <row r="4029" spans="1:24" x14ac:dyDescent="0.3">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s="5">
        <v>482.8</v>
      </c>
      <c r="U4029" t="s">
        <v>23</v>
      </c>
      <c r="V4029" s="5">
        <f>IFERROR(VALUE(TRIM(TelcoData2[[#This Row],[TotalCharges]])),"")</f>
        <v>482.8</v>
      </c>
      <c r="W4029">
        <f>IF(TelcoData2[[#This Row],[Churn]]="Yes",1,0)</f>
        <v>1</v>
      </c>
      <c r="X4029" t="str">
        <f>IF(TelcoData2[[#This Row],[tenure]]&lt;=12,"0-12 Months",
IF(TelcoData2[[#This Row],[tenure]]&lt;=24,"13-24 Months",
IF(TelcoData2[[#This Row],[tenure]]&lt;=36,"25-36 Months",
IF(TelcoData2[[#This Row],[tenure]]&lt;=48,"37-48 Months",
IF(TelcoData2[[#This Row],[tenure]]&lt;=60,"49-60 Months",
"61-72 Months")))))</f>
        <v>13-24 Months</v>
      </c>
    </row>
    <row r="4030" spans="1:24" x14ac:dyDescent="0.3">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s="5">
        <v>7049.75</v>
      </c>
      <c r="U4030" t="s">
        <v>24</v>
      </c>
      <c r="V4030" s="5">
        <f>IFERROR(VALUE(TRIM(TelcoData2[[#This Row],[TotalCharges]])),"")</f>
        <v>7049.75</v>
      </c>
      <c r="W4030">
        <f>IF(TelcoData2[[#This Row],[Churn]]="Yes",1,0)</f>
        <v>0</v>
      </c>
      <c r="X4030" t="str">
        <f>IF(TelcoData2[[#This Row],[tenure]]&lt;=12,"0-12 Months",
IF(TelcoData2[[#This Row],[tenure]]&lt;=24,"13-24 Months",
IF(TelcoData2[[#This Row],[tenure]]&lt;=36,"25-36 Months",
IF(TelcoData2[[#This Row],[tenure]]&lt;=48,"37-48 Months",
IF(TelcoData2[[#This Row],[tenure]]&lt;=60,"49-60 Months",
"61-72 Months")))))</f>
        <v>61-72 Months</v>
      </c>
    </row>
    <row r="4031" spans="1:24" x14ac:dyDescent="0.3">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s="5">
        <v>2560.1</v>
      </c>
      <c r="U4031" t="s">
        <v>24</v>
      </c>
      <c r="V4031" s="5">
        <f>IFERROR(VALUE(TRIM(TelcoData2[[#This Row],[TotalCharges]])),"")</f>
        <v>2560.1</v>
      </c>
      <c r="W4031">
        <f>IF(TelcoData2[[#This Row],[Churn]]="Yes",1,0)</f>
        <v>0</v>
      </c>
      <c r="X4031" t="str">
        <f>IF(TelcoData2[[#This Row],[tenure]]&lt;=12,"0-12 Months",
IF(TelcoData2[[#This Row],[tenure]]&lt;=24,"13-24 Months",
IF(TelcoData2[[#This Row],[tenure]]&lt;=36,"25-36 Months",
IF(TelcoData2[[#This Row],[tenure]]&lt;=48,"37-48 Months",
IF(TelcoData2[[#This Row],[tenure]]&lt;=60,"49-60 Months",
"61-72 Months")))))</f>
        <v>49-60 Months</v>
      </c>
    </row>
    <row r="4032" spans="1:24" x14ac:dyDescent="0.3">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s="5">
        <v>286.8</v>
      </c>
      <c r="U4032" t="s">
        <v>24</v>
      </c>
      <c r="V4032" s="5">
        <f>IFERROR(VALUE(TRIM(TelcoData2[[#This Row],[TotalCharges]])),"")</f>
        <v>286.8</v>
      </c>
      <c r="W4032">
        <f>IF(TelcoData2[[#This Row],[Churn]]="Yes",1,0)</f>
        <v>0</v>
      </c>
      <c r="X4032" t="str">
        <f>IF(TelcoData2[[#This Row],[tenure]]&lt;=12,"0-12 Months",
IF(TelcoData2[[#This Row],[tenure]]&lt;=24,"13-24 Months",
IF(TelcoData2[[#This Row],[tenure]]&lt;=36,"25-36 Months",
IF(TelcoData2[[#This Row],[tenure]]&lt;=48,"37-48 Months",
IF(TelcoData2[[#This Row],[tenure]]&lt;=60,"49-60 Months",
"61-72 Months")))))</f>
        <v>0-12 Months</v>
      </c>
    </row>
    <row r="4033" spans="1:24" x14ac:dyDescent="0.3">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s="5">
        <v>7982.5</v>
      </c>
      <c r="U4033" t="s">
        <v>24</v>
      </c>
      <c r="V4033" s="5">
        <f>IFERROR(VALUE(TRIM(TelcoData2[[#This Row],[TotalCharges]])),"")</f>
        <v>7982.5</v>
      </c>
      <c r="W4033">
        <f>IF(TelcoData2[[#This Row],[Churn]]="Yes",1,0)</f>
        <v>0</v>
      </c>
      <c r="X4033" t="str">
        <f>IF(TelcoData2[[#This Row],[tenure]]&lt;=12,"0-12 Months",
IF(TelcoData2[[#This Row],[tenure]]&lt;=24,"13-24 Months",
IF(TelcoData2[[#This Row],[tenure]]&lt;=36,"25-36 Months",
IF(TelcoData2[[#This Row],[tenure]]&lt;=48,"37-48 Months",
IF(TelcoData2[[#This Row],[tenure]]&lt;=60,"49-60 Months",
"61-72 Months")))))</f>
        <v>61-72 Months</v>
      </c>
    </row>
    <row r="4034" spans="1:24" x14ac:dyDescent="0.3">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s="5">
        <v>5683.6</v>
      </c>
      <c r="U4034" t="s">
        <v>24</v>
      </c>
      <c r="V4034" s="5">
        <f>IFERROR(VALUE(TRIM(TelcoData2[[#This Row],[TotalCharges]])),"")</f>
        <v>5683.6</v>
      </c>
      <c r="W4034">
        <f>IF(TelcoData2[[#This Row],[Churn]]="Yes",1,0)</f>
        <v>0</v>
      </c>
      <c r="X4034" t="str">
        <f>IF(TelcoData2[[#This Row],[tenure]]&lt;=12,"0-12 Months",
IF(TelcoData2[[#This Row],[tenure]]&lt;=24,"13-24 Months",
IF(TelcoData2[[#This Row],[tenure]]&lt;=36,"25-36 Months",
IF(TelcoData2[[#This Row],[tenure]]&lt;=48,"37-48 Months",
IF(TelcoData2[[#This Row],[tenure]]&lt;=60,"49-60 Months",
"61-72 Months")))))</f>
        <v>61-72 Months</v>
      </c>
    </row>
    <row r="4035" spans="1:24" x14ac:dyDescent="0.3">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s="5">
        <v>3994.05</v>
      </c>
      <c r="U4035" t="s">
        <v>24</v>
      </c>
      <c r="V4035" s="5">
        <f>IFERROR(VALUE(TRIM(TelcoData2[[#This Row],[TotalCharges]])),"")</f>
        <v>3994.05</v>
      </c>
      <c r="W4035">
        <f>IF(TelcoData2[[#This Row],[Churn]]="Yes",1,0)</f>
        <v>0</v>
      </c>
      <c r="X4035" t="str">
        <f>IF(TelcoData2[[#This Row],[tenure]]&lt;=12,"0-12 Months",
IF(TelcoData2[[#This Row],[tenure]]&lt;=24,"13-24 Months",
IF(TelcoData2[[#This Row],[tenure]]&lt;=36,"25-36 Months",
IF(TelcoData2[[#This Row],[tenure]]&lt;=48,"37-48 Months",
IF(TelcoData2[[#This Row],[tenure]]&lt;=60,"49-60 Months",
"61-72 Months")))))</f>
        <v>61-72 Months</v>
      </c>
    </row>
    <row r="4036" spans="1:24" x14ac:dyDescent="0.3">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s="5">
        <v>369.15</v>
      </c>
      <c r="U4036" t="s">
        <v>24</v>
      </c>
      <c r="V4036" s="5">
        <f>IFERROR(VALUE(TRIM(TelcoData2[[#This Row],[TotalCharges]])),"")</f>
        <v>369.15</v>
      </c>
      <c r="W4036">
        <f>IF(TelcoData2[[#This Row],[Churn]]="Yes",1,0)</f>
        <v>0</v>
      </c>
      <c r="X4036" t="str">
        <f>IF(TelcoData2[[#This Row],[tenure]]&lt;=12,"0-12 Months",
IF(TelcoData2[[#This Row],[tenure]]&lt;=24,"13-24 Months",
IF(TelcoData2[[#This Row],[tenure]]&lt;=36,"25-36 Months",
IF(TelcoData2[[#This Row],[tenure]]&lt;=48,"37-48 Months",
IF(TelcoData2[[#This Row],[tenure]]&lt;=60,"49-60 Months",
"61-72 Months")))))</f>
        <v>0-12 Months</v>
      </c>
    </row>
    <row r="4037" spans="1:24" x14ac:dyDescent="0.3">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s="5">
        <v>4631.7</v>
      </c>
      <c r="U4037" t="s">
        <v>24</v>
      </c>
      <c r="V4037" s="5">
        <f>IFERROR(VALUE(TRIM(TelcoData2[[#This Row],[TotalCharges]])),"")</f>
        <v>4631.7</v>
      </c>
      <c r="W4037">
        <f>IF(TelcoData2[[#This Row],[Churn]]="Yes",1,0)</f>
        <v>0</v>
      </c>
      <c r="X4037" t="str">
        <f>IF(TelcoData2[[#This Row],[tenure]]&lt;=12,"0-12 Months",
IF(TelcoData2[[#This Row],[tenure]]&lt;=24,"13-24 Months",
IF(TelcoData2[[#This Row],[tenure]]&lt;=36,"25-36 Months",
IF(TelcoData2[[#This Row],[tenure]]&lt;=48,"37-48 Months",
IF(TelcoData2[[#This Row],[tenure]]&lt;=60,"49-60 Months",
"61-72 Months")))))</f>
        <v>49-60 Months</v>
      </c>
    </row>
    <row r="4038" spans="1:24" x14ac:dyDescent="0.3">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s="5">
        <v>401.95</v>
      </c>
      <c r="U4038" t="s">
        <v>24</v>
      </c>
      <c r="V4038" s="5">
        <f>IFERROR(VALUE(TRIM(TelcoData2[[#This Row],[TotalCharges]])),"")</f>
        <v>401.95</v>
      </c>
      <c r="W4038">
        <f>IF(TelcoData2[[#This Row],[Churn]]="Yes",1,0)</f>
        <v>0</v>
      </c>
      <c r="X4038" t="str">
        <f>IF(TelcoData2[[#This Row],[tenure]]&lt;=12,"0-12 Months",
IF(TelcoData2[[#This Row],[tenure]]&lt;=24,"13-24 Months",
IF(TelcoData2[[#This Row],[tenure]]&lt;=36,"25-36 Months",
IF(TelcoData2[[#This Row],[tenure]]&lt;=48,"37-48 Months",
IF(TelcoData2[[#This Row],[tenure]]&lt;=60,"49-60 Months",
"61-72 Months")))))</f>
        <v>13-24 Months</v>
      </c>
    </row>
    <row r="4039" spans="1:24" x14ac:dyDescent="0.3">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s="5">
        <v>1534.05</v>
      </c>
      <c r="U4039" t="s">
        <v>24</v>
      </c>
      <c r="V4039" s="5">
        <f>IFERROR(VALUE(TRIM(TelcoData2[[#This Row],[TotalCharges]])),"")</f>
        <v>1534.05</v>
      </c>
      <c r="W4039">
        <f>IF(TelcoData2[[#This Row],[Churn]]="Yes",1,0)</f>
        <v>0</v>
      </c>
      <c r="X4039" t="str">
        <f>IF(TelcoData2[[#This Row],[tenure]]&lt;=12,"0-12 Months",
IF(TelcoData2[[#This Row],[tenure]]&lt;=24,"13-24 Months",
IF(TelcoData2[[#This Row],[tenure]]&lt;=36,"25-36 Months",
IF(TelcoData2[[#This Row],[tenure]]&lt;=48,"37-48 Months",
IF(TelcoData2[[#This Row],[tenure]]&lt;=60,"49-60 Months",
"61-72 Months")))))</f>
        <v>49-60 Months</v>
      </c>
    </row>
    <row r="4040" spans="1:24" x14ac:dyDescent="0.3">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s="5">
        <v>1093</v>
      </c>
      <c r="U4040" t="s">
        <v>24</v>
      </c>
      <c r="V4040" s="5">
        <f>IFERROR(VALUE(TRIM(TelcoData2[[#This Row],[TotalCharges]])),"")</f>
        <v>1093</v>
      </c>
      <c r="W4040">
        <f>IF(TelcoData2[[#This Row],[Churn]]="Yes",1,0)</f>
        <v>0</v>
      </c>
      <c r="X4040" t="str">
        <f>IF(TelcoData2[[#This Row],[tenure]]&lt;=12,"0-12 Months",
IF(TelcoData2[[#This Row],[tenure]]&lt;=24,"13-24 Months",
IF(TelcoData2[[#This Row],[tenure]]&lt;=36,"25-36 Months",
IF(TelcoData2[[#This Row],[tenure]]&lt;=48,"37-48 Months",
IF(TelcoData2[[#This Row],[tenure]]&lt;=60,"49-60 Months",
"61-72 Months")))))</f>
        <v>49-60 Months</v>
      </c>
    </row>
    <row r="4041" spans="1:24" x14ac:dyDescent="0.3">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s="5">
        <v>701.3</v>
      </c>
      <c r="U4041" t="s">
        <v>24</v>
      </c>
      <c r="V4041" s="5">
        <f>IFERROR(VALUE(TRIM(TelcoData2[[#This Row],[TotalCharges]])),"")</f>
        <v>701.3</v>
      </c>
      <c r="W4041">
        <f>IF(TelcoData2[[#This Row],[Churn]]="Yes",1,0)</f>
        <v>0</v>
      </c>
      <c r="X4041" t="str">
        <f>IF(TelcoData2[[#This Row],[tenure]]&lt;=12,"0-12 Months",
IF(TelcoData2[[#This Row],[tenure]]&lt;=24,"13-24 Months",
IF(TelcoData2[[#This Row],[tenure]]&lt;=36,"25-36 Months",
IF(TelcoData2[[#This Row],[tenure]]&lt;=48,"37-48 Months",
IF(TelcoData2[[#This Row],[tenure]]&lt;=60,"49-60 Months",
"61-72 Months")))))</f>
        <v>0-12 Months</v>
      </c>
    </row>
    <row r="4042" spans="1:24" x14ac:dyDescent="0.3">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s="5">
        <v>1980.3</v>
      </c>
      <c r="U4042" t="s">
        <v>24</v>
      </c>
      <c r="V4042" s="5">
        <f>IFERROR(VALUE(TRIM(TelcoData2[[#This Row],[TotalCharges]])),"")</f>
        <v>1980.3</v>
      </c>
      <c r="W4042">
        <f>IF(TelcoData2[[#This Row],[Churn]]="Yes",1,0)</f>
        <v>0</v>
      </c>
      <c r="X4042" t="str">
        <f>IF(TelcoData2[[#This Row],[tenure]]&lt;=12,"0-12 Months",
IF(TelcoData2[[#This Row],[tenure]]&lt;=24,"13-24 Months",
IF(TelcoData2[[#This Row],[tenure]]&lt;=36,"25-36 Months",
IF(TelcoData2[[#This Row],[tenure]]&lt;=48,"37-48 Months",
IF(TelcoData2[[#This Row],[tenure]]&lt;=60,"49-60 Months",
"61-72 Months")))))</f>
        <v>49-60 Months</v>
      </c>
    </row>
    <row r="4043" spans="1:24" x14ac:dyDescent="0.3">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s="5">
        <v>2893.4</v>
      </c>
      <c r="U4043" t="s">
        <v>24</v>
      </c>
      <c r="V4043" s="5">
        <f>IFERROR(VALUE(TRIM(TelcoData2[[#This Row],[TotalCharges]])),"")</f>
        <v>2893.4</v>
      </c>
      <c r="W4043">
        <f>IF(TelcoData2[[#This Row],[Churn]]="Yes",1,0)</f>
        <v>0</v>
      </c>
      <c r="X4043" t="str">
        <f>IF(TelcoData2[[#This Row],[tenure]]&lt;=12,"0-12 Months",
IF(TelcoData2[[#This Row],[tenure]]&lt;=24,"13-24 Months",
IF(TelcoData2[[#This Row],[tenure]]&lt;=36,"25-36 Months",
IF(TelcoData2[[#This Row],[tenure]]&lt;=48,"37-48 Months",
IF(TelcoData2[[#This Row],[tenure]]&lt;=60,"49-60 Months",
"61-72 Months")))))</f>
        <v>37-48 Months</v>
      </c>
    </row>
    <row r="4044" spans="1:24" x14ac:dyDescent="0.3">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s="5">
        <v>262.3</v>
      </c>
      <c r="U4044" t="s">
        <v>24</v>
      </c>
      <c r="V4044" s="5">
        <f>IFERROR(VALUE(TRIM(TelcoData2[[#This Row],[TotalCharges]])),"")</f>
        <v>262.3</v>
      </c>
      <c r="W4044">
        <f>IF(TelcoData2[[#This Row],[Churn]]="Yes",1,0)</f>
        <v>0</v>
      </c>
      <c r="X4044" t="str">
        <f>IF(TelcoData2[[#This Row],[tenure]]&lt;=12,"0-12 Months",
IF(TelcoData2[[#This Row],[tenure]]&lt;=24,"13-24 Months",
IF(TelcoData2[[#This Row],[tenure]]&lt;=36,"25-36 Months",
IF(TelcoData2[[#This Row],[tenure]]&lt;=48,"37-48 Months",
IF(TelcoData2[[#This Row],[tenure]]&lt;=60,"49-60 Months",
"61-72 Months")))))</f>
        <v>0-12 Months</v>
      </c>
    </row>
    <row r="4045" spans="1:24" x14ac:dyDescent="0.3">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s="5">
        <v>3886.85</v>
      </c>
      <c r="U4045" t="s">
        <v>24</v>
      </c>
      <c r="V4045" s="5">
        <f>IFERROR(VALUE(TRIM(TelcoData2[[#This Row],[TotalCharges]])),"")</f>
        <v>3886.85</v>
      </c>
      <c r="W4045">
        <f>IF(TelcoData2[[#This Row],[Churn]]="Yes",1,0)</f>
        <v>0</v>
      </c>
      <c r="X4045" t="str">
        <f>IF(TelcoData2[[#This Row],[tenure]]&lt;=12,"0-12 Months",
IF(TelcoData2[[#This Row],[tenure]]&lt;=24,"13-24 Months",
IF(TelcoData2[[#This Row],[tenure]]&lt;=36,"25-36 Months",
IF(TelcoData2[[#This Row],[tenure]]&lt;=48,"37-48 Months",
IF(TelcoData2[[#This Row],[tenure]]&lt;=60,"49-60 Months",
"61-72 Months")))))</f>
        <v>49-60 Months</v>
      </c>
    </row>
    <row r="4046" spans="1:24" x14ac:dyDescent="0.3">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s="5">
        <v>5917.55</v>
      </c>
      <c r="U4046" t="s">
        <v>24</v>
      </c>
      <c r="V4046" s="5">
        <f>IFERROR(VALUE(TRIM(TelcoData2[[#This Row],[TotalCharges]])),"")</f>
        <v>5917.55</v>
      </c>
      <c r="W4046">
        <f>IF(TelcoData2[[#This Row],[Churn]]="Yes",1,0)</f>
        <v>0</v>
      </c>
      <c r="X4046" t="str">
        <f>IF(TelcoData2[[#This Row],[tenure]]&lt;=12,"0-12 Months",
IF(TelcoData2[[#This Row],[tenure]]&lt;=24,"13-24 Months",
IF(TelcoData2[[#This Row],[tenure]]&lt;=36,"25-36 Months",
IF(TelcoData2[[#This Row],[tenure]]&lt;=48,"37-48 Months",
IF(TelcoData2[[#This Row],[tenure]]&lt;=60,"49-60 Months",
"61-72 Months")))))</f>
        <v>61-72 Months</v>
      </c>
    </row>
    <row r="4047" spans="1:24" x14ac:dyDescent="0.3">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s="5">
        <v>914</v>
      </c>
      <c r="U4047" t="s">
        <v>23</v>
      </c>
      <c r="V4047" s="5">
        <f>IFERROR(VALUE(TRIM(TelcoData2[[#This Row],[TotalCharges]])),"")</f>
        <v>914</v>
      </c>
      <c r="W4047">
        <f>IF(TelcoData2[[#This Row],[Churn]]="Yes",1,0)</f>
        <v>1</v>
      </c>
      <c r="X4047" t="str">
        <f>IF(TelcoData2[[#This Row],[tenure]]&lt;=12,"0-12 Months",
IF(TelcoData2[[#This Row],[tenure]]&lt;=24,"13-24 Months",
IF(TelcoData2[[#This Row],[tenure]]&lt;=36,"25-36 Months",
IF(TelcoData2[[#This Row],[tenure]]&lt;=48,"37-48 Months",
IF(TelcoData2[[#This Row],[tenure]]&lt;=60,"49-60 Months",
"61-72 Months")))))</f>
        <v>13-24 Months</v>
      </c>
    </row>
    <row r="4048" spans="1:24" x14ac:dyDescent="0.3">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s="5">
        <v>2139.1</v>
      </c>
      <c r="U4048" t="s">
        <v>24</v>
      </c>
      <c r="V4048" s="5">
        <f>IFERROR(VALUE(TRIM(TelcoData2[[#This Row],[TotalCharges]])),"")</f>
        <v>2139.1</v>
      </c>
      <c r="W4048">
        <f>IF(TelcoData2[[#This Row],[Churn]]="Yes",1,0)</f>
        <v>0</v>
      </c>
      <c r="X4048" t="str">
        <f>IF(TelcoData2[[#This Row],[tenure]]&lt;=12,"0-12 Months",
IF(TelcoData2[[#This Row],[tenure]]&lt;=24,"13-24 Months",
IF(TelcoData2[[#This Row],[tenure]]&lt;=36,"25-36 Months",
IF(TelcoData2[[#This Row],[tenure]]&lt;=48,"37-48 Months",
IF(TelcoData2[[#This Row],[tenure]]&lt;=60,"49-60 Months",
"61-72 Months")))))</f>
        <v>37-48 Months</v>
      </c>
    </row>
    <row r="4049" spans="1:24" x14ac:dyDescent="0.3">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s="5">
        <v>5948.7</v>
      </c>
      <c r="U4049" t="s">
        <v>24</v>
      </c>
      <c r="V4049" s="5">
        <f>IFERROR(VALUE(TRIM(TelcoData2[[#This Row],[TotalCharges]])),"")</f>
        <v>5948.7</v>
      </c>
      <c r="W4049">
        <f>IF(TelcoData2[[#This Row],[Churn]]="Yes",1,0)</f>
        <v>0</v>
      </c>
      <c r="X4049" t="str">
        <f>IF(TelcoData2[[#This Row],[tenure]]&lt;=12,"0-12 Months",
IF(TelcoData2[[#This Row],[tenure]]&lt;=24,"13-24 Months",
IF(TelcoData2[[#This Row],[tenure]]&lt;=36,"25-36 Months",
IF(TelcoData2[[#This Row],[tenure]]&lt;=48,"37-48 Months",
IF(TelcoData2[[#This Row],[tenure]]&lt;=60,"49-60 Months",
"61-72 Months")))))</f>
        <v>61-72 Months</v>
      </c>
    </row>
    <row r="4050" spans="1:24" x14ac:dyDescent="0.3">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s="5">
        <v>3624.35</v>
      </c>
      <c r="U4050" t="s">
        <v>24</v>
      </c>
      <c r="V4050" s="5">
        <f>IFERROR(VALUE(TRIM(TelcoData2[[#This Row],[TotalCharges]])),"")</f>
        <v>3624.35</v>
      </c>
      <c r="W4050">
        <f>IF(TelcoData2[[#This Row],[Churn]]="Yes",1,0)</f>
        <v>0</v>
      </c>
      <c r="X4050" t="str">
        <f>IF(TelcoData2[[#This Row],[tenure]]&lt;=12,"0-12 Months",
IF(TelcoData2[[#This Row],[tenure]]&lt;=24,"13-24 Months",
IF(TelcoData2[[#This Row],[tenure]]&lt;=36,"25-36 Months",
IF(TelcoData2[[#This Row],[tenure]]&lt;=48,"37-48 Months",
IF(TelcoData2[[#This Row],[tenure]]&lt;=60,"49-60 Months",
"61-72 Months")))))</f>
        <v>49-60 Months</v>
      </c>
    </row>
    <row r="4051" spans="1:24" x14ac:dyDescent="0.3">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s="5">
        <v>4753.8500000000004</v>
      </c>
      <c r="U4051" t="s">
        <v>24</v>
      </c>
      <c r="V4051" s="5">
        <f>IFERROR(VALUE(TRIM(TelcoData2[[#This Row],[TotalCharges]])),"")</f>
        <v>4753.8500000000004</v>
      </c>
      <c r="W4051">
        <f>IF(TelcoData2[[#This Row],[Churn]]="Yes",1,0)</f>
        <v>0</v>
      </c>
      <c r="X4051" t="str">
        <f>IF(TelcoData2[[#This Row],[tenure]]&lt;=12,"0-12 Months",
IF(TelcoData2[[#This Row],[tenure]]&lt;=24,"13-24 Months",
IF(TelcoData2[[#This Row],[tenure]]&lt;=36,"25-36 Months",
IF(TelcoData2[[#This Row],[tenure]]&lt;=48,"37-48 Months",
IF(TelcoData2[[#This Row],[tenure]]&lt;=60,"49-60 Months",
"61-72 Months")))))</f>
        <v>37-48 Months</v>
      </c>
    </row>
    <row r="4052" spans="1:24" x14ac:dyDescent="0.3">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s="5">
        <v>5780.7</v>
      </c>
      <c r="U4052" t="s">
        <v>24</v>
      </c>
      <c r="V4052" s="5">
        <f>IFERROR(VALUE(TRIM(TelcoData2[[#This Row],[TotalCharges]])),"")</f>
        <v>5780.7</v>
      </c>
      <c r="W4052">
        <f>IF(TelcoData2[[#This Row],[Churn]]="Yes",1,0)</f>
        <v>0</v>
      </c>
      <c r="X4052" t="str">
        <f>IF(TelcoData2[[#This Row],[tenure]]&lt;=12,"0-12 Months",
IF(TelcoData2[[#This Row],[tenure]]&lt;=24,"13-24 Months",
IF(TelcoData2[[#This Row],[tenure]]&lt;=36,"25-36 Months",
IF(TelcoData2[[#This Row],[tenure]]&lt;=48,"37-48 Months",
IF(TelcoData2[[#This Row],[tenure]]&lt;=60,"49-60 Months",
"61-72 Months")))))</f>
        <v>49-60 Months</v>
      </c>
    </row>
    <row r="4053" spans="1:24" x14ac:dyDescent="0.3">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s="5">
        <v>6869.7</v>
      </c>
      <c r="U4053" t="s">
        <v>24</v>
      </c>
      <c r="V4053" s="5">
        <f>IFERROR(VALUE(TRIM(TelcoData2[[#This Row],[TotalCharges]])),"")</f>
        <v>6869.7</v>
      </c>
      <c r="W4053">
        <f>IF(TelcoData2[[#This Row],[Churn]]="Yes",1,0)</f>
        <v>0</v>
      </c>
      <c r="X4053" t="str">
        <f>IF(TelcoData2[[#This Row],[tenure]]&lt;=12,"0-12 Months",
IF(TelcoData2[[#This Row],[tenure]]&lt;=24,"13-24 Months",
IF(TelcoData2[[#This Row],[tenure]]&lt;=36,"25-36 Months",
IF(TelcoData2[[#This Row],[tenure]]&lt;=48,"37-48 Months",
IF(TelcoData2[[#This Row],[tenure]]&lt;=60,"49-60 Months",
"61-72 Months")))))</f>
        <v>61-72 Months</v>
      </c>
    </row>
    <row r="4054" spans="1:24" x14ac:dyDescent="0.3">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s="5">
        <v>1172.95</v>
      </c>
      <c r="U4054" t="s">
        <v>23</v>
      </c>
      <c r="V4054" s="5">
        <f>IFERROR(VALUE(TRIM(TelcoData2[[#This Row],[TotalCharges]])),"")</f>
        <v>1172.95</v>
      </c>
      <c r="W4054">
        <f>IF(TelcoData2[[#This Row],[Churn]]="Yes",1,0)</f>
        <v>1</v>
      </c>
      <c r="X4054" t="str">
        <f>IF(TelcoData2[[#This Row],[tenure]]&lt;=12,"0-12 Months",
IF(TelcoData2[[#This Row],[tenure]]&lt;=24,"13-24 Months",
IF(TelcoData2[[#This Row],[tenure]]&lt;=36,"25-36 Months",
IF(TelcoData2[[#This Row],[tenure]]&lt;=48,"37-48 Months",
IF(TelcoData2[[#This Row],[tenure]]&lt;=60,"49-60 Months",
"61-72 Months")))))</f>
        <v>25-36 Months</v>
      </c>
    </row>
    <row r="4055" spans="1:24" x14ac:dyDescent="0.3">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s="5">
        <v>662.95</v>
      </c>
      <c r="U4055" t="s">
        <v>24</v>
      </c>
      <c r="V4055" s="5">
        <f>IFERROR(VALUE(TRIM(TelcoData2[[#This Row],[TotalCharges]])),"")</f>
        <v>662.95</v>
      </c>
      <c r="W4055">
        <f>IF(TelcoData2[[#This Row],[Churn]]="Yes",1,0)</f>
        <v>0</v>
      </c>
      <c r="X4055" t="str">
        <f>IF(TelcoData2[[#This Row],[tenure]]&lt;=12,"0-12 Months",
IF(TelcoData2[[#This Row],[tenure]]&lt;=24,"13-24 Months",
IF(TelcoData2[[#This Row],[tenure]]&lt;=36,"25-36 Months",
IF(TelcoData2[[#This Row],[tenure]]&lt;=48,"37-48 Months",
IF(TelcoData2[[#This Row],[tenure]]&lt;=60,"49-60 Months",
"61-72 Months")))))</f>
        <v>0-12 Months</v>
      </c>
    </row>
    <row r="4056" spans="1:24" x14ac:dyDescent="0.3">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s="5">
        <v>1765.95</v>
      </c>
      <c r="U4056" t="s">
        <v>24</v>
      </c>
      <c r="V4056" s="5">
        <f>IFERROR(VALUE(TRIM(TelcoData2[[#This Row],[TotalCharges]])),"")</f>
        <v>1765.95</v>
      </c>
      <c r="W4056">
        <f>IF(TelcoData2[[#This Row],[Churn]]="Yes",1,0)</f>
        <v>0</v>
      </c>
      <c r="X4056" t="str">
        <f>IF(TelcoData2[[#This Row],[tenure]]&lt;=12,"0-12 Months",
IF(TelcoData2[[#This Row],[tenure]]&lt;=24,"13-24 Months",
IF(TelcoData2[[#This Row],[tenure]]&lt;=36,"25-36 Months",
IF(TelcoData2[[#This Row],[tenure]]&lt;=48,"37-48 Months",
IF(TelcoData2[[#This Row],[tenure]]&lt;=60,"49-60 Months",
"61-72 Months")))))</f>
        <v>25-36 Months</v>
      </c>
    </row>
    <row r="4057" spans="1:24" x14ac:dyDescent="0.3">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s="5">
        <v>2431.9499999999998</v>
      </c>
      <c r="U4057" t="s">
        <v>24</v>
      </c>
      <c r="V4057" s="5">
        <f>IFERROR(VALUE(TRIM(TelcoData2[[#This Row],[TotalCharges]])),"")</f>
        <v>2431.9499999999998</v>
      </c>
      <c r="W4057">
        <f>IF(TelcoData2[[#This Row],[Churn]]="Yes",1,0)</f>
        <v>0</v>
      </c>
      <c r="X4057" t="str">
        <f>IF(TelcoData2[[#This Row],[tenure]]&lt;=12,"0-12 Months",
IF(TelcoData2[[#This Row],[tenure]]&lt;=24,"13-24 Months",
IF(TelcoData2[[#This Row],[tenure]]&lt;=36,"25-36 Months",
IF(TelcoData2[[#This Row],[tenure]]&lt;=48,"37-48 Months",
IF(TelcoData2[[#This Row],[tenure]]&lt;=60,"49-60 Months",
"61-72 Months")))))</f>
        <v>49-60 Months</v>
      </c>
    </row>
    <row r="4058" spans="1:24" x14ac:dyDescent="0.3">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s="5">
        <v>155.35</v>
      </c>
      <c r="U4058" t="s">
        <v>23</v>
      </c>
      <c r="V4058" s="5">
        <f>IFERROR(VALUE(TRIM(TelcoData2[[#This Row],[TotalCharges]])),"")</f>
        <v>155.35</v>
      </c>
      <c r="W4058">
        <f>IF(TelcoData2[[#This Row],[Churn]]="Yes",1,0)</f>
        <v>1</v>
      </c>
      <c r="X4058" t="str">
        <f>IF(TelcoData2[[#This Row],[tenure]]&lt;=12,"0-12 Months",
IF(TelcoData2[[#This Row],[tenure]]&lt;=24,"13-24 Months",
IF(TelcoData2[[#This Row],[tenure]]&lt;=36,"25-36 Months",
IF(TelcoData2[[#This Row],[tenure]]&lt;=48,"37-48 Months",
IF(TelcoData2[[#This Row],[tenure]]&lt;=60,"49-60 Months",
"61-72 Months")))))</f>
        <v>0-12 Months</v>
      </c>
    </row>
    <row r="4059" spans="1:24" x14ac:dyDescent="0.3">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s="5">
        <v>1859.2</v>
      </c>
      <c r="U4059" t="s">
        <v>24</v>
      </c>
      <c r="V4059" s="5">
        <f>IFERROR(VALUE(TRIM(TelcoData2[[#This Row],[TotalCharges]])),"")</f>
        <v>1859.2</v>
      </c>
      <c r="W4059">
        <f>IF(TelcoData2[[#This Row],[Churn]]="Yes",1,0)</f>
        <v>0</v>
      </c>
      <c r="X4059" t="str">
        <f>IF(TelcoData2[[#This Row],[tenure]]&lt;=12,"0-12 Months",
IF(TelcoData2[[#This Row],[tenure]]&lt;=24,"13-24 Months",
IF(TelcoData2[[#This Row],[tenure]]&lt;=36,"25-36 Months",
IF(TelcoData2[[#This Row],[tenure]]&lt;=48,"37-48 Months",
IF(TelcoData2[[#This Row],[tenure]]&lt;=60,"49-60 Months",
"61-72 Months")))))</f>
        <v>61-72 Months</v>
      </c>
    </row>
    <row r="4060" spans="1:24" x14ac:dyDescent="0.3">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s="5">
        <v>3303.05</v>
      </c>
      <c r="U4060" t="s">
        <v>23</v>
      </c>
      <c r="V4060" s="5">
        <f>IFERROR(VALUE(TRIM(TelcoData2[[#This Row],[TotalCharges]])),"")</f>
        <v>3303.05</v>
      </c>
      <c r="W4060">
        <f>IF(TelcoData2[[#This Row],[Churn]]="Yes",1,0)</f>
        <v>1</v>
      </c>
      <c r="X4060" t="str">
        <f>IF(TelcoData2[[#This Row],[tenure]]&lt;=12,"0-12 Months",
IF(TelcoData2[[#This Row],[tenure]]&lt;=24,"13-24 Months",
IF(TelcoData2[[#This Row],[tenure]]&lt;=36,"25-36 Months",
IF(TelcoData2[[#This Row],[tenure]]&lt;=48,"37-48 Months",
IF(TelcoData2[[#This Row],[tenure]]&lt;=60,"49-60 Months",
"61-72 Months")))))</f>
        <v>37-48 Months</v>
      </c>
    </row>
    <row r="4061" spans="1:24" x14ac:dyDescent="0.3">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s="5">
        <v>134.35</v>
      </c>
      <c r="U4061" t="s">
        <v>23</v>
      </c>
      <c r="V4061" s="5">
        <f>IFERROR(VALUE(TRIM(TelcoData2[[#This Row],[TotalCharges]])),"")</f>
        <v>134.35</v>
      </c>
      <c r="W4061">
        <f>IF(TelcoData2[[#This Row],[Churn]]="Yes",1,0)</f>
        <v>1</v>
      </c>
      <c r="X4061" t="str">
        <f>IF(TelcoData2[[#This Row],[tenure]]&lt;=12,"0-12 Months",
IF(TelcoData2[[#This Row],[tenure]]&lt;=24,"13-24 Months",
IF(TelcoData2[[#This Row],[tenure]]&lt;=36,"25-36 Months",
IF(TelcoData2[[#This Row],[tenure]]&lt;=48,"37-48 Months",
IF(TelcoData2[[#This Row],[tenure]]&lt;=60,"49-60 Months",
"61-72 Months")))))</f>
        <v>0-12 Months</v>
      </c>
    </row>
    <row r="4062" spans="1:24" x14ac:dyDescent="0.3">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s="5">
        <v>3409.1</v>
      </c>
      <c r="U4062" t="s">
        <v>24</v>
      </c>
      <c r="V4062" s="5">
        <f>IFERROR(VALUE(TRIM(TelcoData2[[#This Row],[TotalCharges]])),"")</f>
        <v>3409.1</v>
      </c>
      <c r="W4062">
        <f>IF(TelcoData2[[#This Row],[Churn]]="Yes",1,0)</f>
        <v>0</v>
      </c>
      <c r="X4062" t="str">
        <f>IF(TelcoData2[[#This Row],[tenure]]&lt;=12,"0-12 Months",
IF(TelcoData2[[#This Row],[tenure]]&lt;=24,"13-24 Months",
IF(TelcoData2[[#This Row],[tenure]]&lt;=36,"25-36 Months",
IF(TelcoData2[[#This Row],[tenure]]&lt;=48,"37-48 Months",
IF(TelcoData2[[#This Row],[tenure]]&lt;=60,"49-60 Months",
"61-72 Months")))))</f>
        <v>49-60 Months</v>
      </c>
    </row>
    <row r="4063" spans="1:24" x14ac:dyDescent="0.3">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s="5">
        <v>709.5</v>
      </c>
      <c r="U4063" t="s">
        <v>24</v>
      </c>
      <c r="V4063" s="5">
        <f>IFERROR(VALUE(TRIM(TelcoData2[[#This Row],[TotalCharges]])),"")</f>
        <v>709.5</v>
      </c>
      <c r="W4063">
        <f>IF(TelcoData2[[#This Row],[Churn]]="Yes",1,0)</f>
        <v>0</v>
      </c>
      <c r="X4063" t="str">
        <f>IF(TelcoData2[[#This Row],[tenure]]&lt;=12,"0-12 Months",
IF(TelcoData2[[#This Row],[tenure]]&lt;=24,"13-24 Months",
IF(TelcoData2[[#This Row],[tenure]]&lt;=36,"25-36 Months",
IF(TelcoData2[[#This Row],[tenure]]&lt;=48,"37-48 Months",
IF(TelcoData2[[#This Row],[tenure]]&lt;=60,"49-60 Months",
"61-72 Months")))))</f>
        <v>13-24 Months</v>
      </c>
    </row>
    <row r="4064" spans="1:24" x14ac:dyDescent="0.3">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s="5">
        <v>70.5</v>
      </c>
      <c r="U4064" t="s">
        <v>23</v>
      </c>
      <c r="V4064" s="5">
        <f>IFERROR(VALUE(TRIM(TelcoData2[[#This Row],[TotalCharges]])),"")</f>
        <v>70.5</v>
      </c>
      <c r="W4064">
        <f>IF(TelcoData2[[#This Row],[Churn]]="Yes",1,0)</f>
        <v>1</v>
      </c>
      <c r="X4064" t="str">
        <f>IF(TelcoData2[[#This Row],[tenure]]&lt;=12,"0-12 Months",
IF(TelcoData2[[#This Row],[tenure]]&lt;=24,"13-24 Months",
IF(TelcoData2[[#This Row],[tenure]]&lt;=36,"25-36 Months",
IF(TelcoData2[[#This Row],[tenure]]&lt;=48,"37-48 Months",
IF(TelcoData2[[#This Row],[tenure]]&lt;=60,"49-60 Months",
"61-72 Months")))))</f>
        <v>0-12 Months</v>
      </c>
    </row>
    <row r="4065" spans="1:24" x14ac:dyDescent="0.3">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s="5">
        <v>953.45</v>
      </c>
      <c r="U4065" t="s">
        <v>23</v>
      </c>
      <c r="V4065" s="5">
        <f>IFERROR(VALUE(TRIM(TelcoData2[[#This Row],[TotalCharges]])),"")</f>
        <v>953.45</v>
      </c>
      <c r="W4065">
        <f>IF(TelcoData2[[#This Row],[Churn]]="Yes",1,0)</f>
        <v>1</v>
      </c>
      <c r="X4065" t="str">
        <f>IF(TelcoData2[[#This Row],[tenure]]&lt;=12,"0-12 Months",
IF(TelcoData2[[#This Row],[tenure]]&lt;=24,"13-24 Months",
IF(TelcoData2[[#This Row],[tenure]]&lt;=36,"25-36 Months",
IF(TelcoData2[[#This Row],[tenure]]&lt;=48,"37-48 Months",
IF(TelcoData2[[#This Row],[tenure]]&lt;=60,"49-60 Months",
"61-72 Months")))))</f>
        <v>0-12 Months</v>
      </c>
    </row>
    <row r="4066" spans="1:24" x14ac:dyDescent="0.3">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s="5">
        <v>50.15</v>
      </c>
      <c r="U4066" t="s">
        <v>24</v>
      </c>
      <c r="V4066" s="5">
        <f>IFERROR(VALUE(TRIM(TelcoData2[[#This Row],[TotalCharges]])),"")</f>
        <v>50.15</v>
      </c>
      <c r="W4066">
        <f>IF(TelcoData2[[#This Row],[Churn]]="Yes",1,0)</f>
        <v>0</v>
      </c>
      <c r="X4066" t="str">
        <f>IF(TelcoData2[[#This Row],[tenure]]&lt;=12,"0-12 Months",
IF(TelcoData2[[#This Row],[tenure]]&lt;=24,"13-24 Months",
IF(TelcoData2[[#This Row],[tenure]]&lt;=36,"25-36 Months",
IF(TelcoData2[[#This Row],[tenure]]&lt;=48,"37-48 Months",
IF(TelcoData2[[#This Row],[tenure]]&lt;=60,"49-60 Months",
"61-72 Months")))))</f>
        <v>0-12 Months</v>
      </c>
    </row>
    <row r="4067" spans="1:24" x14ac:dyDescent="0.3">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s="5">
        <v>19.75</v>
      </c>
      <c r="U4067" t="s">
        <v>23</v>
      </c>
      <c r="V4067" s="5">
        <f>IFERROR(VALUE(TRIM(TelcoData2[[#This Row],[TotalCharges]])),"")</f>
        <v>19.75</v>
      </c>
      <c r="W4067">
        <f>IF(TelcoData2[[#This Row],[Churn]]="Yes",1,0)</f>
        <v>1</v>
      </c>
      <c r="X4067" t="str">
        <f>IF(TelcoData2[[#This Row],[tenure]]&lt;=12,"0-12 Months",
IF(TelcoData2[[#This Row],[tenure]]&lt;=24,"13-24 Months",
IF(TelcoData2[[#This Row],[tenure]]&lt;=36,"25-36 Months",
IF(TelcoData2[[#This Row],[tenure]]&lt;=48,"37-48 Months",
IF(TelcoData2[[#This Row],[tenure]]&lt;=60,"49-60 Months",
"61-72 Months")))))</f>
        <v>0-12 Months</v>
      </c>
    </row>
    <row r="4068" spans="1:24" x14ac:dyDescent="0.3">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s="5">
        <v>3665.55</v>
      </c>
      <c r="U4068" t="s">
        <v>24</v>
      </c>
      <c r="V4068" s="5">
        <f>IFERROR(VALUE(TRIM(TelcoData2[[#This Row],[TotalCharges]])),"")</f>
        <v>3665.55</v>
      </c>
      <c r="W4068">
        <f>IF(TelcoData2[[#This Row],[Churn]]="Yes",1,0)</f>
        <v>0</v>
      </c>
      <c r="X4068" t="str">
        <f>IF(TelcoData2[[#This Row],[tenure]]&lt;=12,"0-12 Months",
IF(TelcoData2[[#This Row],[tenure]]&lt;=24,"13-24 Months",
IF(TelcoData2[[#This Row],[tenure]]&lt;=36,"25-36 Months",
IF(TelcoData2[[#This Row],[tenure]]&lt;=48,"37-48 Months",
IF(TelcoData2[[#This Row],[tenure]]&lt;=60,"49-60 Months",
"61-72 Months")))))</f>
        <v>49-60 Months</v>
      </c>
    </row>
    <row r="4069" spans="1:24" x14ac:dyDescent="0.3">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s="5">
        <v>5515.8</v>
      </c>
      <c r="U4069" t="s">
        <v>24</v>
      </c>
      <c r="V4069" s="5">
        <f>IFERROR(VALUE(TRIM(TelcoData2[[#This Row],[TotalCharges]])),"")</f>
        <v>5515.8</v>
      </c>
      <c r="W4069">
        <f>IF(TelcoData2[[#This Row],[Churn]]="Yes",1,0)</f>
        <v>0</v>
      </c>
      <c r="X4069" t="str">
        <f>IF(TelcoData2[[#This Row],[tenure]]&lt;=12,"0-12 Months",
IF(TelcoData2[[#This Row],[tenure]]&lt;=24,"13-24 Months",
IF(TelcoData2[[#This Row],[tenure]]&lt;=36,"25-36 Months",
IF(TelcoData2[[#This Row],[tenure]]&lt;=48,"37-48 Months",
IF(TelcoData2[[#This Row],[tenure]]&lt;=60,"49-60 Months",
"61-72 Months")))))</f>
        <v>61-72 Months</v>
      </c>
    </row>
    <row r="4070" spans="1:24" x14ac:dyDescent="0.3">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s="5">
        <v>272</v>
      </c>
      <c r="U4070" t="s">
        <v>24</v>
      </c>
      <c r="V4070" s="5">
        <f>IFERROR(VALUE(TRIM(TelcoData2[[#This Row],[TotalCharges]])),"")</f>
        <v>272</v>
      </c>
      <c r="W4070">
        <f>IF(TelcoData2[[#This Row],[Churn]]="Yes",1,0)</f>
        <v>0</v>
      </c>
      <c r="X4070" t="str">
        <f>IF(TelcoData2[[#This Row],[tenure]]&lt;=12,"0-12 Months",
IF(TelcoData2[[#This Row],[tenure]]&lt;=24,"13-24 Months",
IF(TelcoData2[[#This Row],[tenure]]&lt;=36,"25-36 Months",
IF(TelcoData2[[#This Row],[tenure]]&lt;=48,"37-48 Months",
IF(TelcoData2[[#This Row],[tenure]]&lt;=60,"49-60 Months",
"61-72 Months")))))</f>
        <v>13-24 Months</v>
      </c>
    </row>
    <row r="4071" spans="1:24" x14ac:dyDescent="0.3">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s="5">
        <v>6668</v>
      </c>
      <c r="U4071" t="s">
        <v>24</v>
      </c>
      <c r="V4071" s="5">
        <f>IFERROR(VALUE(TRIM(TelcoData2[[#This Row],[TotalCharges]])),"")</f>
        <v>6668</v>
      </c>
      <c r="W4071">
        <f>IF(TelcoData2[[#This Row],[Churn]]="Yes",1,0)</f>
        <v>0</v>
      </c>
      <c r="X4071" t="str">
        <f>IF(TelcoData2[[#This Row],[tenure]]&lt;=12,"0-12 Months",
IF(TelcoData2[[#This Row],[tenure]]&lt;=24,"13-24 Months",
IF(TelcoData2[[#This Row],[tenure]]&lt;=36,"25-36 Months",
IF(TelcoData2[[#This Row],[tenure]]&lt;=48,"37-48 Months",
IF(TelcoData2[[#This Row],[tenure]]&lt;=60,"49-60 Months",
"61-72 Months")))))</f>
        <v>61-72 Months</v>
      </c>
    </row>
    <row r="4072" spans="1:24" x14ac:dyDescent="0.3">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s="5">
        <v>4052.4</v>
      </c>
      <c r="U4072" t="s">
        <v>24</v>
      </c>
      <c r="V4072" s="5">
        <f>IFERROR(VALUE(TRIM(TelcoData2[[#This Row],[TotalCharges]])),"")</f>
        <v>4052.4</v>
      </c>
      <c r="W4072">
        <f>IF(TelcoData2[[#This Row],[Churn]]="Yes",1,0)</f>
        <v>0</v>
      </c>
      <c r="X4072" t="str">
        <f>IF(TelcoData2[[#This Row],[tenure]]&lt;=12,"0-12 Months",
IF(TelcoData2[[#This Row],[tenure]]&lt;=24,"13-24 Months",
IF(TelcoData2[[#This Row],[tenure]]&lt;=36,"25-36 Months",
IF(TelcoData2[[#This Row],[tenure]]&lt;=48,"37-48 Months",
IF(TelcoData2[[#This Row],[tenure]]&lt;=60,"49-60 Months",
"61-72 Months")))))</f>
        <v>49-60 Months</v>
      </c>
    </row>
    <row r="4073" spans="1:24" x14ac:dyDescent="0.3">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s="5">
        <v>664.4</v>
      </c>
      <c r="U4073" t="s">
        <v>24</v>
      </c>
      <c r="V4073" s="5">
        <f>IFERROR(VALUE(TRIM(TelcoData2[[#This Row],[TotalCharges]])),"")</f>
        <v>664.4</v>
      </c>
      <c r="W4073">
        <f>IF(TelcoData2[[#This Row],[Churn]]="Yes",1,0)</f>
        <v>0</v>
      </c>
      <c r="X4073" t="str">
        <f>IF(TelcoData2[[#This Row],[tenure]]&lt;=12,"0-12 Months",
IF(TelcoData2[[#This Row],[tenure]]&lt;=24,"13-24 Months",
IF(TelcoData2[[#This Row],[tenure]]&lt;=36,"25-36 Months",
IF(TelcoData2[[#This Row],[tenure]]&lt;=48,"37-48 Months",
IF(TelcoData2[[#This Row],[tenure]]&lt;=60,"49-60 Months",
"61-72 Months")))))</f>
        <v>13-24 Months</v>
      </c>
    </row>
    <row r="4074" spans="1:24" x14ac:dyDescent="0.3">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s="5">
        <v>718.55</v>
      </c>
      <c r="U4074" t="s">
        <v>24</v>
      </c>
      <c r="V4074" s="5">
        <f>IFERROR(VALUE(TRIM(TelcoData2[[#This Row],[TotalCharges]])),"")</f>
        <v>718.55</v>
      </c>
      <c r="W4074">
        <f>IF(TelcoData2[[#This Row],[Churn]]="Yes",1,0)</f>
        <v>0</v>
      </c>
      <c r="X4074" t="str">
        <f>IF(TelcoData2[[#This Row],[tenure]]&lt;=12,"0-12 Months",
IF(TelcoData2[[#This Row],[tenure]]&lt;=24,"13-24 Months",
IF(TelcoData2[[#This Row],[tenure]]&lt;=36,"25-36 Months",
IF(TelcoData2[[#This Row],[tenure]]&lt;=48,"37-48 Months",
IF(TelcoData2[[#This Row],[tenure]]&lt;=60,"49-60 Months",
"61-72 Months")))))</f>
        <v>0-12 Months</v>
      </c>
    </row>
    <row r="4075" spans="1:24" x14ac:dyDescent="0.3">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s="5">
        <v>937.6</v>
      </c>
      <c r="U4075" t="s">
        <v>23</v>
      </c>
      <c r="V4075" s="5">
        <f>IFERROR(VALUE(TRIM(TelcoData2[[#This Row],[TotalCharges]])),"")</f>
        <v>937.6</v>
      </c>
      <c r="W4075">
        <f>IF(TelcoData2[[#This Row],[Churn]]="Yes",1,0)</f>
        <v>1</v>
      </c>
      <c r="X4075" t="str">
        <f>IF(TelcoData2[[#This Row],[tenure]]&lt;=12,"0-12 Months",
IF(TelcoData2[[#This Row],[tenure]]&lt;=24,"13-24 Months",
IF(TelcoData2[[#This Row],[tenure]]&lt;=36,"25-36 Months",
IF(TelcoData2[[#This Row],[tenure]]&lt;=48,"37-48 Months",
IF(TelcoData2[[#This Row],[tenure]]&lt;=60,"49-60 Months",
"61-72 Months")))))</f>
        <v>13-24 Months</v>
      </c>
    </row>
    <row r="4076" spans="1:24" x14ac:dyDescent="0.3">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s="5">
        <v>5812.6</v>
      </c>
      <c r="U4076" t="s">
        <v>23</v>
      </c>
      <c r="V4076" s="5">
        <f>IFERROR(VALUE(TRIM(TelcoData2[[#This Row],[TotalCharges]])),"")</f>
        <v>5812.6</v>
      </c>
      <c r="W4076">
        <f>IF(TelcoData2[[#This Row],[Churn]]="Yes",1,0)</f>
        <v>1</v>
      </c>
      <c r="X4076" t="str">
        <f>IF(TelcoData2[[#This Row],[tenure]]&lt;=12,"0-12 Months",
IF(TelcoData2[[#This Row],[tenure]]&lt;=24,"13-24 Months",
IF(TelcoData2[[#This Row],[tenure]]&lt;=36,"25-36 Months",
IF(TelcoData2[[#This Row],[tenure]]&lt;=48,"37-48 Months",
IF(TelcoData2[[#This Row],[tenure]]&lt;=60,"49-60 Months",
"61-72 Months")))))</f>
        <v>49-60 Months</v>
      </c>
    </row>
    <row r="4077" spans="1:24" x14ac:dyDescent="0.3">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s="5">
        <v>2546.85</v>
      </c>
      <c r="U4077" t="s">
        <v>24</v>
      </c>
      <c r="V4077" s="5">
        <f>IFERROR(VALUE(TRIM(TelcoData2[[#This Row],[TotalCharges]])),"")</f>
        <v>2546.85</v>
      </c>
      <c r="W4077">
        <f>IF(TelcoData2[[#This Row],[Churn]]="Yes",1,0)</f>
        <v>0</v>
      </c>
      <c r="X4077" t="str">
        <f>IF(TelcoData2[[#This Row],[tenure]]&lt;=12,"0-12 Months",
IF(TelcoData2[[#This Row],[tenure]]&lt;=24,"13-24 Months",
IF(TelcoData2[[#This Row],[tenure]]&lt;=36,"25-36 Months",
IF(TelcoData2[[#This Row],[tenure]]&lt;=48,"37-48 Months",
IF(TelcoData2[[#This Row],[tenure]]&lt;=60,"49-60 Months",
"61-72 Months")))))</f>
        <v>49-60 Months</v>
      </c>
    </row>
    <row r="4078" spans="1:24" x14ac:dyDescent="0.3">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s="5">
        <v>6944.5</v>
      </c>
      <c r="U4078" t="s">
        <v>24</v>
      </c>
      <c r="V4078" s="5">
        <f>IFERROR(VALUE(TRIM(TelcoData2[[#This Row],[TotalCharges]])),"")</f>
        <v>6944.5</v>
      </c>
      <c r="W4078">
        <f>IF(TelcoData2[[#This Row],[Churn]]="Yes",1,0)</f>
        <v>0</v>
      </c>
      <c r="X4078" t="str">
        <f>IF(TelcoData2[[#This Row],[tenure]]&lt;=12,"0-12 Months",
IF(TelcoData2[[#This Row],[tenure]]&lt;=24,"13-24 Months",
IF(TelcoData2[[#This Row],[tenure]]&lt;=36,"25-36 Months",
IF(TelcoData2[[#This Row],[tenure]]&lt;=48,"37-48 Months",
IF(TelcoData2[[#This Row],[tenure]]&lt;=60,"49-60 Months",
"61-72 Months")))))</f>
        <v>61-72 Months</v>
      </c>
    </row>
    <row r="4079" spans="1:24" x14ac:dyDescent="0.3">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s="5">
        <v>1346.3</v>
      </c>
      <c r="U4079" t="s">
        <v>24</v>
      </c>
      <c r="V4079" s="5">
        <f>IFERROR(VALUE(TRIM(TelcoData2[[#This Row],[TotalCharges]])),"")</f>
        <v>1346.3</v>
      </c>
      <c r="W4079">
        <f>IF(TelcoData2[[#This Row],[Churn]]="Yes",1,0)</f>
        <v>0</v>
      </c>
      <c r="X4079" t="str">
        <f>IF(TelcoData2[[#This Row],[tenure]]&lt;=12,"0-12 Months",
IF(TelcoData2[[#This Row],[tenure]]&lt;=24,"13-24 Months",
IF(TelcoData2[[#This Row],[tenure]]&lt;=36,"25-36 Months",
IF(TelcoData2[[#This Row],[tenure]]&lt;=48,"37-48 Months",
IF(TelcoData2[[#This Row],[tenure]]&lt;=60,"49-60 Months",
"61-72 Months")))))</f>
        <v>13-24 Months</v>
      </c>
    </row>
    <row r="4080" spans="1:24" x14ac:dyDescent="0.3">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s="5">
        <v>1544.05</v>
      </c>
      <c r="U4080" t="s">
        <v>23</v>
      </c>
      <c r="V4080" s="5">
        <f>IFERROR(VALUE(TRIM(TelcoData2[[#This Row],[TotalCharges]])),"")</f>
        <v>1544.05</v>
      </c>
      <c r="W4080">
        <f>IF(TelcoData2[[#This Row],[Churn]]="Yes",1,0)</f>
        <v>1</v>
      </c>
      <c r="X4080" t="str">
        <f>IF(TelcoData2[[#This Row],[tenure]]&lt;=12,"0-12 Months",
IF(TelcoData2[[#This Row],[tenure]]&lt;=24,"13-24 Months",
IF(TelcoData2[[#This Row],[tenure]]&lt;=36,"25-36 Months",
IF(TelcoData2[[#This Row],[tenure]]&lt;=48,"37-48 Months",
IF(TelcoData2[[#This Row],[tenure]]&lt;=60,"49-60 Months",
"61-72 Months")))))</f>
        <v>13-24 Months</v>
      </c>
    </row>
    <row r="4081" spans="1:24" x14ac:dyDescent="0.3">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s="5">
        <v>765.15</v>
      </c>
      <c r="U4081" t="s">
        <v>24</v>
      </c>
      <c r="V4081" s="5">
        <f>IFERROR(VALUE(TRIM(TelcoData2[[#This Row],[TotalCharges]])),"")</f>
        <v>765.15</v>
      </c>
      <c r="W4081">
        <f>IF(TelcoData2[[#This Row],[Churn]]="Yes",1,0)</f>
        <v>0</v>
      </c>
      <c r="X4081" t="str">
        <f>IF(TelcoData2[[#This Row],[tenure]]&lt;=12,"0-12 Months",
IF(TelcoData2[[#This Row],[tenure]]&lt;=24,"13-24 Months",
IF(TelcoData2[[#This Row],[tenure]]&lt;=36,"25-36 Months",
IF(TelcoData2[[#This Row],[tenure]]&lt;=48,"37-48 Months",
IF(TelcoData2[[#This Row],[tenure]]&lt;=60,"49-60 Months",
"61-72 Months")))))</f>
        <v>0-12 Months</v>
      </c>
    </row>
    <row r="4082" spans="1:24" x14ac:dyDescent="0.3">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s="5">
        <v>692.55</v>
      </c>
      <c r="U4082" t="s">
        <v>24</v>
      </c>
      <c r="V4082" s="5">
        <f>IFERROR(VALUE(TRIM(TelcoData2[[#This Row],[TotalCharges]])),"")</f>
        <v>692.55</v>
      </c>
      <c r="W4082">
        <f>IF(TelcoData2[[#This Row],[Churn]]="Yes",1,0)</f>
        <v>0</v>
      </c>
      <c r="X4082" t="str">
        <f>IF(TelcoData2[[#This Row],[tenure]]&lt;=12,"0-12 Months",
IF(TelcoData2[[#This Row],[tenure]]&lt;=24,"13-24 Months",
IF(TelcoData2[[#This Row],[tenure]]&lt;=36,"25-36 Months",
IF(TelcoData2[[#This Row],[tenure]]&lt;=48,"37-48 Months",
IF(TelcoData2[[#This Row],[tenure]]&lt;=60,"49-60 Months",
"61-72 Months")))))</f>
        <v>25-36 Months</v>
      </c>
    </row>
    <row r="4083" spans="1:24" x14ac:dyDescent="0.3">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s="5">
        <v>69.599999999999994</v>
      </c>
      <c r="U4083" t="s">
        <v>23</v>
      </c>
      <c r="V4083" s="5">
        <f>IFERROR(VALUE(TRIM(TelcoData2[[#This Row],[TotalCharges]])),"")</f>
        <v>69.599999999999994</v>
      </c>
      <c r="W4083">
        <f>IF(TelcoData2[[#This Row],[Churn]]="Yes",1,0)</f>
        <v>1</v>
      </c>
      <c r="X4083" t="str">
        <f>IF(TelcoData2[[#This Row],[tenure]]&lt;=12,"0-12 Months",
IF(TelcoData2[[#This Row],[tenure]]&lt;=24,"13-24 Months",
IF(TelcoData2[[#This Row],[tenure]]&lt;=36,"25-36 Months",
IF(TelcoData2[[#This Row],[tenure]]&lt;=48,"37-48 Months",
IF(TelcoData2[[#This Row],[tenure]]&lt;=60,"49-60 Months",
"61-72 Months")))))</f>
        <v>0-12 Months</v>
      </c>
    </row>
    <row r="4084" spans="1:24" x14ac:dyDescent="0.3">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s="5">
        <v>4059.35</v>
      </c>
      <c r="U4084" t="s">
        <v>23</v>
      </c>
      <c r="V4084" s="5">
        <f>IFERROR(VALUE(TRIM(TelcoData2[[#This Row],[TotalCharges]])),"")</f>
        <v>4059.35</v>
      </c>
      <c r="W4084">
        <f>IF(TelcoData2[[#This Row],[Churn]]="Yes",1,0)</f>
        <v>1</v>
      </c>
      <c r="X4084" t="str">
        <f>IF(TelcoData2[[#This Row],[tenure]]&lt;=12,"0-12 Months",
IF(TelcoData2[[#This Row],[tenure]]&lt;=24,"13-24 Months",
IF(TelcoData2[[#This Row],[tenure]]&lt;=36,"25-36 Months",
IF(TelcoData2[[#This Row],[tenure]]&lt;=48,"37-48 Months",
IF(TelcoData2[[#This Row],[tenure]]&lt;=60,"49-60 Months",
"61-72 Months")))))</f>
        <v>49-60 Months</v>
      </c>
    </row>
    <row r="4085" spans="1:24" x14ac:dyDescent="0.3">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s="5">
        <v>6851.65</v>
      </c>
      <c r="U4085" t="s">
        <v>23</v>
      </c>
      <c r="V4085" s="5">
        <f>IFERROR(VALUE(TRIM(TelcoData2[[#This Row],[TotalCharges]])),"")</f>
        <v>6851.65</v>
      </c>
      <c r="W4085">
        <f>IF(TelcoData2[[#This Row],[Churn]]="Yes",1,0)</f>
        <v>1</v>
      </c>
      <c r="X4085" t="str">
        <f>IF(TelcoData2[[#This Row],[tenure]]&lt;=12,"0-12 Months",
IF(TelcoData2[[#This Row],[tenure]]&lt;=24,"13-24 Months",
IF(TelcoData2[[#This Row],[tenure]]&lt;=36,"25-36 Months",
IF(TelcoData2[[#This Row],[tenure]]&lt;=48,"37-48 Months",
IF(TelcoData2[[#This Row],[tenure]]&lt;=60,"49-60 Months",
"61-72 Months")))))</f>
        <v>61-72 Months</v>
      </c>
    </row>
    <row r="4086" spans="1:24" x14ac:dyDescent="0.3">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s="5">
        <v>78.05</v>
      </c>
      <c r="U4086" t="s">
        <v>23</v>
      </c>
      <c r="V4086" s="5">
        <f>IFERROR(VALUE(TRIM(TelcoData2[[#This Row],[TotalCharges]])),"")</f>
        <v>78.05</v>
      </c>
      <c r="W4086">
        <f>IF(TelcoData2[[#This Row],[Churn]]="Yes",1,0)</f>
        <v>1</v>
      </c>
      <c r="X4086" t="str">
        <f>IF(TelcoData2[[#This Row],[tenure]]&lt;=12,"0-12 Months",
IF(TelcoData2[[#This Row],[tenure]]&lt;=24,"13-24 Months",
IF(TelcoData2[[#This Row],[tenure]]&lt;=36,"25-36 Months",
IF(TelcoData2[[#This Row],[tenure]]&lt;=48,"37-48 Months",
IF(TelcoData2[[#This Row],[tenure]]&lt;=60,"49-60 Months",
"61-72 Months")))))</f>
        <v>0-12 Months</v>
      </c>
    </row>
    <row r="4087" spans="1:24" x14ac:dyDescent="0.3">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s="5">
        <v>1187.05</v>
      </c>
      <c r="U4087" t="s">
        <v>24</v>
      </c>
      <c r="V4087" s="5">
        <f>IFERROR(VALUE(TRIM(TelcoData2[[#This Row],[TotalCharges]])),"")</f>
        <v>1187.05</v>
      </c>
      <c r="W4087">
        <f>IF(TelcoData2[[#This Row],[Churn]]="Yes",1,0)</f>
        <v>0</v>
      </c>
      <c r="X4087" t="str">
        <f>IF(TelcoData2[[#This Row],[tenure]]&lt;=12,"0-12 Months",
IF(TelcoData2[[#This Row],[tenure]]&lt;=24,"13-24 Months",
IF(TelcoData2[[#This Row],[tenure]]&lt;=36,"25-36 Months",
IF(TelcoData2[[#This Row],[tenure]]&lt;=48,"37-48 Months",
IF(TelcoData2[[#This Row],[tenure]]&lt;=60,"49-60 Months",
"61-72 Months")))))</f>
        <v>25-36 Months</v>
      </c>
    </row>
    <row r="4088" spans="1:24" x14ac:dyDescent="0.3">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s="5">
        <v>5401.9</v>
      </c>
      <c r="U4088" t="s">
        <v>24</v>
      </c>
      <c r="V4088" s="5">
        <f>IFERROR(VALUE(TRIM(TelcoData2[[#This Row],[TotalCharges]])),"")</f>
        <v>5401.9</v>
      </c>
      <c r="W4088">
        <f>IF(TelcoData2[[#This Row],[Churn]]="Yes",1,0)</f>
        <v>0</v>
      </c>
      <c r="X4088" t="str">
        <f>IF(TelcoData2[[#This Row],[tenure]]&lt;=12,"0-12 Months",
IF(TelcoData2[[#This Row],[tenure]]&lt;=24,"13-24 Months",
IF(TelcoData2[[#This Row],[tenure]]&lt;=36,"25-36 Months",
IF(TelcoData2[[#This Row],[tenure]]&lt;=48,"37-48 Months",
IF(TelcoData2[[#This Row],[tenure]]&lt;=60,"49-60 Months",
"61-72 Months")))))</f>
        <v>61-72 Months</v>
      </c>
    </row>
    <row r="4089" spans="1:24" x14ac:dyDescent="0.3">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s="5">
        <v>247</v>
      </c>
      <c r="U4089" t="s">
        <v>24</v>
      </c>
      <c r="V4089" s="5">
        <f>IFERROR(VALUE(TRIM(TelcoData2[[#This Row],[TotalCharges]])),"")</f>
        <v>247</v>
      </c>
      <c r="W4089">
        <f>IF(TelcoData2[[#This Row],[Churn]]="Yes",1,0)</f>
        <v>0</v>
      </c>
      <c r="X4089" t="str">
        <f>IF(TelcoData2[[#This Row],[tenure]]&lt;=12,"0-12 Months",
IF(TelcoData2[[#This Row],[tenure]]&lt;=24,"13-24 Months",
IF(TelcoData2[[#This Row],[tenure]]&lt;=36,"25-36 Months",
IF(TelcoData2[[#This Row],[tenure]]&lt;=48,"37-48 Months",
IF(TelcoData2[[#This Row],[tenure]]&lt;=60,"49-60 Months",
"61-72 Months")))))</f>
        <v>0-12 Months</v>
      </c>
    </row>
    <row r="4090" spans="1:24" x14ac:dyDescent="0.3">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s="5">
        <v>520</v>
      </c>
      <c r="U4090" t="s">
        <v>23</v>
      </c>
      <c r="V4090" s="5">
        <f>IFERROR(VALUE(TRIM(TelcoData2[[#This Row],[TotalCharges]])),"")</f>
        <v>520</v>
      </c>
      <c r="W4090">
        <f>IF(TelcoData2[[#This Row],[Churn]]="Yes",1,0)</f>
        <v>1</v>
      </c>
      <c r="X4090" t="str">
        <f>IF(TelcoData2[[#This Row],[tenure]]&lt;=12,"0-12 Months",
IF(TelcoData2[[#This Row],[tenure]]&lt;=24,"13-24 Months",
IF(TelcoData2[[#This Row],[tenure]]&lt;=36,"25-36 Months",
IF(TelcoData2[[#This Row],[tenure]]&lt;=48,"37-48 Months",
IF(TelcoData2[[#This Row],[tenure]]&lt;=60,"49-60 Months",
"61-72 Months")))))</f>
        <v>0-12 Months</v>
      </c>
    </row>
    <row r="4091" spans="1:24" x14ac:dyDescent="0.3">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s="5">
        <v>706.6</v>
      </c>
      <c r="U4091" t="s">
        <v>23</v>
      </c>
      <c r="V4091" s="5">
        <f>IFERROR(VALUE(TRIM(TelcoData2[[#This Row],[TotalCharges]])),"")</f>
        <v>706.6</v>
      </c>
      <c r="W4091">
        <f>IF(TelcoData2[[#This Row],[Churn]]="Yes",1,0)</f>
        <v>1</v>
      </c>
      <c r="X4091" t="str">
        <f>IF(TelcoData2[[#This Row],[tenure]]&lt;=12,"0-12 Months",
IF(TelcoData2[[#This Row],[tenure]]&lt;=24,"13-24 Months",
IF(TelcoData2[[#This Row],[tenure]]&lt;=36,"25-36 Months",
IF(TelcoData2[[#This Row],[tenure]]&lt;=48,"37-48 Months",
IF(TelcoData2[[#This Row],[tenure]]&lt;=60,"49-60 Months",
"61-72 Months")))))</f>
        <v>0-12 Months</v>
      </c>
    </row>
    <row r="4092" spans="1:24" x14ac:dyDescent="0.3">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s="5">
        <v>49.9</v>
      </c>
      <c r="U4092" t="s">
        <v>24</v>
      </c>
      <c r="V4092" s="5">
        <f>IFERROR(VALUE(TRIM(TelcoData2[[#This Row],[TotalCharges]])),"")</f>
        <v>49.9</v>
      </c>
      <c r="W4092">
        <f>IF(TelcoData2[[#This Row],[Churn]]="Yes",1,0)</f>
        <v>0</v>
      </c>
      <c r="X4092" t="str">
        <f>IF(TelcoData2[[#This Row],[tenure]]&lt;=12,"0-12 Months",
IF(TelcoData2[[#This Row],[tenure]]&lt;=24,"13-24 Months",
IF(TelcoData2[[#This Row],[tenure]]&lt;=36,"25-36 Months",
IF(TelcoData2[[#This Row],[tenure]]&lt;=48,"37-48 Months",
IF(TelcoData2[[#This Row],[tenure]]&lt;=60,"49-60 Months",
"61-72 Months")))))</f>
        <v>0-12 Months</v>
      </c>
    </row>
    <row r="4093" spans="1:24" x14ac:dyDescent="0.3">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s="5">
        <v>1370.35</v>
      </c>
      <c r="U4093" t="s">
        <v>24</v>
      </c>
      <c r="V4093" s="5">
        <f>IFERROR(VALUE(TRIM(TelcoData2[[#This Row],[TotalCharges]])),"")</f>
        <v>1370.35</v>
      </c>
      <c r="W4093">
        <f>IF(TelcoData2[[#This Row],[Churn]]="Yes",1,0)</f>
        <v>0</v>
      </c>
      <c r="X4093" t="str">
        <f>IF(TelcoData2[[#This Row],[tenure]]&lt;=12,"0-12 Months",
IF(TelcoData2[[#This Row],[tenure]]&lt;=24,"13-24 Months",
IF(TelcoData2[[#This Row],[tenure]]&lt;=36,"25-36 Months",
IF(TelcoData2[[#This Row],[tenure]]&lt;=48,"37-48 Months",
IF(TelcoData2[[#This Row],[tenure]]&lt;=60,"49-60 Months",
"61-72 Months")))))</f>
        <v>13-24 Months</v>
      </c>
    </row>
    <row r="4094" spans="1:24" x14ac:dyDescent="0.3">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s="5">
        <v>20.25</v>
      </c>
      <c r="U4094" t="s">
        <v>24</v>
      </c>
      <c r="V4094" s="5">
        <f>IFERROR(VALUE(TRIM(TelcoData2[[#This Row],[TotalCharges]])),"")</f>
        <v>20.25</v>
      </c>
      <c r="W4094">
        <f>IF(TelcoData2[[#This Row],[Churn]]="Yes",1,0)</f>
        <v>0</v>
      </c>
      <c r="X4094" t="str">
        <f>IF(TelcoData2[[#This Row],[tenure]]&lt;=12,"0-12 Months",
IF(TelcoData2[[#This Row],[tenure]]&lt;=24,"13-24 Months",
IF(TelcoData2[[#This Row],[tenure]]&lt;=36,"25-36 Months",
IF(TelcoData2[[#This Row],[tenure]]&lt;=48,"37-48 Months",
IF(TelcoData2[[#This Row],[tenure]]&lt;=60,"49-60 Months",
"61-72 Months")))))</f>
        <v>0-12 Months</v>
      </c>
    </row>
    <row r="4095" spans="1:24" x14ac:dyDescent="0.3">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s="5">
        <v>2215.25</v>
      </c>
      <c r="U4095" t="s">
        <v>24</v>
      </c>
      <c r="V4095" s="5">
        <f>IFERROR(VALUE(TRIM(TelcoData2[[#This Row],[TotalCharges]])),"")</f>
        <v>2215.25</v>
      </c>
      <c r="W4095">
        <f>IF(TelcoData2[[#This Row],[Churn]]="Yes",1,0)</f>
        <v>0</v>
      </c>
      <c r="X4095" t="str">
        <f>IF(TelcoData2[[#This Row],[tenure]]&lt;=12,"0-12 Months",
IF(TelcoData2[[#This Row],[tenure]]&lt;=24,"13-24 Months",
IF(TelcoData2[[#This Row],[tenure]]&lt;=36,"25-36 Months",
IF(TelcoData2[[#This Row],[tenure]]&lt;=48,"37-48 Months",
IF(TelcoData2[[#This Row],[tenure]]&lt;=60,"49-60 Months",
"61-72 Months")))))</f>
        <v>25-36 Months</v>
      </c>
    </row>
    <row r="4096" spans="1:24" x14ac:dyDescent="0.3">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s="5">
        <v>74</v>
      </c>
      <c r="U4096" t="s">
        <v>24</v>
      </c>
      <c r="V4096" s="5">
        <f>IFERROR(VALUE(TRIM(TelcoData2[[#This Row],[TotalCharges]])),"")</f>
        <v>74</v>
      </c>
      <c r="W4096">
        <f>IF(TelcoData2[[#This Row],[Churn]]="Yes",1,0)</f>
        <v>0</v>
      </c>
      <c r="X4096" t="str">
        <f>IF(TelcoData2[[#This Row],[tenure]]&lt;=12,"0-12 Months",
IF(TelcoData2[[#This Row],[tenure]]&lt;=24,"13-24 Months",
IF(TelcoData2[[#This Row],[tenure]]&lt;=36,"25-36 Months",
IF(TelcoData2[[#This Row],[tenure]]&lt;=48,"37-48 Months",
IF(TelcoData2[[#This Row],[tenure]]&lt;=60,"49-60 Months",
"61-72 Months")))))</f>
        <v>0-12 Months</v>
      </c>
    </row>
    <row r="4097" spans="1:24" x14ac:dyDescent="0.3">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s="5">
        <v>214.4</v>
      </c>
      <c r="U4097" t="s">
        <v>24</v>
      </c>
      <c r="V4097" s="5">
        <f>IFERROR(VALUE(TRIM(TelcoData2[[#This Row],[TotalCharges]])),"")</f>
        <v>214.4</v>
      </c>
      <c r="W4097">
        <f>IF(TelcoData2[[#This Row],[Churn]]="Yes",1,0)</f>
        <v>0</v>
      </c>
      <c r="X4097" t="str">
        <f>IF(TelcoData2[[#This Row],[tenure]]&lt;=12,"0-12 Months",
IF(TelcoData2[[#This Row],[tenure]]&lt;=24,"13-24 Months",
IF(TelcoData2[[#This Row],[tenure]]&lt;=36,"25-36 Months",
IF(TelcoData2[[#This Row],[tenure]]&lt;=48,"37-48 Months",
IF(TelcoData2[[#This Row],[tenure]]&lt;=60,"49-60 Months",
"61-72 Months")))))</f>
        <v>0-12 Months</v>
      </c>
    </row>
    <row r="4098" spans="1:24" x14ac:dyDescent="0.3">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s="5">
        <v>1871.15</v>
      </c>
      <c r="U4098" t="s">
        <v>24</v>
      </c>
      <c r="V4098" s="5">
        <f>IFERROR(VALUE(TRIM(TelcoData2[[#This Row],[TotalCharges]])),"")</f>
        <v>1871.15</v>
      </c>
      <c r="W4098">
        <f>IF(TelcoData2[[#This Row],[Churn]]="Yes",1,0)</f>
        <v>0</v>
      </c>
      <c r="X4098" t="str">
        <f>IF(TelcoData2[[#This Row],[tenure]]&lt;=12,"0-12 Months",
IF(TelcoData2[[#This Row],[tenure]]&lt;=24,"13-24 Months",
IF(TelcoData2[[#This Row],[tenure]]&lt;=36,"25-36 Months",
IF(TelcoData2[[#This Row],[tenure]]&lt;=48,"37-48 Months",
IF(TelcoData2[[#This Row],[tenure]]&lt;=60,"49-60 Months",
"61-72 Months")))))</f>
        <v>13-24 Months</v>
      </c>
    </row>
    <row r="4099" spans="1:24" x14ac:dyDescent="0.3">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s="5">
        <v>6171.2</v>
      </c>
      <c r="U4099" t="s">
        <v>24</v>
      </c>
      <c r="V4099" s="5">
        <f>IFERROR(VALUE(TRIM(TelcoData2[[#This Row],[TotalCharges]])),"")</f>
        <v>6171.2</v>
      </c>
      <c r="W4099">
        <f>IF(TelcoData2[[#This Row],[Churn]]="Yes",1,0)</f>
        <v>0</v>
      </c>
      <c r="X4099" t="str">
        <f>IF(TelcoData2[[#This Row],[tenure]]&lt;=12,"0-12 Months",
IF(TelcoData2[[#This Row],[tenure]]&lt;=24,"13-24 Months",
IF(TelcoData2[[#This Row],[tenure]]&lt;=36,"25-36 Months",
IF(TelcoData2[[#This Row],[tenure]]&lt;=48,"37-48 Months",
IF(TelcoData2[[#This Row],[tenure]]&lt;=60,"49-60 Months",
"61-72 Months")))))</f>
        <v>61-72 Months</v>
      </c>
    </row>
    <row r="4100" spans="1:24" x14ac:dyDescent="0.3">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s="5">
        <v>20.2</v>
      </c>
      <c r="U4100" t="s">
        <v>23</v>
      </c>
      <c r="V4100" s="5">
        <f>IFERROR(VALUE(TRIM(TelcoData2[[#This Row],[TotalCharges]])),"")</f>
        <v>20.2</v>
      </c>
      <c r="W4100">
        <f>IF(TelcoData2[[#This Row],[Churn]]="Yes",1,0)</f>
        <v>1</v>
      </c>
      <c r="X4100" t="str">
        <f>IF(TelcoData2[[#This Row],[tenure]]&lt;=12,"0-12 Months",
IF(TelcoData2[[#This Row],[tenure]]&lt;=24,"13-24 Months",
IF(TelcoData2[[#This Row],[tenure]]&lt;=36,"25-36 Months",
IF(TelcoData2[[#This Row],[tenure]]&lt;=48,"37-48 Months",
IF(TelcoData2[[#This Row],[tenure]]&lt;=60,"49-60 Months",
"61-72 Months")))))</f>
        <v>0-12 Months</v>
      </c>
    </row>
    <row r="4101" spans="1:24" x14ac:dyDescent="0.3">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s="5">
        <v>161.44999999999999</v>
      </c>
      <c r="U4101" t="s">
        <v>24</v>
      </c>
      <c r="V4101" s="5">
        <f>IFERROR(VALUE(TRIM(TelcoData2[[#This Row],[TotalCharges]])),"")</f>
        <v>161.44999999999999</v>
      </c>
      <c r="W4101">
        <f>IF(TelcoData2[[#This Row],[Churn]]="Yes",1,0)</f>
        <v>0</v>
      </c>
      <c r="X4101" t="str">
        <f>IF(TelcoData2[[#This Row],[tenure]]&lt;=12,"0-12 Months",
IF(TelcoData2[[#This Row],[tenure]]&lt;=24,"13-24 Months",
IF(TelcoData2[[#This Row],[tenure]]&lt;=36,"25-36 Months",
IF(TelcoData2[[#This Row],[tenure]]&lt;=48,"37-48 Months",
IF(TelcoData2[[#This Row],[tenure]]&lt;=60,"49-60 Months",
"61-72 Months")))))</f>
        <v>0-12 Months</v>
      </c>
    </row>
    <row r="4102" spans="1:24" x14ac:dyDescent="0.3">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s="5">
        <v>1013.2</v>
      </c>
      <c r="U4102" t="s">
        <v>24</v>
      </c>
      <c r="V4102" s="5">
        <f>IFERROR(VALUE(TRIM(TelcoData2[[#This Row],[TotalCharges]])),"")</f>
        <v>1013.2</v>
      </c>
      <c r="W4102">
        <f>IF(TelcoData2[[#This Row],[Churn]]="Yes",1,0)</f>
        <v>0</v>
      </c>
      <c r="X4102" t="str">
        <f>IF(TelcoData2[[#This Row],[tenure]]&lt;=12,"0-12 Months",
IF(TelcoData2[[#This Row],[tenure]]&lt;=24,"13-24 Months",
IF(TelcoData2[[#This Row],[tenure]]&lt;=36,"25-36 Months",
IF(TelcoData2[[#This Row],[tenure]]&lt;=48,"37-48 Months",
IF(TelcoData2[[#This Row],[tenure]]&lt;=60,"49-60 Months",
"61-72 Months")))))</f>
        <v>49-60 Months</v>
      </c>
    </row>
    <row r="4103" spans="1:24" x14ac:dyDescent="0.3">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s="5">
        <v>336.7</v>
      </c>
      <c r="U4103" t="s">
        <v>24</v>
      </c>
      <c r="V4103" s="5">
        <f>IFERROR(VALUE(TRIM(TelcoData2[[#This Row],[TotalCharges]])),"")</f>
        <v>336.7</v>
      </c>
      <c r="W4103">
        <f>IF(TelcoData2[[#This Row],[Churn]]="Yes",1,0)</f>
        <v>0</v>
      </c>
      <c r="X4103" t="str">
        <f>IF(TelcoData2[[#This Row],[tenure]]&lt;=12,"0-12 Months",
IF(TelcoData2[[#This Row],[tenure]]&lt;=24,"13-24 Months",
IF(TelcoData2[[#This Row],[tenure]]&lt;=36,"25-36 Months",
IF(TelcoData2[[#This Row],[tenure]]&lt;=48,"37-48 Months",
IF(TelcoData2[[#This Row],[tenure]]&lt;=60,"49-60 Months",
"61-72 Months")))))</f>
        <v>0-12 Months</v>
      </c>
    </row>
    <row r="4104" spans="1:24" x14ac:dyDescent="0.3">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s="5">
        <v>333.65</v>
      </c>
      <c r="U4104" t="s">
        <v>24</v>
      </c>
      <c r="V4104" s="5">
        <f>IFERROR(VALUE(TRIM(TelcoData2[[#This Row],[TotalCharges]])),"")</f>
        <v>333.65</v>
      </c>
      <c r="W4104">
        <f>IF(TelcoData2[[#This Row],[Churn]]="Yes",1,0)</f>
        <v>0</v>
      </c>
      <c r="X4104" t="str">
        <f>IF(TelcoData2[[#This Row],[tenure]]&lt;=12,"0-12 Months",
IF(TelcoData2[[#This Row],[tenure]]&lt;=24,"13-24 Months",
IF(TelcoData2[[#This Row],[tenure]]&lt;=36,"25-36 Months",
IF(TelcoData2[[#This Row],[tenure]]&lt;=48,"37-48 Months",
IF(TelcoData2[[#This Row],[tenure]]&lt;=60,"49-60 Months",
"61-72 Months")))))</f>
        <v>0-12 Months</v>
      </c>
    </row>
    <row r="4105" spans="1:24" x14ac:dyDescent="0.3">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s="5">
        <v>6511.8</v>
      </c>
      <c r="U4105" t="s">
        <v>24</v>
      </c>
      <c r="V4105" s="5">
        <f>IFERROR(VALUE(TRIM(TelcoData2[[#This Row],[TotalCharges]])),"")</f>
        <v>6511.8</v>
      </c>
      <c r="W4105">
        <f>IF(TelcoData2[[#This Row],[Churn]]="Yes",1,0)</f>
        <v>0</v>
      </c>
      <c r="X4105" t="str">
        <f>IF(TelcoData2[[#This Row],[tenure]]&lt;=12,"0-12 Months",
IF(TelcoData2[[#This Row],[tenure]]&lt;=24,"13-24 Months",
IF(TelcoData2[[#This Row],[tenure]]&lt;=36,"25-36 Months",
IF(TelcoData2[[#This Row],[tenure]]&lt;=48,"37-48 Months",
IF(TelcoData2[[#This Row],[tenure]]&lt;=60,"49-60 Months",
"61-72 Months")))))</f>
        <v>61-72 Months</v>
      </c>
    </row>
    <row r="4106" spans="1:24" x14ac:dyDescent="0.3">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s="5">
        <v>393.45</v>
      </c>
      <c r="U4106" t="s">
        <v>24</v>
      </c>
      <c r="V4106" s="5">
        <f>IFERROR(VALUE(TRIM(TelcoData2[[#This Row],[TotalCharges]])),"")</f>
        <v>393.45</v>
      </c>
      <c r="W4106">
        <f>IF(TelcoData2[[#This Row],[Churn]]="Yes",1,0)</f>
        <v>0</v>
      </c>
      <c r="X4106" t="str">
        <f>IF(TelcoData2[[#This Row],[tenure]]&lt;=12,"0-12 Months",
IF(TelcoData2[[#This Row],[tenure]]&lt;=24,"13-24 Months",
IF(TelcoData2[[#This Row],[tenure]]&lt;=36,"25-36 Months",
IF(TelcoData2[[#This Row],[tenure]]&lt;=48,"37-48 Months",
IF(TelcoData2[[#This Row],[tenure]]&lt;=60,"49-60 Months",
"61-72 Months")))))</f>
        <v>0-12 Months</v>
      </c>
    </row>
    <row r="4107" spans="1:24" x14ac:dyDescent="0.3">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s="5">
        <v>7009.5</v>
      </c>
      <c r="U4107" t="s">
        <v>24</v>
      </c>
      <c r="V4107" s="5">
        <f>IFERROR(VALUE(TRIM(TelcoData2[[#This Row],[TotalCharges]])),"")</f>
        <v>7009.5</v>
      </c>
      <c r="W4107">
        <f>IF(TelcoData2[[#This Row],[Churn]]="Yes",1,0)</f>
        <v>0</v>
      </c>
      <c r="X4107" t="str">
        <f>IF(TelcoData2[[#This Row],[tenure]]&lt;=12,"0-12 Months",
IF(TelcoData2[[#This Row],[tenure]]&lt;=24,"13-24 Months",
IF(TelcoData2[[#This Row],[tenure]]&lt;=36,"25-36 Months",
IF(TelcoData2[[#This Row],[tenure]]&lt;=48,"37-48 Months",
IF(TelcoData2[[#This Row],[tenure]]&lt;=60,"49-60 Months",
"61-72 Months")))))</f>
        <v>61-72 Months</v>
      </c>
    </row>
    <row r="4108" spans="1:24" x14ac:dyDescent="0.3">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s="5">
        <v>2264.0500000000002</v>
      </c>
      <c r="U4108" t="s">
        <v>23</v>
      </c>
      <c r="V4108" s="5">
        <f>IFERROR(VALUE(TRIM(TelcoData2[[#This Row],[TotalCharges]])),"")</f>
        <v>2264.0500000000002</v>
      </c>
      <c r="W4108">
        <f>IF(TelcoData2[[#This Row],[Churn]]="Yes",1,0)</f>
        <v>1</v>
      </c>
      <c r="X4108" t="str">
        <f>IF(TelcoData2[[#This Row],[tenure]]&lt;=12,"0-12 Months",
IF(TelcoData2[[#This Row],[tenure]]&lt;=24,"13-24 Months",
IF(TelcoData2[[#This Row],[tenure]]&lt;=36,"25-36 Months",
IF(TelcoData2[[#This Row],[tenure]]&lt;=48,"37-48 Months",
IF(TelcoData2[[#This Row],[tenure]]&lt;=60,"49-60 Months",
"61-72 Months")))))</f>
        <v>13-24 Months</v>
      </c>
    </row>
    <row r="4109" spans="1:24" x14ac:dyDescent="0.3">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s="5">
        <v>6921.7</v>
      </c>
      <c r="U4109" t="s">
        <v>24</v>
      </c>
      <c r="V4109" s="5">
        <f>IFERROR(VALUE(TRIM(TelcoData2[[#This Row],[TotalCharges]])),"")</f>
        <v>6921.7</v>
      </c>
      <c r="W4109">
        <f>IF(TelcoData2[[#This Row],[Churn]]="Yes",1,0)</f>
        <v>0</v>
      </c>
      <c r="X4109" t="str">
        <f>IF(TelcoData2[[#This Row],[tenure]]&lt;=12,"0-12 Months",
IF(TelcoData2[[#This Row],[tenure]]&lt;=24,"13-24 Months",
IF(TelcoData2[[#This Row],[tenure]]&lt;=36,"25-36 Months",
IF(TelcoData2[[#This Row],[tenure]]&lt;=48,"37-48 Months",
IF(TelcoData2[[#This Row],[tenure]]&lt;=60,"49-60 Months",
"61-72 Months")))))</f>
        <v>61-72 Months</v>
      </c>
    </row>
    <row r="4110" spans="1:24" x14ac:dyDescent="0.3">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s="5">
        <v>600.25</v>
      </c>
      <c r="U4110" t="s">
        <v>24</v>
      </c>
      <c r="V4110" s="5">
        <f>IFERROR(VALUE(TRIM(TelcoData2[[#This Row],[TotalCharges]])),"")</f>
        <v>600.25</v>
      </c>
      <c r="W4110">
        <f>IF(TelcoData2[[#This Row],[Churn]]="Yes",1,0)</f>
        <v>0</v>
      </c>
      <c r="X4110" t="str">
        <f>IF(TelcoData2[[#This Row],[tenure]]&lt;=12,"0-12 Months",
IF(TelcoData2[[#This Row],[tenure]]&lt;=24,"13-24 Months",
IF(TelcoData2[[#This Row],[tenure]]&lt;=36,"25-36 Months",
IF(TelcoData2[[#This Row],[tenure]]&lt;=48,"37-48 Months",
IF(TelcoData2[[#This Row],[tenure]]&lt;=60,"49-60 Months",
"61-72 Months")))))</f>
        <v>25-36 Months</v>
      </c>
    </row>
    <row r="4111" spans="1:24" x14ac:dyDescent="0.3">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s="5">
        <v>56.35</v>
      </c>
      <c r="U4111" t="s">
        <v>23</v>
      </c>
      <c r="V4111" s="5">
        <f>IFERROR(VALUE(TRIM(TelcoData2[[#This Row],[TotalCharges]])),"")</f>
        <v>56.35</v>
      </c>
      <c r="W4111">
        <f>IF(TelcoData2[[#This Row],[Churn]]="Yes",1,0)</f>
        <v>1</v>
      </c>
      <c r="X4111" t="str">
        <f>IF(TelcoData2[[#This Row],[tenure]]&lt;=12,"0-12 Months",
IF(TelcoData2[[#This Row],[tenure]]&lt;=24,"13-24 Months",
IF(TelcoData2[[#This Row],[tenure]]&lt;=36,"25-36 Months",
IF(TelcoData2[[#This Row],[tenure]]&lt;=48,"37-48 Months",
IF(TelcoData2[[#This Row],[tenure]]&lt;=60,"49-60 Months",
"61-72 Months")))))</f>
        <v>0-12 Months</v>
      </c>
    </row>
    <row r="4112" spans="1:24" x14ac:dyDescent="0.3">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s="5">
        <v>4664.1499999999996</v>
      </c>
      <c r="U4112" t="s">
        <v>24</v>
      </c>
      <c r="V4112" s="5">
        <f>IFERROR(VALUE(TRIM(TelcoData2[[#This Row],[TotalCharges]])),"")</f>
        <v>4664.1499999999996</v>
      </c>
      <c r="W4112">
        <f>IF(TelcoData2[[#This Row],[Churn]]="Yes",1,0)</f>
        <v>0</v>
      </c>
      <c r="X4112" t="str">
        <f>IF(TelcoData2[[#This Row],[tenure]]&lt;=12,"0-12 Months",
IF(TelcoData2[[#This Row],[tenure]]&lt;=24,"13-24 Months",
IF(TelcoData2[[#This Row],[tenure]]&lt;=36,"25-36 Months",
IF(TelcoData2[[#This Row],[tenure]]&lt;=48,"37-48 Months",
IF(TelcoData2[[#This Row],[tenure]]&lt;=60,"49-60 Months",
"61-72 Months")))))</f>
        <v>61-72 Months</v>
      </c>
    </row>
    <row r="4113" spans="1:24" x14ac:dyDescent="0.3">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s="5">
        <v>1441.8</v>
      </c>
      <c r="U4113" t="s">
        <v>24</v>
      </c>
      <c r="V4113" s="5">
        <f>IFERROR(VALUE(TRIM(TelcoData2[[#This Row],[TotalCharges]])),"")</f>
        <v>1441.8</v>
      </c>
      <c r="W4113">
        <f>IF(TelcoData2[[#This Row],[Churn]]="Yes",1,0)</f>
        <v>0</v>
      </c>
      <c r="X4113" t="str">
        <f>IF(TelcoData2[[#This Row],[tenure]]&lt;=12,"0-12 Months",
IF(TelcoData2[[#This Row],[tenure]]&lt;=24,"13-24 Months",
IF(TelcoData2[[#This Row],[tenure]]&lt;=36,"25-36 Months",
IF(TelcoData2[[#This Row],[tenure]]&lt;=48,"37-48 Months",
IF(TelcoData2[[#This Row],[tenure]]&lt;=60,"49-60 Months",
"61-72 Months")))))</f>
        <v>13-24 Months</v>
      </c>
    </row>
    <row r="4114" spans="1:24" x14ac:dyDescent="0.3">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s="5">
        <v>5623.7</v>
      </c>
      <c r="U4114" t="s">
        <v>24</v>
      </c>
      <c r="V4114" s="5">
        <f>IFERROR(VALUE(TRIM(TelcoData2[[#This Row],[TotalCharges]])),"")</f>
        <v>5623.7</v>
      </c>
      <c r="W4114">
        <f>IF(TelcoData2[[#This Row],[Churn]]="Yes",1,0)</f>
        <v>0</v>
      </c>
      <c r="X4114" t="str">
        <f>IF(TelcoData2[[#This Row],[tenure]]&lt;=12,"0-12 Months",
IF(TelcoData2[[#This Row],[tenure]]&lt;=24,"13-24 Months",
IF(TelcoData2[[#This Row],[tenure]]&lt;=36,"25-36 Months",
IF(TelcoData2[[#This Row],[tenure]]&lt;=48,"37-48 Months",
IF(TelcoData2[[#This Row],[tenure]]&lt;=60,"49-60 Months",
"61-72 Months")))))</f>
        <v>49-60 Months</v>
      </c>
    </row>
    <row r="4115" spans="1:24" x14ac:dyDescent="0.3">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s="5">
        <v>695.85</v>
      </c>
      <c r="U4115" t="s">
        <v>24</v>
      </c>
      <c r="V4115" s="5">
        <f>IFERROR(VALUE(TRIM(TelcoData2[[#This Row],[TotalCharges]])),"")</f>
        <v>695.85</v>
      </c>
      <c r="W4115">
        <f>IF(TelcoData2[[#This Row],[Churn]]="Yes",1,0)</f>
        <v>0</v>
      </c>
      <c r="X4115" t="str">
        <f>IF(TelcoData2[[#This Row],[tenure]]&lt;=12,"0-12 Months",
IF(TelcoData2[[#This Row],[tenure]]&lt;=24,"13-24 Months",
IF(TelcoData2[[#This Row],[tenure]]&lt;=36,"25-36 Months",
IF(TelcoData2[[#This Row],[tenure]]&lt;=48,"37-48 Months",
IF(TelcoData2[[#This Row],[tenure]]&lt;=60,"49-60 Months",
"61-72 Months")))))</f>
        <v>25-36 Months</v>
      </c>
    </row>
    <row r="4116" spans="1:24" x14ac:dyDescent="0.3">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s="5">
        <v>1028.75</v>
      </c>
      <c r="U4116" t="s">
        <v>24</v>
      </c>
      <c r="V4116" s="5">
        <f>IFERROR(VALUE(TRIM(TelcoData2[[#This Row],[TotalCharges]])),"")</f>
        <v>1028.75</v>
      </c>
      <c r="W4116">
        <f>IF(TelcoData2[[#This Row],[Churn]]="Yes",1,0)</f>
        <v>0</v>
      </c>
      <c r="X4116" t="str">
        <f>IF(TelcoData2[[#This Row],[tenure]]&lt;=12,"0-12 Months",
IF(TelcoData2[[#This Row],[tenure]]&lt;=24,"13-24 Months",
IF(TelcoData2[[#This Row],[tenure]]&lt;=36,"25-36 Months",
IF(TelcoData2[[#This Row],[tenure]]&lt;=48,"37-48 Months",
IF(TelcoData2[[#This Row],[tenure]]&lt;=60,"49-60 Months",
"61-72 Months")))))</f>
        <v>49-60 Months</v>
      </c>
    </row>
    <row r="4117" spans="1:24" x14ac:dyDescent="0.3">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s="5">
        <v>4155.95</v>
      </c>
      <c r="U4117" t="s">
        <v>24</v>
      </c>
      <c r="V4117" s="5">
        <f>IFERROR(VALUE(TRIM(TelcoData2[[#This Row],[TotalCharges]])),"")</f>
        <v>4155.95</v>
      </c>
      <c r="W4117">
        <f>IF(TelcoData2[[#This Row],[Churn]]="Yes",1,0)</f>
        <v>0</v>
      </c>
      <c r="X4117" t="str">
        <f>IF(TelcoData2[[#This Row],[tenure]]&lt;=12,"0-12 Months",
IF(TelcoData2[[#This Row],[tenure]]&lt;=24,"13-24 Months",
IF(TelcoData2[[#This Row],[tenure]]&lt;=36,"25-36 Months",
IF(TelcoData2[[#This Row],[tenure]]&lt;=48,"37-48 Months",
IF(TelcoData2[[#This Row],[tenure]]&lt;=60,"49-60 Months",
"61-72 Months")))))</f>
        <v>49-60 Months</v>
      </c>
    </row>
    <row r="4118" spans="1:24" x14ac:dyDescent="0.3">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s="5">
        <v>395.6</v>
      </c>
      <c r="U4118" t="s">
        <v>24</v>
      </c>
      <c r="V4118" s="5">
        <f>IFERROR(VALUE(TRIM(TelcoData2[[#This Row],[TotalCharges]])),"")</f>
        <v>395.6</v>
      </c>
      <c r="W4118">
        <f>IF(TelcoData2[[#This Row],[Churn]]="Yes",1,0)</f>
        <v>0</v>
      </c>
      <c r="X4118" t="str">
        <f>IF(TelcoData2[[#This Row],[tenure]]&lt;=12,"0-12 Months",
IF(TelcoData2[[#This Row],[tenure]]&lt;=24,"13-24 Months",
IF(TelcoData2[[#This Row],[tenure]]&lt;=36,"25-36 Months",
IF(TelcoData2[[#This Row],[tenure]]&lt;=48,"37-48 Months",
IF(TelcoData2[[#This Row],[tenure]]&lt;=60,"49-60 Months",
"61-72 Months")))))</f>
        <v>13-24 Months</v>
      </c>
    </row>
    <row r="4119" spans="1:24" x14ac:dyDescent="0.3">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s="5">
        <v>6330.4</v>
      </c>
      <c r="U4119" t="s">
        <v>24</v>
      </c>
      <c r="V4119" s="5">
        <f>IFERROR(VALUE(TRIM(TelcoData2[[#This Row],[TotalCharges]])),"")</f>
        <v>6330.4</v>
      </c>
      <c r="W4119">
        <f>IF(TelcoData2[[#This Row],[Churn]]="Yes",1,0)</f>
        <v>0</v>
      </c>
      <c r="X4119" t="str">
        <f>IF(TelcoData2[[#This Row],[tenure]]&lt;=12,"0-12 Months",
IF(TelcoData2[[#This Row],[tenure]]&lt;=24,"13-24 Months",
IF(TelcoData2[[#This Row],[tenure]]&lt;=36,"25-36 Months",
IF(TelcoData2[[#This Row],[tenure]]&lt;=48,"37-48 Months",
IF(TelcoData2[[#This Row],[tenure]]&lt;=60,"49-60 Months",
"61-72 Months")))))</f>
        <v>61-72 Months</v>
      </c>
    </row>
    <row r="4120" spans="1:24" x14ac:dyDescent="0.3">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s="5">
        <v>2971.7</v>
      </c>
      <c r="U4120" t="s">
        <v>24</v>
      </c>
      <c r="V4120" s="5">
        <f>IFERROR(VALUE(TRIM(TelcoData2[[#This Row],[TotalCharges]])),"")</f>
        <v>2971.7</v>
      </c>
      <c r="W4120">
        <f>IF(TelcoData2[[#This Row],[Churn]]="Yes",1,0)</f>
        <v>0</v>
      </c>
      <c r="X4120" t="str">
        <f>IF(TelcoData2[[#This Row],[tenure]]&lt;=12,"0-12 Months",
IF(TelcoData2[[#This Row],[tenure]]&lt;=24,"13-24 Months",
IF(TelcoData2[[#This Row],[tenure]]&lt;=36,"25-36 Months",
IF(TelcoData2[[#This Row],[tenure]]&lt;=48,"37-48 Months",
IF(TelcoData2[[#This Row],[tenure]]&lt;=60,"49-60 Months",
"61-72 Months")))))</f>
        <v>37-48 Months</v>
      </c>
    </row>
    <row r="4121" spans="1:24" x14ac:dyDescent="0.3">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s="5">
        <v>638</v>
      </c>
      <c r="U4121" t="s">
        <v>24</v>
      </c>
      <c r="V4121" s="5">
        <f>IFERROR(VALUE(TRIM(TelcoData2[[#This Row],[TotalCharges]])),"")</f>
        <v>638</v>
      </c>
      <c r="W4121">
        <f>IF(TelcoData2[[#This Row],[Churn]]="Yes",1,0)</f>
        <v>0</v>
      </c>
      <c r="X4121" t="str">
        <f>IF(TelcoData2[[#This Row],[tenure]]&lt;=12,"0-12 Months",
IF(TelcoData2[[#This Row],[tenure]]&lt;=24,"13-24 Months",
IF(TelcoData2[[#This Row],[tenure]]&lt;=36,"25-36 Months",
IF(TelcoData2[[#This Row],[tenure]]&lt;=48,"37-48 Months",
IF(TelcoData2[[#This Row],[tenure]]&lt;=60,"49-60 Months",
"61-72 Months")))))</f>
        <v>25-36 Months</v>
      </c>
    </row>
    <row r="4122" spans="1:24" x14ac:dyDescent="0.3">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s="5">
        <v>2034.25</v>
      </c>
      <c r="U4122" t="s">
        <v>24</v>
      </c>
      <c r="V4122" s="5">
        <f>IFERROR(VALUE(TRIM(TelcoData2[[#This Row],[TotalCharges]])),"")</f>
        <v>2034.25</v>
      </c>
      <c r="W4122">
        <f>IF(TelcoData2[[#This Row],[Churn]]="Yes",1,0)</f>
        <v>0</v>
      </c>
      <c r="X4122" t="str">
        <f>IF(TelcoData2[[#This Row],[tenure]]&lt;=12,"0-12 Months",
IF(TelcoData2[[#This Row],[tenure]]&lt;=24,"13-24 Months",
IF(TelcoData2[[#This Row],[tenure]]&lt;=36,"25-36 Months",
IF(TelcoData2[[#This Row],[tenure]]&lt;=48,"37-48 Months",
IF(TelcoData2[[#This Row],[tenure]]&lt;=60,"49-60 Months",
"61-72 Months")))))</f>
        <v>25-36 Months</v>
      </c>
    </row>
    <row r="4123" spans="1:24" x14ac:dyDescent="0.3">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s="5">
        <v>2510.1999999999998</v>
      </c>
      <c r="U4123" t="s">
        <v>23</v>
      </c>
      <c r="V4123" s="5">
        <f>IFERROR(VALUE(TRIM(TelcoData2[[#This Row],[TotalCharges]])),"")</f>
        <v>2510.1999999999998</v>
      </c>
      <c r="W4123">
        <f>IF(TelcoData2[[#This Row],[Churn]]="Yes",1,0)</f>
        <v>1</v>
      </c>
      <c r="X4123" t="str">
        <f>IF(TelcoData2[[#This Row],[tenure]]&lt;=12,"0-12 Months",
IF(TelcoData2[[#This Row],[tenure]]&lt;=24,"13-24 Months",
IF(TelcoData2[[#This Row],[tenure]]&lt;=36,"25-36 Months",
IF(TelcoData2[[#This Row],[tenure]]&lt;=48,"37-48 Months",
IF(TelcoData2[[#This Row],[tenure]]&lt;=60,"49-60 Months",
"61-72 Months")))))</f>
        <v>25-36 Months</v>
      </c>
    </row>
    <row r="4124" spans="1:24" x14ac:dyDescent="0.3">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s="5">
        <v>3419.5</v>
      </c>
      <c r="U4124" t="s">
        <v>24</v>
      </c>
      <c r="V4124" s="5">
        <f>IFERROR(VALUE(TRIM(TelcoData2[[#This Row],[TotalCharges]])),"")</f>
        <v>3419.5</v>
      </c>
      <c r="W4124">
        <f>IF(TelcoData2[[#This Row],[Churn]]="Yes",1,0)</f>
        <v>0</v>
      </c>
      <c r="X4124" t="str">
        <f>IF(TelcoData2[[#This Row],[tenure]]&lt;=12,"0-12 Months",
IF(TelcoData2[[#This Row],[tenure]]&lt;=24,"13-24 Months",
IF(TelcoData2[[#This Row],[tenure]]&lt;=36,"25-36 Months",
IF(TelcoData2[[#This Row],[tenure]]&lt;=48,"37-48 Months",
IF(TelcoData2[[#This Row],[tenure]]&lt;=60,"49-60 Months",
"61-72 Months")))))</f>
        <v>49-60 Months</v>
      </c>
    </row>
    <row r="4125" spans="1:24" x14ac:dyDescent="0.3">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s="5">
        <v>2427.35</v>
      </c>
      <c r="U4125" t="s">
        <v>24</v>
      </c>
      <c r="V4125" s="5">
        <f>IFERROR(VALUE(TRIM(TelcoData2[[#This Row],[TotalCharges]])),"")</f>
        <v>2427.35</v>
      </c>
      <c r="W4125">
        <f>IF(TelcoData2[[#This Row],[Churn]]="Yes",1,0)</f>
        <v>0</v>
      </c>
      <c r="X4125" t="str">
        <f>IF(TelcoData2[[#This Row],[tenure]]&lt;=12,"0-12 Months",
IF(TelcoData2[[#This Row],[tenure]]&lt;=24,"13-24 Months",
IF(TelcoData2[[#This Row],[tenure]]&lt;=36,"25-36 Months",
IF(TelcoData2[[#This Row],[tenure]]&lt;=48,"37-48 Months",
IF(TelcoData2[[#This Row],[tenure]]&lt;=60,"49-60 Months",
"61-72 Months")))))</f>
        <v>25-36 Months</v>
      </c>
    </row>
    <row r="4126" spans="1:24" x14ac:dyDescent="0.3">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s="5">
        <v>1760.25</v>
      </c>
      <c r="U4126" t="s">
        <v>24</v>
      </c>
      <c r="V4126" s="5">
        <f>IFERROR(VALUE(TRIM(TelcoData2[[#This Row],[TotalCharges]])),"")</f>
        <v>1760.25</v>
      </c>
      <c r="W4126">
        <f>IF(TelcoData2[[#This Row],[Churn]]="Yes",1,0)</f>
        <v>0</v>
      </c>
      <c r="X4126" t="str">
        <f>IF(TelcoData2[[#This Row],[tenure]]&lt;=12,"0-12 Months",
IF(TelcoData2[[#This Row],[tenure]]&lt;=24,"13-24 Months",
IF(TelcoData2[[#This Row],[tenure]]&lt;=36,"25-36 Months",
IF(TelcoData2[[#This Row],[tenure]]&lt;=48,"37-48 Months",
IF(TelcoData2[[#This Row],[tenure]]&lt;=60,"49-60 Months",
"61-72 Months")))))</f>
        <v>13-24 Months</v>
      </c>
    </row>
    <row r="4127" spans="1:24" x14ac:dyDescent="0.3">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s="5">
        <v>3551.65</v>
      </c>
      <c r="U4127" t="s">
        <v>24</v>
      </c>
      <c r="V4127" s="5">
        <f>IFERROR(VALUE(TRIM(TelcoData2[[#This Row],[TotalCharges]])),"")</f>
        <v>3551.65</v>
      </c>
      <c r="W4127">
        <f>IF(TelcoData2[[#This Row],[Churn]]="Yes",1,0)</f>
        <v>0</v>
      </c>
      <c r="X4127" t="str">
        <f>IF(TelcoData2[[#This Row],[tenure]]&lt;=12,"0-12 Months",
IF(TelcoData2[[#This Row],[tenure]]&lt;=24,"13-24 Months",
IF(TelcoData2[[#This Row],[tenure]]&lt;=36,"25-36 Months",
IF(TelcoData2[[#This Row],[tenure]]&lt;=48,"37-48 Months",
IF(TelcoData2[[#This Row],[tenure]]&lt;=60,"49-60 Months",
"61-72 Months")))))</f>
        <v>37-48 Months</v>
      </c>
    </row>
    <row r="4128" spans="1:24" x14ac:dyDescent="0.3">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s="5">
        <v>122.9</v>
      </c>
      <c r="U4128" t="s">
        <v>24</v>
      </c>
      <c r="V4128" s="5">
        <f>IFERROR(VALUE(TRIM(TelcoData2[[#This Row],[TotalCharges]])),"")</f>
        <v>122.9</v>
      </c>
      <c r="W4128">
        <f>IF(TelcoData2[[#This Row],[Churn]]="Yes",1,0)</f>
        <v>0</v>
      </c>
      <c r="X4128" t="str">
        <f>IF(TelcoData2[[#This Row],[tenure]]&lt;=12,"0-12 Months",
IF(TelcoData2[[#This Row],[tenure]]&lt;=24,"13-24 Months",
IF(TelcoData2[[#This Row],[tenure]]&lt;=36,"25-36 Months",
IF(TelcoData2[[#This Row],[tenure]]&lt;=48,"37-48 Months",
IF(TelcoData2[[#This Row],[tenure]]&lt;=60,"49-60 Months",
"61-72 Months")))))</f>
        <v>0-12 Months</v>
      </c>
    </row>
    <row r="4129" spans="1:24" x14ac:dyDescent="0.3">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s="5">
        <v>1424.2</v>
      </c>
      <c r="U4129" t="s">
        <v>24</v>
      </c>
      <c r="V4129" s="5">
        <f>IFERROR(VALUE(TRIM(TelcoData2[[#This Row],[TotalCharges]])),"")</f>
        <v>1424.2</v>
      </c>
      <c r="W4129">
        <f>IF(TelcoData2[[#This Row],[Churn]]="Yes",1,0)</f>
        <v>0</v>
      </c>
      <c r="X4129" t="str">
        <f>IF(TelcoData2[[#This Row],[tenure]]&lt;=12,"0-12 Months",
IF(TelcoData2[[#This Row],[tenure]]&lt;=24,"13-24 Months",
IF(TelcoData2[[#This Row],[tenure]]&lt;=36,"25-36 Months",
IF(TelcoData2[[#This Row],[tenure]]&lt;=48,"37-48 Months",
IF(TelcoData2[[#This Row],[tenure]]&lt;=60,"49-60 Months",
"61-72 Months")))))</f>
        <v>49-60 Months</v>
      </c>
    </row>
    <row r="4130" spans="1:24" x14ac:dyDescent="0.3">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s="5">
        <v>2111.4499999999998</v>
      </c>
      <c r="U4130" t="s">
        <v>23</v>
      </c>
      <c r="V4130" s="5">
        <f>IFERROR(VALUE(TRIM(TelcoData2[[#This Row],[TotalCharges]])),"")</f>
        <v>2111.4499999999998</v>
      </c>
      <c r="W4130">
        <f>IF(TelcoData2[[#This Row],[Churn]]="Yes",1,0)</f>
        <v>1</v>
      </c>
      <c r="X4130" t="str">
        <f>IF(TelcoData2[[#This Row],[tenure]]&lt;=12,"0-12 Months",
IF(TelcoData2[[#This Row],[tenure]]&lt;=24,"13-24 Months",
IF(TelcoData2[[#This Row],[tenure]]&lt;=36,"25-36 Months",
IF(TelcoData2[[#This Row],[tenure]]&lt;=48,"37-48 Months",
IF(TelcoData2[[#This Row],[tenure]]&lt;=60,"49-60 Months",
"61-72 Months")))))</f>
        <v>49-60 Months</v>
      </c>
    </row>
    <row r="4131" spans="1:24" x14ac:dyDescent="0.3">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s="5">
        <v>2909.95</v>
      </c>
      <c r="U4131" t="s">
        <v>24</v>
      </c>
      <c r="V4131" s="5">
        <f>IFERROR(VALUE(TRIM(TelcoData2[[#This Row],[TotalCharges]])),"")</f>
        <v>2909.95</v>
      </c>
      <c r="W4131">
        <f>IF(TelcoData2[[#This Row],[Churn]]="Yes",1,0)</f>
        <v>0</v>
      </c>
      <c r="X4131" t="str">
        <f>IF(TelcoData2[[#This Row],[tenure]]&lt;=12,"0-12 Months",
IF(TelcoData2[[#This Row],[tenure]]&lt;=24,"13-24 Months",
IF(TelcoData2[[#This Row],[tenure]]&lt;=36,"25-36 Months",
IF(TelcoData2[[#This Row],[tenure]]&lt;=48,"37-48 Months",
IF(TelcoData2[[#This Row],[tenure]]&lt;=60,"49-60 Months",
"61-72 Months")))))</f>
        <v>25-36 Months</v>
      </c>
    </row>
    <row r="4132" spans="1:24" x14ac:dyDescent="0.3">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s="5">
        <v>374</v>
      </c>
      <c r="U4132" t="s">
        <v>24</v>
      </c>
      <c r="V4132" s="5">
        <f>IFERROR(VALUE(TRIM(TelcoData2[[#This Row],[TotalCharges]])),"")</f>
        <v>374</v>
      </c>
      <c r="W4132">
        <f>IF(TelcoData2[[#This Row],[Churn]]="Yes",1,0)</f>
        <v>0</v>
      </c>
      <c r="X4132" t="str">
        <f>IF(TelcoData2[[#This Row],[tenure]]&lt;=12,"0-12 Months",
IF(TelcoData2[[#This Row],[tenure]]&lt;=24,"13-24 Months",
IF(TelcoData2[[#This Row],[tenure]]&lt;=36,"25-36 Months",
IF(TelcoData2[[#This Row],[tenure]]&lt;=48,"37-48 Months",
IF(TelcoData2[[#This Row],[tenure]]&lt;=60,"49-60 Months",
"61-72 Months")))))</f>
        <v>0-12 Months</v>
      </c>
    </row>
    <row r="4133" spans="1:24" x14ac:dyDescent="0.3">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s="5">
        <v>20.25</v>
      </c>
      <c r="U4133" t="s">
        <v>23</v>
      </c>
      <c r="V4133" s="5">
        <f>IFERROR(VALUE(TRIM(TelcoData2[[#This Row],[TotalCharges]])),"")</f>
        <v>20.25</v>
      </c>
      <c r="W4133">
        <f>IF(TelcoData2[[#This Row],[Churn]]="Yes",1,0)</f>
        <v>1</v>
      </c>
      <c r="X4133" t="str">
        <f>IF(TelcoData2[[#This Row],[tenure]]&lt;=12,"0-12 Months",
IF(TelcoData2[[#This Row],[tenure]]&lt;=24,"13-24 Months",
IF(TelcoData2[[#This Row],[tenure]]&lt;=36,"25-36 Months",
IF(TelcoData2[[#This Row],[tenure]]&lt;=48,"37-48 Months",
IF(TelcoData2[[#This Row],[tenure]]&lt;=60,"49-60 Months",
"61-72 Months")))))</f>
        <v>0-12 Months</v>
      </c>
    </row>
    <row r="4134" spans="1:24" x14ac:dyDescent="0.3">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s="5">
        <v>300.8</v>
      </c>
      <c r="U4134" t="s">
        <v>23</v>
      </c>
      <c r="V4134" s="5">
        <f>IFERROR(VALUE(TRIM(TelcoData2[[#This Row],[TotalCharges]])),"")</f>
        <v>300.8</v>
      </c>
      <c r="W4134">
        <f>IF(TelcoData2[[#This Row],[Churn]]="Yes",1,0)</f>
        <v>1</v>
      </c>
      <c r="X4134" t="str">
        <f>IF(TelcoData2[[#This Row],[tenure]]&lt;=12,"0-12 Months",
IF(TelcoData2[[#This Row],[tenure]]&lt;=24,"13-24 Months",
IF(TelcoData2[[#This Row],[tenure]]&lt;=36,"25-36 Months",
IF(TelcoData2[[#This Row],[tenure]]&lt;=48,"37-48 Months",
IF(TelcoData2[[#This Row],[tenure]]&lt;=60,"49-60 Months",
"61-72 Months")))))</f>
        <v>13-24 Months</v>
      </c>
    </row>
    <row r="4135" spans="1:24" x14ac:dyDescent="0.3">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s="5">
        <v>5581.05</v>
      </c>
      <c r="U4135" t="s">
        <v>24</v>
      </c>
      <c r="V4135" s="5">
        <f>IFERROR(VALUE(TRIM(TelcoData2[[#This Row],[TotalCharges]])),"")</f>
        <v>5581.05</v>
      </c>
      <c r="W4135">
        <f>IF(TelcoData2[[#This Row],[Churn]]="Yes",1,0)</f>
        <v>0</v>
      </c>
      <c r="X4135" t="str">
        <f>IF(TelcoData2[[#This Row],[tenure]]&lt;=12,"0-12 Months",
IF(TelcoData2[[#This Row],[tenure]]&lt;=24,"13-24 Months",
IF(TelcoData2[[#This Row],[tenure]]&lt;=36,"25-36 Months",
IF(TelcoData2[[#This Row],[tenure]]&lt;=48,"37-48 Months",
IF(TelcoData2[[#This Row],[tenure]]&lt;=60,"49-60 Months",
"61-72 Months")))))</f>
        <v>49-60 Months</v>
      </c>
    </row>
    <row r="4136" spans="1:24" x14ac:dyDescent="0.3">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s="5">
        <v>5676.65</v>
      </c>
      <c r="U4136" t="s">
        <v>24</v>
      </c>
      <c r="V4136" s="5">
        <f>IFERROR(VALUE(TRIM(TelcoData2[[#This Row],[TotalCharges]])),"")</f>
        <v>5676.65</v>
      </c>
      <c r="W4136">
        <f>IF(TelcoData2[[#This Row],[Churn]]="Yes",1,0)</f>
        <v>0</v>
      </c>
      <c r="X4136" t="str">
        <f>IF(TelcoData2[[#This Row],[tenure]]&lt;=12,"0-12 Months",
IF(TelcoData2[[#This Row],[tenure]]&lt;=24,"13-24 Months",
IF(TelcoData2[[#This Row],[tenure]]&lt;=36,"25-36 Months",
IF(TelcoData2[[#This Row],[tenure]]&lt;=48,"37-48 Months",
IF(TelcoData2[[#This Row],[tenure]]&lt;=60,"49-60 Months",
"61-72 Months")))))</f>
        <v>49-60 Months</v>
      </c>
    </row>
    <row r="4137" spans="1:24" x14ac:dyDescent="0.3">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s="5">
        <v>3379.25</v>
      </c>
      <c r="U4137" t="s">
        <v>24</v>
      </c>
      <c r="V4137" s="5">
        <f>IFERROR(VALUE(TRIM(TelcoData2[[#This Row],[TotalCharges]])),"")</f>
        <v>3379.25</v>
      </c>
      <c r="W4137">
        <f>IF(TelcoData2[[#This Row],[Churn]]="Yes",1,0)</f>
        <v>0</v>
      </c>
      <c r="X4137" t="str">
        <f>IF(TelcoData2[[#This Row],[tenure]]&lt;=12,"0-12 Months",
IF(TelcoData2[[#This Row],[tenure]]&lt;=24,"13-24 Months",
IF(TelcoData2[[#This Row],[tenure]]&lt;=36,"25-36 Months",
IF(TelcoData2[[#This Row],[tenure]]&lt;=48,"37-48 Months",
IF(TelcoData2[[#This Row],[tenure]]&lt;=60,"49-60 Months",
"61-72 Months")))))</f>
        <v>25-36 Months</v>
      </c>
    </row>
    <row r="4138" spans="1:24" x14ac:dyDescent="0.3">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s="5">
        <v>942.95</v>
      </c>
      <c r="U4138" t="s">
        <v>24</v>
      </c>
      <c r="V4138" s="5">
        <f>IFERROR(VALUE(TRIM(TelcoData2[[#This Row],[TotalCharges]])),"")</f>
        <v>942.95</v>
      </c>
      <c r="W4138">
        <f>IF(TelcoData2[[#This Row],[Churn]]="Yes",1,0)</f>
        <v>0</v>
      </c>
      <c r="X4138" t="str">
        <f>IF(TelcoData2[[#This Row],[tenure]]&lt;=12,"0-12 Months",
IF(TelcoData2[[#This Row],[tenure]]&lt;=24,"13-24 Months",
IF(TelcoData2[[#This Row],[tenure]]&lt;=36,"25-36 Months",
IF(TelcoData2[[#This Row],[tenure]]&lt;=48,"37-48 Months",
IF(TelcoData2[[#This Row],[tenure]]&lt;=60,"49-60 Months",
"61-72 Months")))))</f>
        <v>37-48 Months</v>
      </c>
    </row>
    <row r="4139" spans="1:24" x14ac:dyDescent="0.3">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s="5">
        <v>232.4</v>
      </c>
      <c r="U4139" t="s">
        <v>24</v>
      </c>
      <c r="V4139" s="5">
        <f>IFERROR(VALUE(TRIM(TelcoData2[[#This Row],[TotalCharges]])),"")</f>
        <v>232.4</v>
      </c>
      <c r="W4139">
        <f>IF(TelcoData2[[#This Row],[Churn]]="Yes",1,0)</f>
        <v>0</v>
      </c>
      <c r="X4139" t="str">
        <f>IF(TelcoData2[[#This Row],[tenure]]&lt;=12,"0-12 Months",
IF(TelcoData2[[#This Row],[tenure]]&lt;=24,"13-24 Months",
IF(TelcoData2[[#This Row],[tenure]]&lt;=36,"25-36 Months",
IF(TelcoData2[[#This Row],[tenure]]&lt;=48,"37-48 Months",
IF(TelcoData2[[#This Row],[tenure]]&lt;=60,"49-60 Months",
"61-72 Months")))))</f>
        <v>0-12 Months</v>
      </c>
    </row>
    <row r="4140" spans="1:24" x14ac:dyDescent="0.3">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s="5">
        <v>85.45</v>
      </c>
      <c r="U4140" t="s">
        <v>23</v>
      </c>
      <c r="V4140" s="5">
        <f>IFERROR(VALUE(TRIM(TelcoData2[[#This Row],[TotalCharges]])),"")</f>
        <v>85.45</v>
      </c>
      <c r="W4140">
        <f>IF(TelcoData2[[#This Row],[Churn]]="Yes",1,0)</f>
        <v>1</v>
      </c>
      <c r="X4140" t="str">
        <f>IF(TelcoData2[[#This Row],[tenure]]&lt;=12,"0-12 Months",
IF(TelcoData2[[#This Row],[tenure]]&lt;=24,"13-24 Months",
IF(TelcoData2[[#This Row],[tenure]]&lt;=36,"25-36 Months",
IF(TelcoData2[[#This Row],[tenure]]&lt;=48,"37-48 Months",
IF(TelcoData2[[#This Row],[tenure]]&lt;=60,"49-60 Months",
"61-72 Months")))))</f>
        <v>0-12 Months</v>
      </c>
    </row>
    <row r="4141" spans="1:24" x14ac:dyDescent="0.3">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s="5">
        <v>2088.4499999999998</v>
      </c>
      <c r="U4141" t="s">
        <v>24</v>
      </c>
      <c r="V4141" s="5">
        <f>IFERROR(VALUE(TRIM(TelcoData2[[#This Row],[TotalCharges]])),"")</f>
        <v>2088.4499999999998</v>
      </c>
      <c r="W4141">
        <f>IF(TelcoData2[[#This Row],[Churn]]="Yes",1,0)</f>
        <v>0</v>
      </c>
      <c r="X4141" t="str">
        <f>IF(TelcoData2[[#This Row],[tenure]]&lt;=12,"0-12 Months",
IF(TelcoData2[[#This Row],[tenure]]&lt;=24,"13-24 Months",
IF(TelcoData2[[#This Row],[tenure]]&lt;=36,"25-36 Months",
IF(TelcoData2[[#This Row],[tenure]]&lt;=48,"37-48 Months",
IF(TelcoData2[[#This Row],[tenure]]&lt;=60,"49-60 Months",
"61-72 Months")))))</f>
        <v>13-24 Months</v>
      </c>
    </row>
    <row r="4142" spans="1:24" x14ac:dyDescent="0.3">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s="5">
        <v>6137</v>
      </c>
      <c r="U4142" t="s">
        <v>23</v>
      </c>
      <c r="V4142" s="5">
        <f>IFERROR(VALUE(TRIM(TelcoData2[[#This Row],[TotalCharges]])),"")</f>
        <v>6137</v>
      </c>
      <c r="W4142">
        <f>IF(TelcoData2[[#This Row],[Churn]]="Yes",1,0)</f>
        <v>1</v>
      </c>
      <c r="X4142" t="str">
        <f>IF(TelcoData2[[#This Row],[tenure]]&lt;=12,"0-12 Months",
IF(TelcoData2[[#This Row],[tenure]]&lt;=24,"13-24 Months",
IF(TelcoData2[[#This Row],[tenure]]&lt;=36,"25-36 Months",
IF(TelcoData2[[#This Row],[tenure]]&lt;=48,"37-48 Months",
IF(TelcoData2[[#This Row],[tenure]]&lt;=60,"49-60 Months",
"61-72 Months")))))</f>
        <v>61-72 Months</v>
      </c>
    </row>
    <row r="4143" spans="1:24" x14ac:dyDescent="0.3">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s="5">
        <v>1434.6</v>
      </c>
      <c r="U4143" t="s">
        <v>24</v>
      </c>
      <c r="V4143" s="5">
        <f>IFERROR(VALUE(TRIM(TelcoData2[[#This Row],[TotalCharges]])),"")</f>
        <v>1434.6</v>
      </c>
      <c r="W4143">
        <f>IF(TelcoData2[[#This Row],[Churn]]="Yes",1,0)</f>
        <v>0</v>
      </c>
      <c r="X4143" t="str">
        <f>IF(TelcoData2[[#This Row],[tenure]]&lt;=12,"0-12 Months",
IF(TelcoData2[[#This Row],[tenure]]&lt;=24,"13-24 Months",
IF(TelcoData2[[#This Row],[tenure]]&lt;=36,"25-36 Months",
IF(TelcoData2[[#This Row],[tenure]]&lt;=48,"37-48 Months",
IF(TelcoData2[[#This Row],[tenure]]&lt;=60,"49-60 Months",
"61-72 Months")))))</f>
        <v>25-36 Months</v>
      </c>
    </row>
    <row r="4144" spans="1:24" x14ac:dyDescent="0.3">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s="5">
        <v>3870</v>
      </c>
      <c r="U4144" t="s">
        <v>24</v>
      </c>
      <c r="V4144" s="5">
        <f>IFERROR(VALUE(TRIM(TelcoData2[[#This Row],[TotalCharges]])),"")</f>
        <v>3870</v>
      </c>
      <c r="W4144">
        <f>IF(TelcoData2[[#This Row],[Churn]]="Yes",1,0)</f>
        <v>0</v>
      </c>
      <c r="X4144" t="str">
        <f>IF(TelcoData2[[#This Row],[tenure]]&lt;=12,"0-12 Months",
IF(TelcoData2[[#This Row],[tenure]]&lt;=24,"13-24 Months",
IF(TelcoData2[[#This Row],[tenure]]&lt;=36,"25-36 Months",
IF(TelcoData2[[#This Row],[tenure]]&lt;=48,"37-48 Months",
IF(TelcoData2[[#This Row],[tenure]]&lt;=60,"49-60 Months",
"61-72 Months")))))</f>
        <v>61-72 Months</v>
      </c>
    </row>
    <row r="4145" spans="1:24" x14ac:dyDescent="0.3">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s="5">
        <v>2043.45</v>
      </c>
      <c r="U4145" t="s">
        <v>23</v>
      </c>
      <c r="V4145" s="5">
        <f>IFERROR(VALUE(TRIM(TelcoData2[[#This Row],[TotalCharges]])),"")</f>
        <v>2043.45</v>
      </c>
      <c r="W4145">
        <f>IF(TelcoData2[[#This Row],[Churn]]="Yes",1,0)</f>
        <v>1</v>
      </c>
      <c r="X4145" t="str">
        <f>IF(TelcoData2[[#This Row],[tenure]]&lt;=12,"0-12 Months",
IF(TelcoData2[[#This Row],[tenure]]&lt;=24,"13-24 Months",
IF(TelcoData2[[#This Row],[tenure]]&lt;=36,"25-36 Months",
IF(TelcoData2[[#This Row],[tenure]]&lt;=48,"37-48 Months",
IF(TelcoData2[[#This Row],[tenure]]&lt;=60,"49-60 Months",
"61-72 Months")))))</f>
        <v>25-36 Months</v>
      </c>
    </row>
    <row r="4146" spans="1:24" x14ac:dyDescent="0.3">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s="5">
        <v>2215</v>
      </c>
      <c r="U4146" t="s">
        <v>24</v>
      </c>
      <c r="V4146" s="5">
        <f>IFERROR(VALUE(TRIM(TelcoData2[[#This Row],[TotalCharges]])),"")</f>
        <v>2215</v>
      </c>
      <c r="W4146">
        <f>IF(TelcoData2[[#This Row],[Churn]]="Yes",1,0)</f>
        <v>0</v>
      </c>
      <c r="X4146" t="str">
        <f>IF(TelcoData2[[#This Row],[tenure]]&lt;=12,"0-12 Months",
IF(TelcoData2[[#This Row],[tenure]]&lt;=24,"13-24 Months",
IF(TelcoData2[[#This Row],[tenure]]&lt;=36,"25-36 Months",
IF(TelcoData2[[#This Row],[tenure]]&lt;=48,"37-48 Months",
IF(TelcoData2[[#This Row],[tenure]]&lt;=60,"49-60 Months",
"61-72 Months")))))</f>
        <v>13-24 Months</v>
      </c>
    </row>
    <row r="4147" spans="1:24" x14ac:dyDescent="0.3">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s="5">
        <v>842.25</v>
      </c>
      <c r="U4147" t="s">
        <v>24</v>
      </c>
      <c r="V4147" s="5">
        <f>IFERROR(VALUE(TRIM(TelcoData2[[#This Row],[TotalCharges]])),"")</f>
        <v>842.25</v>
      </c>
      <c r="W4147">
        <f>IF(TelcoData2[[#This Row],[Churn]]="Yes",1,0)</f>
        <v>0</v>
      </c>
      <c r="X4147" t="str">
        <f>IF(TelcoData2[[#This Row],[tenure]]&lt;=12,"0-12 Months",
IF(TelcoData2[[#This Row],[tenure]]&lt;=24,"13-24 Months",
IF(TelcoData2[[#This Row],[tenure]]&lt;=36,"25-36 Months",
IF(TelcoData2[[#This Row],[tenure]]&lt;=48,"37-48 Months",
IF(TelcoData2[[#This Row],[tenure]]&lt;=60,"49-60 Months",
"61-72 Months")))))</f>
        <v>13-24 Months</v>
      </c>
    </row>
    <row r="4148" spans="1:24" x14ac:dyDescent="0.3">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s="5">
        <v>2576.1999999999998</v>
      </c>
      <c r="U4148" t="s">
        <v>23</v>
      </c>
      <c r="V4148" s="5">
        <f>IFERROR(VALUE(TRIM(TelcoData2[[#This Row],[TotalCharges]])),"")</f>
        <v>2576.1999999999998</v>
      </c>
      <c r="W4148">
        <f>IF(TelcoData2[[#This Row],[Churn]]="Yes",1,0)</f>
        <v>1</v>
      </c>
      <c r="X4148" t="str">
        <f>IF(TelcoData2[[#This Row],[tenure]]&lt;=12,"0-12 Months",
IF(TelcoData2[[#This Row],[tenure]]&lt;=24,"13-24 Months",
IF(TelcoData2[[#This Row],[tenure]]&lt;=36,"25-36 Months",
IF(TelcoData2[[#This Row],[tenure]]&lt;=48,"37-48 Months",
IF(TelcoData2[[#This Row],[tenure]]&lt;=60,"49-60 Months",
"61-72 Months")))))</f>
        <v>25-36 Months</v>
      </c>
    </row>
    <row r="4149" spans="1:24" x14ac:dyDescent="0.3">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s="5">
        <v>1901</v>
      </c>
      <c r="U4149" t="s">
        <v>24</v>
      </c>
      <c r="V4149" s="5">
        <f>IFERROR(VALUE(TRIM(TelcoData2[[#This Row],[TotalCharges]])),"")</f>
        <v>1901</v>
      </c>
      <c r="W4149">
        <f>IF(TelcoData2[[#This Row],[Churn]]="Yes",1,0)</f>
        <v>0</v>
      </c>
      <c r="X4149" t="str">
        <f>IF(TelcoData2[[#This Row],[tenure]]&lt;=12,"0-12 Months",
IF(TelcoData2[[#This Row],[tenure]]&lt;=24,"13-24 Months",
IF(TelcoData2[[#This Row],[tenure]]&lt;=36,"25-36 Months",
IF(TelcoData2[[#This Row],[tenure]]&lt;=48,"37-48 Months",
IF(TelcoData2[[#This Row],[tenure]]&lt;=60,"49-60 Months",
"61-72 Months")))))</f>
        <v>61-72 Months</v>
      </c>
    </row>
    <row r="4150" spans="1:24" x14ac:dyDescent="0.3">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s="5">
        <v>601.6</v>
      </c>
      <c r="U4150" t="s">
        <v>24</v>
      </c>
      <c r="V4150" s="5">
        <f>IFERROR(VALUE(TRIM(TelcoData2[[#This Row],[TotalCharges]])),"")</f>
        <v>601.6</v>
      </c>
      <c r="W4150">
        <f>IF(TelcoData2[[#This Row],[Churn]]="Yes",1,0)</f>
        <v>0</v>
      </c>
      <c r="X4150" t="str">
        <f>IF(TelcoData2[[#This Row],[tenure]]&lt;=12,"0-12 Months",
IF(TelcoData2[[#This Row],[tenure]]&lt;=24,"13-24 Months",
IF(TelcoData2[[#This Row],[tenure]]&lt;=36,"25-36 Months",
IF(TelcoData2[[#This Row],[tenure]]&lt;=48,"37-48 Months",
IF(TelcoData2[[#This Row],[tenure]]&lt;=60,"49-60 Months",
"61-72 Months")))))</f>
        <v>25-36 Months</v>
      </c>
    </row>
    <row r="4151" spans="1:24" x14ac:dyDescent="0.3">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s="5">
        <v>3515.25</v>
      </c>
      <c r="U4151" t="s">
        <v>23</v>
      </c>
      <c r="V4151" s="5">
        <f>IFERROR(VALUE(TRIM(TelcoData2[[#This Row],[TotalCharges]])),"")</f>
        <v>3515.25</v>
      </c>
      <c r="W4151">
        <f>IF(TelcoData2[[#This Row],[Churn]]="Yes",1,0)</f>
        <v>1</v>
      </c>
      <c r="X4151" t="str">
        <f>IF(TelcoData2[[#This Row],[tenure]]&lt;=12,"0-12 Months",
IF(TelcoData2[[#This Row],[tenure]]&lt;=24,"13-24 Months",
IF(TelcoData2[[#This Row],[tenure]]&lt;=36,"25-36 Months",
IF(TelcoData2[[#This Row],[tenure]]&lt;=48,"37-48 Months",
IF(TelcoData2[[#This Row],[tenure]]&lt;=60,"49-60 Months",
"61-72 Months")))))</f>
        <v>61-72 Months</v>
      </c>
    </row>
    <row r="4152" spans="1:24" x14ac:dyDescent="0.3">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s="5">
        <v>605.45000000000005</v>
      </c>
      <c r="U4152" t="s">
        <v>24</v>
      </c>
      <c r="V4152" s="5">
        <f>IFERROR(VALUE(TRIM(TelcoData2[[#This Row],[TotalCharges]])),"")</f>
        <v>605.45000000000005</v>
      </c>
      <c r="W4152">
        <f>IF(TelcoData2[[#This Row],[Churn]]="Yes",1,0)</f>
        <v>0</v>
      </c>
      <c r="X4152" t="str">
        <f>IF(TelcoData2[[#This Row],[tenure]]&lt;=12,"0-12 Months",
IF(TelcoData2[[#This Row],[tenure]]&lt;=24,"13-24 Months",
IF(TelcoData2[[#This Row],[tenure]]&lt;=36,"25-36 Months",
IF(TelcoData2[[#This Row],[tenure]]&lt;=48,"37-48 Months",
IF(TelcoData2[[#This Row],[tenure]]&lt;=60,"49-60 Months",
"61-72 Months")))))</f>
        <v>0-12 Months</v>
      </c>
    </row>
    <row r="4153" spans="1:24" x14ac:dyDescent="0.3">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s="5">
        <v>3094.05</v>
      </c>
      <c r="U4153" t="s">
        <v>24</v>
      </c>
      <c r="V4153" s="5">
        <f>IFERROR(VALUE(TRIM(TelcoData2[[#This Row],[TotalCharges]])),"")</f>
        <v>3094.05</v>
      </c>
      <c r="W4153">
        <f>IF(TelcoData2[[#This Row],[Churn]]="Yes",1,0)</f>
        <v>0</v>
      </c>
      <c r="X4153" t="str">
        <f>IF(TelcoData2[[#This Row],[tenure]]&lt;=12,"0-12 Months",
IF(TelcoData2[[#This Row],[tenure]]&lt;=24,"13-24 Months",
IF(TelcoData2[[#This Row],[tenure]]&lt;=36,"25-36 Months",
IF(TelcoData2[[#This Row],[tenure]]&lt;=48,"37-48 Months",
IF(TelcoData2[[#This Row],[tenure]]&lt;=60,"49-60 Months",
"61-72 Months")))))</f>
        <v>49-60 Months</v>
      </c>
    </row>
    <row r="4154" spans="1:24" x14ac:dyDescent="0.3">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s="5">
        <v>4929.55</v>
      </c>
      <c r="U4154" t="s">
        <v>24</v>
      </c>
      <c r="V4154" s="5">
        <f>IFERROR(VALUE(TRIM(TelcoData2[[#This Row],[TotalCharges]])),"")</f>
        <v>4929.55</v>
      </c>
      <c r="W4154">
        <f>IF(TelcoData2[[#This Row],[Churn]]="Yes",1,0)</f>
        <v>0</v>
      </c>
      <c r="X4154" t="str">
        <f>IF(TelcoData2[[#This Row],[tenure]]&lt;=12,"0-12 Months",
IF(TelcoData2[[#This Row],[tenure]]&lt;=24,"13-24 Months",
IF(TelcoData2[[#This Row],[tenure]]&lt;=36,"25-36 Months",
IF(TelcoData2[[#This Row],[tenure]]&lt;=48,"37-48 Months",
IF(TelcoData2[[#This Row],[tenure]]&lt;=60,"49-60 Months",
"61-72 Months")))))</f>
        <v>61-72 Months</v>
      </c>
    </row>
    <row r="4155" spans="1:24" x14ac:dyDescent="0.3">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s="5">
        <v>595.04999999999995</v>
      </c>
      <c r="U4155" t="s">
        <v>24</v>
      </c>
      <c r="V4155" s="5">
        <f>IFERROR(VALUE(TRIM(TelcoData2[[#This Row],[TotalCharges]])),"")</f>
        <v>595.04999999999995</v>
      </c>
      <c r="W4155">
        <f>IF(TelcoData2[[#This Row],[Churn]]="Yes",1,0)</f>
        <v>0</v>
      </c>
      <c r="X4155" t="str">
        <f>IF(TelcoData2[[#This Row],[tenure]]&lt;=12,"0-12 Months",
IF(TelcoData2[[#This Row],[tenure]]&lt;=24,"13-24 Months",
IF(TelcoData2[[#This Row],[tenure]]&lt;=36,"25-36 Months",
IF(TelcoData2[[#This Row],[tenure]]&lt;=48,"37-48 Months",
IF(TelcoData2[[#This Row],[tenure]]&lt;=60,"49-60 Months",
"61-72 Months")))))</f>
        <v>25-36 Months</v>
      </c>
    </row>
    <row r="4156" spans="1:24" x14ac:dyDescent="0.3">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s="5">
        <v>469.8</v>
      </c>
      <c r="U4156" t="s">
        <v>23</v>
      </c>
      <c r="V4156" s="5">
        <f>IFERROR(VALUE(TRIM(TelcoData2[[#This Row],[TotalCharges]])),"")</f>
        <v>469.8</v>
      </c>
      <c r="W4156">
        <f>IF(TelcoData2[[#This Row],[Churn]]="Yes",1,0)</f>
        <v>1</v>
      </c>
      <c r="X4156" t="str">
        <f>IF(TelcoData2[[#This Row],[tenure]]&lt;=12,"0-12 Months",
IF(TelcoData2[[#This Row],[tenure]]&lt;=24,"13-24 Months",
IF(TelcoData2[[#This Row],[tenure]]&lt;=36,"25-36 Months",
IF(TelcoData2[[#This Row],[tenure]]&lt;=48,"37-48 Months",
IF(TelcoData2[[#This Row],[tenure]]&lt;=60,"49-60 Months",
"61-72 Months")))))</f>
        <v>0-12 Months</v>
      </c>
    </row>
    <row r="4157" spans="1:24" x14ac:dyDescent="0.3">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s="5">
        <v>8436.25</v>
      </c>
      <c r="U4157" t="s">
        <v>24</v>
      </c>
      <c r="V4157" s="5">
        <f>IFERROR(VALUE(TRIM(TelcoData2[[#This Row],[TotalCharges]])),"")</f>
        <v>8436.25</v>
      </c>
      <c r="W4157">
        <f>IF(TelcoData2[[#This Row],[Churn]]="Yes",1,0)</f>
        <v>0</v>
      </c>
      <c r="X4157" t="str">
        <f>IF(TelcoData2[[#This Row],[tenure]]&lt;=12,"0-12 Months",
IF(TelcoData2[[#This Row],[tenure]]&lt;=24,"13-24 Months",
IF(TelcoData2[[#This Row],[tenure]]&lt;=36,"25-36 Months",
IF(TelcoData2[[#This Row],[tenure]]&lt;=48,"37-48 Months",
IF(TelcoData2[[#This Row],[tenure]]&lt;=60,"49-60 Months",
"61-72 Months")))))</f>
        <v>61-72 Months</v>
      </c>
    </row>
    <row r="4158" spans="1:24" x14ac:dyDescent="0.3">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s="5">
        <v>19.75</v>
      </c>
      <c r="U4158" t="s">
        <v>24</v>
      </c>
      <c r="V4158" s="5">
        <f>IFERROR(VALUE(TRIM(TelcoData2[[#This Row],[TotalCharges]])),"")</f>
        <v>19.75</v>
      </c>
      <c r="W4158">
        <f>IF(TelcoData2[[#This Row],[Churn]]="Yes",1,0)</f>
        <v>0</v>
      </c>
      <c r="X4158" t="str">
        <f>IF(TelcoData2[[#This Row],[tenure]]&lt;=12,"0-12 Months",
IF(TelcoData2[[#This Row],[tenure]]&lt;=24,"13-24 Months",
IF(TelcoData2[[#This Row],[tenure]]&lt;=36,"25-36 Months",
IF(TelcoData2[[#This Row],[tenure]]&lt;=48,"37-48 Months",
IF(TelcoData2[[#This Row],[tenure]]&lt;=60,"49-60 Months",
"61-72 Months")))))</f>
        <v>0-12 Months</v>
      </c>
    </row>
    <row r="4159" spans="1:24" x14ac:dyDescent="0.3">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s="5">
        <v>492</v>
      </c>
      <c r="U4159" t="s">
        <v>24</v>
      </c>
      <c r="V4159" s="5">
        <f>IFERROR(VALUE(TRIM(TelcoData2[[#This Row],[TotalCharges]])),"")</f>
        <v>492</v>
      </c>
      <c r="W4159">
        <f>IF(TelcoData2[[#This Row],[Churn]]="Yes",1,0)</f>
        <v>0</v>
      </c>
      <c r="X4159" t="str">
        <f>IF(TelcoData2[[#This Row],[tenure]]&lt;=12,"0-12 Months",
IF(TelcoData2[[#This Row],[tenure]]&lt;=24,"13-24 Months",
IF(TelcoData2[[#This Row],[tenure]]&lt;=36,"25-36 Months",
IF(TelcoData2[[#This Row],[tenure]]&lt;=48,"37-48 Months",
IF(TelcoData2[[#This Row],[tenure]]&lt;=60,"49-60 Months",
"61-72 Months")))))</f>
        <v>0-12 Months</v>
      </c>
    </row>
    <row r="4160" spans="1:24" x14ac:dyDescent="0.3">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s="5">
        <v>987.95</v>
      </c>
      <c r="U4160" t="s">
        <v>24</v>
      </c>
      <c r="V4160" s="5">
        <f>IFERROR(VALUE(TRIM(TelcoData2[[#This Row],[TotalCharges]])),"")</f>
        <v>987.95</v>
      </c>
      <c r="W4160">
        <f>IF(TelcoData2[[#This Row],[Churn]]="Yes",1,0)</f>
        <v>0</v>
      </c>
      <c r="X4160" t="str">
        <f>IF(TelcoData2[[#This Row],[tenure]]&lt;=12,"0-12 Months",
IF(TelcoData2[[#This Row],[tenure]]&lt;=24,"13-24 Months",
IF(TelcoData2[[#This Row],[tenure]]&lt;=36,"25-36 Months",
IF(TelcoData2[[#This Row],[tenure]]&lt;=48,"37-48 Months",
IF(TelcoData2[[#This Row],[tenure]]&lt;=60,"49-60 Months",
"61-72 Months")))))</f>
        <v>37-48 Months</v>
      </c>
    </row>
    <row r="4161" spans="1:24" x14ac:dyDescent="0.3">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s="5">
        <v>5496.9</v>
      </c>
      <c r="U4161" t="s">
        <v>24</v>
      </c>
      <c r="V4161" s="5">
        <f>IFERROR(VALUE(TRIM(TelcoData2[[#This Row],[TotalCharges]])),"")</f>
        <v>5496.9</v>
      </c>
      <c r="W4161">
        <f>IF(TelcoData2[[#This Row],[Churn]]="Yes",1,0)</f>
        <v>0</v>
      </c>
      <c r="X4161" t="str">
        <f>IF(TelcoData2[[#This Row],[tenure]]&lt;=12,"0-12 Months",
IF(TelcoData2[[#This Row],[tenure]]&lt;=24,"13-24 Months",
IF(TelcoData2[[#This Row],[tenure]]&lt;=36,"25-36 Months",
IF(TelcoData2[[#This Row],[tenure]]&lt;=48,"37-48 Months",
IF(TelcoData2[[#This Row],[tenure]]&lt;=60,"49-60 Months",
"61-72 Months")))))</f>
        <v>49-60 Months</v>
      </c>
    </row>
    <row r="4162" spans="1:24" x14ac:dyDescent="0.3">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s="5">
        <v>1908.35</v>
      </c>
      <c r="U4162" t="s">
        <v>24</v>
      </c>
      <c r="V4162" s="5">
        <f>IFERROR(VALUE(TRIM(TelcoData2[[#This Row],[TotalCharges]])),"")</f>
        <v>1908.35</v>
      </c>
      <c r="W4162">
        <f>IF(TelcoData2[[#This Row],[Churn]]="Yes",1,0)</f>
        <v>0</v>
      </c>
      <c r="X4162" t="str">
        <f>IF(TelcoData2[[#This Row],[tenure]]&lt;=12,"0-12 Months",
IF(TelcoData2[[#This Row],[tenure]]&lt;=24,"13-24 Months",
IF(TelcoData2[[#This Row],[tenure]]&lt;=36,"25-36 Months",
IF(TelcoData2[[#This Row],[tenure]]&lt;=48,"37-48 Months",
IF(TelcoData2[[#This Row],[tenure]]&lt;=60,"49-60 Months",
"61-72 Months")))))</f>
        <v>25-36 Months</v>
      </c>
    </row>
    <row r="4163" spans="1:24" x14ac:dyDescent="0.3">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s="5">
        <v>107.1</v>
      </c>
      <c r="U4163" t="s">
        <v>24</v>
      </c>
      <c r="V4163" s="5">
        <f>IFERROR(VALUE(TRIM(TelcoData2[[#This Row],[TotalCharges]])),"")</f>
        <v>107.1</v>
      </c>
      <c r="W4163">
        <f>IF(TelcoData2[[#This Row],[Churn]]="Yes",1,0)</f>
        <v>0</v>
      </c>
      <c r="X4163" t="str">
        <f>IF(TelcoData2[[#This Row],[tenure]]&lt;=12,"0-12 Months",
IF(TelcoData2[[#This Row],[tenure]]&lt;=24,"13-24 Months",
IF(TelcoData2[[#This Row],[tenure]]&lt;=36,"25-36 Months",
IF(TelcoData2[[#This Row],[tenure]]&lt;=48,"37-48 Months",
IF(TelcoData2[[#This Row],[tenure]]&lt;=60,"49-60 Months",
"61-72 Months")))))</f>
        <v>0-12 Months</v>
      </c>
    </row>
    <row r="4164" spans="1:24" x14ac:dyDescent="0.3">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s="5">
        <v>4575.3500000000004</v>
      </c>
      <c r="U4164" t="s">
        <v>24</v>
      </c>
      <c r="V4164" s="5">
        <f>IFERROR(VALUE(TRIM(TelcoData2[[#This Row],[TotalCharges]])),"")</f>
        <v>4575.3500000000004</v>
      </c>
      <c r="W4164">
        <f>IF(TelcoData2[[#This Row],[Churn]]="Yes",1,0)</f>
        <v>0</v>
      </c>
      <c r="X4164" t="str">
        <f>IF(TelcoData2[[#This Row],[tenure]]&lt;=12,"0-12 Months",
IF(TelcoData2[[#This Row],[tenure]]&lt;=24,"13-24 Months",
IF(TelcoData2[[#This Row],[tenure]]&lt;=36,"25-36 Months",
IF(TelcoData2[[#This Row],[tenure]]&lt;=48,"37-48 Months",
IF(TelcoData2[[#This Row],[tenure]]&lt;=60,"49-60 Months",
"61-72 Months")))))</f>
        <v>61-72 Months</v>
      </c>
    </row>
    <row r="4165" spans="1:24" x14ac:dyDescent="0.3">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s="5">
        <v>4309.55</v>
      </c>
      <c r="U4165" t="s">
        <v>24</v>
      </c>
      <c r="V4165" s="5">
        <f>IFERROR(VALUE(TRIM(TelcoData2[[#This Row],[TotalCharges]])),"")</f>
        <v>4309.55</v>
      </c>
      <c r="W4165">
        <f>IF(TelcoData2[[#This Row],[Churn]]="Yes",1,0)</f>
        <v>0</v>
      </c>
      <c r="X4165" t="str">
        <f>IF(TelcoData2[[#This Row],[tenure]]&lt;=12,"0-12 Months",
IF(TelcoData2[[#This Row],[tenure]]&lt;=24,"13-24 Months",
IF(TelcoData2[[#This Row],[tenure]]&lt;=36,"25-36 Months",
IF(TelcoData2[[#This Row],[tenure]]&lt;=48,"37-48 Months",
IF(TelcoData2[[#This Row],[tenure]]&lt;=60,"49-60 Months",
"61-72 Months")))))</f>
        <v>61-72 Months</v>
      </c>
    </row>
    <row r="4166" spans="1:24" x14ac:dyDescent="0.3">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s="5">
        <v>7922.75</v>
      </c>
      <c r="U4166" t="s">
        <v>24</v>
      </c>
      <c r="V4166" s="5">
        <f>IFERROR(VALUE(TRIM(TelcoData2[[#This Row],[TotalCharges]])),"")</f>
        <v>7922.75</v>
      </c>
      <c r="W4166">
        <f>IF(TelcoData2[[#This Row],[Churn]]="Yes",1,0)</f>
        <v>0</v>
      </c>
      <c r="X4166" t="str">
        <f>IF(TelcoData2[[#This Row],[tenure]]&lt;=12,"0-12 Months",
IF(TelcoData2[[#This Row],[tenure]]&lt;=24,"13-24 Months",
IF(TelcoData2[[#This Row],[tenure]]&lt;=36,"25-36 Months",
IF(TelcoData2[[#This Row],[tenure]]&lt;=48,"37-48 Months",
IF(TelcoData2[[#This Row],[tenure]]&lt;=60,"49-60 Months",
"61-72 Months")))))</f>
        <v>61-72 Months</v>
      </c>
    </row>
    <row r="4167" spans="1:24" x14ac:dyDescent="0.3">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s="5">
        <v>522.35</v>
      </c>
      <c r="U4167" t="s">
        <v>24</v>
      </c>
      <c r="V4167" s="5">
        <f>IFERROR(VALUE(TRIM(TelcoData2[[#This Row],[TotalCharges]])),"")</f>
        <v>522.35</v>
      </c>
      <c r="W4167">
        <f>IF(TelcoData2[[#This Row],[Churn]]="Yes",1,0)</f>
        <v>0</v>
      </c>
      <c r="X4167" t="str">
        <f>IF(TelcoData2[[#This Row],[tenure]]&lt;=12,"0-12 Months",
IF(TelcoData2[[#This Row],[tenure]]&lt;=24,"13-24 Months",
IF(TelcoData2[[#This Row],[tenure]]&lt;=36,"25-36 Months",
IF(TelcoData2[[#This Row],[tenure]]&lt;=48,"37-48 Months",
IF(TelcoData2[[#This Row],[tenure]]&lt;=60,"49-60 Months",
"61-72 Months")))))</f>
        <v>0-12 Months</v>
      </c>
    </row>
    <row r="4168" spans="1:24" x14ac:dyDescent="0.3">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s="5">
        <v>587.70000000000005</v>
      </c>
      <c r="U4168" t="s">
        <v>24</v>
      </c>
      <c r="V4168" s="5">
        <f>IFERROR(VALUE(TRIM(TelcoData2[[#This Row],[TotalCharges]])),"")</f>
        <v>587.70000000000005</v>
      </c>
      <c r="W4168">
        <f>IF(TelcoData2[[#This Row],[Churn]]="Yes",1,0)</f>
        <v>0</v>
      </c>
      <c r="X4168" t="str">
        <f>IF(TelcoData2[[#This Row],[tenure]]&lt;=12,"0-12 Months",
IF(TelcoData2[[#This Row],[tenure]]&lt;=24,"13-24 Months",
IF(TelcoData2[[#This Row],[tenure]]&lt;=36,"25-36 Months",
IF(TelcoData2[[#This Row],[tenure]]&lt;=48,"37-48 Months",
IF(TelcoData2[[#This Row],[tenure]]&lt;=60,"49-60 Months",
"61-72 Months")))))</f>
        <v>25-36 Months</v>
      </c>
    </row>
    <row r="4169" spans="1:24" x14ac:dyDescent="0.3">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s="5">
        <v>3876.2</v>
      </c>
      <c r="U4169" t="s">
        <v>24</v>
      </c>
      <c r="V4169" s="5">
        <f>IFERROR(VALUE(TRIM(TelcoData2[[#This Row],[TotalCharges]])),"")</f>
        <v>3876.2</v>
      </c>
      <c r="W4169">
        <f>IF(TelcoData2[[#This Row],[Churn]]="Yes",1,0)</f>
        <v>0</v>
      </c>
      <c r="X4169" t="str">
        <f>IF(TelcoData2[[#This Row],[tenure]]&lt;=12,"0-12 Months",
IF(TelcoData2[[#This Row],[tenure]]&lt;=24,"13-24 Months",
IF(TelcoData2[[#This Row],[tenure]]&lt;=36,"25-36 Months",
IF(TelcoData2[[#This Row],[tenure]]&lt;=48,"37-48 Months",
IF(TelcoData2[[#This Row],[tenure]]&lt;=60,"49-60 Months",
"61-72 Months")))))</f>
        <v>49-60 Months</v>
      </c>
    </row>
    <row r="4170" spans="1:24" x14ac:dyDescent="0.3">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s="5">
        <v>3778.85</v>
      </c>
      <c r="U4170" t="s">
        <v>24</v>
      </c>
      <c r="V4170" s="5">
        <f>IFERROR(VALUE(TRIM(TelcoData2[[#This Row],[TotalCharges]])),"")</f>
        <v>3778.85</v>
      </c>
      <c r="W4170">
        <f>IF(TelcoData2[[#This Row],[Churn]]="Yes",1,0)</f>
        <v>0</v>
      </c>
      <c r="X4170" t="str">
        <f>IF(TelcoData2[[#This Row],[tenure]]&lt;=12,"0-12 Months",
IF(TelcoData2[[#This Row],[tenure]]&lt;=24,"13-24 Months",
IF(TelcoData2[[#This Row],[tenure]]&lt;=36,"25-36 Months",
IF(TelcoData2[[#This Row],[tenure]]&lt;=48,"37-48 Months",
IF(TelcoData2[[#This Row],[tenure]]&lt;=60,"49-60 Months",
"61-72 Months")))))</f>
        <v>61-72 Months</v>
      </c>
    </row>
    <row r="4171" spans="1:24" x14ac:dyDescent="0.3">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s="5">
        <v>1457.25</v>
      </c>
      <c r="U4171" t="s">
        <v>23</v>
      </c>
      <c r="V4171" s="5">
        <f>IFERROR(VALUE(TRIM(TelcoData2[[#This Row],[TotalCharges]])),"")</f>
        <v>1457.25</v>
      </c>
      <c r="W4171">
        <f>IF(TelcoData2[[#This Row],[Churn]]="Yes",1,0)</f>
        <v>1</v>
      </c>
      <c r="X4171" t="str">
        <f>IF(TelcoData2[[#This Row],[tenure]]&lt;=12,"0-12 Months",
IF(TelcoData2[[#This Row],[tenure]]&lt;=24,"13-24 Months",
IF(TelcoData2[[#This Row],[tenure]]&lt;=36,"25-36 Months",
IF(TelcoData2[[#This Row],[tenure]]&lt;=48,"37-48 Months",
IF(TelcoData2[[#This Row],[tenure]]&lt;=60,"49-60 Months",
"61-72 Months")))))</f>
        <v>13-24 Months</v>
      </c>
    </row>
    <row r="4172" spans="1:24" x14ac:dyDescent="0.3">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s="5">
        <v>8349.4500000000007</v>
      </c>
      <c r="U4172" t="s">
        <v>24</v>
      </c>
      <c r="V4172" s="5">
        <f>IFERROR(VALUE(TRIM(TelcoData2[[#This Row],[TotalCharges]])),"")</f>
        <v>8349.4500000000007</v>
      </c>
      <c r="W4172">
        <f>IF(TelcoData2[[#This Row],[Churn]]="Yes",1,0)</f>
        <v>0</v>
      </c>
      <c r="X4172" t="str">
        <f>IF(TelcoData2[[#This Row],[tenure]]&lt;=12,"0-12 Months",
IF(TelcoData2[[#This Row],[tenure]]&lt;=24,"13-24 Months",
IF(TelcoData2[[#This Row],[tenure]]&lt;=36,"25-36 Months",
IF(TelcoData2[[#This Row],[tenure]]&lt;=48,"37-48 Months",
IF(TelcoData2[[#This Row],[tenure]]&lt;=60,"49-60 Months",
"61-72 Months")))))</f>
        <v>61-72 Months</v>
      </c>
    </row>
    <row r="4173" spans="1:24" x14ac:dyDescent="0.3">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s="5">
        <v>185.6</v>
      </c>
      <c r="U4173" t="s">
        <v>23</v>
      </c>
      <c r="V4173" s="5">
        <f>IFERROR(VALUE(TRIM(TelcoData2[[#This Row],[TotalCharges]])),"")</f>
        <v>185.6</v>
      </c>
      <c r="W4173">
        <f>IF(TelcoData2[[#This Row],[Churn]]="Yes",1,0)</f>
        <v>1</v>
      </c>
      <c r="X4173" t="str">
        <f>IF(TelcoData2[[#This Row],[tenure]]&lt;=12,"0-12 Months",
IF(TelcoData2[[#This Row],[tenure]]&lt;=24,"13-24 Months",
IF(TelcoData2[[#This Row],[tenure]]&lt;=36,"25-36 Months",
IF(TelcoData2[[#This Row],[tenure]]&lt;=48,"37-48 Months",
IF(TelcoData2[[#This Row],[tenure]]&lt;=60,"49-60 Months",
"61-72 Months")))))</f>
        <v>0-12 Months</v>
      </c>
    </row>
    <row r="4174" spans="1:24" x14ac:dyDescent="0.3">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s="5">
        <v>19.5</v>
      </c>
      <c r="U4174" t="s">
        <v>24</v>
      </c>
      <c r="V4174" s="5">
        <f>IFERROR(VALUE(TRIM(TelcoData2[[#This Row],[TotalCharges]])),"")</f>
        <v>19.5</v>
      </c>
      <c r="W4174">
        <f>IF(TelcoData2[[#This Row],[Churn]]="Yes",1,0)</f>
        <v>0</v>
      </c>
      <c r="X4174" t="str">
        <f>IF(TelcoData2[[#This Row],[tenure]]&lt;=12,"0-12 Months",
IF(TelcoData2[[#This Row],[tenure]]&lt;=24,"13-24 Months",
IF(TelcoData2[[#This Row],[tenure]]&lt;=36,"25-36 Months",
IF(TelcoData2[[#This Row],[tenure]]&lt;=48,"37-48 Months",
IF(TelcoData2[[#This Row],[tenure]]&lt;=60,"49-60 Months",
"61-72 Months")))))</f>
        <v>0-12 Months</v>
      </c>
    </row>
    <row r="4175" spans="1:24" x14ac:dyDescent="0.3">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s="5">
        <v>1066.9000000000001</v>
      </c>
      <c r="U4175" t="s">
        <v>24</v>
      </c>
      <c r="V4175" s="5">
        <f>IFERROR(VALUE(TRIM(TelcoData2[[#This Row],[TotalCharges]])),"")</f>
        <v>1066.9000000000001</v>
      </c>
      <c r="W4175">
        <f>IF(TelcoData2[[#This Row],[Churn]]="Yes",1,0)</f>
        <v>0</v>
      </c>
      <c r="X4175" t="str">
        <f>IF(TelcoData2[[#This Row],[tenure]]&lt;=12,"0-12 Months",
IF(TelcoData2[[#This Row],[tenure]]&lt;=24,"13-24 Months",
IF(TelcoData2[[#This Row],[tenure]]&lt;=36,"25-36 Months",
IF(TelcoData2[[#This Row],[tenure]]&lt;=48,"37-48 Months",
IF(TelcoData2[[#This Row],[tenure]]&lt;=60,"49-60 Months",
"61-72 Months")))))</f>
        <v>0-12 Months</v>
      </c>
    </row>
    <row r="4176" spans="1:24" x14ac:dyDescent="0.3">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s="5">
        <v>973.55</v>
      </c>
      <c r="U4176" t="s">
        <v>23</v>
      </c>
      <c r="V4176" s="5">
        <f>IFERROR(VALUE(TRIM(TelcoData2[[#This Row],[TotalCharges]])),"")</f>
        <v>973.55</v>
      </c>
      <c r="W4176">
        <f>IF(TelcoData2[[#This Row],[Churn]]="Yes",1,0)</f>
        <v>1</v>
      </c>
      <c r="X4176" t="str">
        <f>IF(TelcoData2[[#This Row],[tenure]]&lt;=12,"0-12 Months",
IF(TelcoData2[[#This Row],[tenure]]&lt;=24,"13-24 Months",
IF(TelcoData2[[#This Row],[tenure]]&lt;=36,"25-36 Months",
IF(TelcoData2[[#This Row],[tenure]]&lt;=48,"37-48 Months",
IF(TelcoData2[[#This Row],[tenure]]&lt;=60,"49-60 Months",
"61-72 Months")))))</f>
        <v>37-48 Months</v>
      </c>
    </row>
    <row r="4177" spans="1:24" x14ac:dyDescent="0.3">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s="5">
        <v>1226.45</v>
      </c>
      <c r="U4177" t="s">
        <v>24</v>
      </c>
      <c r="V4177" s="5">
        <f>IFERROR(VALUE(TRIM(TelcoData2[[#This Row],[TotalCharges]])),"")</f>
        <v>1226.45</v>
      </c>
      <c r="W4177">
        <f>IF(TelcoData2[[#This Row],[Churn]]="Yes",1,0)</f>
        <v>0</v>
      </c>
      <c r="X4177" t="str">
        <f>IF(TelcoData2[[#This Row],[tenure]]&lt;=12,"0-12 Months",
IF(TelcoData2[[#This Row],[tenure]]&lt;=24,"13-24 Months",
IF(TelcoData2[[#This Row],[tenure]]&lt;=36,"25-36 Months",
IF(TelcoData2[[#This Row],[tenure]]&lt;=48,"37-48 Months",
IF(TelcoData2[[#This Row],[tenure]]&lt;=60,"49-60 Months",
"61-72 Months")))))</f>
        <v>61-72 Months</v>
      </c>
    </row>
    <row r="4178" spans="1:24" x14ac:dyDescent="0.3">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s="5">
        <v>342.3</v>
      </c>
      <c r="U4178" t="s">
        <v>24</v>
      </c>
      <c r="V4178" s="5">
        <f>IFERROR(VALUE(TRIM(TelcoData2[[#This Row],[TotalCharges]])),"")</f>
        <v>342.3</v>
      </c>
      <c r="W4178">
        <f>IF(TelcoData2[[#This Row],[Churn]]="Yes",1,0)</f>
        <v>0</v>
      </c>
      <c r="X4178" t="str">
        <f>IF(TelcoData2[[#This Row],[tenure]]&lt;=12,"0-12 Months",
IF(TelcoData2[[#This Row],[tenure]]&lt;=24,"13-24 Months",
IF(TelcoData2[[#This Row],[tenure]]&lt;=36,"25-36 Months",
IF(TelcoData2[[#This Row],[tenure]]&lt;=48,"37-48 Months",
IF(TelcoData2[[#This Row],[tenure]]&lt;=60,"49-60 Months",
"61-72 Months")))))</f>
        <v>13-24 Months</v>
      </c>
    </row>
    <row r="4179" spans="1:24" x14ac:dyDescent="0.3">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s="5">
        <v>985.05</v>
      </c>
      <c r="U4179" t="s">
        <v>24</v>
      </c>
      <c r="V4179" s="5">
        <f>IFERROR(VALUE(TRIM(TelcoData2[[#This Row],[TotalCharges]])),"")</f>
        <v>985.05</v>
      </c>
      <c r="W4179">
        <f>IF(TelcoData2[[#This Row],[Churn]]="Yes",1,0)</f>
        <v>0</v>
      </c>
      <c r="X4179" t="str">
        <f>IF(TelcoData2[[#This Row],[tenure]]&lt;=12,"0-12 Months",
IF(TelcoData2[[#This Row],[tenure]]&lt;=24,"13-24 Months",
IF(TelcoData2[[#This Row],[tenure]]&lt;=36,"25-36 Months",
IF(TelcoData2[[#This Row],[tenure]]&lt;=48,"37-48 Months",
IF(TelcoData2[[#This Row],[tenure]]&lt;=60,"49-60 Months",
"61-72 Months")))))</f>
        <v>13-24 Months</v>
      </c>
    </row>
    <row r="4180" spans="1:24" x14ac:dyDescent="0.3">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s="5">
        <v>3948.45</v>
      </c>
      <c r="U4180" t="s">
        <v>24</v>
      </c>
      <c r="V4180" s="5">
        <f>IFERROR(VALUE(TRIM(TelcoData2[[#This Row],[TotalCharges]])),"")</f>
        <v>3948.45</v>
      </c>
      <c r="W4180">
        <f>IF(TelcoData2[[#This Row],[Churn]]="Yes",1,0)</f>
        <v>0</v>
      </c>
      <c r="X4180" t="str">
        <f>IF(TelcoData2[[#This Row],[tenure]]&lt;=12,"0-12 Months",
IF(TelcoData2[[#This Row],[tenure]]&lt;=24,"13-24 Months",
IF(TelcoData2[[#This Row],[tenure]]&lt;=36,"25-36 Months",
IF(TelcoData2[[#This Row],[tenure]]&lt;=48,"37-48 Months",
IF(TelcoData2[[#This Row],[tenure]]&lt;=60,"49-60 Months",
"61-72 Months")))))</f>
        <v>61-72 Months</v>
      </c>
    </row>
    <row r="4181" spans="1:24" x14ac:dyDescent="0.3">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s="5">
        <v>828.05</v>
      </c>
      <c r="U4181" t="s">
        <v>24</v>
      </c>
      <c r="V4181" s="5">
        <f>IFERROR(VALUE(TRIM(TelcoData2[[#This Row],[TotalCharges]])),"")</f>
        <v>828.05</v>
      </c>
      <c r="W4181">
        <f>IF(TelcoData2[[#This Row],[Churn]]="Yes",1,0)</f>
        <v>0</v>
      </c>
      <c r="X4181" t="str">
        <f>IF(TelcoData2[[#This Row],[tenure]]&lt;=12,"0-12 Months",
IF(TelcoData2[[#This Row],[tenure]]&lt;=24,"13-24 Months",
IF(TelcoData2[[#This Row],[tenure]]&lt;=36,"25-36 Months",
IF(TelcoData2[[#This Row],[tenure]]&lt;=48,"37-48 Months",
IF(TelcoData2[[#This Row],[tenure]]&lt;=60,"49-60 Months",
"61-72 Months")))))</f>
        <v>0-12 Months</v>
      </c>
    </row>
    <row r="4182" spans="1:24" x14ac:dyDescent="0.3">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s="5">
        <v>41.85</v>
      </c>
      <c r="U4182" t="s">
        <v>23</v>
      </c>
      <c r="V4182" s="5">
        <f>IFERROR(VALUE(TRIM(TelcoData2[[#This Row],[TotalCharges]])),"")</f>
        <v>41.85</v>
      </c>
      <c r="W4182">
        <f>IF(TelcoData2[[#This Row],[Churn]]="Yes",1,0)</f>
        <v>1</v>
      </c>
      <c r="X4182" t="str">
        <f>IF(TelcoData2[[#This Row],[tenure]]&lt;=12,"0-12 Months",
IF(TelcoData2[[#This Row],[tenure]]&lt;=24,"13-24 Months",
IF(TelcoData2[[#This Row],[tenure]]&lt;=36,"25-36 Months",
IF(TelcoData2[[#This Row],[tenure]]&lt;=48,"37-48 Months",
IF(TelcoData2[[#This Row],[tenure]]&lt;=60,"49-60 Months",
"61-72 Months")))))</f>
        <v>0-12 Months</v>
      </c>
    </row>
    <row r="4183" spans="1:24" x14ac:dyDescent="0.3">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s="5">
        <v>6164.7</v>
      </c>
      <c r="U4183" t="s">
        <v>24</v>
      </c>
      <c r="V4183" s="5">
        <f>IFERROR(VALUE(TRIM(TelcoData2[[#This Row],[TotalCharges]])),"")</f>
        <v>6164.7</v>
      </c>
      <c r="W4183">
        <f>IF(TelcoData2[[#This Row],[Churn]]="Yes",1,0)</f>
        <v>0</v>
      </c>
      <c r="X4183" t="str">
        <f>IF(TelcoData2[[#This Row],[tenure]]&lt;=12,"0-12 Months",
IF(TelcoData2[[#This Row],[tenure]]&lt;=24,"13-24 Months",
IF(TelcoData2[[#This Row],[tenure]]&lt;=36,"25-36 Months",
IF(TelcoData2[[#This Row],[tenure]]&lt;=48,"37-48 Months",
IF(TelcoData2[[#This Row],[tenure]]&lt;=60,"49-60 Months",
"61-72 Months")))))</f>
        <v>61-72 Months</v>
      </c>
    </row>
    <row r="4184" spans="1:24" x14ac:dyDescent="0.3">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s="5">
        <v>2862.75</v>
      </c>
      <c r="U4184" t="s">
        <v>23</v>
      </c>
      <c r="V4184" s="5">
        <f>IFERROR(VALUE(TRIM(TelcoData2[[#This Row],[TotalCharges]])),"")</f>
        <v>2862.75</v>
      </c>
      <c r="W4184">
        <f>IF(TelcoData2[[#This Row],[Churn]]="Yes",1,0)</f>
        <v>1</v>
      </c>
      <c r="X4184" t="str">
        <f>IF(TelcoData2[[#This Row],[tenure]]&lt;=12,"0-12 Months",
IF(TelcoData2[[#This Row],[tenure]]&lt;=24,"13-24 Months",
IF(TelcoData2[[#This Row],[tenure]]&lt;=36,"25-36 Months",
IF(TelcoData2[[#This Row],[tenure]]&lt;=48,"37-48 Months",
IF(TelcoData2[[#This Row],[tenure]]&lt;=60,"49-60 Months",
"61-72 Months")))))</f>
        <v>25-36 Months</v>
      </c>
    </row>
    <row r="4185" spans="1:24" x14ac:dyDescent="0.3">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s="5">
        <v>33.6</v>
      </c>
      <c r="U4185" t="s">
        <v>24</v>
      </c>
      <c r="V4185" s="5">
        <f>IFERROR(VALUE(TRIM(TelcoData2[[#This Row],[TotalCharges]])),"")</f>
        <v>33.6</v>
      </c>
      <c r="W4185">
        <f>IF(TelcoData2[[#This Row],[Churn]]="Yes",1,0)</f>
        <v>0</v>
      </c>
      <c r="X4185" t="str">
        <f>IF(TelcoData2[[#This Row],[tenure]]&lt;=12,"0-12 Months",
IF(TelcoData2[[#This Row],[tenure]]&lt;=24,"13-24 Months",
IF(TelcoData2[[#This Row],[tenure]]&lt;=36,"25-36 Months",
IF(TelcoData2[[#This Row],[tenure]]&lt;=48,"37-48 Months",
IF(TelcoData2[[#This Row],[tenure]]&lt;=60,"49-60 Months",
"61-72 Months")))))</f>
        <v>0-12 Months</v>
      </c>
    </row>
    <row r="4186" spans="1:24" x14ac:dyDescent="0.3">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s="5">
        <v>343.95</v>
      </c>
      <c r="U4186" t="s">
        <v>23</v>
      </c>
      <c r="V4186" s="5">
        <f>IFERROR(VALUE(TRIM(TelcoData2[[#This Row],[TotalCharges]])),"")</f>
        <v>343.95</v>
      </c>
      <c r="W4186">
        <f>IF(TelcoData2[[#This Row],[Churn]]="Yes",1,0)</f>
        <v>1</v>
      </c>
      <c r="X4186" t="str">
        <f>IF(TelcoData2[[#This Row],[tenure]]&lt;=12,"0-12 Months",
IF(TelcoData2[[#This Row],[tenure]]&lt;=24,"13-24 Months",
IF(TelcoData2[[#This Row],[tenure]]&lt;=36,"25-36 Months",
IF(TelcoData2[[#This Row],[tenure]]&lt;=48,"37-48 Months",
IF(TelcoData2[[#This Row],[tenure]]&lt;=60,"49-60 Months",
"61-72 Months")))))</f>
        <v>0-12 Months</v>
      </c>
    </row>
    <row r="4187" spans="1:24" x14ac:dyDescent="0.3">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s="5">
        <v>20.7</v>
      </c>
      <c r="U4187" t="s">
        <v>24</v>
      </c>
      <c r="V4187" s="5">
        <f>IFERROR(VALUE(TRIM(TelcoData2[[#This Row],[TotalCharges]])),"")</f>
        <v>20.7</v>
      </c>
      <c r="W4187">
        <f>IF(TelcoData2[[#This Row],[Churn]]="Yes",1,0)</f>
        <v>0</v>
      </c>
      <c r="X4187" t="str">
        <f>IF(TelcoData2[[#This Row],[tenure]]&lt;=12,"0-12 Months",
IF(TelcoData2[[#This Row],[tenure]]&lt;=24,"13-24 Months",
IF(TelcoData2[[#This Row],[tenure]]&lt;=36,"25-36 Months",
IF(TelcoData2[[#This Row],[tenure]]&lt;=48,"37-48 Months",
IF(TelcoData2[[#This Row],[tenure]]&lt;=60,"49-60 Months",
"61-72 Months")))))</f>
        <v>0-12 Months</v>
      </c>
    </row>
    <row r="4188" spans="1:24" x14ac:dyDescent="0.3">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s="5">
        <v>6590.5</v>
      </c>
      <c r="U4188" t="s">
        <v>24</v>
      </c>
      <c r="V4188" s="5">
        <f>IFERROR(VALUE(TRIM(TelcoData2[[#This Row],[TotalCharges]])),"")</f>
        <v>6590.5</v>
      </c>
      <c r="W4188">
        <f>IF(TelcoData2[[#This Row],[Churn]]="Yes",1,0)</f>
        <v>0</v>
      </c>
      <c r="X4188" t="str">
        <f>IF(TelcoData2[[#This Row],[tenure]]&lt;=12,"0-12 Months",
IF(TelcoData2[[#This Row],[tenure]]&lt;=24,"13-24 Months",
IF(TelcoData2[[#This Row],[tenure]]&lt;=36,"25-36 Months",
IF(TelcoData2[[#This Row],[tenure]]&lt;=48,"37-48 Months",
IF(TelcoData2[[#This Row],[tenure]]&lt;=60,"49-60 Months",
"61-72 Months")))))</f>
        <v>61-72 Months</v>
      </c>
    </row>
    <row r="4189" spans="1:24" x14ac:dyDescent="0.3">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s="5">
        <v>717.95</v>
      </c>
      <c r="U4189" t="s">
        <v>24</v>
      </c>
      <c r="V4189" s="5">
        <f>IFERROR(VALUE(TRIM(TelcoData2[[#This Row],[TotalCharges]])),"")</f>
        <v>717.95</v>
      </c>
      <c r="W4189">
        <f>IF(TelcoData2[[#This Row],[Churn]]="Yes",1,0)</f>
        <v>0</v>
      </c>
      <c r="X4189" t="str">
        <f>IF(TelcoData2[[#This Row],[tenure]]&lt;=12,"0-12 Months",
IF(TelcoData2[[#This Row],[tenure]]&lt;=24,"13-24 Months",
IF(TelcoData2[[#This Row],[tenure]]&lt;=36,"25-36 Months",
IF(TelcoData2[[#This Row],[tenure]]&lt;=48,"37-48 Months",
IF(TelcoData2[[#This Row],[tenure]]&lt;=60,"49-60 Months",
"61-72 Months")))))</f>
        <v>25-36 Months</v>
      </c>
    </row>
    <row r="4190" spans="1:24" x14ac:dyDescent="0.3">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s="5">
        <v>2890.65</v>
      </c>
      <c r="U4190" t="s">
        <v>23</v>
      </c>
      <c r="V4190" s="5">
        <f>IFERROR(VALUE(TRIM(TelcoData2[[#This Row],[TotalCharges]])),"")</f>
        <v>2890.65</v>
      </c>
      <c r="W4190">
        <f>IF(TelcoData2[[#This Row],[Churn]]="Yes",1,0)</f>
        <v>1</v>
      </c>
      <c r="X4190" t="str">
        <f>IF(TelcoData2[[#This Row],[tenure]]&lt;=12,"0-12 Months",
IF(TelcoData2[[#This Row],[tenure]]&lt;=24,"13-24 Months",
IF(TelcoData2[[#This Row],[tenure]]&lt;=36,"25-36 Months",
IF(TelcoData2[[#This Row],[tenure]]&lt;=48,"37-48 Months",
IF(TelcoData2[[#This Row],[tenure]]&lt;=60,"49-60 Months",
"61-72 Months")))))</f>
        <v>25-36 Months</v>
      </c>
    </row>
    <row r="4191" spans="1:24" x14ac:dyDescent="0.3">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s="5">
        <v>4885.8500000000004</v>
      </c>
      <c r="U4191" t="s">
        <v>24</v>
      </c>
      <c r="V4191" s="5">
        <f>IFERROR(VALUE(TRIM(TelcoData2[[#This Row],[TotalCharges]])),"")</f>
        <v>4885.8500000000004</v>
      </c>
      <c r="W4191">
        <f>IF(TelcoData2[[#This Row],[Churn]]="Yes",1,0)</f>
        <v>0</v>
      </c>
      <c r="X4191" t="str">
        <f>IF(TelcoData2[[#This Row],[tenure]]&lt;=12,"0-12 Months",
IF(TelcoData2[[#This Row],[tenure]]&lt;=24,"13-24 Months",
IF(TelcoData2[[#This Row],[tenure]]&lt;=36,"25-36 Months",
IF(TelcoData2[[#This Row],[tenure]]&lt;=48,"37-48 Months",
IF(TelcoData2[[#This Row],[tenure]]&lt;=60,"49-60 Months",
"61-72 Months")))))</f>
        <v>61-72 Months</v>
      </c>
    </row>
    <row r="4192" spans="1:24" x14ac:dyDescent="0.3">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s="5">
        <v>1222.05</v>
      </c>
      <c r="U4192" t="s">
        <v>23</v>
      </c>
      <c r="V4192" s="5">
        <f>IFERROR(VALUE(TRIM(TelcoData2[[#This Row],[TotalCharges]])),"")</f>
        <v>1222.05</v>
      </c>
      <c r="W4192">
        <f>IF(TelcoData2[[#This Row],[Churn]]="Yes",1,0)</f>
        <v>1</v>
      </c>
      <c r="X4192" t="str">
        <f>IF(TelcoData2[[#This Row],[tenure]]&lt;=12,"0-12 Months",
IF(TelcoData2[[#This Row],[tenure]]&lt;=24,"13-24 Months",
IF(TelcoData2[[#This Row],[tenure]]&lt;=36,"25-36 Months",
IF(TelcoData2[[#This Row],[tenure]]&lt;=48,"37-48 Months",
IF(TelcoData2[[#This Row],[tenure]]&lt;=60,"49-60 Months",
"61-72 Months")))))</f>
        <v>0-12 Months</v>
      </c>
    </row>
    <row r="4193" spans="1:24" x14ac:dyDescent="0.3">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s="5">
        <v>6871.7</v>
      </c>
      <c r="U4193" t="s">
        <v>24</v>
      </c>
      <c r="V4193" s="5">
        <f>IFERROR(VALUE(TRIM(TelcoData2[[#This Row],[TotalCharges]])),"")</f>
        <v>6871.7</v>
      </c>
      <c r="W4193">
        <f>IF(TelcoData2[[#This Row],[Churn]]="Yes",1,0)</f>
        <v>0</v>
      </c>
      <c r="X4193" t="str">
        <f>IF(TelcoData2[[#This Row],[tenure]]&lt;=12,"0-12 Months",
IF(TelcoData2[[#This Row],[tenure]]&lt;=24,"13-24 Months",
IF(TelcoData2[[#This Row],[tenure]]&lt;=36,"25-36 Months",
IF(TelcoData2[[#This Row],[tenure]]&lt;=48,"37-48 Months",
IF(TelcoData2[[#This Row],[tenure]]&lt;=60,"49-60 Months",
"61-72 Months")))))</f>
        <v>61-72 Months</v>
      </c>
    </row>
    <row r="4194" spans="1:24" x14ac:dyDescent="0.3">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s="5">
        <v>405.6</v>
      </c>
      <c r="U4194" t="s">
        <v>24</v>
      </c>
      <c r="V4194" s="5">
        <f>IFERROR(VALUE(TRIM(TelcoData2[[#This Row],[TotalCharges]])),"")</f>
        <v>405.6</v>
      </c>
      <c r="W4194">
        <f>IF(TelcoData2[[#This Row],[Churn]]="Yes",1,0)</f>
        <v>0</v>
      </c>
      <c r="X4194" t="str">
        <f>IF(TelcoData2[[#This Row],[tenure]]&lt;=12,"0-12 Months",
IF(TelcoData2[[#This Row],[tenure]]&lt;=24,"13-24 Months",
IF(TelcoData2[[#This Row],[tenure]]&lt;=36,"25-36 Months",
IF(TelcoData2[[#This Row],[tenure]]&lt;=48,"37-48 Months",
IF(TelcoData2[[#This Row],[tenure]]&lt;=60,"49-60 Months",
"61-72 Months")))))</f>
        <v>13-24 Months</v>
      </c>
    </row>
    <row r="4195" spans="1:24" x14ac:dyDescent="0.3">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s="5">
        <v>208.25</v>
      </c>
      <c r="U4195" t="s">
        <v>24</v>
      </c>
      <c r="V4195" s="5">
        <f>IFERROR(VALUE(TRIM(TelcoData2[[#This Row],[TotalCharges]])),"")</f>
        <v>208.25</v>
      </c>
      <c r="W4195">
        <f>IF(TelcoData2[[#This Row],[Churn]]="Yes",1,0)</f>
        <v>0</v>
      </c>
      <c r="X4195" t="str">
        <f>IF(TelcoData2[[#This Row],[tenure]]&lt;=12,"0-12 Months",
IF(TelcoData2[[#This Row],[tenure]]&lt;=24,"13-24 Months",
IF(TelcoData2[[#This Row],[tenure]]&lt;=36,"25-36 Months",
IF(TelcoData2[[#This Row],[tenure]]&lt;=48,"37-48 Months",
IF(TelcoData2[[#This Row],[tenure]]&lt;=60,"49-60 Months",
"61-72 Months")))))</f>
        <v>0-12 Months</v>
      </c>
    </row>
    <row r="4196" spans="1:24" x14ac:dyDescent="0.3">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s="5">
        <v>1801.9</v>
      </c>
      <c r="U4196" t="s">
        <v>24</v>
      </c>
      <c r="V4196" s="5">
        <f>IFERROR(VALUE(TRIM(TelcoData2[[#This Row],[TotalCharges]])),"")</f>
        <v>1801.9</v>
      </c>
      <c r="W4196">
        <f>IF(TelcoData2[[#This Row],[Churn]]="Yes",1,0)</f>
        <v>0</v>
      </c>
      <c r="X4196" t="str">
        <f>IF(TelcoData2[[#This Row],[tenure]]&lt;=12,"0-12 Months",
IF(TelcoData2[[#This Row],[tenure]]&lt;=24,"13-24 Months",
IF(TelcoData2[[#This Row],[tenure]]&lt;=36,"25-36 Months",
IF(TelcoData2[[#This Row],[tenure]]&lt;=48,"37-48 Months",
IF(TelcoData2[[#This Row],[tenure]]&lt;=60,"49-60 Months",
"61-72 Months")))))</f>
        <v>61-72 Months</v>
      </c>
    </row>
    <row r="4197" spans="1:24" x14ac:dyDescent="0.3">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s="5">
        <v>3062.45</v>
      </c>
      <c r="U4197" t="s">
        <v>24</v>
      </c>
      <c r="V4197" s="5">
        <f>IFERROR(VALUE(TRIM(TelcoData2[[#This Row],[TotalCharges]])),"")</f>
        <v>3062.45</v>
      </c>
      <c r="W4197">
        <f>IF(TelcoData2[[#This Row],[Churn]]="Yes",1,0)</f>
        <v>0</v>
      </c>
      <c r="X4197" t="str">
        <f>IF(TelcoData2[[#This Row],[tenure]]&lt;=12,"0-12 Months",
IF(TelcoData2[[#This Row],[tenure]]&lt;=24,"13-24 Months",
IF(TelcoData2[[#This Row],[tenure]]&lt;=36,"25-36 Months",
IF(TelcoData2[[#This Row],[tenure]]&lt;=48,"37-48 Months",
IF(TelcoData2[[#This Row],[tenure]]&lt;=60,"49-60 Months",
"61-72 Months")))))</f>
        <v>37-48 Months</v>
      </c>
    </row>
    <row r="4198" spans="1:24" x14ac:dyDescent="0.3">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s="5">
        <v>1764.75</v>
      </c>
      <c r="U4198" t="s">
        <v>24</v>
      </c>
      <c r="V4198" s="5">
        <f>IFERROR(VALUE(TRIM(TelcoData2[[#This Row],[TotalCharges]])),"")</f>
        <v>1764.75</v>
      </c>
      <c r="W4198">
        <f>IF(TelcoData2[[#This Row],[Churn]]="Yes",1,0)</f>
        <v>0</v>
      </c>
      <c r="X4198" t="str">
        <f>IF(TelcoData2[[#This Row],[tenure]]&lt;=12,"0-12 Months",
IF(TelcoData2[[#This Row],[tenure]]&lt;=24,"13-24 Months",
IF(TelcoData2[[#This Row],[tenure]]&lt;=36,"25-36 Months",
IF(TelcoData2[[#This Row],[tenure]]&lt;=48,"37-48 Months",
IF(TelcoData2[[#This Row],[tenure]]&lt;=60,"49-60 Months",
"61-72 Months")))))</f>
        <v>61-72 Months</v>
      </c>
    </row>
    <row r="4199" spans="1:24" x14ac:dyDescent="0.3">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s="5">
        <v>1816.75</v>
      </c>
      <c r="U4199" t="s">
        <v>24</v>
      </c>
      <c r="V4199" s="5">
        <f>IFERROR(VALUE(TRIM(TelcoData2[[#This Row],[TotalCharges]])),"")</f>
        <v>1816.75</v>
      </c>
      <c r="W4199">
        <f>IF(TelcoData2[[#This Row],[Churn]]="Yes",1,0)</f>
        <v>0</v>
      </c>
      <c r="X4199" t="str">
        <f>IF(TelcoData2[[#This Row],[tenure]]&lt;=12,"0-12 Months",
IF(TelcoData2[[#This Row],[tenure]]&lt;=24,"13-24 Months",
IF(TelcoData2[[#This Row],[tenure]]&lt;=36,"25-36 Months",
IF(TelcoData2[[#This Row],[tenure]]&lt;=48,"37-48 Months",
IF(TelcoData2[[#This Row],[tenure]]&lt;=60,"49-60 Months",
"61-72 Months")))))</f>
        <v>13-24 Months</v>
      </c>
    </row>
    <row r="4200" spans="1:24" x14ac:dyDescent="0.3">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s="5">
        <v>1255.0999999999999</v>
      </c>
      <c r="U4200" t="s">
        <v>24</v>
      </c>
      <c r="V4200" s="5">
        <f>IFERROR(VALUE(TRIM(TelcoData2[[#This Row],[TotalCharges]])),"")</f>
        <v>1255.0999999999999</v>
      </c>
      <c r="W4200">
        <f>IF(TelcoData2[[#This Row],[Churn]]="Yes",1,0)</f>
        <v>0</v>
      </c>
      <c r="X4200" t="str">
        <f>IF(TelcoData2[[#This Row],[tenure]]&lt;=12,"0-12 Months",
IF(TelcoData2[[#This Row],[tenure]]&lt;=24,"13-24 Months",
IF(TelcoData2[[#This Row],[tenure]]&lt;=36,"25-36 Months",
IF(TelcoData2[[#This Row],[tenure]]&lt;=48,"37-48 Months",
IF(TelcoData2[[#This Row],[tenure]]&lt;=60,"49-60 Months",
"61-72 Months")))))</f>
        <v>49-60 Months</v>
      </c>
    </row>
    <row r="4201" spans="1:24" x14ac:dyDescent="0.3">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s="5">
        <v>5743.05</v>
      </c>
      <c r="U4201" t="s">
        <v>23</v>
      </c>
      <c r="V4201" s="5">
        <f>IFERROR(VALUE(TRIM(TelcoData2[[#This Row],[TotalCharges]])),"")</f>
        <v>5743.05</v>
      </c>
      <c r="W4201">
        <f>IF(TelcoData2[[#This Row],[Churn]]="Yes",1,0)</f>
        <v>1</v>
      </c>
      <c r="X4201" t="str">
        <f>IF(TelcoData2[[#This Row],[tenure]]&lt;=12,"0-12 Months",
IF(TelcoData2[[#This Row],[tenure]]&lt;=24,"13-24 Months",
IF(TelcoData2[[#This Row],[tenure]]&lt;=36,"25-36 Months",
IF(TelcoData2[[#This Row],[tenure]]&lt;=48,"37-48 Months",
IF(TelcoData2[[#This Row],[tenure]]&lt;=60,"49-60 Months",
"61-72 Months")))))</f>
        <v>49-60 Months</v>
      </c>
    </row>
    <row r="4202" spans="1:24" x14ac:dyDescent="0.3">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s="5">
        <v>3921.1</v>
      </c>
      <c r="U4202" t="s">
        <v>24</v>
      </c>
      <c r="V4202" s="5">
        <f>IFERROR(VALUE(TRIM(TelcoData2[[#This Row],[TotalCharges]])),"")</f>
        <v>3921.1</v>
      </c>
      <c r="W4202">
        <f>IF(TelcoData2[[#This Row],[Churn]]="Yes",1,0)</f>
        <v>0</v>
      </c>
      <c r="X4202" t="str">
        <f>IF(TelcoData2[[#This Row],[tenure]]&lt;=12,"0-12 Months",
IF(TelcoData2[[#This Row],[tenure]]&lt;=24,"13-24 Months",
IF(TelcoData2[[#This Row],[tenure]]&lt;=36,"25-36 Months",
IF(TelcoData2[[#This Row],[tenure]]&lt;=48,"37-48 Months",
IF(TelcoData2[[#This Row],[tenure]]&lt;=60,"49-60 Months",
"61-72 Months")))))</f>
        <v>61-72 Months</v>
      </c>
    </row>
    <row r="4203" spans="1:24" x14ac:dyDescent="0.3">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s="5">
        <v>1463.45</v>
      </c>
      <c r="U4203" t="s">
        <v>24</v>
      </c>
      <c r="V4203" s="5">
        <f>IFERROR(VALUE(TRIM(TelcoData2[[#This Row],[TotalCharges]])),"")</f>
        <v>1463.45</v>
      </c>
      <c r="W4203">
        <f>IF(TelcoData2[[#This Row],[Churn]]="Yes",1,0)</f>
        <v>0</v>
      </c>
      <c r="X4203" t="str">
        <f>IF(TelcoData2[[#This Row],[tenure]]&lt;=12,"0-12 Months",
IF(TelcoData2[[#This Row],[tenure]]&lt;=24,"13-24 Months",
IF(TelcoData2[[#This Row],[tenure]]&lt;=36,"25-36 Months",
IF(TelcoData2[[#This Row],[tenure]]&lt;=48,"37-48 Months",
IF(TelcoData2[[#This Row],[tenure]]&lt;=60,"49-60 Months",
"61-72 Months")))))</f>
        <v>61-72 Months</v>
      </c>
    </row>
    <row r="4204" spans="1:24" x14ac:dyDescent="0.3">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s="5">
        <v>189.45</v>
      </c>
      <c r="U4204" t="s">
        <v>24</v>
      </c>
      <c r="V4204" s="5">
        <f>IFERROR(VALUE(TRIM(TelcoData2[[#This Row],[TotalCharges]])),"")</f>
        <v>189.45</v>
      </c>
      <c r="W4204">
        <f>IF(TelcoData2[[#This Row],[Churn]]="Yes",1,0)</f>
        <v>0</v>
      </c>
      <c r="X4204" t="str">
        <f>IF(TelcoData2[[#This Row],[tenure]]&lt;=12,"0-12 Months",
IF(TelcoData2[[#This Row],[tenure]]&lt;=24,"13-24 Months",
IF(TelcoData2[[#This Row],[tenure]]&lt;=36,"25-36 Months",
IF(TelcoData2[[#This Row],[tenure]]&lt;=48,"37-48 Months",
IF(TelcoData2[[#This Row],[tenure]]&lt;=60,"49-60 Months",
"61-72 Months")))))</f>
        <v>0-12 Months</v>
      </c>
    </row>
    <row r="4205" spans="1:24" x14ac:dyDescent="0.3">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s="5">
        <v>96.8</v>
      </c>
      <c r="U4205" t="s">
        <v>24</v>
      </c>
      <c r="V4205" s="5">
        <f>IFERROR(VALUE(TRIM(TelcoData2[[#This Row],[TotalCharges]])),"")</f>
        <v>96.8</v>
      </c>
      <c r="W4205">
        <f>IF(TelcoData2[[#This Row],[Churn]]="Yes",1,0)</f>
        <v>0</v>
      </c>
      <c r="X4205" t="str">
        <f>IF(TelcoData2[[#This Row],[tenure]]&lt;=12,"0-12 Months",
IF(TelcoData2[[#This Row],[tenure]]&lt;=24,"13-24 Months",
IF(TelcoData2[[#This Row],[tenure]]&lt;=36,"25-36 Months",
IF(TelcoData2[[#This Row],[tenure]]&lt;=48,"37-48 Months",
IF(TelcoData2[[#This Row],[tenure]]&lt;=60,"49-60 Months",
"61-72 Months")))))</f>
        <v>0-12 Months</v>
      </c>
    </row>
    <row r="4206" spans="1:24" x14ac:dyDescent="0.3">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s="5">
        <v>408.5</v>
      </c>
      <c r="U4206" t="s">
        <v>24</v>
      </c>
      <c r="V4206" s="5">
        <f>IFERROR(VALUE(TRIM(TelcoData2[[#This Row],[TotalCharges]])),"")</f>
        <v>408.5</v>
      </c>
      <c r="W4206">
        <f>IF(TelcoData2[[#This Row],[Churn]]="Yes",1,0)</f>
        <v>0</v>
      </c>
      <c r="X4206" t="str">
        <f>IF(TelcoData2[[#This Row],[tenure]]&lt;=12,"0-12 Months",
IF(TelcoData2[[#This Row],[tenure]]&lt;=24,"13-24 Months",
IF(TelcoData2[[#This Row],[tenure]]&lt;=36,"25-36 Months",
IF(TelcoData2[[#This Row],[tenure]]&lt;=48,"37-48 Months",
IF(TelcoData2[[#This Row],[tenure]]&lt;=60,"49-60 Months",
"61-72 Months")))))</f>
        <v>0-12 Months</v>
      </c>
    </row>
    <row r="4207" spans="1:24" x14ac:dyDescent="0.3">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s="5">
        <v>1846.65</v>
      </c>
      <c r="U4207" t="s">
        <v>24</v>
      </c>
      <c r="V4207" s="5">
        <f>IFERROR(VALUE(TRIM(TelcoData2[[#This Row],[TotalCharges]])),"")</f>
        <v>1846.65</v>
      </c>
      <c r="W4207">
        <f>IF(TelcoData2[[#This Row],[Churn]]="Yes",1,0)</f>
        <v>0</v>
      </c>
      <c r="X4207" t="str">
        <f>IF(TelcoData2[[#This Row],[tenure]]&lt;=12,"0-12 Months",
IF(TelcoData2[[#This Row],[tenure]]&lt;=24,"13-24 Months",
IF(TelcoData2[[#This Row],[tenure]]&lt;=36,"25-36 Months",
IF(TelcoData2[[#This Row],[tenure]]&lt;=48,"37-48 Months",
IF(TelcoData2[[#This Row],[tenure]]&lt;=60,"49-60 Months",
"61-72 Months")))))</f>
        <v>13-24 Months</v>
      </c>
    </row>
    <row r="4208" spans="1:24" x14ac:dyDescent="0.3">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s="5">
        <v>8456.75</v>
      </c>
      <c r="U4208" t="s">
        <v>24</v>
      </c>
      <c r="V4208" s="5">
        <f>IFERROR(VALUE(TRIM(TelcoData2[[#This Row],[TotalCharges]])),"")</f>
        <v>8456.75</v>
      </c>
      <c r="W4208">
        <f>IF(TelcoData2[[#This Row],[Churn]]="Yes",1,0)</f>
        <v>0</v>
      </c>
      <c r="X4208" t="str">
        <f>IF(TelcoData2[[#This Row],[tenure]]&lt;=12,"0-12 Months",
IF(TelcoData2[[#This Row],[tenure]]&lt;=24,"13-24 Months",
IF(TelcoData2[[#This Row],[tenure]]&lt;=36,"25-36 Months",
IF(TelcoData2[[#This Row],[tenure]]&lt;=48,"37-48 Months",
IF(TelcoData2[[#This Row],[tenure]]&lt;=60,"49-60 Months",
"61-72 Months")))))</f>
        <v>61-72 Months</v>
      </c>
    </row>
    <row r="4209" spans="1:24" x14ac:dyDescent="0.3">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s="5">
        <v>1011.5</v>
      </c>
      <c r="U4209" t="s">
        <v>24</v>
      </c>
      <c r="V4209" s="5">
        <f>IFERROR(VALUE(TRIM(TelcoData2[[#This Row],[TotalCharges]])),"")</f>
        <v>1011.5</v>
      </c>
      <c r="W4209">
        <f>IF(TelcoData2[[#This Row],[Churn]]="Yes",1,0)</f>
        <v>0</v>
      </c>
      <c r="X4209" t="str">
        <f>IF(TelcoData2[[#This Row],[tenure]]&lt;=12,"0-12 Months",
IF(TelcoData2[[#This Row],[tenure]]&lt;=24,"13-24 Months",
IF(TelcoData2[[#This Row],[tenure]]&lt;=36,"25-36 Months",
IF(TelcoData2[[#This Row],[tenure]]&lt;=48,"37-48 Months",
IF(TelcoData2[[#This Row],[tenure]]&lt;=60,"49-60 Months",
"61-72 Months")))))</f>
        <v>13-24 Months</v>
      </c>
    </row>
    <row r="4210" spans="1:24" x14ac:dyDescent="0.3">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s="5">
        <v>4263.3999999999996</v>
      </c>
      <c r="U4210" t="s">
        <v>24</v>
      </c>
      <c r="V4210" s="5">
        <f>IFERROR(VALUE(TRIM(TelcoData2[[#This Row],[TotalCharges]])),"")</f>
        <v>4263.3999999999996</v>
      </c>
      <c r="W4210">
        <f>IF(TelcoData2[[#This Row],[Churn]]="Yes",1,0)</f>
        <v>0</v>
      </c>
      <c r="X4210" t="str">
        <f>IF(TelcoData2[[#This Row],[tenure]]&lt;=12,"0-12 Months",
IF(TelcoData2[[#This Row],[tenure]]&lt;=24,"13-24 Months",
IF(TelcoData2[[#This Row],[tenure]]&lt;=36,"25-36 Months",
IF(TelcoData2[[#This Row],[tenure]]&lt;=48,"37-48 Months",
IF(TelcoData2[[#This Row],[tenure]]&lt;=60,"49-60 Months",
"61-72 Months")))))</f>
        <v>61-72 Months</v>
      </c>
    </row>
    <row r="4211" spans="1:24" x14ac:dyDescent="0.3">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s="5">
        <v>2549.1</v>
      </c>
      <c r="U4211" t="s">
        <v>24</v>
      </c>
      <c r="V4211" s="5">
        <f>IFERROR(VALUE(TRIM(TelcoData2[[#This Row],[TotalCharges]])),"")</f>
        <v>2549.1</v>
      </c>
      <c r="W4211">
        <f>IF(TelcoData2[[#This Row],[Churn]]="Yes",1,0)</f>
        <v>0</v>
      </c>
      <c r="X4211" t="str">
        <f>IF(TelcoData2[[#This Row],[tenure]]&lt;=12,"0-12 Months",
IF(TelcoData2[[#This Row],[tenure]]&lt;=24,"13-24 Months",
IF(TelcoData2[[#This Row],[tenure]]&lt;=36,"25-36 Months",
IF(TelcoData2[[#This Row],[tenure]]&lt;=48,"37-48 Months",
IF(TelcoData2[[#This Row],[tenure]]&lt;=60,"49-60 Months",
"61-72 Months")))))</f>
        <v>37-48 Months</v>
      </c>
    </row>
    <row r="4212" spans="1:24" x14ac:dyDescent="0.3">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s="5">
        <v>3965.05</v>
      </c>
      <c r="U4212" t="s">
        <v>24</v>
      </c>
      <c r="V4212" s="5">
        <f>IFERROR(VALUE(TRIM(TelcoData2[[#This Row],[TotalCharges]])),"")</f>
        <v>3965.05</v>
      </c>
      <c r="W4212">
        <f>IF(TelcoData2[[#This Row],[Churn]]="Yes",1,0)</f>
        <v>0</v>
      </c>
      <c r="X4212" t="str">
        <f>IF(TelcoData2[[#This Row],[tenure]]&lt;=12,"0-12 Months",
IF(TelcoData2[[#This Row],[tenure]]&lt;=24,"13-24 Months",
IF(TelcoData2[[#This Row],[tenure]]&lt;=36,"25-36 Months",
IF(TelcoData2[[#This Row],[tenure]]&lt;=48,"37-48 Months",
IF(TelcoData2[[#This Row],[tenure]]&lt;=60,"49-60 Months",
"61-72 Months")))))</f>
        <v>61-72 Months</v>
      </c>
    </row>
    <row r="4213" spans="1:24" x14ac:dyDescent="0.3">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s="5">
        <v>2496.6999999999998</v>
      </c>
      <c r="U4213" t="s">
        <v>23</v>
      </c>
      <c r="V4213" s="5">
        <f>IFERROR(VALUE(TRIM(TelcoData2[[#This Row],[TotalCharges]])),"")</f>
        <v>2496.6999999999998</v>
      </c>
      <c r="W4213">
        <f>IF(TelcoData2[[#This Row],[Churn]]="Yes",1,0)</f>
        <v>1</v>
      </c>
      <c r="X4213" t="str">
        <f>IF(TelcoData2[[#This Row],[tenure]]&lt;=12,"0-12 Months",
IF(TelcoData2[[#This Row],[tenure]]&lt;=24,"13-24 Months",
IF(TelcoData2[[#This Row],[tenure]]&lt;=36,"25-36 Months",
IF(TelcoData2[[#This Row],[tenure]]&lt;=48,"37-48 Months",
IF(TelcoData2[[#This Row],[tenure]]&lt;=60,"49-60 Months",
"61-72 Months")))))</f>
        <v>13-24 Months</v>
      </c>
    </row>
    <row r="4214" spans="1:24" x14ac:dyDescent="0.3">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s="5">
        <v>90.6</v>
      </c>
      <c r="U4214" t="s">
        <v>23</v>
      </c>
      <c r="V4214" s="5">
        <f>IFERROR(VALUE(TRIM(TelcoData2[[#This Row],[TotalCharges]])),"")</f>
        <v>90.6</v>
      </c>
      <c r="W4214">
        <f>IF(TelcoData2[[#This Row],[Churn]]="Yes",1,0)</f>
        <v>1</v>
      </c>
      <c r="X4214" t="str">
        <f>IF(TelcoData2[[#This Row],[tenure]]&lt;=12,"0-12 Months",
IF(TelcoData2[[#This Row],[tenure]]&lt;=24,"13-24 Months",
IF(TelcoData2[[#This Row],[tenure]]&lt;=36,"25-36 Months",
IF(TelcoData2[[#This Row],[tenure]]&lt;=48,"37-48 Months",
IF(TelcoData2[[#This Row],[tenure]]&lt;=60,"49-60 Months",
"61-72 Months")))))</f>
        <v>0-12 Months</v>
      </c>
    </row>
    <row r="4215" spans="1:24" x14ac:dyDescent="0.3">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s="5">
        <v>288.05</v>
      </c>
      <c r="U4215" t="s">
        <v>23</v>
      </c>
      <c r="V4215" s="5">
        <f>IFERROR(VALUE(TRIM(TelcoData2[[#This Row],[TotalCharges]])),"")</f>
        <v>288.05</v>
      </c>
      <c r="W4215">
        <f>IF(TelcoData2[[#This Row],[Churn]]="Yes",1,0)</f>
        <v>1</v>
      </c>
      <c r="X4215" t="str">
        <f>IF(TelcoData2[[#This Row],[tenure]]&lt;=12,"0-12 Months",
IF(TelcoData2[[#This Row],[tenure]]&lt;=24,"13-24 Months",
IF(TelcoData2[[#This Row],[tenure]]&lt;=36,"25-36 Months",
IF(TelcoData2[[#This Row],[tenure]]&lt;=48,"37-48 Months",
IF(TelcoData2[[#This Row],[tenure]]&lt;=60,"49-60 Months",
"61-72 Months")))))</f>
        <v>0-12 Months</v>
      </c>
    </row>
    <row r="4216" spans="1:24" x14ac:dyDescent="0.3">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s="5">
        <v>368.1</v>
      </c>
      <c r="U4216" t="s">
        <v>23</v>
      </c>
      <c r="V4216" s="5">
        <f>IFERROR(VALUE(TRIM(TelcoData2[[#This Row],[TotalCharges]])),"")</f>
        <v>368.1</v>
      </c>
      <c r="W4216">
        <f>IF(TelcoData2[[#This Row],[Churn]]="Yes",1,0)</f>
        <v>1</v>
      </c>
      <c r="X4216" t="str">
        <f>IF(TelcoData2[[#This Row],[tenure]]&lt;=12,"0-12 Months",
IF(TelcoData2[[#This Row],[tenure]]&lt;=24,"13-24 Months",
IF(TelcoData2[[#This Row],[tenure]]&lt;=36,"25-36 Months",
IF(TelcoData2[[#This Row],[tenure]]&lt;=48,"37-48 Months",
IF(TelcoData2[[#This Row],[tenure]]&lt;=60,"49-60 Months",
"61-72 Months")))))</f>
        <v>0-12 Months</v>
      </c>
    </row>
    <row r="4217" spans="1:24" x14ac:dyDescent="0.3">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s="5">
        <v>7840.6</v>
      </c>
      <c r="U4217" t="s">
        <v>24</v>
      </c>
      <c r="V4217" s="5">
        <f>IFERROR(VALUE(TRIM(TelcoData2[[#This Row],[TotalCharges]])),"")</f>
        <v>7840.6</v>
      </c>
      <c r="W4217">
        <f>IF(TelcoData2[[#This Row],[Churn]]="Yes",1,0)</f>
        <v>0</v>
      </c>
      <c r="X4217" t="str">
        <f>IF(TelcoData2[[#This Row],[tenure]]&lt;=12,"0-12 Months",
IF(TelcoData2[[#This Row],[tenure]]&lt;=24,"13-24 Months",
IF(TelcoData2[[#This Row],[tenure]]&lt;=36,"25-36 Months",
IF(TelcoData2[[#This Row],[tenure]]&lt;=48,"37-48 Months",
IF(TelcoData2[[#This Row],[tenure]]&lt;=60,"49-60 Months",
"61-72 Months")))))</f>
        <v>61-72 Months</v>
      </c>
    </row>
    <row r="4218" spans="1:24" x14ac:dyDescent="0.3">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s="5">
        <v>6632.75</v>
      </c>
      <c r="U4218" t="s">
        <v>24</v>
      </c>
      <c r="V4218" s="5">
        <f>IFERROR(VALUE(TRIM(TelcoData2[[#This Row],[TotalCharges]])),"")</f>
        <v>6632.75</v>
      </c>
      <c r="W4218">
        <f>IF(TelcoData2[[#This Row],[Churn]]="Yes",1,0)</f>
        <v>0</v>
      </c>
      <c r="X4218" t="str">
        <f>IF(TelcoData2[[#This Row],[tenure]]&lt;=12,"0-12 Months",
IF(TelcoData2[[#This Row],[tenure]]&lt;=24,"13-24 Months",
IF(TelcoData2[[#This Row],[tenure]]&lt;=36,"25-36 Months",
IF(TelcoData2[[#This Row],[tenure]]&lt;=48,"37-48 Months",
IF(TelcoData2[[#This Row],[tenure]]&lt;=60,"49-60 Months",
"61-72 Months")))))</f>
        <v>61-72 Months</v>
      </c>
    </row>
    <row r="4219" spans="1:24" x14ac:dyDescent="0.3">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s="5">
        <v>1013.35</v>
      </c>
      <c r="U4219" t="s">
        <v>24</v>
      </c>
      <c r="V4219" s="5">
        <f>IFERROR(VALUE(TRIM(TelcoData2[[#This Row],[TotalCharges]])),"")</f>
        <v>1013.35</v>
      </c>
      <c r="W4219">
        <f>IF(TelcoData2[[#This Row],[Churn]]="Yes",1,0)</f>
        <v>0</v>
      </c>
      <c r="X4219" t="str">
        <f>IF(TelcoData2[[#This Row],[tenure]]&lt;=12,"0-12 Months",
IF(TelcoData2[[#This Row],[tenure]]&lt;=24,"13-24 Months",
IF(TelcoData2[[#This Row],[tenure]]&lt;=36,"25-36 Months",
IF(TelcoData2[[#This Row],[tenure]]&lt;=48,"37-48 Months",
IF(TelcoData2[[#This Row],[tenure]]&lt;=60,"49-60 Months",
"61-72 Months")))))</f>
        <v>13-24 Months</v>
      </c>
    </row>
    <row r="4220" spans="1:24" x14ac:dyDescent="0.3">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s="5">
        <v>152.94999999999999</v>
      </c>
      <c r="U4220" t="s">
        <v>24</v>
      </c>
      <c r="V4220" s="5">
        <f>IFERROR(VALUE(TRIM(TelcoData2[[#This Row],[TotalCharges]])),"")</f>
        <v>152.94999999999999</v>
      </c>
      <c r="W4220">
        <f>IF(TelcoData2[[#This Row],[Churn]]="Yes",1,0)</f>
        <v>0</v>
      </c>
      <c r="X4220" t="str">
        <f>IF(TelcoData2[[#This Row],[tenure]]&lt;=12,"0-12 Months",
IF(TelcoData2[[#This Row],[tenure]]&lt;=24,"13-24 Months",
IF(TelcoData2[[#This Row],[tenure]]&lt;=36,"25-36 Months",
IF(TelcoData2[[#This Row],[tenure]]&lt;=48,"37-48 Months",
IF(TelcoData2[[#This Row],[tenure]]&lt;=60,"49-60 Months",
"61-72 Months")))))</f>
        <v>0-12 Months</v>
      </c>
    </row>
    <row r="4221" spans="1:24" x14ac:dyDescent="0.3">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s="5">
        <v>3772.65</v>
      </c>
      <c r="U4221" t="s">
        <v>24</v>
      </c>
      <c r="V4221" s="5">
        <f>IFERROR(VALUE(TRIM(TelcoData2[[#This Row],[TotalCharges]])),"")</f>
        <v>3772.65</v>
      </c>
      <c r="W4221">
        <f>IF(TelcoData2[[#This Row],[Churn]]="Yes",1,0)</f>
        <v>0</v>
      </c>
      <c r="X4221" t="str">
        <f>IF(TelcoData2[[#This Row],[tenure]]&lt;=12,"0-12 Months",
IF(TelcoData2[[#This Row],[tenure]]&lt;=24,"13-24 Months",
IF(TelcoData2[[#This Row],[tenure]]&lt;=36,"25-36 Months",
IF(TelcoData2[[#This Row],[tenure]]&lt;=48,"37-48 Months",
IF(TelcoData2[[#This Row],[tenure]]&lt;=60,"49-60 Months",
"61-72 Months")))))</f>
        <v>37-48 Months</v>
      </c>
    </row>
    <row r="4222" spans="1:24" x14ac:dyDescent="0.3">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s="5">
        <v>1026.3499999999999</v>
      </c>
      <c r="U4222" t="s">
        <v>24</v>
      </c>
      <c r="V4222" s="5">
        <f>IFERROR(VALUE(TRIM(TelcoData2[[#This Row],[TotalCharges]])),"")</f>
        <v>1026.3499999999999</v>
      </c>
      <c r="W4222">
        <f>IF(TelcoData2[[#This Row],[Churn]]="Yes",1,0)</f>
        <v>0</v>
      </c>
      <c r="X4222" t="str">
        <f>IF(TelcoData2[[#This Row],[tenure]]&lt;=12,"0-12 Months",
IF(TelcoData2[[#This Row],[tenure]]&lt;=24,"13-24 Months",
IF(TelcoData2[[#This Row],[tenure]]&lt;=36,"25-36 Months",
IF(TelcoData2[[#This Row],[tenure]]&lt;=48,"37-48 Months",
IF(TelcoData2[[#This Row],[tenure]]&lt;=60,"49-60 Months",
"61-72 Months")))))</f>
        <v>49-60 Months</v>
      </c>
    </row>
    <row r="4223" spans="1:24" x14ac:dyDescent="0.3">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s="5">
        <v>19.3</v>
      </c>
      <c r="U4223" t="s">
        <v>24</v>
      </c>
      <c r="V4223" s="5">
        <f>IFERROR(VALUE(TRIM(TelcoData2[[#This Row],[TotalCharges]])),"")</f>
        <v>19.3</v>
      </c>
      <c r="W4223">
        <f>IF(TelcoData2[[#This Row],[Churn]]="Yes",1,0)</f>
        <v>0</v>
      </c>
      <c r="X4223" t="str">
        <f>IF(TelcoData2[[#This Row],[tenure]]&lt;=12,"0-12 Months",
IF(TelcoData2[[#This Row],[tenure]]&lt;=24,"13-24 Months",
IF(TelcoData2[[#This Row],[tenure]]&lt;=36,"25-36 Months",
IF(TelcoData2[[#This Row],[tenure]]&lt;=48,"37-48 Months",
IF(TelcoData2[[#This Row],[tenure]]&lt;=60,"49-60 Months",
"61-72 Months")))))</f>
        <v>0-12 Months</v>
      </c>
    </row>
    <row r="4224" spans="1:24" x14ac:dyDescent="0.3">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s="5">
        <v>5031.8500000000004</v>
      </c>
      <c r="U4224" t="s">
        <v>24</v>
      </c>
      <c r="V4224" s="5">
        <f>IFERROR(VALUE(TRIM(TelcoData2[[#This Row],[TotalCharges]])),"")</f>
        <v>5031.8500000000004</v>
      </c>
      <c r="W4224">
        <f>IF(TelcoData2[[#This Row],[Churn]]="Yes",1,0)</f>
        <v>0</v>
      </c>
      <c r="X4224" t="str">
        <f>IF(TelcoData2[[#This Row],[tenure]]&lt;=12,"0-12 Months",
IF(TelcoData2[[#This Row],[tenure]]&lt;=24,"13-24 Months",
IF(TelcoData2[[#This Row],[tenure]]&lt;=36,"25-36 Months",
IF(TelcoData2[[#This Row],[tenure]]&lt;=48,"37-48 Months",
IF(TelcoData2[[#This Row],[tenure]]&lt;=60,"49-60 Months",
"61-72 Months")))))</f>
        <v>37-48 Months</v>
      </c>
    </row>
    <row r="4225" spans="1:24" x14ac:dyDescent="0.3">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s="5">
        <v>220.4</v>
      </c>
      <c r="U4225" t="s">
        <v>24</v>
      </c>
      <c r="V4225" s="5">
        <f>IFERROR(VALUE(TRIM(TelcoData2[[#This Row],[TotalCharges]])),"")</f>
        <v>220.4</v>
      </c>
      <c r="W4225">
        <f>IF(TelcoData2[[#This Row],[Churn]]="Yes",1,0)</f>
        <v>0</v>
      </c>
      <c r="X4225" t="str">
        <f>IF(TelcoData2[[#This Row],[tenure]]&lt;=12,"0-12 Months",
IF(TelcoData2[[#This Row],[tenure]]&lt;=24,"13-24 Months",
IF(TelcoData2[[#This Row],[tenure]]&lt;=36,"25-36 Months",
IF(TelcoData2[[#This Row],[tenure]]&lt;=48,"37-48 Months",
IF(TelcoData2[[#This Row],[tenure]]&lt;=60,"49-60 Months",
"61-72 Months")))))</f>
        <v>0-12 Months</v>
      </c>
    </row>
    <row r="4226" spans="1:24" x14ac:dyDescent="0.3">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s="5">
        <v>1416.5</v>
      </c>
      <c r="U4226" t="s">
        <v>24</v>
      </c>
      <c r="V4226" s="5">
        <f>IFERROR(VALUE(TRIM(TelcoData2[[#This Row],[TotalCharges]])),"")</f>
        <v>1416.5</v>
      </c>
      <c r="W4226">
        <f>IF(TelcoData2[[#This Row],[Churn]]="Yes",1,0)</f>
        <v>0</v>
      </c>
      <c r="X4226" t="str">
        <f>IF(TelcoData2[[#This Row],[tenure]]&lt;=12,"0-12 Months",
IF(TelcoData2[[#This Row],[tenure]]&lt;=24,"13-24 Months",
IF(TelcoData2[[#This Row],[tenure]]&lt;=36,"25-36 Months",
IF(TelcoData2[[#This Row],[tenure]]&lt;=48,"37-48 Months",
IF(TelcoData2[[#This Row],[tenure]]&lt;=60,"49-60 Months",
"61-72 Months")))))</f>
        <v>61-72 Months</v>
      </c>
    </row>
    <row r="4227" spans="1:24" x14ac:dyDescent="0.3">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s="5">
        <v>158.35</v>
      </c>
      <c r="U4227" t="s">
        <v>24</v>
      </c>
      <c r="V4227" s="5">
        <f>IFERROR(VALUE(TRIM(TelcoData2[[#This Row],[TotalCharges]])),"")</f>
        <v>158.35</v>
      </c>
      <c r="W4227">
        <f>IF(TelcoData2[[#This Row],[Churn]]="Yes",1,0)</f>
        <v>0</v>
      </c>
      <c r="X4227" t="str">
        <f>IF(TelcoData2[[#This Row],[tenure]]&lt;=12,"0-12 Months",
IF(TelcoData2[[#This Row],[tenure]]&lt;=24,"13-24 Months",
IF(TelcoData2[[#This Row],[tenure]]&lt;=36,"25-36 Months",
IF(TelcoData2[[#This Row],[tenure]]&lt;=48,"37-48 Months",
IF(TelcoData2[[#This Row],[tenure]]&lt;=60,"49-60 Months",
"61-72 Months")))))</f>
        <v>0-12 Months</v>
      </c>
    </row>
    <row r="4228" spans="1:24" x14ac:dyDescent="0.3">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s="5">
        <v>256.60000000000002</v>
      </c>
      <c r="U4228" t="s">
        <v>23</v>
      </c>
      <c r="V4228" s="5">
        <f>IFERROR(VALUE(TRIM(TelcoData2[[#This Row],[TotalCharges]])),"")</f>
        <v>256.60000000000002</v>
      </c>
      <c r="W4228">
        <f>IF(TelcoData2[[#This Row],[Churn]]="Yes",1,0)</f>
        <v>1</v>
      </c>
      <c r="X4228" t="str">
        <f>IF(TelcoData2[[#This Row],[tenure]]&lt;=12,"0-12 Months",
IF(TelcoData2[[#This Row],[tenure]]&lt;=24,"13-24 Months",
IF(TelcoData2[[#This Row],[tenure]]&lt;=36,"25-36 Months",
IF(TelcoData2[[#This Row],[tenure]]&lt;=48,"37-48 Months",
IF(TelcoData2[[#This Row],[tenure]]&lt;=60,"49-60 Months",
"61-72 Months")))))</f>
        <v>0-12 Months</v>
      </c>
    </row>
    <row r="4229" spans="1:24" x14ac:dyDescent="0.3">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s="5">
        <v>5542.55</v>
      </c>
      <c r="U4229" t="s">
        <v>24</v>
      </c>
      <c r="V4229" s="5">
        <f>IFERROR(VALUE(TRIM(TelcoData2[[#This Row],[TotalCharges]])),"")</f>
        <v>5542.55</v>
      </c>
      <c r="W4229">
        <f>IF(TelcoData2[[#This Row],[Churn]]="Yes",1,0)</f>
        <v>0</v>
      </c>
      <c r="X4229" t="str">
        <f>IF(TelcoData2[[#This Row],[tenure]]&lt;=12,"0-12 Months",
IF(TelcoData2[[#This Row],[tenure]]&lt;=24,"13-24 Months",
IF(TelcoData2[[#This Row],[tenure]]&lt;=36,"25-36 Months",
IF(TelcoData2[[#This Row],[tenure]]&lt;=48,"37-48 Months",
IF(TelcoData2[[#This Row],[tenure]]&lt;=60,"49-60 Months",
"61-72 Months")))))</f>
        <v>61-72 Months</v>
      </c>
    </row>
    <row r="4230" spans="1:24" x14ac:dyDescent="0.3">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s="5">
        <v>68.5</v>
      </c>
      <c r="U4230" t="s">
        <v>23</v>
      </c>
      <c r="V4230" s="5">
        <f>IFERROR(VALUE(TRIM(TelcoData2[[#This Row],[TotalCharges]])),"")</f>
        <v>68.5</v>
      </c>
      <c r="W4230">
        <f>IF(TelcoData2[[#This Row],[Churn]]="Yes",1,0)</f>
        <v>1</v>
      </c>
      <c r="X4230" t="str">
        <f>IF(TelcoData2[[#This Row],[tenure]]&lt;=12,"0-12 Months",
IF(TelcoData2[[#This Row],[tenure]]&lt;=24,"13-24 Months",
IF(TelcoData2[[#This Row],[tenure]]&lt;=36,"25-36 Months",
IF(TelcoData2[[#This Row],[tenure]]&lt;=48,"37-48 Months",
IF(TelcoData2[[#This Row],[tenure]]&lt;=60,"49-60 Months",
"61-72 Months")))))</f>
        <v>0-12 Months</v>
      </c>
    </row>
    <row r="4231" spans="1:24" x14ac:dyDescent="0.3">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s="5">
        <v>8443.7000000000007</v>
      </c>
      <c r="U4231" t="s">
        <v>24</v>
      </c>
      <c r="V4231" s="5">
        <f>IFERROR(VALUE(TRIM(TelcoData2[[#This Row],[TotalCharges]])),"")</f>
        <v>8443.7000000000007</v>
      </c>
      <c r="W4231">
        <f>IF(TelcoData2[[#This Row],[Churn]]="Yes",1,0)</f>
        <v>0</v>
      </c>
      <c r="X4231" t="str">
        <f>IF(TelcoData2[[#This Row],[tenure]]&lt;=12,"0-12 Months",
IF(TelcoData2[[#This Row],[tenure]]&lt;=24,"13-24 Months",
IF(TelcoData2[[#This Row],[tenure]]&lt;=36,"25-36 Months",
IF(TelcoData2[[#This Row],[tenure]]&lt;=48,"37-48 Months",
IF(TelcoData2[[#This Row],[tenure]]&lt;=60,"49-60 Months",
"61-72 Months")))))</f>
        <v>61-72 Months</v>
      </c>
    </row>
    <row r="4232" spans="1:24" x14ac:dyDescent="0.3">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s="5">
        <v>791.75</v>
      </c>
      <c r="U4232" t="s">
        <v>23</v>
      </c>
      <c r="V4232" s="5">
        <f>IFERROR(VALUE(TRIM(TelcoData2[[#This Row],[TotalCharges]])),"")</f>
        <v>791.75</v>
      </c>
      <c r="W4232">
        <f>IF(TelcoData2[[#This Row],[Churn]]="Yes",1,0)</f>
        <v>1</v>
      </c>
      <c r="X4232" t="str">
        <f>IF(TelcoData2[[#This Row],[tenure]]&lt;=12,"0-12 Months",
IF(TelcoData2[[#This Row],[tenure]]&lt;=24,"13-24 Months",
IF(TelcoData2[[#This Row],[tenure]]&lt;=36,"25-36 Months",
IF(TelcoData2[[#This Row],[tenure]]&lt;=48,"37-48 Months",
IF(TelcoData2[[#This Row],[tenure]]&lt;=60,"49-60 Months",
"61-72 Months")))))</f>
        <v>0-12 Months</v>
      </c>
    </row>
    <row r="4233" spans="1:24" x14ac:dyDescent="0.3">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s="5">
        <v>5708.2</v>
      </c>
      <c r="U4233" t="s">
        <v>24</v>
      </c>
      <c r="V4233" s="5">
        <f>IFERROR(VALUE(TRIM(TelcoData2[[#This Row],[TotalCharges]])),"")</f>
        <v>5708.2</v>
      </c>
      <c r="W4233">
        <f>IF(TelcoData2[[#This Row],[Churn]]="Yes",1,0)</f>
        <v>0</v>
      </c>
      <c r="X4233" t="str">
        <f>IF(TelcoData2[[#This Row],[tenure]]&lt;=12,"0-12 Months",
IF(TelcoData2[[#This Row],[tenure]]&lt;=24,"13-24 Months",
IF(TelcoData2[[#This Row],[tenure]]&lt;=36,"25-36 Months",
IF(TelcoData2[[#This Row],[tenure]]&lt;=48,"37-48 Months",
IF(TelcoData2[[#This Row],[tenure]]&lt;=60,"49-60 Months",
"61-72 Months")))))</f>
        <v>61-72 Months</v>
      </c>
    </row>
    <row r="4234" spans="1:24" x14ac:dyDescent="0.3">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s="5">
        <v>69.95</v>
      </c>
      <c r="U4234" t="s">
        <v>23</v>
      </c>
      <c r="V4234" s="5">
        <f>IFERROR(VALUE(TRIM(TelcoData2[[#This Row],[TotalCharges]])),"")</f>
        <v>69.95</v>
      </c>
      <c r="W4234">
        <f>IF(TelcoData2[[#This Row],[Churn]]="Yes",1,0)</f>
        <v>1</v>
      </c>
      <c r="X4234" t="str">
        <f>IF(TelcoData2[[#This Row],[tenure]]&lt;=12,"0-12 Months",
IF(TelcoData2[[#This Row],[tenure]]&lt;=24,"13-24 Months",
IF(TelcoData2[[#This Row],[tenure]]&lt;=36,"25-36 Months",
IF(TelcoData2[[#This Row],[tenure]]&lt;=48,"37-48 Months",
IF(TelcoData2[[#This Row],[tenure]]&lt;=60,"49-60 Months",
"61-72 Months")))))</f>
        <v>0-12 Months</v>
      </c>
    </row>
    <row r="4235" spans="1:24" x14ac:dyDescent="0.3">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s="5">
        <v>2016.3</v>
      </c>
      <c r="U4235" t="s">
        <v>24</v>
      </c>
      <c r="V4235" s="5">
        <f>IFERROR(VALUE(TRIM(TelcoData2[[#This Row],[TotalCharges]])),"")</f>
        <v>2016.3</v>
      </c>
      <c r="W4235">
        <f>IF(TelcoData2[[#This Row],[Churn]]="Yes",1,0)</f>
        <v>0</v>
      </c>
      <c r="X4235" t="str">
        <f>IF(TelcoData2[[#This Row],[tenure]]&lt;=12,"0-12 Months",
IF(TelcoData2[[#This Row],[tenure]]&lt;=24,"13-24 Months",
IF(TelcoData2[[#This Row],[tenure]]&lt;=36,"25-36 Months",
IF(TelcoData2[[#This Row],[tenure]]&lt;=48,"37-48 Months",
IF(TelcoData2[[#This Row],[tenure]]&lt;=60,"49-60 Months",
"61-72 Months")))))</f>
        <v>25-36 Months</v>
      </c>
    </row>
    <row r="4236" spans="1:24" x14ac:dyDescent="0.3">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s="5">
        <v>326.64999999999998</v>
      </c>
      <c r="U4236" t="s">
        <v>24</v>
      </c>
      <c r="V4236" s="5">
        <f>IFERROR(VALUE(TRIM(TelcoData2[[#This Row],[TotalCharges]])),"")</f>
        <v>326.64999999999998</v>
      </c>
      <c r="W4236">
        <f>IF(TelcoData2[[#This Row],[Churn]]="Yes",1,0)</f>
        <v>0</v>
      </c>
      <c r="X4236" t="str">
        <f>IF(TelcoData2[[#This Row],[tenure]]&lt;=12,"0-12 Months",
IF(TelcoData2[[#This Row],[tenure]]&lt;=24,"13-24 Months",
IF(TelcoData2[[#This Row],[tenure]]&lt;=36,"25-36 Months",
IF(TelcoData2[[#This Row],[tenure]]&lt;=48,"37-48 Months",
IF(TelcoData2[[#This Row],[tenure]]&lt;=60,"49-60 Months",
"61-72 Months")))))</f>
        <v>13-24 Months</v>
      </c>
    </row>
    <row r="4237" spans="1:24" x14ac:dyDescent="0.3">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s="5">
        <v>5471.75</v>
      </c>
      <c r="U4237" t="s">
        <v>24</v>
      </c>
      <c r="V4237" s="5">
        <f>IFERROR(VALUE(TRIM(TelcoData2[[#This Row],[TotalCharges]])),"")</f>
        <v>5471.75</v>
      </c>
      <c r="W4237">
        <f>IF(TelcoData2[[#This Row],[Churn]]="Yes",1,0)</f>
        <v>0</v>
      </c>
      <c r="X4237" t="str">
        <f>IF(TelcoData2[[#This Row],[tenure]]&lt;=12,"0-12 Months",
IF(TelcoData2[[#This Row],[tenure]]&lt;=24,"13-24 Months",
IF(TelcoData2[[#This Row],[tenure]]&lt;=36,"25-36 Months",
IF(TelcoData2[[#This Row],[tenure]]&lt;=48,"37-48 Months",
IF(TelcoData2[[#This Row],[tenure]]&lt;=60,"49-60 Months",
"61-72 Months")))))</f>
        <v>49-60 Months</v>
      </c>
    </row>
    <row r="4238" spans="1:24" x14ac:dyDescent="0.3">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s="5">
        <v>19.95</v>
      </c>
      <c r="U4238" t="s">
        <v>24</v>
      </c>
      <c r="V4238" s="5">
        <f>IFERROR(VALUE(TRIM(TelcoData2[[#This Row],[TotalCharges]])),"")</f>
        <v>19.95</v>
      </c>
      <c r="W4238">
        <f>IF(TelcoData2[[#This Row],[Churn]]="Yes",1,0)</f>
        <v>0</v>
      </c>
      <c r="X4238" t="str">
        <f>IF(TelcoData2[[#This Row],[tenure]]&lt;=12,"0-12 Months",
IF(TelcoData2[[#This Row],[tenure]]&lt;=24,"13-24 Months",
IF(TelcoData2[[#This Row],[tenure]]&lt;=36,"25-36 Months",
IF(TelcoData2[[#This Row],[tenure]]&lt;=48,"37-48 Months",
IF(TelcoData2[[#This Row],[tenure]]&lt;=60,"49-60 Months",
"61-72 Months")))))</f>
        <v>0-12 Months</v>
      </c>
    </row>
    <row r="4239" spans="1:24" x14ac:dyDescent="0.3">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s="5">
        <v>346.4</v>
      </c>
      <c r="U4239" t="s">
        <v>23</v>
      </c>
      <c r="V4239" s="5">
        <f>IFERROR(VALUE(TRIM(TelcoData2[[#This Row],[TotalCharges]])),"")</f>
        <v>346.4</v>
      </c>
      <c r="W4239">
        <f>IF(TelcoData2[[#This Row],[Churn]]="Yes",1,0)</f>
        <v>1</v>
      </c>
      <c r="X4239" t="str">
        <f>IF(TelcoData2[[#This Row],[tenure]]&lt;=12,"0-12 Months",
IF(TelcoData2[[#This Row],[tenure]]&lt;=24,"13-24 Months",
IF(TelcoData2[[#This Row],[tenure]]&lt;=36,"25-36 Months",
IF(TelcoData2[[#This Row],[tenure]]&lt;=48,"37-48 Months",
IF(TelcoData2[[#This Row],[tenure]]&lt;=60,"49-60 Months",
"61-72 Months")))))</f>
        <v>0-12 Months</v>
      </c>
    </row>
    <row r="4240" spans="1:24" x14ac:dyDescent="0.3">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s="5">
        <v>1061.5999999999999</v>
      </c>
      <c r="U4240" t="s">
        <v>24</v>
      </c>
      <c r="V4240" s="5">
        <f>IFERROR(VALUE(TRIM(TelcoData2[[#This Row],[TotalCharges]])),"")</f>
        <v>1061.5999999999999</v>
      </c>
      <c r="W4240">
        <f>IF(TelcoData2[[#This Row],[Churn]]="Yes",1,0)</f>
        <v>0</v>
      </c>
      <c r="X4240" t="str">
        <f>IF(TelcoData2[[#This Row],[tenure]]&lt;=12,"0-12 Months",
IF(TelcoData2[[#This Row],[tenure]]&lt;=24,"13-24 Months",
IF(TelcoData2[[#This Row],[tenure]]&lt;=36,"25-36 Months",
IF(TelcoData2[[#This Row],[tenure]]&lt;=48,"37-48 Months",
IF(TelcoData2[[#This Row],[tenure]]&lt;=60,"49-60 Months",
"61-72 Months")))))</f>
        <v>49-60 Months</v>
      </c>
    </row>
    <row r="4241" spans="1:24" x14ac:dyDescent="0.3">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s="5">
        <v>1971.5</v>
      </c>
      <c r="U4241" t="s">
        <v>24</v>
      </c>
      <c r="V4241" s="5">
        <f>IFERROR(VALUE(TRIM(TelcoData2[[#This Row],[TotalCharges]])),"")</f>
        <v>1971.5</v>
      </c>
      <c r="W4241">
        <f>IF(TelcoData2[[#This Row],[Churn]]="Yes",1,0)</f>
        <v>0</v>
      </c>
      <c r="X4241" t="str">
        <f>IF(TelcoData2[[#This Row],[tenure]]&lt;=12,"0-12 Months",
IF(TelcoData2[[#This Row],[tenure]]&lt;=24,"13-24 Months",
IF(TelcoData2[[#This Row],[tenure]]&lt;=36,"25-36 Months",
IF(TelcoData2[[#This Row],[tenure]]&lt;=48,"37-48 Months",
IF(TelcoData2[[#This Row],[tenure]]&lt;=60,"49-60 Months",
"61-72 Months")))))</f>
        <v>49-60 Months</v>
      </c>
    </row>
    <row r="4242" spans="1:24" x14ac:dyDescent="0.3">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s="5">
        <v>773.65</v>
      </c>
      <c r="U4242" t="s">
        <v>23</v>
      </c>
      <c r="V4242" s="5">
        <f>IFERROR(VALUE(TRIM(TelcoData2[[#This Row],[TotalCharges]])),"")</f>
        <v>773.65</v>
      </c>
      <c r="W4242">
        <f>IF(TelcoData2[[#This Row],[Churn]]="Yes",1,0)</f>
        <v>1</v>
      </c>
      <c r="X4242" t="str">
        <f>IF(TelcoData2[[#This Row],[tenure]]&lt;=12,"0-12 Months",
IF(TelcoData2[[#This Row],[tenure]]&lt;=24,"13-24 Months",
IF(TelcoData2[[#This Row],[tenure]]&lt;=36,"25-36 Months",
IF(TelcoData2[[#This Row],[tenure]]&lt;=48,"37-48 Months",
IF(TelcoData2[[#This Row],[tenure]]&lt;=60,"49-60 Months",
"61-72 Months")))))</f>
        <v>0-12 Months</v>
      </c>
    </row>
    <row r="4243" spans="1:24" x14ac:dyDescent="0.3">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s="5">
        <v>1422.05</v>
      </c>
      <c r="U4243" t="s">
        <v>23</v>
      </c>
      <c r="V4243" s="5">
        <f>IFERROR(VALUE(TRIM(TelcoData2[[#This Row],[TotalCharges]])),"")</f>
        <v>1422.05</v>
      </c>
      <c r="W4243">
        <f>IF(TelcoData2[[#This Row],[Churn]]="Yes",1,0)</f>
        <v>1</v>
      </c>
      <c r="X4243" t="str">
        <f>IF(TelcoData2[[#This Row],[tenure]]&lt;=12,"0-12 Months",
IF(TelcoData2[[#This Row],[tenure]]&lt;=24,"13-24 Months",
IF(TelcoData2[[#This Row],[tenure]]&lt;=36,"25-36 Months",
IF(TelcoData2[[#This Row],[tenure]]&lt;=48,"37-48 Months",
IF(TelcoData2[[#This Row],[tenure]]&lt;=60,"49-60 Months",
"61-72 Months")))))</f>
        <v>13-24 Months</v>
      </c>
    </row>
    <row r="4244" spans="1:24" x14ac:dyDescent="0.3">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s="5">
        <v>19.75</v>
      </c>
      <c r="U4244" t="s">
        <v>24</v>
      </c>
      <c r="V4244" s="5">
        <f>IFERROR(VALUE(TRIM(TelcoData2[[#This Row],[TotalCharges]])),"")</f>
        <v>19.75</v>
      </c>
      <c r="W4244">
        <f>IF(TelcoData2[[#This Row],[Churn]]="Yes",1,0)</f>
        <v>0</v>
      </c>
      <c r="X4244" t="str">
        <f>IF(TelcoData2[[#This Row],[tenure]]&lt;=12,"0-12 Months",
IF(TelcoData2[[#This Row],[tenure]]&lt;=24,"13-24 Months",
IF(TelcoData2[[#This Row],[tenure]]&lt;=36,"25-36 Months",
IF(TelcoData2[[#This Row],[tenure]]&lt;=48,"37-48 Months",
IF(TelcoData2[[#This Row],[tenure]]&lt;=60,"49-60 Months",
"61-72 Months")))))</f>
        <v>0-12 Months</v>
      </c>
    </row>
    <row r="4245" spans="1:24" x14ac:dyDescent="0.3">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s="5">
        <v>2460.35</v>
      </c>
      <c r="U4245" t="s">
        <v>24</v>
      </c>
      <c r="V4245" s="5">
        <f>IFERROR(VALUE(TRIM(TelcoData2[[#This Row],[TotalCharges]])),"")</f>
        <v>2460.35</v>
      </c>
      <c r="W4245">
        <f>IF(TelcoData2[[#This Row],[Churn]]="Yes",1,0)</f>
        <v>0</v>
      </c>
      <c r="X4245" t="str">
        <f>IF(TelcoData2[[#This Row],[tenure]]&lt;=12,"0-12 Months",
IF(TelcoData2[[#This Row],[tenure]]&lt;=24,"13-24 Months",
IF(TelcoData2[[#This Row],[tenure]]&lt;=36,"25-36 Months",
IF(TelcoData2[[#This Row],[tenure]]&lt;=48,"37-48 Months",
IF(TelcoData2[[#This Row],[tenure]]&lt;=60,"49-60 Months",
"61-72 Months")))))</f>
        <v>37-48 Months</v>
      </c>
    </row>
    <row r="4246" spans="1:24" x14ac:dyDescent="0.3">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s="5">
        <v>856.5</v>
      </c>
      <c r="U4246" t="s">
        <v>24</v>
      </c>
      <c r="V4246" s="5">
        <f>IFERROR(VALUE(TRIM(TelcoData2[[#This Row],[TotalCharges]])),"")</f>
        <v>856.5</v>
      </c>
      <c r="W4246">
        <f>IF(TelcoData2[[#This Row],[Churn]]="Yes",1,0)</f>
        <v>0</v>
      </c>
      <c r="X4246" t="str">
        <f>IF(TelcoData2[[#This Row],[tenure]]&lt;=12,"0-12 Months",
IF(TelcoData2[[#This Row],[tenure]]&lt;=24,"13-24 Months",
IF(TelcoData2[[#This Row],[tenure]]&lt;=36,"25-36 Months",
IF(TelcoData2[[#This Row],[tenure]]&lt;=48,"37-48 Months",
IF(TelcoData2[[#This Row],[tenure]]&lt;=60,"49-60 Months",
"61-72 Months")))))</f>
        <v>37-48 Months</v>
      </c>
    </row>
    <row r="4247" spans="1:24" x14ac:dyDescent="0.3">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s="5">
        <v>1275.8499999999999</v>
      </c>
      <c r="U4247" t="s">
        <v>24</v>
      </c>
      <c r="V4247" s="5">
        <f>IFERROR(VALUE(TRIM(TelcoData2[[#This Row],[TotalCharges]])),"")</f>
        <v>1275.8499999999999</v>
      </c>
      <c r="W4247">
        <f>IF(TelcoData2[[#This Row],[Churn]]="Yes",1,0)</f>
        <v>0</v>
      </c>
      <c r="X4247" t="str">
        <f>IF(TelcoData2[[#This Row],[tenure]]&lt;=12,"0-12 Months",
IF(TelcoData2[[#This Row],[tenure]]&lt;=24,"13-24 Months",
IF(TelcoData2[[#This Row],[tenure]]&lt;=36,"25-36 Months",
IF(TelcoData2[[#This Row],[tenure]]&lt;=48,"37-48 Months",
IF(TelcoData2[[#This Row],[tenure]]&lt;=60,"49-60 Months",
"61-72 Months")))))</f>
        <v>61-72 Months</v>
      </c>
    </row>
    <row r="4248" spans="1:24" x14ac:dyDescent="0.3">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s="5">
        <v>7467.5</v>
      </c>
      <c r="U4248" t="s">
        <v>24</v>
      </c>
      <c r="V4248" s="5">
        <f>IFERROR(VALUE(TRIM(TelcoData2[[#This Row],[TotalCharges]])),"")</f>
        <v>7467.5</v>
      </c>
      <c r="W4248">
        <f>IF(TelcoData2[[#This Row],[Churn]]="Yes",1,0)</f>
        <v>0</v>
      </c>
      <c r="X4248" t="str">
        <f>IF(TelcoData2[[#This Row],[tenure]]&lt;=12,"0-12 Months",
IF(TelcoData2[[#This Row],[tenure]]&lt;=24,"13-24 Months",
IF(TelcoData2[[#This Row],[tenure]]&lt;=36,"25-36 Months",
IF(TelcoData2[[#This Row],[tenure]]&lt;=48,"37-48 Months",
IF(TelcoData2[[#This Row],[tenure]]&lt;=60,"49-60 Months",
"61-72 Months")))))</f>
        <v>61-72 Months</v>
      </c>
    </row>
    <row r="4249" spans="1:24" x14ac:dyDescent="0.3">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s="5">
        <v>7261.75</v>
      </c>
      <c r="U4249" t="s">
        <v>24</v>
      </c>
      <c r="V4249" s="5">
        <f>IFERROR(VALUE(TRIM(TelcoData2[[#This Row],[TotalCharges]])),"")</f>
        <v>7261.75</v>
      </c>
      <c r="W4249">
        <f>IF(TelcoData2[[#This Row],[Churn]]="Yes",1,0)</f>
        <v>0</v>
      </c>
      <c r="X4249" t="str">
        <f>IF(TelcoData2[[#This Row],[tenure]]&lt;=12,"0-12 Months",
IF(TelcoData2[[#This Row],[tenure]]&lt;=24,"13-24 Months",
IF(TelcoData2[[#This Row],[tenure]]&lt;=36,"25-36 Months",
IF(TelcoData2[[#This Row],[tenure]]&lt;=48,"37-48 Months",
IF(TelcoData2[[#This Row],[tenure]]&lt;=60,"49-60 Months",
"61-72 Months")))))</f>
        <v>61-72 Months</v>
      </c>
    </row>
    <row r="4250" spans="1:24" x14ac:dyDescent="0.3">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s="5">
        <v>5116.6000000000004</v>
      </c>
      <c r="U4250" t="s">
        <v>24</v>
      </c>
      <c r="V4250" s="5">
        <f>IFERROR(VALUE(TRIM(TelcoData2[[#This Row],[TotalCharges]])),"")</f>
        <v>5116.6000000000004</v>
      </c>
      <c r="W4250">
        <f>IF(TelcoData2[[#This Row],[Churn]]="Yes",1,0)</f>
        <v>0</v>
      </c>
      <c r="X4250" t="str">
        <f>IF(TelcoData2[[#This Row],[tenure]]&lt;=12,"0-12 Months",
IF(TelcoData2[[#This Row],[tenure]]&lt;=24,"13-24 Months",
IF(TelcoData2[[#This Row],[tenure]]&lt;=36,"25-36 Months",
IF(TelcoData2[[#This Row],[tenure]]&lt;=48,"37-48 Months",
IF(TelcoData2[[#This Row],[tenure]]&lt;=60,"49-60 Months",
"61-72 Months")))))</f>
        <v>49-60 Months</v>
      </c>
    </row>
    <row r="4251" spans="1:24" x14ac:dyDescent="0.3">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s="5">
        <v>660.05</v>
      </c>
      <c r="U4251" t="s">
        <v>24</v>
      </c>
      <c r="V4251" s="5">
        <f>IFERROR(VALUE(TRIM(TelcoData2[[#This Row],[TotalCharges]])),"")</f>
        <v>660.05</v>
      </c>
      <c r="W4251">
        <f>IF(TelcoData2[[#This Row],[Churn]]="Yes",1,0)</f>
        <v>0</v>
      </c>
      <c r="X4251" t="str">
        <f>IF(TelcoData2[[#This Row],[tenure]]&lt;=12,"0-12 Months",
IF(TelcoData2[[#This Row],[tenure]]&lt;=24,"13-24 Months",
IF(TelcoData2[[#This Row],[tenure]]&lt;=36,"25-36 Months",
IF(TelcoData2[[#This Row],[tenure]]&lt;=48,"37-48 Months",
IF(TelcoData2[[#This Row],[tenure]]&lt;=60,"49-60 Months",
"61-72 Months")))))</f>
        <v>0-12 Months</v>
      </c>
    </row>
    <row r="4252" spans="1:24" x14ac:dyDescent="0.3">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s="5">
        <v>6590.8</v>
      </c>
      <c r="U4252" t="s">
        <v>24</v>
      </c>
      <c r="V4252" s="5">
        <f>IFERROR(VALUE(TRIM(TelcoData2[[#This Row],[TotalCharges]])),"")</f>
        <v>6590.8</v>
      </c>
      <c r="W4252">
        <f>IF(TelcoData2[[#This Row],[Churn]]="Yes",1,0)</f>
        <v>0</v>
      </c>
      <c r="X4252" t="str">
        <f>IF(TelcoData2[[#This Row],[tenure]]&lt;=12,"0-12 Months",
IF(TelcoData2[[#This Row],[tenure]]&lt;=24,"13-24 Months",
IF(TelcoData2[[#This Row],[tenure]]&lt;=36,"25-36 Months",
IF(TelcoData2[[#This Row],[tenure]]&lt;=48,"37-48 Months",
IF(TelcoData2[[#This Row],[tenure]]&lt;=60,"49-60 Months",
"61-72 Months")))))</f>
        <v>61-72 Months</v>
      </c>
    </row>
    <row r="4253" spans="1:24" x14ac:dyDescent="0.3">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s="5">
        <v>1208.1500000000001</v>
      </c>
      <c r="U4253" t="s">
        <v>24</v>
      </c>
      <c r="V4253" s="5">
        <f>IFERROR(VALUE(TRIM(TelcoData2[[#This Row],[TotalCharges]])),"")</f>
        <v>1208.1500000000001</v>
      </c>
      <c r="W4253">
        <f>IF(TelcoData2[[#This Row],[Churn]]="Yes",1,0)</f>
        <v>0</v>
      </c>
      <c r="X4253" t="str">
        <f>IF(TelcoData2[[#This Row],[tenure]]&lt;=12,"0-12 Months",
IF(TelcoData2[[#This Row],[tenure]]&lt;=24,"13-24 Months",
IF(TelcoData2[[#This Row],[tenure]]&lt;=36,"25-36 Months",
IF(TelcoData2[[#This Row],[tenure]]&lt;=48,"37-48 Months",
IF(TelcoData2[[#This Row],[tenure]]&lt;=60,"49-60 Months",
"61-72 Months")))))</f>
        <v>13-24 Months</v>
      </c>
    </row>
    <row r="4254" spans="1:24" x14ac:dyDescent="0.3">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s="5">
        <v>1033.9000000000001</v>
      </c>
      <c r="U4254" t="s">
        <v>24</v>
      </c>
      <c r="V4254" s="5">
        <f>IFERROR(VALUE(TRIM(TelcoData2[[#This Row],[TotalCharges]])),"")</f>
        <v>1033.9000000000001</v>
      </c>
      <c r="W4254">
        <f>IF(TelcoData2[[#This Row],[Churn]]="Yes",1,0)</f>
        <v>0</v>
      </c>
      <c r="X4254" t="str">
        <f>IF(TelcoData2[[#This Row],[tenure]]&lt;=12,"0-12 Months",
IF(TelcoData2[[#This Row],[tenure]]&lt;=24,"13-24 Months",
IF(TelcoData2[[#This Row],[tenure]]&lt;=36,"25-36 Months",
IF(TelcoData2[[#This Row],[tenure]]&lt;=48,"37-48 Months",
IF(TelcoData2[[#This Row],[tenure]]&lt;=60,"49-60 Months",
"61-72 Months")))))</f>
        <v>13-24 Months</v>
      </c>
    </row>
    <row r="4255" spans="1:24" x14ac:dyDescent="0.3">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s="5">
        <v>1885.15</v>
      </c>
      <c r="U4255" t="s">
        <v>24</v>
      </c>
      <c r="V4255" s="5">
        <f>IFERROR(VALUE(TRIM(TelcoData2[[#This Row],[TotalCharges]])),"")</f>
        <v>1885.15</v>
      </c>
      <c r="W4255">
        <f>IF(TelcoData2[[#This Row],[Churn]]="Yes",1,0)</f>
        <v>0</v>
      </c>
      <c r="X4255" t="str">
        <f>IF(TelcoData2[[#This Row],[tenure]]&lt;=12,"0-12 Months",
IF(TelcoData2[[#This Row],[tenure]]&lt;=24,"13-24 Months",
IF(TelcoData2[[#This Row],[tenure]]&lt;=36,"25-36 Months",
IF(TelcoData2[[#This Row],[tenure]]&lt;=48,"37-48 Months",
IF(TelcoData2[[#This Row],[tenure]]&lt;=60,"49-60 Months",
"61-72 Months")))))</f>
        <v>13-24 Months</v>
      </c>
    </row>
    <row r="4256" spans="1:24" x14ac:dyDescent="0.3">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s="5">
        <v>2467.1</v>
      </c>
      <c r="U4256" t="s">
        <v>23</v>
      </c>
      <c r="V4256" s="5">
        <f>IFERROR(VALUE(TRIM(TelcoData2[[#This Row],[TotalCharges]])),"")</f>
        <v>2467.1</v>
      </c>
      <c r="W4256">
        <f>IF(TelcoData2[[#This Row],[Churn]]="Yes",1,0)</f>
        <v>1</v>
      </c>
      <c r="X4256" t="str">
        <f>IF(TelcoData2[[#This Row],[tenure]]&lt;=12,"0-12 Months",
IF(TelcoData2[[#This Row],[tenure]]&lt;=24,"13-24 Months",
IF(TelcoData2[[#This Row],[tenure]]&lt;=36,"25-36 Months",
IF(TelcoData2[[#This Row],[tenure]]&lt;=48,"37-48 Months",
IF(TelcoData2[[#This Row],[tenure]]&lt;=60,"49-60 Months",
"61-72 Months")))))</f>
        <v>25-36 Months</v>
      </c>
    </row>
    <row r="4257" spans="1:24" x14ac:dyDescent="0.3">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s="5">
        <v>989.45</v>
      </c>
      <c r="U4257" t="s">
        <v>23</v>
      </c>
      <c r="V4257" s="5">
        <f>IFERROR(VALUE(TRIM(TelcoData2[[#This Row],[TotalCharges]])),"")</f>
        <v>989.45</v>
      </c>
      <c r="W4257">
        <f>IF(TelcoData2[[#This Row],[Churn]]="Yes",1,0)</f>
        <v>1</v>
      </c>
      <c r="X4257" t="str">
        <f>IF(TelcoData2[[#This Row],[tenure]]&lt;=12,"0-12 Months",
IF(TelcoData2[[#This Row],[tenure]]&lt;=24,"13-24 Months",
IF(TelcoData2[[#This Row],[tenure]]&lt;=36,"25-36 Months",
IF(TelcoData2[[#This Row],[tenure]]&lt;=48,"37-48 Months",
IF(TelcoData2[[#This Row],[tenure]]&lt;=60,"49-60 Months",
"61-72 Months")))))</f>
        <v>13-24 Months</v>
      </c>
    </row>
    <row r="4258" spans="1:24" x14ac:dyDescent="0.3">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s="5">
        <v>2006.95</v>
      </c>
      <c r="U4258" t="s">
        <v>24</v>
      </c>
      <c r="V4258" s="5">
        <f>IFERROR(VALUE(TRIM(TelcoData2[[#This Row],[TotalCharges]])),"")</f>
        <v>2006.95</v>
      </c>
      <c r="W4258">
        <f>IF(TelcoData2[[#This Row],[Churn]]="Yes",1,0)</f>
        <v>0</v>
      </c>
      <c r="X4258" t="str">
        <f>IF(TelcoData2[[#This Row],[tenure]]&lt;=12,"0-12 Months",
IF(TelcoData2[[#This Row],[tenure]]&lt;=24,"13-24 Months",
IF(TelcoData2[[#This Row],[tenure]]&lt;=36,"25-36 Months",
IF(TelcoData2[[#This Row],[tenure]]&lt;=48,"37-48 Months",
IF(TelcoData2[[#This Row],[tenure]]&lt;=60,"49-60 Months",
"61-72 Months")))))</f>
        <v>61-72 Months</v>
      </c>
    </row>
    <row r="4259" spans="1:24" x14ac:dyDescent="0.3">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s="5">
        <v>5025</v>
      </c>
      <c r="U4259" t="s">
        <v>24</v>
      </c>
      <c r="V4259" s="5">
        <f>IFERROR(VALUE(TRIM(TelcoData2[[#This Row],[TotalCharges]])),"")</f>
        <v>5025</v>
      </c>
      <c r="W4259">
        <f>IF(TelcoData2[[#This Row],[Churn]]="Yes",1,0)</f>
        <v>0</v>
      </c>
      <c r="X4259" t="str">
        <f>IF(TelcoData2[[#This Row],[tenure]]&lt;=12,"0-12 Months",
IF(TelcoData2[[#This Row],[tenure]]&lt;=24,"13-24 Months",
IF(TelcoData2[[#This Row],[tenure]]&lt;=36,"25-36 Months",
IF(TelcoData2[[#This Row],[tenure]]&lt;=48,"37-48 Months",
IF(TelcoData2[[#This Row],[tenure]]&lt;=60,"49-60 Months",
"61-72 Months")))))</f>
        <v>49-60 Months</v>
      </c>
    </row>
    <row r="4260" spans="1:24" x14ac:dyDescent="0.3">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s="5">
        <v>4830.25</v>
      </c>
      <c r="U4260" t="s">
        <v>23</v>
      </c>
      <c r="V4260" s="5">
        <f>IFERROR(VALUE(TRIM(TelcoData2[[#This Row],[TotalCharges]])),"")</f>
        <v>4830.25</v>
      </c>
      <c r="W4260">
        <f>IF(TelcoData2[[#This Row],[Churn]]="Yes",1,0)</f>
        <v>1</v>
      </c>
      <c r="X4260" t="str">
        <f>IF(TelcoData2[[#This Row],[tenure]]&lt;=12,"0-12 Months",
IF(TelcoData2[[#This Row],[tenure]]&lt;=24,"13-24 Months",
IF(TelcoData2[[#This Row],[tenure]]&lt;=36,"25-36 Months",
IF(TelcoData2[[#This Row],[tenure]]&lt;=48,"37-48 Months",
IF(TelcoData2[[#This Row],[tenure]]&lt;=60,"49-60 Months",
"61-72 Months")))))</f>
        <v>37-48 Months</v>
      </c>
    </row>
    <row r="4261" spans="1:24" x14ac:dyDescent="0.3">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s="5">
        <v>59.75</v>
      </c>
      <c r="U4261" t="s">
        <v>23</v>
      </c>
      <c r="V4261" s="5">
        <f>IFERROR(VALUE(TRIM(TelcoData2[[#This Row],[TotalCharges]])),"")</f>
        <v>59.75</v>
      </c>
      <c r="W4261">
        <f>IF(TelcoData2[[#This Row],[Churn]]="Yes",1,0)</f>
        <v>1</v>
      </c>
      <c r="X4261" t="str">
        <f>IF(TelcoData2[[#This Row],[tenure]]&lt;=12,"0-12 Months",
IF(TelcoData2[[#This Row],[tenure]]&lt;=24,"13-24 Months",
IF(TelcoData2[[#This Row],[tenure]]&lt;=36,"25-36 Months",
IF(TelcoData2[[#This Row],[tenure]]&lt;=48,"37-48 Months",
IF(TelcoData2[[#This Row],[tenure]]&lt;=60,"49-60 Months",
"61-72 Months")))))</f>
        <v>0-12 Months</v>
      </c>
    </row>
    <row r="4262" spans="1:24" x14ac:dyDescent="0.3">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s="5">
        <v>3088.25</v>
      </c>
      <c r="U4262" t="s">
        <v>24</v>
      </c>
      <c r="V4262" s="5">
        <f>IFERROR(VALUE(TRIM(TelcoData2[[#This Row],[TotalCharges]])),"")</f>
        <v>3088.25</v>
      </c>
      <c r="W4262">
        <f>IF(TelcoData2[[#This Row],[Churn]]="Yes",1,0)</f>
        <v>0</v>
      </c>
      <c r="X4262" t="str">
        <f>IF(TelcoData2[[#This Row],[tenure]]&lt;=12,"0-12 Months",
IF(TelcoData2[[#This Row],[tenure]]&lt;=24,"13-24 Months",
IF(TelcoData2[[#This Row],[tenure]]&lt;=36,"25-36 Months",
IF(TelcoData2[[#This Row],[tenure]]&lt;=48,"37-48 Months",
IF(TelcoData2[[#This Row],[tenure]]&lt;=60,"49-60 Months",
"61-72 Months")))))</f>
        <v>37-48 Months</v>
      </c>
    </row>
    <row r="4263" spans="1:24" x14ac:dyDescent="0.3">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s="5">
        <v>3134.7</v>
      </c>
      <c r="U4263" t="s">
        <v>24</v>
      </c>
      <c r="V4263" s="5">
        <f>IFERROR(VALUE(TRIM(TelcoData2[[#This Row],[TotalCharges]])),"")</f>
        <v>3134.7</v>
      </c>
      <c r="W4263">
        <f>IF(TelcoData2[[#This Row],[Churn]]="Yes",1,0)</f>
        <v>0</v>
      </c>
      <c r="X4263" t="str">
        <f>IF(TelcoData2[[#This Row],[tenure]]&lt;=12,"0-12 Months",
IF(TelcoData2[[#This Row],[tenure]]&lt;=24,"13-24 Months",
IF(TelcoData2[[#This Row],[tenure]]&lt;=36,"25-36 Months",
IF(TelcoData2[[#This Row],[tenure]]&lt;=48,"37-48 Months",
IF(TelcoData2[[#This Row],[tenure]]&lt;=60,"49-60 Months",
"61-72 Months")))))</f>
        <v>49-60 Months</v>
      </c>
    </row>
    <row r="4264" spans="1:24" x14ac:dyDescent="0.3">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s="5">
        <v>94.55</v>
      </c>
      <c r="U4264" t="s">
        <v>23</v>
      </c>
      <c r="V4264" s="5">
        <f>IFERROR(VALUE(TRIM(TelcoData2[[#This Row],[TotalCharges]])),"")</f>
        <v>94.55</v>
      </c>
      <c r="W4264">
        <f>IF(TelcoData2[[#This Row],[Churn]]="Yes",1,0)</f>
        <v>1</v>
      </c>
      <c r="X4264" t="str">
        <f>IF(TelcoData2[[#This Row],[tenure]]&lt;=12,"0-12 Months",
IF(TelcoData2[[#This Row],[tenure]]&lt;=24,"13-24 Months",
IF(TelcoData2[[#This Row],[tenure]]&lt;=36,"25-36 Months",
IF(TelcoData2[[#This Row],[tenure]]&lt;=48,"37-48 Months",
IF(TelcoData2[[#This Row],[tenure]]&lt;=60,"49-60 Months",
"61-72 Months")))))</f>
        <v>0-12 Months</v>
      </c>
    </row>
    <row r="4265" spans="1:24" x14ac:dyDescent="0.3">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s="5">
        <v>8312.4</v>
      </c>
      <c r="U4265" t="s">
        <v>24</v>
      </c>
      <c r="V4265" s="5">
        <f>IFERROR(VALUE(TRIM(TelcoData2[[#This Row],[TotalCharges]])),"")</f>
        <v>8312.4</v>
      </c>
      <c r="W4265">
        <f>IF(TelcoData2[[#This Row],[Churn]]="Yes",1,0)</f>
        <v>0</v>
      </c>
      <c r="X4265" t="str">
        <f>IF(TelcoData2[[#This Row],[tenure]]&lt;=12,"0-12 Months",
IF(TelcoData2[[#This Row],[tenure]]&lt;=24,"13-24 Months",
IF(TelcoData2[[#This Row],[tenure]]&lt;=36,"25-36 Months",
IF(TelcoData2[[#This Row],[tenure]]&lt;=48,"37-48 Months",
IF(TelcoData2[[#This Row],[tenure]]&lt;=60,"49-60 Months",
"61-72 Months")))))</f>
        <v>61-72 Months</v>
      </c>
    </row>
    <row r="4266" spans="1:24" x14ac:dyDescent="0.3">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s="5">
        <v>4863.8500000000004</v>
      </c>
      <c r="U4266" t="s">
        <v>24</v>
      </c>
      <c r="V4266" s="5">
        <f>IFERROR(VALUE(TRIM(TelcoData2[[#This Row],[TotalCharges]])),"")</f>
        <v>4863.8500000000004</v>
      </c>
      <c r="W4266">
        <f>IF(TelcoData2[[#This Row],[Churn]]="Yes",1,0)</f>
        <v>0</v>
      </c>
      <c r="X4266" t="str">
        <f>IF(TelcoData2[[#This Row],[tenure]]&lt;=12,"0-12 Months",
IF(TelcoData2[[#This Row],[tenure]]&lt;=24,"13-24 Months",
IF(TelcoData2[[#This Row],[tenure]]&lt;=36,"25-36 Months",
IF(TelcoData2[[#This Row],[tenure]]&lt;=48,"37-48 Months",
IF(TelcoData2[[#This Row],[tenure]]&lt;=60,"49-60 Months",
"61-72 Months")))))</f>
        <v>37-48 Months</v>
      </c>
    </row>
    <row r="4267" spans="1:24" x14ac:dyDescent="0.3">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s="5">
        <v>6871.9</v>
      </c>
      <c r="U4267" t="s">
        <v>23</v>
      </c>
      <c r="V4267" s="5">
        <f>IFERROR(VALUE(TRIM(TelcoData2[[#This Row],[TotalCharges]])),"")</f>
        <v>6871.9</v>
      </c>
      <c r="W4267">
        <f>IF(TelcoData2[[#This Row],[Churn]]="Yes",1,0)</f>
        <v>1</v>
      </c>
      <c r="X4267" t="str">
        <f>IF(TelcoData2[[#This Row],[tenure]]&lt;=12,"0-12 Months",
IF(TelcoData2[[#This Row],[tenure]]&lt;=24,"13-24 Months",
IF(TelcoData2[[#This Row],[tenure]]&lt;=36,"25-36 Months",
IF(TelcoData2[[#This Row],[tenure]]&lt;=48,"37-48 Months",
IF(TelcoData2[[#This Row],[tenure]]&lt;=60,"49-60 Months",
"61-72 Months")))))</f>
        <v>61-72 Months</v>
      </c>
    </row>
    <row r="4268" spans="1:24" x14ac:dyDescent="0.3">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s="5">
        <v>6529.25</v>
      </c>
      <c r="U4268" t="s">
        <v>23</v>
      </c>
      <c r="V4268" s="5">
        <f>IFERROR(VALUE(TRIM(TelcoData2[[#This Row],[TotalCharges]])),"")</f>
        <v>6529.25</v>
      </c>
      <c r="W4268">
        <f>IF(TelcoData2[[#This Row],[Churn]]="Yes",1,0)</f>
        <v>1</v>
      </c>
      <c r="X4268" t="str">
        <f>IF(TelcoData2[[#This Row],[tenure]]&lt;=12,"0-12 Months",
IF(TelcoData2[[#This Row],[tenure]]&lt;=24,"13-24 Months",
IF(TelcoData2[[#This Row],[tenure]]&lt;=36,"25-36 Months",
IF(TelcoData2[[#This Row],[tenure]]&lt;=48,"37-48 Months",
IF(TelcoData2[[#This Row],[tenure]]&lt;=60,"49-60 Months",
"61-72 Months")))))</f>
        <v>61-72 Months</v>
      </c>
    </row>
    <row r="4269" spans="1:24" x14ac:dyDescent="0.3">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s="5">
        <v>6637.9</v>
      </c>
      <c r="U4269" t="s">
        <v>24</v>
      </c>
      <c r="V4269" s="5">
        <f>IFERROR(VALUE(TRIM(TelcoData2[[#This Row],[TotalCharges]])),"")</f>
        <v>6637.9</v>
      </c>
      <c r="W4269">
        <f>IF(TelcoData2[[#This Row],[Churn]]="Yes",1,0)</f>
        <v>0</v>
      </c>
      <c r="X4269" t="str">
        <f>IF(TelcoData2[[#This Row],[tenure]]&lt;=12,"0-12 Months",
IF(TelcoData2[[#This Row],[tenure]]&lt;=24,"13-24 Months",
IF(TelcoData2[[#This Row],[tenure]]&lt;=36,"25-36 Months",
IF(TelcoData2[[#This Row],[tenure]]&lt;=48,"37-48 Months",
IF(TelcoData2[[#This Row],[tenure]]&lt;=60,"49-60 Months",
"61-72 Months")))))</f>
        <v>61-72 Months</v>
      </c>
    </row>
    <row r="4270" spans="1:24" x14ac:dyDescent="0.3">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s="5">
        <v>3165.6</v>
      </c>
      <c r="U4270" t="s">
        <v>24</v>
      </c>
      <c r="V4270" s="5">
        <f>IFERROR(VALUE(TRIM(TelcoData2[[#This Row],[TotalCharges]])),"")</f>
        <v>3165.6</v>
      </c>
      <c r="W4270">
        <f>IF(TelcoData2[[#This Row],[Churn]]="Yes",1,0)</f>
        <v>0</v>
      </c>
      <c r="X4270" t="str">
        <f>IF(TelcoData2[[#This Row],[tenure]]&lt;=12,"0-12 Months",
IF(TelcoData2[[#This Row],[tenure]]&lt;=24,"13-24 Months",
IF(TelcoData2[[#This Row],[tenure]]&lt;=36,"25-36 Months",
IF(TelcoData2[[#This Row],[tenure]]&lt;=48,"37-48 Months",
IF(TelcoData2[[#This Row],[tenure]]&lt;=60,"49-60 Months",
"61-72 Months")))))</f>
        <v>25-36 Months</v>
      </c>
    </row>
    <row r="4271" spans="1:24" x14ac:dyDescent="0.3">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s="5">
        <v>1454.15</v>
      </c>
      <c r="U4271" t="s">
        <v>23</v>
      </c>
      <c r="V4271" s="5">
        <f>IFERROR(VALUE(TRIM(TelcoData2[[#This Row],[TotalCharges]])),"")</f>
        <v>1454.15</v>
      </c>
      <c r="W4271">
        <f>IF(TelcoData2[[#This Row],[Churn]]="Yes",1,0)</f>
        <v>1</v>
      </c>
      <c r="X4271" t="str">
        <f>IF(TelcoData2[[#This Row],[tenure]]&lt;=12,"0-12 Months",
IF(TelcoData2[[#This Row],[tenure]]&lt;=24,"13-24 Months",
IF(TelcoData2[[#This Row],[tenure]]&lt;=36,"25-36 Months",
IF(TelcoData2[[#This Row],[tenure]]&lt;=48,"37-48 Months",
IF(TelcoData2[[#This Row],[tenure]]&lt;=60,"49-60 Months",
"61-72 Months")))))</f>
        <v>13-24 Months</v>
      </c>
    </row>
    <row r="4272" spans="1:24" x14ac:dyDescent="0.3">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s="5">
        <v>6786.1</v>
      </c>
      <c r="U4272" t="s">
        <v>24</v>
      </c>
      <c r="V4272" s="5">
        <f>IFERROR(VALUE(TRIM(TelcoData2[[#This Row],[TotalCharges]])),"")</f>
        <v>6786.1</v>
      </c>
      <c r="W4272">
        <f>IF(TelcoData2[[#This Row],[Churn]]="Yes",1,0)</f>
        <v>0</v>
      </c>
      <c r="X4272" t="str">
        <f>IF(TelcoData2[[#This Row],[tenure]]&lt;=12,"0-12 Months",
IF(TelcoData2[[#This Row],[tenure]]&lt;=24,"13-24 Months",
IF(TelcoData2[[#This Row],[tenure]]&lt;=36,"25-36 Months",
IF(TelcoData2[[#This Row],[tenure]]&lt;=48,"37-48 Months",
IF(TelcoData2[[#This Row],[tenure]]&lt;=60,"49-60 Months",
"61-72 Months")))))</f>
        <v>61-72 Months</v>
      </c>
    </row>
    <row r="4273" spans="1:24" x14ac:dyDescent="0.3">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s="5">
        <v>543</v>
      </c>
      <c r="U4273" t="s">
        <v>24</v>
      </c>
      <c r="V4273" s="5">
        <f>IFERROR(VALUE(TRIM(TelcoData2[[#This Row],[TotalCharges]])),"")</f>
        <v>543</v>
      </c>
      <c r="W4273">
        <f>IF(TelcoData2[[#This Row],[Churn]]="Yes",1,0)</f>
        <v>0</v>
      </c>
      <c r="X4273" t="str">
        <f>IF(TelcoData2[[#This Row],[tenure]]&lt;=12,"0-12 Months",
IF(TelcoData2[[#This Row],[tenure]]&lt;=24,"13-24 Months",
IF(TelcoData2[[#This Row],[tenure]]&lt;=36,"25-36 Months",
IF(TelcoData2[[#This Row],[tenure]]&lt;=48,"37-48 Months",
IF(TelcoData2[[#This Row],[tenure]]&lt;=60,"49-60 Months",
"61-72 Months")))))</f>
        <v>25-36 Months</v>
      </c>
    </row>
    <row r="4274" spans="1:24" x14ac:dyDescent="0.3">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s="5">
        <v>1327.15</v>
      </c>
      <c r="U4274" t="s">
        <v>23</v>
      </c>
      <c r="V4274" s="5">
        <f>IFERROR(VALUE(TRIM(TelcoData2[[#This Row],[TotalCharges]])),"")</f>
        <v>1327.15</v>
      </c>
      <c r="W4274">
        <f>IF(TelcoData2[[#This Row],[Churn]]="Yes",1,0)</f>
        <v>1</v>
      </c>
      <c r="X4274" t="str">
        <f>IF(TelcoData2[[#This Row],[tenure]]&lt;=12,"0-12 Months",
IF(TelcoData2[[#This Row],[tenure]]&lt;=24,"13-24 Months",
IF(TelcoData2[[#This Row],[tenure]]&lt;=36,"25-36 Months",
IF(TelcoData2[[#This Row],[tenure]]&lt;=48,"37-48 Months",
IF(TelcoData2[[#This Row],[tenure]]&lt;=60,"49-60 Months",
"61-72 Months")))))</f>
        <v>49-60 Months</v>
      </c>
    </row>
    <row r="4275" spans="1:24" x14ac:dyDescent="0.3">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s="5">
        <v>2404.15</v>
      </c>
      <c r="U4275" t="s">
        <v>23</v>
      </c>
      <c r="V4275" s="5">
        <f>IFERROR(VALUE(TRIM(TelcoData2[[#This Row],[TotalCharges]])),"")</f>
        <v>2404.15</v>
      </c>
      <c r="W4275">
        <f>IF(TelcoData2[[#This Row],[Churn]]="Yes",1,0)</f>
        <v>1</v>
      </c>
      <c r="X4275" t="str">
        <f>IF(TelcoData2[[#This Row],[tenure]]&lt;=12,"0-12 Months",
IF(TelcoData2[[#This Row],[tenure]]&lt;=24,"13-24 Months",
IF(TelcoData2[[#This Row],[tenure]]&lt;=36,"25-36 Months",
IF(TelcoData2[[#This Row],[tenure]]&lt;=48,"37-48 Months",
IF(TelcoData2[[#This Row],[tenure]]&lt;=60,"49-60 Months",
"61-72 Months")))))</f>
        <v>25-36 Months</v>
      </c>
    </row>
    <row r="4276" spans="1:24" x14ac:dyDescent="0.3">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s="5">
        <v>867.3</v>
      </c>
      <c r="U4276" t="s">
        <v>24</v>
      </c>
      <c r="V4276" s="5">
        <f>IFERROR(VALUE(TRIM(TelcoData2[[#This Row],[TotalCharges]])),"")</f>
        <v>867.3</v>
      </c>
      <c r="W4276">
        <f>IF(TelcoData2[[#This Row],[Churn]]="Yes",1,0)</f>
        <v>0</v>
      </c>
      <c r="X4276" t="str">
        <f>IF(TelcoData2[[#This Row],[tenure]]&lt;=12,"0-12 Months",
IF(TelcoData2[[#This Row],[tenure]]&lt;=24,"13-24 Months",
IF(TelcoData2[[#This Row],[tenure]]&lt;=36,"25-36 Months",
IF(TelcoData2[[#This Row],[tenure]]&lt;=48,"37-48 Months",
IF(TelcoData2[[#This Row],[tenure]]&lt;=60,"49-60 Months",
"61-72 Months")))))</f>
        <v>37-48 Months</v>
      </c>
    </row>
    <row r="4277" spans="1:24" x14ac:dyDescent="0.3">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s="5">
        <v>25.75</v>
      </c>
      <c r="U4277" t="s">
        <v>24</v>
      </c>
      <c r="V4277" s="5">
        <f>IFERROR(VALUE(TRIM(TelcoData2[[#This Row],[TotalCharges]])),"")</f>
        <v>25.75</v>
      </c>
      <c r="W4277">
        <f>IF(TelcoData2[[#This Row],[Churn]]="Yes",1,0)</f>
        <v>0</v>
      </c>
      <c r="X4277" t="str">
        <f>IF(TelcoData2[[#This Row],[tenure]]&lt;=12,"0-12 Months",
IF(TelcoData2[[#This Row],[tenure]]&lt;=24,"13-24 Months",
IF(TelcoData2[[#This Row],[tenure]]&lt;=36,"25-36 Months",
IF(TelcoData2[[#This Row],[tenure]]&lt;=48,"37-48 Months",
IF(TelcoData2[[#This Row],[tenure]]&lt;=60,"49-60 Months",
"61-72 Months")))))</f>
        <v>0-12 Months</v>
      </c>
    </row>
    <row r="4278" spans="1:24" x14ac:dyDescent="0.3">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s="5">
        <v>114.7</v>
      </c>
      <c r="U4278" t="s">
        <v>23</v>
      </c>
      <c r="V4278" s="5">
        <f>IFERROR(VALUE(TRIM(TelcoData2[[#This Row],[TotalCharges]])),"")</f>
        <v>114.7</v>
      </c>
      <c r="W4278">
        <f>IF(TelcoData2[[#This Row],[Churn]]="Yes",1,0)</f>
        <v>1</v>
      </c>
      <c r="X4278" t="str">
        <f>IF(TelcoData2[[#This Row],[tenure]]&lt;=12,"0-12 Months",
IF(TelcoData2[[#This Row],[tenure]]&lt;=24,"13-24 Months",
IF(TelcoData2[[#This Row],[tenure]]&lt;=36,"25-36 Months",
IF(TelcoData2[[#This Row],[tenure]]&lt;=48,"37-48 Months",
IF(TelcoData2[[#This Row],[tenure]]&lt;=60,"49-60 Months",
"61-72 Months")))))</f>
        <v>0-12 Months</v>
      </c>
    </row>
    <row r="4279" spans="1:24" x14ac:dyDescent="0.3">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s="5">
        <v>109.5</v>
      </c>
      <c r="U4279" t="s">
        <v>24</v>
      </c>
      <c r="V4279" s="5">
        <f>IFERROR(VALUE(TRIM(TelcoData2[[#This Row],[TotalCharges]])),"")</f>
        <v>109.5</v>
      </c>
      <c r="W4279">
        <f>IF(TelcoData2[[#This Row],[Churn]]="Yes",1,0)</f>
        <v>0</v>
      </c>
      <c r="X4279" t="str">
        <f>IF(TelcoData2[[#This Row],[tenure]]&lt;=12,"0-12 Months",
IF(TelcoData2[[#This Row],[tenure]]&lt;=24,"13-24 Months",
IF(TelcoData2[[#This Row],[tenure]]&lt;=36,"25-36 Months",
IF(TelcoData2[[#This Row],[tenure]]&lt;=48,"37-48 Months",
IF(TelcoData2[[#This Row],[tenure]]&lt;=60,"49-60 Months",
"61-72 Months")))))</f>
        <v>0-12 Months</v>
      </c>
    </row>
    <row r="4280" spans="1:24" x14ac:dyDescent="0.3">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s="5">
        <v>4692.95</v>
      </c>
      <c r="U4280" t="s">
        <v>24</v>
      </c>
      <c r="V4280" s="5">
        <f>IFERROR(VALUE(TRIM(TelcoData2[[#This Row],[TotalCharges]])),"")</f>
        <v>4692.95</v>
      </c>
      <c r="W4280">
        <f>IF(TelcoData2[[#This Row],[Churn]]="Yes",1,0)</f>
        <v>0</v>
      </c>
      <c r="X4280" t="str">
        <f>IF(TelcoData2[[#This Row],[tenure]]&lt;=12,"0-12 Months",
IF(TelcoData2[[#This Row],[tenure]]&lt;=24,"13-24 Months",
IF(TelcoData2[[#This Row],[tenure]]&lt;=36,"25-36 Months",
IF(TelcoData2[[#This Row],[tenure]]&lt;=48,"37-48 Months",
IF(TelcoData2[[#This Row],[tenure]]&lt;=60,"49-60 Months",
"61-72 Months")))))</f>
        <v>37-48 Months</v>
      </c>
    </row>
    <row r="4281" spans="1:24" x14ac:dyDescent="0.3">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s="5">
        <v>546.85</v>
      </c>
      <c r="U4281" t="s">
        <v>24</v>
      </c>
      <c r="V4281" s="5">
        <f>IFERROR(VALUE(TRIM(TelcoData2[[#This Row],[TotalCharges]])),"")</f>
        <v>546.85</v>
      </c>
      <c r="W4281">
        <f>IF(TelcoData2[[#This Row],[Churn]]="Yes",1,0)</f>
        <v>0</v>
      </c>
      <c r="X4281" t="str">
        <f>IF(TelcoData2[[#This Row],[tenure]]&lt;=12,"0-12 Months",
IF(TelcoData2[[#This Row],[tenure]]&lt;=24,"13-24 Months",
IF(TelcoData2[[#This Row],[tenure]]&lt;=36,"25-36 Months",
IF(TelcoData2[[#This Row],[tenure]]&lt;=48,"37-48 Months",
IF(TelcoData2[[#This Row],[tenure]]&lt;=60,"49-60 Months",
"61-72 Months")))))</f>
        <v>25-36 Months</v>
      </c>
    </row>
    <row r="4282" spans="1:24" x14ac:dyDescent="0.3">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s="5">
        <v>1274.05</v>
      </c>
      <c r="U4282" t="s">
        <v>24</v>
      </c>
      <c r="V4282" s="5">
        <f>IFERROR(VALUE(TRIM(TelcoData2[[#This Row],[TotalCharges]])),"")</f>
        <v>1274.05</v>
      </c>
      <c r="W4282">
        <f>IF(TelcoData2[[#This Row],[Churn]]="Yes",1,0)</f>
        <v>0</v>
      </c>
      <c r="X4282" t="str">
        <f>IF(TelcoData2[[#This Row],[tenure]]&lt;=12,"0-12 Months",
IF(TelcoData2[[#This Row],[tenure]]&lt;=24,"13-24 Months",
IF(TelcoData2[[#This Row],[tenure]]&lt;=36,"25-36 Months",
IF(TelcoData2[[#This Row],[tenure]]&lt;=48,"37-48 Months",
IF(TelcoData2[[#This Row],[tenure]]&lt;=60,"49-60 Months",
"61-72 Months")))))</f>
        <v>61-72 Months</v>
      </c>
    </row>
    <row r="4283" spans="1:24" x14ac:dyDescent="0.3">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s="5">
        <v>1782.4</v>
      </c>
      <c r="U4283" t="s">
        <v>24</v>
      </c>
      <c r="V4283" s="5">
        <f>IFERROR(VALUE(TRIM(TelcoData2[[#This Row],[TotalCharges]])),"")</f>
        <v>1782.4</v>
      </c>
      <c r="W4283">
        <f>IF(TelcoData2[[#This Row],[Churn]]="Yes",1,0)</f>
        <v>0</v>
      </c>
      <c r="X4283" t="str">
        <f>IF(TelcoData2[[#This Row],[tenure]]&lt;=12,"0-12 Months",
IF(TelcoData2[[#This Row],[tenure]]&lt;=24,"13-24 Months",
IF(TelcoData2[[#This Row],[tenure]]&lt;=36,"25-36 Months",
IF(TelcoData2[[#This Row],[tenure]]&lt;=48,"37-48 Months",
IF(TelcoData2[[#This Row],[tenure]]&lt;=60,"49-60 Months",
"61-72 Months")))))</f>
        <v>49-60 Months</v>
      </c>
    </row>
    <row r="4284" spans="1:24" x14ac:dyDescent="0.3">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s="5">
        <v>5301.1</v>
      </c>
      <c r="U4284" t="s">
        <v>24</v>
      </c>
      <c r="V4284" s="5">
        <f>IFERROR(VALUE(TRIM(TelcoData2[[#This Row],[TotalCharges]])),"")</f>
        <v>5301.1</v>
      </c>
      <c r="W4284">
        <f>IF(TelcoData2[[#This Row],[Churn]]="Yes",1,0)</f>
        <v>0</v>
      </c>
      <c r="X4284" t="str">
        <f>IF(TelcoData2[[#This Row],[tenure]]&lt;=12,"0-12 Months",
IF(TelcoData2[[#This Row],[tenure]]&lt;=24,"13-24 Months",
IF(TelcoData2[[#This Row],[tenure]]&lt;=36,"25-36 Months",
IF(TelcoData2[[#This Row],[tenure]]&lt;=48,"37-48 Months",
IF(TelcoData2[[#This Row],[tenure]]&lt;=60,"49-60 Months",
"61-72 Months")))))</f>
        <v>49-60 Months</v>
      </c>
    </row>
    <row r="4285" spans="1:24" x14ac:dyDescent="0.3">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s="5">
        <v>280.35000000000002</v>
      </c>
      <c r="U4285" t="s">
        <v>24</v>
      </c>
      <c r="V4285" s="5">
        <f>IFERROR(VALUE(TRIM(TelcoData2[[#This Row],[TotalCharges]])),"")</f>
        <v>280.35000000000002</v>
      </c>
      <c r="W4285">
        <f>IF(TelcoData2[[#This Row],[Churn]]="Yes",1,0)</f>
        <v>0</v>
      </c>
      <c r="X4285" t="str">
        <f>IF(TelcoData2[[#This Row],[tenure]]&lt;=12,"0-12 Months",
IF(TelcoData2[[#This Row],[tenure]]&lt;=24,"13-24 Months",
IF(TelcoData2[[#This Row],[tenure]]&lt;=36,"25-36 Months",
IF(TelcoData2[[#This Row],[tenure]]&lt;=48,"37-48 Months",
IF(TelcoData2[[#This Row],[tenure]]&lt;=60,"49-60 Months",
"61-72 Months")))))</f>
        <v>0-12 Months</v>
      </c>
    </row>
    <row r="4286" spans="1:24" x14ac:dyDescent="0.3">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s="5">
        <v>2897.95</v>
      </c>
      <c r="U4286" t="s">
        <v>24</v>
      </c>
      <c r="V4286" s="5">
        <f>IFERROR(VALUE(TRIM(TelcoData2[[#This Row],[TotalCharges]])),"")</f>
        <v>2897.95</v>
      </c>
      <c r="W4286">
        <f>IF(TelcoData2[[#This Row],[Churn]]="Yes",1,0)</f>
        <v>0</v>
      </c>
      <c r="X4286" t="str">
        <f>IF(TelcoData2[[#This Row],[tenure]]&lt;=12,"0-12 Months",
IF(TelcoData2[[#This Row],[tenure]]&lt;=24,"13-24 Months",
IF(TelcoData2[[#This Row],[tenure]]&lt;=36,"25-36 Months",
IF(TelcoData2[[#This Row],[tenure]]&lt;=48,"37-48 Months",
IF(TelcoData2[[#This Row],[tenure]]&lt;=60,"49-60 Months",
"61-72 Months")))))</f>
        <v>25-36 Months</v>
      </c>
    </row>
    <row r="4287" spans="1:24" x14ac:dyDescent="0.3">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s="5">
        <v>3371</v>
      </c>
      <c r="U4287" t="s">
        <v>24</v>
      </c>
      <c r="V4287" s="5">
        <f>IFERROR(VALUE(TRIM(TelcoData2[[#This Row],[TotalCharges]])),"")</f>
        <v>3371</v>
      </c>
      <c r="W4287">
        <f>IF(TelcoData2[[#This Row],[Churn]]="Yes",1,0)</f>
        <v>0</v>
      </c>
      <c r="X4287" t="str">
        <f>IF(TelcoData2[[#This Row],[tenure]]&lt;=12,"0-12 Months",
IF(TelcoData2[[#This Row],[tenure]]&lt;=24,"13-24 Months",
IF(TelcoData2[[#This Row],[tenure]]&lt;=36,"25-36 Months",
IF(TelcoData2[[#This Row],[tenure]]&lt;=48,"37-48 Months",
IF(TelcoData2[[#This Row],[tenure]]&lt;=60,"49-60 Months",
"61-72 Months")))))</f>
        <v>37-48 Months</v>
      </c>
    </row>
    <row r="4288" spans="1:24" x14ac:dyDescent="0.3">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s="5">
        <v>801.3</v>
      </c>
      <c r="U4288" t="s">
        <v>24</v>
      </c>
      <c r="V4288" s="5">
        <f>IFERROR(VALUE(TRIM(TelcoData2[[#This Row],[TotalCharges]])),"")</f>
        <v>801.3</v>
      </c>
      <c r="W4288">
        <f>IF(TelcoData2[[#This Row],[Churn]]="Yes",1,0)</f>
        <v>0</v>
      </c>
      <c r="X4288" t="str">
        <f>IF(TelcoData2[[#This Row],[tenure]]&lt;=12,"0-12 Months",
IF(TelcoData2[[#This Row],[tenure]]&lt;=24,"13-24 Months",
IF(TelcoData2[[#This Row],[tenure]]&lt;=36,"25-36 Months",
IF(TelcoData2[[#This Row],[tenure]]&lt;=48,"37-48 Months",
IF(TelcoData2[[#This Row],[tenure]]&lt;=60,"49-60 Months",
"61-72 Months")))))</f>
        <v>0-12 Months</v>
      </c>
    </row>
    <row r="4289" spans="1:24" x14ac:dyDescent="0.3">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s="5">
        <v>6975.25</v>
      </c>
      <c r="U4289" t="s">
        <v>23</v>
      </c>
      <c r="V4289" s="5">
        <f>IFERROR(VALUE(TRIM(TelcoData2[[#This Row],[TotalCharges]])),"")</f>
        <v>6975.25</v>
      </c>
      <c r="W4289">
        <f>IF(TelcoData2[[#This Row],[Churn]]="Yes",1,0)</f>
        <v>1</v>
      </c>
      <c r="X4289" t="str">
        <f>IF(TelcoData2[[#This Row],[tenure]]&lt;=12,"0-12 Months",
IF(TelcoData2[[#This Row],[tenure]]&lt;=24,"13-24 Months",
IF(TelcoData2[[#This Row],[tenure]]&lt;=36,"25-36 Months",
IF(TelcoData2[[#This Row],[tenure]]&lt;=48,"37-48 Months",
IF(TelcoData2[[#This Row],[tenure]]&lt;=60,"49-60 Months",
"61-72 Months")))))</f>
        <v>61-72 Months</v>
      </c>
    </row>
    <row r="4290" spans="1:24" x14ac:dyDescent="0.3">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s="5">
        <v>257.05</v>
      </c>
      <c r="U4290" t="s">
        <v>23</v>
      </c>
      <c r="V4290" s="5">
        <f>IFERROR(VALUE(TRIM(TelcoData2[[#This Row],[TotalCharges]])),"")</f>
        <v>257.05</v>
      </c>
      <c r="W4290">
        <f>IF(TelcoData2[[#This Row],[Churn]]="Yes",1,0)</f>
        <v>1</v>
      </c>
      <c r="X4290" t="str">
        <f>IF(TelcoData2[[#This Row],[tenure]]&lt;=12,"0-12 Months",
IF(TelcoData2[[#This Row],[tenure]]&lt;=24,"13-24 Months",
IF(TelcoData2[[#This Row],[tenure]]&lt;=36,"25-36 Months",
IF(TelcoData2[[#This Row],[tenure]]&lt;=48,"37-48 Months",
IF(TelcoData2[[#This Row],[tenure]]&lt;=60,"49-60 Months",
"61-72 Months")))))</f>
        <v>0-12 Months</v>
      </c>
    </row>
    <row r="4291" spans="1:24" x14ac:dyDescent="0.3">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s="5">
        <v>1079.45</v>
      </c>
      <c r="U4291" t="s">
        <v>24</v>
      </c>
      <c r="V4291" s="5">
        <f>IFERROR(VALUE(TRIM(TelcoData2[[#This Row],[TotalCharges]])),"")</f>
        <v>1079.45</v>
      </c>
      <c r="W4291">
        <f>IF(TelcoData2[[#This Row],[Churn]]="Yes",1,0)</f>
        <v>0</v>
      </c>
      <c r="X4291" t="str">
        <f>IF(TelcoData2[[#This Row],[tenure]]&lt;=12,"0-12 Months",
IF(TelcoData2[[#This Row],[tenure]]&lt;=24,"13-24 Months",
IF(TelcoData2[[#This Row],[tenure]]&lt;=36,"25-36 Months",
IF(TelcoData2[[#This Row],[tenure]]&lt;=48,"37-48 Months",
IF(TelcoData2[[#This Row],[tenure]]&lt;=60,"49-60 Months",
"61-72 Months")))))</f>
        <v>49-60 Months</v>
      </c>
    </row>
    <row r="4292" spans="1:24" x14ac:dyDescent="0.3">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s="5">
        <v>40.1</v>
      </c>
      <c r="U4292" t="s">
        <v>23</v>
      </c>
      <c r="V4292" s="5">
        <f>IFERROR(VALUE(TRIM(TelcoData2[[#This Row],[TotalCharges]])),"")</f>
        <v>40.1</v>
      </c>
      <c r="W4292">
        <f>IF(TelcoData2[[#This Row],[Churn]]="Yes",1,0)</f>
        <v>1</v>
      </c>
      <c r="X4292" t="str">
        <f>IF(TelcoData2[[#This Row],[tenure]]&lt;=12,"0-12 Months",
IF(TelcoData2[[#This Row],[tenure]]&lt;=24,"13-24 Months",
IF(TelcoData2[[#This Row],[tenure]]&lt;=36,"25-36 Months",
IF(TelcoData2[[#This Row],[tenure]]&lt;=48,"37-48 Months",
IF(TelcoData2[[#This Row],[tenure]]&lt;=60,"49-60 Months",
"61-72 Months")))))</f>
        <v>0-12 Months</v>
      </c>
    </row>
    <row r="4293" spans="1:24" x14ac:dyDescent="0.3">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s="5">
        <v>6997.3</v>
      </c>
      <c r="U4293" t="s">
        <v>24</v>
      </c>
      <c r="V4293" s="5">
        <f>IFERROR(VALUE(TRIM(TelcoData2[[#This Row],[TotalCharges]])),"")</f>
        <v>6997.3</v>
      </c>
      <c r="W4293">
        <f>IF(TelcoData2[[#This Row],[Churn]]="Yes",1,0)</f>
        <v>0</v>
      </c>
      <c r="X4293" t="str">
        <f>IF(TelcoData2[[#This Row],[tenure]]&lt;=12,"0-12 Months",
IF(TelcoData2[[#This Row],[tenure]]&lt;=24,"13-24 Months",
IF(TelcoData2[[#This Row],[tenure]]&lt;=36,"25-36 Months",
IF(TelcoData2[[#This Row],[tenure]]&lt;=48,"37-48 Months",
IF(TelcoData2[[#This Row],[tenure]]&lt;=60,"49-60 Months",
"61-72 Months")))))</f>
        <v>61-72 Months</v>
      </c>
    </row>
    <row r="4294" spans="1:24" x14ac:dyDescent="0.3">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s="5">
        <v>2217.15</v>
      </c>
      <c r="U4294" t="s">
        <v>23</v>
      </c>
      <c r="V4294" s="5">
        <f>IFERROR(VALUE(TRIM(TelcoData2[[#This Row],[TotalCharges]])),"")</f>
        <v>2217.15</v>
      </c>
      <c r="W4294">
        <f>IF(TelcoData2[[#This Row],[Churn]]="Yes",1,0)</f>
        <v>1</v>
      </c>
      <c r="X4294" t="str">
        <f>IF(TelcoData2[[#This Row],[tenure]]&lt;=12,"0-12 Months",
IF(TelcoData2[[#This Row],[tenure]]&lt;=24,"13-24 Months",
IF(TelcoData2[[#This Row],[tenure]]&lt;=36,"25-36 Months",
IF(TelcoData2[[#This Row],[tenure]]&lt;=48,"37-48 Months",
IF(TelcoData2[[#This Row],[tenure]]&lt;=60,"49-60 Months",
"61-72 Months")))))</f>
        <v>25-36 Months</v>
      </c>
    </row>
    <row r="4295" spans="1:24" x14ac:dyDescent="0.3">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s="5">
        <v>1129.0999999999999</v>
      </c>
      <c r="U4295" t="s">
        <v>23</v>
      </c>
      <c r="V4295" s="5">
        <f>IFERROR(VALUE(TRIM(TelcoData2[[#This Row],[TotalCharges]])),"")</f>
        <v>1129.0999999999999</v>
      </c>
      <c r="W4295">
        <f>IF(TelcoData2[[#This Row],[Churn]]="Yes",1,0)</f>
        <v>1</v>
      </c>
      <c r="X4295" t="str">
        <f>IF(TelcoData2[[#This Row],[tenure]]&lt;=12,"0-12 Months",
IF(TelcoData2[[#This Row],[tenure]]&lt;=24,"13-24 Months",
IF(TelcoData2[[#This Row],[tenure]]&lt;=36,"25-36 Months",
IF(TelcoData2[[#This Row],[tenure]]&lt;=48,"37-48 Months",
IF(TelcoData2[[#This Row],[tenure]]&lt;=60,"49-60 Months",
"61-72 Months")))))</f>
        <v>13-24 Months</v>
      </c>
    </row>
    <row r="4296" spans="1:24" x14ac:dyDescent="0.3">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s="5">
        <v>979.05</v>
      </c>
      <c r="U4296" t="s">
        <v>24</v>
      </c>
      <c r="V4296" s="5">
        <f>IFERROR(VALUE(TRIM(TelcoData2[[#This Row],[TotalCharges]])),"")</f>
        <v>979.05</v>
      </c>
      <c r="W4296">
        <f>IF(TelcoData2[[#This Row],[Churn]]="Yes",1,0)</f>
        <v>0</v>
      </c>
      <c r="X4296" t="str">
        <f>IF(TelcoData2[[#This Row],[tenure]]&lt;=12,"0-12 Months",
IF(TelcoData2[[#This Row],[tenure]]&lt;=24,"13-24 Months",
IF(TelcoData2[[#This Row],[tenure]]&lt;=36,"25-36 Months",
IF(TelcoData2[[#This Row],[tenure]]&lt;=48,"37-48 Months",
IF(TelcoData2[[#This Row],[tenure]]&lt;=60,"49-60 Months",
"61-72 Months")))))</f>
        <v>0-12 Months</v>
      </c>
    </row>
    <row r="4297" spans="1:24" x14ac:dyDescent="0.3">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s="5">
        <v>4119.3999999999996</v>
      </c>
      <c r="U4297" t="s">
        <v>24</v>
      </c>
      <c r="V4297" s="5">
        <f>IFERROR(VALUE(TRIM(TelcoData2[[#This Row],[TotalCharges]])),"")</f>
        <v>4119.3999999999996</v>
      </c>
      <c r="W4297">
        <f>IF(TelcoData2[[#This Row],[Churn]]="Yes",1,0)</f>
        <v>0</v>
      </c>
      <c r="X4297" t="str">
        <f>IF(TelcoData2[[#This Row],[tenure]]&lt;=12,"0-12 Months",
IF(TelcoData2[[#This Row],[tenure]]&lt;=24,"13-24 Months",
IF(TelcoData2[[#This Row],[tenure]]&lt;=36,"25-36 Months",
IF(TelcoData2[[#This Row],[tenure]]&lt;=48,"37-48 Months",
IF(TelcoData2[[#This Row],[tenure]]&lt;=60,"49-60 Months",
"61-72 Months")))))</f>
        <v>61-72 Months</v>
      </c>
    </row>
    <row r="4298" spans="1:24" x14ac:dyDescent="0.3">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s="5">
        <v>2568.5500000000002</v>
      </c>
      <c r="U4298" t="s">
        <v>23</v>
      </c>
      <c r="V4298" s="5">
        <f>IFERROR(VALUE(TRIM(TelcoData2[[#This Row],[TotalCharges]])),"")</f>
        <v>2568.5500000000002</v>
      </c>
      <c r="W4298">
        <f>IF(TelcoData2[[#This Row],[Churn]]="Yes",1,0)</f>
        <v>1</v>
      </c>
      <c r="X4298" t="str">
        <f>IF(TelcoData2[[#This Row],[tenure]]&lt;=12,"0-12 Months",
IF(TelcoData2[[#This Row],[tenure]]&lt;=24,"13-24 Months",
IF(TelcoData2[[#This Row],[tenure]]&lt;=36,"25-36 Months",
IF(TelcoData2[[#This Row],[tenure]]&lt;=48,"37-48 Months",
IF(TelcoData2[[#This Row],[tenure]]&lt;=60,"49-60 Months",
"61-72 Months")))))</f>
        <v>25-36 Months</v>
      </c>
    </row>
    <row r="4299" spans="1:24" x14ac:dyDescent="0.3">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s="5">
        <v>3349.1</v>
      </c>
      <c r="U4299" t="s">
        <v>24</v>
      </c>
      <c r="V4299" s="5">
        <f>IFERROR(VALUE(TRIM(TelcoData2[[#This Row],[TotalCharges]])),"")</f>
        <v>3349.1</v>
      </c>
      <c r="W4299">
        <f>IF(TelcoData2[[#This Row],[Churn]]="Yes",1,0)</f>
        <v>0</v>
      </c>
      <c r="X4299" t="str">
        <f>IF(TelcoData2[[#This Row],[tenure]]&lt;=12,"0-12 Months",
IF(TelcoData2[[#This Row],[tenure]]&lt;=24,"13-24 Months",
IF(TelcoData2[[#This Row],[tenure]]&lt;=36,"25-36 Months",
IF(TelcoData2[[#This Row],[tenure]]&lt;=48,"37-48 Months",
IF(TelcoData2[[#This Row],[tenure]]&lt;=60,"49-60 Months",
"61-72 Months")))))</f>
        <v>37-48 Months</v>
      </c>
    </row>
    <row r="4300" spans="1:24" x14ac:dyDescent="0.3">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s="5">
        <v>492.1</v>
      </c>
      <c r="U4300" t="s">
        <v>24</v>
      </c>
      <c r="V4300" s="5">
        <f>IFERROR(VALUE(TRIM(TelcoData2[[#This Row],[TotalCharges]])),"")</f>
        <v>492.1</v>
      </c>
      <c r="W4300">
        <f>IF(TelcoData2[[#This Row],[Churn]]="Yes",1,0)</f>
        <v>0</v>
      </c>
      <c r="X4300" t="str">
        <f>IF(TelcoData2[[#This Row],[tenure]]&lt;=12,"0-12 Months",
IF(TelcoData2[[#This Row],[tenure]]&lt;=24,"13-24 Months",
IF(TelcoData2[[#This Row],[tenure]]&lt;=36,"25-36 Months",
IF(TelcoData2[[#This Row],[tenure]]&lt;=48,"37-48 Months",
IF(TelcoData2[[#This Row],[tenure]]&lt;=60,"49-60 Months",
"61-72 Months")))))</f>
        <v>0-12 Months</v>
      </c>
    </row>
    <row r="4301" spans="1:24" x14ac:dyDescent="0.3">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s="5">
        <v>1718.95</v>
      </c>
      <c r="U4301" t="s">
        <v>24</v>
      </c>
      <c r="V4301" s="5">
        <f>IFERROR(VALUE(TRIM(TelcoData2[[#This Row],[TotalCharges]])),"")</f>
        <v>1718.95</v>
      </c>
      <c r="W4301">
        <f>IF(TelcoData2[[#This Row],[Churn]]="Yes",1,0)</f>
        <v>0</v>
      </c>
      <c r="X4301" t="str">
        <f>IF(TelcoData2[[#This Row],[tenure]]&lt;=12,"0-12 Months",
IF(TelcoData2[[#This Row],[tenure]]&lt;=24,"13-24 Months",
IF(TelcoData2[[#This Row],[tenure]]&lt;=36,"25-36 Months",
IF(TelcoData2[[#This Row],[tenure]]&lt;=48,"37-48 Months",
IF(TelcoData2[[#This Row],[tenure]]&lt;=60,"49-60 Months",
"61-72 Months")))))</f>
        <v>25-36 Months</v>
      </c>
    </row>
    <row r="4302" spans="1:24" x14ac:dyDescent="0.3">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s="5">
        <v>605.25</v>
      </c>
      <c r="U4302" t="s">
        <v>24</v>
      </c>
      <c r="V4302" s="5">
        <f>IFERROR(VALUE(TRIM(TelcoData2[[#This Row],[TotalCharges]])),"")</f>
        <v>605.25</v>
      </c>
      <c r="W4302">
        <f>IF(TelcoData2[[#This Row],[Churn]]="Yes",1,0)</f>
        <v>0</v>
      </c>
      <c r="X4302" t="str">
        <f>IF(TelcoData2[[#This Row],[tenure]]&lt;=12,"0-12 Months",
IF(TelcoData2[[#This Row],[tenure]]&lt;=24,"13-24 Months",
IF(TelcoData2[[#This Row],[tenure]]&lt;=36,"25-36 Months",
IF(TelcoData2[[#This Row],[tenure]]&lt;=48,"37-48 Months",
IF(TelcoData2[[#This Row],[tenure]]&lt;=60,"49-60 Months",
"61-72 Months")))))</f>
        <v>13-24 Months</v>
      </c>
    </row>
    <row r="4303" spans="1:24" x14ac:dyDescent="0.3">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s="5">
        <v>1344.5</v>
      </c>
      <c r="U4303" t="s">
        <v>24</v>
      </c>
      <c r="V4303" s="5">
        <f>IFERROR(VALUE(TRIM(TelcoData2[[#This Row],[TotalCharges]])),"")</f>
        <v>1344.5</v>
      </c>
      <c r="W4303">
        <f>IF(TelcoData2[[#This Row],[Churn]]="Yes",1,0)</f>
        <v>0</v>
      </c>
      <c r="X4303" t="str">
        <f>IF(TelcoData2[[#This Row],[tenure]]&lt;=12,"0-12 Months",
IF(TelcoData2[[#This Row],[tenure]]&lt;=24,"13-24 Months",
IF(TelcoData2[[#This Row],[tenure]]&lt;=36,"25-36 Months",
IF(TelcoData2[[#This Row],[tenure]]&lt;=48,"37-48 Months",
IF(TelcoData2[[#This Row],[tenure]]&lt;=60,"49-60 Months",
"61-72 Months")))))</f>
        <v>61-72 Months</v>
      </c>
    </row>
    <row r="4304" spans="1:24" x14ac:dyDescent="0.3">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s="5">
        <v>4267.1499999999996</v>
      </c>
      <c r="U4304" t="s">
        <v>24</v>
      </c>
      <c r="V4304" s="5">
        <f>IFERROR(VALUE(TRIM(TelcoData2[[#This Row],[TotalCharges]])),"")</f>
        <v>4267.1499999999996</v>
      </c>
      <c r="W4304">
        <f>IF(TelcoData2[[#This Row],[Churn]]="Yes",1,0)</f>
        <v>0</v>
      </c>
      <c r="X4304" t="str">
        <f>IF(TelcoData2[[#This Row],[tenure]]&lt;=12,"0-12 Months",
IF(TelcoData2[[#This Row],[tenure]]&lt;=24,"13-24 Months",
IF(TelcoData2[[#This Row],[tenure]]&lt;=36,"25-36 Months",
IF(TelcoData2[[#This Row],[tenure]]&lt;=48,"37-48 Months",
IF(TelcoData2[[#This Row],[tenure]]&lt;=60,"49-60 Months",
"61-72 Months")))))</f>
        <v>49-60 Months</v>
      </c>
    </row>
    <row r="4305" spans="1:24" x14ac:dyDescent="0.3">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s="5">
        <v>1121.05</v>
      </c>
      <c r="U4305" t="s">
        <v>24</v>
      </c>
      <c r="V4305" s="5">
        <f>IFERROR(VALUE(TRIM(TelcoData2[[#This Row],[TotalCharges]])),"")</f>
        <v>1121.05</v>
      </c>
      <c r="W4305">
        <f>IF(TelcoData2[[#This Row],[Churn]]="Yes",1,0)</f>
        <v>0</v>
      </c>
      <c r="X4305" t="str">
        <f>IF(TelcoData2[[#This Row],[tenure]]&lt;=12,"0-12 Months",
IF(TelcoData2[[#This Row],[tenure]]&lt;=24,"13-24 Months",
IF(TelcoData2[[#This Row],[tenure]]&lt;=36,"25-36 Months",
IF(TelcoData2[[#This Row],[tenure]]&lt;=48,"37-48 Months",
IF(TelcoData2[[#This Row],[tenure]]&lt;=60,"49-60 Months",
"61-72 Months")))))</f>
        <v>37-48 Months</v>
      </c>
    </row>
    <row r="4306" spans="1:24" x14ac:dyDescent="0.3">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s="5">
        <v>918.7</v>
      </c>
      <c r="U4306" t="s">
        <v>24</v>
      </c>
      <c r="V4306" s="5">
        <f>IFERROR(VALUE(TRIM(TelcoData2[[#This Row],[TotalCharges]])),"")</f>
        <v>918.7</v>
      </c>
      <c r="W4306">
        <f>IF(TelcoData2[[#This Row],[Churn]]="Yes",1,0)</f>
        <v>0</v>
      </c>
      <c r="X4306" t="str">
        <f>IF(TelcoData2[[#This Row],[tenure]]&lt;=12,"0-12 Months",
IF(TelcoData2[[#This Row],[tenure]]&lt;=24,"13-24 Months",
IF(TelcoData2[[#This Row],[tenure]]&lt;=36,"25-36 Months",
IF(TelcoData2[[#This Row],[tenure]]&lt;=48,"37-48 Months",
IF(TelcoData2[[#This Row],[tenure]]&lt;=60,"49-60 Months",
"61-72 Months")))))</f>
        <v>49-60 Months</v>
      </c>
    </row>
    <row r="4307" spans="1:24" x14ac:dyDescent="0.3">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s="5">
        <v>521.79999999999995</v>
      </c>
      <c r="U4307" t="s">
        <v>24</v>
      </c>
      <c r="V4307" s="5">
        <f>IFERROR(VALUE(TRIM(TelcoData2[[#This Row],[TotalCharges]])),"")</f>
        <v>521.79999999999995</v>
      </c>
      <c r="W4307">
        <f>IF(TelcoData2[[#This Row],[Churn]]="Yes",1,0)</f>
        <v>0</v>
      </c>
      <c r="X4307" t="str">
        <f>IF(TelcoData2[[#This Row],[tenure]]&lt;=12,"0-12 Months",
IF(TelcoData2[[#This Row],[tenure]]&lt;=24,"13-24 Months",
IF(TelcoData2[[#This Row],[tenure]]&lt;=36,"25-36 Months",
IF(TelcoData2[[#This Row],[tenure]]&lt;=48,"37-48 Months",
IF(TelcoData2[[#This Row],[tenure]]&lt;=60,"49-60 Months",
"61-72 Months")))))</f>
        <v>25-36 Months</v>
      </c>
    </row>
    <row r="4308" spans="1:24" x14ac:dyDescent="0.3">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s="5">
        <v>4469.1000000000004</v>
      </c>
      <c r="U4308" t="s">
        <v>24</v>
      </c>
      <c r="V4308" s="5">
        <f>IFERROR(VALUE(TRIM(TelcoData2[[#This Row],[TotalCharges]])),"")</f>
        <v>4469.1000000000004</v>
      </c>
      <c r="W4308">
        <f>IF(TelcoData2[[#This Row],[Churn]]="Yes",1,0)</f>
        <v>0</v>
      </c>
      <c r="X4308" t="str">
        <f>IF(TelcoData2[[#This Row],[tenure]]&lt;=12,"0-12 Months",
IF(TelcoData2[[#This Row],[tenure]]&lt;=24,"13-24 Months",
IF(TelcoData2[[#This Row],[tenure]]&lt;=36,"25-36 Months",
IF(TelcoData2[[#This Row],[tenure]]&lt;=48,"37-48 Months",
IF(TelcoData2[[#This Row],[tenure]]&lt;=60,"49-60 Months",
"61-72 Months")))))</f>
        <v>37-48 Months</v>
      </c>
    </row>
    <row r="4309" spans="1:24" x14ac:dyDescent="0.3">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s="5">
        <v>3580.3</v>
      </c>
      <c r="U4309" t="s">
        <v>23</v>
      </c>
      <c r="V4309" s="5">
        <f>IFERROR(VALUE(TRIM(TelcoData2[[#This Row],[TotalCharges]])),"")</f>
        <v>3580.3</v>
      </c>
      <c r="W4309">
        <f>IF(TelcoData2[[#This Row],[Churn]]="Yes",1,0)</f>
        <v>1</v>
      </c>
      <c r="X4309" t="str">
        <f>IF(TelcoData2[[#This Row],[tenure]]&lt;=12,"0-12 Months",
IF(TelcoData2[[#This Row],[tenure]]&lt;=24,"13-24 Months",
IF(TelcoData2[[#This Row],[tenure]]&lt;=36,"25-36 Months",
IF(TelcoData2[[#This Row],[tenure]]&lt;=48,"37-48 Months",
IF(TelcoData2[[#This Row],[tenure]]&lt;=60,"49-60 Months",
"61-72 Months")))))</f>
        <v>37-48 Months</v>
      </c>
    </row>
    <row r="4310" spans="1:24" x14ac:dyDescent="0.3">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s="5">
        <v>1729.35</v>
      </c>
      <c r="U4310" t="s">
        <v>24</v>
      </c>
      <c r="V4310" s="5">
        <f>IFERROR(VALUE(TRIM(TelcoData2[[#This Row],[TotalCharges]])),"")</f>
        <v>1729.35</v>
      </c>
      <c r="W4310">
        <f>IF(TelcoData2[[#This Row],[Churn]]="Yes",1,0)</f>
        <v>0</v>
      </c>
      <c r="X4310" t="str">
        <f>IF(TelcoData2[[#This Row],[tenure]]&lt;=12,"0-12 Months",
IF(TelcoData2[[#This Row],[tenure]]&lt;=24,"13-24 Months",
IF(TelcoData2[[#This Row],[tenure]]&lt;=36,"25-36 Months",
IF(TelcoData2[[#This Row],[tenure]]&lt;=48,"37-48 Months",
IF(TelcoData2[[#This Row],[tenure]]&lt;=60,"49-60 Months",
"61-72 Months")))))</f>
        <v>25-36 Months</v>
      </c>
    </row>
    <row r="4311" spans="1:24" x14ac:dyDescent="0.3">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s="5">
        <v>1073.3</v>
      </c>
      <c r="U4311" t="s">
        <v>24</v>
      </c>
      <c r="V4311" s="5">
        <f>IFERROR(VALUE(TRIM(TelcoData2[[#This Row],[TotalCharges]])),"")</f>
        <v>1073.3</v>
      </c>
      <c r="W4311">
        <f>IF(TelcoData2[[#This Row],[Churn]]="Yes",1,0)</f>
        <v>0</v>
      </c>
      <c r="X4311" t="str">
        <f>IF(TelcoData2[[#This Row],[tenure]]&lt;=12,"0-12 Months",
IF(TelcoData2[[#This Row],[tenure]]&lt;=24,"13-24 Months",
IF(TelcoData2[[#This Row],[tenure]]&lt;=36,"25-36 Months",
IF(TelcoData2[[#This Row],[tenure]]&lt;=48,"37-48 Months",
IF(TelcoData2[[#This Row],[tenure]]&lt;=60,"49-60 Months",
"61-72 Months")))))</f>
        <v>13-24 Months</v>
      </c>
    </row>
    <row r="4312" spans="1:24" x14ac:dyDescent="0.3">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s="5">
        <v>4566.5</v>
      </c>
      <c r="U4312" t="s">
        <v>24</v>
      </c>
      <c r="V4312" s="5">
        <f>IFERROR(VALUE(TRIM(TelcoData2[[#This Row],[TotalCharges]])),"")</f>
        <v>4566.5</v>
      </c>
      <c r="W4312">
        <f>IF(TelcoData2[[#This Row],[Churn]]="Yes",1,0)</f>
        <v>0</v>
      </c>
      <c r="X4312" t="str">
        <f>IF(TelcoData2[[#This Row],[tenure]]&lt;=12,"0-12 Months",
IF(TelcoData2[[#This Row],[tenure]]&lt;=24,"13-24 Months",
IF(TelcoData2[[#This Row],[tenure]]&lt;=36,"25-36 Months",
IF(TelcoData2[[#This Row],[tenure]]&lt;=48,"37-48 Months",
IF(TelcoData2[[#This Row],[tenure]]&lt;=60,"49-60 Months",
"61-72 Months")))))</f>
        <v>61-72 Months</v>
      </c>
    </row>
    <row r="4313" spans="1:24" x14ac:dyDescent="0.3">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s="5">
        <v>293.3</v>
      </c>
      <c r="U4313" t="s">
        <v>23</v>
      </c>
      <c r="V4313" s="5">
        <f>IFERROR(VALUE(TRIM(TelcoData2[[#This Row],[TotalCharges]])),"")</f>
        <v>293.3</v>
      </c>
      <c r="W4313">
        <f>IF(TelcoData2[[#This Row],[Churn]]="Yes",1,0)</f>
        <v>1</v>
      </c>
      <c r="X4313" t="str">
        <f>IF(TelcoData2[[#This Row],[tenure]]&lt;=12,"0-12 Months",
IF(TelcoData2[[#This Row],[tenure]]&lt;=24,"13-24 Months",
IF(TelcoData2[[#This Row],[tenure]]&lt;=36,"25-36 Months",
IF(TelcoData2[[#This Row],[tenure]]&lt;=48,"37-48 Months",
IF(TelcoData2[[#This Row],[tenure]]&lt;=60,"49-60 Months",
"61-72 Months")))))</f>
        <v>0-12 Months</v>
      </c>
    </row>
    <row r="4314" spans="1:24" x14ac:dyDescent="0.3">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s="5">
        <v>2603.1</v>
      </c>
      <c r="U4314" t="s">
        <v>24</v>
      </c>
      <c r="V4314" s="5">
        <f>IFERROR(VALUE(TRIM(TelcoData2[[#This Row],[TotalCharges]])),"")</f>
        <v>2603.1</v>
      </c>
      <c r="W4314">
        <f>IF(TelcoData2[[#This Row],[Churn]]="Yes",1,0)</f>
        <v>0</v>
      </c>
      <c r="X4314" t="str">
        <f>IF(TelcoData2[[#This Row],[tenure]]&lt;=12,"0-12 Months",
IF(TelcoData2[[#This Row],[tenure]]&lt;=24,"13-24 Months",
IF(TelcoData2[[#This Row],[tenure]]&lt;=36,"25-36 Months",
IF(TelcoData2[[#This Row],[tenure]]&lt;=48,"37-48 Months",
IF(TelcoData2[[#This Row],[tenure]]&lt;=60,"49-60 Months",
"61-72 Months")))))</f>
        <v>25-36 Months</v>
      </c>
    </row>
    <row r="4315" spans="1:24" x14ac:dyDescent="0.3">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s="5">
        <v>1783.75</v>
      </c>
      <c r="U4315" t="s">
        <v>24</v>
      </c>
      <c r="V4315" s="5">
        <f>IFERROR(VALUE(TRIM(TelcoData2[[#This Row],[TotalCharges]])),"")</f>
        <v>1783.75</v>
      </c>
      <c r="W4315">
        <f>IF(TelcoData2[[#This Row],[Churn]]="Yes",1,0)</f>
        <v>0</v>
      </c>
      <c r="X4315" t="str">
        <f>IF(TelcoData2[[#This Row],[tenure]]&lt;=12,"0-12 Months",
IF(TelcoData2[[#This Row],[tenure]]&lt;=24,"13-24 Months",
IF(TelcoData2[[#This Row],[tenure]]&lt;=36,"25-36 Months",
IF(TelcoData2[[#This Row],[tenure]]&lt;=48,"37-48 Months",
IF(TelcoData2[[#This Row],[tenure]]&lt;=60,"49-60 Months",
"61-72 Months")))))</f>
        <v>13-24 Months</v>
      </c>
    </row>
    <row r="4316" spans="1:24" x14ac:dyDescent="0.3">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s="5">
        <v>2440.15</v>
      </c>
      <c r="U4316" t="s">
        <v>23</v>
      </c>
      <c r="V4316" s="5">
        <f>IFERROR(VALUE(TRIM(TelcoData2[[#This Row],[TotalCharges]])),"")</f>
        <v>2440.15</v>
      </c>
      <c r="W4316">
        <f>IF(TelcoData2[[#This Row],[Churn]]="Yes",1,0)</f>
        <v>1</v>
      </c>
      <c r="X4316" t="str">
        <f>IF(TelcoData2[[#This Row],[tenure]]&lt;=12,"0-12 Months",
IF(TelcoData2[[#This Row],[tenure]]&lt;=24,"13-24 Months",
IF(TelcoData2[[#This Row],[tenure]]&lt;=36,"25-36 Months",
IF(TelcoData2[[#This Row],[tenure]]&lt;=48,"37-48 Months",
IF(TelcoData2[[#This Row],[tenure]]&lt;=60,"49-60 Months",
"61-72 Months")))))</f>
        <v>13-24 Months</v>
      </c>
    </row>
    <row r="4317" spans="1:24" x14ac:dyDescent="0.3">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s="5">
        <v>79.55</v>
      </c>
      <c r="U4317" t="s">
        <v>23</v>
      </c>
      <c r="V4317" s="5">
        <f>IFERROR(VALUE(TRIM(TelcoData2[[#This Row],[TotalCharges]])),"")</f>
        <v>79.55</v>
      </c>
      <c r="W4317">
        <f>IF(TelcoData2[[#This Row],[Churn]]="Yes",1,0)</f>
        <v>1</v>
      </c>
      <c r="X4317" t="str">
        <f>IF(TelcoData2[[#This Row],[tenure]]&lt;=12,"0-12 Months",
IF(TelcoData2[[#This Row],[tenure]]&lt;=24,"13-24 Months",
IF(TelcoData2[[#This Row],[tenure]]&lt;=36,"25-36 Months",
IF(TelcoData2[[#This Row],[tenure]]&lt;=48,"37-48 Months",
IF(TelcoData2[[#This Row],[tenure]]&lt;=60,"49-60 Months",
"61-72 Months")))))</f>
        <v>0-12 Months</v>
      </c>
    </row>
    <row r="4318" spans="1:24" x14ac:dyDescent="0.3">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s="5">
        <v>6322.1</v>
      </c>
      <c r="U4318" t="s">
        <v>24</v>
      </c>
      <c r="V4318" s="5">
        <f>IFERROR(VALUE(TRIM(TelcoData2[[#This Row],[TotalCharges]])),"")</f>
        <v>6322.1</v>
      </c>
      <c r="W4318">
        <f>IF(TelcoData2[[#This Row],[Churn]]="Yes",1,0)</f>
        <v>0</v>
      </c>
      <c r="X4318" t="str">
        <f>IF(TelcoData2[[#This Row],[tenure]]&lt;=12,"0-12 Months",
IF(TelcoData2[[#This Row],[tenure]]&lt;=24,"13-24 Months",
IF(TelcoData2[[#This Row],[tenure]]&lt;=36,"25-36 Months",
IF(TelcoData2[[#This Row],[tenure]]&lt;=48,"37-48 Months",
IF(TelcoData2[[#This Row],[tenure]]&lt;=60,"49-60 Months",
"61-72 Months")))))</f>
        <v>61-72 Months</v>
      </c>
    </row>
    <row r="4319" spans="1:24" x14ac:dyDescent="0.3">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s="5">
        <v>57.4</v>
      </c>
      <c r="U4319" t="s">
        <v>24</v>
      </c>
      <c r="V4319" s="5">
        <f>IFERROR(VALUE(TRIM(TelcoData2[[#This Row],[TotalCharges]])),"")</f>
        <v>57.4</v>
      </c>
      <c r="W4319">
        <f>IF(TelcoData2[[#This Row],[Churn]]="Yes",1,0)</f>
        <v>0</v>
      </c>
      <c r="X4319" t="str">
        <f>IF(TelcoData2[[#This Row],[tenure]]&lt;=12,"0-12 Months",
IF(TelcoData2[[#This Row],[tenure]]&lt;=24,"13-24 Months",
IF(TelcoData2[[#This Row],[tenure]]&lt;=36,"25-36 Months",
IF(TelcoData2[[#This Row],[tenure]]&lt;=48,"37-48 Months",
IF(TelcoData2[[#This Row],[tenure]]&lt;=60,"49-60 Months",
"61-72 Months")))))</f>
        <v>0-12 Months</v>
      </c>
    </row>
    <row r="4320" spans="1:24" x14ac:dyDescent="0.3">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s="5">
        <v>4284.6499999999996</v>
      </c>
      <c r="U4320" t="s">
        <v>24</v>
      </c>
      <c r="V4320" s="5">
        <f>IFERROR(VALUE(TRIM(TelcoData2[[#This Row],[TotalCharges]])),"")</f>
        <v>4284.6499999999996</v>
      </c>
      <c r="W4320">
        <f>IF(TelcoData2[[#This Row],[Churn]]="Yes",1,0)</f>
        <v>0</v>
      </c>
      <c r="X4320" t="str">
        <f>IF(TelcoData2[[#This Row],[tenure]]&lt;=12,"0-12 Months",
IF(TelcoData2[[#This Row],[tenure]]&lt;=24,"13-24 Months",
IF(TelcoData2[[#This Row],[tenure]]&lt;=36,"25-36 Months",
IF(TelcoData2[[#This Row],[tenure]]&lt;=48,"37-48 Months",
IF(TelcoData2[[#This Row],[tenure]]&lt;=60,"49-60 Months",
"61-72 Months")))))</f>
        <v>49-60 Months</v>
      </c>
    </row>
    <row r="4321" spans="1:24" x14ac:dyDescent="0.3">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s="5">
        <v>7138.65</v>
      </c>
      <c r="U4321" t="s">
        <v>24</v>
      </c>
      <c r="V4321" s="5">
        <f>IFERROR(VALUE(TRIM(TelcoData2[[#This Row],[TotalCharges]])),"")</f>
        <v>7138.65</v>
      </c>
      <c r="W4321">
        <f>IF(TelcoData2[[#This Row],[Churn]]="Yes",1,0)</f>
        <v>0</v>
      </c>
      <c r="X4321" t="str">
        <f>IF(TelcoData2[[#This Row],[tenure]]&lt;=12,"0-12 Months",
IF(TelcoData2[[#This Row],[tenure]]&lt;=24,"13-24 Months",
IF(TelcoData2[[#This Row],[tenure]]&lt;=36,"25-36 Months",
IF(TelcoData2[[#This Row],[tenure]]&lt;=48,"37-48 Months",
IF(TelcoData2[[#This Row],[tenure]]&lt;=60,"49-60 Months",
"61-72 Months")))))</f>
        <v>61-72 Months</v>
      </c>
    </row>
    <row r="4322" spans="1:24" x14ac:dyDescent="0.3">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s="5">
        <v>1539.75</v>
      </c>
      <c r="U4322" t="s">
        <v>24</v>
      </c>
      <c r="V4322" s="5">
        <f>IFERROR(VALUE(TRIM(TelcoData2[[#This Row],[TotalCharges]])),"")</f>
        <v>1539.75</v>
      </c>
      <c r="W4322">
        <f>IF(TelcoData2[[#This Row],[Churn]]="Yes",1,0)</f>
        <v>0</v>
      </c>
      <c r="X4322" t="str">
        <f>IF(TelcoData2[[#This Row],[tenure]]&lt;=12,"0-12 Months",
IF(TelcoData2[[#This Row],[tenure]]&lt;=24,"13-24 Months",
IF(TelcoData2[[#This Row],[tenure]]&lt;=36,"25-36 Months",
IF(TelcoData2[[#This Row],[tenure]]&lt;=48,"37-48 Months",
IF(TelcoData2[[#This Row],[tenure]]&lt;=60,"49-60 Months",
"61-72 Months")))))</f>
        <v>61-72 Months</v>
      </c>
    </row>
    <row r="4323" spans="1:24" x14ac:dyDescent="0.3">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s="5">
        <v>1058.0999999999999</v>
      </c>
      <c r="U4323" t="s">
        <v>24</v>
      </c>
      <c r="V4323" s="5">
        <f>IFERROR(VALUE(TRIM(TelcoData2[[#This Row],[TotalCharges]])),"")</f>
        <v>1058.0999999999999</v>
      </c>
      <c r="W4323">
        <f>IF(TelcoData2[[#This Row],[Churn]]="Yes",1,0)</f>
        <v>0</v>
      </c>
      <c r="X4323" t="str">
        <f>IF(TelcoData2[[#This Row],[tenure]]&lt;=12,"0-12 Months",
IF(TelcoData2[[#This Row],[tenure]]&lt;=24,"13-24 Months",
IF(TelcoData2[[#This Row],[tenure]]&lt;=36,"25-36 Months",
IF(TelcoData2[[#This Row],[tenure]]&lt;=48,"37-48 Months",
IF(TelcoData2[[#This Row],[tenure]]&lt;=60,"49-60 Months",
"61-72 Months")))))</f>
        <v>13-24 Months</v>
      </c>
    </row>
    <row r="4324" spans="1:24" x14ac:dyDescent="0.3">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s="5">
        <v>123.8</v>
      </c>
      <c r="U4324" t="s">
        <v>24</v>
      </c>
      <c r="V4324" s="5">
        <f>IFERROR(VALUE(TRIM(TelcoData2[[#This Row],[TotalCharges]])),"")</f>
        <v>123.8</v>
      </c>
      <c r="W4324">
        <f>IF(TelcoData2[[#This Row],[Churn]]="Yes",1,0)</f>
        <v>0</v>
      </c>
      <c r="X4324" t="str">
        <f>IF(TelcoData2[[#This Row],[tenure]]&lt;=12,"0-12 Months",
IF(TelcoData2[[#This Row],[tenure]]&lt;=24,"13-24 Months",
IF(TelcoData2[[#This Row],[tenure]]&lt;=36,"25-36 Months",
IF(TelcoData2[[#This Row],[tenure]]&lt;=48,"37-48 Months",
IF(TelcoData2[[#This Row],[tenure]]&lt;=60,"49-60 Months",
"61-72 Months")))))</f>
        <v>0-12 Months</v>
      </c>
    </row>
    <row r="4325" spans="1:24" x14ac:dyDescent="0.3">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s="5">
        <v>2781.85</v>
      </c>
      <c r="U4325" t="s">
        <v>23</v>
      </c>
      <c r="V4325" s="5">
        <f>IFERROR(VALUE(TRIM(TelcoData2[[#This Row],[TotalCharges]])),"")</f>
        <v>2781.85</v>
      </c>
      <c r="W4325">
        <f>IF(TelcoData2[[#This Row],[Churn]]="Yes",1,0)</f>
        <v>1</v>
      </c>
      <c r="X4325" t="str">
        <f>IF(TelcoData2[[#This Row],[tenure]]&lt;=12,"0-12 Months",
IF(TelcoData2[[#This Row],[tenure]]&lt;=24,"13-24 Months",
IF(TelcoData2[[#This Row],[tenure]]&lt;=36,"25-36 Months",
IF(TelcoData2[[#This Row],[tenure]]&lt;=48,"37-48 Months",
IF(TelcoData2[[#This Row],[tenure]]&lt;=60,"49-60 Months",
"61-72 Months")))))</f>
        <v>25-36 Months</v>
      </c>
    </row>
    <row r="4326" spans="1:24" x14ac:dyDescent="0.3">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s="5">
        <v>2731</v>
      </c>
      <c r="U4326" t="s">
        <v>24</v>
      </c>
      <c r="V4326" s="5">
        <f>IFERROR(VALUE(TRIM(TelcoData2[[#This Row],[TotalCharges]])),"")</f>
        <v>2731</v>
      </c>
      <c r="W4326">
        <f>IF(TelcoData2[[#This Row],[Churn]]="Yes",1,0)</f>
        <v>0</v>
      </c>
      <c r="X4326" t="str">
        <f>IF(TelcoData2[[#This Row],[tenure]]&lt;=12,"0-12 Months",
IF(TelcoData2[[#This Row],[tenure]]&lt;=24,"13-24 Months",
IF(TelcoData2[[#This Row],[tenure]]&lt;=36,"25-36 Months",
IF(TelcoData2[[#This Row],[tenure]]&lt;=48,"37-48 Months",
IF(TelcoData2[[#This Row],[tenure]]&lt;=60,"49-60 Months",
"61-72 Months")))))</f>
        <v>37-48 Months</v>
      </c>
    </row>
    <row r="4327" spans="1:24" x14ac:dyDescent="0.3">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s="5">
        <v>20.75</v>
      </c>
      <c r="U4327" t="s">
        <v>24</v>
      </c>
      <c r="V4327" s="5">
        <f>IFERROR(VALUE(TRIM(TelcoData2[[#This Row],[TotalCharges]])),"")</f>
        <v>20.75</v>
      </c>
      <c r="W4327">
        <f>IF(TelcoData2[[#This Row],[Churn]]="Yes",1,0)</f>
        <v>0</v>
      </c>
      <c r="X4327" t="str">
        <f>IF(TelcoData2[[#This Row],[tenure]]&lt;=12,"0-12 Months",
IF(TelcoData2[[#This Row],[tenure]]&lt;=24,"13-24 Months",
IF(TelcoData2[[#This Row],[tenure]]&lt;=36,"25-36 Months",
IF(TelcoData2[[#This Row],[tenure]]&lt;=48,"37-48 Months",
IF(TelcoData2[[#This Row],[tenure]]&lt;=60,"49-60 Months",
"61-72 Months")))))</f>
        <v>0-12 Months</v>
      </c>
    </row>
    <row r="4328" spans="1:24" x14ac:dyDescent="0.3">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s="5">
        <v>89.1</v>
      </c>
      <c r="U4328" t="s">
        <v>23</v>
      </c>
      <c r="V4328" s="5">
        <f>IFERROR(VALUE(TRIM(TelcoData2[[#This Row],[TotalCharges]])),"")</f>
        <v>89.1</v>
      </c>
      <c r="W4328">
        <f>IF(TelcoData2[[#This Row],[Churn]]="Yes",1,0)</f>
        <v>1</v>
      </c>
      <c r="X4328" t="str">
        <f>IF(TelcoData2[[#This Row],[tenure]]&lt;=12,"0-12 Months",
IF(TelcoData2[[#This Row],[tenure]]&lt;=24,"13-24 Months",
IF(TelcoData2[[#This Row],[tenure]]&lt;=36,"25-36 Months",
IF(TelcoData2[[#This Row],[tenure]]&lt;=48,"37-48 Months",
IF(TelcoData2[[#This Row],[tenure]]&lt;=60,"49-60 Months",
"61-72 Months")))))</f>
        <v>0-12 Months</v>
      </c>
    </row>
    <row r="4329" spans="1:24" x14ac:dyDescent="0.3">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s="5">
        <v>497.3</v>
      </c>
      <c r="U4329" t="s">
        <v>24</v>
      </c>
      <c r="V4329" s="5">
        <f>IFERROR(VALUE(TRIM(TelcoData2[[#This Row],[TotalCharges]])),"")</f>
        <v>497.3</v>
      </c>
      <c r="W4329">
        <f>IF(TelcoData2[[#This Row],[Churn]]="Yes",1,0)</f>
        <v>0</v>
      </c>
      <c r="X4329" t="str">
        <f>IF(TelcoData2[[#This Row],[tenure]]&lt;=12,"0-12 Months",
IF(TelcoData2[[#This Row],[tenure]]&lt;=24,"13-24 Months",
IF(TelcoData2[[#This Row],[tenure]]&lt;=36,"25-36 Months",
IF(TelcoData2[[#This Row],[tenure]]&lt;=48,"37-48 Months",
IF(TelcoData2[[#This Row],[tenure]]&lt;=60,"49-60 Months",
"61-72 Months")))))</f>
        <v>0-12 Months</v>
      </c>
    </row>
    <row r="4330" spans="1:24" x14ac:dyDescent="0.3">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s="5">
        <v>711.15</v>
      </c>
      <c r="U4330" t="s">
        <v>24</v>
      </c>
      <c r="V4330" s="5">
        <f>IFERROR(VALUE(TRIM(TelcoData2[[#This Row],[TotalCharges]])),"")</f>
        <v>711.15</v>
      </c>
      <c r="W4330">
        <f>IF(TelcoData2[[#This Row],[Churn]]="Yes",1,0)</f>
        <v>0</v>
      </c>
      <c r="X4330" t="str">
        <f>IF(TelcoData2[[#This Row],[tenure]]&lt;=12,"0-12 Months",
IF(TelcoData2[[#This Row],[tenure]]&lt;=24,"13-24 Months",
IF(TelcoData2[[#This Row],[tenure]]&lt;=36,"25-36 Months",
IF(TelcoData2[[#This Row],[tenure]]&lt;=48,"37-48 Months",
IF(TelcoData2[[#This Row],[tenure]]&lt;=60,"49-60 Months",
"61-72 Months")))))</f>
        <v>13-24 Months</v>
      </c>
    </row>
    <row r="4331" spans="1:24" x14ac:dyDescent="0.3">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s="5">
        <v>1607.2</v>
      </c>
      <c r="U4331" t="s">
        <v>23</v>
      </c>
      <c r="V4331" s="5">
        <f>IFERROR(VALUE(TRIM(TelcoData2[[#This Row],[TotalCharges]])),"")</f>
        <v>1607.2</v>
      </c>
      <c r="W4331">
        <f>IF(TelcoData2[[#This Row],[Churn]]="Yes",1,0)</f>
        <v>1</v>
      </c>
      <c r="X4331" t="str">
        <f>IF(TelcoData2[[#This Row],[tenure]]&lt;=12,"0-12 Months",
IF(TelcoData2[[#This Row],[tenure]]&lt;=24,"13-24 Months",
IF(TelcoData2[[#This Row],[tenure]]&lt;=36,"25-36 Months",
IF(TelcoData2[[#This Row],[tenure]]&lt;=48,"37-48 Months",
IF(TelcoData2[[#This Row],[tenure]]&lt;=60,"49-60 Months",
"61-72 Months")))))</f>
        <v>13-24 Months</v>
      </c>
    </row>
    <row r="4332" spans="1:24" x14ac:dyDescent="0.3">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s="5">
        <v>1490.95</v>
      </c>
      <c r="U4332" t="s">
        <v>23</v>
      </c>
      <c r="V4332" s="5">
        <f>IFERROR(VALUE(TRIM(TelcoData2[[#This Row],[TotalCharges]])),"")</f>
        <v>1490.95</v>
      </c>
      <c r="W4332">
        <f>IF(TelcoData2[[#This Row],[Churn]]="Yes",1,0)</f>
        <v>1</v>
      </c>
      <c r="X4332" t="str">
        <f>IF(TelcoData2[[#This Row],[tenure]]&lt;=12,"0-12 Months",
IF(TelcoData2[[#This Row],[tenure]]&lt;=24,"13-24 Months",
IF(TelcoData2[[#This Row],[tenure]]&lt;=36,"25-36 Months",
IF(TelcoData2[[#This Row],[tenure]]&lt;=48,"37-48 Months",
IF(TelcoData2[[#This Row],[tenure]]&lt;=60,"49-60 Months",
"61-72 Months")))))</f>
        <v>13-24 Months</v>
      </c>
    </row>
    <row r="4333" spans="1:24" x14ac:dyDescent="0.3">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s="5">
        <v>1898.1</v>
      </c>
      <c r="U4333" t="s">
        <v>24</v>
      </c>
      <c r="V4333" s="5">
        <f>IFERROR(VALUE(TRIM(TelcoData2[[#This Row],[TotalCharges]])),"")</f>
        <v>1898.1</v>
      </c>
      <c r="W4333">
        <f>IF(TelcoData2[[#This Row],[Churn]]="Yes",1,0)</f>
        <v>0</v>
      </c>
      <c r="X4333" t="str">
        <f>IF(TelcoData2[[#This Row],[tenure]]&lt;=12,"0-12 Months",
IF(TelcoData2[[#This Row],[tenure]]&lt;=24,"13-24 Months",
IF(TelcoData2[[#This Row],[tenure]]&lt;=36,"25-36 Months",
IF(TelcoData2[[#This Row],[tenure]]&lt;=48,"37-48 Months",
IF(TelcoData2[[#This Row],[tenure]]&lt;=60,"49-60 Months",
"61-72 Months")))))</f>
        <v>61-72 Months</v>
      </c>
    </row>
    <row r="4334" spans="1:24" x14ac:dyDescent="0.3">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s="5">
        <v>3273.95</v>
      </c>
      <c r="U4334" t="s">
        <v>24</v>
      </c>
      <c r="V4334" s="5">
        <f>IFERROR(VALUE(TRIM(TelcoData2[[#This Row],[TotalCharges]])),"")</f>
        <v>3273.95</v>
      </c>
      <c r="W4334">
        <f>IF(TelcoData2[[#This Row],[Churn]]="Yes",1,0)</f>
        <v>0</v>
      </c>
      <c r="X4334" t="str">
        <f>IF(TelcoData2[[#This Row],[tenure]]&lt;=12,"0-12 Months",
IF(TelcoData2[[#This Row],[tenure]]&lt;=24,"13-24 Months",
IF(TelcoData2[[#This Row],[tenure]]&lt;=36,"25-36 Months",
IF(TelcoData2[[#This Row],[tenure]]&lt;=48,"37-48 Months",
IF(TelcoData2[[#This Row],[tenure]]&lt;=60,"49-60 Months",
"61-72 Months")))))</f>
        <v>49-60 Months</v>
      </c>
    </row>
    <row r="4335" spans="1:24" x14ac:dyDescent="0.3">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s="5">
        <v>2929.75</v>
      </c>
      <c r="U4335" t="s">
        <v>24</v>
      </c>
      <c r="V4335" s="5">
        <f>IFERROR(VALUE(TRIM(TelcoData2[[#This Row],[TotalCharges]])),"")</f>
        <v>2929.75</v>
      </c>
      <c r="W4335">
        <f>IF(TelcoData2[[#This Row],[Churn]]="Yes",1,0)</f>
        <v>0</v>
      </c>
      <c r="X4335" t="str">
        <f>IF(TelcoData2[[#This Row],[tenure]]&lt;=12,"0-12 Months",
IF(TelcoData2[[#This Row],[tenure]]&lt;=24,"13-24 Months",
IF(TelcoData2[[#This Row],[tenure]]&lt;=36,"25-36 Months",
IF(TelcoData2[[#This Row],[tenure]]&lt;=48,"37-48 Months",
IF(TelcoData2[[#This Row],[tenure]]&lt;=60,"49-60 Months",
"61-72 Months")))))</f>
        <v>25-36 Months</v>
      </c>
    </row>
    <row r="4336" spans="1:24" x14ac:dyDescent="0.3">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s="5">
        <v>838.7</v>
      </c>
      <c r="U4336" t="s">
        <v>24</v>
      </c>
      <c r="V4336" s="5">
        <f>IFERROR(VALUE(TRIM(TelcoData2[[#This Row],[TotalCharges]])),"")</f>
        <v>838.7</v>
      </c>
      <c r="W4336">
        <f>IF(TelcoData2[[#This Row],[Churn]]="Yes",1,0)</f>
        <v>0</v>
      </c>
      <c r="X4336" t="str">
        <f>IF(TelcoData2[[#This Row],[tenure]]&lt;=12,"0-12 Months",
IF(TelcoData2[[#This Row],[tenure]]&lt;=24,"13-24 Months",
IF(TelcoData2[[#This Row],[tenure]]&lt;=36,"25-36 Months",
IF(TelcoData2[[#This Row],[tenure]]&lt;=48,"37-48 Months",
IF(TelcoData2[[#This Row],[tenure]]&lt;=60,"49-60 Months",
"61-72 Months")))))</f>
        <v>0-12 Months</v>
      </c>
    </row>
    <row r="4337" spans="1:24" x14ac:dyDescent="0.3">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s="5">
        <v>1443.65</v>
      </c>
      <c r="U4337" t="s">
        <v>24</v>
      </c>
      <c r="V4337" s="5">
        <f>IFERROR(VALUE(TRIM(TelcoData2[[#This Row],[TotalCharges]])),"")</f>
        <v>1443.65</v>
      </c>
      <c r="W4337">
        <f>IF(TelcoData2[[#This Row],[Churn]]="Yes",1,0)</f>
        <v>0</v>
      </c>
      <c r="X4337" t="str">
        <f>IF(TelcoData2[[#This Row],[tenure]]&lt;=12,"0-12 Months",
IF(TelcoData2[[#This Row],[tenure]]&lt;=24,"13-24 Months",
IF(TelcoData2[[#This Row],[tenure]]&lt;=36,"25-36 Months",
IF(TelcoData2[[#This Row],[tenure]]&lt;=48,"37-48 Months",
IF(TelcoData2[[#This Row],[tenure]]&lt;=60,"49-60 Months",
"61-72 Months")))))</f>
        <v>13-24 Months</v>
      </c>
    </row>
    <row r="4338" spans="1:24" x14ac:dyDescent="0.3">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s="5">
        <v>7746.7</v>
      </c>
      <c r="U4338" t="s">
        <v>24</v>
      </c>
      <c r="V4338" s="5">
        <f>IFERROR(VALUE(TRIM(TelcoData2[[#This Row],[TotalCharges]])),"")</f>
        <v>7746.7</v>
      </c>
      <c r="W4338">
        <f>IF(TelcoData2[[#This Row],[Churn]]="Yes",1,0)</f>
        <v>0</v>
      </c>
      <c r="X4338" t="str">
        <f>IF(TelcoData2[[#This Row],[tenure]]&lt;=12,"0-12 Months",
IF(TelcoData2[[#This Row],[tenure]]&lt;=24,"13-24 Months",
IF(TelcoData2[[#This Row],[tenure]]&lt;=36,"25-36 Months",
IF(TelcoData2[[#This Row],[tenure]]&lt;=48,"37-48 Months",
IF(TelcoData2[[#This Row],[tenure]]&lt;=60,"49-60 Months",
"61-72 Months")))))</f>
        <v>61-72 Months</v>
      </c>
    </row>
    <row r="4339" spans="1:24" x14ac:dyDescent="0.3">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s="5">
        <v>6951.15</v>
      </c>
      <c r="U4339" t="s">
        <v>24</v>
      </c>
      <c r="V4339" s="5">
        <f>IFERROR(VALUE(TRIM(TelcoData2[[#This Row],[TotalCharges]])),"")</f>
        <v>6951.15</v>
      </c>
      <c r="W4339">
        <f>IF(TelcoData2[[#This Row],[Churn]]="Yes",1,0)</f>
        <v>0</v>
      </c>
      <c r="X4339" t="str">
        <f>IF(TelcoData2[[#This Row],[tenure]]&lt;=12,"0-12 Months",
IF(TelcoData2[[#This Row],[tenure]]&lt;=24,"13-24 Months",
IF(TelcoData2[[#This Row],[tenure]]&lt;=36,"25-36 Months",
IF(TelcoData2[[#This Row],[tenure]]&lt;=48,"37-48 Months",
IF(TelcoData2[[#This Row],[tenure]]&lt;=60,"49-60 Months",
"61-72 Months")))))</f>
        <v>61-72 Months</v>
      </c>
    </row>
    <row r="4340" spans="1:24" x14ac:dyDescent="0.3">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s="5">
        <v>214.75</v>
      </c>
      <c r="U4340" t="s">
        <v>24</v>
      </c>
      <c r="V4340" s="5">
        <f>IFERROR(VALUE(TRIM(TelcoData2[[#This Row],[TotalCharges]])),"")</f>
        <v>214.75</v>
      </c>
      <c r="W4340">
        <f>IF(TelcoData2[[#This Row],[Churn]]="Yes",1,0)</f>
        <v>0</v>
      </c>
      <c r="X4340" t="str">
        <f>IF(TelcoData2[[#This Row],[tenure]]&lt;=12,"0-12 Months",
IF(TelcoData2[[#This Row],[tenure]]&lt;=24,"13-24 Months",
IF(TelcoData2[[#This Row],[tenure]]&lt;=36,"25-36 Months",
IF(TelcoData2[[#This Row],[tenure]]&lt;=48,"37-48 Months",
IF(TelcoData2[[#This Row],[tenure]]&lt;=60,"49-60 Months",
"61-72 Months")))))</f>
        <v>0-12 Months</v>
      </c>
    </row>
    <row r="4341" spans="1:24" x14ac:dyDescent="0.3">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s="5">
        <v>2669.45</v>
      </c>
      <c r="U4341" t="s">
        <v>24</v>
      </c>
      <c r="V4341" s="5">
        <f>IFERROR(VALUE(TRIM(TelcoData2[[#This Row],[TotalCharges]])),"")</f>
        <v>2669.45</v>
      </c>
      <c r="W4341">
        <f>IF(TelcoData2[[#This Row],[Churn]]="Yes",1,0)</f>
        <v>0</v>
      </c>
      <c r="X4341" t="str">
        <f>IF(TelcoData2[[#This Row],[tenure]]&lt;=12,"0-12 Months",
IF(TelcoData2[[#This Row],[tenure]]&lt;=24,"13-24 Months",
IF(TelcoData2[[#This Row],[tenure]]&lt;=36,"25-36 Months",
IF(TelcoData2[[#This Row],[tenure]]&lt;=48,"37-48 Months",
IF(TelcoData2[[#This Row],[tenure]]&lt;=60,"49-60 Months",
"61-72 Months")))))</f>
        <v>37-48 Months</v>
      </c>
    </row>
    <row r="4342" spans="1:24" x14ac:dyDescent="0.3">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s="5">
        <v>235.2</v>
      </c>
      <c r="U4342" t="s">
        <v>24</v>
      </c>
      <c r="V4342" s="5">
        <f>IFERROR(VALUE(TRIM(TelcoData2[[#This Row],[TotalCharges]])),"")</f>
        <v>235.2</v>
      </c>
      <c r="W4342">
        <f>IF(TelcoData2[[#This Row],[Churn]]="Yes",1,0)</f>
        <v>0</v>
      </c>
      <c r="X4342" t="str">
        <f>IF(TelcoData2[[#This Row],[tenure]]&lt;=12,"0-12 Months",
IF(TelcoData2[[#This Row],[tenure]]&lt;=24,"13-24 Months",
IF(TelcoData2[[#This Row],[tenure]]&lt;=36,"25-36 Months",
IF(TelcoData2[[#This Row],[tenure]]&lt;=48,"37-48 Months",
IF(TelcoData2[[#This Row],[tenure]]&lt;=60,"49-60 Months",
"61-72 Months")))))</f>
        <v>0-12 Months</v>
      </c>
    </row>
    <row r="4343" spans="1:24" x14ac:dyDescent="0.3">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s="5">
        <v>92.65</v>
      </c>
      <c r="U4343" t="s">
        <v>23</v>
      </c>
      <c r="V4343" s="5">
        <f>IFERROR(VALUE(TRIM(TelcoData2[[#This Row],[TotalCharges]])),"")</f>
        <v>92.65</v>
      </c>
      <c r="W4343">
        <f>IF(TelcoData2[[#This Row],[Churn]]="Yes",1,0)</f>
        <v>1</v>
      </c>
      <c r="X4343" t="str">
        <f>IF(TelcoData2[[#This Row],[tenure]]&lt;=12,"0-12 Months",
IF(TelcoData2[[#This Row],[tenure]]&lt;=24,"13-24 Months",
IF(TelcoData2[[#This Row],[tenure]]&lt;=36,"25-36 Months",
IF(TelcoData2[[#This Row],[tenure]]&lt;=48,"37-48 Months",
IF(TelcoData2[[#This Row],[tenure]]&lt;=60,"49-60 Months",
"61-72 Months")))))</f>
        <v>0-12 Months</v>
      </c>
    </row>
    <row r="4344" spans="1:24" x14ac:dyDescent="0.3">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s="5">
        <v>3103.25</v>
      </c>
      <c r="U4344" t="s">
        <v>24</v>
      </c>
      <c r="V4344" s="5">
        <f>IFERROR(VALUE(TRIM(TelcoData2[[#This Row],[TotalCharges]])),"")</f>
        <v>3103.25</v>
      </c>
      <c r="W4344">
        <f>IF(TelcoData2[[#This Row],[Churn]]="Yes",1,0)</f>
        <v>0</v>
      </c>
      <c r="X4344" t="str">
        <f>IF(TelcoData2[[#This Row],[tenure]]&lt;=12,"0-12 Months",
IF(TelcoData2[[#This Row],[tenure]]&lt;=24,"13-24 Months",
IF(TelcoData2[[#This Row],[tenure]]&lt;=36,"25-36 Months",
IF(TelcoData2[[#This Row],[tenure]]&lt;=48,"37-48 Months",
IF(TelcoData2[[#This Row],[tenure]]&lt;=60,"49-60 Months",
"61-72 Months")))))</f>
        <v>49-60 Months</v>
      </c>
    </row>
    <row r="4345" spans="1:24" x14ac:dyDescent="0.3">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s="5">
        <v>606.25</v>
      </c>
      <c r="U4345" t="s">
        <v>23</v>
      </c>
      <c r="V4345" s="5">
        <f>IFERROR(VALUE(TRIM(TelcoData2[[#This Row],[TotalCharges]])),"")</f>
        <v>606.25</v>
      </c>
      <c r="W4345">
        <f>IF(TelcoData2[[#This Row],[Churn]]="Yes",1,0)</f>
        <v>1</v>
      </c>
      <c r="X4345" t="str">
        <f>IF(TelcoData2[[#This Row],[tenure]]&lt;=12,"0-12 Months",
IF(TelcoData2[[#This Row],[tenure]]&lt;=24,"13-24 Months",
IF(TelcoData2[[#This Row],[tenure]]&lt;=36,"25-36 Months",
IF(TelcoData2[[#This Row],[tenure]]&lt;=48,"37-48 Months",
IF(TelcoData2[[#This Row],[tenure]]&lt;=60,"49-60 Months",
"61-72 Months")))))</f>
        <v>0-12 Months</v>
      </c>
    </row>
    <row r="4346" spans="1:24" x14ac:dyDescent="0.3">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s="5">
        <v>5330.2</v>
      </c>
      <c r="U4346" t="s">
        <v>24</v>
      </c>
      <c r="V4346" s="5">
        <f>IFERROR(VALUE(TRIM(TelcoData2[[#This Row],[TotalCharges]])),"")</f>
        <v>5330.2</v>
      </c>
      <c r="W4346">
        <f>IF(TelcoData2[[#This Row],[Churn]]="Yes",1,0)</f>
        <v>0</v>
      </c>
      <c r="X4346" t="str">
        <f>IF(TelcoData2[[#This Row],[tenure]]&lt;=12,"0-12 Months",
IF(TelcoData2[[#This Row],[tenure]]&lt;=24,"13-24 Months",
IF(TelcoData2[[#This Row],[tenure]]&lt;=36,"25-36 Months",
IF(TelcoData2[[#This Row],[tenure]]&lt;=48,"37-48 Months",
IF(TelcoData2[[#This Row],[tenure]]&lt;=60,"49-60 Months",
"61-72 Months")))))</f>
        <v>61-72 Months</v>
      </c>
    </row>
    <row r="4347" spans="1:24" x14ac:dyDescent="0.3">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s="5">
        <v>1403.1</v>
      </c>
      <c r="U4347" t="s">
        <v>24</v>
      </c>
      <c r="V4347" s="5">
        <f>IFERROR(VALUE(TRIM(TelcoData2[[#This Row],[TotalCharges]])),"")</f>
        <v>1403.1</v>
      </c>
      <c r="W4347">
        <f>IF(TelcoData2[[#This Row],[Churn]]="Yes",1,0)</f>
        <v>0</v>
      </c>
      <c r="X4347" t="str">
        <f>IF(TelcoData2[[#This Row],[tenure]]&lt;=12,"0-12 Months",
IF(TelcoData2[[#This Row],[tenure]]&lt;=24,"13-24 Months",
IF(TelcoData2[[#This Row],[tenure]]&lt;=36,"25-36 Months",
IF(TelcoData2[[#This Row],[tenure]]&lt;=48,"37-48 Months",
IF(TelcoData2[[#This Row],[tenure]]&lt;=60,"49-60 Months",
"61-72 Months")))))</f>
        <v>61-72 Months</v>
      </c>
    </row>
    <row r="4348" spans="1:24" x14ac:dyDescent="0.3">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s="5">
        <v>2727.8</v>
      </c>
      <c r="U4348" t="s">
        <v>24</v>
      </c>
      <c r="V4348" s="5">
        <f>IFERROR(VALUE(TRIM(TelcoData2[[#This Row],[TotalCharges]])),"")</f>
        <v>2727.8</v>
      </c>
      <c r="W4348">
        <f>IF(TelcoData2[[#This Row],[Churn]]="Yes",1,0)</f>
        <v>0</v>
      </c>
      <c r="X4348" t="str">
        <f>IF(TelcoData2[[#This Row],[tenure]]&lt;=12,"0-12 Months",
IF(TelcoData2[[#This Row],[tenure]]&lt;=24,"13-24 Months",
IF(TelcoData2[[#This Row],[tenure]]&lt;=36,"25-36 Months",
IF(TelcoData2[[#This Row],[tenure]]&lt;=48,"37-48 Months",
IF(TelcoData2[[#This Row],[tenure]]&lt;=60,"49-60 Months",
"61-72 Months")))))</f>
        <v>37-48 Months</v>
      </c>
    </row>
    <row r="4349" spans="1:24" x14ac:dyDescent="0.3">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s="5">
        <v>5038.45</v>
      </c>
      <c r="U4349" t="s">
        <v>24</v>
      </c>
      <c r="V4349" s="5">
        <f>IFERROR(VALUE(TRIM(TelcoData2[[#This Row],[TotalCharges]])),"")</f>
        <v>5038.45</v>
      </c>
      <c r="W4349">
        <f>IF(TelcoData2[[#This Row],[Churn]]="Yes",1,0)</f>
        <v>0</v>
      </c>
      <c r="X4349" t="str">
        <f>IF(TelcoData2[[#This Row],[tenure]]&lt;=12,"0-12 Months",
IF(TelcoData2[[#This Row],[tenure]]&lt;=24,"13-24 Months",
IF(TelcoData2[[#This Row],[tenure]]&lt;=36,"25-36 Months",
IF(TelcoData2[[#This Row],[tenure]]&lt;=48,"37-48 Months",
IF(TelcoData2[[#This Row],[tenure]]&lt;=60,"49-60 Months",
"61-72 Months")))))</f>
        <v>49-60 Months</v>
      </c>
    </row>
    <row r="4350" spans="1:24" x14ac:dyDescent="0.3">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s="5">
        <v>19.100000000000001</v>
      </c>
      <c r="U4350" t="s">
        <v>23</v>
      </c>
      <c r="V4350" s="5">
        <f>IFERROR(VALUE(TRIM(TelcoData2[[#This Row],[TotalCharges]])),"")</f>
        <v>19.100000000000001</v>
      </c>
      <c r="W4350">
        <f>IF(TelcoData2[[#This Row],[Churn]]="Yes",1,0)</f>
        <v>1</v>
      </c>
      <c r="X4350" t="str">
        <f>IF(TelcoData2[[#This Row],[tenure]]&lt;=12,"0-12 Months",
IF(TelcoData2[[#This Row],[tenure]]&lt;=24,"13-24 Months",
IF(TelcoData2[[#This Row],[tenure]]&lt;=36,"25-36 Months",
IF(TelcoData2[[#This Row],[tenure]]&lt;=48,"37-48 Months",
IF(TelcoData2[[#This Row],[tenure]]&lt;=60,"49-60 Months",
"61-72 Months")))))</f>
        <v>0-12 Months</v>
      </c>
    </row>
    <row r="4351" spans="1:24" x14ac:dyDescent="0.3">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s="5">
        <v>80.3</v>
      </c>
      <c r="U4351" t="s">
        <v>23</v>
      </c>
      <c r="V4351" s="5">
        <f>IFERROR(VALUE(TRIM(TelcoData2[[#This Row],[TotalCharges]])),"")</f>
        <v>80.3</v>
      </c>
      <c r="W4351">
        <f>IF(TelcoData2[[#This Row],[Churn]]="Yes",1,0)</f>
        <v>1</v>
      </c>
      <c r="X4351" t="str">
        <f>IF(TelcoData2[[#This Row],[tenure]]&lt;=12,"0-12 Months",
IF(TelcoData2[[#This Row],[tenure]]&lt;=24,"13-24 Months",
IF(TelcoData2[[#This Row],[tenure]]&lt;=36,"25-36 Months",
IF(TelcoData2[[#This Row],[tenure]]&lt;=48,"37-48 Months",
IF(TelcoData2[[#This Row],[tenure]]&lt;=60,"49-60 Months",
"61-72 Months")))))</f>
        <v>0-12 Months</v>
      </c>
    </row>
    <row r="4352" spans="1:24" x14ac:dyDescent="0.3">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s="5">
        <v>1462.6</v>
      </c>
      <c r="U4352" t="s">
        <v>24</v>
      </c>
      <c r="V4352" s="5">
        <f>IFERROR(VALUE(TRIM(TelcoData2[[#This Row],[TotalCharges]])),"")</f>
        <v>1462.6</v>
      </c>
      <c r="W4352">
        <f>IF(TelcoData2[[#This Row],[Churn]]="Yes",1,0)</f>
        <v>0</v>
      </c>
      <c r="X4352" t="str">
        <f>IF(TelcoData2[[#This Row],[tenure]]&lt;=12,"0-12 Months",
IF(TelcoData2[[#This Row],[tenure]]&lt;=24,"13-24 Months",
IF(TelcoData2[[#This Row],[tenure]]&lt;=36,"25-36 Months",
IF(TelcoData2[[#This Row],[tenure]]&lt;=48,"37-48 Months",
IF(TelcoData2[[#This Row],[tenure]]&lt;=60,"49-60 Months",
"61-72 Months")))))</f>
        <v>25-36 Months</v>
      </c>
    </row>
    <row r="4353" spans="1:24" x14ac:dyDescent="0.3">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s="5">
        <v>150.6</v>
      </c>
      <c r="U4353" t="s">
        <v>24</v>
      </c>
      <c r="V4353" s="5">
        <f>IFERROR(VALUE(TRIM(TelcoData2[[#This Row],[TotalCharges]])),"")</f>
        <v>150.6</v>
      </c>
      <c r="W4353">
        <f>IF(TelcoData2[[#This Row],[Churn]]="Yes",1,0)</f>
        <v>0</v>
      </c>
      <c r="X4353" t="str">
        <f>IF(TelcoData2[[#This Row],[tenure]]&lt;=12,"0-12 Months",
IF(TelcoData2[[#This Row],[tenure]]&lt;=24,"13-24 Months",
IF(TelcoData2[[#This Row],[tenure]]&lt;=36,"25-36 Months",
IF(TelcoData2[[#This Row],[tenure]]&lt;=48,"37-48 Months",
IF(TelcoData2[[#This Row],[tenure]]&lt;=60,"49-60 Months",
"61-72 Months")))))</f>
        <v>0-12 Months</v>
      </c>
    </row>
    <row r="4354" spans="1:24" x14ac:dyDescent="0.3">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s="5">
        <v>5960.5</v>
      </c>
      <c r="U4354" t="s">
        <v>24</v>
      </c>
      <c r="V4354" s="5">
        <f>IFERROR(VALUE(TRIM(TelcoData2[[#This Row],[TotalCharges]])),"")</f>
        <v>5960.5</v>
      </c>
      <c r="W4354">
        <f>IF(TelcoData2[[#This Row],[Churn]]="Yes",1,0)</f>
        <v>0</v>
      </c>
      <c r="X4354" t="str">
        <f>IF(TelcoData2[[#This Row],[tenure]]&lt;=12,"0-12 Months",
IF(TelcoData2[[#This Row],[tenure]]&lt;=24,"13-24 Months",
IF(TelcoData2[[#This Row],[tenure]]&lt;=36,"25-36 Months",
IF(TelcoData2[[#This Row],[tenure]]&lt;=48,"37-48 Months",
IF(TelcoData2[[#This Row],[tenure]]&lt;=60,"49-60 Months",
"61-72 Months")))))</f>
        <v>61-72 Months</v>
      </c>
    </row>
    <row r="4355" spans="1:24" x14ac:dyDescent="0.3">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s="5">
        <v>74.900000000000006</v>
      </c>
      <c r="U4355" t="s">
        <v>23</v>
      </c>
      <c r="V4355" s="5">
        <f>IFERROR(VALUE(TRIM(TelcoData2[[#This Row],[TotalCharges]])),"")</f>
        <v>74.900000000000006</v>
      </c>
      <c r="W4355">
        <f>IF(TelcoData2[[#This Row],[Churn]]="Yes",1,0)</f>
        <v>1</v>
      </c>
      <c r="X4355" t="str">
        <f>IF(TelcoData2[[#This Row],[tenure]]&lt;=12,"0-12 Months",
IF(TelcoData2[[#This Row],[tenure]]&lt;=24,"13-24 Months",
IF(TelcoData2[[#This Row],[tenure]]&lt;=36,"25-36 Months",
IF(TelcoData2[[#This Row],[tenure]]&lt;=48,"37-48 Months",
IF(TelcoData2[[#This Row],[tenure]]&lt;=60,"49-60 Months",
"61-72 Months")))))</f>
        <v>0-12 Months</v>
      </c>
    </row>
    <row r="4356" spans="1:24" x14ac:dyDescent="0.3">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s="5">
        <v>1192.3</v>
      </c>
      <c r="U4356" t="s">
        <v>24</v>
      </c>
      <c r="V4356" s="5">
        <f>IFERROR(VALUE(TRIM(TelcoData2[[#This Row],[TotalCharges]])),"")</f>
        <v>1192.3</v>
      </c>
      <c r="W4356">
        <f>IF(TelcoData2[[#This Row],[Churn]]="Yes",1,0)</f>
        <v>0</v>
      </c>
      <c r="X4356" t="str">
        <f>IF(TelcoData2[[#This Row],[tenure]]&lt;=12,"0-12 Months",
IF(TelcoData2[[#This Row],[tenure]]&lt;=24,"13-24 Months",
IF(TelcoData2[[#This Row],[tenure]]&lt;=36,"25-36 Months",
IF(TelcoData2[[#This Row],[tenure]]&lt;=48,"37-48 Months",
IF(TelcoData2[[#This Row],[tenure]]&lt;=60,"49-60 Months",
"61-72 Months")))))</f>
        <v>49-60 Months</v>
      </c>
    </row>
    <row r="4357" spans="1:24" x14ac:dyDescent="0.3">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s="5">
        <v>314.55</v>
      </c>
      <c r="U4357" t="s">
        <v>24</v>
      </c>
      <c r="V4357" s="5">
        <f>IFERROR(VALUE(TRIM(TelcoData2[[#This Row],[TotalCharges]])),"")</f>
        <v>314.55</v>
      </c>
      <c r="W4357">
        <f>IF(TelcoData2[[#This Row],[Churn]]="Yes",1,0)</f>
        <v>0</v>
      </c>
      <c r="X4357" t="str">
        <f>IF(TelcoData2[[#This Row],[tenure]]&lt;=12,"0-12 Months",
IF(TelcoData2[[#This Row],[tenure]]&lt;=24,"13-24 Months",
IF(TelcoData2[[#This Row],[tenure]]&lt;=36,"25-36 Months",
IF(TelcoData2[[#This Row],[tenure]]&lt;=48,"37-48 Months",
IF(TelcoData2[[#This Row],[tenure]]&lt;=60,"49-60 Months",
"61-72 Months")))))</f>
        <v>0-12 Months</v>
      </c>
    </row>
    <row r="4358" spans="1:24" x14ac:dyDescent="0.3">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s="5">
        <v>56</v>
      </c>
      <c r="U4358" t="s">
        <v>24</v>
      </c>
      <c r="V4358" s="5">
        <f>IFERROR(VALUE(TRIM(TelcoData2[[#This Row],[TotalCharges]])),"")</f>
        <v>56</v>
      </c>
      <c r="W4358">
        <f>IF(TelcoData2[[#This Row],[Churn]]="Yes",1,0)</f>
        <v>0</v>
      </c>
      <c r="X4358" t="str">
        <f>IF(TelcoData2[[#This Row],[tenure]]&lt;=12,"0-12 Months",
IF(TelcoData2[[#This Row],[tenure]]&lt;=24,"13-24 Months",
IF(TelcoData2[[#This Row],[tenure]]&lt;=36,"25-36 Months",
IF(TelcoData2[[#This Row],[tenure]]&lt;=48,"37-48 Months",
IF(TelcoData2[[#This Row],[tenure]]&lt;=60,"49-60 Months",
"61-72 Months")))))</f>
        <v>0-12 Months</v>
      </c>
    </row>
    <row r="4359" spans="1:24" x14ac:dyDescent="0.3">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s="5">
        <v>330.8</v>
      </c>
      <c r="U4359" t="s">
        <v>24</v>
      </c>
      <c r="V4359" s="5">
        <f>IFERROR(VALUE(TRIM(TelcoData2[[#This Row],[TotalCharges]])),"")</f>
        <v>330.8</v>
      </c>
      <c r="W4359">
        <f>IF(TelcoData2[[#This Row],[Churn]]="Yes",1,0)</f>
        <v>0</v>
      </c>
      <c r="X4359" t="str">
        <f>IF(TelcoData2[[#This Row],[tenure]]&lt;=12,"0-12 Months",
IF(TelcoData2[[#This Row],[tenure]]&lt;=24,"13-24 Months",
IF(TelcoData2[[#This Row],[tenure]]&lt;=36,"25-36 Months",
IF(TelcoData2[[#This Row],[tenure]]&lt;=48,"37-48 Months",
IF(TelcoData2[[#This Row],[tenure]]&lt;=60,"49-60 Months",
"61-72 Months")))))</f>
        <v>13-24 Months</v>
      </c>
    </row>
    <row r="4360" spans="1:24" x14ac:dyDescent="0.3">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s="5">
        <v>877.35</v>
      </c>
      <c r="U4360" t="s">
        <v>24</v>
      </c>
      <c r="V4360" s="5">
        <f>IFERROR(VALUE(TRIM(TelcoData2[[#This Row],[TotalCharges]])),"")</f>
        <v>877.35</v>
      </c>
      <c r="W4360">
        <f>IF(TelcoData2[[#This Row],[Churn]]="Yes",1,0)</f>
        <v>0</v>
      </c>
      <c r="X4360" t="str">
        <f>IF(TelcoData2[[#This Row],[tenure]]&lt;=12,"0-12 Months",
IF(TelcoData2[[#This Row],[tenure]]&lt;=24,"13-24 Months",
IF(TelcoData2[[#This Row],[tenure]]&lt;=36,"25-36 Months",
IF(TelcoData2[[#This Row],[tenure]]&lt;=48,"37-48 Months",
IF(TelcoData2[[#This Row],[tenure]]&lt;=60,"49-60 Months",
"61-72 Months")))))</f>
        <v>13-24 Months</v>
      </c>
    </row>
    <row r="4361" spans="1:24" x14ac:dyDescent="0.3">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s="5">
        <v>2249.1</v>
      </c>
      <c r="U4361" t="s">
        <v>24</v>
      </c>
      <c r="V4361" s="5">
        <f>IFERROR(VALUE(TRIM(TelcoData2[[#This Row],[TotalCharges]])),"")</f>
        <v>2249.1</v>
      </c>
      <c r="W4361">
        <f>IF(TelcoData2[[#This Row],[Churn]]="Yes",1,0)</f>
        <v>0</v>
      </c>
      <c r="X4361" t="str">
        <f>IF(TelcoData2[[#This Row],[tenure]]&lt;=12,"0-12 Months",
IF(TelcoData2[[#This Row],[tenure]]&lt;=24,"13-24 Months",
IF(TelcoData2[[#This Row],[tenure]]&lt;=36,"25-36 Months",
IF(TelcoData2[[#This Row],[tenure]]&lt;=48,"37-48 Months",
IF(TelcoData2[[#This Row],[tenure]]&lt;=60,"49-60 Months",
"61-72 Months")))))</f>
        <v>13-24 Months</v>
      </c>
    </row>
    <row r="4362" spans="1:24" x14ac:dyDescent="0.3">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s="5">
        <v>2807.65</v>
      </c>
      <c r="U4362" t="s">
        <v>24</v>
      </c>
      <c r="V4362" s="5">
        <f>IFERROR(VALUE(TRIM(TelcoData2[[#This Row],[TotalCharges]])),"")</f>
        <v>2807.65</v>
      </c>
      <c r="W4362">
        <f>IF(TelcoData2[[#This Row],[Churn]]="Yes",1,0)</f>
        <v>0</v>
      </c>
      <c r="X4362" t="str">
        <f>IF(TelcoData2[[#This Row],[tenure]]&lt;=12,"0-12 Months",
IF(TelcoData2[[#This Row],[tenure]]&lt;=24,"13-24 Months",
IF(TelcoData2[[#This Row],[tenure]]&lt;=36,"25-36 Months",
IF(TelcoData2[[#This Row],[tenure]]&lt;=48,"37-48 Months",
IF(TelcoData2[[#This Row],[tenure]]&lt;=60,"49-60 Months",
"61-72 Months")))))</f>
        <v>25-36 Months</v>
      </c>
    </row>
    <row r="4363" spans="1:24" x14ac:dyDescent="0.3">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s="5">
        <v>1696.2</v>
      </c>
      <c r="U4363" t="s">
        <v>24</v>
      </c>
      <c r="V4363" s="5">
        <f>IFERROR(VALUE(TRIM(TelcoData2[[#This Row],[TotalCharges]])),"")</f>
        <v>1696.2</v>
      </c>
      <c r="W4363">
        <f>IF(TelcoData2[[#This Row],[Churn]]="Yes",1,0)</f>
        <v>0</v>
      </c>
      <c r="X4363" t="str">
        <f>IF(TelcoData2[[#This Row],[tenure]]&lt;=12,"0-12 Months",
IF(TelcoData2[[#This Row],[tenure]]&lt;=24,"13-24 Months",
IF(TelcoData2[[#This Row],[tenure]]&lt;=36,"25-36 Months",
IF(TelcoData2[[#This Row],[tenure]]&lt;=48,"37-48 Months",
IF(TelcoData2[[#This Row],[tenure]]&lt;=60,"49-60 Months",
"61-72 Months")))))</f>
        <v>25-36 Months</v>
      </c>
    </row>
    <row r="4364" spans="1:24" x14ac:dyDescent="0.3">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s="5">
        <v>1032.05</v>
      </c>
      <c r="U4364" t="s">
        <v>24</v>
      </c>
      <c r="V4364" s="5">
        <f>IFERROR(VALUE(TRIM(TelcoData2[[#This Row],[TotalCharges]])),"")</f>
        <v>1032.05</v>
      </c>
      <c r="W4364">
        <f>IF(TelcoData2[[#This Row],[Churn]]="Yes",1,0)</f>
        <v>0</v>
      </c>
      <c r="X4364" t="str">
        <f>IF(TelcoData2[[#This Row],[tenure]]&lt;=12,"0-12 Months",
IF(TelcoData2[[#This Row],[tenure]]&lt;=24,"13-24 Months",
IF(TelcoData2[[#This Row],[tenure]]&lt;=36,"25-36 Months",
IF(TelcoData2[[#This Row],[tenure]]&lt;=48,"37-48 Months",
IF(TelcoData2[[#This Row],[tenure]]&lt;=60,"49-60 Months",
"61-72 Months")))))</f>
        <v>49-60 Months</v>
      </c>
    </row>
    <row r="4365" spans="1:24" x14ac:dyDescent="0.3">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s="5">
        <v>4902.8</v>
      </c>
      <c r="U4365" t="s">
        <v>24</v>
      </c>
      <c r="V4365" s="5">
        <f>IFERROR(VALUE(TRIM(TelcoData2[[#This Row],[TotalCharges]])),"")</f>
        <v>4902.8</v>
      </c>
      <c r="W4365">
        <f>IF(TelcoData2[[#This Row],[Churn]]="Yes",1,0)</f>
        <v>0</v>
      </c>
      <c r="X4365" t="str">
        <f>IF(TelcoData2[[#This Row],[tenure]]&lt;=12,"0-12 Months",
IF(TelcoData2[[#This Row],[tenure]]&lt;=24,"13-24 Months",
IF(TelcoData2[[#This Row],[tenure]]&lt;=36,"25-36 Months",
IF(TelcoData2[[#This Row],[tenure]]&lt;=48,"37-48 Months",
IF(TelcoData2[[#This Row],[tenure]]&lt;=60,"49-60 Months",
"61-72 Months")))))</f>
        <v>49-60 Months</v>
      </c>
    </row>
    <row r="4366" spans="1:24" x14ac:dyDescent="0.3">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s="5">
        <v>4995.3500000000004</v>
      </c>
      <c r="U4366" t="s">
        <v>24</v>
      </c>
      <c r="V4366" s="5">
        <f>IFERROR(VALUE(TRIM(TelcoData2[[#This Row],[TotalCharges]])),"")</f>
        <v>4995.3500000000004</v>
      </c>
      <c r="W4366">
        <f>IF(TelcoData2[[#This Row],[Churn]]="Yes",1,0)</f>
        <v>0</v>
      </c>
      <c r="X4366" t="str">
        <f>IF(TelcoData2[[#This Row],[tenure]]&lt;=12,"0-12 Months",
IF(TelcoData2[[#This Row],[tenure]]&lt;=24,"13-24 Months",
IF(TelcoData2[[#This Row],[tenure]]&lt;=36,"25-36 Months",
IF(TelcoData2[[#This Row],[tenure]]&lt;=48,"37-48 Months",
IF(TelcoData2[[#This Row],[tenure]]&lt;=60,"49-60 Months",
"61-72 Months")))))</f>
        <v>61-72 Months</v>
      </c>
    </row>
    <row r="4367" spans="1:24" x14ac:dyDescent="0.3">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s="5">
        <v>5034.05</v>
      </c>
      <c r="U4367" t="s">
        <v>24</v>
      </c>
      <c r="V4367" s="5">
        <f>IFERROR(VALUE(TRIM(TelcoData2[[#This Row],[TotalCharges]])),"")</f>
        <v>5034.05</v>
      </c>
      <c r="W4367">
        <f>IF(TelcoData2[[#This Row],[Churn]]="Yes",1,0)</f>
        <v>0</v>
      </c>
      <c r="X4367" t="str">
        <f>IF(TelcoData2[[#This Row],[tenure]]&lt;=12,"0-12 Months",
IF(TelcoData2[[#This Row],[tenure]]&lt;=24,"13-24 Months",
IF(TelcoData2[[#This Row],[tenure]]&lt;=36,"25-36 Months",
IF(TelcoData2[[#This Row],[tenure]]&lt;=48,"37-48 Months",
IF(TelcoData2[[#This Row],[tenure]]&lt;=60,"49-60 Months",
"61-72 Months")))))</f>
        <v>61-72 Months</v>
      </c>
    </row>
    <row r="4368" spans="1:24" x14ac:dyDescent="0.3">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s="5">
        <v>1857.75</v>
      </c>
      <c r="U4368" t="s">
        <v>24</v>
      </c>
      <c r="V4368" s="5">
        <f>IFERROR(VALUE(TRIM(TelcoData2[[#This Row],[TotalCharges]])),"")</f>
        <v>1857.75</v>
      </c>
      <c r="W4368">
        <f>IF(TelcoData2[[#This Row],[Churn]]="Yes",1,0)</f>
        <v>0</v>
      </c>
      <c r="X4368" t="str">
        <f>IF(TelcoData2[[#This Row],[tenure]]&lt;=12,"0-12 Months",
IF(TelcoData2[[#This Row],[tenure]]&lt;=24,"13-24 Months",
IF(TelcoData2[[#This Row],[tenure]]&lt;=36,"25-36 Months",
IF(TelcoData2[[#This Row],[tenure]]&lt;=48,"37-48 Months",
IF(TelcoData2[[#This Row],[tenure]]&lt;=60,"49-60 Months",
"61-72 Months")))))</f>
        <v>13-24 Months</v>
      </c>
    </row>
    <row r="4369" spans="1:24" x14ac:dyDescent="0.3">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s="5">
        <v>1992.85</v>
      </c>
      <c r="U4369" t="s">
        <v>24</v>
      </c>
      <c r="V4369" s="5">
        <f>IFERROR(VALUE(TRIM(TelcoData2[[#This Row],[TotalCharges]])),"")</f>
        <v>1992.85</v>
      </c>
      <c r="W4369">
        <f>IF(TelcoData2[[#This Row],[Churn]]="Yes",1,0)</f>
        <v>0</v>
      </c>
      <c r="X4369" t="str">
        <f>IF(TelcoData2[[#This Row],[tenure]]&lt;=12,"0-12 Months",
IF(TelcoData2[[#This Row],[tenure]]&lt;=24,"13-24 Months",
IF(TelcoData2[[#This Row],[tenure]]&lt;=36,"25-36 Months",
IF(TelcoData2[[#This Row],[tenure]]&lt;=48,"37-48 Months",
IF(TelcoData2[[#This Row],[tenure]]&lt;=60,"49-60 Months",
"61-72 Months")))))</f>
        <v>25-36 Months</v>
      </c>
    </row>
    <row r="4370" spans="1:24" x14ac:dyDescent="0.3">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s="5">
        <v>751.65</v>
      </c>
      <c r="U4370" t="s">
        <v>23</v>
      </c>
      <c r="V4370" s="5">
        <f>IFERROR(VALUE(TRIM(TelcoData2[[#This Row],[TotalCharges]])),"")</f>
        <v>751.65</v>
      </c>
      <c r="W4370">
        <f>IF(TelcoData2[[#This Row],[Churn]]="Yes",1,0)</f>
        <v>1</v>
      </c>
      <c r="X4370" t="str">
        <f>IF(TelcoData2[[#This Row],[tenure]]&lt;=12,"0-12 Months",
IF(TelcoData2[[#This Row],[tenure]]&lt;=24,"13-24 Months",
IF(TelcoData2[[#This Row],[tenure]]&lt;=36,"25-36 Months",
IF(TelcoData2[[#This Row],[tenure]]&lt;=48,"37-48 Months",
IF(TelcoData2[[#This Row],[tenure]]&lt;=60,"49-60 Months",
"61-72 Months")))))</f>
        <v>0-12 Months</v>
      </c>
    </row>
    <row r="4371" spans="1:24" x14ac:dyDescent="0.3">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s="5">
        <v>66.95</v>
      </c>
      <c r="U4371" t="s">
        <v>23</v>
      </c>
      <c r="V4371" s="5">
        <f>IFERROR(VALUE(TRIM(TelcoData2[[#This Row],[TotalCharges]])),"")</f>
        <v>66.95</v>
      </c>
      <c r="W4371">
        <f>IF(TelcoData2[[#This Row],[Churn]]="Yes",1,0)</f>
        <v>1</v>
      </c>
      <c r="X4371" t="str">
        <f>IF(TelcoData2[[#This Row],[tenure]]&lt;=12,"0-12 Months",
IF(TelcoData2[[#This Row],[tenure]]&lt;=24,"13-24 Months",
IF(TelcoData2[[#This Row],[tenure]]&lt;=36,"25-36 Months",
IF(TelcoData2[[#This Row],[tenure]]&lt;=48,"37-48 Months",
IF(TelcoData2[[#This Row],[tenure]]&lt;=60,"49-60 Months",
"61-72 Months")))))</f>
        <v>0-12 Months</v>
      </c>
    </row>
    <row r="4372" spans="1:24" x14ac:dyDescent="0.3">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s="5">
        <v>1714.95</v>
      </c>
      <c r="U4372" t="s">
        <v>24</v>
      </c>
      <c r="V4372" s="5">
        <f>IFERROR(VALUE(TRIM(TelcoData2[[#This Row],[TotalCharges]])),"")</f>
        <v>1714.95</v>
      </c>
      <c r="W4372">
        <f>IF(TelcoData2[[#This Row],[Churn]]="Yes",1,0)</f>
        <v>0</v>
      </c>
      <c r="X4372" t="str">
        <f>IF(TelcoData2[[#This Row],[tenure]]&lt;=12,"0-12 Months",
IF(TelcoData2[[#This Row],[tenure]]&lt;=24,"13-24 Months",
IF(TelcoData2[[#This Row],[tenure]]&lt;=36,"25-36 Months",
IF(TelcoData2[[#This Row],[tenure]]&lt;=48,"37-48 Months",
IF(TelcoData2[[#This Row],[tenure]]&lt;=60,"49-60 Months",
"61-72 Months")))))</f>
        <v>13-24 Months</v>
      </c>
    </row>
    <row r="4373" spans="1:24" x14ac:dyDescent="0.3">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s="5">
        <v>343.6</v>
      </c>
      <c r="U4373" t="s">
        <v>24</v>
      </c>
      <c r="V4373" s="5">
        <f>IFERROR(VALUE(TRIM(TelcoData2[[#This Row],[TotalCharges]])),"")</f>
        <v>343.6</v>
      </c>
      <c r="W4373">
        <f>IF(TelcoData2[[#This Row],[Churn]]="Yes",1,0)</f>
        <v>0</v>
      </c>
      <c r="X4373" t="str">
        <f>IF(TelcoData2[[#This Row],[tenure]]&lt;=12,"0-12 Months",
IF(TelcoData2[[#This Row],[tenure]]&lt;=24,"13-24 Months",
IF(TelcoData2[[#This Row],[tenure]]&lt;=36,"25-36 Months",
IF(TelcoData2[[#This Row],[tenure]]&lt;=48,"37-48 Months",
IF(TelcoData2[[#This Row],[tenure]]&lt;=60,"49-60 Months",
"61-72 Months")))))</f>
        <v>13-24 Months</v>
      </c>
    </row>
    <row r="4374" spans="1:24" x14ac:dyDescent="0.3">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s="5">
        <v>20.149999999999999</v>
      </c>
      <c r="U4374" t="s">
        <v>24</v>
      </c>
      <c r="V4374" s="5">
        <f>IFERROR(VALUE(TRIM(TelcoData2[[#This Row],[TotalCharges]])),"")</f>
        <v>20.149999999999999</v>
      </c>
      <c r="W4374">
        <f>IF(TelcoData2[[#This Row],[Churn]]="Yes",1,0)</f>
        <v>0</v>
      </c>
      <c r="X4374" t="str">
        <f>IF(TelcoData2[[#This Row],[tenure]]&lt;=12,"0-12 Months",
IF(TelcoData2[[#This Row],[tenure]]&lt;=24,"13-24 Months",
IF(TelcoData2[[#This Row],[tenure]]&lt;=36,"25-36 Months",
IF(TelcoData2[[#This Row],[tenure]]&lt;=48,"37-48 Months",
IF(TelcoData2[[#This Row],[tenure]]&lt;=60,"49-60 Months",
"61-72 Months")))))</f>
        <v>0-12 Months</v>
      </c>
    </row>
    <row r="4375" spans="1:24" x14ac:dyDescent="0.3">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s="5">
        <v>520.1</v>
      </c>
      <c r="U4375" t="s">
        <v>24</v>
      </c>
      <c r="V4375" s="5">
        <f>IFERROR(VALUE(TRIM(TelcoData2[[#This Row],[TotalCharges]])),"")</f>
        <v>520.1</v>
      </c>
      <c r="W4375">
        <f>IF(TelcoData2[[#This Row],[Churn]]="Yes",1,0)</f>
        <v>0</v>
      </c>
      <c r="X4375" t="str">
        <f>IF(TelcoData2[[#This Row],[tenure]]&lt;=12,"0-12 Months",
IF(TelcoData2[[#This Row],[tenure]]&lt;=24,"13-24 Months",
IF(TelcoData2[[#This Row],[tenure]]&lt;=36,"25-36 Months",
IF(TelcoData2[[#This Row],[tenure]]&lt;=48,"37-48 Months",
IF(TelcoData2[[#This Row],[tenure]]&lt;=60,"49-60 Months",
"61-72 Months")))))</f>
        <v>25-36 Months</v>
      </c>
    </row>
    <row r="4376" spans="1:24" x14ac:dyDescent="0.3">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s="5">
        <v>1387.45</v>
      </c>
      <c r="U4376" t="s">
        <v>24</v>
      </c>
      <c r="V4376" s="5">
        <f>IFERROR(VALUE(TRIM(TelcoData2[[#This Row],[TotalCharges]])),"")</f>
        <v>1387.45</v>
      </c>
      <c r="W4376">
        <f>IF(TelcoData2[[#This Row],[Churn]]="Yes",1,0)</f>
        <v>0</v>
      </c>
      <c r="X4376" t="str">
        <f>IF(TelcoData2[[#This Row],[tenure]]&lt;=12,"0-12 Months",
IF(TelcoData2[[#This Row],[tenure]]&lt;=24,"13-24 Months",
IF(TelcoData2[[#This Row],[tenure]]&lt;=36,"25-36 Months",
IF(TelcoData2[[#This Row],[tenure]]&lt;=48,"37-48 Months",
IF(TelcoData2[[#This Row],[tenure]]&lt;=60,"49-60 Months",
"61-72 Months")))))</f>
        <v>61-72 Months</v>
      </c>
    </row>
    <row r="4377" spans="1:24" x14ac:dyDescent="0.3">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s="5">
        <v>7383.7</v>
      </c>
      <c r="U4377" t="s">
        <v>24</v>
      </c>
      <c r="V4377" s="5">
        <f>IFERROR(VALUE(TRIM(TelcoData2[[#This Row],[TotalCharges]])),"")</f>
        <v>7383.7</v>
      </c>
      <c r="W4377">
        <f>IF(TelcoData2[[#This Row],[Churn]]="Yes",1,0)</f>
        <v>0</v>
      </c>
      <c r="X4377" t="str">
        <f>IF(TelcoData2[[#This Row],[tenure]]&lt;=12,"0-12 Months",
IF(TelcoData2[[#This Row],[tenure]]&lt;=24,"13-24 Months",
IF(TelcoData2[[#This Row],[tenure]]&lt;=36,"25-36 Months",
IF(TelcoData2[[#This Row],[tenure]]&lt;=48,"37-48 Months",
IF(TelcoData2[[#This Row],[tenure]]&lt;=60,"49-60 Months",
"61-72 Months")))))</f>
        <v>61-72 Months</v>
      </c>
    </row>
    <row r="4378" spans="1:24" x14ac:dyDescent="0.3">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s="5">
        <v>4483.95</v>
      </c>
      <c r="U4378" t="s">
        <v>24</v>
      </c>
      <c r="V4378" s="5">
        <f>IFERROR(VALUE(TRIM(TelcoData2[[#This Row],[TotalCharges]])),"")</f>
        <v>4483.95</v>
      </c>
      <c r="W4378">
        <f>IF(TelcoData2[[#This Row],[Churn]]="Yes",1,0)</f>
        <v>0</v>
      </c>
      <c r="X4378" t="str">
        <f>IF(TelcoData2[[#This Row],[tenure]]&lt;=12,"0-12 Months",
IF(TelcoData2[[#This Row],[tenure]]&lt;=24,"13-24 Months",
IF(TelcoData2[[#This Row],[tenure]]&lt;=36,"25-36 Months",
IF(TelcoData2[[#This Row],[tenure]]&lt;=48,"37-48 Months",
IF(TelcoData2[[#This Row],[tenure]]&lt;=60,"49-60 Months",
"61-72 Months")))))</f>
        <v>37-48 Months</v>
      </c>
    </row>
    <row r="4379" spans="1:24" x14ac:dyDescent="0.3">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s="5">
        <v>1706.45</v>
      </c>
      <c r="U4379" t="s">
        <v>24</v>
      </c>
      <c r="V4379" s="5">
        <f>IFERROR(VALUE(TRIM(TelcoData2[[#This Row],[TotalCharges]])),"")</f>
        <v>1706.45</v>
      </c>
      <c r="W4379">
        <f>IF(TelcoData2[[#This Row],[Churn]]="Yes",1,0)</f>
        <v>0</v>
      </c>
      <c r="X4379" t="str">
        <f>IF(TelcoData2[[#This Row],[tenure]]&lt;=12,"0-12 Months",
IF(TelcoData2[[#This Row],[tenure]]&lt;=24,"13-24 Months",
IF(TelcoData2[[#This Row],[tenure]]&lt;=36,"25-36 Months",
IF(TelcoData2[[#This Row],[tenure]]&lt;=48,"37-48 Months",
IF(TelcoData2[[#This Row],[tenure]]&lt;=60,"49-60 Months",
"61-72 Months")))))</f>
        <v>13-24 Months</v>
      </c>
    </row>
    <row r="4380" spans="1:24" x14ac:dyDescent="0.3">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s="5">
        <v>1327.4</v>
      </c>
      <c r="U4380" t="s">
        <v>24</v>
      </c>
      <c r="V4380" s="5">
        <f>IFERROR(VALUE(TRIM(TelcoData2[[#This Row],[TotalCharges]])),"")</f>
        <v>1327.4</v>
      </c>
      <c r="W4380">
        <f>IF(TelcoData2[[#This Row],[Churn]]="Yes",1,0)</f>
        <v>0</v>
      </c>
      <c r="X4380" t="str">
        <f>IF(TelcoData2[[#This Row],[tenure]]&lt;=12,"0-12 Months",
IF(TelcoData2[[#This Row],[tenure]]&lt;=24,"13-24 Months",
IF(TelcoData2[[#This Row],[tenure]]&lt;=36,"25-36 Months",
IF(TelcoData2[[#This Row],[tenure]]&lt;=48,"37-48 Months",
IF(TelcoData2[[#This Row],[tenure]]&lt;=60,"49-60 Months",
"61-72 Months")))))</f>
        <v>61-72 Months</v>
      </c>
    </row>
    <row r="4381" spans="1:24" x14ac:dyDescent="0.3">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s="5">
        <v>5974.3</v>
      </c>
      <c r="U4381" t="s">
        <v>24</v>
      </c>
      <c r="V4381" s="5">
        <f>IFERROR(VALUE(TRIM(TelcoData2[[#This Row],[TotalCharges]])),"")</f>
        <v>5974.3</v>
      </c>
      <c r="W4381">
        <f>IF(TelcoData2[[#This Row],[Churn]]="Yes",1,0)</f>
        <v>0</v>
      </c>
      <c r="X4381" t="str">
        <f>IF(TelcoData2[[#This Row],[tenure]]&lt;=12,"0-12 Months",
IF(TelcoData2[[#This Row],[tenure]]&lt;=24,"13-24 Months",
IF(TelcoData2[[#This Row],[tenure]]&lt;=36,"25-36 Months",
IF(TelcoData2[[#This Row],[tenure]]&lt;=48,"37-48 Months",
IF(TelcoData2[[#This Row],[tenure]]&lt;=60,"49-60 Months",
"61-72 Months")))))</f>
        <v>61-72 Months</v>
      </c>
    </row>
    <row r="4382" spans="1:24" x14ac:dyDescent="0.3">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s="5" t="s">
        <v>525</v>
      </c>
      <c r="U4382" t="s">
        <v>24</v>
      </c>
      <c r="V4382" s="5" t="str">
        <f>IFERROR(VALUE(TRIM(TelcoData2[[#This Row],[TotalCharges]])),"")</f>
        <v/>
      </c>
      <c r="W4382">
        <f>IF(TelcoData2[[#This Row],[Churn]]="Yes",1,0)</f>
        <v>0</v>
      </c>
      <c r="X4382" t="str">
        <f>IF(TelcoData2[[#This Row],[tenure]]&lt;=12,"0-12 Months",
IF(TelcoData2[[#This Row],[tenure]]&lt;=24,"13-24 Months",
IF(TelcoData2[[#This Row],[tenure]]&lt;=36,"25-36 Months",
IF(TelcoData2[[#This Row],[tenure]]&lt;=48,"37-48 Months",
IF(TelcoData2[[#This Row],[tenure]]&lt;=60,"49-60 Months",
"61-72 Months")))))</f>
        <v>0-12 Months</v>
      </c>
    </row>
    <row r="4383" spans="1:24" x14ac:dyDescent="0.3">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s="5">
        <v>4515.8500000000004</v>
      </c>
      <c r="U4383" t="s">
        <v>23</v>
      </c>
      <c r="V4383" s="5">
        <f>IFERROR(VALUE(TRIM(TelcoData2[[#This Row],[TotalCharges]])),"")</f>
        <v>4515.8500000000004</v>
      </c>
      <c r="W4383">
        <f>IF(TelcoData2[[#This Row],[Churn]]="Yes",1,0)</f>
        <v>1</v>
      </c>
      <c r="X4383" t="str">
        <f>IF(TelcoData2[[#This Row],[tenure]]&lt;=12,"0-12 Months",
IF(TelcoData2[[#This Row],[tenure]]&lt;=24,"13-24 Months",
IF(TelcoData2[[#This Row],[tenure]]&lt;=36,"25-36 Months",
IF(TelcoData2[[#This Row],[tenure]]&lt;=48,"37-48 Months",
IF(TelcoData2[[#This Row],[tenure]]&lt;=60,"49-60 Months",
"61-72 Months")))))</f>
        <v>49-60 Months</v>
      </c>
    </row>
    <row r="4384" spans="1:24" x14ac:dyDescent="0.3">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s="5">
        <v>179.85</v>
      </c>
      <c r="U4384" t="s">
        <v>24</v>
      </c>
      <c r="V4384" s="5">
        <f>IFERROR(VALUE(TRIM(TelcoData2[[#This Row],[TotalCharges]])),"")</f>
        <v>179.85</v>
      </c>
      <c r="W4384">
        <f>IF(TelcoData2[[#This Row],[Churn]]="Yes",1,0)</f>
        <v>0</v>
      </c>
      <c r="X4384" t="str">
        <f>IF(TelcoData2[[#This Row],[tenure]]&lt;=12,"0-12 Months",
IF(TelcoData2[[#This Row],[tenure]]&lt;=24,"13-24 Months",
IF(TelcoData2[[#This Row],[tenure]]&lt;=36,"25-36 Months",
IF(TelcoData2[[#This Row],[tenure]]&lt;=48,"37-48 Months",
IF(TelcoData2[[#This Row],[tenure]]&lt;=60,"49-60 Months",
"61-72 Months")))))</f>
        <v>0-12 Months</v>
      </c>
    </row>
    <row r="4385" spans="1:24" x14ac:dyDescent="0.3">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s="5">
        <v>5040.2</v>
      </c>
      <c r="U4385" t="s">
        <v>24</v>
      </c>
      <c r="V4385" s="5">
        <f>IFERROR(VALUE(TRIM(TelcoData2[[#This Row],[TotalCharges]])),"")</f>
        <v>5040.2</v>
      </c>
      <c r="W4385">
        <f>IF(TelcoData2[[#This Row],[Churn]]="Yes",1,0)</f>
        <v>0</v>
      </c>
      <c r="X4385" t="str">
        <f>IF(TelcoData2[[#This Row],[tenure]]&lt;=12,"0-12 Months",
IF(TelcoData2[[#This Row],[tenure]]&lt;=24,"13-24 Months",
IF(TelcoData2[[#This Row],[tenure]]&lt;=36,"25-36 Months",
IF(TelcoData2[[#This Row],[tenure]]&lt;=48,"37-48 Months",
IF(TelcoData2[[#This Row],[tenure]]&lt;=60,"49-60 Months",
"61-72 Months")))))</f>
        <v>61-72 Months</v>
      </c>
    </row>
    <row r="4386" spans="1:24" x14ac:dyDescent="0.3">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s="5">
        <v>165</v>
      </c>
      <c r="U4386" t="s">
        <v>23</v>
      </c>
      <c r="V4386" s="5">
        <f>IFERROR(VALUE(TRIM(TelcoData2[[#This Row],[TotalCharges]])),"")</f>
        <v>165</v>
      </c>
      <c r="W4386">
        <f>IF(TelcoData2[[#This Row],[Churn]]="Yes",1,0)</f>
        <v>1</v>
      </c>
      <c r="X4386" t="str">
        <f>IF(TelcoData2[[#This Row],[tenure]]&lt;=12,"0-12 Months",
IF(TelcoData2[[#This Row],[tenure]]&lt;=24,"13-24 Months",
IF(TelcoData2[[#This Row],[tenure]]&lt;=36,"25-36 Months",
IF(TelcoData2[[#This Row],[tenure]]&lt;=48,"37-48 Months",
IF(TelcoData2[[#This Row],[tenure]]&lt;=60,"49-60 Months",
"61-72 Months")))))</f>
        <v>0-12 Months</v>
      </c>
    </row>
    <row r="4387" spans="1:24" x14ac:dyDescent="0.3">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s="5">
        <v>422.7</v>
      </c>
      <c r="U4387" t="s">
        <v>24</v>
      </c>
      <c r="V4387" s="5">
        <f>IFERROR(VALUE(TRIM(TelcoData2[[#This Row],[TotalCharges]])),"")</f>
        <v>422.7</v>
      </c>
      <c r="W4387">
        <f>IF(TelcoData2[[#This Row],[Churn]]="Yes",1,0)</f>
        <v>0</v>
      </c>
      <c r="X4387" t="str">
        <f>IF(TelcoData2[[#This Row],[tenure]]&lt;=12,"0-12 Months",
IF(TelcoData2[[#This Row],[tenure]]&lt;=24,"13-24 Months",
IF(TelcoData2[[#This Row],[tenure]]&lt;=36,"25-36 Months",
IF(TelcoData2[[#This Row],[tenure]]&lt;=48,"37-48 Months",
IF(TelcoData2[[#This Row],[tenure]]&lt;=60,"49-60 Months",
"61-72 Months")))))</f>
        <v>13-24 Months</v>
      </c>
    </row>
    <row r="4388" spans="1:24" x14ac:dyDescent="0.3">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s="5">
        <v>3046.4</v>
      </c>
      <c r="U4388" t="s">
        <v>23</v>
      </c>
      <c r="V4388" s="5">
        <f>IFERROR(VALUE(TRIM(TelcoData2[[#This Row],[TotalCharges]])),"")</f>
        <v>3046.4</v>
      </c>
      <c r="W4388">
        <f>IF(TelcoData2[[#This Row],[Churn]]="Yes",1,0)</f>
        <v>1</v>
      </c>
      <c r="X4388" t="str">
        <f>IF(TelcoData2[[#This Row],[tenure]]&lt;=12,"0-12 Months",
IF(TelcoData2[[#This Row],[tenure]]&lt;=24,"13-24 Months",
IF(TelcoData2[[#This Row],[tenure]]&lt;=36,"25-36 Months",
IF(TelcoData2[[#This Row],[tenure]]&lt;=48,"37-48 Months",
IF(TelcoData2[[#This Row],[tenure]]&lt;=60,"49-60 Months",
"61-72 Months")))))</f>
        <v>49-60 Months</v>
      </c>
    </row>
    <row r="4389" spans="1:24" x14ac:dyDescent="0.3">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s="5">
        <v>20.25</v>
      </c>
      <c r="U4389" t="s">
        <v>24</v>
      </c>
      <c r="V4389" s="5">
        <f>IFERROR(VALUE(TRIM(TelcoData2[[#This Row],[TotalCharges]])),"")</f>
        <v>20.25</v>
      </c>
      <c r="W4389">
        <f>IF(TelcoData2[[#This Row],[Churn]]="Yes",1,0)</f>
        <v>0</v>
      </c>
      <c r="X4389" t="str">
        <f>IF(TelcoData2[[#This Row],[tenure]]&lt;=12,"0-12 Months",
IF(TelcoData2[[#This Row],[tenure]]&lt;=24,"13-24 Months",
IF(TelcoData2[[#This Row],[tenure]]&lt;=36,"25-36 Months",
IF(TelcoData2[[#This Row],[tenure]]&lt;=48,"37-48 Months",
IF(TelcoData2[[#This Row],[tenure]]&lt;=60,"49-60 Months",
"61-72 Months")))))</f>
        <v>0-12 Months</v>
      </c>
    </row>
    <row r="4390" spans="1:24" x14ac:dyDescent="0.3">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s="5">
        <v>358.05</v>
      </c>
      <c r="U4390" t="s">
        <v>24</v>
      </c>
      <c r="V4390" s="5">
        <f>IFERROR(VALUE(TRIM(TelcoData2[[#This Row],[TotalCharges]])),"")</f>
        <v>358.05</v>
      </c>
      <c r="W4390">
        <f>IF(TelcoData2[[#This Row],[Churn]]="Yes",1,0)</f>
        <v>0</v>
      </c>
      <c r="X4390" t="str">
        <f>IF(TelcoData2[[#This Row],[tenure]]&lt;=12,"0-12 Months",
IF(TelcoData2[[#This Row],[tenure]]&lt;=24,"13-24 Months",
IF(TelcoData2[[#This Row],[tenure]]&lt;=36,"25-36 Months",
IF(TelcoData2[[#This Row],[tenure]]&lt;=48,"37-48 Months",
IF(TelcoData2[[#This Row],[tenure]]&lt;=60,"49-60 Months",
"61-72 Months")))))</f>
        <v>13-24 Months</v>
      </c>
    </row>
    <row r="4391" spans="1:24" x14ac:dyDescent="0.3">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s="5">
        <v>2936.25</v>
      </c>
      <c r="U4391" t="s">
        <v>24</v>
      </c>
      <c r="V4391" s="5">
        <f>IFERROR(VALUE(TRIM(TelcoData2[[#This Row],[TotalCharges]])),"")</f>
        <v>2936.25</v>
      </c>
      <c r="W4391">
        <f>IF(TelcoData2[[#This Row],[Churn]]="Yes",1,0)</f>
        <v>0</v>
      </c>
      <c r="X4391" t="str">
        <f>IF(TelcoData2[[#This Row],[tenure]]&lt;=12,"0-12 Months",
IF(TelcoData2[[#This Row],[tenure]]&lt;=24,"13-24 Months",
IF(TelcoData2[[#This Row],[tenure]]&lt;=36,"25-36 Months",
IF(TelcoData2[[#This Row],[tenure]]&lt;=48,"37-48 Months",
IF(TelcoData2[[#This Row],[tenure]]&lt;=60,"49-60 Months",
"61-72 Months")))))</f>
        <v>25-36 Months</v>
      </c>
    </row>
    <row r="4392" spans="1:24" x14ac:dyDescent="0.3">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s="5">
        <v>1271.8</v>
      </c>
      <c r="U4392" t="s">
        <v>24</v>
      </c>
      <c r="V4392" s="5">
        <f>IFERROR(VALUE(TRIM(TelcoData2[[#This Row],[TotalCharges]])),"")</f>
        <v>1271.8</v>
      </c>
      <c r="W4392">
        <f>IF(TelcoData2[[#This Row],[Churn]]="Yes",1,0)</f>
        <v>0</v>
      </c>
      <c r="X4392" t="str">
        <f>IF(TelcoData2[[#This Row],[tenure]]&lt;=12,"0-12 Months",
IF(TelcoData2[[#This Row],[tenure]]&lt;=24,"13-24 Months",
IF(TelcoData2[[#This Row],[tenure]]&lt;=36,"25-36 Months",
IF(TelcoData2[[#This Row],[tenure]]&lt;=48,"37-48 Months",
IF(TelcoData2[[#This Row],[tenure]]&lt;=60,"49-60 Months",
"61-72 Months")))))</f>
        <v>13-24 Months</v>
      </c>
    </row>
    <row r="4393" spans="1:24" x14ac:dyDescent="0.3">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s="5">
        <v>530.04999999999995</v>
      </c>
      <c r="U4393" t="s">
        <v>24</v>
      </c>
      <c r="V4393" s="5">
        <f>IFERROR(VALUE(TRIM(TelcoData2[[#This Row],[TotalCharges]])),"")</f>
        <v>530.04999999999995</v>
      </c>
      <c r="W4393">
        <f>IF(TelcoData2[[#This Row],[Churn]]="Yes",1,0)</f>
        <v>0</v>
      </c>
      <c r="X4393" t="str">
        <f>IF(TelcoData2[[#This Row],[tenure]]&lt;=12,"0-12 Months",
IF(TelcoData2[[#This Row],[tenure]]&lt;=24,"13-24 Months",
IF(TelcoData2[[#This Row],[tenure]]&lt;=36,"25-36 Months",
IF(TelcoData2[[#This Row],[tenure]]&lt;=48,"37-48 Months",
IF(TelcoData2[[#This Row],[tenure]]&lt;=60,"49-60 Months",
"61-72 Months")))))</f>
        <v>0-12 Months</v>
      </c>
    </row>
    <row r="4394" spans="1:24" x14ac:dyDescent="0.3">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s="5">
        <v>19.2</v>
      </c>
      <c r="U4394" t="s">
        <v>24</v>
      </c>
      <c r="V4394" s="5">
        <f>IFERROR(VALUE(TRIM(TelcoData2[[#This Row],[TotalCharges]])),"")</f>
        <v>19.2</v>
      </c>
      <c r="W4394">
        <f>IF(TelcoData2[[#This Row],[Churn]]="Yes",1,0)</f>
        <v>0</v>
      </c>
      <c r="X4394" t="str">
        <f>IF(TelcoData2[[#This Row],[tenure]]&lt;=12,"0-12 Months",
IF(TelcoData2[[#This Row],[tenure]]&lt;=24,"13-24 Months",
IF(TelcoData2[[#This Row],[tenure]]&lt;=36,"25-36 Months",
IF(TelcoData2[[#This Row],[tenure]]&lt;=48,"37-48 Months",
IF(TelcoData2[[#This Row],[tenure]]&lt;=60,"49-60 Months",
"61-72 Months")))))</f>
        <v>0-12 Months</v>
      </c>
    </row>
    <row r="4395" spans="1:24" x14ac:dyDescent="0.3">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s="5">
        <v>1808.7</v>
      </c>
      <c r="U4395" t="s">
        <v>23</v>
      </c>
      <c r="V4395" s="5">
        <f>IFERROR(VALUE(TRIM(TelcoData2[[#This Row],[TotalCharges]])),"")</f>
        <v>1808.7</v>
      </c>
      <c r="W4395">
        <f>IF(TelcoData2[[#This Row],[Churn]]="Yes",1,0)</f>
        <v>1</v>
      </c>
      <c r="X4395" t="str">
        <f>IF(TelcoData2[[#This Row],[tenure]]&lt;=12,"0-12 Months",
IF(TelcoData2[[#This Row],[tenure]]&lt;=24,"13-24 Months",
IF(TelcoData2[[#This Row],[tenure]]&lt;=36,"25-36 Months",
IF(TelcoData2[[#This Row],[tenure]]&lt;=48,"37-48 Months",
IF(TelcoData2[[#This Row],[tenure]]&lt;=60,"49-60 Months",
"61-72 Months")))))</f>
        <v>13-24 Months</v>
      </c>
    </row>
    <row r="4396" spans="1:24" x14ac:dyDescent="0.3">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s="5">
        <v>1144.5999999999999</v>
      </c>
      <c r="U4396" t="s">
        <v>24</v>
      </c>
      <c r="V4396" s="5">
        <f>IFERROR(VALUE(TRIM(TelcoData2[[#This Row],[TotalCharges]])),"")</f>
        <v>1144.5999999999999</v>
      </c>
      <c r="W4396">
        <f>IF(TelcoData2[[#This Row],[Churn]]="Yes",1,0)</f>
        <v>0</v>
      </c>
      <c r="X4396" t="str">
        <f>IF(TelcoData2[[#This Row],[tenure]]&lt;=12,"0-12 Months",
IF(TelcoData2[[#This Row],[tenure]]&lt;=24,"13-24 Months",
IF(TelcoData2[[#This Row],[tenure]]&lt;=36,"25-36 Months",
IF(TelcoData2[[#This Row],[tenure]]&lt;=48,"37-48 Months",
IF(TelcoData2[[#This Row],[tenure]]&lt;=60,"49-60 Months",
"61-72 Months")))))</f>
        <v>13-24 Months</v>
      </c>
    </row>
    <row r="4397" spans="1:24" x14ac:dyDescent="0.3">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s="5">
        <v>7446.9</v>
      </c>
      <c r="U4397" t="s">
        <v>23</v>
      </c>
      <c r="V4397" s="5">
        <f>IFERROR(VALUE(TRIM(TelcoData2[[#This Row],[TotalCharges]])),"")</f>
        <v>7446.9</v>
      </c>
      <c r="W4397">
        <f>IF(TelcoData2[[#This Row],[Churn]]="Yes",1,0)</f>
        <v>1</v>
      </c>
      <c r="X4397" t="str">
        <f>IF(TelcoData2[[#This Row],[tenure]]&lt;=12,"0-12 Months",
IF(TelcoData2[[#This Row],[tenure]]&lt;=24,"13-24 Months",
IF(TelcoData2[[#This Row],[tenure]]&lt;=36,"25-36 Months",
IF(TelcoData2[[#This Row],[tenure]]&lt;=48,"37-48 Months",
IF(TelcoData2[[#This Row],[tenure]]&lt;=60,"49-60 Months",
"61-72 Months")))))</f>
        <v>61-72 Months</v>
      </c>
    </row>
    <row r="4398" spans="1:24" x14ac:dyDescent="0.3">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s="5">
        <v>25.1</v>
      </c>
      <c r="U4398" t="s">
        <v>23</v>
      </c>
      <c r="V4398" s="5">
        <f>IFERROR(VALUE(TRIM(TelcoData2[[#This Row],[TotalCharges]])),"")</f>
        <v>25.1</v>
      </c>
      <c r="W4398">
        <f>IF(TelcoData2[[#This Row],[Churn]]="Yes",1,0)</f>
        <v>1</v>
      </c>
      <c r="X4398" t="str">
        <f>IF(TelcoData2[[#This Row],[tenure]]&lt;=12,"0-12 Months",
IF(TelcoData2[[#This Row],[tenure]]&lt;=24,"13-24 Months",
IF(TelcoData2[[#This Row],[tenure]]&lt;=36,"25-36 Months",
IF(TelcoData2[[#This Row],[tenure]]&lt;=48,"37-48 Months",
IF(TelcoData2[[#This Row],[tenure]]&lt;=60,"49-60 Months",
"61-72 Months")))))</f>
        <v>0-12 Months</v>
      </c>
    </row>
    <row r="4399" spans="1:24" x14ac:dyDescent="0.3">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s="5">
        <v>7556.9</v>
      </c>
      <c r="U4399" t="s">
        <v>24</v>
      </c>
      <c r="V4399" s="5">
        <f>IFERROR(VALUE(TRIM(TelcoData2[[#This Row],[TotalCharges]])),"")</f>
        <v>7556.9</v>
      </c>
      <c r="W4399">
        <f>IF(TelcoData2[[#This Row],[Churn]]="Yes",1,0)</f>
        <v>0</v>
      </c>
      <c r="X4399" t="str">
        <f>IF(TelcoData2[[#This Row],[tenure]]&lt;=12,"0-12 Months",
IF(TelcoData2[[#This Row],[tenure]]&lt;=24,"13-24 Months",
IF(TelcoData2[[#This Row],[tenure]]&lt;=36,"25-36 Months",
IF(TelcoData2[[#This Row],[tenure]]&lt;=48,"37-48 Months",
IF(TelcoData2[[#This Row],[tenure]]&lt;=60,"49-60 Months",
"61-72 Months")))))</f>
        <v>61-72 Months</v>
      </c>
    </row>
    <row r="4400" spans="1:24" x14ac:dyDescent="0.3">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s="5">
        <v>4858.7</v>
      </c>
      <c r="U4400" t="s">
        <v>24</v>
      </c>
      <c r="V4400" s="5">
        <f>IFERROR(VALUE(TRIM(TelcoData2[[#This Row],[TotalCharges]])),"")</f>
        <v>4858.7</v>
      </c>
      <c r="W4400">
        <f>IF(TelcoData2[[#This Row],[Churn]]="Yes",1,0)</f>
        <v>0</v>
      </c>
      <c r="X4400" t="str">
        <f>IF(TelcoData2[[#This Row],[tenure]]&lt;=12,"0-12 Months",
IF(TelcoData2[[#This Row],[tenure]]&lt;=24,"13-24 Months",
IF(TelcoData2[[#This Row],[tenure]]&lt;=36,"25-36 Months",
IF(TelcoData2[[#This Row],[tenure]]&lt;=48,"37-48 Months",
IF(TelcoData2[[#This Row],[tenure]]&lt;=60,"49-60 Months",
"61-72 Months")))))</f>
        <v>61-72 Months</v>
      </c>
    </row>
    <row r="4401" spans="1:24" x14ac:dyDescent="0.3">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s="5">
        <v>6595</v>
      </c>
      <c r="U4401" t="s">
        <v>24</v>
      </c>
      <c r="V4401" s="5">
        <f>IFERROR(VALUE(TRIM(TelcoData2[[#This Row],[TotalCharges]])),"")</f>
        <v>6595</v>
      </c>
      <c r="W4401">
        <f>IF(TelcoData2[[#This Row],[Churn]]="Yes",1,0)</f>
        <v>0</v>
      </c>
      <c r="X4401" t="str">
        <f>IF(TelcoData2[[#This Row],[tenure]]&lt;=12,"0-12 Months",
IF(TelcoData2[[#This Row],[tenure]]&lt;=24,"13-24 Months",
IF(TelcoData2[[#This Row],[tenure]]&lt;=36,"25-36 Months",
IF(TelcoData2[[#This Row],[tenure]]&lt;=48,"37-48 Months",
IF(TelcoData2[[#This Row],[tenure]]&lt;=60,"49-60 Months",
"61-72 Months")))))</f>
        <v>61-72 Months</v>
      </c>
    </row>
    <row r="4402" spans="1:24" x14ac:dyDescent="0.3">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s="5">
        <v>149.05000000000001</v>
      </c>
      <c r="U4402" t="s">
        <v>24</v>
      </c>
      <c r="V4402" s="5">
        <f>IFERROR(VALUE(TRIM(TelcoData2[[#This Row],[TotalCharges]])),"")</f>
        <v>149.05000000000001</v>
      </c>
      <c r="W4402">
        <f>IF(TelcoData2[[#This Row],[Churn]]="Yes",1,0)</f>
        <v>0</v>
      </c>
      <c r="X4402" t="str">
        <f>IF(TelcoData2[[#This Row],[tenure]]&lt;=12,"0-12 Months",
IF(TelcoData2[[#This Row],[tenure]]&lt;=24,"13-24 Months",
IF(TelcoData2[[#This Row],[tenure]]&lt;=36,"25-36 Months",
IF(TelcoData2[[#This Row],[tenure]]&lt;=48,"37-48 Months",
IF(TelcoData2[[#This Row],[tenure]]&lt;=60,"49-60 Months",
"61-72 Months")))))</f>
        <v>0-12 Months</v>
      </c>
    </row>
    <row r="4403" spans="1:24" x14ac:dyDescent="0.3">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s="5">
        <v>4972.1000000000004</v>
      </c>
      <c r="U4403" t="s">
        <v>24</v>
      </c>
      <c r="V4403" s="5">
        <f>IFERROR(VALUE(TRIM(TelcoData2[[#This Row],[TotalCharges]])),"")</f>
        <v>4972.1000000000004</v>
      </c>
      <c r="W4403">
        <f>IF(TelcoData2[[#This Row],[Churn]]="Yes",1,0)</f>
        <v>0</v>
      </c>
      <c r="X4403" t="str">
        <f>IF(TelcoData2[[#This Row],[tenure]]&lt;=12,"0-12 Months",
IF(TelcoData2[[#This Row],[tenure]]&lt;=24,"13-24 Months",
IF(TelcoData2[[#This Row],[tenure]]&lt;=36,"25-36 Months",
IF(TelcoData2[[#This Row],[tenure]]&lt;=48,"37-48 Months",
IF(TelcoData2[[#This Row],[tenure]]&lt;=60,"49-60 Months",
"61-72 Months")))))</f>
        <v>37-48 Months</v>
      </c>
    </row>
    <row r="4404" spans="1:24" x14ac:dyDescent="0.3">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s="5">
        <v>1880.85</v>
      </c>
      <c r="U4404" t="s">
        <v>23</v>
      </c>
      <c r="V4404" s="5">
        <f>IFERROR(VALUE(TRIM(TelcoData2[[#This Row],[TotalCharges]])),"")</f>
        <v>1880.85</v>
      </c>
      <c r="W4404">
        <f>IF(TelcoData2[[#This Row],[Churn]]="Yes",1,0)</f>
        <v>1</v>
      </c>
      <c r="X4404" t="str">
        <f>IF(TelcoData2[[#This Row],[tenure]]&lt;=12,"0-12 Months",
IF(TelcoData2[[#This Row],[tenure]]&lt;=24,"13-24 Months",
IF(TelcoData2[[#This Row],[tenure]]&lt;=36,"25-36 Months",
IF(TelcoData2[[#This Row],[tenure]]&lt;=48,"37-48 Months",
IF(TelcoData2[[#This Row],[tenure]]&lt;=60,"49-60 Months",
"61-72 Months")))))</f>
        <v>37-48 Months</v>
      </c>
    </row>
    <row r="4405" spans="1:24" x14ac:dyDescent="0.3">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s="5">
        <v>2045.55</v>
      </c>
      <c r="U4405" t="s">
        <v>24</v>
      </c>
      <c r="V4405" s="5">
        <f>IFERROR(VALUE(TRIM(TelcoData2[[#This Row],[TotalCharges]])),"")</f>
        <v>2045.55</v>
      </c>
      <c r="W4405">
        <f>IF(TelcoData2[[#This Row],[Churn]]="Yes",1,0)</f>
        <v>0</v>
      </c>
      <c r="X4405" t="str">
        <f>IF(TelcoData2[[#This Row],[tenure]]&lt;=12,"0-12 Months",
IF(TelcoData2[[#This Row],[tenure]]&lt;=24,"13-24 Months",
IF(TelcoData2[[#This Row],[tenure]]&lt;=36,"25-36 Months",
IF(TelcoData2[[#This Row],[tenure]]&lt;=48,"37-48 Months",
IF(TelcoData2[[#This Row],[tenure]]&lt;=60,"49-60 Months",
"61-72 Months")))))</f>
        <v>25-36 Months</v>
      </c>
    </row>
    <row r="4406" spans="1:24" x14ac:dyDescent="0.3">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s="5">
        <v>2187.15</v>
      </c>
      <c r="U4406" t="s">
        <v>24</v>
      </c>
      <c r="V4406" s="5">
        <f>IFERROR(VALUE(TRIM(TelcoData2[[#This Row],[TotalCharges]])),"")</f>
        <v>2187.15</v>
      </c>
      <c r="W4406">
        <f>IF(TelcoData2[[#This Row],[Churn]]="Yes",1,0)</f>
        <v>0</v>
      </c>
      <c r="X4406" t="str">
        <f>IF(TelcoData2[[#This Row],[tenure]]&lt;=12,"0-12 Months",
IF(TelcoData2[[#This Row],[tenure]]&lt;=24,"13-24 Months",
IF(TelcoData2[[#This Row],[tenure]]&lt;=36,"25-36 Months",
IF(TelcoData2[[#This Row],[tenure]]&lt;=48,"37-48 Months",
IF(TelcoData2[[#This Row],[tenure]]&lt;=60,"49-60 Months",
"61-72 Months")))))</f>
        <v>13-24 Months</v>
      </c>
    </row>
    <row r="4407" spans="1:24" x14ac:dyDescent="0.3">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s="5">
        <v>477.55</v>
      </c>
      <c r="U4407" t="s">
        <v>23</v>
      </c>
      <c r="V4407" s="5">
        <f>IFERROR(VALUE(TRIM(TelcoData2[[#This Row],[TotalCharges]])),"")</f>
        <v>477.55</v>
      </c>
      <c r="W4407">
        <f>IF(TelcoData2[[#This Row],[Churn]]="Yes",1,0)</f>
        <v>1</v>
      </c>
      <c r="X4407" t="str">
        <f>IF(TelcoData2[[#This Row],[tenure]]&lt;=12,"0-12 Months",
IF(TelcoData2[[#This Row],[tenure]]&lt;=24,"13-24 Months",
IF(TelcoData2[[#This Row],[tenure]]&lt;=36,"25-36 Months",
IF(TelcoData2[[#This Row],[tenure]]&lt;=48,"37-48 Months",
IF(TelcoData2[[#This Row],[tenure]]&lt;=60,"49-60 Months",
"61-72 Months")))))</f>
        <v>0-12 Months</v>
      </c>
    </row>
    <row r="4408" spans="1:24" x14ac:dyDescent="0.3">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s="5">
        <v>2976.95</v>
      </c>
      <c r="U4408" t="s">
        <v>24</v>
      </c>
      <c r="V4408" s="5">
        <f>IFERROR(VALUE(TRIM(TelcoData2[[#This Row],[TotalCharges]])),"")</f>
        <v>2976.95</v>
      </c>
      <c r="W4408">
        <f>IF(TelcoData2[[#This Row],[Churn]]="Yes",1,0)</f>
        <v>0</v>
      </c>
      <c r="X4408" t="str">
        <f>IF(TelcoData2[[#This Row],[tenure]]&lt;=12,"0-12 Months",
IF(TelcoData2[[#This Row],[tenure]]&lt;=24,"13-24 Months",
IF(TelcoData2[[#This Row],[tenure]]&lt;=36,"25-36 Months",
IF(TelcoData2[[#This Row],[tenure]]&lt;=48,"37-48 Months",
IF(TelcoData2[[#This Row],[tenure]]&lt;=60,"49-60 Months",
"61-72 Months")))))</f>
        <v>37-48 Months</v>
      </c>
    </row>
    <row r="4409" spans="1:24" x14ac:dyDescent="0.3">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s="5">
        <v>178.7</v>
      </c>
      <c r="U4409" t="s">
        <v>24</v>
      </c>
      <c r="V4409" s="5">
        <f>IFERROR(VALUE(TRIM(TelcoData2[[#This Row],[TotalCharges]])),"")</f>
        <v>178.7</v>
      </c>
      <c r="W4409">
        <f>IF(TelcoData2[[#This Row],[Churn]]="Yes",1,0)</f>
        <v>0</v>
      </c>
      <c r="X4409" t="str">
        <f>IF(TelcoData2[[#This Row],[tenure]]&lt;=12,"0-12 Months",
IF(TelcoData2[[#This Row],[tenure]]&lt;=24,"13-24 Months",
IF(TelcoData2[[#This Row],[tenure]]&lt;=36,"25-36 Months",
IF(TelcoData2[[#This Row],[tenure]]&lt;=48,"37-48 Months",
IF(TelcoData2[[#This Row],[tenure]]&lt;=60,"49-60 Months",
"61-72 Months")))))</f>
        <v>0-12 Months</v>
      </c>
    </row>
    <row r="4410" spans="1:24" x14ac:dyDescent="0.3">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s="5">
        <v>5025.8500000000004</v>
      </c>
      <c r="U4410" t="s">
        <v>24</v>
      </c>
      <c r="V4410" s="5">
        <f>IFERROR(VALUE(TRIM(TelcoData2[[#This Row],[TotalCharges]])),"")</f>
        <v>5025.8500000000004</v>
      </c>
      <c r="W4410">
        <f>IF(TelcoData2[[#This Row],[Churn]]="Yes",1,0)</f>
        <v>0</v>
      </c>
      <c r="X4410" t="str">
        <f>IF(TelcoData2[[#This Row],[tenure]]&lt;=12,"0-12 Months",
IF(TelcoData2[[#This Row],[tenure]]&lt;=24,"13-24 Months",
IF(TelcoData2[[#This Row],[tenure]]&lt;=36,"25-36 Months",
IF(TelcoData2[[#This Row],[tenure]]&lt;=48,"37-48 Months",
IF(TelcoData2[[#This Row],[tenure]]&lt;=60,"49-60 Months",
"61-72 Months")))))</f>
        <v>61-72 Months</v>
      </c>
    </row>
    <row r="4411" spans="1:24" x14ac:dyDescent="0.3">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s="5">
        <v>3353.4</v>
      </c>
      <c r="U4411" t="s">
        <v>24</v>
      </c>
      <c r="V4411" s="5">
        <f>IFERROR(VALUE(TRIM(TelcoData2[[#This Row],[TotalCharges]])),"")</f>
        <v>3353.4</v>
      </c>
      <c r="W4411">
        <f>IF(TelcoData2[[#This Row],[Churn]]="Yes",1,0)</f>
        <v>0</v>
      </c>
      <c r="X4411" t="str">
        <f>IF(TelcoData2[[#This Row],[tenure]]&lt;=12,"0-12 Months",
IF(TelcoData2[[#This Row],[tenure]]&lt;=24,"13-24 Months",
IF(TelcoData2[[#This Row],[tenure]]&lt;=36,"25-36 Months",
IF(TelcoData2[[#This Row],[tenure]]&lt;=48,"37-48 Months",
IF(TelcoData2[[#This Row],[tenure]]&lt;=60,"49-60 Months",
"61-72 Months")))))</f>
        <v>61-72 Months</v>
      </c>
    </row>
    <row r="4412" spans="1:24" x14ac:dyDescent="0.3">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s="5">
        <v>1461.15</v>
      </c>
      <c r="U4412" t="s">
        <v>24</v>
      </c>
      <c r="V4412" s="5">
        <f>IFERROR(VALUE(TRIM(TelcoData2[[#This Row],[TotalCharges]])),"")</f>
        <v>1461.15</v>
      </c>
      <c r="W4412">
        <f>IF(TelcoData2[[#This Row],[Churn]]="Yes",1,0)</f>
        <v>0</v>
      </c>
      <c r="X4412" t="str">
        <f>IF(TelcoData2[[#This Row],[tenure]]&lt;=12,"0-12 Months",
IF(TelcoData2[[#This Row],[tenure]]&lt;=24,"13-24 Months",
IF(TelcoData2[[#This Row],[tenure]]&lt;=36,"25-36 Months",
IF(TelcoData2[[#This Row],[tenure]]&lt;=48,"37-48 Months",
IF(TelcoData2[[#This Row],[tenure]]&lt;=60,"49-60 Months",
"61-72 Months")))))</f>
        <v>13-24 Months</v>
      </c>
    </row>
    <row r="4413" spans="1:24" x14ac:dyDescent="0.3">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s="5">
        <v>2782.4</v>
      </c>
      <c r="U4413" t="s">
        <v>24</v>
      </c>
      <c r="V4413" s="5">
        <f>IFERROR(VALUE(TRIM(TelcoData2[[#This Row],[TotalCharges]])),"")</f>
        <v>2782.4</v>
      </c>
      <c r="W4413">
        <f>IF(TelcoData2[[#This Row],[Churn]]="Yes",1,0)</f>
        <v>0</v>
      </c>
      <c r="X4413" t="str">
        <f>IF(TelcoData2[[#This Row],[tenure]]&lt;=12,"0-12 Months",
IF(TelcoData2[[#This Row],[tenure]]&lt;=24,"13-24 Months",
IF(TelcoData2[[#This Row],[tenure]]&lt;=36,"25-36 Months",
IF(TelcoData2[[#This Row],[tenure]]&lt;=48,"37-48 Months",
IF(TelcoData2[[#This Row],[tenure]]&lt;=60,"49-60 Months",
"61-72 Months")))))</f>
        <v>49-60 Months</v>
      </c>
    </row>
    <row r="4414" spans="1:24" x14ac:dyDescent="0.3">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s="5">
        <v>1699.15</v>
      </c>
      <c r="U4414" t="s">
        <v>24</v>
      </c>
      <c r="V4414" s="5">
        <f>IFERROR(VALUE(TRIM(TelcoData2[[#This Row],[TotalCharges]])),"")</f>
        <v>1699.15</v>
      </c>
      <c r="W4414">
        <f>IF(TelcoData2[[#This Row],[Churn]]="Yes",1,0)</f>
        <v>0</v>
      </c>
      <c r="X4414" t="str">
        <f>IF(TelcoData2[[#This Row],[tenure]]&lt;=12,"0-12 Months",
IF(TelcoData2[[#This Row],[tenure]]&lt;=24,"13-24 Months",
IF(TelcoData2[[#This Row],[tenure]]&lt;=36,"25-36 Months",
IF(TelcoData2[[#This Row],[tenure]]&lt;=48,"37-48 Months",
IF(TelcoData2[[#This Row],[tenure]]&lt;=60,"49-60 Months",
"61-72 Months")))))</f>
        <v>61-72 Months</v>
      </c>
    </row>
    <row r="4415" spans="1:24" x14ac:dyDescent="0.3">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s="5">
        <v>1496.9</v>
      </c>
      <c r="U4415" t="s">
        <v>23</v>
      </c>
      <c r="V4415" s="5">
        <f>IFERROR(VALUE(TRIM(TelcoData2[[#This Row],[TotalCharges]])),"")</f>
        <v>1496.9</v>
      </c>
      <c r="W4415">
        <f>IF(TelcoData2[[#This Row],[Churn]]="Yes",1,0)</f>
        <v>1</v>
      </c>
      <c r="X4415" t="str">
        <f>IF(TelcoData2[[#This Row],[tenure]]&lt;=12,"0-12 Months",
IF(TelcoData2[[#This Row],[tenure]]&lt;=24,"13-24 Months",
IF(TelcoData2[[#This Row],[tenure]]&lt;=36,"25-36 Months",
IF(TelcoData2[[#This Row],[tenure]]&lt;=48,"37-48 Months",
IF(TelcoData2[[#This Row],[tenure]]&lt;=60,"49-60 Months",
"61-72 Months")))))</f>
        <v>13-24 Months</v>
      </c>
    </row>
    <row r="4416" spans="1:24" x14ac:dyDescent="0.3">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s="5">
        <v>452.2</v>
      </c>
      <c r="U4416" t="s">
        <v>24</v>
      </c>
      <c r="V4416" s="5">
        <f>IFERROR(VALUE(TRIM(TelcoData2[[#This Row],[TotalCharges]])),"")</f>
        <v>452.2</v>
      </c>
      <c r="W4416">
        <f>IF(TelcoData2[[#This Row],[Churn]]="Yes",1,0)</f>
        <v>0</v>
      </c>
      <c r="X4416" t="str">
        <f>IF(TelcoData2[[#This Row],[tenure]]&lt;=12,"0-12 Months",
IF(TelcoData2[[#This Row],[tenure]]&lt;=24,"13-24 Months",
IF(TelcoData2[[#This Row],[tenure]]&lt;=36,"25-36 Months",
IF(TelcoData2[[#This Row],[tenure]]&lt;=48,"37-48 Months",
IF(TelcoData2[[#This Row],[tenure]]&lt;=60,"49-60 Months",
"61-72 Months")))))</f>
        <v>13-24 Months</v>
      </c>
    </row>
    <row r="4417" spans="1:24" x14ac:dyDescent="0.3">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s="5">
        <v>4428.45</v>
      </c>
      <c r="U4417" t="s">
        <v>24</v>
      </c>
      <c r="V4417" s="5">
        <f>IFERROR(VALUE(TRIM(TelcoData2[[#This Row],[TotalCharges]])),"")</f>
        <v>4428.45</v>
      </c>
      <c r="W4417">
        <f>IF(TelcoData2[[#This Row],[Churn]]="Yes",1,0)</f>
        <v>0</v>
      </c>
      <c r="X4417" t="str">
        <f>IF(TelcoData2[[#This Row],[tenure]]&lt;=12,"0-12 Months",
IF(TelcoData2[[#This Row],[tenure]]&lt;=24,"13-24 Months",
IF(TelcoData2[[#This Row],[tenure]]&lt;=36,"25-36 Months",
IF(TelcoData2[[#This Row],[tenure]]&lt;=48,"37-48 Months",
IF(TelcoData2[[#This Row],[tenure]]&lt;=60,"49-60 Months",
"61-72 Months")))))</f>
        <v>61-72 Months</v>
      </c>
    </row>
    <row r="4418" spans="1:24" x14ac:dyDescent="0.3">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s="5">
        <v>1322.55</v>
      </c>
      <c r="U4418" t="s">
        <v>24</v>
      </c>
      <c r="V4418" s="5">
        <f>IFERROR(VALUE(TRIM(TelcoData2[[#This Row],[TotalCharges]])),"")</f>
        <v>1322.55</v>
      </c>
      <c r="W4418">
        <f>IF(TelcoData2[[#This Row],[Churn]]="Yes",1,0)</f>
        <v>0</v>
      </c>
      <c r="X4418" t="str">
        <f>IF(TelcoData2[[#This Row],[tenure]]&lt;=12,"0-12 Months",
IF(TelcoData2[[#This Row],[tenure]]&lt;=24,"13-24 Months",
IF(TelcoData2[[#This Row],[tenure]]&lt;=36,"25-36 Months",
IF(TelcoData2[[#This Row],[tenure]]&lt;=48,"37-48 Months",
IF(TelcoData2[[#This Row],[tenure]]&lt;=60,"49-60 Months",
"61-72 Months")))))</f>
        <v>13-24 Months</v>
      </c>
    </row>
    <row r="4419" spans="1:24" x14ac:dyDescent="0.3">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s="5">
        <v>70.45</v>
      </c>
      <c r="U4419" t="s">
        <v>23</v>
      </c>
      <c r="V4419" s="5">
        <f>IFERROR(VALUE(TRIM(TelcoData2[[#This Row],[TotalCharges]])),"")</f>
        <v>70.45</v>
      </c>
      <c r="W4419">
        <f>IF(TelcoData2[[#This Row],[Churn]]="Yes",1,0)</f>
        <v>1</v>
      </c>
      <c r="X4419" t="str">
        <f>IF(TelcoData2[[#This Row],[tenure]]&lt;=12,"0-12 Months",
IF(TelcoData2[[#This Row],[tenure]]&lt;=24,"13-24 Months",
IF(TelcoData2[[#This Row],[tenure]]&lt;=36,"25-36 Months",
IF(TelcoData2[[#This Row],[tenure]]&lt;=48,"37-48 Months",
IF(TelcoData2[[#This Row],[tenure]]&lt;=60,"49-60 Months",
"61-72 Months")))))</f>
        <v>0-12 Months</v>
      </c>
    </row>
    <row r="4420" spans="1:24" x14ac:dyDescent="0.3">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s="5">
        <v>3563.8</v>
      </c>
      <c r="U4420" t="s">
        <v>23</v>
      </c>
      <c r="V4420" s="5">
        <f>IFERROR(VALUE(TRIM(TelcoData2[[#This Row],[TotalCharges]])),"")</f>
        <v>3563.8</v>
      </c>
      <c r="W4420">
        <f>IF(TelcoData2[[#This Row],[Churn]]="Yes",1,0)</f>
        <v>1</v>
      </c>
      <c r="X4420" t="str">
        <f>IF(TelcoData2[[#This Row],[tenure]]&lt;=12,"0-12 Months",
IF(TelcoData2[[#This Row],[tenure]]&lt;=24,"13-24 Months",
IF(TelcoData2[[#This Row],[tenure]]&lt;=36,"25-36 Months",
IF(TelcoData2[[#This Row],[tenure]]&lt;=48,"37-48 Months",
IF(TelcoData2[[#This Row],[tenure]]&lt;=60,"49-60 Months",
"61-72 Months")))))</f>
        <v>49-60 Months</v>
      </c>
    </row>
    <row r="4421" spans="1:24" x14ac:dyDescent="0.3">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s="5">
        <v>139.75</v>
      </c>
      <c r="U4421" t="s">
        <v>24</v>
      </c>
      <c r="V4421" s="5">
        <f>IFERROR(VALUE(TRIM(TelcoData2[[#This Row],[TotalCharges]])),"")</f>
        <v>139.75</v>
      </c>
      <c r="W4421">
        <f>IF(TelcoData2[[#This Row],[Churn]]="Yes",1,0)</f>
        <v>0</v>
      </c>
      <c r="X4421" t="str">
        <f>IF(TelcoData2[[#This Row],[tenure]]&lt;=12,"0-12 Months",
IF(TelcoData2[[#This Row],[tenure]]&lt;=24,"13-24 Months",
IF(TelcoData2[[#This Row],[tenure]]&lt;=36,"25-36 Months",
IF(TelcoData2[[#This Row],[tenure]]&lt;=48,"37-48 Months",
IF(TelcoData2[[#This Row],[tenure]]&lt;=60,"49-60 Months",
"61-72 Months")))))</f>
        <v>0-12 Months</v>
      </c>
    </row>
    <row r="4422" spans="1:24" x14ac:dyDescent="0.3">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s="5">
        <v>1927.3</v>
      </c>
      <c r="U4422" t="s">
        <v>24</v>
      </c>
      <c r="V4422" s="5">
        <f>IFERROR(VALUE(TRIM(TelcoData2[[#This Row],[TotalCharges]])),"")</f>
        <v>1927.3</v>
      </c>
      <c r="W4422">
        <f>IF(TelcoData2[[#This Row],[Churn]]="Yes",1,0)</f>
        <v>0</v>
      </c>
      <c r="X4422" t="str">
        <f>IF(TelcoData2[[#This Row],[tenure]]&lt;=12,"0-12 Months",
IF(TelcoData2[[#This Row],[tenure]]&lt;=24,"13-24 Months",
IF(TelcoData2[[#This Row],[tenure]]&lt;=36,"25-36 Months",
IF(TelcoData2[[#This Row],[tenure]]&lt;=48,"37-48 Months",
IF(TelcoData2[[#This Row],[tenure]]&lt;=60,"49-60 Months",
"61-72 Months")))))</f>
        <v>25-36 Months</v>
      </c>
    </row>
    <row r="4423" spans="1:24" x14ac:dyDescent="0.3">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s="5">
        <v>3000.25</v>
      </c>
      <c r="U4423" t="s">
        <v>24</v>
      </c>
      <c r="V4423" s="5">
        <f>IFERROR(VALUE(TRIM(TelcoData2[[#This Row],[TotalCharges]])),"")</f>
        <v>3000.25</v>
      </c>
      <c r="W4423">
        <f>IF(TelcoData2[[#This Row],[Churn]]="Yes",1,0)</f>
        <v>0</v>
      </c>
      <c r="X4423" t="str">
        <f>IF(TelcoData2[[#This Row],[tenure]]&lt;=12,"0-12 Months",
IF(TelcoData2[[#This Row],[tenure]]&lt;=24,"13-24 Months",
IF(TelcoData2[[#This Row],[tenure]]&lt;=36,"25-36 Months",
IF(TelcoData2[[#This Row],[tenure]]&lt;=48,"37-48 Months",
IF(TelcoData2[[#This Row],[tenure]]&lt;=60,"49-60 Months",
"61-72 Months")))))</f>
        <v>25-36 Months</v>
      </c>
    </row>
    <row r="4424" spans="1:24" x14ac:dyDescent="0.3">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s="5">
        <v>3021.3</v>
      </c>
      <c r="U4424" t="s">
        <v>24</v>
      </c>
      <c r="V4424" s="5">
        <f>IFERROR(VALUE(TRIM(TelcoData2[[#This Row],[TotalCharges]])),"")</f>
        <v>3021.3</v>
      </c>
      <c r="W4424">
        <f>IF(TelcoData2[[#This Row],[Churn]]="Yes",1,0)</f>
        <v>0</v>
      </c>
      <c r="X4424" t="str">
        <f>IF(TelcoData2[[#This Row],[tenure]]&lt;=12,"0-12 Months",
IF(TelcoData2[[#This Row],[tenure]]&lt;=24,"13-24 Months",
IF(TelcoData2[[#This Row],[tenure]]&lt;=36,"25-36 Months",
IF(TelcoData2[[#This Row],[tenure]]&lt;=48,"37-48 Months",
IF(TelcoData2[[#This Row],[tenure]]&lt;=60,"49-60 Months",
"61-72 Months")))))</f>
        <v>25-36 Months</v>
      </c>
    </row>
    <row r="4425" spans="1:24" x14ac:dyDescent="0.3">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s="5">
        <v>2245.4</v>
      </c>
      <c r="U4425" t="s">
        <v>24</v>
      </c>
      <c r="V4425" s="5">
        <f>IFERROR(VALUE(TRIM(TelcoData2[[#This Row],[TotalCharges]])),"")</f>
        <v>2245.4</v>
      </c>
      <c r="W4425">
        <f>IF(TelcoData2[[#This Row],[Churn]]="Yes",1,0)</f>
        <v>0</v>
      </c>
      <c r="X4425" t="str">
        <f>IF(TelcoData2[[#This Row],[tenure]]&lt;=12,"0-12 Months",
IF(TelcoData2[[#This Row],[tenure]]&lt;=24,"13-24 Months",
IF(TelcoData2[[#This Row],[tenure]]&lt;=36,"25-36 Months",
IF(TelcoData2[[#This Row],[tenure]]&lt;=48,"37-48 Months",
IF(TelcoData2[[#This Row],[tenure]]&lt;=60,"49-60 Months",
"61-72 Months")))))</f>
        <v>25-36 Months</v>
      </c>
    </row>
    <row r="4426" spans="1:24" x14ac:dyDescent="0.3">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s="5">
        <v>24.75</v>
      </c>
      <c r="U4426" t="s">
        <v>23</v>
      </c>
      <c r="V4426" s="5">
        <f>IFERROR(VALUE(TRIM(TelcoData2[[#This Row],[TotalCharges]])),"")</f>
        <v>24.75</v>
      </c>
      <c r="W4426">
        <f>IF(TelcoData2[[#This Row],[Churn]]="Yes",1,0)</f>
        <v>1</v>
      </c>
      <c r="X4426" t="str">
        <f>IF(TelcoData2[[#This Row],[tenure]]&lt;=12,"0-12 Months",
IF(TelcoData2[[#This Row],[tenure]]&lt;=24,"13-24 Months",
IF(TelcoData2[[#This Row],[tenure]]&lt;=36,"25-36 Months",
IF(TelcoData2[[#This Row],[tenure]]&lt;=48,"37-48 Months",
IF(TelcoData2[[#This Row],[tenure]]&lt;=60,"49-60 Months",
"61-72 Months")))))</f>
        <v>0-12 Months</v>
      </c>
    </row>
    <row r="4427" spans="1:24" x14ac:dyDescent="0.3">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s="5">
        <v>944.65</v>
      </c>
      <c r="U4427" t="s">
        <v>24</v>
      </c>
      <c r="V4427" s="5">
        <f>IFERROR(VALUE(TRIM(TelcoData2[[#This Row],[TotalCharges]])),"")</f>
        <v>944.65</v>
      </c>
      <c r="W4427">
        <f>IF(TelcoData2[[#This Row],[Churn]]="Yes",1,0)</f>
        <v>0</v>
      </c>
      <c r="X4427" t="str">
        <f>IF(TelcoData2[[#This Row],[tenure]]&lt;=12,"0-12 Months",
IF(TelcoData2[[#This Row],[tenure]]&lt;=24,"13-24 Months",
IF(TelcoData2[[#This Row],[tenure]]&lt;=36,"25-36 Months",
IF(TelcoData2[[#This Row],[tenure]]&lt;=48,"37-48 Months",
IF(TelcoData2[[#This Row],[tenure]]&lt;=60,"49-60 Months",
"61-72 Months")))))</f>
        <v>13-24 Months</v>
      </c>
    </row>
    <row r="4428" spans="1:24" x14ac:dyDescent="0.3">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s="5">
        <v>1264.2</v>
      </c>
      <c r="U4428" t="s">
        <v>24</v>
      </c>
      <c r="V4428" s="5">
        <f>IFERROR(VALUE(TRIM(TelcoData2[[#This Row],[TotalCharges]])),"")</f>
        <v>1264.2</v>
      </c>
      <c r="W4428">
        <f>IF(TelcoData2[[#This Row],[Churn]]="Yes",1,0)</f>
        <v>0</v>
      </c>
      <c r="X4428" t="str">
        <f>IF(TelcoData2[[#This Row],[tenure]]&lt;=12,"0-12 Months",
IF(TelcoData2[[#This Row],[tenure]]&lt;=24,"13-24 Months",
IF(TelcoData2[[#This Row],[tenure]]&lt;=36,"25-36 Months",
IF(TelcoData2[[#This Row],[tenure]]&lt;=48,"37-48 Months",
IF(TelcoData2[[#This Row],[tenure]]&lt;=60,"49-60 Months",
"61-72 Months")))))</f>
        <v>13-24 Months</v>
      </c>
    </row>
    <row r="4429" spans="1:24" x14ac:dyDescent="0.3">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s="5">
        <v>4917.75</v>
      </c>
      <c r="U4429" t="s">
        <v>24</v>
      </c>
      <c r="V4429" s="5">
        <f>IFERROR(VALUE(TRIM(TelcoData2[[#This Row],[TotalCharges]])),"")</f>
        <v>4917.75</v>
      </c>
      <c r="W4429">
        <f>IF(TelcoData2[[#This Row],[Churn]]="Yes",1,0)</f>
        <v>0</v>
      </c>
      <c r="X4429" t="str">
        <f>IF(TelcoData2[[#This Row],[tenure]]&lt;=12,"0-12 Months",
IF(TelcoData2[[#This Row],[tenure]]&lt;=24,"13-24 Months",
IF(TelcoData2[[#This Row],[tenure]]&lt;=36,"25-36 Months",
IF(TelcoData2[[#This Row],[tenure]]&lt;=48,"37-48 Months",
IF(TelcoData2[[#This Row],[tenure]]&lt;=60,"49-60 Months",
"61-72 Months")))))</f>
        <v>49-60 Months</v>
      </c>
    </row>
    <row r="4430" spans="1:24" x14ac:dyDescent="0.3">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s="5">
        <v>2012.7</v>
      </c>
      <c r="U4430" t="s">
        <v>23</v>
      </c>
      <c r="V4430" s="5">
        <f>IFERROR(VALUE(TRIM(TelcoData2[[#This Row],[TotalCharges]])),"")</f>
        <v>2012.7</v>
      </c>
      <c r="W4430">
        <f>IF(TelcoData2[[#This Row],[Churn]]="Yes",1,0)</f>
        <v>1</v>
      </c>
      <c r="X4430" t="str">
        <f>IF(TelcoData2[[#This Row],[tenure]]&lt;=12,"0-12 Months",
IF(TelcoData2[[#This Row],[tenure]]&lt;=24,"13-24 Months",
IF(TelcoData2[[#This Row],[tenure]]&lt;=36,"25-36 Months",
IF(TelcoData2[[#This Row],[tenure]]&lt;=48,"37-48 Months",
IF(TelcoData2[[#This Row],[tenure]]&lt;=60,"49-60 Months",
"61-72 Months")))))</f>
        <v>13-24 Months</v>
      </c>
    </row>
    <row r="4431" spans="1:24" x14ac:dyDescent="0.3">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s="5">
        <v>5743.3</v>
      </c>
      <c r="U4431" t="s">
        <v>24</v>
      </c>
      <c r="V4431" s="5">
        <f>IFERROR(VALUE(TRIM(TelcoData2[[#This Row],[TotalCharges]])),"")</f>
        <v>5743.3</v>
      </c>
      <c r="W4431">
        <f>IF(TelcoData2[[#This Row],[Churn]]="Yes",1,0)</f>
        <v>0</v>
      </c>
      <c r="X4431" t="str">
        <f>IF(TelcoData2[[#This Row],[tenure]]&lt;=12,"0-12 Months",
IF(TelcoData2[[#This Row],[tenure]]&lt;=24,"13-24 Months",
IF(TelcoData2[[#This Row],[tenure]]&lt;=36,"25-36 Months",
IF(TelcoData2[[#This Row],[tenure]]&lt;=48,"37-48 Months",
IF(TelcoData2[[#This Row],[tenure]]&lt;=60,"49-60 Months",
"61-72 Months")))))</f>
        <v>61-72 Months</v>
      </c>
    </row>
    <row r="4432" spans="1:24" x14ac:dyDescent="0.3">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s="5">
        <v>1864.65</v>
      </c>
      <c r="U4432" t="s">
        <v>24</v>
      </c>
      <c r="V4432" s="5">
        <f>IFERROR(VALUE(TRIM(TelcoData2[[#This Row],[TotalCharges]])),"")</f>
        <v>1864.65</v>
      </c>
      <c r="W4432">
        <f>IF(TelcoData2[[#This Row],[Churn]]="Yes",1,0)</f>
        <v>0</v>
      </c>
      <c r="X4432" t="str">
        <f>IF(TelcoData2[[#This Row],[tenure]]&lt;=12,"0-12 Months",
IF(TelcoData2[[#This Row],[tenure]]&lt;=24,"13-24 Months",
IF(TelcoData2[[#This Row],[tenure]]&lt;=36,"25-36 Months",
IF(TelcoData2[[#This Row],[tenure]]&lt;=48,"37-48 Months",
IF(TelcoData2[[#This Row],[tenure]]&lt;=60,"49-60 Months",
"61-72 Months")))))</f>
        <v>25-36 Months</v>
      </c>
    </row>
    <row r="4433" spans="1:24" x14ac:dyDescent="0.3">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s="5">
        <v>1221.6500000000001</v>
      </c>
      <c r="U4433" t="s">
        <v>24</v>
      </c>
      <c r="V4433" s="5">
        <f>IFERROR(VALUE(TRIM(TelcoData2[[#This Row],[TotalCharges]])),"")</f>
        <v>1221.6500000000001</v>
      </c>
      <c r="W4433">
        <f>IF(TelcoData2[[#This Row],[Churn]]="Yes",1,0)</f>
        <v>0</v>
      </c>
      <c r="X4433" t="str">
        <f>IF(TelcoData2[[#This Row],[tenure]]&lt;=12,"0-12 Months",
IF(TelcoData2[[#This Row],[tenure]]&lt;=24,"13-24 Months",
IF(TelcoData2[[#This Row],[tenure]]&lt;=36,"25-36 Months",
IF(TelcoData2[[#This Row],[tenure]]&lt;=48,"37-48 Months",
IF(TelcoData2[[#This Row],[tenure]]&lt;=60,"49-60 Months",
"61-72 Months")))))</f>
        <v>13-24 Months</v>
      </c>
    </row>
    <row r="4434" spans="1:24" x14ac:dyDescent="0.3">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s="5">
        <v>1390.85</v>
      </c>
      <c r="U4434" t="s">
        <v>24</v>
      </c>
      <c r="V4434" s="5">
        <f>IFERROR(VALUE(TRIM(TelcoData2[[#This Row],[TotalCharges]])),"")</f>
        <v>1390.85</v>
      </c>
      <c r="W4434">
        <f>IF(TelcoData2[[#This Row],[Churn]]="Yes",1,0)</f>
        <v>0</v>
      </c>
      <c r="X4434" t="str">
        <f>IF(TelcoData2[[#This Row],[tenure]]&lt;=12,"0-12 Months",
IF(TelcoData2[[#This Row],[tenure]]&lt;=24,"13-24 Months",
IF(TelcoData2[[#This Row],[tenure]]&lt;=36,"25-36 Months",
IF(TelcoData2[[#This Row],[tenure]]&lt;=48,"37-48 Months",
IF(TelcoData2[[#This Row],[tenure]]&lt;=60,"49-60 Months",
"61-72 Months")))))</f>
        <v>37-48 Months</v>
      </c>
    </row>
    <row r="4435" spans="1:24" x14ac:dyDescent="0.3">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s="5">
        <v>302.35000000000002</v>
      </c>
      <c r="U4435" t="s">
        <v>24</v>
      </c>
      <c r="V4435" s="5">
        <f>IFERROR(VALUE(TRIM(TelcoData2[[#This Row],[TotalCharges]])),"")</f>
        <v>302.35000000000002</v>
      </c>
      <c r="W4435">
        <f>IF(TelcoData2[[#This Row],[Churn]]="Yes",1,0)</f>
        <v>0</v>
      </c>
      <c r="X4435" t="str">
        <f>IF(TelcoData2[[#This Row],[tenure]]&lt;=12,"0-12 Months",
IF(TelcoData2[[#This Row],[tenure]]&lt;=24,"13-24 Months",
IF(TelcoData2[[#This Row],[tenure]]&lt;=36,"25-36 Months",
IF(TelcoData2[[#This Row],[tenure]]&lt;=48,"37-48 Months",
IF(TelcoData2[[#This Row],[tenure]]&lt;=60,"49-60 Months",
"61-72 Months")))))</f>
        <v>0-12 Months</v>
      </c>
    </row>
    <row r="4436" spans="1:24" x14ac:dyDescent="0.3">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s="5">
        <v>1374.9</v>
      </c>
      <c r="U4436" t="s">
        <v>24</v>
      </c>
      <c r="V4436" s="5">
        <f>IFERROR(VALUE(TRIM(TelcoData2[[#This Row],[TotalCharges]])),"")</f>
        <v>1374.9</v>
      </c>
      <c r="W4436">
        <f>IF(TelcoData2[[#This Row],[Churn]]="Yes",1,0)</f>
        <v>0</v>
      </c>
      <c r="X4436" t="str">
        <f>IF(TelcoData2[[#This Row],[tenure]]&lt;=12,"0-12 Months",
IF(TelcoData2[[#This Row],[tenure]]&lt;=24,"13-24 Months",
IF(TelcoData2[[#This Row],[tenure]]&lt;=36,"25-36 Months",
IF(TelcoData2[[#This Row],[tenure]]&lt;=48,"37-48 Months",
IF(TelcoData2[[#This Row],[tenure]]&lt;=60,"49-60 Months",
"61-72 Months")))))</f>
        <v>13-24 Months</v>
      </c>
    </row>
    <row r="4437" spans="1:24" x14ac:dyDescent="0.3">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s="5">
        <v>1336.9</v>
      </c>
      <c r="U4437" t="s">
        <v>24</v>
      </c>
      <c r="V4437" s="5">
        <f>IFERROR(VALUE(TRIM(TelcoData2[[#This Row],[TotalCharges]])),"")</f>
        <v>1336.9</v>
      </c>
      <c r="W4437">
        <f>IF(TelcoData2[[#This Row],[Churn]]="Yes",1,0)</f>
        <v>0</v>
      </c>
      <c r="X4437" t="str">
        <f>IF(TelcoData2[[#This Row],[tenure]]&lt;=12,"0-12 Months",
IF(TelcoData2[[#This Row],[tenure]]&lt;=24,"13-24 Months",
IF(TelcoData2[[#This Row],[tenure]]&lt;=36,"25-36 Months",
IF(TelcoData2[[#This Row],[tenure]]&lt;=48,"37-48 Months",
IF(TelcoData2[[#This Row],[tenure]]&lt;=60,"49-60 Months",
"61-72 Months")))))</f>
        <v>13-24 Months</v>
      </c>
    </row>
    <row r="4438" spans="1:24" x14ac:dyDescent="0.3">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s="5">
        <v>1297.8</v>
      </c>
      <c r="U4438" t="s">
        <v>24</v>
      </c>
      <c r="V4438" s="5">
        <f>IFERROR(VALUE(TRIM(TelcoData2[[#This Row],[TotalCharges]])),"")</f>
        <v>1297.8</v>
      </c>
      <c r="W4438">
        <f>IF(TelcoData2[[#This Row],[Churn]]="Yes",1,0)</f>
        <v>0</v>
      </c>
      <c r="X4438" t="str">
        <f>IF(TelcoData2[[#This Row],[tenure]]&lt;=12,"0-12 Months",
IF(TelcoData2[[#This Row],[tenure]]&lt;=24,"13-24 Months",
IF(TelcoData2[[#This Row],[tenure]]&lt;=36,"25-36 Months",
IF(TelcoData2[[#This Row],[tenure]]&lt;=48,"37-48 Months",
IF(TelcoData2[[#This Row],[tenure]]&lt;=60,"49-60 Months",
"61-72 Months")))))</f>
        <v>13-24 Months</v>
      </c>
    </row>
    <row r="4439" spans="1:24" x14ac:dyDescent="0.3">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s="5">
        <v>6067.4</v>
      </c>
      <c r="U4439" t="s">
        <v>24</v>
      </c>
      <c r="V4439" s="5">
        <f>IFERROR(VALUE(TRIM(TelcoData2[[#This Row],[TotalCharges]])),"")</f>
        <v>6067.4</v>
      </c>
      <c r="W4439">
        <f>IF(TelcoData2[[#This Row],[Churn]]="Yes",1,0)</f>
        <v>0</v>
      </c>
      <c r="X4439" t="str">
        <f>IF(TelcoData2[[#This Row],[tenure]]&lt;=12,"0-12 Months",
IF(TelcoData2[[#This Row],[tenure]]&lt;=24,"13-24 Months",
IF(TelcoData2[[#This Row],[tenure]]&lt;=36,"25-36 Months",
IF(TelcoData2[[#This Row],[tenure]]&lt;=48,"37-48 Months",
IF(TelcoData2[[#This Row],[tenure]]&lt;=60,"49-60 Months",
"61-72 Months")))))</f>
        <v>49-60 Months</v>
      </c>
    </row>
    <row r="4440" spans="1:24" x14ac:dyDescent="0.3">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s="5">
        <v>1222.25</v>
      </c>
      <c r="U4440" t="s">
        <v>24</v>
      </c>
      <c r="V4440" s="5">
        <f>IFERROR(VALUE(TRIM(TelcoData2[[#This Row],[TotalCharges]])),"")</f>
        <v>1222.25</v>
      </c>
      <c r="W4440">
        <f>IF(TelcoData2[[#This Row],[Churn]]="Yes",1,0)</f>
        <v>0</v>
      </c>
      <c r="X4440" t="str">
        <f>IF(TelcoData2[[#This Row],[tenure]]&lt;=12,"0-12 Months",
IF(TelcoData2[[#This Row],[tenure]]&lt;=24,"13-24 Months",
IF(TelcoData2[[#This Row],[tenure]]&lt;=36,"25-36 Months",
IF(TelcoData2[[#This Row],[tenure]]&lt;=48,"37-48 Months",
IF(TelcoData2[[#This Row],[tenure]]&lt;=60,"49-60 Months",
"61-72 Months")))))</f>
        <v>49-60 Months</v>
      </c>
    </row>
    <row r="4441" spans="1:24" x14ac:dyDescent="0.3">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s="5">
        <v>487.95</v>
      </c>
      <c r="U4441" t="s">
        <v>24</v>
      </c>
      <c r="V4441" s="5">
        <f>IFERROR(VALUE(TRIM(TelcoData2[[#This Row],[TotalCharges]])),"")</f>
        <v>487.95</v>
      </c>
      <c r="W4441">
        <f>IF(TelcoData2[[#This Row],[Churn]]="Yes",1,0)</f>
        <v>0</v>
      </c>
      <c r="X4441" t="str">
        <f>IF(TelcoData2[[#This Row],[tenure]]&lt;=12,"0-12 Months",
IF(TelcoData2[[#This Row],[tenure]]&lt;=24,"13-24 Months",
IF(TelcoData2[[#This Row],[tenure]]&lt;=36,"25-36 Months",
IF(TelcoData2[[#This Row],[tenure]]&lt;=48,"37-48 Months",
IF(TelcoData2[[#This Row],[tenure]]&lt;=60,"49-60 Months",
"61-72 Months")))))</f>
        <v>25-36 Months</v>
      </c>
    </row>
    <row r="4442" spans="1:24" x14ac:dyDescent="0.3">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s="5">
        <v>2548.5500000000002</v>
      </c>
      <c r="U4442" t="s">
        <v>24</v>
      </c>
      <c r="V4442" s="5">
        <f>IFERROR(VALUE(TRIM(TelcoData2[[#This Row],[TotalCharges]])),"")</f>
        <v>2548.5500000000002</v>
      </c>
      <c r="W4442">
        <f>IF(TelcoData2[[#This Row],[Churn]]="Yes",1,0)</f>
        <v>0</v>
      </c>
      <c r="X4442" t="str">
        <f>IF(TelcoData2[[#This Row],[tenure]]&lt;=12,"0-12 Months",
IF(TelcoData2[[#This Row],[tenure]]&lt;=24,"13-24 Months",
IF(TelcoData2[[#This Row],[tenure]]&lt;=36,"25-36 Months",
IF(TelcoData2[[#This Row],[tenure]]&lt;=48,"37-48 Months",
IF(TelcoData2[[#This Row],[tenure]]&lt;=60,"49-60 Months",
"61-72 Months")))))</f>
        <v>37-48 Months</v>
      </c>
    </row>
    <row r="4443" spans="1:24" x14ac:dyDescent="0.3">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s="5">
        <v>835.5</v>
      </c>
      <c r="U4443" t="s">
        <v>24</v>
      </c>
      <c r="V4443" s="5">
        <f>IFERROR(VALUE(TRIM(TelcoData2[[#This Row],[TotalCharges]])),"")</f>
        <v>835.5</v>
      </c>
      <c r="W4443">
        <f>IF(TelcoData2[[#This Row],[Churn]]="Yes",1,0)</f>
        <v>0</v>
      </c>
      <c r="X4443" t="str">
        <f>IF(TelcoData2[[#This Row],[tenure]]&lt;=12,"0-12 Months",
IF(TelcoData2[[#This Row],[tenure]]&lt;=24,"13-24 Months",
IF(TelcoData2[[#This Row],[tenure]]&lt;=36,"25-36 Months",
IF(TelcoData2[[#This Row],[tenure]]&lt;=48,"37-48 Months",
IF(TelcoData2[[#This Row],[tenure]]&lt;=60,"49-60 Months",
"61-72 Months")))))</f>
        <v>37-48 Months</v>
      </c>
    </row>
    <row r="4444" spans="1:24" x14ac:dyDescent="0.3">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s="5">
        <v>242.05</v>
      </c>
      <c r="U4444" t="s">
        <v>23</v>
      </c>
      <c r="V4444" s="5">
        <f>IFERROR(VALUE(TRIM(TelcoData2[[#This Row],[TotalCharges]])),"")</f>
        <v>242.05</v>
      </c>
      <c r="W4444">
        <f>IF(TelcoData2[[#This Row],[Churn]]="Yes",1,0)</f>
        <v>1</v>
      </c>
      <c r="X4444" t="str">
        <f>IF(TelcoData2[[#This Row],[tenure]]&lt;=12,"0-12 Months",
IF(TelcoData2[[#This Row],[tenure]]&lt;=24,"13-24 Months",
IF(TelcoData2[[#This Row],[tenure]]&lt;=36,"25-36 Months",
IF(TelcoData2[[#This Row],[tenure]]&lt;=48,"37-48 Months",
IF(TelcoData2[[#This Row],[tenure]]&lt;=60,"49-60 Months",
"61-72 Months")))))</f>
        <v>0-12 Months</v>
      </c>
    </row>
    <row r="4445" spans="1:24" x14ac:dyDescent="0.3">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s="5">
        <v>44.75</v>
      </c>
      <c r="U4445" t="s">
        <v>24</v>
      </c>
      <c r="V4445" s="5">
        <f>IFERROR(VALUE(TRIM(TelcoData2[[#This Row],[TotalCharges]])),"")</f>
        <v>44.75</v>
      </c>
      <c r="W4445">
        <f>IF(TelcoData2[[#This Row],[Churn]]="Yes",1,0)</f>
        <v>0</v>
      </c>
      <c r="X4445" t="str">
        <f>IF(TelcoData2[[#This Row],[tenure]]&lt;=12,"0-12 Months",
IF(TelcoData2[[#This Row],[tenure]]&lt;=24,"13-24 Months",
IF(TelcoData2[[#This Row],[tenure]]&lt;=36,"25-36 Months",
IF(TelcoData2[[#This Row],[tenure]]&lt;=48,"37-48 Months",
IF(TelcoData2[[#This Row],[tenure]]&lt;=60,"49-60 Months",
"61-72 Months")))))</f>
        <v>0-12 Months</v>
      </c>
    </row>
    <row r="4446" spans="1:24" x14ac:dyDescent="0.3">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s="5">
        <v>63.75</v>
      </c>
      <c r="U4446" t="s">
        <v>23</v>
      </c>
      <c r="V4446" s="5">
        <f>IFERROR(VALUE(TRIM(TelcoData2[[#This Row],[TotalCharges]])),"")</f>
        <v>63.75</v>
      </c>
      <c r="W4446">
        <f>IF(TelcoData2[[#This Row],[Churn]]="Yes",1,0)</f>
        <v>1</v>
      </c>
      <c r="X4446" t="str">
        <f>IF(TelcoData2[[#This Row],[tenure]]&lt;=12,"0-12 Months",
IF(TelcoData2[[#This Row],[tenure]]&lt;=24,"13-24 Months",
IF(TelcoData2[[#This Row],[tenure]]&lt;=36,"25-36 Months",
IF(TelcoData2[[#This Row],[tenure]]&lt;=48,"37-48 Months",
IF(TelcoData2[[#This Row],[tenure]]&lt;=60,"49-60 Months",
"61-72 Months")))))</f>
        <v>0-12 Months</v>
      </c>
    </row>
    <row r="4447" spans="1:24" x14ac:dyDescent="0.3">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s="5">
        <v>6218.45</v>
      </c>
      <c r="U4447" t="s">
        <v>24</v>
      </c>
      <c r="V4447" s="5">
        <f>IFERROR(VALUE(TRIM(TelcoData2[[#This Row],[TotalCharges]])),"")</f>
        <v>6218.45</v>
      </c>
      <c r="W4447">
        <f>IF(TelcoData2[[#This Row],[Churn]]="Yes",1,0)</f>
        <v>0</v>
      </c>
      <c r="X4447" t="str">
        <f>IF(TelcoData2[[#This Row],[tenure]]&lt;=12,"0-12 Months",
IF(TelcoData2[[#This Row],[tenure]]&lt;=24,"13-24 Months",
IF(TelcoData2[[#This Row],[tenure]]&lt;=36,"25-36 Months",
IF(TelcoData2[[#This Row],[tenure]]&lt;=48,"37-48 Months",
IF(TelcoData2[[#This Row],[tenure]]&lt;=60,"49-60 Months",
"61-72 Months")))))</f>
        <v>61-72 Months</v>
      </c>
    </row>
    <row r="4448" spans="1:24" x14ac:dyDescent="0.3">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s="5">
        <v>260.89999999999998</v>
      </c>
      <c r="U4448" t="s">
        <v>23</v>
      </c>
      <c r="V4448" s="5">
        <f>IFERROR(VALUE(TRIM(TelcoData2[[#This Row],[TotalCharges]])),"")</f>
        <v>260.89999999999998</v>
      </c>
      <c r="W4448">
        <f>IF(TelcoData2[[#This Row],[Churn]]="Yes",1,0)</f>
        <v>1</v>
      </c>
      <c r="X4448" t="str">
        <f>IF(TelcoData2[[#This Row],[tenure]]&lt;=12,"0-12 Months",
IF(TelcoData2[[#This Row],[tenure]]&lt;=24,"13-24 Months",
IF(TelcoData2[[#This Row],[tenure]]&lt;=36,"25-36 Months",
IF(TelcoData2[[#This Row],[tenure]]&lt;=48,"37-48 Months",
IF(TelcoData2[[#This Row],[tenure]]&lt;=60,"49-60 Months",
"61-72 Months")))))</f>
        <v>0-12 Months</v>
      </c>
    </row>
    <row r="4449" spans="1:24" x14ac:dyDescent="0.3">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s="5">
        <v>7320.9</v>
      </c>
      <c r="U4449" t="s">
        <v>24</v>
      </c>
      <c r="V4449" s="5">
        <f>IFERROR(VALUE(TRIM(TelcoData2[[#This Row],[TotalCharges]])),"")</f>
        <v>7320.9</v>
      </c>
      <c r="W4449">
        <f>IF(TelcoData2[[#This Row],[Churn]]="Yes",1,0)</f>
        <v>0</v>
      </c>
      <c r="X4449" t="str">
        <f>IF(TelcoData2[[#This Row],[tenure]]&lt;=12,"0-12 Months",
IF(TelcoData2[[#This Row],[tenure]]&lt;=24,"13-24 Months",
IF(TelcoData2[[#This Row],[tenure]]&lt;=36,"25-36 Months",
IF(TelcoData2[[#This Row],[tenure]]&lt;=48,"37-48 Months",
IF(TelcoData2[[#This Row],[tenure]]&lt;=60,"49-60 Months",
"61-72 Months")))))</f>
        <v>61-72 Months</v>
      </c>
    </row>
    <row r="4450" spans="1:24" x14ac:dyDescent="0.3">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s="5">
        <v>2967.35</v>
      </c>
      <c r="U4450" t="s">
        <v>23</v>
      </c>
      <c r="V4450" s="5">
        <f>IFERROR(VALUE(TRIM(TelcoData2[[#This Row],[TotalCharges]])),"")</f>
        <v>2967.35</v>
      </c>
      <c r="W4450">
        <f>IF(TelcoData2[[#This Row],[Churn]]="Yes",1,0)</f>
        <v>1</v>
      </c>
      <c r="X4450" t="str">
        <f>IF(TelcoData2[[#This Row],[tenure]]&lt;=12,"0-12 Months",
IF(TelcoData2[[#This Row],[tenure]]&lt;=24,"13-24 Months",
IF(TelcoData2[[#This Row],[tenure]]&lt;=36,"25-36 Months",
IF(TelcoData2[[#This Row],[tenure]]&lt;=48,"37-48 Months",
IF(TelcoData2[[#This Row],[tenure]]&lt;=60,"49-60 Months",
"61-72 Months")))))</f>
        <v>25-36 Months</v>
      </c>
    </row>
    <row r="4451" spans="1:24" x14ac:dyDescent="0.3">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s="5">
        <v>6333.8</v>
      </c>
      <c r="U4451" t="s">
        <v>24</v>
      </c>
      <c r="V4451" s="5">
        <f>IFERROR(VALUE(TRIM(TelcoData2[[#This Row],[TotalCharges]])),"")</f>
        <v>6333.8</v>
      </c>
      <c r="W4451">
        <f>IF(TelcoData2[[#This Row],[Churn]]="Yes",1,0)</f>
        <v>0</v>
      </c>
      <c r="X4451" t="str">
        <f>IF(TelcoData2[[#This Row],[tenure]]&lt;=12,"0-12 Months",
IF(TelcoData2[[#This Row],[tenure]]&lt;=24,"13-24 Months",
IF(TelcoData2[[#This Row],[tenure]]&lt;=36,"25-36 Months",
IF(TelcoData2[[#This Row],[tenure]]&lt;=48,"37-48 Months",
IF(TelcoData2[[#This Row],[tenure]]&lt;=60,"49-60 Months",
"61-72 Months")))))</f>
        <v>49-60 Months</v>
      </c>
    </row>
    <row r="4452" spans="1:24" x14ac:dyDescent="0.3">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s="5">
        <v>939.7</v>
      </c>
      <c r="U4452" t="s">
        <v>23</v>
      </c>
      <c r="V4452" s="5">
        <f>IFERROR(VALUE(TRIM(TelcoData2[[#This Row],[TotalCharges]])),"")</f>
        <v>939.7</v>
      </c>
      <c r="W4452">
        <f>IF(TelcoData2[[#This Row],[Churn]]="Yes",1,0)</f>
        <v>1</v>
      </c>
      <c r="X4452" t="str">
        <f>IF(TelcoData2[[#This Row],[tenure]]&lt;=12,"0-12 Months",
IF(TelcoData2[[#This Row],[tenure]]&lt;=24,"13-24 Months",
IF(TelcoData2[[#This Row],[tenure]]&lt;=36,"25-36 Months",
IF(TelcoData2[[#This Row],[tenure]]&lt;=48,"37-48 Months",
IF(TelcoData2[[#This Row],[tenure]]&lt;=60,"49-60 Months",
"61-72 Months")))))</f>
        <v>13-24 Months</v>
      </c>
    </row>
    <row r="4453" spans="1:24" x14ac:dyDescent="0.3">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s="5">
        <v>4200.25</v>
      </c>
      <c r="U4453" t="s">
        <v>24</v>
      </c>
      <c r="V4453" s="5">
        <f>IFERROR(VALUE(TRIM(TelcoData2[[#This Row],[TotalCharges]])),"")</f>
        <v>4200.25</v>
      </c>
      <c r="W4453">
        <f>IF(TelcoData2[[#This Row],[Churn]]="Yes",1,0)</f>
        <v>0</v>
      </c>
      <c r="X4453" t="str">
        <f>IF(TelcoData2[[#This Row],[tenure]]&lt;=12,"0-12 Months",
IF(TelcoData2[[#This Row],[tenure]]&lt;=24,"13-24 Months",
IF(TelcoData2[[#This Row],[tenure]]&lt;=36,"25-36 Months",
IF(TelcoData2[[#This Row],[tenure]]&lt;=48,"37-48 Months",
IF(TelcoData2[[#This Row],[tenure]]&lt;=60,"49-60 Months",
"61-72 Months")))))</f>
        <v>37-48 Months</v>
      </c>
    </row>
    <row r="4454" spans="1:24" x14ac:dyDescent="0.3">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s="5">
        <v>5950.2</v>
      </c>
      <c r="U4454" t="s">
        <v>24</v>
      </c>
      <c r="V4454" s="5">
        <f>IFERROR(VALUE(TRIM(TelcoData2[[#This Row],[TotalCharges]])),"")</f>
        <v>5950.2</v>
      </c>
      <c r="W4454">
        <f>IF(TelcoData2[[#This Row],[Churn]]="Yes",1,0)</f>
        <v>0</v>
      </c>
      <c r="X4454" t="str">
        <f>IF(TelcoData2[[#This Row],[tenure]]&lt;=12,"0-12 Months",
IF(TelcoData2[[#This Row],[tenure]]&lt;=24,"13-24 Months",
IF(TelcoData2[[#This Row],[tenure]]&lt;=36,"25-36 Months",
IF(TelcoData2[[#This Row],[tenure]]&lt;=48,"37-48 Months",
IF(TelcoData2[[#This Row],[tenure]]&lt;=60,"49-60 Months",
"61-72 Months")))))</f>
        <v>61-72 Months</v>
      </c>
    </row>
    <row r="4455" spans="1:24" x14ac:dyDescent="0.3">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s="5">
        <v>1037.75</v>
      </c>
      <c r="U4455" t="s">
        <v>23</v>
      </c>
      <c r="V4455" s="5">
        <f>IFERROR(VALUE(TRIM(TelcoData2[[#This Row],[TotalCharges]])),"")</f>
        <v>1037.75</v>
      </c>
      <c r="W4455">
        <f>IF(TelcoData2[[#This Row],[Churn]]="Yes",1,0)</f>
        <v>1</v>
      </c>
      <c r="X4455" t="str">
        <f>IF(TelcoData2[[#This Row],[tenure]]&lt;=12,"0-12 Months",
IF(TelcoData2[[#This Row],[tenure]]&lt;=24,"13-24 Months",
IF(TelcoData2[[#This Row],[tenure]]&lt;=36,"25-36 Months",
IF(TelcoData2[[#This Row],[tenure]]&lt;=48,"37-48 Months",
IF(TelcoData2[[#This Row],[tenure]]&lt;=60,"49-60 Months",
"61-72 Months")))))</f>
        <v>0-12 Months</v>
      </c>
    </row>
    <row r="4456" spans="1:24" x14ac:dyDescent="0.3">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s="5">
        <v>93.4</v>
      </c>
      <c r="U4456" t="s">
        <v>24</v>
      </c>
      <c r="V4456" s="5">
        <f>IFERROR(VALUE(TRIM(TelcoData2[[#This Row],[TotalCharges]])),"")</f>
        <v>93.4</v>
      </c>
      <c r="W4456">
        <f>IF(TelcoData2[[#This Row],[Churn]]="Yes",1,0)</f>
        <v>0</v>
      </c>
      <c r="X4456" t="str">
        <f>IF(TelcoData2[[#This Row],[tenure]]&lt;=12,"0-12 Months",
IF(TelcoData2[[#This Row],[tenure]]&lt;=24,"13-24 Months",
IF(TelcoData2[[#This Row],[tenure]]&lt;=36,"25-36 Months",
IF(TelcoData2[[#This Row],[tenure]]&lt;=48,"37-48 Months",
IF(TelcoData2[[#This Row],[tenure]]&lt;=60,"49-60 Months",
"61-72 Months")))))</f>
        <v>0-12 Months</v>
      </c>
    </row>
    <row r="4457" spans="1:24" x14ac:dyDescent="0.3">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s="5">
        <v>50.45</v>
      </c>
      <c r="U4457" t="s">
        <v>23</v>
      </c>
      <c r="V4457" s="5">
        <f>IFERROR(VALUE(TRIM(TelcoData2[[#This Row],[TotalCharges]])),"")</f>
        <v>50.45</v>
      </c>
      <c r="W4457">
        <f>IF(TelcoData2[[#This Row],[Churn]]="Yes",1,0)</f>
        <v>1</v>
      </c>
      <c r="X4457" t="str">
        <f>IF(TelcoData2[[#This Row],[tenure]]&lt;=12,"0-12 Months",
IF(TelcoData2[[#This Row],[tenure]]&lt;=24,"13-24 Months",
IF(TelcoData2[[#This Row],[tenure]]&lt;=36,"25-36 Months",
IF(TelcoData2[[#This Row],[tenure]]&lt;=48,"37-48 Months",
IF(TelcoData2[[#This Row],[tenure]]&lt;=60,"49-60 Months",
"61-72 Months")))))</f>
        <v>0-12 Months</v>
      </c>
    </row>
    <row r="4458" spans="1:24" x14ac:dyDescent="0.3">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s="5">
        <v>1614.9</v>
      </c>
      <c r="U4458" t="s">
        <v>24</v>
      </c>
      <c r="V4458" s="5">
        <f>IFERROR(VALUE(TRIM(TelcoData2[[#This Row],[TotalCharges]])),"")</f>
        <v>1614.9</v>
      </c>
      <c r="W4458">
        <f>IF(TelcoData2[[#This Row],[Churn]]="Yes",1,0)</f>
        <v>0</v>
      </c>
      <c r="X4458" t="str">
        <f>IF(TelcoData2[[#This Row],[tenure]]&lt;=12,"0-12 Months",
IF(TelcoData2[[#This Row],[tenure]]&lt;=24,"13-24 Months",
IF(TelcoData2[[#This Row],[tenure]]&lt;=36,"25-36 Months",
IF(TelcoData2[[#This Row],[tenure]]&lt;=48,"37-48 Months",
IF(TelcoData2[[#This Row],[tenure]]&lt;=60,"49-60 Months",
"61-72 Months")))))</f>
        <v>61-72 Months</v>
      </c>
    </row>
    <row r="4459" spans="1:24" x14ac:dyDescent="0.3">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s="5">
        <v>1573.95</v>
      </c>
      <c r="U4459" t="s">
        <v>24</v>
      </c>
      <c r="V4459" s="5">
        <f>IFERROR(VALUE(TRIM(TelcoData2[[#This Row],[TotalCharges]])),"")</f>
        <v>1573.95</v>
      </c>
      <c r="W4459">
        <f>IF(TelcoData2[[#This Row],[Churn]]="Yes",1,0)</f>
        <v>0</v>
      </c>
      <c r="X4459" t="str">
        <f>IF(TelcoData2[[#This Row],[tenure]]&lt;=12,"0-12 Months",
IF(TelcoData2[[#This Row],[tenure]]&lt;=24,"13-24 Months",
IF(TelcoData2[[#This Row],[tenure]]&lt;=36,"25-36 Months",
IF(TelcoData2[[#This Row],[tenure]]&lt;=48,"37-48 Months",
IF(TelcoData2[[#This Row],[tenure]]&lt;=60,"49-60 Months",
"61-72 Months")))))</f>
        <v>13-24 Months</v>
      </c>
    </row>
    <row r="4460" spans="1:24" x14ac:dyDescent="0.3">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s="5">
        <v>3624.3</v>
      </c>
      <c r="U4460" t="s">
        <v>23</v>
      </c>
      <c r="V4460" s="5">
        <f>IFERROR(VALUE(TRIM(TelcoData2[[#This Row],[TotalCharges]])),"")</f>
        <v>3624.3</v>
      </c>
      <c r="W4460">
        <f>IF(TelcoData2[[#This Row],[Churn]]="Yes",1,0)</f>
        <v>1</v>
      </c>
      <c r="X4460" t="str">
        <f>IF(TelcoData2[[#This Row],[tenure]]&lt;=12,"0-12 Months",
IF(TelcoData2[[#This Row],[tenure]]&lt;=24,"13-24 Months",
IF(TelcoData2[[#This Row],[tenure]]&lt;=36,"25-36 Months",
IF(TelcoData2[[#This Row],[tenure]]&lt;=48,"37-48 Months",
IF(TelcoData2[[#This Row],[tenure]]&lt;=60,"49-60 Months",
"61-72 Months")))))</f>
        <v>37-48 Months</v>
      </c>
    </row>
    <row r="4461" spans="1:24" x14ac:dyDescent="0.3">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s="5">
        <v>100.25</v>
      </c>
      <c r="U4461" t="s">
        <v>23</v>
      </c>
      <c r="V4461" s="5">
        <f>IFERROR(VALUE(TRIM(TelcoData2[[#This Row],[TotalCharges]])),"")</f>
        <v>100.25</v>
      </c>
      <c r="W4461">
        <f>IF(TelcoData2[[#This Row],[Churn]]="Yes",1,0)</f>
        <v>1</v>
      </c>
      <c r="X4461" t="str">
        <f>IF(TelcoData2[[#This Row],[tenure]]&lt;=12,"0-12 Months",
IF(TelcoData2[[#This Row],[tenure]]&lt;=24,"13-24 Months",
IF(TelcoData2[[#This Row],[tenure]]&lt;=36,"25-36 Months",
IF(TelcoData2[[#This Row],[tenure]]&lt;=48,"37-48 Months",
IF(TelcoData2[[#This Row],[tenure]]&lt;=60,"49-60 Months",
"61-72 Months")))))</f>
        <v>0-12 Months</v>
      </c>
    </row>
    <row r="4462" spans="1:24" x14ac:dyDescent="0.3">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s="5">
        <v>1468.75</v>
      </c>
      <c r="U4462" t="s">
        <v>24</v>
      </c>
      <c r="V4462" s="5">
        <f>IFERROR(VALUE(TRIM(TelcoData2[[#This Row],[TotalCharges]])),"")</f>
        <v>1468.75</v>
      </c>
      <c r="W4462">
        <f>IF(TelcoData2[[#This Row],[Churn]]="Yes",1,0)</f>
        <v>0</v>
      </c>
      <c r="X4462" t="str">
        <f>IF(TelcoData2[[#This Row],[tenure]]&lt;=12,"0-12 Months",
IF(TelcoData2[[#This Row],[tenure]]&lt;=24,"13-24 Months",
IF(TelcoData2[[#This Row],[tenure]]&lt;=36,"25-36 Months",
IF(TelcoData2[[#This Row],[tenure]]&lt;=48,"37-48 Months",
IF(TelcoData2[[#This Row],[tenure]]&lt;=60,"49-60 Months",
"61-72 Months")))))</f>
        <v>13-24 Months</v>
      </c>
    </row>
    <row r="4463" spans="1:24" x14ac:dyDescent="0.3">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s="5">
        <v>2607.6</v>
      </c>
      <c r="U4463" t="s">
        <v>24</v>
      </c>
      <c r="V4463" s="5">
        <f>IFERROR(VALUE(TRIM(TelcoData2[[#This Row],[TotalCharges]])),"")</f>
        <v>2607.6</v>
      </c>
      <c r="W4463">
        <f>IF(TelcoData2[[#This Row],[Churn]]="Yes",1,0)</f>
        <v>0</v>
      </c>
      <c r="X4463" t="str">
        <f>IF(TelcoData2[[#This Row],[tenure]]&lt;=12,"0-12 Months",
IF(TelcoData2[[#This Row],[tenure]]&lt;=24,"13-24 Months",
IF(TelcoData2[[#This Row],[tenure]]&lt;=36,"25-36 Months",
IF(TelcoData2[[#This Row],[tenure]]&lt;=48,"37-48 Months",
IF(TelcoData2[[#This Row],[tenure]]&lt;=60,"49-60 Months",
"61-72 Months")))))</f>
        <v>25-36 Months</v>
      </c>
    </row>
    <row r="4464" spans="1:24" x14ac:dyDescent="0.3">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s="5">
        <v>1422.1</v>
      </c>
      <c r="U4464" t="s">
        <v>23</v>
      </c>
      <c r="V4464" s="5">
        <f>IFERROR(VALUE(TRIM(TelcoData2[[#This Row],[TotalCharges]])),"")</f>
        <v>1422.1</v>
      </c>
      <c r="W4464">
        <f>IF(TelcoData2[[#This Row],[Churn]]="Yes",1,0)</f>
        <v>1</v>
      </c>
      <c r="X4464" t="str">
        <f>IF(TelcoData2[[#This Row],[tenure]]&lt;=12,"0-12 Months",
IF(TelcoData2[[#This Row],[tenure]]&lt;=24,"13-24 Months",
IF(TelcoData2[[#This Row],[tenure]]&lt;=36,"25-36 Months",
IF(TelcoData2[[#This Row],[tenure]]&lt;=48,"37-48 Months",
IF(TelcoData2[[#This Row],[tenure]]&lt;=60,"49-60 Months",
"61-72 Months")))))</f>
        <v>13-24 Months</v>
      </c>
    </row>
    <row r="4465" spans="1:24" x14ac:dyDescent="0.3">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s="5">
        <v>69.849999999999994</v>
      </c>
      <c r="U4465" t="s">
        <v>23</v>
      </c>
      <c r="V4465" s="5">
        <f>IFERROR(VALUE(TRIM(TelcoData2[[#This Row],[TotalCharges]])),"")</f>
        <v>69.849999999999994</v>
      </c>
      <c r="W4465">
        <f>IF(TelcoData2[[#This Row],[Churn]]="Yes",1,0)</f>
        <v>1</v>
      </c>
      <c r="X4465" t="str">
        <f>IF(TelcoData2[[#This Row],[tenure]]&lt;=12,"0-12 Months",
IF(TelcoData2[[#This Row],[tenure]]&lt;=24,"13-24 Months",
IF(TelcoData2[[#This Row],[tenure]]&lt;=36,"25-36 Months",
IF(TelcoData2[[#This Row],[tenure]]&lt;=48,"37-48 Months",
IF(TelcoData2[[#This Row],[tenure]]&lt;=60,"49-60 Months",
"61-72 Months")))))</f>
        <v>0-12 Months</v>
      </c>
    </row>
    <row r="4466" spans="1:24" x14ac:dyDescent="0.3">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s="5">
        <v>858.6</v>
      </c>
      <c r="U4466" t="s">
        <v>23</v>
      </c>
      <c r="V4466" s="5">
        <f>IFERROR(VALUE(TRIM(TelcoData2[[#This Row],[TotalCharges]])),"")</f>
        <v>858.6</v>
      </c>
      <c r="W4466">
        <f>IF(TelcoData2[[#This Row],[Churn]]="Yes",1,0)</f>
        <v>1</v>
      </c>
      <c r="X4466" t="str">
        <f>IF(TelcoData2[[#This Row],[tenure]]&lt;=12,"0-12 Months",
IF(TelcoData2[[#This Row],[tenure]]&lt;=24,"13-24 Months",
IF(TelcoData2[[#This Row],[tenure]]&lt;=36,"25-36 Months",
IF(TelcoData2[[#This Row],[tenure]]&lt;=48,"37-48 Months",
IF(TelcoData2[[#This Row],[tenure]]&lt;=60,"49-60 Months",
"61-72 Months")))))</f>
        <v>0-12 Months</v>
      </c>
    </row>
    <row r="4467" spans="1:24" x14ac:dyDescent="0.3">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s="5">
        <v>1523.4</v>
      </c>
      <c r="U4467" t="s">
        <v>24</v>
      </c>
      <c r="V4467" s="5">
        <f>IFERROR(VALUE(TRIM(TelcoData2[[#This Row],[TotalCharges]])),"")</f>
        <v>1523.4</v>
      </c>
      <c r="W4467">
        <f>IF(TelcoData2[[#This Row],[Churn]]="Yes",1,0)</f>
        <v>0</v>
      </c>
      <c r="X4467" t="str">
        <f>IF(TelcoData2[[#This Row],[tenure]]&lt;=12,"0-12 Months",
IF(TelcoData2[[#This Row],[tenure]]&lt;=24,"13-24 Months",
IF(TelcoData2[[#This Row],[tenure]]&lt;=36,"25-36 Months",
IF(TelcoData2[[#This Row],[tenure]]&lt;=48,"37-48 Months",
IF(TelcoData2[[#This Row],[tenure]]&lt;=60,"49-60 Months",
"61-72 Months")))))</f>
        <v>25-36 Months</v>
      </c>
    </row>
    <row r="4468" spans="1:24" x14ac:dyDescent="0.3">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s="5">
        <v>324.3</v>
      </c>
      <c r="U4468" t="s">
        <v>23</v>
      </c>
      <c r="V4468" s="5">
        <f>IFERROR(VALUE(TRIM(TelcoData2[[#This Row],[TotalCharges]])),"")</f>
        <v>324.3</v>
      </c>
      <c r="W4468">
        <f>IF(TelcoData2[[#This Row],[Churn]]="Yes",1,0)</f>
        <v>1</v>
      </c>
      <c r="X4468" t="str">
        <f>IF(TelcoData2[[#This Row],[tenure]]&lt;=12,"0-12 Months",
IF(TelcoData2[[#This Row],[tenure]]&lt;=24,"13-24 Months",
IF(TelcoData2[[#This Row],[tenure]]&lt;=36,"25-36 Months",
IF(TelcoData2[[#This Row],[tenure]]&lt;=48,"37-48 Months",
IF(TelcoData2[[#This Row],[tenure]]&lt;=60,"49-60 Months",
"61-72 Months")))))</f>
        <v>0-12 Months</v>
      </c>
    </row>
    <row r="4469" spans="1:24" x14ac:dyDescent="0.3">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s="5">
        <v>3435.6</v>
      </c>
      <c r="U4469" t="s">
        <v>24</v>
      </c>
      <c r="V4469" s="5">
        <f>IFERROR(VALUE(TRIM(TelcoData2[[#This Row],[TotalCharges]])),"")</f>
        <v>3435.6</v>
      </c>
      <c r="W4469">
        <f>IF(TelcoData2[[#This Row],[Churn]]="Yes",1,0)</f>
        <v>0</v>
      </c>
      <c r="X4469" t="str">
        <f>IF(TelcoData2[[#This Row],[tenure]]&lt;=12,"0-12 Months",
IF(TelcoData2[[#This Row],[tenure]]&lt;=24,"13-24 Months",
IF(TelcoData2[[#This Row],[tenure]]&lt;=36,"25-36 Months",
IF(TelcoData2[[#This Row],[tenure]]&lt;=48,"37-48 Months",
IF(TelcoData2[[#This Row],[tenure]]&lt;=60,"49-60 Months",
"61-72 Months")))))</f>
        <v>37-48 Months</v>
      </c>
    </row>
    <row r="4470" spans="1:24" x14ac:dyDescent="0.3">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s="5">
        <v>399.6</v>
      </c>
      <c r="U4470" t="s">
        <v>23</v>
      </c>
      <c r="V4470" s="5">
        <f>IFERROR(VALUE(TRIM(TelcoData2[[#This Row],[TotalCharges]])),"")</f>
        <v>399.6</v>
      </c>
      <c r="W4470">
        <f>IF(TelcoData2[[#This Row],[Churn]]="Yes",1,0)</f>
        <v>1</v>
      </c>
      <c r="X4470" t="str">
        <f>IF(TelcoData2[[#This Row],[tenure]]&lt;=12,"0-12 Months",
IF(TelcoData2[[#This Row],[tenure]]&lt;=24,"13-24 Months",
IF(TelcoData2[[#This Row],[tenure]]&lt;=36,"25-36 Months",
IF(TelcoData2[[#This Row],[tenure]]&lt;=48,"37-48 Months",
IF(TelcoData2[[#This Row],[tenure]]&lt;=60,"49-60 Months",
"61-72 Months")))))</f>
        <v>13-24 Months</v>
      </c>
    </row>
    <row r="4471" spans="1:24" x14ac:dyDescent="0.3">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s="5">
        <v>4549.45</v>
      </c>
      <c r="U4471" t="s">
        <v>24</v>
      </c>
      <c r="V4471" s="5">
        <f>IFERROR(VALUE(TRIM(TelcoData2[[#This Row],[TotalCharges]])),"")</f>
        <v>4549.45</v>
      </c>
      <c r="W4471">
        <f>IF(TelcoData2[[#This Row],[Churn]]="Yes",1,0)</f>
        <v>0</v>
      </c>
      <c r="X4471" t="str">
        <f>IF(TelcoData2[[#This Row],[tenure]]&lt;=12,"0-12 Months",
IF(TelcoData2[[#This Row],[tenure]]&lt;=24,"13-24 Months",
IF(TelcoData2[[#This Row],[tenure]]&lt;=36,"25-36 Months",
IF(TelcoData2[[#This Row],[tenure]]&lt;=48,"37-48 Months",
IF(TelcoData2[[#This Row],[tenure]]&lt;=60,"49-60 Months",
"61-72 Months")))))</f>
        <v>49-60 Months</v>
      </c>
    </row>
    <row r="4472" spans="1:24" x14ac:dyDescent="0.3">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s="5">
        <v>322.5</v>
      </c>
      <c r="U4472" t="s">
        <v>24</v>
      </c>
      <c r="V4472" s="5">
        <f>IFERROR(VALUE(TRIM(TelcoData2[[#This Row],[TotalCharges]])),"")</f>
        <v>322.5</v>
      </c>
      <c r="W4472">
        <f>IF(TelcoData2[[#This Row],[Churn]]="Yes",1,0)</f>
        <v>0</v>
      </c>
      <c r="X4472" t="str">
        <f>IF(TelcoData2[[#This Row],[tenure]]&lt;=12,"0-12 Months",
IF(TelcoData2[[#This Row],[tenure]]&lt;=24,"13-24 Months",
IF(TelcoData2[[#This Row],[tenure]]&lt;=36,"25-36 Months",
IF(TelcoData2[[#This Row],[tenure]]&lt;=48,"37-48 Months",
IF(TelcoData2[[#This Row],[tenure]]&lt;=60,"49-60 Months",
"61-72 Months")))))</f>
        <v>0-12 Months</v>
      </c>
    </row>
    <row r="4473" spans="1:24" x14ac:dyDescent="0.3">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s="5">
        <v>3273.55</v>
      </c>
      <c r="U4473" t="s">
        <v>23</v>
      </c>
      <c r="V4473" s="5">
        <f>IFERROR(VALUE(TRIM(TelcoData2[[#This Row],[TotalCharges]])),"")</f>
        <v>3273.55</v>
      </c>
      <c r="W4473">
        <f>IF(TelcoData2[[#This Row],[Churn]]="Yes",1,0)</f>
        <v>1</v>
      </c>
      <c r="X4473" t="str">
        <f>IF(TelcoData2[[#This Row],[tenure]]&lt;=12,"0-12 Months",
IF(TelcoData2[[#This Row],[tenure]]&lt;=24,"13-24 Months",
IF(TelcoData2[[#This Row],[tenure]]&lt;=36,"25-36 Months",
IF(TelcoData2[[#This Row],[tenure]]&lt;=48,"37-48 Months",
IF(TelcoData2[[#This Row],[tenure]]&lt;=60,"49-60 Months",
"61-72 Months")))))</f>
        <v>37-48 Months</v>
      </c>
    </row>
    <row r="4474" spans="1:24" x14ac:dyDescent="0.3">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s="5">
        <v>5375.15</v>
      </c>
      <c r="U4474" t="s">
        <v>24</v>
      </c>
      <c r="V4474" s="5">
        <f>IFERROR(VALUE(TRIM(TelcoData2[[#This Row],[TotalCharges]])),"")</f>
        <v>5375.15</v>
      </c>
      <c r="W4474">
        <f>IF(TelcoData2[[#This Row],[Churn]]="Yes",1,0)</f>
        <v>0</v>
      </c>
      <c r="X4474" t="str">
        <f>IF(TelcoData2[[#This Row],[tenure]]&lt;=12,"0-12 Months",
IF(TelcoData2[[#This Row],[tenure]]&lt;=24,"13-24 Months",
IF(TelcoData2[[#This Row],[tenure]]&lt;=36,"25-36 Months",
IF(TelcoData2[[#This Row],[tenure]]&lt;=48,"37-48 Months",
IF(TelcoData2[[#This Row],[tenure]]&lt;=60,"49-60 Months",
"61-72 Months")))))</f>
        <v>61-72 Months</v>
      </c>
    </row>
    <row r="4475" spans="1:24" x14ac:dyDescent="0.3">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s="5">
        <v>2510.6999999999998</v>
      </c>
      <c r="U4475" t="s">
        <v>24</v>
      </c>
      <c r="V4475" s="5">
        <f>IFERROR(VALUE(TRIM(TelcoData2[[#This Row],[TotalCharges]])),"")</f>
        <v>2510.6999999999998</v>
      </c>
      <c r="W4475">
        <f>IF(TelcoData2[[#This Row],[Churn]]="Yes",1,0)</f>
        <v>0</v>
      </c>
      <c r="X4475" t="str">
        <f>IF(TelcoData2[[#This Row],[tenure]]&lt;=12,"0-12 Months",
IF(TelcoData2[[#This Row],[tenure]]&lt;=24,"13-24 Months",
IF(TelcoData2[[#This Row],[tenure]]&lt;=36,"25-36 Months",
IF(TelcoData2[[#This Row],[tenure]]&lt;=48,"37-48 Months",
IF(TelcoData2[[#This Row],[tenure]]&lt;=60,"49-60 Months",
"61-72 Months")))))</f>
        <v>25-36 Months</v>
      </c>
    </row>
    <row r="4476" spans="1:24" x14ac:dyDescent="0.3">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s="5">
        <v>3090.05</v>
      </c>
      <c r="U4476" t="s">
        <v>24</v>
      </c>
      <c r="V4476" s="5">
        <f>IFERROR(VALUE(TRIM(TelcoData2[[#This Row],[TotalCharges]])),"")</f>
        <v>3090.05</v>
      </c>
      <c r="W4476">
        <f>IF(TelcoData2[[#This Row],[Churn]]="Yes",1,0)</f>
        <v>0</v>
      </c>
      <c r="X4476" t="str">
        <f>IF(TelcoData2[[#This Row],[tenure]]&lt;=12,"0-12 Months",
IF(TelcoData2[[#This Row],[tenure]]&lt;=24,"13-24 Months",
IF(TelcoData2[[#This Row],[tenure]]&lt;=36,"25-36 Months",
IF(TelcoData2[[#This Row],[tenure]]&lt;=48,"37-48 Months",
IF(TelcoData2[[#This Row],[tenure]]&lt;=60,"49-60 Months",
"61-72 Months")))))</f>
        <v>49-60 Months</v>
      </c>
    </row>
    <row r="4477" spans="1:24" x14ac:dyDescent="0.3">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s="5">
        <v>61.05</v>
      </c>
      <c r="U4477" t="s">
        <v>24</v>
      </c>
      <c r="V4477" s="5">
        <f>IFERROR(VALUE(TRIM(TelcoData2[[#This Row],[TotalCharges]])),"")</f>
        <v>61.05</v>
      </c>
      <c r="W4477">
        <f>IF(TelcoData2[[#This Row],[Churn]]="Yes",1,0)</f>
        <v>0</v>
      </c>
      <c r="X4477" t="str">
        <f>IF(TelcoData2[[#This Row],[tenure]]&lt;=12,"0-12 Months",
IF(TelcoData2[[#This Row],[tenure]]&lt;=24,"13-24 Months",
IF(TelcoData2[[#This Row],[tenure]]&lt;=36,"25-36 Months",
IF(TelcoData2[[#This Row],[tenure]]&lt;=48,"37-48 Months",
IF(TelcoData2[[#This Row],[tenure]]&lt;=60,"49-60 Months",
"61-72 Months")))))</f>
        <v>0-12 Months</v>
      </c>
    </row>
    <row r="4478" spans="1:24" x14ac:dyDescent="0.3">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s="5">
        <v>20.9</v>
      </c>
      <c r="U4478" t="s">
        <v>23</v>
      </c>
      <c r="V4478" s="5">
        <f>IFERROR(VALUE(TRIM(TelcoData2[[#This Row],[TotalCharges]])),"")</f>
        <v>20.9</v>
      </c>
      <c r="W4478">
        <f>IF(TelcoData2[[#This Row],[Churn]]="Yes",1,0)</f>
        <v>1</v>
      </c>
      <c r="X4478" t="str">
        <f>IF(TelcoData2[[#This Row],[tenure]]&lt;=12,"0-12 Months",
IF(TelcoData2[[#This Row],[tenure]]&lt;=24,"13-24 Months",
IF(TelcoData2[[#This Row],[tenure]]&lt;=36,"25-36 Months",
IF(TelcoData2[[#This Row],[tenure]]&lt;=48,"37-48 Months",
IF(TelcoData2[[#This Row],[tenure]]&lt;=60,"49-60 Months",
"61-72 Months")))))</f>
        <v>0-12 Months</v>
      </c>
    </row>
    <row r="4479" spans="1:24" x14ac:dyDescent="0.3">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s="5">
        <v>955.6</v>
      </c>
      <c r="U4479" t="s">
        <v>24</v>
      </c>
      <c r="V4479" s="5">
        <f>IFERROR(VALUE(TRIM(TelcoData2[[#This Row],[TotalCharges]])),"")</f>
        <v>955.6</v>
      </c>
      <c r="W4479">
        <f>IF(TelcoData2[[#This Row],[Churn]]="Yes",1,0)</f>
        <v>0</v>
      </c>
      <c r="X4479" t="str">
        <f>IF(TelcoData2[[#This Row],[tenure]]&lt;=12,"0-12 Months",
IF(TelcoData2[[#This Row],[tenure]]&lt;=24,"13-24 Months",
IF(TelcoData2[[#This Row],[tenure]]&lt;=36,"25-36 Months",
IF(TelcoData2[[#This Row],[tenure]]&lt;=48,"37-48 Months",
IF(TelcoData2[[#This Row],[tenure]]&lt;=60,"49-60 Months",
"61-72 Months")))))</f>
        <v>13-24 Months</v>
      </c>
    </row>
    <row r="4480" spans="1:24" x14ac:dyDescent="0.3">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s="5">
        <v>140.4</v>
      </c>
      <c r="U4480" t="s">
        <v>24</v>
      </c>
      <c r="V4480" s="5">
        <f>IFERROR(VALUE(TRIM(TelcoData2[[#This Row],[TotalCharges]])),"")</f>
        <v>140.4</v>
      </c>
      <c r="W4480">
        <f>IF(TelcoData2[[#This Row],[Churn]]="Yes",1,0)</f>
        <v>0</v>
      </c>
      <c r="X4480" t="str">
        <f>IF(TelcoData2[[#This Row],[tenure]]&lt;=12,"0-12 Months",
IF(TelcoData2[[#This Row],[tenure]]&lt;=24,"13-24 Months",
IF(TelcoData2[[#This Row],[tenure]]&lt;=36,"25-36 Months",
IF(TelcoData2[[#This Row],[tenure]]&lt;=48,"37-48 Months",
IF(TelcoData2[[#This Row],[tenure]]&lt;=60,"49-60 Months",
"61-72 Months")))))</f>
        <v>0-12 Months</v>
      </c>
    </row>
    <row r="4481" spans="1:24" x14ac:dyDescent="0.3">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s="5">
        <v>1493.1</v>
      </c>
      <c r="U4481" t="s">
        <v>24</v>
      </c>
      <c r="V4481" s="5">
        <f>IFERROR(VALUE(TRIM(TelcoData2[[#This Row],[TotalCharges]])),"")</f>
        <v>1493.1</v>
      </c>
      <c r="W4481">
        <f>IF(TelcoData2[[#This Row],[Churn]]="Yes",1,0)</f>
        <v>0</v>
      </c>
      <c r="X4481" t="str">
        <f>IF(TelcoData2[[#This Row],[tenure]]&lt;=12,"0-12 Months",
IF(TelcoData2[[#This Row],[tenure]]&lt;=24,"13-24 Months",
IF(TelcoData2[[#This Row],[tenure]]&lt;=36,"25-36 Months",
IF(TelcoData2[[#This Row],[tenure]]&lt;=48,"37-48 Months",
IF(TelcoData2[[#This Row],[tenure]]&lt;=60,"49-60 Months",
"61-72 Months")))))</f>
        <v>49-60 Months</v>
      </c>
    </row>
    <row r="4482" spans="1:24" x14ac:dyDescent="0.3">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s="5">
        <v>69.400000000000006</v>
      </c>
      <c r="U4482" t="s">
        <v>23</v>
      </c>
      <c r="V4482" s="5">
        <f>IFERROR(VALUE(TRIM(TelcoData2[[#This Row],[TotalCharges]])),"")</f>
        <v>69.400000000000006</v>
      </c>
      <c r="W4482">
        <f>IF(TelcoData2[[#This Row],[Churn]]="Yes",1,0)</f>
        <v>1</v>
      </c>
      <c r="X4482" t="str">
        <f>IF(TelcoData2[[#This Row],[tenure]]&lt;=12,"0-12 Months",
IF(TelcoData2[[#This Row],[tenure]]&lt;=24,"13-24 Months",
IF(TelcoData2[[#This Row],[tenure]]&lt;=36,"25-36 Months",
IF(TelcoData2[[#This Row],[tenure]]&lt;=48,"37-48 Months",
IF(TelcoData2[[#This Row],[tenure]]&lt;=60,"49-60 Months",
"61-72 Months")))))</f>
        <v>0-12 Months</v>
      </c>
    </row>
    <row r="4483" spans="1:24" x14ac:dyDescent="0.3">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s="5">
        <v>1626.05</v>
      </c>
      <c r="U4483" t="s">
        <v>24</v>
      </c>
      <c r="V4483" s="5">
        <f>IFERROR(VALUE(TRIM(TelcoData2[[#This Row],[TotalCharges]])),"")</f>
        <v>1626.05</v>
      </c>
      <c r="W4483">
        <f>IF(TelcoData2[[#This Row],[Churn]]="Yes",1,0)</f>
        <v>0</v>
      </c>
      <c r="X4483" t="str">
        <f>IF(TelcoData2[[#This Row],[tenure]]&lt;=12,"0-12 Months",
IF(TelcoData2[[#This Row],[tenure]]&lt;=24,"13-24 Months",
IF(TelcoData2[[#This Row],[tenure]]&lt;=36,"25-36 Months",
IF(TelcoData2[[#This Row],[tenure]]&lt;=48,"37-48 Months",
IF(TelcoData2[[#This Row],[tenure]]&lt;=60,"49-60 Months",
"61-72 Months")))))</f>
        <v>37-48 Months</v>
      </c>
    </row>
    <row r="4484" spans="1:24" x14ac:dyDescent="0.3">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s="5">
        <v>541.15</v>
      </c>
      <c r="U4484" t="s">
        <v>23</v>
      </c>
      <c r="V4484" s="5">
        <f>IFERROR(VALUE(TRIM(TelcoData2[[#This Row],[TotalCharges]])),"")</f>
        <v>541.15</v>
      </c>
      <c r="W4484">
        <f>IF(TelcoData2[[#This Row],[Churn]]="Yes",1,0)</f>
        <v>1</v>
      </c>
      <c r="X4484" t="str">
        <f>IF(TelcoData2[[#This Row],[tenure]]&lt;=12,"0-12 Months",
IF(TelcoData2[[#This Row],[tenure]]&lt;=24,"13-24 Months",
IF(TelcoData2[[#This Row],[tenure]]&lt;=36,"25-36 Months",
IF(TelcoData2[[#This Row],[tenure]]&lt;=48,"37-48 Months",
IF(TelcoData2[[#This Row],[tenure]]&lt;=60,"49-60 Months",
"61-72 Months")))))</f>
        <v>0-12 Months</v>
      </c>
    </row>
    <row r="4485" spans="1:24" x14ac:dyDescent="0.3">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s="5">
        <v>1784.9</v>
      </c>
      <c r="U4485" t="s">
        <v>24</v>
      </c>
      <c r="V4485" s="5">
        <f>IFERROR(VALUE(TRIM(TelcoData2[[#This Row],[TotalCharges]])),"")</f>
        <v>1784.9</v>
      </c>
      <c r="W4485">
        <f>IF(TelcoData2[[#This Row],[Churn]]="Yes",1,0)</f>
        <v>0</v>
      </c>
      <c r="X4485" t="str">
        <f>IF(TelcoData2[[#This Row],[tenure]]&lt;=12,"0-12 Months",
IF(TelcoData2[[#This Row],[tenure]]&lt;=24,"13-24 Months",
IF(TelcoData2[[#This Row],[tenure]]&lt;=36,"25-36 Months",
IF(TelcoData2[[#This Row],[tenure]]&lt;=48,"37-48 Months",
IF(TelcoData2[[#This Row],[tenure]]&lt;=60,"49-60 Months",
"61-72 Months")))))</f>
        <v>61-72 Months</v>
      </c>
    </row>
    <row r="4486" spans="1:24" x14ac:dyDescent="0.3">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s="5">
        <v>70.349999999999994</v>
      </c>
      <c r="U4486" t="s">
        <v>24</v>
      </c>
      <c r="V4486" s="5">
        <f>IFERROR(VALUE(TRIM(TelcoData2[[#This Row],[TotalCharges]])),"")</f>
        <v>70.349999999999994</v>
      </c>
      <c r="W4486">
        <f>IF(TelcoData2[[#This Row],[Churn]]="Yes",1,0)</f>
        <v>0</v>
      </c>
      <c r="X4486" t="str">
        <f>IF(TelcoData2[[#This Row],[tenure]]&lt;=12,"0-12 Months",
IF(TelcoData2[[#This Row],[tenure]]&lt;=24,"13-24 Months",
IF(TelcoData2[[#This Row],[tenure]]&lt;=36,"25-36 Months",
IF(TelcoData2[[#This Row],[tenure]]&lt;=48,"37-48 Months",
IF(TelcoData2[[#This Row],[tenure]]&lt;=60,"49-60 Months",
"61-72 Months")))))</f>
        <v>0-12 Months</v>
      </c>
    </row>
    <row r="4487" spans="1:24" x14ac:dyDescent="0.3">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s="5">
        <v>6075.9</v>
      </c>
      <c r="U4487" t="s">
        <v>24</v>
      </c>
      <c r="V4487" s="5">
        <f>IFERROR(VALUE(TRIM(TelcoData2[[#This Row],[TotalCharges]])),"")</f>
        <v>6075.9</v>
      </c>
      <c r="W4487">
        <f>IF(TelcoData2[[#This Row],[Churn]]="Yes",1,0)</f>
        <v>0</v>
      </c>
      <c r="X4487" t="str">
        <f>IF(TelcoData2[[#This Row],[tenure]]&lt;=12,"0-12 Months",
IF(TelcoData2[[#This Row],[tenure]]&lt;=24,"13-24 Months",
IF(TelcoData2[[#This Row],[tenure]]&lt;=36,"25-36 Months",
IF(TelcoData2[[#This Row],[tenure]]&lt;=48,"37-48 Months",
IF(TelcoData2[[#This Row],[tenure]]&lt;=60,"49-60 Months",
"61-72 Months")))))</f>
        <v>61-72 Months</v>
      </c>
    </row>
    <row r="4488" spans="1:24" x14ac:dyDescent="0.3">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s="5">
        <v>5500.6</v>
      </c>
      <c r="U4488" t="s">
        <v>24</v>
      </c>
      <c r="V4488" s="5">
        <f>IFERROR(VALUE(TRIM(TelcoData2[[#This Row],[TotalCharges]])),"")</f>
        <v>5500.6</v>
      </c>
      <c r="W4488">
        <f>IF(TelcoData2[[#This Row],[Churn]]="Yes",1,0)</f>
        <v>0</v>
      </c>
      <c r="X4488" t="str">
        <f>IF(TelcoData2[[#This Row],[tenure]]&lt;=12,"0-12 Months",
IF(TelcoData2[[#This Row],[tenure]]&lt;=24,"13-24 Months",
IF(TelcoData2[[#This Row],[tenure]]&lt;=36,"25-36 Months",
IF(TelcoData2[[#This Row],[tenure]]&lt;=48,"37-48 Months",
IF(TelcoData2[[#This Row],[tenure]]&lt;=60,"49-60 Months",
"61-72 Months")))))</f>
        <v>61-72 Months</v>
      </c>
    </row>
    <row r="4489" spans="1:24" x14ac:dyDescent="0.3">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s="5">
        <v>73.099999999999994</v>
      </c>
      <c r="U4489" t="s">
        <v>24</v>
      </c>
      <c r="V4489" s="5">
        <f>IFERROR(VALUE(TRIM(TelcoData2[[#This Row],[TotalCharges]])),"")</f>
        <v>73.099999999999994</v>
      </c>
      <c r="W4489">
        <f>IF(TelcoData2[[#This Row],[Churn]]="Yes",1,0)</f>
        <v>0</v>
      </c>
      <c r="X4489" t="str">
        <f>IF(TelcoData2[[#This Row],[tenure]]&lt;=12,"0-12 Months",
IF(TelcoData2[[#This Row],[tenure]]&lt;=24,"13-24 Months",
IF(TelcoData2[[#This Row],[tenure]]&lt;=36,"25-36 Months",
IF(TelcoData2[[#This Row],[tenure]]&lt;=48,"37-48 Months",
IF(TelcoData2[[#This Row],[tenure]]&lt;=60,"49-60 Months",
"61-72 Months")))))</f>
        <v>0-12 Months</v>
      </c>
    </row>
    <row r="4490" spans="1:24" x14ac:dyDescent="0.3">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s="5">
        <v>3229.4</v>
      </c>
      <c r="U4490" t="s">
        <v>23</v>
      </c>
      <c r="V4490" s="5">
        <f>IFERROR(VALUE(TRIM(TelcoData2[[#This Row],[TotalCharges]])),"")</f>
        <v>3229.4</v>
      </c>
      <c r="W4490">
        <f>IF(TelcoData2[[#This Row],[Churn]]="Yes",1,0)</f>
        <v>1</v>
      </c>
      <c r="X4490" t="str">
        <f>IF(TelcoData2[[#This Row],[tenure]]&lt;=12,"0-12 Months",
IF(TelcoData2[[#This Row],[tenure]]&lt;=24,"13-24 Months",
IF(TelcoData2[[#This Row],[tenure]]&lt;=36,"25-36 Months",
IF(TelcoData2[[#This Row],[tenure]]&lt;=48,"37-48 Months",
IF(TelcoData2[[#This Row],[tenure]]&lt;=60,"49-60 Months",
"61-72 Months")))))</f>
        <v>37-48 Months</v>
      </c>
    </row>
    <row r="4491" spans="1:24" x14ac:dyDescent="0.3">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s="5">
        <v>3399.85</v>
      </c>
      <c r="U4491" t="s">
        <v>24</v>
      </c>
      <c r="V4491" s="5">
        <f>IFERROR(VALUE(TRIM(TelcoData2[[#This Row],[TotalCharges]])),"")</f>
        <v>3399.85</v>
      </c>
      <c r="W4491">
        <f>IF(TelcoData2[[#This Row],[Churn]]="Yes",1,0)</f>
        <v>0</v>
      </c>
      <c r="X4491" t="str">
        <f>IF(TelcoData2[[#This Row],[tenure]]&lt;=12,"0-12 Months",
IF(TelcoData2[[#This Row],[tenure]]&lt;=24,"13-24 Months",
IF(TelcoData2[[#This Row],[tenure]]&lt;=36,"25-36 Months",
IF(TelcoData2[[#This Row],[tenure]]&lt;=48,"37-48 Months",
IF(TelcoData2[[#This Row],[tenure]]&lt;=60,"49-60 Months",
"61-72 Months")))))</f>
        <v>61-72 Months</v>
      </c>
    </row>
    <row r="4492" spans="1:24" x14ac:dyDescent="0.3">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s="5">
        <v>6431.05</v>
      </c>
      <c r="U4492" t="s">
        <v>24</v>
      </c>
      <c r="V4492" s="5">
        <f>IFERROR(VALUE(TRIM(TelcoData2[[#This Row],[TotalCharges]])),"")</f>
        <v>6431.05</v>
      </c>
      <c r="W4492">
        <f>IF(TelcoData2[[#This Row],[Churn]]="Yes",1,0)</f>
        <v>0</v>
      </c>
      <c r="X4492" t="str">
        <f>IF(TelcoData2[[#This Row],[tenure]]&lt;=12,"0-12 Months",
IF(TelcoData2[[#This Row],[tenure]]&lt;=24,"13-24 Months",
IF(TelcoData2[[#This Row],[tenure]]&lt;=36,"25-36 Months",
IF(TelcoData2[[#This Row],[tenure]]&lt;=48,"37-48 Months",
IF(TelcoData2[[#This Row],[tenure]]&lt;=60,"49-60 Months",
"61-72 Months")))))</f>
        <v>49-60 Months</v>
      </c>
    </row>
    <row r="4493" spans="1:24" x14ac:dyDescent="0.3">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s="5">
        <v>19.75</v>
      </c>
      <c r="U4493" t="s">
        <v>24</v>
      </c>
      <c r="V4493" s="5">
        <f>IFERROR(VALUE(TRIM(TelcoData2[[#This Row],[TotalCharges]])),"")</f>
        <v>19.75</v>
      </c>
      <c r="W4493">
        <f>IF(TelcoData2[[#This Row],[Churn]]="Yes",1,0)</f>
        <v>0</v>
      </c>
      <c r="X4493" t="str">
        <f>IF(TelcoData2[[#This Row],[tenure]]&lt;=12,"0-12 Months",
IF(TelcoData2[[#This Row],[tenure]]&lt;=24,"13-24 Months",
IF(TelcoData2[[#This Row],[tenure]]&lt;=36,"25-36 Months",
IF(TelcoData2[[#This Row],[tenure]]&lt;=48,"37-48 Months",
IF(TelcoData2[[#This Row],[tenure]]&lt;=60,"49-60 Months",
"61-72 Months")))))</f>
        <v>0-12 Months</v>
      </c>
    </row>
    <row r="4494" spans="1:24" x14ac:dyDescent="0.3">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s="5">
        <v>1230.9000000000001</v>
      </c>
      <c r="U4494" t="s">
        <v>24</v>
      </c>
      <c r="V4494" s="5">
        <f>IFERROR(VALUE(TRIM(TelcoData2[[#This Row],[TotalCharges]])),"")</f>
        <v>1230.9000000000001</v>
      </c>
      <c r="W4494">
        <f>IF(TelcoData2[[#This Row],[Churn]]="Yes",1,0)</f>
        <v>0</v>
      </c>
      <c r="X4494" t="str">
        <f>IF(TelcoData2[[#This Row],[tenure]]&lt;=12,"0-12 Months",
IF(TelcoData2[[#This Row],[tenure]]&lt;=24,"13-24 Months",
IF(TelcoData2[[#This Row],[tenure]]&lt;=36,"25-36 Months",
IF(TelcoData2[[#This Row],[tenure]]&lt;=48,"37-48 Months",
IF(TelcoData2[[#This Row],[tenure]]&lt;=60,"49-60 Months",
"61-72 Months")))))</f>
        <v>49-60 Months</v>
      </c>
    </row>
    <row r="4495" spans="1:24" x14ac:dyDescent="0.3">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s="5">
        <v>454.65</v>
      </c>
      <c r="U4495" t="s">
        <v>24</v>
      </c>
      <c r="V4495" s="5">
        <f>IFERROR(VALUE(TRIM(TelcoData2[[#This Row],[TotalCharges]])),"")</f>
        <v>454.65</v>
      </c>
      <c r="W4495">
        <f>IF(TelcoData2[[#This Row],[Churn]]="Yes",1,0)</f>
        <v>0</v>
      </c>
      <c r="X4495" t="str">
        <f>IF(TelcoData2[[#This Row],[tenure]]&lt;=12,"0-12 Months",
IF(TelcoData2[[#This Row],[tenure]]&lt;=24,"13-24 Months",
IF(TelcoData2[[#This Row],[tenure]]&lt;=36,"25-36 Months",
IF(TelcoData2[[#This Row],[tenure]]&lt;=48,"37-48 Months",
IF(TelcoData2[[#This Row],[tenure]]&lt;=60,"49-60 Months",
"61-72 Months")))))</f>
        <v>13-24 Months</v>
      </c>
    </row>
    <row r="4496" spans="1:24" x14ac:dyDescent="0.3">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s="5">
        <v>235.05</v>
      </c>
      <c r="U4496" t="s">
        <v>24</v>
      </c>
      <c r="V4496" s="5">
        <f>IFERROR(VALUE(TRIM(TelcoData2[[#This Row],[TotalCharges]])),"")</f>
        <v>235.05</v>
      </c>
      <c r="W4496">
        <f>IF(TelcoData2[[#This Row],[Churn]]="Yes",1,0)</f>
        <v>0</v>
      </c>
      <c r="X4496" t="str">
        <f>IF(TelcoData2[[#This Row],[tenure]]&lt;=12,"0-12 Months",
IF(TelcoData2[[#This Row],[tenure]]&lt;=24,"13-24 Months",
IF(TelcoData2[[#This Row],[tenure]]&lt;=36,"25-36 Months",
IF(TelcoData2[[#This Row],[tenure]]&lt;=48,"37-48 Months",
IF(TelcoData2[[#This Row],[tenure]]&lt;=60,"49-60 Months",
"61-72 Months")))))</f>
        <v>0-12 Months</v>
      </c>
    </row>
    <row r="4497" spans="1:24" x14ac:dyDescent="0.3">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s="5">
        <v>70.099999999999994</v>
      </c>
      <c r="U4497" t="s">
        <v>23</v>
      </c>
      <c r="V4497" s="5">
        <f>IFERROR(VALUE(TRIM(TelcoData2[[#This Row],[TotalCharges]])),"")</f>
        <v>70.099999999999994</v>
      </c>
      <c r="W4497">
        <f>IF(TelcoData2[[#This Row],[Churn]]="Yes",1,0)</f>
        <v>1</v>
      </c>
      <c r="X4497" t="str">
        <f>IF(TelcoData2[[#This Row],[tenure]]&lt;=12,"0-12 Months",
IF(TelcoData2[[#This Row],[tenure]]&lt;=24,"13-24 Months",
IF(TelcoData2[[#This Row],[tenure]]&lt;=36,"25-36 Months",
IF(TelcoData2[[#This Row],[tenure]]&lt;=48,"37-48 Months",
IF(TelcoData2[[#This Row],[tenure]]&lt;=60,"49-60 Months",
"61-72 Months")))))</f>
        <v>0-12 Months</v>
      </c>
    </row>
    <row r="4498" spans="1:24" x14ac:dyDescent="0.3">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s="5">
        <v>6595.9</v>
      </c>
      <c r="U4498" t="s">
        <v>24</v>
      </c>
      <c r="V4498" s="5">
        <f>IFERROR(VALUE(TRIM(TelcoData2[[#This Row],[TotalCharges]])),"")</f>
        <v>6595.9</v>
      </c>
      <c r="W4498">
        <f>IF(TelcoData2[[#This Row],[Churn]]="Yes",1,0)</f>
        <v>0</v>
      </c>
      <c r="X4498" t="str">
        <f>IF(TelcoData2[[#This Row],[tenure]]&lt;=12,"0-12 Months",
IF(TelcoData2[[#This Row],[tenure]]&lt;=24,"13-24 Months",
IF(TelcoData2[[#This Row],[tenure]]&lt;=36,"25-36 Months",
IF(TelcoData2[[#This Row],[tenure]]&lt;=48,"37-48 Months",
IF(TelcoData2[[#This Row],[tenure]]&lt;=60,"49-60 Months",
"61-72 Months")))))</f>
        <v>61-72 Months</v>
      </c>
    </row>
    <row r="4499" spans="1:24" x14ac:dyDescent="0.3">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s="5">
        <v>5867</v>
      </c>
      <c r="U4499" t="s">
        <v>24</v>
      </c>
      <c r="V4499" s="5">
        <f>IFERROR(VALUE(TRIM(TelcoData2[[#This Row],[TotalCharges]])),"")</f>
        <v>5867</v>
      </c>
      <c r="W4499">
        <f>IF(TelcoData2[[#This Row],[Churn]]="Yes",1,0)</f>
        <v>0</v>
      </c>
      <c r="X4499" t="str">
        <f>IF(TelcoData2[[#This Row],[tenure]]&lt;=12,"0-12 Months",
IF(TelcoData2[[#This Row],[tenure]]&lt;=24,"13-24 Months",
IF(TelcoData2[[#This Row],[tenure]]&lt;=36,"25-36 Months",
IF(TelcoData2[[#This Row],[tenure]]&lt;=48,"37-48 Months",
IF(TelcoData2[[#This Row],[tenure]]&lt;=60,"49-60 Months",
"61-72 Months")))))</f>
        <v>49-60 Months</v>
      </c>
    </row>
    <row r="4500" spans="1:24" x14ac:dyDescent="0.3">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s="5">
        <v>196.35</v>
      </c>
      <c r="U4500" t="s">
        <v>24</v>
      </c>
      <c r="V4500" s="5">
        <f>IFERROR(VALUE(TRIM(TelcoData2[[#This Row],[TotalCharges]])),"")</f>
        <v>196.35</v>
      </c>
      <c r="W4500">
        <f>IF(TelcoData2[[#This Row],[Churn]]="Yes",1,0)</f>
        <v>0</v>
      </c>
      <c r="X4500" t="str">
        <f>IF(TelcoData2[[#This Row],[tenure]]&lt;=12,"0-12 Months",
IF(TelcoData2[[#This Row],[tenure]]&lt;=24,"13-24 Months",
IF(TelcoData2[[#This Row],[tenure]]&lt;=36,"25-36 Months",
IF(TelcoData2[[#This Row],[tenure]]&lt;=48,"37-48 Months",
IF(TelcoData2[[#This Row],[tenure]]&lt;=60,"49-60 Months",
"61-72 Months")))))</f>
        <v>0-12 Months</v>
      </c>
    </row>
    <row r="4501" spans="1:24" x14ac:dyDescent="0.3">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s="5">
        <v>909.25</v>
      </c>
      <c r="U4501" t="s">
        <v>23</v>
      </c>
      <c r="V4501" s="5">
        <f>IFERROR(VALUE(TRIM(TelcoData2[[#This Row],[TotalCharges]])),"")</f>
        <v>909.25</v>
      </c>
      <c r="W4501">
        <f>IF(TelcoData2[[#This Row],[Churn]]="Yes",1,0)</f>
        <v>1</v>
      </c>
      <c r="X4501" t="str">
        <f>IF(TelcoData2[[#This Row],[tenure]]&lt;=12,"0-12 Months",
IF(TelcoData2[[#This Row],[tenure]]&lt;=24,"13-24 Months",
IF(TelcoData2[[#This Row],[tenure]]&lt;=36,"25-36 Months",
IF(TelcoData2[[#This Row],[tenure]]&lt;=48,"37-48 Months",
IF(TelcoData2[[#This Row],[tenure]]&lt;=60,"49-60 Months",
"61-72 Months")))))</f>
        <v>0-12 Months</v>
      </c>
    </row>
    <row r="4502" spans="1:24" x14ac:dyDescent="0.3">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s="5">
        <v>6449.15</v>
      </c>
      <c r="U4502" t="s">
        <v>24</v>
      </c>
      <c r="V4502" s="5">
        <f>IFERROR(VALUE(TRIM(TelcoData2[[#This Row],[TotalCharges]])),"")</f>
        <v>6449.15</v>
      </c>
      <c r="W4502">
        <f>IF(TelcoData2[[#This Row],[Churn]]="Yes",1,0)</f>
        <v>0</v>
      </c>
      <c r="X4502" t="str">
        <f>IF(TelcoData2[[#This Row],[tenure]]&lt;=12,"0-12 Months",
IF(TelcoData2[[#This Row],[tenure]]&lt;=24,"13-24 Months",
IF(TelcoData2[[#This Row],[tenure]]&lt;=36,"25-36 Months",
IF(TelcoData2[[#This Row],[tenure]]&lt;=48,"37-48 Months",
IF(TelcoData2[[#This Row],[tenure]]&lt;=60,"49-60 Months",
"61-72 Months")))))</f>
        <v>61-72 Months</v>
      </c>
    </row>
    <row r="4503" spans="1:24" x14ac:dyDescent="0.3">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s="5">
        <v>762.45</v>
      </c>
      <c r="U4503" t="s">
        <v>24</v>
      </c>
      <c r="V4503" s="5">
        <f>IFERROR(VALUE(TRIM(TelcoData2[[#This Row],[TotalCharges]])),"")</f>
        <v>762.45</v>
      </c>
      <c r="W4503">
        <f>IF(TelcoData2[[#This Row],[Churn]]="Yes",1,0)</f>
        <v>0</v>
      </c>
      <c r="X4503" t="str">
        <f>IF(TelcoData2[[#This Row],[tenure]]&lt;=12,"0-12 Months",
IF(TelcoData2[[#This Row],[tenure]]&lt;=24,"13-24 Months",
IF(TelcoData2[[#This Row],[tenure]]&lt;=36,"25-36 Months",
IF(TelcoData2[[#This Row],[tenure]]&lt;=48,"37-48 Months",
IF(TelcoData2[[#This Row],[tenure]]&lt;=60,"49-60 Months",
"61-72 Months")))))</f>
        <v>37-48 Months</v>
      </c>
    </row>
    <row r="4504" spans="1:24" x14ac:dyDescent="0.3">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s="5">
        <v>5283.95</v>
      </c>
      <c r="U4504" t="s">
        <v>23</v>
      </c>
      <c r="V4504" s="5">
        <f>IFERROR(VALUE(TRIM(TelcoData2[[#This Row],[TotalCharges]])),"")</f>
        <v>5283.95</v>
      </c>
      <c r="W4504">
        <f>IF(TelcoData2[[#This Row],[Churn]]="Yes",1,0)</f>
        <v>1</v>
      </c>
      <c r="X4504" t="str">
        <f>IF(TelcoData2[[#This Row],[tenure]]&lt;=12,"0-12 Months",
IF(TelcoData2[[#This Row],[tenure]]&lt;=24,"13-24 Months",
IF(TelcoData2[[#This Row],[tenure]]&lt;=36,"25-36 Months",
IF(TelcoData2[[#This Row],[tenure]]&lt;=48,"37-48 Months",
IF(TelcoData2[[#This Row],[tenure]]&lt;=60,"49-60 Months",
"61-72 Months")))))</f>
        <v>49-60 Months</v>
      </c>
    </row>
    <row r="4505" spans="1:24" x14ac:dyDescent="0.3">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s="5">
        <v>1617.5</v>
      </c>
      <c r="U4505" t="s">
        <v>23</v>
      </c>
      <c r="V4505" s="5">
        <f>IFERROR(VALUE(TRIM(TelcoData2[[#This Row],[TotalCharges]])),"")</f>
        <v>1617.5</v>
      </c>
      <c r="W4505">
        <f>IF(TelcoData2[[#This Row],[Churn]]="Yes",1,0)</f>
        <v>1</v>
      </c>
      <c r="X4505" t="str">
        <f>IF(TelcoData2[[#This Row],[tenure]]&lt;=12,"0-12 Months",
IF(TelcoData2[[#This Row],[tenure]]&lt;=24,"13-24 Months",
IF(TelcoData2[[#This Row],[tenure]]&lt;=36,"25-36 Months",
IF(TelcoData2[[#This Row],[tenure]]&lt;=48,"37-48 Months",
IF(TelcoData2[[#This Row],[tenure]]&lt;=60,"49-60 Months",
"61-72 Months")))))</f>
        <v>13-24 Months</v>
      </c>
    </row>
    <row r="4506" spans="1:24" x14ac:dyDescent="0.3">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s="5">
        <v>785.75</v>
      </c>
      <c r="U4506" t="s">
        <v>24</v>
      </c>
      <c r="V4506" s="5">
        <f>IFERROR(VALUE(TRIM(TelcoData2[[#This Row],[TotalCharges]])),"")</f>
        <v>785.75</v>
      </c>
      <c r="W4506">
        <f>IF(TelcoData2[[#This Row],[Churn]]="Yes",1,0)</f>
        <v>0</v>
      </c>
      <c r="X4506" t="str">
        <f>IF(TelcoData2[[#This Row],[tenure]]&lt;=12,"0-12 Months",
IF(TelcoData2[[#This Row],[tenure]]&lt;=24,"13-24 Months",
IF(TelcoData2[[#This Row],[tenure]]&lt;=36,"25-36 Months",
IF(TelcoData2[[#This Row],[tenure]]&lt;=48,"37-48 Months",
IF(TelcoData2[[#This Row],[tenure]]&lt;=60,"49-60 Months",
"61-72 Months")))))</f>
        <v>37-48 Months</v>
      </c>
    </row>
    <row r="4507" spans="1:24" x14ac:dyDescent="0.3">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s="5">
        <v>1776</v>
      </c>
      <c r="U4507" t="s">
        <v>24</v>
      </c>
      <c r="V4507" s="5">
        <f>IFERROR(VALUE(TRIM(TelcoData2[[#This Row],[TotalCharges]])),"")</f>
        <v>1776</v>
      </c>
      <c r="W4507">
        <f>IF(TelcoData2[[#This Row],[Churn]]="Yes",1,0)</f>
        <v>0</v>
      </c>
      <c r="X4507" t="str">
        <f>IF(TelcoData2[[#This Row],[tenure]]&lt;=12,"0-12 Months",
IF(TelcoData2[[#This Row],[tenure]]&lt;=24,"13-24 Months",
IF(TelcoData2[[#This Row],[tenure]]&lt;=36,"25-36 Months",
IF(TelcoData2[[#This Row],[tenure]]&lt;=48,"37-48 Months",
IF(TelcoData2[[#This Row],[tenure]]&lt;=60,"49-60 Months",
"61-72 Months")))))</f>
        <v>61-72 Months</v>
      </c>
    </row>
    <row r="4508" spans="1:24" x14ac:dyDescent="0.3">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s="5">
        <v>5396.25</v>
      </c>
      <c r="U4508" t="s">
        <v>24</v>
      </c>
      <c r="V4508" s="5">
        <f>IFERROR(VALUE(TRIM(TelcoData2[[#This Row],[TotalCharges]])),"")</f>
        <v>5396.25</v>
      </c>
      <c r="W4508">
        <f>IF(TelcoData2[[#This Row],[Churn]]="Yes",1,0)</f>
        <v>0</v>
      </c>
      <c r="X4508" t="str">
        <f>IF(TelcoData2[[#This Row],[tenure]]&lt;=12,"0-12 Months",
IF(TelcoData2[[#This Row],[tenure]]&lt;=24,"13-24 Months",
IF(TelcoData2[[#This Row],[tenure]]&lt;=36,"25-36 Months",
IF(TelcoData2[[#This Row],[tenure]]&lt;=48,"37-48 Months",
IF(TelcoData2[[#This Row],[tenure]]&lt;=60,"49-60 Months",
"61-72 Months")))))</f>
        <v>61-72 Months</v>
      </c>
    </row>
    <row r="4509" spans="1:24" x14ac:dyDescent="0.3">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s="5">
        <v>574.5</v>
      </c>
      <c r="U4509" t="s">
        <v>24</v>
      </c>
      <c r="V4509" s="5">
        <f>IFERROR(VALUE(TRIM(TelcoData2[[#This Row],[TotalCharges]])),"")</f>
        <v>574.5</v>
      </c>
      <c r="W4509">
        <f>IF(TelcoData2[[#This Row],[Churn]]="Yes",1,0)</f>
        <v>0</v>
      </c>
      <c r="X4509" t="str">
        <f>IF(TelcoData2[[#This Row],[tenure]]&lt;=12,"0-12 Months",
IF(TelcoData2[[#This Row],[tenure]]&lt;=24,"13-24 Months",
IF(TelcoData2[[#This Row],[tenure]]&lt;=36,"25-36 Months",
IF(TelcoData2[[#This Row],[tenure]]&lt;=48,"37-48 Months",
IF(TelcoData2[[#This Row],[tenure]]&lt;=60,"49-60 Months",
"61-72 Months")))))</f>
        <v>0-12 Months</v>
      </c>
    </row>
    <row r="4510" spans="1:24" x14ac:dyDescent="0.3">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s="5">
        <v>400.3</v>
      </c>
      <c r="U4510" t="s">
        <v>24</v>
      </c>
      <c r="V4510" s="5">
        <f>IFERROR(VALUE(TRIM(TelcoData2[[#This Row],[TotalCharges]])),"")</f>
        <v>400.3</v>
      </c>
      <c r="W4510">
        <f>IF(TelcoData2[[#This Row],[Churn]]="Yes",1,0)</f>
        <v>0</v>
      </c>
      <c r="X4510" t="str">
        <f>IF(TelcoData2[[#This Row],[tenure]]&lt;=12,"0-12 Months",
IF(TelcoData2[[#This Row],[tenure]]&lt;=24,"13-24 Months",
IF(TelcoData2[[#This Row],[tenure]]&lt;=36,"25-36 Months",
IF(TelcoData2[[#This Row],[tenure]]&lt;=48,"37-48 Months",
IF(TelcoData2[[#This Row],[tenure]]&lt;=60,"49-60 Months",
"61-72 Months")))))</f>
        <v>13-24 Months</v>
      </c>
    </row>
    <row r="4511" spans="1:24" x14ac:dyDescent="0.3">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s="5">
        <v>84.3</v>
      </c>
      <c r="U4511" t="s">
        <v>23</v>
      </c>
      <c r="V4511" s="5">
        <f>IFERROR(VALUE(TRIM(TelcoData2[[#This Row],[TotalCharges]])),"")</f>
        <v>84.3</v>
      </c>
      <c r="W4511">
        <f>IF(TelcoData2[[#This Row],[Churn]]="Yes",1,0)</f>
        <v>1</v>
      </c>
      <c r="X4511" t="str">
        <f>IF(TelcoData2[[#This Row],[tenure]]&lt;=12,"0-12 Months",
IF(TelcoData2[[#This Row],[tenure]]&lt;=24,"13-24 Months",
IF(TelcoData2[[#This Row],[tenure]]&lt;=36,"25-36 Months",
IF(TelcoData2[[#This Row],[tenure]]&lt;=48,"37-48 Months",
IF(TelcoData2[[#This Row],[tenure]]&lt;=60,"49-60 Months",
"61-72 Months")))))</f>
        <v>0-12 Months</v>
      </c>
    </row>
    <row r="4512" spans="1:24" x14ac:dyDescent="0.3">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s="5">
        <v>2656.3</v>
      </c>
      <c r="U4512" t="s">
        <v>24</v>
      </c>
      <c r="V4512" s="5">
        <f>IFERROR(VALUE(TRIM(TelcoData2[[#This Row],[TotalCharges]])),"")</f>
        <v>2656.3</v>
      </c>
      <c r="W4512">
        <f>IF(TelcoData2[[#This Row],[Churn]]="Yes",1,0)</f>
        <v>0</v>
      </c>
      <c r="X4512" t="str">
        <f>IF(TelcoData2[[#This Row],[tenure]]&lt;=12,"0-12 Months",
IF(TelcoData2[[#This Row],[tenure]]&lt;=24,"13-24 Months",
IF(TelcoData2[[#This Row],[tenure]]&lt;=36,"25-36 Months",
IF(TelcoData2[[#This Row],[tenure]]&lt;=48,"37-48 Months",
IF(TelcoData2[[#This Row],[tenure]]&lt;=60,"49-60 Months",
"61-72 Months")))))</f>
        <v>37-48 Months</v>
      </c>
    </row>
    <row r="4513" spans="1:24" x14ac:dyDescent="0.3">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s="5">
        <v>1445.95</v>
      </c>
      <c r="U4513" t="s">
        <v>24</v>
      </c>
      <c r="V4513" s="5">
        <f>IFERROR(VALUE(TRIM(TelcoData2[[#This Row],[TotalCharges]])),"")</f>
        <v>1445.95</v>
      </c>
      <c r="W4513">
        <f>IF(TelcoData2[[#This Row],[Churn]]="Yes",1,0)</f>
        <v>0</v>
      </c>
      <c r="X4513" t="str">
        <f>IF(TelcoData2[[#This Row],[tenure]]&lt;=12,"0-12 Months",
IF(TelcoData2[[#This Row],[tenure]]&lt;=24,"13-24 Months",
IF(TelcoData2[[#This Row],[tenure]]&lt;=36,"25-36 Months",
IF(TelcoData2[[#This Row],[tenure]]&lt;=48,"37-48 Months",
IF(TelcoData2[[#This Row],[tenure]]&lt;=60,"49-60 Months",
"61-72 Months")))))</f>
        <v>13-24 Months</v>
      </c>
    </row>
    <row r="4514" spans="1:24" x14ac:dyDescent="0.3">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s="5">
        <v>5212.6499999999996</v>
      </c>
      <c r="U4514" t="s">
        <v>24</v>
      </c>
      <c r="V4514" s="5">
        <f>IFERROR(VALUE(TRIM(TelcoData2[[#This Row],[TotalCharges]])),"")</f>
        <v>5212.6499999999996</v>
      </c>
      <c r="W4514">
        <f>IF(TelcoData2[[#This Row],[Churn]]="Yes",1,0)</f>
        <v>0</v>
      </c>
      <c r="X4514" t="str">
        <f>IF(TelcoData2[[#This Row],[tenure]]&lt;=12,"0-12 Months",
IF(TelcoData2[[#This Row],[tenure]]&lt;=24,"13-24 Months",
IF(TelcoData2[[#This Row],[tenure]]&lt;=36,"25-36 Months",
IF(TelcoData2[[#This Row],[tenure]]&lt;=48,"37-48 Months",
IF(TelcoData2[[#This Row],[tenure]]&lt;=60,"49-60 Months",
"61-72 Months")))))</f>
        <v>61-72 Months</v>
      </c>
    </row>
    <row r="4515" spans="1:24" x14ac:dyDescent="0.3">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s="5">
        <v>6440.25</v>
      </c>
      <c r="U4515" t="s">
        <v>23</v>
      </c>
      <c r="V4515" s="5">
        <f>IFERROR(VALUE(TRIM(TelcoData2[[#This Row],[TotalCharges]])),"")</f>
        <v>6440.25</v>
      </c>
      <c r="W4515">
        <f>IF(TelcoData2[[#This Row],[Churn]]="Yes",1,0)</f>
        <v>1</v>
      </c>
      <c r="X4515" t="str">
        <f>IF(TelcoData2[[#This Row],[tenure]]&lt;=12,"0-12 Months",
IF(TelcoData2[[#This Row],[tenure]]&lt;=24,"13-24 Months",
IF(TelcoData2[[#This Row],[tenure]]&lt;=36,"25-36 Months",
IF(TelcoData2[[#This Row],[tenure]]&lt;=48,"37-48 Months",
IF(TelcoData2[[#This Row],[tenure]]&lt;=60,"49-60 Months",
"61-72 Months")))))</f>
        <v>61-72 Months</v>
      </c>
    </row>
    <row r="4516" spans="1:24" x14ac:dyDescent="0.3">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s="5">
        <v>2244.9499999999998</v>
      </c>
      <c r="U4516" t="s">
        <v>24</v>
      </c>
      <c r="V4516" s="5">
        <f>IFERROR(VALUE(TRIM(TelcoData2[[#This Row],[TotalCharges]])),"")</f>
        <v>2244.9499999999998</v>
      </c>
      <c r="W4516">
        <f>IF(TelcoData2[[#This Row],[Churn]]="Yes",1,0)</f>
        <v>0</v>
      </c>
      <c r="X4516" t="str">
        <f>IF(TelcoData2[[#This Row],[tenure]]&lt;=12,"0-12 Months",
IF(TelcoData2[[#This Row],[tenure]]&lt;=24,"13-24 Months",
IF(TelcoData2[[#This Row],[tenure]]&lt;=36,"25-36 Months",
IF(TelcoData2[[#This Row],[tenure]]&lt;=48,"37-48 Months",
IF(TelcoData2[[#This Row],[tenure]]&lt;=60,"49-60 Months",
"61-72 Months")))))</f>
        <v>25-36 Months</v>
      </c>
    </row>
    <row r="4517" spans="1:24" x14ac:dyDescent="0.3">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s="5">
        <v>1130</v>
      </c>
      <c r="U4517" t="s">
        <v>24</v>
      </c>
      <c r="V4517" s="5">
        <f>IFERROR(VALUE(TRIM(TelcoData2[[#This Row],[TotalCharges]])),"")</f>
        <v>1130</v>
      </c>
      <c r="W4517">
        <f>IF(TelcoData2[[#This Row],[Churn]]="Yes",1,0)</f>
        <v>0</v>
      </c>
      <c r="X4517" t="str">
        <f>IF(TelcoData2[[#This Row],[tenure]]&lt;=12,"0-12 Months",
IF(TelcoData2[[#This Row],[tenure]]&lt;=24,"13-24 Months",
IF(TelcoData2[[#This Row],[tenure]]&lt;=36,"25-36 Months",
IF(TelcoData2[[#This Row],[tenure]]&lt;=48,"37-48 Months",
IF(TelcoData2[[#This Row],[tenure]]&lt;=60,"49-60 Months",
"61-72 Months")))))</f>
        <v>13-24 Months</v>
      </c>
    </row>
    <row r="4518" spans="1:24" x14ac:dyDescent="0.3">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s="5">
        <v>6463.15</v>
      </c>
      <c r="U4518" t="s">
        <v>24</v>
      </c>
      <c r="V4518" s="5">
        <f>IFERROR(VALUE(TRIM(TelcoData2[[#This Row],[TotalCharges]])),"")</f>
        <v>6463.15</v>
      </c>
      <c r="W4518">
        <f>IF(TelcoData2[[#This Row],[Churn]]="Yes",1,0)</f>
        <v>0</v>
      </c>
      <c r="X4518" t="str">
        <f>IF(TelcoData2[[#This Row],[tenure]]&lt;=12,"0-12 Months",
IF(TelcoData2[[#This Row],[tenure]]&lt;=24,"13-24 Months",
IF(TelcoData2[[#This Row],[tenure]]&lt;=36,"25-36 Months",
IF(TelcoData2[[#This Row],[tenure]]&lt;=48,"37-48 Months",
IF(TelcoData2[[#This Row],[tenure]]&lt;=60,"49-60 Months",
"61-72 Months")))))</f>
        <v>61-72 Months</v>
      </c>
    </row>
    <row r="4519" spans="1:24" x14ac:dyDescent="0.3">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s="5">
        <v>1131.2</v>
      </c>
      <c r="U4519" t="s">
        <v>23</v>
      </c>
      <c r="V4519" s="5">
        <f>IFERROR(VALUE(TRIM(TelcoData2[[#This Row],[TotalCharges]])),"")</f>
        <v>1131.2</v>
      </c>
      <c r="W4519">
        <f>IF(TelcoData2[[#This Row],[Churn]]="Yes",1,0)</f>
        <v>1</v>
      </c>
      <c r="X4519" t="str">
        <f>IF(TelcoData2[[#This Row],[tenure]]&lt;=12,"0-12 Months",
IF(TelcoData2[[#This Row],[tenure]]&lt;=24,"13-24 Months",
IF(TelcoData2[[#This Row],[tenure]]&lt;=36,"25-36 Months",
IF(TelcoData2[[#This Row],[tenure]]&lt;=48,"37-48 Months",
IF(TelcoData2[[#This Row],[tenure]]&lt;=60,"49-60 Months",
"61-72 Months")))))</f>
        <v>0-12 Months</v>
      </c>
    </row>
    <row r="4520" spans="1:24" x14ac:dyDescent="0.3">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s="5">
        <v>585.95000000000005</v>
      </c>
      <c r="U4520" t="s">
        <v>23</v>
      </c>
      <c r="V4520" s="5">
        <f>IFERROR(VALUE(TRIM(TelcoData2[[#This Row],[TotalCharges]])),"")</f>
        <v>585.95000000000005</v>
      </c>
      <c r="W4520">
        <f>IF(TelcoData2[[#This Row],[Churn]]="Yes",1,0)</f>
        <v>1</v>
      </c>
      <c r="X4520" t="str">
        <f>IF(TelcoData2[[#This Row],[tenure]]&lt;=12,"0-12 Months",
IF(TelcoData2[[#This Row],[tenure]]&lt;=24,"13-24 Months",
IF(TelcoData2[[#This Row],[tenure]]&lt;=36,"25-36 Months",
IF(TelcoData2[[#This Row],[tenure]]&lt;=48,"37-48 Months",
IF(TelcoData2[[#This Row],[tenure]]&lt;=60,"49-60 Months",
"61-72 Months")))))</f>
        <v>0-12 Months</v>
      </c>
    </row>
    <row r="4521" spans="1:24" x14ac:dyDescent="0.3">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s="5">
        <v>6252.7</v>
      </c>
      <c r="U4521" t="s">
        <v>24</v>
      </c>
      <c r="V4521" s="5">
        <f>IFERROR(VALUE(TRIM(TelcoData2[[#This Row],[TotalCharges]])),"")</f>
        <v>6252.7</v>
      </c>
      <c r="W4521">
        <f>IF(TelcoData2[[#This Row],[Churn]]="Yes",1,0)</f>
        <v>0</v>
      </c>
      <c r="X4521" t="str">
        <f>IF(TelcoData2[[#This Row],[tenure]]&lt;=12,"0-12 Months",
IF(TelcoData2[[#This Row],[tenure]]&lt;=24,"13-24 Months",
IF(TelcoData2[[#This Row],[tenure]]&lt;=36,"25-36 Months",
IF(TelcoData2[[#This Row],[tenure]]&lt;=48,"37-48 Months",
IF(TelcoData2[[#This Row],[tenure]]&lt;=60,"49-60 Months",
"61-72 Months")))))</f>
        <v>49-60 Months</v>
      </c>
    </row>
    <row r="4522" spans="1:24" x14ac:dyDescent="0.3">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s="5">
        <v>19.95</v>
      </c>
      <c r="U4522" t="s">
        <v>23</v>
      </c>
      <c r="V4522" s="5">
        <f>IFERROR(VALUE(TRIM(TelcoData2[[#This Row],[TotalCharges]])),"")</f>
        <v>19.95</v>
      </c>
      <c r="W4522">
        <f>IF(TelcoData2[[#This Row],[Churn]]="Yes",1,0)</f>
        <v>1</v>
      </c>
      <c r="X4522" t="str">
        <f>IF(TelcoData2[[#This Row],[tenure]]&lt;=12,"0-12 Months",
IF(TelcoData2[[#This Row],[tenure]]&lt;=24,"13-24 Months",
IF(TelcoData2[[#This Row],[tenure]]&lt;=36,"25-36 Months",
IF(TelcoData2[[#This Row],[tenure]]&lt;=48,"37-48 Months",
IF(TelcoData2[[#This Row],[tenure]]&lt;=60,"49-60 Months",
"61-72 Months")))))</f>
        <v>0-12 Months</v>
      </c>
    </row>
    <row r="4523" spans="1:24" x14ac:dyDescent="0.3">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s="5">
        <v>2062.15</v>
      </c>
      <c r="U4523" t="s">
        <v>24</v>
      </c>
      <c r="V4523" s="5">
        <f>IFERROR(VALUE(TRIM(TelcoData2[[#This Row],[TotalCharges]])),"")</f>
        <v>2062.15</v>
      </c>
      <c r="W4523">
        <f>IF(TelcoData2[[#This Row],[Churn]]="Yes",1,0)</f>
        <v>0</v>
      </c>
      <c r="X4523" t="str">
        <f>IF(TelcoData2[[#This Row],[tenure]]&lt;=12,"0-12 Months",
IF(TelcoData2[[#This Row],[tenure]]&lt;=24,"13-24 Months",
IF(TelcoData2[[#This Row],[tenure]]&lt;=36,"25-36 Months",
IF(TelcoData2[[#This Row],[tenure]]&lt;=48,"37-48 Months",
IF(TelcoData2[[#This Row],[tenure]]&lt;=60,"49-60 Months",
"61-72 Months")))))</f>
        <v>37-48 Months</v>
      </c>
    </row>
    <row r="4524" spans="1:24" x14ac:dyDescent="0.3">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s="5">
        <v>587.1</v>
      </c>
      <c r="U4524" t="s">
        <v>24</v>
      </c>
      <c r="V4524" s="5">
        <f>IFERROR(VALUE(TRIM(TelcoData2[[#This Row],[TotalCharges]])),"")</f>
        <v>587.1</v>
      </c>
      <c r="W4524">
        <f>IF(TelcoData2[[#This Row],[Churn]]="Yes",1,0)</f>
        <v>0</v>
      </c>
      <c r="X4524" t="str">
        <f>IF(TelcoData2[[#This Row],[tenure]]&lt;=12,"0-12 Months",
IF(TelcoData2[[#This Row],[tenure]]&lt;=24,"13-24 Months",
IF(TelcoData2[[#This Row],[tenure]]&lt;=36,"25-36 Months",
IF(TelcoData2[[#This Row],[tenure]]&lt;=48,"37-48 Months",
IF(TelcoData2[[#This Row],[tenure]]&lt;=60,"49-60 Months",
"61-72 Months")))))</f>
        <v>25-36 Months</v>
      </c>
    </row>
    <row r="4525" spans="1:24" x14ac:dyDescent="0.3">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s="5">
        <v>720.45</v>
      </c>
      <c r="U4525" t="s">
        <v>24</v>
      </c>
      <c r="V4525" s="5">
        <f>IFERROR(VALUE(TRIM(TelcoData2[[#This Row],[TotalCharges]])),"")</f>
        <v>720.45</v>
      </c>
      <c r="W4525">
        <f>IF(TelcoData2[[#This Row],[Churn]]="Yes",1,0)</f>
        <v>0</v>
      </c>
      <c r="X4525" t="str">
        <f>IF(TelcoData2[[#This Row],[tenure]]&lt;=12,"0-12 Months",
IF(TelcoData2[[#This Row],[tenure]]&lt;=24,"13-24 Months",
IF(TelcoData2[[#This Row],[tenure]]&lt;=36,"25-36 Months",
IF(TelcoData2[[#This Row],[tenure]]&lt;=48,"37-48 Months",
IF(TelcoData2[[#This Row],[tenure]]&lt;=60,"49-60 Months",
"61-72 Months")))))</f>
        <v>0-12 Months</v>
      </c>
    </row>
    <row r="4526" spans="1:24" x14ac:dyDescent="0.3">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s="5">
        <v>2186.4</v>
      </c>
      <c r="U4526" t="s">
        <v>23</v>
      </c>
      <c r="V4526" s="5">
        <f>IFERROR(VALUE(TRIM(TelcoData2[[#This Row],[TotalCharges]])),"")</f>
        <v>2186.4</v>
      </c>
      <c r="W4526">
        <f>IF(TelcoData2[[#This Row],[Churn]]="Yes",1,0)</f>
        <v>1</v>
      </c>
      <c r="X4526" t="str">
        <f>IF(TelcoData2[[#This Row],[tenure]]&lt;=12,"0-12 Months",
IF(TelcoData2[[#This Row],[tenure]]&lt;=24,"13-24 Months",
IF(TelcoData2[[#This Row],[tenure]]&lt;=36,"25-36 Months",
IF(TelcoData2[[#This Row],[tenure]]&lt;=48,"37-48 Months",
IF(TelcoData2[[#This Row],[tenure]]&lt;=60,"49-60 Months",
"61-72 Months")))))</f>
        <v>13-24 Months</v>
      </c>
    </row>
    <row r="4527" spans="1:24" x14ac:dyDescent="0.3">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s="5">
        <v>2979.3</v>
      </c>
      <c r="U4527" t="s">
        <v>24</v>
      </c>
      <c r="V4527" s="5">
        <f>IFERROR(VALUE(TRIM(TelcoData2[[#This Row],[TotalCharges]])),"")</f>
        <v>2979.3</v>
      </c>
      <c r="W4527">
        <f>IF(TelcoData2[[#This Row],[Churn]]="Yes",1,0)</f>
        <v>0</v>
      </c>
      <c r="X4527" t="str">
        <f>IF(TelcoData2[[#This Row],[tenure]]&lt;=12,"0-12 Months",
IF(TelcoData2[[#This Row],[tenure]]&lt;=24,"13-24 Months",
IF(TelcoData2[[#This Row],[tenure]]&lt;=36,"25-36 Months",
IF(TelcoData2[[#This Row],[tenure]]&lt;=48,"37-48 Months",
IF(TelcoData2[[#This Row],[tenure]]&lt;=60,"49-60 Months",
"61-72 Months")))))</f>
        <v>25-36 Months</v>
      </c>
    </row>
    <row r="4528" spans="1:24" x14ac:dyDescent="0.3">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s="5">
        <v>956.65</v>
      </c>
      <c r="U4528" t="s">
        <v>24</v>
      </c>
      <c r="V4528" s="5">
        <f>IFERROR(VALUE(TRIM(TelcoData2[[#This Row],[TotalCharges]])),"")</f>
        <v>956.65</v>
      </c>
      <c r="W4528">
        <f>IF(TelcoData2[[#This Row],[Churn]]="Yes",1,0)</f>
        <v>0</v>
      </c>
      <c r="X4528" t="str">
        <f>IF(TelcoData2[[#This Row],[tenure]]&lt;=12,"0-12 Months",
IF(TelcoData2[[#This Row],[tenure]]&lt;=24,"13-24 Months",
IF(TelcoData2[[#This Row],[tenure]]&lt;=36,"25-36 Months",
IF(TelcoData2[[#This Row],[tenure]]&lt;=48,"37-48 Months",
IF(TelcoData2[[#This Row],[tenure]]&lt;=60,"49-60 Months",
"61-72 Months")))))</f>
        <v>13-24 Months</v>
      </c>
    </row>
    <row r="4529" spans="1:24" x14ac:dyDescent="0.3">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s="5">
        <v>3201.55</v>
      </c>
      <c r="U4529" t="s">
        <v>23</v>
      </c>
      <c r="V4529" s="5">
        <f>IFERROR(VALUE(TRIM(TelcoData2[[#This Row],[TotalCharges]])),"")</f>
        <v>3201.55</v>
      </c>
      <c r="W4529">
        <f>IF(TelcoData2[[#This Row],[Churn]]="Yes",1,0)</f>
        <v>1</v>
      </c>
      <c r="X4529" t="str">
        <f>IF(TelcoData2[[#This Row],[tenure]]&lt;=12,"0-12 Months",
IF(TelcoData2[[#This Row],[tenure]]&lt;=24,"13-24 Months",
IF(TelcoData2[[#This Row],[tenure]]&lt;=36,"25-36 Months",
IF(TelcoData2[[#This Row],[tenure]]&lt;=48,"37-48 Months",
IF(TelcoData2[[#This Row],[tenure]]&lt;=60,"49-60 Months",
"61-72 Months")))))</f>
        <v>37-48 Months</v>
      </c>
    </row>
    <row r="4530" spans="1:24" x14ac:dyDescent="0.3">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s="5">
        <v>3973.2</v>
      </c>
      <c r="U4530" t="s">
        <v>24</v>
      </c>
      <c r="V4530" s="5">
        <f>IFERROR(VALUE(TRIM(TelcoData2[[#This Row],[TotalCharges]])),"")</f>
        <v>3973.2</v>
      </c>
      <c r="W4530">
        <f>IF(TelcoData2[[#This Row],[Churn]]="Yes",1,0)</f>
        <v>0</v>
      </c>
      <c r="X4530" t="str">
        <f>IF(TelcoData2[[#This Row],[tenure]]&lt;=12,"0-12 Months",
IF(TelcoData2[[#This Row],[tenure]]&lt;=24,"13-24 Months",
IF(TelcoData2[[#This Row],[tenure]]&lt;=36,"25-36 Months",
IF(TelcoData2[[#This Row],[tenure]]&lt;=48,"37-48 Months",
IF(TelcoData2[[#This Row],[tenure]]&lt;=60,"49-60 Months",
"61-72 Months")))))</f>
        <v>37-48 Months</v>
      </c>
    </row>
    <row r="4531" spans="1:24" x14ac:dyDescent="0.3">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s="5">
        <v>447.9</v>
      </c>
      <c r="U4531" t="s">
        <v>24</v>
      </c>
      <c r="V4531" s="5">
        <f>IFERROR(VALUE(TRIM(TelcoData2[[#This Row],[TotalCharges]])),"")</f>
        <v>447.9</v>
      </c>
      <c r="W4531">
        <f>IF(TelcoData2[[#This Row],[Churn]]="Yes",1,0)</f>
        <v>0</v>
      </c>
      <c r="X4531" t="str">
        <f>IF(TelcoData2[[#This Row],[tenure]]&lt;=12,"0-12 Months",
IF(TelcoData2[[#This Row],[tenure]]&lt;=24,"13-24 Months",
IF(TelcoData2[[#This Row],[tenure]]&lt;=36,"25-36 Months",
IF(TelcoData2[[#This Row],[tenure]]&lt;=48,"37-48 Months",
IF(TelcoData2[[#This Row],[tenure]]&lt;=60,"49-60 Months",
"61-72 Months")))))</f>
        <v>0-12 Months</v>
      </c>
    </row>
    <row r="4532" spans="1:24" x14ac:dyDescent="0.3">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s="5">
        <v>1335.2</v>
      </c>
      <c r="U4532" t="s">
        <v>24</v>
      </c>
      <c r="V4532" s="5">
        <f>IFERROR(VALUE(TRIM(TelcoData2[[#This Row],[TotalCharges]])),"")</f>
        <v>1335.2</v>
      </c>
      <c r="W4532">
        <f>IF(TelcoData2[[#This Row],[Churn]]="Yes",1,0)</f>
        <v>0</v>
      </c>
      <c r="X4532" t="str">
        <f>IF(TelcoData2[[#This Row],[tenure]]&lt;=12,"0-12 Months",
IF(TelcoData2[[#This Row],[tenure]]&lt;=24,"13-24 Months",
IF(TelcoData2[[#This Row],[tenure]]&lt;=36,"25-36 Months",
IF(TelcoData2[[#This Row],[tenure]]&lt;=48,"37-48 Months",
IF(TelcoData2[[#This Row],[tenure]]&lt;=60,"49-60 Months",
"61-72 Months")))))</f>
        <v>61-72 Months</v>
      </c>
    </row>
    <row r="4533" spans="1:24" x14ac:dyDescent="0.3">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s="5">
        <v>661.25</v>
      </c>
      <c r="U4533" t="s">
        <v>23</v>
      </c>
      <c r="V4533" s="5">
        <f>IFERROR(VALUE(TRIM(TelcoData2[[#This Row],[TotalCharges]])),"")</f>
        <v>661.25</v>
      </c>
      <c r="W4533">
        <f>IF(TelcoData2[[#This Row],[Churn]]="Yes",1,0)</f>
        <v>1</v>
      </c>
      <c r="X4533" t="str">
        <f>IF(TelcoData2[[#This Row],[tenure]]&lt;=12,"0-12 Months",
IF(TelcoData2[[#This Row],[tenure]]&lt;=24,"13-24 Months",
IF(TelcoData2[[#This Row],[tenure]]&lt;=36,"25-36 Months",
IF(TelcoData2[[#This Row],[tenure]]&lt;=48,"37-48 Months",
IF(TelcoData2[[#This Row],[tenure]]&lt;=60,"49-60 Months",
"61-72 Months")))))</f>
        <v>0-12 Months</v>
      </c>
    </row>
    <row r="4534" spans="1:24" x14ac:dyDescent="0.3">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s="5">
        <v>1111.8499999999999</v>
      </c>
      <c r="U4534" t="s">
        <v>23</v>
      </c>
      <c r="V4534" s="5">
        <f>IFERROR(VALUE(TRIM(TelcoData2[[#This Row],[TotalCharges]])),"")</f>
        <v>1111.8499999999999</v>
      </c>
      <c r="W4534">
        <f>IF(TelcoData2[[#This Row],[Churn]]="Yes",1,0)</f>
        <v>1</v>
      </c>
      <c r="X4534" t="str">
        <f>IF(TelcoData2[[#This Row],[tenure]]&lt;=12,"0-12 Months",
IF(TelcoData2[[#This Row],[tenure]]&lt;=24,"13-24 Months",
IF(TelcoData2[[#This Row],[tenure]]&lt;=36,"25-36 Months",
IF(TelcoData2[[#This Row],[tenure]]&lt;=48,"37-48 Months",
IF(TelcoData2[[#This Row],[tenure]]&lt;=60,"49-60 Months",
"61-72 Months")))))</f>
        <v>13-24 Months</v>
      </c>
    </row>
    <row r="4535" spans="1:24" x14ac:dyDescent="0.3">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s="5">
        <v>7555</v>
      </c>
      <c r="U4535" t="s">
        <v>24</v>
      </c>
      <c r="V4535" s="5">
        <f>IFERROR(VALUE(TRIM(TelcoData2[[#This Row],[TotalCharges]])),"")</f>
        <v>7555</v>
      </c>
      <c r="W4535">
        <f>IF(TelcoData2[[#This Row],[Churn]]="Yes",1,0)</f>
        <v>0</v>
      </c>
      <c r="X4535" t="str">
        <f>IF(TelcoData2[[#This Row],[tenure]]&lt;=12,"0-12 Months",
IF(TelcoData2[[#This Row],[tenure]]&lt;=24,"13-24 Months",
IF(TelcoData2[[#This Row],[tenure]]&lt;=36,"25-36 Months",
IF(TelcoData2[[#This Row],[tenure]]&lt;=48,"37-48 Months",
IF(TelcoData2[[#This Row],[tenure]]&lt;=60,"49-60 Months",
"61-72 Months")))))</f>
        <v>61-72 Months</v>
      </c>
    </row>
    <row r="4536" spans="1:24" x14ac:dyDescent="0.3">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s="5">
        <v>49</v>
      </c>
      <c r="U4536" t="s">
        <v>24</v>
      </c>
      <c r="V4536" s="5">
        <f>IFERROR(VALUE(TRIM(TelcoData2[[#This Row],[TotalCharges]])),"")</f>
        <v>49</v>
      </c>
      <c r="W4536">
        <f>IF(TelcoData2[[#This Row],[Churn]]="Yes",1,0)</f>
        <v>0</v>
      </c>
      <c r="X4536" t="str">
        <f>IF(TelcoData2[[#This Row],[tenure]]&lt;=12,"0-12 Months",
IF(TelcoData2[[#This Row],[tenure]]&lt;=24,"13-24 Months",
IF(TelcoData2[[#This Row],[tenure]]&lt;=36,"25-36 Months",
IF(TelcoData2[[#This Row],[tenure]]&lt;=48,"37-48 Months",
IF(TelcoData2[[#This Row],[tenure]]&lt;=60,"49-60 Months",
"61-72 Months")))))</f>
        <v>0-12 Months</v>
      </c>
    </row>
    <row r="4537" spans="1:24" x14ac:dyDescent="0.3">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s="5">
        <v>3046.15</v>
      </c>
      <c r="U4537" t="s">
        <v>23</v>
      </c>
      <c r="V4537" s="5">
        <f>IFERROR(VALUE(TRIM(TelcoData2[[#This Row],[TotalCharges]])),"")</f>
        <v>3046.15</v>
      </c>
      <c r="W4537">
        <f>IF(TelcoData2[[#This Row],[Churn]]="Yes",1,0)</f>
        <v>1</v>
      </c>
      <c r="X4537" t="str">
        <f>IF(TelcoData2[[#This Row],[tenure]]&lt;=12,"0-12 Months",
IF(TelcoData2[[#This Row],[tenure]]&lt;=24,"13-24 Months",
IF(TelcoData2[[#This Row],[tenure]]&lt;=36,"25-36 Months",
IF(TelcoData2[[#This Row],[tenure]]&lt;=48,"37-48 Months",
IF(TelcoData2[[#This Row],[tenure]]&lt;=60,"49-60 Months",
"61-72 Months")))))</f>
        <v>25-36 Months</v>
      </c>
    </row>
    <row r="4538" spans="1:24" x14ac:dyDescent="0.3">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s="5">
        <v>69.349999999999994</v>
      </c>
      <c r="U4538" t="s">
        <v>23</v>
      </c>
      <c r="V4538" s="5">
        <f>IFERROR(VALUE(TRIM(TelcoData2[[#This Row],[TotalCharges]])),"")</f>
        <v>69.349999999999994</v>
      </c>
      <c r="W4538">
        <f>IF(TelcoData2[[#This Row],[Churn]]="Yes",1,0)</f>
        <v>1</v>
      </c>
      <c r="X4538" t="str">
        <f>IF(TelcoData2[[#This Row],[tenure]]&lt;=12,"0-12 Months",
IF(TelcoData2[[#This Row],[tenure]]&lt;=24,"13-24 Months",
IF(TelcoData2[[#This Row],[tenure]]&lt;=36,"25-36 Months",
IF(TelcoData2[[#This Row],[tenure]]&lt;=48,"37-48 Months",
IF(TelcoData2[[#This Row],[tenure]]&lt;=60,"49-60 Months",
"61-72 Months")))))</f>
        <v>0-12 Months</v>
      </c>
    </row>
    <row r="4539" spans="1:24" x14ac:dyDescent="0.3">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s="5">
        <v>836.35</v>
      </c>
      <c r="U4539" t="s">
        <v>24</v>
      </c>
      <c r="V4539" s="5">
        <f>IFERROR(VALUE(TRIM(TelcoData2[[#This Row],[TotalCharges]])),"")</f>
        <v>836.35</v>
      </c>
      <c r="W4539">
        <f>IF(TelcoData2[[#This Row],[Churn]]="Yes",1,0)</f>
        <v>0</v>
      </c>
      <c r="X4539" t="str">
        <f>IF(TelcoData2[[#This Row],[tenure]]&lt;=12,"0-12 Months",
IF(TelcoData2[[#This Row],[tenure]]&lt;=24,"13-24 Months",
IF(TelcoData2[[#This Row],[tenure]]&lt;=36,"25-36 Months",
IF(TelcoData2[[#This Row],[tenure]]&lt;=48,"37-48 Months",
IF(TelcoData2[[#This Row],[tenure]]&lt;=60,"49-60 Months",
"61-72 Months")))))</f>
        <v>13-24 Months</v>
      </c>
    </row>
    <row r="4540" spans="1:24" x14ac:dyDescent="0.3">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s="5">
        <v>272.2</v>
      </c>
      <c r="U4540" t="s">
        <v>23</v>
      </c>
      <c r="V4540" s="5">
        <f>IFERROR(VALUE(TRIM(TelcoData2[[#This Row],[TotalCharges]])),"")</f>
        <v>272.2</v>
      </c>
      <c r="W4540">
        <f>IF(TelcoData2[[#This Row],[Churn]]="Yes",1,0)</f>
        <v>1</v>
      </c>
      <c r="X4540" t="str">
        <f>IF(TelcoData2[[#This Row],[tenure]]&lt;=12,"0-12 Months",
IF(TelcoData2[[#This Row],[tenure]]&lt;=24,"13-24 Months",
IF(TelcoData2[[#This Row],[tenure]]&lt;=36,"25-36 Months",
IF(TelcoData2[[#This Row],[tenure]]&lt;=48,"37-48 Months",
IF(TelcoData2[[#This Row],[tenure]]&lt;=60,"49-60 Months",
"61-72 Months")))))</f>
        <v>0-12 Months</v>
      </c>
    </row>
    <row r="4541" spans="1:24" x14ac:dyDescent="0.3">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s="5">
        <v>5293.4</v>
      </c>
      <c r="U4541" t="s">
        <v>23</v>
      </c>
      <c r="V4541" s="5">
        <f>IFERROR(VALUE(TRIM(TelcoData2[[#This Row],[TotalCharges]])),"")</f>
        <v>5293.4</v>
      </c>
      <c r="W4541">
        <f>IF(TelcoData2[[#This Row],[Churn]]="Yes",1,0)</f>
        <v>1</v>
      </c>
      <c r="X4541" t="str">
        <f>IF(TelcoData2[[#This Row],[tenure]]&lt;=12,"0-12 Months",
IF(TelcoData2[[#This Row],[tenure]]&lt;=24,"13-24 Months",
IF(TelcoData2[[#This Row],[tenure]]&lt;=36,"25-36 Months",
IF(TelcoData2[[#This Row],[tenure]]&lt;=48,"37-48 Months",
IF(TelcoData2[[#This Row],[tenure]]&lt;=60,"49-60 Months",
"61-72 Months")))))</f>
        <v>61-72 Months</v>
      </c>
    </row>
    <row r="4542" spans="1:24" x14ac:dyDescent="0.3">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s="5">
        <v>20.95</v>
      </c>
      <c r="U4542" t="s">
        <v>24</v>
      </c>
      <c r="V4542" s="5">
        <f>IFERROR(VALUE(TRIM(TelcoData2[[#This Row],[TotalCharges]])),"")</f>
        <v>20.95</v>
      </c>
      <c r="W4542">
        <f>IF(TelcoData2[[#This Row],[Churn]]="Yes",1,0)</f>
        <v>0</v>
      </c>
      <c r="X4542" t="str">
        <f>IF(TelcoData2[[#This Row],[tenure]]&lt;=12,"0-12 Months",
IF(TelcoData2[[#This Row],[tenure]]&lt;=24,"13-24 Months",
IF(TelcoData2[[#This Row],[tenure]]&lt;=36,"25-36 Months",
IF(TelcoData2[[#This Row],[tenure]]&lt;=48,"37-48 Months",
IF(TelcoData2[[#This Row],[tenure]]&lt;=60,"49-60 Months",
"61-72 Months")))))</f>
        <v>0-12 Months</v>
      </c>
    </row>
    <row r="4543" spans="1:24" x14ac:dyDescent="0.3">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s="5">
        <v>50.55</v>
      </c>
      <c r="U4543" t="s">
        <v>23</v>
      </c>
      <c r="V4543" s="5">
        <f>IFERROR(VALUE(TRIM(TelcoData2[[#This Row],[TotalCharges]])),"")</f>
        <v>50.55</v>
      </c>
      <c r="W4543">
        <f>IF(TelcoData2[[#This Row],[Churn]]="Yes",1,0)</f>
        <v>1</v>
      </c>
      <c r="X4543" t="str">
        <f>IF(TelcoData2[[#This Row],[tenure]]&lt;=12,"0-12 Months",
IF(TelcoData2[[#This Row],[tenure]]&lt;=24,"13-24 Months",
IF(TelcoData2[[#This Row],[tenure]]&lt;=36,"25-36 Months",
IF(TelcoData2[[#This Row],[tenure]]&lt;=48,"37-48 Months",
IF(TelcoData2[[#This Row],[tenure]]&lt;=60,"49-60 Months",
"61-72 Months")))))</f>
        <v>0-12 Months</v>
      </c>
    </row>
    <row r="4544" spans="1:24" x14ac:dyDescent="0.3">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s="5">
        <v>2570</v>
      </c>
      <c r="U4544" t="s">
        <v>24</v>
      </c>
      <c r="V4544" s="5">
        <f>IFERROR(VALUE(TRIM(TelcoData2[[#This Row],[TotalCharges]])),"")</f>
        <v>2570</v>
      </c>
      <c r="W4544">
        <f>IF(TelcoData2[[#This Row],[Churn]]="Yes",1,0)</f>
        <v>0</v>
      </c>
      <c r="X4544" t="str">
        <f>IF(TelcoData2[[#This Row],[tenure]]&lt;=12,"0-12 Months",
IF(TelcoData2[[#This Row],[tenure]]&lt;=24,"13-24 Months",
IF(TelcoData2[[#This Row],[tenure]]&lt;=36,"25-36 Months",
IF(TelcoData2[[#This Row],[tenure]]&lt;=48,"37-48 Months",
IF(TelcoData2[[#This Row],[tenure]]&lt;=60,"49-60 Months",
"61-72 Months")))))</f>
        <v>25-36 Months</v>
      </c>
    </row>
    <row r="4545" spans="1:24" x14ac:dyDescent="0.3">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s="5">
        <v>798.2</v>
      </c>
      <c r="U4545" t="s">
        <v>24</v>
      </c>
      <c r="V4545" s="5">
        <f>IFERROR(VALUE(TRIM(TelcoData2[[#This Row],[TotalCharges]])),"")</f>
        <v>798.2</v>
      </c>
      <c r="W4545">
        <f>IF(TelcoData2[[#This Row],[Churn]]="Yes",1,0)</f>
        <v>0</v>
      </c>
      <c r="X4545" t="str">
        <f>IF(TelcoData2[[#This Row],[tenure]]&lt;=12,"0-12 Months",
IF(TelcoData2[[#This Row],[tenure]]&lt;=24,"13-24 Months",
IF(TelcoData2[[#This Row],[tenure]]&lt;=36,"25-36 Months",
IF(TelcoData2[[#This Row],[tenure]]&lt;=48,"37-48 Months",
IF(TelcoData2[[#This Row],[tenure]]&lt;=60,"49-60 Months",
"61-72 Months")))))</f>
        <v>37-48 Months</v>
      </c>
    </row>
    <row r="4546" spans="1:24" x14ac:dyDescent="0.3">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s="5">
        <v>80.55</v>
      </c>
      <c r="U4546" t="s">
        <v>23</v>
      </c>
      <c r="V4546" s="5">
        <f>IFERROR(VALUE(TRIM(TelcoData2[[#This Row],[TotalCharges]])),"")</f>
        <v>80.55</v>
      </c>
      <c r="W4546">
        <f>IF(TelcoData2[[#This Row],[Churn]]="Yes",1,0)</f>
        <v>1</v>
      </c>
      <c r="X4546" t="str">
        <f>IF(TelcoData2[[#This Row],[tenure]]&lt;=12,"0-12 Months",
IF(TelcoData2[[#This Row],[tenure]]&lt;=24,"13-24 Months",
IF(TelcoData2[[#This Row],[tenure]]&lt;=36,"25-36 Months",
IF(TelcoData2[[#This Row],[tenure]]&lt;=48,"37-48 Months",
IF(TelcoData2[[#This Row],[tenure]]&lt;=60,"49-60 Months",
"61-72 Months")))))</f>
        <v>0-12 Months</v>
      </c>
    </row>
    <row r="4547" spans="1:24" x14ac:dyDescent="0.3">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s="5">
        <v>44.15</v>
      </c>
      <c r="U4547" t="s">
        <v>24</v>
      </c>
      <c r="V4547" s="5">
        <f>IFERROR(VALUE(TRIM(TelcoData2[[#This Row],[TotalCharges]])),"")</f>
        <v>44.15</v>
      </c>
      <c r="W4547">
        <f>IF(TelcoData2[[#This Row],[Churn]]="Yes",1,0)</f>
        <v>0</v>
      </c>
      <c r="X4547" t="str">
        <f>IF(TelcoData2[[#This Row],[tenure]]&lt;=12,"0-12 Months",
IF(TelcoData2[[#This Row],[tenure]]&lt;=24,"13-24 Months",
IF(TelcoData2[[#This Row],[tenure]]&lt;=36,"25-36 Months",
IF(TelcoData2[[#This Row],[tenure]]&lt;=48,"37-48 Months",
IF(TelcoData2[[#This Row],[tenure]]&lt;=60,"49-60 Months",
"61-72 Months")))))</f>
        <v>0-12 Months</v>
      </c>
    </row>
    <row r="4548" spans="1:24" x14ac:dyDescent="0.3">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s="5">
        <v>916.9</v>
      </c>
      <c r="U4548" t="s">
        <v>23</v>
      </c>
      <c r="V4548" s="5">
        <f>IFERROR(VALUE(TRIM(TelcoData2[[#This Row],[TotalCharges]])),"")</f>
        <v>916.9</v>
      </c>
      <c r="W4548">
        <f>IF(TelcoData2[[#This Row],[Churn]]="Yes",1,0)</f>
        <v>1</v>
      </c>
      <c r="X4548" t="str">
        <f>IF(TelcoData2[[#This Row],[tenure]]&lt;=12,"0-12 Months",
IF(TelcoData2[[#This Row],[tenure]]&lt;=24,"13-24 Months",
IF(TelcoData2[[#This Row],[tenure]]&lt;=36,"25-36 Months",
IF(TelcoData2[[#This Row],[tenure]]&lt;=48,"37-48 Months",
IF(TelcoData2[[#This Row],[tenure]]&lt;=60,"49-60 Months",
"61-72 Months")))))</f>
        <v>0-12 Months</v>
      </c>
    </row>
    <row r="4549" spans="1:24" x14ac:dyDescent="0.3">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s="5">
        <v>6487.2</v>
      </c>
      <c r="U4549" t="s">
        <v>24</v>
      </c>
      <c r="V4549" s="5">
        <f>IFERROR(VALUE(TRIM(TelcoData2[[#This Row],[TotalCharges]])),"")</f>
        <v>6487.2</v>
      </c>
      <c r="W4549">
        <f>IF(TelcoData2[[#This Row],[Churn]]="Yes",1,0)</f>
        <v>0</v>
      </c>
      <c r="X4549" t="str">
        <f>IF(TelcoData2[[#This Row],[tenure]]&lt;=12,"0-12 Months",
IF(TelcoData2[[#This Row],[tenure]]&lt;=24,"13-24 Months",
IF(TelcoData2[[#This Row],[tenure]]&lt;=36,"25-36 Months",
IF(TelcoData2[[#This Row],[tenure]]&lt;=48,"37-48 Months",
IF(TelcoData2[[#This Row],[tenure]]&lt;=60,"49-60 Months",
"61-72 Months")))))</f>
        <v>61-72 Months</v>
      </c>
    </row>
    <row r="4550" spans="1:24" x14ac:dyDescent="0.3">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s="5">
        <v>1855.65</v>
      </c>
      <c r="U4550" t="s">
        <v>23</v>
      </c>
      <c r="V4550" s="5">
        <f>IFERROR(VALUE(TRIM(TelcoData2[[#This Row],[TotalCharges]])),"")</f>
        <v>1855.65</v>
      </c>
      <c r="W4550">
        <f>IF(TelcoData2[[#This Row],[Churn]]="Yes",1,0)</f>
        <v>1</v>
      </c>
      <c r="X4550" t="str">
        <f>IF(TelcoData2[[#This Row],[tenure]]&lt;=12,"0-12 Months",
IF(TelcoData2[[#This Row],[tenure]]&lt;=24,"13-24 Months",
IF(TelcoData2[[#This Row],[tenure]]&lt;=36,"25-36 Months",
IF(TelcoData2[[#This Row],[tenure]]&lt;=48,"37-48 Months",
IF(TelcoData2[[#This Row],[tenure]]&lt;=60,"49-60 Months",
"61-72 Months")))))</f>
        <v>13-24 Months</v>
      </c>
    </row>
    <row r="4551" spans="1:24" x14ac:dyDescent="0.3">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s="5">
        <v>1556.85</v>
      </c>
      <c r="U4551" t="s">
        <v>24</v>
      </c>
      <c r="V4551" s="5">
        <f>IFERROR(VALUE(TRIM(TelcoData2[[#This Row],[TotalCharges]])),"")</f>
        <v>1556.85</v>
      </c>
      <c r="W4551">
        <f>IF(TelcoData2[[#This Row],[Churn]]="Yes",1,0)</f>
        <v>0</v>
      </c>
      <c r="X4551" t="str">
        <f>IF(TelcoData2[[#This Row],[tenure]]&lt;=12,"0-12 Months",
IF(TelcoData2[[#This Row],[tenure]]&lt;=24,"13-24 Months",
IF(TelcoData2[[#This Row],[tenure]]&lt;=36,"25-36 Months",
IF(TelcoData2[[#This Row],[tenure]]&lt;=48,"37-48 Months",
IF(TelcoData2[[#This Row],[tenure]]&lt;=60,"49-60 Months",
"61-72 Months")))))</f>
        <v>13-24 Months</v>
      </c>
    </row>
    <row r="4552" spans="1:24" x14ac:dyDescent="0.3">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s="5">
        <v>1988.05</v>
      </c>
      <c r="U4552" t="s">
        <v>24</v>
      </c>
      <c r="V4552" s="5">
        <f>IFERROR(VALUE(TRIM(TelcoData2[[#This Row],[TotalCharges]])),"")</f>
        <v>1988.05</v>
      </c>
      <c r="W4552">
        <f>IF(TelcoData2[[#This Row],[Churn]]="Yes",1,0)</f>
        <v>0</v>
      </c>
      <c r="X4552" t="str">
        <f>IF(TelcoData2[[#This Row],[tenure]]&lt;=12,"0-12 Months",
IF(TelcoData2[[#This Row],[tenure]]&lt;=24,"13-24 Months",
IF(TelcoData2[[#This Row],[tenure]]&lt;=36,"25-36 Months",
IF(TelcoData2[[#This Row],[tenure]]&lt;=48,"37-48 Months",
IF(TelcoData2[[#This Row],[tenure]]&lt;=60,"49-60 Months",
"61-72 Months")))))</f>
        <v>61-72 Months</v>
      </c>
    </row>
    <row r="4553" spans="1:24" x14ac:dyDescent="0.3">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s="5">
        <v>5432.2</v>
      </c>
      <c r="U4553" t="s">
        <v>24</v>
      </c>
      <c r="V4553" s="5">
        <f>IFERROR(VALUE(TRIM(TelcoData2[[#This Row],[TotalCharges]])),"")</f>
        <v>5432.2</v>
      </c>
      <c r="W4553">
        <f>IF(TelcoData2[[#This Row],[Churn]]="Yes",1,0)</f>
        <v>0</v>
      </c>
      <c r="X4553" t="str">
        <f>IF(TelcoData2[[#This Row],[tenure]]&lt;=12,"0-12 Months",
IF(TelcoData2[[#This Row],[tenure]]&lt;=24,"13-24 Months",
IF(TelcoData2[[#This Row],[tenure]]&lt;=36,"25-36 Months",
IF(TelcoData2[[#This Row],[tenure]]&lt;=48,"37-48 Months",
IF(TelcoData2[[#This Row],[tenure]]&lt;=60,"49-60 Months",
"61-72 Months")))))</f>
        <v>49-60 Months</v>
      </c>
    </row>
    <row r="4554" spans="1:24" x14ac:dyDescent="0.3">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s="5">
        <v>147.55000000000001</v>
      </c>
      <c r="U4554" t="s">
        <v>24</v>
      </c>
      <c r="V4554" s="5">
        <f>IFERROR(VALUE(TRIM(TelcoData2[[#This Row],[TotalCharges]])),"")</f>
        <v>147.55000000000001</v>
      </c>
      <c r="W4554">
        <f>IF(TelcoData2[[#This Row],[Churn]]="Yes",1,0)</f>
        <v>0</v>
      </c>
      <c r="X4554" t="str">
        <f>IF(TelcoData2[[#This Row],[tenure]]&lt;=12,"0-12 Months",
IF(TelcoData2[[#This Row],[tenure]]&lt;=24,"13-24 Months",
IF(TelcoData2[[#This Row],[tenure]]&lt;=36,"25-36 Months",
IF(TelcoData2[[#This Row],[tenure]]&lt;=48,"37-48 Months",
IF(TelcoData2[[#This Row],[tenure]]&lt;=60,"49-60 Months",
"61-72 Months")))))</f>
        <v>0-12 Months</v>
      </c>
    </row>
    <row r="4555" spans="1:24" x14ac:dyDescent="0.3">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s="5">
        <v>8424.9</v>
      </c>
      <c r="U4555" t="s">
        <v>24</v>
      </c>
      <c r="V4555" s="5">
        <f>IFERROR(VALUE(TRIM(TelcoData2[[#This Row],[TotalCharges]])),"")</f>
        <v>8424.9</v>
      </c>
      <c r="W4555">
        <f>IF(TelcoData2[[#This Row],[Churn]]="Yes",1,0)</f>
        <v>0</v>
      </c>
      <c r="X4555" t="str">
        <f>IF(TelcoData2[[#This Row],[tenure]]&lt;=12,"0-12 Months",
IF(TelcoData2[[#This Row],[tenure]]&lt;=24,"13-24 Months",
IF(TelcoData2[[#This Row],[tenure]]&lt;=36,"25-36 Months",
IF(TelcoData2[[#This Row],[tenure]]&lt;=48,"37-48 Months",
IF(TelcoData2[[#This Row],[tenure]]&lt;=60,"49-60 Months",
"61-72 Months")))))</f>
        <v>61-72 Months</v>
      </c>
    </row>
    <row r="4556" spans="1:24" x14ac:dyDescent="0.3">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s="5">
        <v>2203.6999999999998</v>
      </c>
      <c r="U4556" t="s">
        <v>24</v>
      </c>
      <c r="V4556" s="5">
        <f>IFERROR(VALUE(TRIM(TelcoData2[[#This Row],[TotalCharges]])),"")</f>
        <v>2203.6999999999998</v>
      </c>
      <c r="W4556">
        <f>IF(TelcoData2[[#This Row],[Churn]]="Yes",1,0)</f>
        <v>0</v>
      </c>
      <c r="X4556" t="str">
        <f>IF(TelcoData2[[#This Row],[tenure]]&lt;=12,"0-12 Months",
IF(TelcoData2[[#This Row],[tenure]]&lt;=24,"13-24 Months",
IF(TelcoData2[[#This Row],[tenure]]&lt;=36,"25-36 Months",
IF(TelcoData2[[#This Row],[tenure]]&lt;=48,"37-48 Months",
IF(TelcoData2[[#This Row],[tenure]]&lt;=60,"49-60 Months",
"61-72 Months")))))</f>
        <v>13-24 Months</v>
      </c>
    </row>
    <row r="4557" spans="1:24" x14ac:dyDescent="0.3">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s="5">
        <v>387.4</v>
      </c>
      <c r="U4557" t="s">
        <v>24</v>
      </c>
      <c r="V4557" s="5">
        <f>IFERROR(VALUE(TRIM(TelcoData2[[#This Row],[TotalCharges]])),"")</f>
        <v>387.4</v>
      </c>
      <c r="W4557">
        <f>IF(TelcoData2[[#This Row],[Churn]]="Yes",1,0)</f>
        <v>0</v>
      </c>
      <c r="X4557" t="str">
        <f>IF(TelcoData2[[#This Row],[tenure]]&lt;=12,"0-12 Months",
IF(TelcoData2[[#This Row],[tenure]]&lt;=24,"13-24 Months",
IF(TelcoData2[[#This Row],[tenure]]&lt;=36,"25-36 Months",
IF(TelcoData2[[#This Row],[tenure]]&lt;=48,"37-48 Months",
IF(TelcoData2[[#This Row],[tenure]]&lt;=60,"49-60 Months",
"61-72 Months")))))</f>
        <v>13-24 Months</v>
      </c>
    </row>
    <row r="4558" spans="1:24" x14ac:dyDescent="0.3">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s="5">
        <v>116.65</v>
      </c>
      <c r="U4558" t="s">
        <v>23</v>
      </c>
      <c r="V4558" s="5">
        <f>IFERROR(VALUE(TRIM(TelcoData2[[#This Row],[TotalCharges]])),"")</f>
        <v>116.65</v>
      </c>
      <c r="W4558">
        <f>IF(TelcoData2[[#This Row],[Churn]]="Yes",1,0)</f>
        <v>1</v>
      </c>
      <c r="X4558" t="str">
        <f>IF(TelcoData2[[#This Row],[tenure]]&lt;=12,"0-12 Months",
IF(TelcoData2[[#This Row],[tenure]]&lt;=24,"13-24 Months",
IF(TelcoData2[[#This Row],[tenure]]&lt;=36,"25-36 Months",
IF(TelcoData2[[#This Row],[tenure]]&lt;=48,"37-48 Months",
IF(TelcoData2[[#This Row],[tenure]]&lt;=60,"49-60 Months",
"61-72 Months")))))</f>
        <v>0-12 Months</v>
      </c>
    </row>
    <row r="4559" spans="1:24" x14ac:dyDescent="0.3">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s="5">
        <v>3045.75</v>
      </c>
      <c r="U4559" t="s">
        <v>24</v>
      </c>
      <c r="V4559" s="5">
        <f>IFERROR(VALUE(TRIM(TelcoData2[[#This Row],[TotalCharges]])),"")</f>
        <v>3045.75</v>
      </c>
      <c r="W4559">
        <f>IF(TelcoData2[[#This Row],[Churn]]="Yes",1,0)</f>
        <v>0</v>
      </c>
      <c r="X4559" t="str">
        <f>IF(TelcoData2[[#This Row],[tenure]]&lt;=12,"0-12 Months",
IF(TelcoData2[[#This Row],[tenure]]&lt;=24,"13-24 Months",
IF(TelcoData2[[#This Row],[tenure]]&lt;=36,"25-36 Months",
IF(TelcoData2[[#This Row],[tenure]]&lt;=48,"37-48 Months",
IF(TelcoData2[[#This Row],[tenure]]&lt;=60,"49-60 Months",
"61-72 Months")))))</f>
        <v>49-60 Months</v>
      </c>
    </row>
    <row r="4560" spans="1:24" x14ac:dyDescent="0.3">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s="5">
        <v>2287.25</v>
      </c>
      <c r="U4560" t="s">
        <v>23</v>
      </c>
      <c r="V4560" s="5">
        <f>IFERROR(VALUE(TRIM(TelcoData2[[#This Row],[TotalCharges]])),"")</f>
        <v>2287.25</v>
      </c>
      <c r="W4560">
        <f>IF(TelcoData2[[#This Row],[Churn]]="Yes",1,0)</f>
        <v>1</v>
      </c>
      <c r="X4560" t="str">
        <f>IF(TelcoData2[[#This Row],[tenure]]&lt;=12,"0-12 Months",
IF(TelcoData2[[#This Row],[tenure]]&lt;=24,"13-24 Months",
IF(TelcoData2[[#This Row],[tenure]]&lt;=36,"25-36 Months",
IF(TelcoData2[[#This Row],[tenure]]&lt;=48,"37-48 Months",
IF(TelcoData2[[#This Row],[tenure]]&lt;=60,"49-60 Months",
"61-72 Months")))))</f>
        <v>25-36 Months</v>
      </c>
    </row>
    <row r="4561" spans="1:24" x14ac:dyDescent="0.3">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s="5">
        <v>130.5</v>
      </c>
      <c r="U4561" t="s">
        <v>24</v>
      </c>
      <c r="V4561" s="5">
        <f>IFERROR(VALUE(TRIM(TelcoData2[[#This Row],[TotalCharges]])),"")</f>
        <v>130.5</v>
      </c>
      <c r="W4561">
        <f>IF(TelcoData2[[#This Row],[Churn]]="Yes",1,0)</f>
        <v>0</v>
      </c>
      <c r="X4561" t="str">
        <f>IF(TelcoData2[[#This Row],[tenure]]&lt;=12,"0-12 Months",
IF(TelcoData2[[#This Row],[tenure]]&lt;=24,"13-24 Months",
IF(TelcoData2[[#This Row],[tenure]]&lt;=36,"25-36 Months",
IF(TelcoData2[[#This Row],[tenure]]&lt;=48,"37-48 Months",
IF(TelcoData2[[#This Row],[tenure]]&lt;=60,"49-60 Months",
"61-72 Months")))))</f>
        <v>0-12 Months</v>
      </c>
    </row>
    <row r="4562" spans="1:24" x14ac:dyDescent="0.3">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s="5">
        <v>767.9</v>
      </c>
      <c r="U4562" t="s">
        <v>24</v>
      </c>
      <c r="V4562" s="5">
        <f>IFERROR(VALUE(TRIM(TelcoData2[[#This Row],[TotalCharges]])),"")</f>
        <v>767.9</v>
      </c>
      <c r="W4562">
        <f>IF(TelcoData2[[#This Row],[Churn]]="Yes",1,0)</f>
        <v>0</v>
      </c>
      <c r="X4562" t="str">
        <f>IF(TelcoData2[[#This Row],[tenure]]&lt;=12,"0-12 Months",
IF(TelcoData2[[#This Row],[tenure]]&lt;=24,"13-24 Months",
IF(TelcoData2[[#This Row],[tenure]]&lt;=36,"25-36 Months",
IF(TelcoData2[[#This Row],[tenure]]&lt;=48,"37-48 Months",
IF(TelcoData2[[#This Row],[tenure]]&lt;=60,"49-60 Months",
"61-72 Months")))))</f>
        <v>0-12 Months</v>
      </c>
    </row>
    <row r="4563" spans="1:24" x14ac:dyDescent="0.3">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s="5">
        <v>446.8</v>
      </c>
      <c r="U4563" t="s">
        <v>24</v>
      </c>
      <c r="V4563" s="5">
        <f>IFERROR(VALUE(TRIM(TelcoData2[[#This Row],[TotalCharges]])),"")</f>
        <v>446.8</v>
      </c>
      <c r="W4563">
        <f>IF(TelcoData2[[#This Row],[Churn]]="Yes",1,0)</f>
        <v>0</v>
      </c>
      <c r="X4563" t="str">
        <f>IF(TelcoData2[[#This Row],[tenure]]&lt;=12,"0-12 Months",
IF(TelcoData2[[#This Row],[tenure]]&lt;=24,"13-24 Months",
IF(TelcoData2[[#This Row],[tenure]]&lt;=36,"25-36 Months",
IF(TelcoData2[[#This Row],[tenure]]&lt;=48,"37-48 Months",
IF(TelcoData2[[#This Row],[tenure]]&lt;=60,"49-60 Months",
"61-72 Months")))))</f>
        <v>0-12 Months</v>
      </c>
    </row>
    <row r="4564" spans="1:24" x14ac:dyDescent="0.3">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s="5">
        <v>8100.25</v>
      </c>
      <c r="U4564" t="s">
        <v>24</v>
      </c>
      <c r="V4564" s="5">
        <f>IFERROR(VALUE(TRIM(TelcoData2[[#This Row],[TotalCharges]])),"")</f>
        <v>8100.25</v>
      </c>
      <c r="W4564">
        <f>IF(TelcoData2[[#This Row],[Churn]]="Yes",1,0)</f>
        <v>0</v>
      </c>
      <c r="X4564" t="str">
        <f>IF(TelcoData2[[#This Row],[tenure]]&lt;=12,"0-12 Months",
IF(TelcoData2[[#This Row],[tenure]]&lt;=24,"13-24 Months",
IF(TelcoData2[[#This Row],[tenure]]&lt;=36,"25-36 Months",
IF(TelcoData2[[#This Row],[tenure]]&lt;=48,"37-48 Months",
IF(TelcoData2[[#This Row],[tenure]]&lt;=60,"49-60 Months",
"61-72 Months")))))</f>
        <v>61-72 Months</v>
      </c>
    </row>
    <row r="4565" spans="1:24" x14ac:dyDescent="0.3">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s="5">
        <v>830.7</v>
      </c>
      <c r="U4565" t="s">
        <v>23</v>
      </c>
      <c r="V4565" s="5">
        <f>IFERROR(VALUE(TRIM(TelcoData2[[#This Row],[TotalCharges]])),"")</f>
        <v>830.7</v>
      </c>
      <c r="W4565">
        <f>IF(TelcoData2[[#This Row],[Churn]]="Yes",1,0)</f>
        <v>1</v>
      </c>
      <c r="X4565" t="str">
        <f>IF(TelcoData2[[#This Row],[tenure]]&lt;=12,"0-12 Months",
IF(TelcoData2[[#This Row],[tenure]]&lt;=24,"13-24 Months",
IF(TelcoData2[[#This Row],[tenure]]&lt;=36,"25-36 Months",
IF(TelcoData2[[#This Row],[tenure]]&lt;=48,"37-48 Months",
IF(TelcoData2[[#This Row],[tenure]]&lt;=60,"49-60 Months",
"61-72 Months")))))</f>
        <v>0-12 Months</v>
      </c>
    </row>
    <row r="4566" spans="1:24" x14ac:dyDescent="0.3">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s="5">
        <v>20</v>
      </c>
      <c r="U4566" t="s">
        <v>23</v>
      </c>
      <c r="V4566" s="5">
        <f>IFERROR(VALUE(TRIM(TelcoData2[[#This Row],[TotalCharges]])),"")</f>
        <v>20</v>
      </c>
      <c r="W4566">
        <f>IF(TelcoData2[[#This Row],[Churn]]="Yes",1,0)</f>
        <v>1</v>
      </c>
      <c r="X4566" t="str">
        <f>IF(TelcoData2[[#This Row],[tenure]]&lt;=12,"0-12 Months",
IF(TelcoData2[[#This Row],[tenure]]&lt;=24,"13-24 Months",
IF(TelcoData2[[#This Row],[tenure]]&lt;=36,"25-36 Months",
IF(TelcoData2[[#This Row],[tenure]]&lt;=48,"37-48 Months",
IF(TelcoData2[[#This Row],[tenure]]&lt;=60,"49-60 Months",
"61-72 Months")))))</f>
        <v>0-12 Months</v>
      </c>
    </row>
    <row r="4567" spans="1:24" x14ac:dyDescent="0.3">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s="5">
        <v>4689.1499999999996</v>
      </c>
      <c r="U4567" t="s">
        <v>24</v>
      </c>
      <c r="V4567" s="5">
        <f>IFERROR(VALUE(TRIM(TelcoData2[[#This Row],[TotalCharges]])),"")</f>
        <v>4689.1499999999996</v>
      </c>
      <c r="W4567">
        <f>IF(TelcoData2[[#This Row],[Churn]]="Yes",1,0)</f>
        <v>0</v>
      </c>
      <c r="X4567" t="str">
        <f>IF(TelcoData2[[#This Row],[tenure]]&lt;=12,"0-12 Months",
IF(TelcoData2[[#This Row],[tenure]]&lt;=24,"13-24 Months",
IF(TelcoData2[[#This Row],[tenure]]&lt;=36,"25-36 Months",
IF(TelcoData2[[#This Row],[tenure]]&lt;=48,"37-48 Months",
IF(TelcoData2[[#This Row],[tenure]]&lt;=60,"49-60 Months",
"61-72 Months")))))</f>
        <v>61-72 Months</v>
      </c>
    </row>
    <row r="4568" spans="1:24" x14ac:dyDescent="0.3">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s="5">
        <v>6754.35</v>
      </c>
      <c r="U4568" t="s">
        <v>24</v>
      </c>
      <c r="V4568" s="5">
        <f>IFERROR(VALUE(TRIM(TelcoData2[[#This Row],[TotalCharges]])),"")</f>
        <v>6754.35</v>
      </c>
      <c r="W4568">
        <f>IF(TelcoData2[[#This Row],[Churn]]="Yes",1,0)</f>
        <v>0</v>
      </c>
      <c r="X4568" t="str">
        <f>IF(TelcoData2[[#This Row],[tenure]]&lt;=12,"0-12 Months",
IF(TelcoData2[[#This Row],[tenure]]&lt;=24,"13-24 Months",
IF(TelcoData2[[#This Row],[tenure]]&lt;=36,"25-36 Months",
IF(TelcoData2[[#This Row],[tenure]]&lt;=48,"37-48 Months",
IF(TelcoData2[[#This Row],[tenure]]&lt;=60,"49-60 Months",
"61-72 Months")))))</f>
        <v>61-72 Months</v>
      </c>
    </row>
    <row r="4569" spans="1:24" x14ac:dyDescent="0.3">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s="5">
        <v>3540.65</v>
      </c>
      <c r="U4569" t="s">
        <v>24</v>
      </c>
      <c r="V4569" s="5">
        <f>IFERROR(VALUE(TRIM(TelcoData2[[#This Row],[TotalCharges]])),"")</f>
        <v>3540.65</v>
      </c>
      <c r="W4569">
        <f>IF(TelcoData2[[#This Row],[Churn]]="Yes",1,0)</f>
        <v>0</v>
      </c>
      <c r="X4569" t="str">
        <f>IF(TelcoData2[[#This Row],[tenure]]&lt;=12,"0-12 Months",
IF(TelcoData2[[#This Row],[tenure]]&lt;=24,"13-24 Months",
IF(TelcoData2[[#This Row],[tenure]]&lt;=36,"25-36 Months",
IF(TelcoData2[[#This Row],[tenure]]&lt;=48,"37-48 Months",
IF(TelcoData2[[#This Row],[tenure]]&lt;=60,"49-60 Months",
"61-72 Months")))))</f>
        <v>25-36 Months</v>
      </c>
    </row>
    <row r="4570" spans="1:24" x14ac:dyDescent="0.3">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s="5">
        <v>2184.6</v>
      </c>
      <c r="U4570" t="s">
        <v>24</v>
      </c>
      <c r="V4570" s="5">
        <f>IFERROR(VALUE(TRIM(TelcoData2[[#This Row],[TotalCharges]])),"")</f>
        <v>2184.6</v>
      </c>
      <c r="W4570">
        <f>IF(TelcoData2[[#This Row],[Churn]]="Yes",1,0)</f>
        <v>0</v>
      </c>
      <c r="X4570" t="str">
        <f>IF(TelcoData2[[#This Row],[tenure]]&lt;=12,"0-12 Months",
IF(TelcoData2[[#This Row],[tenure]]&lt;=24,"13-24 Months",
IF(TelcoData2[[#This Row],[tenure]]&lt;=36,"25-36 Months",
IF(TelcoData2[[#This Row],[tenure]]&lt;=48,"37-48 Months",
IF(TelcoData2[[#This Row],[tenure]]&lt;=60,"49-60 Months",
"61-72 Months")))))</f>
        <v>25-36 Months</v>
      </c>
    </row>
    <row r="4571" spans="1:24" x14ac:dyDescent="0.3">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s="5">
        <v>1054.5999999999999</v>
      </c>
      <c r="U4571" t="s">
        <v>23</v>
      </c>
      <c r="V4571" s="5">
        <f>IFERROR(VALUE(TRIM(TelcoData2[[#This Row],[TotalCharges]])),"")</f>
        <v>1054.5999999999999</v>
      </c>
      <c r="W4571">
        <f>IF(TelcoData2[[#This Row],[Churn]]="Yes",1,0)</f>
        <v>1</v>
      </c>
      <c r="X4571" t="str">
        <f>IF(TelcoData2[[#This Row],[tenure]]&lt;=12,"0-12 Months",
IF(TelcoData2[[#This Row],[tenure]]&lt;=24,"13-24 Months",
IF(TelcoData2[[#This Row],[tenure]]&lt;=36,"25-36 Months",
IF(TelcoData2[[#This Row],[tenure]]&lt;=48,"37-48 Months",
IF(TelcoData2[[#This Row],[tenure]]&lt;=60,"49-60 Months",
"61-72 Months")))))</f>
        <v>13-24 Months</v>
      </c>
    </row>
    <row r="4572" spans="1:24" x14ac:dyDescent="0.3">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s="5">
        <v>130.55000000000001</v>
      </c>
      <c r="U4572" t="s">
        <v>24</v>
      </c>
      <c r="V4572" s="5">
        <f>IFERROR(VALUE(TRIM(TelcoData2[[#This Row],[TotalCharges]])),"")</f>
        <v>130.55000000000001</v>
      </c>
      <c r="W4572">
        <f>IF(TelcoData2[[#This Row],[Churn]]="Yes",1,0)</f>
        <v>0</v>
      </c>
      <c r="X4572" t="str">
        <f>IF(TelcoData2[[#This Row],[tenure]]&lt;=12,"0-12 Months",
IF(TelcoData2[[#This Row],[tenure]]&lt;=24,"13-24 Months",
IF(TelcoData2[[#This Row],[tenure]]&lt;=36,"25-36 Months",
IF(TelcoData2[[#This Row],[tenure]]&lt;=48,"37-48 Months",
IF(TelcoData2[[#This Row],[tenure]]&lt;=60,"49-60 Months",
"61-72 Months")))))</f>
        <v>0-12 Months</v>
      </c>
    </row>
    <row r="4573" spans="1:24" x14ac:dyDescent="0.3">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s="5">
        <v>1540.35</v>
      </c>
      <c r="U4573" t="s">
        <v>24</v>
      </c>
      <c r="V4573" s="5">
        <f>IFERROR(VALUE(TRIM(TelcoData2[[#This Row],[TotalCharges]])),"")</f>
        <v>1540.35</v>
      </c>
      <c r="W4573">
        <f>IF(TelcoData2[[#This Row],[Churn]]="Yes",1,0)</f>
        <v>0</v>
      </c>
      <c r="X4573" t="str">
        <f>IF(TelcoData2[[#This Row],[tenure]]&lt;=12,"0-12 Months",
IF(TelcoData2[[#This Row],[tenure]]&lt;=24,"13-24 Months",
IF(TelcoData2[[#This Row],[tenure]]&lt;=36,"25-36 Months",
IF(TelcoData2[[#This Row],[tenure]]&lt;=48,"37-48 Months",
IF(TelcoData2[[#This Row],[tenure]]&lt;=60,"49-60 Months",
"61-72 Months")))))</f>
        <v>13-24 Months</v>
      </c>
    </row>
    <row r="4574" spans="1:24" x14ac:dyDescent="0.3">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s="5">
        <v>6411.25</v>
      </c>
      <c r="U4574" t="s">
        <v>24</v>
      </c>
      <c r="V4574" s="5">
        <f>IFERROR(VALUE(TRIM(TelcoData2[[#This Row],[TotalCharges]])),"")</f>
        <v>6411.25</v>
      </c>
      <c r="W4574">
        <f>IF(TelcoData2[[#This Row],[Churn]]="Yes",1,0)</f>
        <v>0</v>
      </c>
      <c r="X4574" t="str">
        <f>IF(TelcoData2[[#This Row],[tenure]]&lt;=12,"0-12 Months",
IF(TelcoData2[[#This Row],[tenure]]&lt;=24,"13-24 Months",
IF(TelcoData2[[#This Row],[tenure]]&lt;=36,"25-36 Months",
IF(TelcoData2[[#This Row],[tenure]]&lt;=48,"37-48 Months",
IF(TelcoData2[[#This Row],[tenure]]&lt;=60,"49-60 Months",
"61-72 Months")))))</f>
        <v>49-60 Months</v>
      </c>
    </row>
    <row r="4575" spans="1:24" x14ac:dyDescent="0.3">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s="5">
        <v>1432.55</v>
      </c>
      <c r="U4575" t="s">
        <v>24</v>
      </c>
      <c r="V4575" s="5">
        <f>IFERROR(VALUE(TRIM(TelcoData2[[#This Row],[TotalCharges]])),"")</f>
        <v>1432.55</v>
      </c>
      <c r="W4575">
        <f>IF(TelcoData2[[#This Row],[Churn]]="Yes",1,0)</f>
        <v>0</v>
      </c>
      <c r="X4575" t="str">
        <f>IF(TelcoData2[[#This Row],[tenure]]&lt;=12,"0-12 Months",
IF(TelcoData2[[#This Row],[tenure]]&lt;=24,"13-24 Months",
IF(TelcoData2[[#This Row],[tenure]]&lt;=36,"25-36 Months",
IF(TelcoData2[[#This Row],[tenure]]&lt;=48,"37-48 Months",
IF(TelcoData2[[#This Row],[tenure]]&lt;=60,"49-60 Months",
"61-72 Months")))))</f>
        <v>61-72 Months</v>
      </c>
    </row>
    <row r="4576" spans="1:24" x14ac:dyDescent="0.3">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s="5">
        <v>7629.85</v>
      </c>
      <c r="U4576" t="s">
        <v>24</v>
      </c>
      <c r="V4576" s="5">
        <f>IFERROR(VALUE(TRIM(TelcoData2[[#This Row],[TotalCharges]])),"")</f>
        <v>7629.85</v>
      </c>
      <c r="W4576">
        <f>IF(TelcoData2[[#This Row],[Churn]]="Yes",1,0)</f>
        <v>0</v>
      </c>
      <c r="X4576" t="str">
        <f>IF(TelcoData2[[#This Row],[tenure]]&lt;=12,"0-12 Months",
IF(TelcoData2[[#This Row],[tenure]]&lt;=24,"13-24 Months",
IF(TelcoData2[[#This Row],[tenure]]&lt;=36,"25-36 Months",
IF(TelcoData2[[#This Row],[tenure]]&lt;=48,"37-48 Months",
IF(TelcoData2[[#This Row],[tenure]]&lt;=60,"49-60 Months",
"61-72 Months")))))</f>
        <v>61-72 Months</v>
      </c>
    </row>
    <row r="4577" spans="1:24" x14ac:dyDescent="0.3">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s="5">
        <v>101.9</v>
      </c>
      <c r="U4577" t="s">
        <v>24</v>
      </c>
      <c r="V4577" s="5">
        <f>IFERROR(VALUE(TRIM(TelcoData2[[#This Row],[TotalCharges]])),"")</f>
        <v>101.9</v>
      </c>
      <c r="W4577">
        <f>IF(TelcoData2[[#This Row],[Churn]]="Yes",1,0)</f>
        <v>0</v>
      </c>
      <c r="X4577" t="str">
        <f>IF(TelcoData2[[#This Row],[tenure]]&lt;=12,"0-12 Months",
IF(TelcoData2[[#This Row],[tenure]]&lt;=24,"13-24 Months",
IF(TelcoData2[[#This Row],[tenure]]&lt;=36,"25-36 Months",
IF(TelcoData2[[#This Row],[tenure]]&lt;=48,"37-48 Months",
IF(TelcoData2[[#This Row],[tenure]]&lt;=60,"49-60 Months",
"61-72 Months")))))</f>
        <v>0-12 Months</v>
      </c>
    </row>
    <row r="4578" spans="1:24" x14ac:dyDescent="0.3">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s="5">
        <v>313.39999999999998</v>
      </c>
      <c r="U4578" t="s">
        <v>24</v>
      </c>
      <c r="V4578" s="5">
        <f>IFERROR(VALUE(TRIM(TelcoData2[[#This Row],[TotalCharges]])),"")</f>
        <v>313.39999999999998</v>
      </c>
      <c r="W4578">
        <f>IF(TelcoData2[[#This Row],[Churn]]="Yes",1,0)</f>
        <v>0</v>
      </c>
      <c r="X4578" t="str">
        <f>IF(TelcoData2[[#This Row],[tenure]]&lt;=12,"0-12 Months",
IF(TelcoData2[[#This Row],[tenure]]&lt;=24,"13-24 Months",
IF(TelcoData2[[#This Row],[tenure]]&lt;=36,"25-36 Months",
IF(TelcoData2[[#This Row],[tenure]]&lt;=48,"37-48 Months",
IF(TelcoData2[[#This Row],[tenure]]&lt;=60,"49-60 Months",
"61-72 Months")))))</f>
        <v>13-24 Months</v>
      </c>
    </row>
    <row r="4579" spans="1:24" x14ac:dyDescent="0.3">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s="5">
        <v>6312.9</v>
      </c>
      <c r="U4579" t="s">
        <v>24</v>
      </c>
      <c r="V4579" s="5">
        <f>IFERROR(VALUE(TRIM(TelcoData2[[#This Row],[TotalCharges]])),"")</f>
        <v>6312.9</v>
      </c>
      <c r="W4579">
        <f>IF(TelcoData2[[#This Row],[Churn]]="Yes",1,0)</f>
        <v>0</v>
      </c>
      <c r="X4579" t="str">
        <f>IF(TelcoData2[[#This Row],[tenure]]&lt;=12,"0-12 Months",
IF(TelcoData2[[#This Row],[tenure]]&lt;=24,"13-24 Months",
IF(TelcoData2[[#This Row],[tenure]]&lt;=36,"25-36 Months",
IF(TelcoData2[[#This Row],[tenure]]&lt;=48,"37-48 Months",
IF(TelcoData2[[#This Row],[tenure]]&lt;=60,"49-60 Months",
"61-72 Months")))))</f>
        <v>61-72 Months</v>
      </c>
    </row>
    <row r="4580" spans="1:24" x14ac:dyDescent="0.3">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s="5">
        <v>629.54999999999995</v>
      </c>
      <c r="U4580" t="s">
        <v>24</v>
      </c>
      <c r="V4580" s="5">
        <f>IFERROR(VALUE(TRIM(TelcoData2[[#This Row],[TotalCharges]])),"")</f>
        <v>629.54999999999995</v>
      </c>
      <c r="W4580">
        <f>IF(TelcoData2[[#This Row],[Churn]]="Yes",1,0)</f>
        <v>0</v>
      </c>
      <c r="X4580" t="str">
        <f>IF(TelcoData2[[#This Row],[tenure]]&lt;=12,"0-12 Months",
IF(TelcoData2[[#This Row],[tenure]]&lt;=24,"13-24 Months",
IF(TelcoData2[[#This Row],[tenure]]&lt;=36,"25-36 Months",
IF(TelcoData2[[#This Row],[tenure]]&lt;=48,"37-48 Months",
IF(TelcoData2[[#This Row],[tenure]]&lt;=60,"49-60 Months",
"61-72 Months")))))</f>
        <v>0-12 Months</v>
      </c>
    </row>
    <row r="4581" spans="1:24" x14ac:dyDescent="0.3">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s="5">
        <v>2640.55</v>
      </c>
      <c r="U4581" t="s">
        <v>24</v>
      </c>
      <c r="V4581" s="5">
        <f>IFERROR(VALUE(TRIM(TelcoData2[[#This Row],[TotalCharges]])),"")</f>
        <v>2640.55</v>
      </c>
      <c r="W4581">
        <f>IF(TelcoData2[[#This Row],[Churn]]="Yes",1,0)</f>
        <v>0</v>
      </c>
      <c r="X4581" t="str">
        <f>IF(TelcoData2[[#This Row],[tenure]]&lt;=12,"0-12 Months",
IF(TelcoData2[[#This Row],[tenure]]&lt;=24,"13-24 Months",
IF(TelcoData2[[#This Row],[tenure]]&lt;=36,"25-36 Months",
IF(TelcoData2[[#This Row],[tenure]]&lt;=48,"37-48 Months",
IF(TelcoData2[[#This Row],[tenure]]&lt;=60,"49-60 Months",
"61-72 Months")))))</f>
        <v>25-36 Months</v>
      </c>
    </row>
    <row r="4582" spans="1:24" x14ac:dyDescent="0.3">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s="5">
        <v>1372.45</v>
      </c>
      <c r="U4582" t="s">
        <v>24</v>
      </c>
      <c r="V4582" s="5">
        <f>IFERROR(VALUE(TRIM(TelcoData2[[#This Row],[TotalCharges]])),"")</f>
        <v>1372.45</v>
      </c>
      <c r="W4582">
        <f>IF(TelcoData2[[#This Row],[Churn]]="Yes",1,0)</f>
        <v>0</v>
      </c>
      <c r="X4582" t="str">
        <f>IF(TelcoData2[[#This Row],[tenure]]&lt;=12,"0-12 Months",
IF(TelcoData2[[#This Row],[tenure]]&lt;=24,"13-24 Months",
IF(TelcoData2[[#This Row],[tenure]]&lt;=36,"25-36 Months",
IF(TelcoData2[[#This Row],[tenure]]&lt;=48,"37-48 Months",
IF(TelcoData2[[#This Row],[tenure]]&lt;=60,"49-60 Months",
"61-72 Months")))))</f>
        <v>61-72 Months</v>
      </c>
    </row>
    <row r="4583" spans="1:24" x14ac:dyDescent="0.3">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s="5">
        <v>1212.25</v>
      </c>
      <c r="U4583" t="s">
        <v>24</v>
      </c>
      <c r="V4583" s="5">
        <f>IFERROR(VALUE(TRIM(TelcoData2[[#This Row],[TotalCharges]])),"")</f>
        <v>1212.25</v>
      </c>
      <c r="W4583">
        <f>IF(TelcoData2[[#This Row],[Churn]]="Yes",1,0)</f>
        <v>0</v>
      </c>
      <c r="X4583" t="str">
        <f>IF(TelcoData2[[#This Row],[tenure]]&lt;=12,"0-12 Months",
IF(TelcoData2[[#This Row],[tenure]]&lt;=24,"13-24 Months",
IF(TelcoData2[[#This Row],[tenure]]&lt;=36,"25-36 Months",
IF(TelcoData2[[#This Row],[tenure]]&lt;=48,"37-48 Months",
IF(TelcoData2[[#This Row],[tenure]]&lt;=60,"49-60 Months",
"61-72 Months")))))</f>
        <v>49-60 Months</v>
      </c>
    </row>
    <row r="4584" spans="1:24" x14ac:dyDescent="0.3">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s="5">
        <v>6237.05</v>
      </c>
      <c r="U4584" t="s">
        <v>24</v>
      </c>
      <c r="V4584" s="5">
        <f>IFERROR(VALUE(TRIM(TelcoData2[[#This Row],[TotalCharges]])),"")</f>
        <v>6237.05</v>
      </c>
      <c r="W4584">
        <f>IF(TelcoData2[[#This Row],[Churn]]="Yes",1,0)</f>
        <v>0</v>
      </c>
      <c r="X4584" t="str">
        <f>IF(TelcoData2[[#This Row],[tenure]]&lt;=12,"0-12 Months",
IF(TelcoData2[[#This Row],[tenure]]&lt;=24,"13-24 Months",
IF(TelcoData2[[#This Row],[tenure]]&lt;=36,"25-36 Months",
IF(TelcoData2[[#This Row],[tenure]]&lt;=48,"37-48 Months",
IF(TelcoData2[[#This Row],[tenure]]&lt;=60,"49-60 Months",
"61-72 Months")))))</f>
        <v>61-72 Months</v>
      </c>
    </row>
    <row r="4585" spans="1:24" x14ac:dyDescent="0.3">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s="5">
        <v>6310.9</v>
      </c>
      <c r="U4585" t="s">
        <v>24</v>
      </c>
      <c r="V4585" s="5">
        <f>IFERROR(VALUE(TRIM(TelcoData2[[#This Row],[TotalCharges]])),"")</f>
        <v>6310.9</v>
      </c>
      <c r="W4585">
        <f>IF(TelcoData2[[#This Row],[Churn]]="Yes",1,0)</f>
        <v>0</v>
      </c>
      <c r="X4585" t="str">
        <f>IF(TelcoData2[[#This Row],[tenure]]&lt;=12,"0-12 Months",
IF(TelcoData2[[#This Row],[tenure]]&lt;=24,"13-24 Months",
IF(TelcoData2[[#This Row],[tenure]]&lt;=36,"25-36 Months",
IF(TelcoData2[[#This Row],[tenure]]&lt;=48,"37-48 Months",
IF(TelcoData2[[#This Row],[tenure]]&lt;=60,"49-60 Months",
"61-72 Months")))))</f>
        <v>61-72 Months</v>
      </c>
    </row>
    <row r="4586" spans="1:24" x14ac:dyDescent="0.3">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s="5">
        <v>5031</v>
      </c>
      <c r="U4586" t="s">
        <v>24</v>
      </c>
      <c r="V4586" s="5">
        <f>IFERROR(VALUE(TRIM(TelcoData2[[#This Row],[TotalCharges]])),"")</f>
        <v>5031</v>
      </c>
      <c r="W4586">
        <f>IF(TelcoData2[[#This Row],[Churn]]="Yes",1,0)</f>
        <v>0</v>
      </c>
      <c r="X4586" t="str">
        <f>IF(TelcoData2[[#This Row],[tenure]]&lt;=12,"0-12 Months",
IF(TelcoData2[[#This Row],[tenure]]&lt;=24,"13-24 Months",
IF(TelcoData2[[#This Row],[tenure]]&lt;=36,"25-36 Months",
IF(TelcoData2[[#This Row],[tenure]]&lt;=48,"37-48 Months",
IF(TelcoData2[[#This Row],[tenure]]&lt;=60,"49-60 Months",
"61-72 Months")))))</f>
        <v>61-72 Months</v>
      </c>
    </row>
    <row r="4587" spans="1:24" x14ac:dyDescent="0.3">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s="5">
        <v>85.05</v>
      </c>
      <c r="U4587" t="s">
        <v>23</v>
      </c>
      <c r="V4587" s="5">
        <f>IFERROR(VALUE(TRIM(TelcoData2[[#This Row],[TotalCharges]])),"")</f>
        <v>85.05</v>
      </c>
      <c r="W4587">
        <f>IF(TelcoData2[[#This Row],[Churn]]="Yes",1,0)</f>
        <v>1</v>
      </c>
      <c r="X4587" t="str">
        <f>IF(TelcoData2[[#This Row],[tenure]]&lt;=12,"0-12 Months",
IF(TelcoData2[[#This Row],[tenure]]&lt;=24,"13-24 Months",
IF(TelcoData2[[#This Row],[tenure]]&lt;=36,"25-36 Months",
IF(TelcoData2[[#This Row],[tenure]]&lt;=48,"37-48 Months",
IF(TelcoData2[[#This Row],[tenure]]&lt;=60,"49-60 Months",
"61-72 Months")))))</f>
        <v>0-12 Months</v>
      </c>
    </row>
    <row r="4588" spans="1:24" x14ac:dyDescent="0.3">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s="5">
        <v>8672.4500000000007</v>
      </c>
      <c r="U4588" t="s">
        <v>24</v>
      </c>
      <c r="V4588" s="5">
        <f>IFERROR(VALUE(TRIM(TelcoData2[[#This Row],[TotalCharges]])),"")</f>
        <v>8672.4500000000007</v>
      </c>
      <c r="W4588">
        <f>IF(TelcoData2[[#This Row],[Churn]]="Yes",1,0)</f>
        <v>0</v>
      </c>
      <c r="X4588" t="str">
        <f>IF(TelcoData2[[#This Row],[tenure]]&lt;=12,"0-12 Months",
IF(TelcoData2[[#This Row],[tenure]]&lt;=24,"13-24 Months",
IF(TelcoData2[[#This Row],[tenure]]&lt;=36,"25-36 Months",
IF(TelcoData2[[#This Row],[tenure]]&lt;=48,"37-48 Months",
IF(TelcoData2[[#This Row],[tenure]]&lt;=60,"49-60 Months",
"61-72 Months")))))</f>
        <v>61-72 Months</v>
      </c>
    </row>
    <row r="4589" spans="1:24" x14ac:dyDescent="0.3">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s="5">
        <v>2196.4499999999998</v>
      </c>
      <c r="U4589" t="s">
        <v>24</v>
      </c>
      <c r="V4589" s="5">
        <f>IFERROR(VALUE(TRIM(TelcoData2[[#This Row],[TotalCharges]])),"")</f>
        <v>2196.4499999999998</v>
      </c>
      <c r="W4589">
        <f>IF(TelcoData2[[#This Row],[Churn]]="Yes",1,0)</f>
        <v>0</v>
      </c>
      <c r="X4589" t="str">
        <f>IF(TelcoData2[[#This Row],[tenure]]&lt;=12,"0-12 Months",
IF(TelcoData2[[#This Row],[tenure]]&lt;=24,"13-24 Months",
IF(TelcoData2[[#This Row],[tenure]]&lt;=36,"25-36 Months",
IF(TelcoData2[[#This Row],[tenure]]&lt;=48,"37-48 Months",
IF(TelcoData2[[#This Row],[tenure]]&lt;=60,"49-60 Months",
"61-72 Months")))))</f>
        <v>25-36 Months</v>
      </c>
    </row>
    <row r="4590" spans="1:24" x14ac:dyDescent="0.3">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s="5">
        <v>3008.15</v>
      </c>
      <c r="U4590" t="s">
        <v>24</v>
      </c>
      <c r="V4590" s="5">
        <f>IFERROR(VALUE(TRIM(TelcoData2[[#This Row],[TotalCharges]])),"")</f>
        <v>3008.15</v>
      </c>
      <c r="W4590">
        <f>IF(TelcoData2[[#This Row],[Churn]]="Yes",1,0)</f>
        <v>0</v>
      </c>
      <c r="X4590" t="str">
        <f>IF(TelcoData2[[#This Row],[tenure]]&lt;=12,"0-12 Months",
IF(TelcoData2[[#This Row],[tenure]]&lt;=24,"13-24 Months",
IF(TelcoData2[[#This Row],[tenure]]&lt;=36,"25-36 Months",
IF(TelcoData2[[#This Row],[tenure]]&lt;=48,"37-48 Months",
IF(TelcoData2[[#This Row],[tenure]]&lt;=60,"49-60 Months",
"61-72 Months")))))</f>
        <v>25-36 Months</v>
      </c>
    </row>
    <row r="4591" spans="1:24" x14ac:dyDescent="0.3">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s="5">
        <v>220.8</v>
      </c>
      <c r="U4591" t="s">
        <v>24</v>
      </c>
      <c r="V4591" s="5">
        <f>IFERROR(VALUE(TRIM(TelcoData2[[#This Row],[TotalCharges]])),"")</f>
        <v>220.8</v>
      </c>
      <c r="W4591">
        <f>IF(TelcoData2[[#This Row],[Churn]]="Yes",1,0)</f>
        <v>0</v>
      </c>
      <c r="X4591" t="str">
        <f>IF(TelcoData2[[#This Row],[tenure]]&lt;=12,"0-12 Months",
IF(TelcoData2[[#This Row],[tenure]]&lt;=24,"13-24 Months",
IF(TelcoData2[[#This Row],[tenure]]&lt;=36,"25-36 Months",
IF(TelcoData2[[#This Row],[tenure]]&lt;=48,"37-48 Months",
IF(TelcoData2[[#This Row],[tenure]]&lt;=60,"49-60 Months",
"61-72 Months")))))</f>
        <v>0-12 Months</v>
      </c>
    </row>
    <row r="4592" spans="1:24" x14ac:dyDescent="0.3">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s="5">
        <v>5779.6</v>
      </c>
      <c r="U4592" t="s">
        <v>24</v>
      </c>
      <c r="V4592" s="5">
        <f>IFERROR(VALUE(TRIM(TelcoData2[[#This Row],[TotalCharges]])),"")</f>
        <v>5779.6</v>
      </c>
      <c r="W4592">
        <f>IF(TelcoData2[[#This Row],[Churn]]="Yes",1,0)</f>
        <v>0</v>
      </c>
      <c r="X4592" t="str">
        <f>IF(TelcoData2[[#This Row],[tenure]]&lt;=12,"0-12 Months",
IF(TelcoData2[[#This Row],[tenure]]&lt;=24,"13-24 Months",
IF(TelcoData2[[#This Row],[tenure]]&lt;=36,"25-36 Months",
IF(TelcoData2[[#This Row],[tenure]]&lt;=48,"37-48 Months",
IF(TelcoData2[[#This Row],[tenure]]&lt;=60,"49-60 Months",
"61-72 Months")))))</f>
        <v>49-60 Months</v>
      </c>
    </row>
    <row r="4593" spans="1:24" x14ac:dyDescent="0.3">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s="5">
        <v>222.65</v>
      </c>
      <c r="U4593" t="s">
        <v>24</v>
      </c>
      <c r="V4593" s="5">
        <f>IFERROR(VALUE(TRIM(TelcoData2[[#This Row],[TotalCharges]])),"")</f>
        <v>222.65</v>
      </c>
      <c r="W4593">
        <f>IF(TelcoData2[[#This Row],[Churn]]="Yes",1,0)</f>
        <v>0</v>
      </c>
      <c r="X4593" t="str">
        <f>IF(TelcoData2[[#This Row],[tenure]]&lt;=12,"0-12 Months",
IF(TelcoData2[[#This Row],[tenure]]&lt;=24,"13-24 Months",
IF(TelcoData2[[#This Row],[tenure]]&lt;=36,"25-36 Months",
IF(TelcoData2[[#This Row],[tenure]]&lt;=48,"37-48 Months",
IF(TelcoData2[[#This Row],[tenure]]&lt;=60,"49-60 Months",
"61-72 Months")))))</f>
        <v>0-12 Months</v>
      </c>
    </row>
    <row r="4594" spans="1:24" x14ac:dyDescent="0.3">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s="5">
        <v>914.6</v>
      </c>
      <c r="U4594" t="s">
        <v>24</v>
      </c>
      <c r="V4594" s="5">
        <f>IFERROR(VALUE(TRIM(TelcoData2[[#This Row],[TotalCharges]])),"")</f>
        <v>914.6</v>
      </c>
      <c r="W4594">
        <f>IF(TelcoData2[[#This Row],[Churn]]="Yes",1,0)</f>
        <v>0</v>
      </c>
      <c r="X4594" t="str">
        <f>IF(TelcoData2[[#This Row],[tenure]]&lt;=12,"0-12 Months",
IF(TelcoData2[[#This Row],[tenure]]&lt;=24,"13-24 Months",
IF(TelcoData2[[#This Row],[tenure]]&lt;=36,"25-36 Months",
IF(TelcoData2[[#This Row],[tenure]]&lt;=48,"37-48 Months",
IF(TelcoData2[[#This Row],[tenure]]&lt;=60,"49-60 Months",
"61-72 Months")))))</f>
        <v>37-48 Months</v>
      </c>
    </row>
    <row r="4595" spans="1:24" x14ac:dyDescent="0.3">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s="5">
        <v>246.3</v>
      </c>
      <c r="U4595" t="s">
        <v>24</v>
      </c>
      <c r="V4595" s="5">
        <f>IFERROR(VALUE(TRIM(TelcoData2[[#This Row],[TotalCharges]])),"")</f>
        <v>246.3</v>
      </c>
      <c r="W4595">
        <f>IF(TelcoData2[[#This Row],[Churn]]="Yes",1,0)</f>
        <v>0</v>
      </c>
      <c r="X4595" t="str">
        <f>IF(TelcoData2[[#This Row],[tenure]]&lt;=12,"0-12 Months",
IF(TelcoData2[[#This Row],[tenure]]&lt;=24,"13-24 Months",
IF(TelcoData2[[#This Row],[tenure]]&lt;=36,"25-36 Months",
IF(TelcoData2[[#This Row],[tenure]]&lt;=48,"37-48 Months",
IF(TelcoData2[[#This Row],[tenure]]&lt;=60,"49-60 Months",
"61-72 Months")))))</f>
        <v>0-12 Months</v>
      </c>
    </row>
    <row r="4596" spans="1:24" x14ac:dyDescent="0.3">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s="5">
        <v>2110.15</v>
      </c>
      <c r="U4596" t="s">
        <v>23</v>
      </c>
      <c r="V4596" s="5">
        <f>IFERROR(VALUE(TRIM(TelcoData2[[#This Row],[TotalCharges]])),"")</f>
        <v>2110.15</v>
      </c>
      <c r="W4596">
        <f>IF(TelcoData2[[#This Row],[Churn]]="Yes",1,0)</f>
        <v>1</v>
      </c>
      <c r="X4596" t="str">
        <f>IF(TelcoData2[[#This Row],[tenure]]&lt;=12,"0-12 Months",
IF(TelcoData2[[#This Row],[tenure]]&lt;=24,"13-24 Months",
IF(TelcoData2[[#This Row],[tenure]]&lt;=36,"25-36 Months",
IF(TelcoData2[[#This Row],[tenure]]&lt;=48,"37-48 Months",
IF(TelcoData2[[#This Row],[tenure]]&lt;=60,"49-60 Months",
"61-72 Months")))))</f>
        <v>13-24 Months</v>
      </c>
    </row>
    <row r="4597" spans="1:24" x14ac:dyDescent="0.3">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s="5">
        <v>5560</v>
      </c>
      <c r="U4597" t="s">
        <v>24</v>
      </c>
      <c r="V4597" s="5">
        <f>IFERROR(VALUE(TRIM(TelcoData2[[#This Row],[TotalCharges]])),"")</f>
        <v>5560</v>
      </c>
      <c r="W4597">
        <f>IF(TelcoData2[[#This Row],[Churn]]="Yes",1,0)</f>
        <v>0</v>
      </c>
      <c r="X4597" t="str">
        <f>IF(TelcoData2[[#This Row],[tenure]]&lt;=12,"0-12 Months",
IF(TelcoData2[[#This Row],[tenure]]&lt;=24,"13-24 Months",
IF(TelcoData2[[#This Row],[tenure]]&lt;=36,"25-36 Months",
IF(TelcoData2[[#This Row],[tenure]]&lt;=48,"37-48 Months",
IF(TelcoData2[[#This Row],[tenure]]&lt;=60,"49-60 Months",
"61-72 Months")))))</f>
        <v>61-72 Months</v>
      </c>
    </row>
    <row r="4598" spans="1:24" x14ac:dyDescent="0.3">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s="5">
        <v>1633</v>
      </c>
      <c r="U4598" t="s">
        <v>24</v>
      </c>
      <c r="V4598" s="5">
        <f>IFERROR(VALUE(TRIM(TelcoData2[[#This Row],[TotalCharges]])),"")</f>
        <v>1633</v>
      </c>
      <c r="W4598">
        <f>IF(TelcoData2[[#This Row],[Churn]]="Yes",1,0)</f>
        <v>0</v>
      </c>
      <c r="X4598" t="str">
        <f>IF(TelcoData2[[#This Row],[tenure]]&lt;=12,"0-12 Months",
IF(TelcoData2[[#This Row],[tenure]]&lt;=24,"13-24 Months",
IF(TelcoData2[[#This Row],[tenure]]&lt;=36,"25-36 Months",
IF(TelcoData2[[#This Row],[tenure]]&lt;=48,"37-48 Months",
IF(TelcoData2[[#This Row],[tenure]]&lt;=60,"49-60 Months",
"61-72 Months")))))</f>
        <v>13-24 Months</v>
      </c>
    </row>
    <row r="4599" spans="1:24" x14ac:dyDescent="0.3">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s="5">
        <v>547.65</v>
      </c>
      <c r="U4599" t="s">
        <v>23</v>
      </c>
      <c r="V4599" s="5">
        <f>IFERROR(VALUE(TRIM(TelcoData2[[#This Row],[TotalCharges]])),"")</f>
        <v>547.65</v>
      </c>
      <c r="W4599">
        <f>IF(TelcoData2[[#This Row],[Churn]]="Yes",1,0)</f>
        <v>1</v>
      </c>
      <c r="X4599" t="str">
        <f>IF(TelcoData2[[#This Row],[tenure]]&lt;=12,"0-12 Months",
IF(TelcoData2[[#This Row],[tenure]]&lt;=24,"13-24 Months",
IF(TelcoData2[[#This Row],[tenure]]&lt;=36,"25-36 Months",
IF(TelcoData2[[#This Row],[tenure]]&lt;=48,"37-48 Months",
IF(TelcoData2[[#This Row],[tenure]]&lt;=60,"49-60 Months",
"61-72 Months")))))</f>
        <v>0-12 Months</v>
      </c>
    </row>
    <row r="4600" spans="1:24" x14ac:dyDescent="0.3">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s="5">
        <v>969.85</v>
      </c>
      <c r="U4600" t="s">
        <v>24</v>
      </c>
      <c r="V4600" s="5">
        <f>IFERROR(VALUE(TRIM(TelcoData2[[#This Row],[TotalCharges]])),"")</f>
        <v>969.85</v>
      </c>
      <c r="W4600">
        <f>IF(TelcoData2[[#This Row],[Churn]]="Yes",1,0)</f>
        <v>0</v>
      </c>
      <c r="X4600" t="str">
        <f>IF(TelcoData2[[#This Row],[tenure]]&lt;=12,"0-12 Months",
IF(TelcoData2[[#This Row],[tenure]]&lt;=24,"13-24 Months",
IF(TelcoData2[[#This Row],[tenure]]&lt;=36,"25-36 Months",
IF(TelcoData2[[#This Row],[tenure]]&lt;=48,"37-48 Months",
IF(TelcoData2[[#This Row],[tenure]]&lt;=60,"49-60 Months",
"61-72 Months")))))</f>
        <v>13-24 Months</v>
      </c>
    </row>
    <row r="4601" spans="1:24" x14ac:dyDescent="0.3">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s="5">
        <v>2610.65</v>
      </c>
      <c r="U4601" t="s">
        <v>24</v>
      </c>
      <c r="V4601" s="5">
        <f>IFERROR(VALUE(TRIM(TelcoData2[[#This Row],[TotalCharges]])),"")</f>
        <v>2610.65</v>
      </c>
      <c r="W4601">
        <f>IF(TelcoData2[[#This Row],[Churn]]="Yes",1,0)</f>
        <v>0</v>
      </c>
      <c r="X4601" t="str">
        <f>IF(TelcoData2[[#This Row],[tenure]]&lt;=12,"0-12 Months",
IF(TelcoData2[[#This Row],[tenure]]&lt;=24,"13-24 Months",
IF(TelcoData2[[#This Row],[tenure]]&lt;=36,"25-36 Months",
IF(TelcoData2[[#This Row],[tenure]]&lt;=48,"37-48 Months",
IF(TelcoData2[[#This Row],[tenure]]&lt;=60,"49-60 Months",
"61-72 Months")))))</f>
        <v>49-60 Months</v>
      </c>
    </row>
    <row r="4602" spans="1:24" x14ac:dyDescent="0.3">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s="5">
        <v>6567.9</v>
      </c>
      <c r="U4602" t="s">
        <v>24</v>
      </c>
      <c r="V4602" s="5">
        <f>IFERROR(VALUE(TRIM(TelcoData2[[#This Row],[TotalCharges]])),"")</f>
        <v>6567.9</v>
      </c>
      <c r="W4602">
        <f>IF(TelcoData2[[#This Row],[Churn]]="Yes",1,0)</f>
        <v>0</v>
      </c>
      <c r="X4602" t="str">
        <f>IF(TelcoData2[[#This Row],[tenure]]&lt;=12,"0-12 Months",
IF(TelcoData2[[#This Row],[tenure]]&lt;=24,"13-24 Months",
IF(TelcoData2[[#This Row],[tenure]]&lt;=36,"25-36 Months",
IF(TelcoData2[[#This Row],[tenure]]&lt;=48,"37-48 Months",
IF(TelcoData2[[#This Row],[tenure]]&lt;=60,"49-60 Months",
"61-72 Months")))))</f>
        <v>49-60 Months</v>
      </c>
    </row>
    <row r="4603" spans="1:24" x14ac:dyDescent="0.3">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s="5">
        <v>4747.8500000000004</v>
      </c>
      <c r="U4603" t="s">
        <v>24</v>
      </c>
      <c r="V4603" s="5">
        <f>IFERROR(VALUE(TRIM(TelcoData2[[#This Row],[TotalCharges]])),"")</f>
        <v>4747.8500000000004</v>
      </c>
      <c r="W4603">
        <f>IF(TelcoData2[[#This Row],[Churn]]="Yes",1,0)</f>
        <v>0</v>
      </c>
      <c r="X4603" t="str">
        <f>IF(TelcoData2[[#This Row],[tenure]]&lt;=12,"0-12 Months",
IF(TelcoData2[[#This Row],[tenure]]&lt;=24,"13-24 Months",
IF(TelcoData2[[#This Row],[tenure]]&lt;=36,"25-36 Months",
IF(TelcoData2[[#This Row],[tenure]]&lt;=48,"37-48 Months",
IF(TelcoData2[[#This Row],[tenure]]&lt;=60,"49-60 Months",
"61-72 Months")))))</f>
        <v>37-48 Months</v>
      </c>
    </row>
    <row r="4604" spans="1:24" x14ac:dyDescent="0.3">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s="5">
        <v>1759.55</v>
      </c>
      <c r="U4604" t="s">
        <v>24</v>
      </c>
      <c r="V4604" s="5">
        <f>IFERROR(VALUE(TRIM(TelcoData2[[#This Row],[TotalCharges]])),"")</f>
        <v>1759.55</v>
      </c>
      <c r="W4604">
        <f>IF(TelcoData2[[#This Row],[Churn]]="Yes",1,0)</f>
        <v>0</v>
      </c>
      <c r="X4604" t="str">
        <f>IF(TelcoData2[[#This Row],[tenure]]&lt;=12,"0-12 Months",
IF(TelcoData2[[#This Row],[tenure]]&lt;=24,"13-24 Months",
IF(TelcoData2[[#This Row],[tenure]]&lt;=36,"25-36 Months",
IF(TelcoData2[[#This Row],[tenure]]&lt;=48,"37-48 Months",
IF(TelcoData2[[#This Row],[tenure]]&lt;=60,"49-60 Months",
"61-72 Months")))))</f>
        <v>61-72 Months</v>
      </c>
    </row>
    <row r="4605" spans="1:24" x14ac:dyDescent="0.3">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s="5">
        <v>101.1</v>
      </c>
      <c r="U4605" t="s">
        <v>24</v>
      </c>
      <c r="V4605" s="5">
        <f>IFERROR(VALUE(TRIM(TelcoData2[[#This Row],[TotalCharges]])),"")</f>
        <v>101.1</v>
      </c>
      <c r="W4605">
        <f>IF(TelcoData2[[#This Row],[Churn]]="Yes",1,0)</f>
        <v>0</v>
      </c>
      <c r="X4605" t="str">
        <f>IF(TelcoData2[[#This Row],[tenure]]&lt;=12,"0-12 Months",
IF(TelcoData2[[#This Row],[tenure]]&lt;=24,"13-24 Months",
IF(TelcoData2[[#This Row],[tenure]]&lt;=36,"25-36 Months",
IF(TelcoData2[[#This Row],[tenure]]&lt;=48,"37-48 Months",
IF(TelcoData2[[#This Row],[tenure]]&lt;=60,"49-60 Months",
"61-72 Months")))))</f>
        <v>0-12 Months</v>
      </c>
    </row>
    <row r="4606" spans="1:24" x14ac:dyDescent="0.3">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s="5">
        <v>6496.15</v>
      </c>
      <c r="U4606" t="s">
        <v>24</v>
      </c>
      <c r="V4606" s="5">
        <f>IFERROR(VALUE(TRIM(TelcoData2[[#This Row],[TotalCharges]])),"")</f>
        <v>6496.15</v>
      </c>
      <c r="W4606">
        <f>IF(TelcoData2[[#This Row],[Churn]]="Yes",1,0)</f>
        <v>0</v>
      </c>
      <c r="X4606" t="str">
        <f>IF(TelcoData2[[#This Row],[tenure]]&lt;=12,"0-12 Months",
IF(TelcoData2[[#This Row],[tenure]]&lt;=24,"13-24 Months",
IF(TelcoData2[[#This Row],[tenure]]&lt;=36,"25-36 Months",
IF(TelcoData2[[#This Row],[tenure]]&lt;=48,"37-48 Months",
IF(TelcoData2[[#This Row],[tenure]]&lt;=60,"49-60 Months",
"61-72 Months")))))</f>
        <v>61-72 Months</v>
      </c>
    </row>
    <row r="4607" spans="1:24" x14ac:dyDescent="0.3">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s="5">
        <v>4234.1499999999996</v>
      </c>
      <c r="U4607" t="s">
        <v>24</v>
      </c>
      <c r="V4607" s="5">
        <f>IFERROR(VALUE(TRIM(TelcoData2[[#This Row],[TotalCharges]])),"")</f>
        <v>4234.1499999999996</v>
      </c>
      <c r="W4607">
        <f>IF(TelcoData2[[#This Row],[Churn]]="Yes",1,0)</f>
        <v>0</v>
      </c>
      <c r="X4607" t="str">
        <f>IF(TelcoData2[[#This Row],[tenure]]&lt;=12,"0-12 Months",
IF(TelcoData2[[#This Row],[tenure]]&lt;=24,"13-24 Months",
IF(TelcoData2[[#This Row],[tenure]]&lt;=36,"25-36 Months",
IF(TelcoData2[[#This Row],[tenure]]&lt;=48,"37-48 Months",
IF(TelcoData2[[#This Row],[tenure]]&lt;=60,"49-60 Months",
"61-72 Months")))))</f>
        <v>61-72 Months</v>
      </c>
    </row>
    <row r="4608" spans="1:24" x14ac:dyDescent="0.3">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s="5">
        <v>300.7</v>
      </c>
      <c r="U4608" t="s">
        <v>24</v>
      </c>
      <c r="V4608" s="5">
        <f>IFERROR(VALUE(TRIM(TelcoData2[[#This Row],[TotalCharges]])),"")</f>
        <v>300.7</v>
      </c>
      <c r="W4608">
        <f>IF(TelcoData2[[#This Row],[Churn]]="Yes",1,0)</f>
        <v>0</v>
      </c>
      <c r="X4608" t="str">
        <f>IF(TelcoData2[[#This Row],[tenure]]&lt;=12,"0-12 Months",
IF(TelcoData2[[#This Row],[tenure]]&lt;=24,"13-24 Months",
IF(TelcoData2[[#This Row],[tenure]]&lt;=36,"25-36 Months",
IF(TelcoData2[[#This Row],[tenure]]&lt;=48,"37-48 Months",
IF(TelcoData2[[#This Row],[tenure]]&lt;=60,"49-60 Months",
"61-72 Months")))))</f>
        <v>0-12 Months</v>
      </c>
    </row>
    <row r="4609" spans="1:24" x14ac:dyDescent="0.3">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s="5">
        <v>59.55</v>
      </c>
      <c r="U4609" t="s">
        <v>24</v>
      </c>
      <c r="V4609" s="5">
        <f>IFERROR(VALUE(TRIM(TelcoData2[[#This Row],[TotalCharges]])),"")</f>
        <v>59.55</v>
      </c>
      <c r="W4609">
        <f>IF(TelcoData2[[#This Row],[Churn]]="Yes",1,0)</f>
        <v>0</v>
      </c>
      <c r="X4609" t="str">
        <f>IF(TelcoData2[[#This Row],[tenure]]&lt;=12,"0-12 Months",
IF(TelcoData2[[#This Row],[tenure]]&lt;=24,"13-24 Months",
IF(TelcoData2[[#This Row],[tenure]]&lt;=36,"25-36 Months",
IF(TelcoData2[[#This Row],[tenure]]&lt;=48,"37-48 Months",
IF(TelcoData2[[#This Row],[tenure]]&lt;=60,"49-60 Months",
"61-72 Months")))))</f>
        <v>0-12 Months</v>
      </c>
    </row>
    <row r="4610" spans="1:24" x14ac:dyDescent="0.3">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s="5">
        <v>4323.3500000000004</v>
      </c>
      <c r="U4610" t="s">
        <v>24</v>
      </c>
      <c r="V4610" s="5">
        <f>IFERROR(VALUE(TRIM(TelcoData2[[#This Row],[TotalCharges]])),"")</f>
        <v>4323.3500000000004</v>
      </c>
      <c r="W4610">
        <f>IF(TelcoData2[[#This Row],[Churn]]="Yes",1,0)</f>
        <v>0</v>
      </c>
      <c r="X4610" t="str">
        <f>IF(TelcoData2[[#This Row],[tenure]]&lt;=12,"0-12 Months",
IF(TelcoData2[[#This Row],[tenure]]&lt;=24,"13-24 Months",
IF(TelcoData2[[#This Row],[tenure]]&lt;=36,"25-36 Months",
IF(TelcoData2[[#This Row],[tenure]]&lt;=48,"37-48 Months",
IF(TelcoData2[[#This Row],[tenure]]&lt;=60,"49-60 Months",
"61-72 Months")))))</f>
        <v>49-60 Months</v>
      </c>
    </row>
    <row r="4611" spans="1:24" x14ac:dyDescent="0.3">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s="5">
        <v>1466.1</v>
      </c>
      <c r="U4611" t="s">
        <v>24</v>
      </c>
      <c r="V4611" s="5">
        <f>IFERROR(VALUE(TRIM(TelcoData2[[#This Row],[TotalCharges]])),"")</f>
        <v>1466.1</v>
      </c>
      <c r="W4611">
        <f>IF(TelcoData2[[#This Row],[Churn]]="Yes",1,0)</f>
        <v>0</v>
      </c>
      <c r="X4611" t="str">
        <f>IF(TelcoData2[[#This Row],[tenure]]&lt;=12,"0-12 Months",
IF(TelcoData2[[#This Row],[tenure]]&lt;=24,"13-24 Months",
IF(TelcoData2[[#This Row],[tenure]]&lt;=36,"25-36 Months",
IF(TelcoData2[[#This Row],[tenure]]&lt;=48,"37-48 Months",
IF(TelcoData2[[#This Row],[tenure]]&lt;=60,"49-60 Months",
"61-72 Months")))))</f>
        <v>25-36 Months</v>
      </c>
    </row>
    <row r="4612" spans="1:24" x14ac:dyDescent="0.3">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s="5">
        <v>8684.7999999999993</v>
      </c>
      <c r="U4612" t="s">
        <v>23</v>
      </c>
      <c r="V4612" s="5">
        <f>IFERROR(VALUE(TRIM(TelcoData2[[#This Row],[TotalCharges]])),"")</f>
        <v>8684.7999999999993</v>
      </c>
      <c r="W4612">
        <f>IF(TelcoData2[[#This Row],[Churn]]="Yes",1,0)</f>
        <v>1</v>
      </c>
      <c r="X4612" t="str">
        <f>IF(TelcoData2[[#This Row],[tenure]]&lt;=12,"0-12 Months",
IF(TelcoData2[[#This Row],[tenure]]&lt;=24,"13-24 Months",
IF(TelcoData2[[#This Row],[tenure]]&lt;=36,"25-36 Months",
IF(TelcoData2[[#This Row],[tenure]]&lt;=48,"37-48 Months",
IF(TelcoData2[[#This Row],[tenure]]&lt;=60,"49-60 Months",
"61-72 Months")))))</f>
        <v>61-72 Months</v>
      </c>
    </row>
    <row r="4613" spans="1:24" x14ac:dyDescent="0.3">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s="5">
        <v>1776.45</v>
      </c>
      <c r="U4613" t="s">
        <v>24</v>
      </c>
      <c r="V4613" s="5">
        <f>IFERROR(VALUE(TRIM(TelcoData2[[#This Row],[TotalCharges]])),"")</f>
        <v>1776.45</v>
      </c>
      <c r="W4613">
        <f>IF(TelcoData2[[#This Row],[Churn]]="Yes",1,0)</f>
        <v>0</v>
      </c>
      <c r="X4613" t="str">
        <f>IF(TelcoData2[[#This Row],[tenure]]&lt;=12,"0-12 Months",
IF(TelcoData2[[#This Row],[tenure]]&lt;=24,"13-24 Months",
IF(TelcoData2[[#This Row],[tenure]]&lt;=36,"25-36 Months",
IF(TelcoData2[[#This Row],[tenure]]&lt;=48,"37-48 Months",
IF(TelcoData2[[#This Row],[tenure]]&lt;=60,"49-60 Months",
"61-72 Months")))))</f>
        <v>61-72 Months</v>
      </c>
    </row>
    <row r="4614" spans="1:24" x14ac:dyDescent="0.3">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s="5">
        <v>2933.95</v>
      </c>
      <c r="U4614" t="s">
        <v>24</v>
      </c>
      <c r="V4614" s="5">
        <f>IFERROR(VALUE(TRIM(TelcoData2[[#This Row],[TotalCharges]])),"")</f>
        <v>2933.95</v>
      </c>
      <c r="W4614">
        <f>IF(TelcoData2[[#This Row],[Churn]]="Yes",1,0)</f>
        <v>0</v>
      </c>
      <c r="X4614" t="str">
        <f>IF(TelcoData2[[#This Row],[tenure]]&lt;=12,"0-12 Months",
IF(TelcoData2[[#This Row],[tenure]]&lt;=24,"13-24 Months",
IF(TelcoData2[[#This Row],[tenure]]&lt;=36,"25-36 Months",
IF(TelcoData2[[#This Row],[tenure]]&lt;=48,"37-48 Months",
IF(TelcoData2[[#This Row],[tenure]]&lt;=60,"49-60 Months",
"61-72 Months")))))</f>
        <v>61-72 Months</v>
      </c>
    </row>
    <row r="4615" spans="1:24" x14ac:dyDescent="0.3">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s="5">
        <v>4370.25</v>
      </c>
      <c r="U4615" t="s">
        <v>23</v>
      </c>
      <c r="V4615" s="5">
        <f>IFERROR(VALUE(TRIM(TelcoData2[[#This Row],[TotalCharges]])),"")</f>
        <v>4370.25</v>
      </c>
      <c r="W4615">
        <f>IF(TelcoData2[[#This Row],[Churn]]="Yes",1,0)</f>
        <v>1</v>
      </c>
      <c r="X4615" t="str">
        <f>IF(TelcoData2[[#This Row],[tenure]]&lt;=12,"0-12 Months",
IF(TelcoData2[[#This Row],[tenure]]&lt;=24,"13-24 Months",
IF(TelcoData2[[#This Row],[tenure]]&lt;=36,"25-36 Months",
IF(TelcoData2[[#This Row],[tenure]]&lt;=48,"37-48 Months",
IF(TelcoData2[[#This Row],[tenure]]&lt;=60,"49-60 Months",
"61-72 Months")))))</f>
        <v>49-60 Months</v>
      </c>
    </row>
    <row r="4616" spans="1:24" x14ac:dyDescent="0.3">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s="5">
        <v>144.35</v>
      </c>
      <c r="U4616" t="s">
        <v>24</v>
      </c>
      <c r="V4616" s="5">
        <f>IFERROR(VALUE(TRIM(TelcoData2[[#This Row],[TotalCharges]])),"")</f>
        <v>144.35</v>
      </c>
      <c r="W4616">
        <f>IF(TelcoData2[[#This Row],[Churn]]="Yes",1,0)</f>
        <v>0</v>
      </c>
      <c r="X4616" t="str">
        <f>IF(TelcoData2[[#This Row],[tenure]]&lt;=12,"0-12 Months",
IF(TelcoData2[[#This Row],[tenure]]&lt;=24,"13-24 Months",
IF(TelcoData2[[#This Row],[tenure]]&lt;=36,"25-36 Months",
IF(TelcoData2[[#This Row],[tenure]]&lt;=48,"37-48 Months",
IF(TelcoData2[[#This Row],[tenure]]&lt;=60,"49-60 Months",
"61-72 Months")))))</f>
        <v>0-12 Months</v>
      </c>
    </row>
    <row r="4617" spans="1:24" x14ac:dyDescent="0.3">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s="5">
        <v>4804.75</v>
      </c>
      <c r="U4617" t="s">
        <v>24</v>
      </c>
      <c r="V4617" s="5">
        <f>IFERROR(VALUE(TRIM(TelcoData2[[#This Row],[TotalCharges]])),"")</f>
        <v>4804.75</v>
      </c>
      <c r="W4617">
        <f>IF(TelcoData2[[#This Row],[Churn]]="Yes",1,0)</f>
        <v>0</v>
      </c>
      <c r="X4617" t="str">
        <f>IF(TelcoData2[[#This Row],[tenure]]&lt;=12,"0-12 Months",
IF(TelcoData2[[#This Row],[tenure]]&lt;=24,"13-24 Months",
IF(TelcoData2[[#This Row],[tenure]]&lt;=36,"25-36 Months",
IF(TelcoData2[[#This Row],[tenure]]&lt;=48,"37-48 Months",
IF(TelcoData2[[#This Row],[tenure]]&lt;=60,"49-60 Months",
"61-72 Months")))))</f>
        <v>61-72 Months</v>
      </c>
    </row>
    <row r="4618" spans="1:24" x14ac:dyDescent="0.3">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s="5">
        <v>1125.2</v>
      </c>
      <c r="U4618" t="s">
        <v>24</v>
      </c>
      <c r="V4618" s="5">
        <f>IFERROR(VALUE(TRIM(TelcoData2[[#This Row],[TotalCharges]])),"")</f>
        <v>1125.2</v>
      </c>
      <c r="W4618">
        <f>IF(TelcoData2[[#This Row],[Churn]]="Yes",1,0)</f>
        <v>0</v>
      </c>
      <c r="X4618" t="str">
        <f>IF(TelcoData2[[#This Row],[tenure]]&lt;=12,"0-12 Months",
IF(TelcoData2[[#This Row],[tenure]]&lt;=24,"13-24 Months",
IF(TelcoData2[[#This Row],[tenure]]&lt;=36,"25-36 Months",
IF(TelcoData2[[#This Row],[tenure]]&lt;=48,"37-48 Months",
IF(TelcoData2[[#This Row],[tenure]]&lt;=60,"49-60 Months",
"61-72 Months")))))</f>
        <v>13-24 Months</v>
      </c>
    </row>
    <row r="4619" spans="1:24" x14ac:dyDescent="0.3">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s="5">
        <v>39.85</v>
      </c>
      <c r="U4619" t="s">
        <v>24</v>
      </c>
      <c r="V4619" s="5">
        <f>IFERROR(VALUE(TRIM(TelcoData2[[#This Row],[TotalCharges]])),"")</f>
        <v>39.85</v>
      </c>
      <c r="W4619">
        <f>IF(TelcoData2[[#This Row],[Churn]]="Yes",1,0)</f>
        <v>0</v>
      </c>
      <c r="X4619" t="str">
        <f>IF(TelcoData2[[#This Row],[tenure]]&lt;=12,"0-12 Months",
IF(TelcoData2[[#This Row],[tenure]]&lt;=24,"13-24 Months",
IF(TelcoData2[[#This Row],[tenure]]&lt;=36,"25-36 Months",
IF(TelcoData2[[#This Row],[tenure]]&lt;=48,"37-48 Months",
IF(TelcoData2[[#This Row],[tenure]]&lt;=60,"49-60 Months",
"61-72 Months")))))</f>
        <v>0-12 Months</v>
      </c>
    </row>
    <row r="4620" spans="1:24" x14ac:dyDescent="0.3">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s="5">
        <v>422.4</v>
      </c>
      <c r="U4620" t="s">
        <v>24</v>
      </c>
      <c r="V4620" s="5">
        <f>IFERROR(VALUE(TRIM(TelcoData2[[#This Row],[TotalCharges]])),"")</f>
        <v>422.4</v>
      </c>
      <c r="W4620">
        <f>IF(TelcoData2[[#This Row],[Churn]]="Yes",1,0)</f>
        <v>0</v>
      </c>
      <c r="X4620" t="str">
        <f>IF(TelcoData2[[#This Row],[tenure]]&lt;=12,"0-12 Months",
IF(TelcoData2[[#This Row],[tenure]]&lt;=24,"13-24 Months",
IF(TelcoData2[[#This Row],[tenure]]&lt;=36,"25-36 Months",
IF(TelcoData2[[#This Row],[tenure]]&lt;=48,"37-48 Months",
IF(TelcoData2[[#This Row],[tenure]]&lt;=60,"49-60 Months",
"61-72 Months")))))</f>
        <v>0-12 Months</v>
      </c>
    </row>
    <row r="4621" spans="1:24" x14ac:dyDescent="0.3">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s="5">
        <v>251.75</v>
      </c>
      <c r="U4621" t="s">
        <v>23</v>
      </c>
      <c r="V4621" s="5">
        <f>IFERROR(VALUE(TRIM(TelcoData2[[#This Row],[TotalCharges]])),"")</f>
        <v>251.75</v>
      </c>
      <c r="W4621">
        <f>IF(TelcoData2[[#This Row],[Churn]]="Yes",1,0)</f>
        <v>1</v>
      </c>
      <c r="X4621" t="str">
        <f>IF(TelcoData2[[#This Row],[tenure]]&lt;=12,"0-12 Months",
IF(TelcoData2[[#This Row],[tenure]]&lt;=24,"13-24 Months",
IF(TelcoData2[[#This Row],[tenure]]&lt;=36,"25-36 Months",
IF(TelcoData2[[#This Row],[tenure]]&lt;=48,"37-48 Months",
IF(TelcoData2[[#This Row],[tenure]]&lt;=60,"49-60 Months",
"61-72 Months")))))</f>
        <v>0-12 Months</v>
      </c>
    </row>
    <row r="4622" spans="1:24" x14ac:dyDescent="0.3">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s="5">
        <v>8332.15</v>
      </c>
      <c r="U4622" t="s">
        <v>24</v>
      </c>
      <c r="V4622" s="5">
        <f>IFERROR(VALUE(TRIM(TelcoData2[[#This Row],[TotalCharges]])),"")</f>
        <v>8332.15</v>
      </c>
      <c r="W4622">
        <f>IF(TelcoData2[[#This Row],[Churn]]="Yes",1,0)</f>
        <v>0</v>
      </c>
      <c r="X4622" t="str">
        <f>IF(TelcoData2[[#This Row],[tenure]]&lt;=12,"0-12 Months",
IF(TelcoData2[[#This Row],[tenure]]&lt;=24,"13-24 Months",
IF(TelcoData2[[#This Row],[tenure]]&lt;=36,"25-36 Months",
IF(TelcoData2[[#This Row],[tenure]]&lt;=48,"37-48 Months",
IF(TelcoData2[[#This Row],[tenure]]&lt;=60,"49-60 Months",
"61-72 Months")))))</f>
        <v>61-72 Months</v>
      </c>
    </row>
    <row r="4623" spans="1:24" x14ac:dyDescent="0.3">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s="5">
        <v>314.60000000000002</v>
      </c>
      <c r="U4623" t="s">
        <v>24</v>
      </c>
      <c r="V4623" s="5">
        <f>IFERROR(VALUE(TRIM(TelcoData2[[#This Row],[TotalCharges]])),"")</f>
        <v>314.60000000000002</v>
      </c>
      <c r="W4623">
        <f>IF(TelcoData2[[#This Row],[Churn]]="Yes",1,0)</f>
        <v>0</v>
      </c>
      <c r="X4623" t="str">
        <f>IF(TelcoData2[[#This Row],[tenure]]&lt;=12,"0-12 Months",
IF(TelcoData2[[#This Row],[tenure]]&lt;=24,"13-24 Months",
IF(TelcoData2[[#This Row],[tenure]]&lt;=36,"25-36 Months",
IF(TelcoData2[[#This Row],[tenure]]&lt;=48,"37-48 Months",
IF(TelcoData2[[#This Row],[tenure]]&lt;=60,"49-60 Months",
"61-72 Months")))))</f>
        <v>0-12 Months</v>
      </c>
    </row>
    <row r="4624" spans="1:24" x14ac:dyDescent="0.3">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s="5">
        <v>4331.3999999999996</v>
      </c>
      <c r="U4624" t="s">
        <v>24</v>
      </c>
      <c r="V4624" s="5">
        <f>IFERROR(VALUE(TRIM(TelcoData2[[#This Row],[TotalCharges]])),"")</f>
        <v>4331.3999999999996</v>
      </c>
      <c r="W4624">
        <f>IF(TelcoData2[[#This Row],[Churn]]="Yes",1,0)</f>
        <v>0</v>
      </c>
      <c r="X4624" t="str">
        <f>IF(TelcoData2[[#This Row],[tenure]]&lt;=12,"0-12 Months",
IF(TelcoData2[[#This Row],[tenure]]&lt;=24,"13-24 Months",
IF(TelcoData2[[#This Row],[tenure]]&lt;=36,"25-36 Months",
IF(TelcoData2[[#This Row],[tenure]]&lt;=48,"37-48 Months",
IF(TelcoData2[[#This Row],[tenure]]&lt;=60,"49-60 Months",
"61-72 Months")))))</f>
        <v>49-60 Months</v>
      </c>
    </row>
    <row r="4625" spans="1:24" x14ac:dyDescent="0.3">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s="5">
        <v>6382</v>
      </c>
      <c r="U4625" t="s">
        <v>24</v>
      </c>
      <c r="V4625" s="5">
        <f>IFERROR(VALUE(TRIM(TelcoData2[[#This Row],[TotalCharges]])),"")</f>
        <v>6382</v>
      </c>
      <c r="W4625">
        <f>IF(TelcoData2[[#This Row],[Churn]]="Yes",1,0)</f>
        <v>0</v>
      </c>
      <c r="X4625" t="str">
        <f>IF(TelcoData2[[#This Row],[tenure]]&lt;=12,"0-12 Months",
IF(TelcoData2[[#This Row],[tenure]]&lt;=24,"13-24 Months",
IF(TelcoData2[[#This Row],[tenure]]&lt;=36,"25-36 Months",
IF(TelcoData2[[#This Row],[tenure]]&lt;=48,"37-48 Months",
IF(TelcoData2[[#This Row],[tenure]]&lt;=60,"49-60 Months",
"61-72 Months")))))</f>
        <v>61-72 Months</v>
      </c>
    </row>
    <row r="4626" spans="1:24" x14ac:dyDescent="0.3">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s="5">
        <v>740.3</v>
      </c>
      <c r="U4626" t="s">
        <v>23</v>
      </c>
      <c r="V4626" s="5">
        <f>IFERROR(VALUE(TRIM(TelcoData2[[#This Row],[TotalCharges]])),"")</f>
        <v>740.3</v>
      </c>
      <c r="W4626">
        <f>IF(TelcoData2[[#This Row],[Churn]]="Yes",1,0)</f>
        <v>1</v>
      </c>
      <c r="X4626" t="str">
        <f>IF(TelcoData2[[#This Row],[tenure]]&lt;=12,"0-12 Months",
IF(TelcoData2[[#This Row],[tenure]]&lt;=24,"13-24 Months",
IF(TelcoData2[[#This Row],[tenure]]&lt;=36,"25-36 Months",
IF(TelcoData2[[#This Row],[tenure]]&lt;=48,"37-48 Months",
IF(TelcoData2[[#This Row],[tenure]]&lt;=60,"49-60 Months",
"61-72 Months")))))</f>
        <v>0-12 Months</v>
      </c>
    </row>
    <row r="4627" spans="1:24" x14ac:dyDescent="0.3">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s="5">
        <v>600.15</v>
      </c>
      <c r="U4627" t="s">
        <v>24</v>
      </c>
      <c r="V4627" s="5">
        <f>IFERROR(VALUE(TRIM(TelcoData2[[#This Row],[TotalCharges]])),"")</f>
        <v>600.15</v>
      </c>
      <c r="W4627">
        <f>IF(TelcoData2[[#This Row],[Churn]]="Yes",1,0)</f>
        <v>0</v>
      </c>
      <c r="X4627" t="str">
        <f>IF(TelcoData2[[#This Row],[tenure]]&lt;=12,"0-12 Months",
IF(TelcoData2[[#This Row],[tenure]]&lt;=24,"13-24 Months",
IF(TelcoData2[[#This Row],[tenure]]&lt;=36,"25-36 Months",
IF(TelcoData2[[#This Row],[tenure]]&lt;=48,"37-48 Months",
IF(TelcoData2[[#This Row],[tenure]]&lt;=60,"49-60 Months",
"61-72 Months")))))</f>
        <v>0-12 Months</v>
      </c>
    </row>
    <row r="4628" spans="1:24" x14ac:dyDescent="0.3">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s="5">
        <v>5538.8</v>
      </c>
      <c r="U4628" t="s">
        <v>24</v>
      </c>
      <c r="V4628" s="5">
        <f>IFERROR(VALUE(TRIM(TelcoData2[[#This Row],[TotalCharges]])),"")</f>
        <v>5538.8</v>
      </c>
      <c r="W4628">
        <f>IF(TelcoData2[[#This Row],[Churn]]="Yes",1,0)</f>
        <v>0</v>
      </c>
      <c r="X4628" t="str">
        <f>IF(TelcoData2[[#This Row],[tenure]]&lt;=12,"0-12 Months",
IF(TelcoData2[[#This Row],[tenure]]&lt;=24,"13-24 Months",
IF(TelcoData2[[#This Row],[tenure]]&lt;=36,"25-36 Months",
IF(TelcoData2[[#This Row],[tenure]]&lt;=48,"37-48 Months",
IF(TelcoData2[[#This Row],[tenure]]&lt;=60,"49-60 Months",
"61-72 Months")))))</f>
        <v>61-72 Months</v>
      </c>
    </row>
    <row r="4629" spans="1:24" x14ac:dyDescent="0.3">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s="5">
        <v>7049.5</v>
      </c>
      <c r="U4629" t="s">
        <v>24</v>
      </c>
      <c r="V4629" s="5">
        <f>IFERROR(VALUE(TRIM(TelcoData2[[#This Row],[TotalCharges]])),"")</f>
        <v>7049.5</v>
      </c>
      <c r="W4629">
        <f>IF(TelcoData2[[#This Row],[Churn]]="Yes",1,0)</f>
        <v>0</v>
      </c>
      <c r="X4629" t="str">
        <f>IF(TelcoData2[[#This Row],[tenure]]&lt;=12,"0-12 Months",
IF(TelcoData2[[#This Row],[tenure]]&lt;=24,"13-24 Months",
IF(TelcoData2[[#This Row],[tenure]]&lt;=36,"25-36 Months",
IF(TelcoData2[[#This Row],[tenure]]&lt;=48,"37-48 Months",
IF(TelcoData2[[#This Row],[tenure]]&lt;=60,"49-60 Months",
"61-72 Months")))))</f>
        <v>49-60 Months</v>
      </c>
    </row>
    <row r="4630" spans="1:24" x14ac:dyDescent="0.3">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s="5">
        <v>690.5</v>
      </c>
      <c r="U4630" t="s">
        <v>24</v>
      </c>
      <c r="V4630" s="5">
        <f>IFERROR(VALUE(TRIM(TelcoData2[[#This Row],[TotalCharges]])),"")</f>
        <v>690.5</v>
      </c>
      <c r="W4630">
        <f>IF(TelcoData2[[#This Row],[Churn]]="Yes",1,0)</f>
        <v>0</v>
      </c>
      <c r="X4630" t="str">
        <f>IF(TelcoData2[[#This Row],[tenure]]&lt;=12,"0-12 Months",
IF(TelcoData2[[#This Row],[tenure]]&lt;=24,"13-24 Months",
IF(TelcoData2[[#This Row],[tenure]]&lt;=36,"25-36 Months",
IF(TelcoData2[[#This Row],[tenure]]&lt;=48,"37-48 Months",
IF(TelcoData2[[#This Row],[tenure]]&lt;=60,"49-60 Months",
"61-72 Months")))))</f>
        <v>0-12 Months</v>
      </c>
    </row>
    <row r="4631" spans="1:24" x14ac:dyDescent="0.3">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s="5">
        <v>279.3</v>
      </c>
      <c r="U4631" t="s">
        <v>24</v>
      </c>
      <c r="V4631" s="5">
        <f>IFERROR(VALUE(TRIM(TelcoData2[[#This Row],[TotalCharges]])),"")</f>
        <v>279.3</v>
      </c>
      <c r="W4631">
        <f>IF(TelcoData2[[#This Row],[Churn]]="Yes",1,0)</f>
        <v>0</v>
      </c>
      <c r="X4631" t="str">
        <f>IF(TelcoData2[[#This Row],[tenure]]&lt;=12,"0-12 Months",
IF(TelcoData2[[#This Row],[tenure]]&lt;=24,"13-24 Months",
IF(TelcoData2[[#This Row],[tenure]]&lt;=36,"25-36 Months",
IF(TelcoData2[[#This Row],[tenure]]&lt;=48,"37-48 Months",
IF(TelcoData2[[#This Row],[tenure]]&lt;=60,"49-60 Months",
"61-72 Months")))))</f>
        <v>13-24 Months</v>
      </c>
    </row>
    <row r="4632" spans="1:24" x14ac:dyDescent="0.3">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s="5">
        <v>1427.55</v>
      </c>
      <c r="U4632" t="s">
        <v>24</v>
      </c>
      <c r="V4632" s="5">
        <f>IFERROR(VALUE(TRIM(TelcoData2[[#This Row],[TotalCharges]])),"")</f>
        <v>1427.55</v>
      </c>
      <c r="W4632">
        <f>IF(TelcoData2[[#This Row],[Churn]]="Yes",1,0)</f>
        <v>0</v>
      </c>
      <c r="X4632" t="str">
        <f>IF(TelcoData2[[#This Row],[tenure]]&lt;=12,"0-12 Months",
IF(TelcoData2[[#This Row],[tenure]]&lt;=24,"13-24 Months",
IF(TelcoData2[[#This Row],[tenure]]&lt;=36,"25-36 Months",
IF(TelcoData2[[#This Row],[tenure]]&lt;=48,"37-48 Months",
IF(TelcoData2[[#This Row],[tenure]]&lt;=60,"49-60 Months",
"61-72 Months")))))</f>
        <v>13-24 Months</v>
      </c>
    </row>
    <row r="4633" spans="1:24" x14ac:dyDescent="0.3">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s="5">
        <v>452.7</v>
      </c>
      <c r="U4633" t="s">
        <v>23</v>
      </c>
      <c r="V4633" s="5">
        <f>IFERROR(VALUE(TRIM(TelcoData2[[#This Row],[TotalCharges]])),"")</f>
        <v>452.7</v>
      </c>
      <c r="W4633">
        <f>IF(TelcoData2[[#This Row],[Churn]]="Yes",1,0)</f>
        <v>1</v>
      </c>
      <c r="X4633" t="str">
        <f>IF(TelcoData2[[#This Row],[tenure]]&lt;=12,"0-12 Months",
IF(TelcoData2[[#This Row],[tenure]]&lt;=24,"13-24 Months",
IF(TelcoData2[[#This Row],[tenure]]&lt;=36,"25-36 Months",
IF(TelcoData2[[#This Row],[tenure]]&lt;=48,"37-48 Months",
IF(TelcoData2[[#This Row],[tenure]]&lt;=60,"49-60 Months",
"61-72 Months")))))</f>
        <v>0-12 Months</v>
      </c>
    </row>
    <row r="4634" spans="1:24" x14ac:dyDescent="0.3">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s="5">
        <v>19.45</v>
      </c>
      <c r="U4634" t="s">
        <v>23</v>
      </c>
      <c r="V4634" s="5">
        <f>IFERROR(VALUE(TRIM(TelcoData2[[#This Row],[TotalCharges]])),"")</f>
        <v>19.45</v>
      </c>
      <c r="W4634">
        <f>IF(TelcoData2[[#This Row],[Churn]]="Yes",1,0)</f>
        <v>1</v>
      </c>
      <c r="X4634" t="str">
        <f>IF(TelcoData2[[#This Row],[tenure]]&lt;=12,"0-12 Months",
IF(TelcoData2[[#This Row],[tenure]]&lt;=24,"13-24 Months",
IF(TelcoData2[[#This Row],[tenure]]&lt;=36,"25-36 Months",
IF(TelcoData2[[#This Row],[tenure]]&lt;=48,"37-48 Months",
IF(TelcoData2[[#This Row],[tenure]]&lt;=60,"49-60 Months",
"61-72 Months")))))</f>
        <v>0-12 Months</v>
      </c>
    </row>
    <row r="4635" spans="1:24" x14ac:dyDescent="0.3">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s="5">
        <v>1709.15</v>
      </c>
      <c r="U4635" t="s">
        <v>24</v>
      </c>
      <c r="V4635" s="5">
        <f>IFERROR(VALUE(TRIM(TelcoData2[[#This Row],[TotalCharges]])),"")</f>
        <v>1709.15</v>
      </c>
      <c r="W4635">
        <f>IF(TelcoData2[[#This Row],[Churn]]="Yes",1,0)</f>
        <v>0</v>
      </c>
      <c r="X4635" t="str">
        <f>IF(TelcoData2[[#This Row],[tenure]]&lt;=12,"0-12 Months",
IF(TelcoData2[[#This Row],[tenure]]&lt;=24,"13-24 Months",
IF(TelcoData2[[#This Row],[tenure]]&lt;=36,"25-36 Months",
IF(TelcoData2[[#This Row],[tenure]]&lt;=48,"37-48 Months",
IF(TelcoData2[[#This Row],[tenure]]&lt;=60,"49-60 Months",
"61-72 Months")))))</f>
        <v>61-72 Months</v>
      </c>
    </row>
    <row r="4636" spans="1:24" x14ac:dyDescent="0.3">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s="5">
        <v>53.15</v>
      </c>
      <c r="U4636" t="s">
        <v>24</v>
      </c>
      <c r="V4636" s="5">
        <f>IFERROR(VALUE(TRIM(TelcoData2[[#This Row],[TotalCharges]])),"")</f>
        <v>53.15</v>
      </c>
      <c r="W4636">
        <f>IF(TelcoData2[[#This Row],[Churn]]="Yes",1,0)</f>
        <v>0</v>
      </c>
      <c r="X4636" t="str">
        <f>IF(TelcoData2[[#This Row],[tenure]]&lt;=12,"0-12 Months",
IF(TelcoData2[[#This Row],[tenure]]&lt;=24,"13-24 Months",
IF(TelcoData2[[#This Row],[tenure]]&lt;=36,"25-36 Months",
IF(TelcoData2[[#This Row],[tenure]]&lt;=48,"37-48 Months",
IF(TelcoData2[[#This Row],[tenure]]&lt;=60,"49-60 Months",
"61-72 Months")))))</f>
        <v>0-12 Months</v>
      </c>
    </row>
    <row r="4637" spans="1:24" x14ac:dyDescent="0.3">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s="5">
        <v>777.35</v>
      </c>
      <c r="U4637" t="s">
        <v>24</v>
      </c>
      <c r="V4637" s="5">
        <f>IFERROR(VALUE(TRIM(TelcoData2[[#This Row],[TotalCharges]])),"")</f>
        <v>777.35</v>
      </c>
      <c r="W4637">
        <f>IF(TelcoData2[[#This Row],[Churn]]="Yes",1,0)</f>
        <v>0</v>
      </c>
      <c r="X4637" t="str">
        <f>IF(TelcoData2[[#This Row],[tenure]]&lt;=12,"0-12 Months",
IF(TelcoData2[[#This Row],[tenure]]&lt;=24,"13-24 Months",
IF(TelcoData2[[#This Row],[tenure]]&lt;=36,"25-36 Months",
IF(TelcoData2[[#This Row],[tenure]]&lt;=48,"37-48 Months",
IF(TelcoData2[[#This Row],[tenure]]&lt;=60,"49-60 Months",
"61-72 Months")))))</f>
        <v>37-48 Months</v>
      </c>
    </row>
    <row r="4638" spans="1:24" x14ac:dyDescent="0.3">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s="5">
        <v>860.85</v>
      </c>
      <c r="U4638" t="s">
        <v>24</v>
      </c>
      <c r="V4638" s="5">
        <f>IFERROR(VALUE(TRIM(TelcoData2[[#This Row],[TotalCharges]])),"")</f>
        <v>860.85</v>
      </c>
      <c r="W4638">
        <f>IF(TelcoData2[[#This Row],[Churn]]="Yes",1,0)</f>
        <v>0</v>
      </c>
      <c r="X4638" t="str">
        <f>IF(TelcoData2[[#This Row],[tenure]]&lt;=12,"0-12 Months",
IF(TelcoData2[[#This Row],[tenure]]&lt;=24,"13-24 Months",
IF(TelcoData2[[#This Row],[tenure]]&lt;=36,"25-36 Months",
IF(TelcoData2[[#This Row],[tenure]]&lt;=48,"37-48 Months",
IF(TelcoData2[[#This Row],[tenure]]&lt;=60,"49-60 Months",
"61-72 Months")))))</f>
        <v>37-48 Months</v>
      </c>
    </row>
    <row r="4639" spans="1:24" x14ac:dyDescent="0.3">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s="5">
        <v>5012.1000000000004</v>
      </c>
      <c r="U4639" t="s">
        <v>24</v>
      </c>
      <c r="V4639" s="5">
        <f>IFERROR(VALUE(TRIM(TelcoData2[[#This Row],[TotalCharges]])),"")</f>
        <v>5012.1000000000004</v>
      </c>
      <c r="W4639">
        <f>IF(TelcoData2[[#This Row],[Churn]]="Yes",1,0)</f>
        <v>0</v>
      </c>
      <c r="X4639" t="str">
        <f>IF(TelcoData2[[#This Row],[tenure]]&lt;=12,"0-12 Months",
IF(TelcoData2[[#This Row],[tenure]]&lt;=24,"13-24 Months",
IF(TelcoData2[[#This Row],[tenure]]&lt;=36,"25-36 Months",
IF(TelcoData2[[#This Row],[tenure]]&lt;=48,"37-48 Months",
IF(TelcoData2[[#This Row],[tenure]]&lt;=60,"49-60 Months",
"61-72 Months")))))</f>
        <v>61-72 Months</v>
      </c>
    </row>
    <row r="4640" spans="1:24" x14ac:dyDescent="0.3">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s="5">
        <v>166.3</v>
      </c>
      <c r="U4640" t="s">
        <v>23</v>
      </c>
      <c r="V4640" s="5">
        <f>IFERROR(VALUE(TRIM(TelcoData2[[#This Row],[TotalCharges]])),"")</f>
        <v>166.3</v>
      </c>
      <c r="W4640">
        <f>IF(TelcoData2[[#This Row],[Churn]]="Yes",1,0)</f>
        <v>1</v>
      </c>
      <c r="X4640" t="str">
        <f>IF(TelcoData2[[#This Row],[tenure]]&lt;=12,"0-12 Months",
IF(TelcoData2[[#This Row],[tenure]]&lt;=24,"13-24 Months",
IF(TelcoData2[[#This Row],[tenure]]&lt;=36,"25-36 Months",
IF(TelcoData2[[#This Row],[tenure]]&lt;=48,"37-48 Months",
IF(TelcoData2[[#This Row],[tenure]]&lt;=60,"49-60 Months",
"61-72 Months")))))</f>
        <v>0-12 Months</v>
      </c>
    </row>
    <row r="4641" spans="1:24" x14ac:dyDescent="0.3">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s="5">
        <v>2404.1</v>
      </c>
      <c r="U4641" t="s">
        <v>24</v>
      </c>
      <c r="V4641" s="5">
        <f>IFERROR(VALUE(TRIM(TelcoData2[[#This Row],[TotalCharges]])),"")</f>
        <v>2404.1</v>
      </c>
      <c r="W4641">
        <f>IF(TelcoData2[[#This Row],[Churn]]="Yes",1,0)</f>
        <v>0</v>
      </c>
      <c r="X4641" t="str">
        <f>IF(TelcoData2[[#This Row],[tenure]]&lt;=12,"0-12 Months",
IF(TelcoData2[[#This Row],[tenure]]&lt;=24,"13-24 Months",
IF(TelcoData2[[#This Row],[tenure]]&lt;=36,"25-36 Months",
IF(TelcoData2[[#This Row],[tenure]]&lt;=48,"37-48 Months",
IF(TelcoData2[[#This Row],[tenure]]&lt;=60,"49-60 Months",
"61-72 Months")))))</f>
        <v>25-36 Months</v>
      </c>
    </row>
    <row r="4642" spans="1:24" x14ac:dyDescent="0.3">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s="5">
        <v>70</v>
      </c>
      <c r="U4642" t="s">
        <v>23</v>
      </c>
      <c r="V4642" s="5">
        <f>IFERROR(VALUE(TRIM(TelcoData2[[#This Row],[TotalCharges]])),"")</f>
        <v>70</v>
      </c>
      <c r="W4642">
        <f>IF(TelcoData2[[#This Row],[Churn]]="Yes",1,0)</f>
        <v>1</v>
      </c>
      <c r="X4642" t="str">
        <f>IF(TelcoData2[[#This Row],[tenure]]&lt;=12,"0-12 Months",
IF(TelcoData2[[#This Row],[tenure]]&lt;=24,"13-24 Months",
IF(TelcoData2[[#This Row],[tenure]]&lt;=36,"25-36 Months",
IF(TelcoData2[[#This Row],[tenure]]&lt;=48,"37-48 Months",
IF(TelcoData2[[#This Row],[tenure]]&lt;=60,"49-60 Months",
"61-72 Months")))))</f>
        <v>0-12 Months</v>
      </c>
    </row>
    <row r="4643" spans="1:24" x14ac:dyDescent="0.3">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s="5">
        <v>24.4</v>
      </c>
      <c r="U4643" t="s">
        <v>24</v>
      </c>
      <c r="V4643" s="5">
        <f>IFERROR(VALUE(TRIM(TelcoData2[[#This Row],[TotalCharges]])),"")</f>
        <v>24.4</v>
      </c>
      <c r="W4643">
        <f>IF(TelcoData2[[#This Row],[Churn]]="Yes",1,0)</f>
        <v>0</v>
      </c>
      <c r="X4643" t="str">
        <f>IF(TelcoData2[[#This Row],[tenure]]&lt;=12,"0-12 Months",
IF(TelcoData2[[#This Row],[tenure]]&lt;=24,"13-24 Months",
IF(TelcoData2[[#This Row],[tenure]]&lt;=36,"25-36 Months",
IF(TelcoData2[[#This Row],[tenure]]&lt;=48,"37-48 Months",
IF(TelcoData2[[#This Row],[tenure]]&lt;=60,"49-60 Months",
"61-72 Months")))))</f>
        <v>0-12 Months</v>
      </c>
    </row>
    <row r="4644" spans="1:24" x14ac:dyDescent="0.3">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s="5">
        <v>4820.1499999999996</v>
      </c>
      <c r="U4644" t="s">
        <v>23</v>
      </c>
      <c r="V4644" s="5">
        <f>IFERROR(VALUE(TRIM(TelcoData2[[#This Row],[TotalCharges]])),"")</f>
        <v>4820.1499999999996</v>
      </c>
      <c r="W4644">
        <f>IF(TelcoData2[[#This Row],[Churn]]="Yes",1,0)</f>
        <v>1</v>
      </c>
      <c r="X4644" t="str">
        <f>IF(TelcoData2[[#This Row],[tenure]]&lt;=12,"0-12 Months",
IF(TelcoData2[[#This Row],[tenure]]&lt;=24,"13-24 Months",
IF(TelcoData2[[#This Row],[tenure]]&lt;=36,"25-36 Months",
IF(TelcoData2[[#This Row],[tenure]]&lt;=48,"37-48 Months",
IF(TelcoData2[[#This Row],[tenure]]&lt;=60,"49-60 Months",
"61-72 Months")))))</f>
        <v>61-72 Months</v>
      </c>
    </row>
    <row r="4645" spans="1:24" x14ac:dyDescent="0.3">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s="5">
        <v>209.9</v>
      </c>
      <c r="U4645" t="s">
        <v>24</v>
      </c>
      <c r="V4645" s="5">
        <f>IFERROR(VALUE(TRIM(TelcoData2[[#This Row],[TotalCharges]])),"")</f>
        <v>209.9</v>
      </c>
      <c r="W4645">
        <f>IF(TelcoData2[[#This Row],[Churn]]="Yes",1,0)</f>
        <v>0</v>
      </c>
      <c r="X4645" t="str">
        <f>IF(TelcoData2[[#This Row],[tenure]]&lt;=12,"0-12 Months",
IF(TelcoData2[[#This Row],[tenure]]&lt;=24,"13-24 Months",
IF(TelcoData2[[#This Row],[tenure]]&lt;=36,"25-36 Months",
IF(TelcoData2[[#This Row],[tenure]]&lt;=48,"37-48 Months",
IF(TelcoData2[[#This Row],[tenure]]&lt;=60,"49-60 Months",
"61-72 Months")))))</f>
        <v>0-12 Months</v>
      </c>
    </row>
    <row r="4646" spans="1:24" x14ac:dyDescent="0.3">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s="5">
        <v>610.75</v>
      </c>
      <c r="U4646" t="s">
        <v>24</v>
      </c>
      <c r="V4646" s="5">
        <f>IFERROR(VALUE(TRIM(TelcoData2[[#This Row],[TotalCharges]])),"")</f>
        <v>610.75</v>
      </c>
      <c r="W4646">
        <f>IF(TelcoData2[[#This Row],[Churn]]="Yes",1,0)</f>
        <v>0</v>
      </c>
      <c r="X4646" t="str">
        <f>IF(TelcoData2[[#This Row],[tenure]]&lt;=12,"0-12 Months",
IF(TelcoData2[[#This Row],[tenure]]&lt;=24,"13-24 Months",
IF(TelcoData2[[#This Row],[tenure]]&lt;=36,"25-36 Months",
IF(TelcoData2[[#This Row],[tenure]]&lt;=48,"37-48 Months",
IF(TelcoData2[[#This Row],[tenure]]&lt;=60,"49-60 Months",
"61-72 Months")))))</f>
        <v>13-24 Months</v>
      </c>
    </row>
    <row r="4647" spans="1:24" x14ac:dyDescent="0.3">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s="5">
        <v>3409.6</v>
      </c>
      <c r="U4647" t="s">
        <v>23</v>
      </c>
      <c r="V4647" s="5">
        <f>IFERROR(VALUE(TRIM(TelcoData2[[#This Row],[TotalCharges]])),"")</f>
        <v>3409.6</v>
      </c>
      <c r="W4647">
        <f>IF(TelcoData2[[#This Row],[Churn]]="Yes",1,0)</f>
        <v>1</v>
      </c>
      <c r="X4647" t="str">
        <f>IF(TelcoData2[[#This Row],[tenure]]&lt;=12,"0-12 Months",
IF(TelcoData2[[#This Row],[tenure]]&lt;=24,"13-24 Months",
IF(TelcoData2[[#This Row],[tenure]]&lt;=36,"25-36 Months",
IF(TelcoData2[[#This Row],[tenure]]&lt;=48,"37-48 Months",
IF(TelcoData2[[#This Row],[tenure]]&lt;=60,"49-60 Months",
"61-72 Months")))))</f>
        <v>25-36 Months</v>
      </c>
    </row>
    <row r="4648" spans="1:24" x14ac:dyDescent="0.3">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s="5">
        <v>70.7</v>
      </c>
      <c r="U4648" t="s">
        <v>24</v>
      </c>
      <c r="V4648" s="5">
        <f>IFERROR(VALUE(TRIM(TelcoData2[[#This Row],[TotalCharges]])),"")</f>
        <v>70.7</v>
      </c>
      <c r="W4648">
        <f>IF(TelcoData2[[#This Row],[Churn]]="Yes",1,0)</f>
        <v>0</v>
      </c>
      <c r="X4648" t="str">
        <f>IF(TelcoData2[[#This Row],[tenure]]&lt;=12,"0-12 Months",
IF(TelcoData2[[#This Row],[tenure]]&lt;=24,"13-24 Months",
IF(TelcoData2[[#This Row],[tenure]]&lt;=36,"25-36 Months",
IF(TelcoData2[[#This Row],[tenure]]&lt;=48,"37-48 Months",
IF(TelcoData2[[#This Row],[tenure]]&lt;=60,"49-60 Months",
"61-72 Months")))))</f>
        <v>0-12 Months</v>
      </c>
    </row>
    <row r="4649" spans="1:24" x14ac:dyDescent="0.3">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s="5">
        <v>155.35</v>
      </c>
      <c r="U4649" t="s">
        <v>24</v>
      </c>
      <c r="V4649" s="5">
        <f>IFERROR(VALUE(TRIM(TelcoData2[[#This Row],[TotalCharges]])),"")</f>
        <v>155.35</v>
      </c>
      <c r="W4649">
        <f>IF(TelcoData2[[#This Row],[Churn]]="Yes",1,0)</f>
        <v>0</v>
      </c>
      <c r="X4649" t="str">
        <f>IF(TelcoData2[[#This Row],[tenure]]&lt;=12,"0-12 Months",
IF(TelcoData2[[#This Row],[tenure]]&lt;=24,"13-24 Months",
IF(TelcoData2[[#This Row],[tenure]]&lt;=36,"25-36 Months",
IF(TelcoData2[[#This Row],[tenure]]&lt;=48,"37-48 Months",
IF(TelcoData2[[#This Row],[tenure]]&lt;=60,"49-60 Months",
"61-72 Months")))))</f>
        <v>0-12 Months</v>
      </c>
    </row>
    <row r="4650" spans="1:24" x14ac:dyDescent="0.3">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s="5">
        <v>144</v>
      </c>
      <c r="U4650" t="s">
        <v>24</v>
      </c>
      <c r="V4650" s="5">
        <f>IFERROR(VALUE(TRIM(TelcoData2[[#This Row],[TotalCharges]])),"")</f>
        <v>144</v>
      </c>
      <c r="W4650">
        <f>IF(TelcoData2[[#This Row],[Churn]]="Yes",1,0)</f>
        <v>0</v>
      </c>
      <c r="X4650" t="str">
        <f>IF(TelcoData2[[#This Row],[tenure]]&lt;=12,"0-12 Months",
IF(TelcoData2[[#This Row],[tenure]]&lt;=24,"13-24 Months",
IF(TelcoData2[[#This Row],[tenure]]&lt;=36,"25-36 Months",
IF(TelcoData2[[#This Row],[tenure]]&lt;=48,"37-48 Months",
IF(TelcoData2[[#This Row],[tenure]]&lt;=60,"49-60 Months",
"61-72 Months")))))</f>
        <v>0-12 Months</v>
      </c>
    </row>
    <row r="4651" spans="1:24" x14ac:dyDescent="0.3">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s="5">
        <v>7875</v>
      </c>
      <c r="U4651" t="s">
        <v>24</v>
      </c>
      <c r="V4651" s="5">
        <f>IFERROR(VALUE(TRIM(TelcoData2[[#This Row],[TotalCharges]])),"")</f>
        <v>7875</v>
      </c>
      <c r="W4651">
        <f>IF(TelcoData2[[#This Row],[Churn]]="Yes",1,0)</f>
        <v>0</v>
      </c>
      <c r="X4651" t="str">
        <f>IF(TelcoData2[[#This Row],[tenure]]&lt;=12,"0-12 Months",
IF(TelcoData2[[#This Row],[tenure]]&lt;=24,"13-24 Months",
IF(TelcoData2[[#This Row],[tenure]]&lt;=36,"25-36 Months",
IF(TelcoData2[[#This Row],[tenure]]&lt;=48,"37-48 Months",
IF(TelcoData2[[#This Row],[tenure]]&lt;=60,"49-60 Months",
"61-72 Months")))))</f>
        <v>61-72 Months</v>
      </c>
    </row>
    <row r="4652" spans="1:24" x14ac:dyDescent="0.3">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s="5">
        <v>911.6</v>
      </c>
      <c r="U4652" t="s">
        <v>24</v>
      </c>
      <c r="V4652" s="5">
        <f>IFERROR(VALUE(TRIM(TelcoData2[[#This Row],[TotalCharges]])),"")</f>
        <v>911.6</v>
      </c>
      <c r="W4652">
        <f>IF(TelcoData2[[#This Row],[Churn]]="Yes",1,0)</f>
        <v>0</v>
      </c>
      <c r="X4652" t="str">
        <f>IF(TelcoData2[[#This Row],[tenure]]&lt;=12,"0-12 Months",
IF(TelcoData2[[#This Row],[tenure]]&lt;=24,"13-24 Months",
IF(TelcoData2[[#This Row],[tenure]]&lt;=36,"25-36 Months",
IF(TelcoData2[[#This Row],[tenure]]&lt;=48,"37-48 Months",
IF(TelcoData2[[#This Row],[tenure]]&lt;=60,"49-60 Months",
"61-72 Months")))))</f>
        <v>37-48 Months</v>
      </c>
    </row>
    <row r="4653" spans="1:24" x14ac:dyDescent="0.3">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s="5">
        <v>1270.2</v>
      </c>
      <c r="U4653" t="s">
        <v>23</v>
      </c>
      <c r="V4653" s="5">
        <f>IFERROR(VALUE(TRIM(TelcoData2[[#This Row],[TotalCharges]])),"")</f>
        <v>1270.2</v>
      </c>
      <c r="W4653">
        <f>IF(TelcoData2[[#This Row],[Churn]]="Yes",1,0)</f>
        <v>1</v>
      </c>
      <c r="X4653" t="str">
        <f>IF(TelcoData2[[#This Row],[tenure]]&lt;=12,"0-12 Months",
IF(TelcoData2[[#This Row],[tenure]]&lt;=24,"13-24 Months",
IF(TelcoData2[[#This Row],[tenure]]&lt;=36,"25-36 Months",
IF(TelcoData2[[#This Row],[tenure]]&lt;=48,"37-48 Months",
IF(TelcoData2[[#This Row],[tenure]]&lt;=60,"49-60 Months",
"61-72 Months")))))</f>
        <v>13-24 Months</v>
      </c>
    </row>
    <row r="4654" spans="1:24" x14ac:dyDescent="0.3">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s="5">
        <v>478.1</v>
      </c>
      <c r="U4654" t="s">
        <v>24</v>
      </c>
      <c r="V4654" s="5">
        <f>IFERROR(VALUE(TRIM(TelcoData2[[#This Row],[TotalCharges]])),"")</f>
        <v>478.1</v>
      </c>
      <c r="W4654">
        <f>IF(TelcoData2[[#This Row],[Churn]]="Yes",1,0)</f>
        <v>0</v>
      </c>
      <c r="X4654" t="str">
        <f>IF(TelcoData2[[#This Row],[tenure]]&lt;=12,"0-12 Months",
IF(TelcoData2[[#This Row],[tenure]]&lt;=24,"13-24 Months",
IF(TelcoData2[[#This Row],[tenure]]&lt;=36,"25-36 Months",
IF(TelcoData2[[#This Row],[tenure]]&lt;=48,"37-48 Months",
IF(TelcoData2[[#This Row],[tenure]]&lt;=60,"49-60 Months",
"61-72 Months")))))</f>
        <v>13-24 Months</v>
      </c>
    </row>
    <row r="4655" spans="1:24" x14ac:dyDescent="0.3">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s="5">
        <v>1561.5</v>
      </c>
      <c r="U4655" t="s">
        <v>23</v>
      </c>
      <c r="V4655" s="5">
        <f>IFERROR(VALUE(TRIM(TelcoData2[[#This Row],[TotalCharges]])),"")</f>
        <v>1561.5</v>
      </c>
      <c r="W4655">
        <f>IF(TelcoData2[[#This Row],[Churn]]="Yes",1,0)</f>
        <v>1</v>
      </c>
      <c r="X4655" t="str">
        <f>IF(TelcoData2[[#This Row],[tenure]]&lt;=12,"0-12 Months",
IF(TelcoData2[[#This Row],[tenure]]&lt;=24,"13-24 Months",
IF(TelcoData2[[#This Row],[tenure]]&lt;=36,"25-36 Months",
IF(TelcoData2[[#This Row],[tenure]]&lt;=48,"37-48 Months",
IF(TelcoData2[[#This Row],[tenure]]&lt;=60,"49-60 Months",
"61-72 Months")))))</f>
        <v>25-36 Months</v>
      </c>
    </row>
    <row r="4656" spans="1:24" x14ac:dyDescent="0.3">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s="5">
        <v>761.85</v>
      </c>
      <c r="U4656" t="s">
        <v>24</v>
      </c>
      <c r="V4656" s="5">
        <f>IFERROR(VALUE(TRIM(TelcoData2[[#This Row],[TotalCharges]])),"")</f>
        <v>761.85</v>
      </c>
      <c r="W4656">
        <f>IF(TelcoData2[[#This Row],[Churn]]="Yes",1,0)</f>
        <v>0</v>
      </c>
      <c r="X4656" t="str">
        <f>IF(TelcoData2[[#This Row],[tenure]]&lt;=12,"0-12 Months",
IF(TelcoData2[[#This Row],[tenure]]&lt;=24,"13-24 Months",
IF(TelcoData2[[#This Row],[tenure]]&lt;=36,"25-36 Months",
IF(TelcoData2[[#This Row],[tenure]]&lt;=48,"37-48 Months",
IF(TelcoData2[[#This Row],[tenure]]&lt;=60,"49-60 Months",
"61-72 Months")))))</f>
        <v>37-48 Months</v>
      </c>
    </row>
    <row r="4657" spans="1:24" x14ac:dyDescent="0.3">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s="5">
        <v>2282.9499999999998</v>
      </c>
      <c r="U4657" t="s">
        <v>24</v>
      </c>
      <c r="V4657" s="5">
        <f>IFERROR(VALUE(TRIM(TelcoData2[[#This Row],[TotalCharges]])),"")</f>
        <v>2282.9499999999998</v>
      </c>
      <c r="W4657">
        <f>IF(TelcoData2[[#This Row],[Churn]]="Yes",1,0)</f>
        <v>0</v>
      </c>
      <c r="X4657" t="str">
        <f>IF(TelcoData2[[#This Row],[tenure]]&lt;=12,"0-12 Months",
IF(TelcoData2[[#This Row],[tenure]]&lt;=24,"13-24 Months",
IF(TelcoData2[[#This Row],[tenure]]&lt;=36,"25-36 Months",
IF(TelcoData2[[#This Row],[tenure]]&lt;=48,"37-48 Months",
IF(TelcoData2[[#This Row],[tenure]]&lt;=60,"49-60 Months",
"61-72 Months")))))</f>
        <v>25-36 Months</v>
      </c>
    </row>
    <row r="4658" spans="1:24" x14ac:dyDescent="0.3">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s="5">
        <v>1615.1</v>
      </c>
      <c r="U4658" t="s">
        <v>24</v>
      </c>
      <c r="V4658" s="5">
        <f>IFERROR(VALUE(TRIM(TelcoData2[[#This Row],[TotalCharges]])),"")</f>
        <v>1615.1</v>
      </c>
      <c r="W4658">
        <f>IF(TelcoData2[[#This Row],[Churn]]="Yes",1,0)</f>
        <v>0</v>
      </c>
      <c r="X4658" t="str">
        <f>IF(TelcoData2[[#This Row],[tenure]]&lt;=12,"0-12 Months",
IF(TelcoData2[[#This Row],[tenure]]&lt;=24,"13-24 Months",
IF(TelcoData2[[#This Row],[tenure]]&lt;=36,"25-36 Months",
IF(TelcoData2[[#This Row],[tenure]]&lt;=48,"37-48 Months",
IF(TelcoData2[[#This Row],[tenure]]&lt;=60,"49-60 Months",
"61-72 Months")))))</f>
        <v>13-24 Months</v>
      </c>
    </row>
    <row r="4659" spans="1:24" x14ac:dyDescent="0.3">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s="5">
        <v>1097.1500000000001</v>
      </c>
      <c r="U4659" t="s">
        <v>24</v>
      </c>
      <c r="V4659" s="5">
        <f>IFERROR(VALUE(TRIM(TelcoData2[[#This Row],[TotalCharges]])),"")</f>
        <v>1097.1500000000001</v>
      </c>
      <c r="W4659">
        <f>IF(TelcoData2[[#This Row],[Churn]]="Yes",1,0)</f>
        <v>0</v>
      </c>
      <c r="X4659" t="str">
        <f>IF(TelcoData2[[#This Row],[tenure]]&lt;=12,"0-12 Months",
IF(TelcoData2[[#This Row],[tenure]]&lt;=24,"13-24 Months",
IF(TelcoData2[[#This Row],[tenure]]&lt;=36,"25-36 Months",
IF(TelcoData2[[#This Row],[tenure]]&lt;=48,"37-48 Months",
IF(TelcoData2[[#This Row],[tenure]]&lt;=60,"49-60 Months",
"61-72 Months")))))</f>
        <v>37-48 Months</v>
      </c>
    </row>
    <row r="4660" spans="1:24" x14ac:dyDescent="0.3">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s="5">
        <v>369.3</v>
      </c>
      <c r="U4660" t="s">
        <v>24</v>
      </c>
      <c r="V4660" s="5">
        <f>IFERROR(VALUE(TRIM(TelcoData2[[#This Row],[TotalCharges]])),"")</f>
        <v>369.3</v>
      </c>
      <c r="W4660">
        <f>IF(TelcoData2[[#This Row],[Churn]]="Yes",1,0)</f>
        <v>0</v>
      </c>
      <c r="X4660" t="str">
        <f>IF(TelcoData2[[#This Row],[tenure]]&lt;=12,"0-12 Months",
IF(TelcoData2[[#This Row],[tenure]]&lt;=24,"13-24 Months",
IF(TelcoData2[[#This Row],[tenure]]&lt;=36,"25-36 Months",
IF(TelcoData2[[#This Row],[tenure]]&lt;=48,"37-48 Months",
IF(TelcoData2[[#This Row],[tenure]]&lt;=60,"49-60 Months",
"61-72 Months")))))</f>
        <v>0-12 Months</v>
      </c>
    </row>
    <row r="4661" spans="1:24" x14ac:dyDescent="0.3">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s="5">
        <v>6725.3</v>
      </c>
      <c r="U4661" t="s">
        <v>24</v>
      </c>
      <c r="V4661" s="5">
        <f>IFERROR(VALUE(TRIM(TelcoData2[[#This Row],[TotalCharges]])),"")</f>
        <v>6725.3</v>
      </c>
      <c r="W4661">
        <f>IF(TelcoData2[[#This Row],[Churn]]="Yes",1,0)</f>
        <v>0</v>
      </c>
      <c r="X4661" t="str">
        <f>IF(TelcoData2[[#This Row],[tenure]]&lt;=12,"0-12 Months",
IF(TelcoData2[[#This Row],[tenure]]&lt;=24,"13-24 Months",
IF(TelcoData2[[#This Row],[tenure]]&lt;=36,"25-36 Months",
IF(TelcoData2[[#This Row],[tenure]]&lt;=48,"37-48 Months",
IF(TelcoData2[[#This Row],[tenure]]&lt;=60,"49-60 Months",
"61-72 Months")))))</f>
        <v>61-72 Months</v>
      </c>
    </row>
    <row r="4662" spans="1:24" x14ac:dyDescent="0.3">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s="5">
        <v>31.55</v>
      </c>
      <c r="U4662" t="s">
        <v>23</v>
      </c>
      <c r="V4662" s="5">
        <f>IFERROR(VALUE(TRIM(TelcoData2[[#This Row],[TotalCharges]])),"")</f>
        <v>31.55</v>
      </c>
      <c r="W4662">
        <f>IF(TelcoData2[[#This Row],[Churn]]="Yes",1,0)</f>
        <v>1</v>
      </c>
      <c r="X4662" t="str">
        <f>IF(TelcoData2[[#This Row],[tenure]]&lt;=12,"0-12 Months",
IF(TelcoData2[[#This Row],[tenure]]&lt;=24,"13-24 Months",
IF(TelcoData2[[#This Row],[tenure]]&lt;=36,"25-36 Months",
IF(TelcoData2[[#This Row],[tenure]]&lt;=48,"37-48 Months",
IF(TelcoData2[[#This Row],[tenure]]&lt;=60,"49-60 Months",
"61-72 Months")))))</f>
        <v>0-12 Months</v>
      </c>
    </row>
    <row r="4663" spans="1:24" x14ac:dyDescent="0.3">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s="5">
        <v>6293.2</v>
      </c>
      <c r="U4663" t="s">
        <v>24</v>
      </c>
      <c r="V4663" s="5">
        <f>IFERROR(VALUE(TRIM(TelcoData2[[#This Row],[TotalCharges]])),"")</f>
        <v>6293.2</v>
      </c>
      <c r="W4663">
        <f>IF(TelcoData2[[#This Row],[Churn]]="Yes",1,0)</f>
        <v>0</v>
      </c>
      <c r="X4663" t="str">
        <f>IF(TelcoData2[[#This Row],[tenure]]&lt;=12,"0-12 Months",
IF(TelcoData2[[#This Row],[tenure]]&lt;=24,"13-24 Months",
IF(TelcoData2[[#This Row],[tenure]]&lt;=36,"25-36 Months",
IF(TelcoData2[[#This Row],[tenure]]&lt;=48,"37-48 Months",
IF(TelcoData2[[#This Row],[tenure]]&lt;=60,"49-60 Months",
"61-72 Months")))))</f>
        <v>61-72 Months</v>
      </c>
    </row>
    <row r="4664" spans="1:24" x14ac:dyDescent="0.3">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s="5">
        <v>432.5</v>
      </c>
      <c r="U4664" t="s">
        <v>24</v>
      </c>
      <c r="V4664" s="5">
        <f>IFERROR(VALUE(TRIM(TelcoData2[[#This Row],[TotalCharges]])),"")</f>
        <v>432.5</v>
      </c>
      <c r="W4664">
        <f>IF(TelcoData2[[#This Row],[Churn]]="Yes",1,0)</f>
        <v>0</v>
      </c>
      <c r="X4664" t="str">
        <f>IF(TelcoData2[[#This Row],[tenure]]&lt;=12,"0-12 Months",
IF(TelcoData2[[#This Row],[tenure]]&lt;=24,"13-24 Months",
IF(TelcoData2[[#This Row],[tenure]]&lt;=36,"25-36 Months",
IF(TelcoData2[[#This Row],[tenure]]&lt;=48,"37-48 Months",
IF(TelcoData2[[#This Row],[tenure]]&lt;=60,"49-60 Months",
"61-72 Months")))))</f>
        <v>13-24 Months</v>
      </c>
    </row>
    <row r="4665" spans="1:24" x14ac:dyDescent="0.3">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s="5">
        <v>321.75</v>
      </c>
      <c r="U4665" t="s">
        <v>23</v>
      </c>
      <c r="V4665" s="5">
        <f>IFERROR(VALUE(TRIM(TelcoData2[[#This Row],[TotalCharges]])),"")</f>
        <v>321.75</v>
      </c>
      <c r="W4665">
        <f>IF(TelcoData2[[#This Row],[Churn]]="Yes",1,0)</f>
        <v>1</v>
      </c>
      <c r="X4665" t="str">
        <f>IF(TelcoData2[[#This Row],[tenure]]&lt;=12,"0-12 Months",
IF(TelcoData2[[#This Row],[tenure]]&lt;=24,"13-24 Months",
IF(TelcoData2[[#This Row],[tenure]]&lt;=36,"25-36 Months",
IF(TelcoData2[[#This Row],[tenure]]&lt;=48,"37-48 Months",
IF(TelcoData2[[#This Row],[tenure]]&lt;=60,"49-60 Months",
"61-72 Months")))))</f>
        <v>0-12 Months</v>
      </c>
    </row>
    <row r="4666" spans="1:24" x14ac:dyDescent="0.3">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s="5">
        <v>147.15</v>
      </c>
      <c r="U4666" t="s">
        <v>23</v>
      </c>
      <c r="V4666" s="5">
        <f>IFERROR(VALUE(TRIM(TelcoData2[[#This Row],[TotalCharges]])),"")</f>
        <v>147.15</v>
      </c>
      <c r="W4666">
        <f>IF(TelcoData2[[#This Row],[Churn]]="Yes",1,0)</f>
        <v>1</v>
      </c>
      <c r="X4666" t="str">
        <f>IF(TelcoData2[[#This Row],[tenure]]&lt;=12,"0-12 Months",
IF(TelcoData2[[#This Row],[tenure]]&lt;=24,"13-24 Months",
IF(TelcoData2[[#This Row],[tenure]]&lt;=36,"25-36 Months",
IF(TelcoData2[[#This Row],[tenure]]&lt;=48,"37-48 Months",
IF(TelcoData2[[#This Row],[tenure]]&lt;=60,"49-60 Months",
"61-72 Months")))))</f>
        <v>0-12 Months</v>
      </c>
    </row>
    <row r="4667" spans="1:24" x14ac:dyDescent="0.3">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s="5">
        <v>2434.4499999999998</v>
      </c>
      <c r="U4667" t="s">
        <v>24</v>
      </c>
      <c r="V4667" s="5">
        <f>IFERROR(VALUE(TRIM(TelcoData2[[#This Row],[TotalCharges]])),"")</f>
        <v>2434.4499999999998</v>
      </c>
      <c r="W4667">
        <f>IF(TelcoData2[[#This Row],[Churn]]="Yes",1,0)</f>
        <v>0</v>
      </c>
      <c r="X4667" t="str">
        <f>IF(TelcoData2[[#This Row],[tenure]]&lt;=12,"0-12 Months",
IF(TelcoData2[[#This Row],[tenure]]&lt;=24,"13-24 Months",
IF(TelcoData2[[#This Row],[tenure]]&lt;=36,"25-36 Months",
IF(TelcoData2[[#This Row],[tenure]]&lt;=48,"37-48 Months",
IF(TelcoData2[[#This Row],[tenure]]&lt;=60,"49-60 Months",
"61-72 Months")))))</f>
        <v>61-72 Months</v>
      </c>
    </row>
    <row r="4668" spans="1:24" x14ac:dyDescent="0.3">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s="5">
        <v>532.1</v>
      </c>
      <c r="U4668" t="s">
        <v>24</v>
      </c>
      <c r="V4668" s="5">
        <f>IFERROR(VALUE(TRIM(TelcoData2[[#This Row],[TotalCharges]])),"")</f>
        <v>532.1</v>
      </c>
      <c r="W4668">
        <f>IF(TelcoData2[[#This Row],[Churn]]="Yes",1,0)</f>
        <v>0</v>
      </c>
      <c r="X4668" t="str">
        <f>IF(TelcoData2[[#This Row],[tenure]]&lt;=12,"0-12 Months",
IF(TelcoData2[[#This Row],[tenure]]&lt;=24,"13-24 Months",
IF(TelcoData2[[#This Row],[tenure]]&lt;=36,"25-36 Months",
IF(TelcoData2[[#This Row],[tenure]]&lt;=48,"37-48 Months",
IF(TelcoData2[[#This Row],[tenure]]&lt;=60,"49-60 Months",
"61-72 Months")))))</f>
        <v>25-36 Months</v>
      </c>
    </row>
    <row r="4669" spans="1:24" x14ac:dyDescent="0.3">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s="5">
        <v>375.25</v>
      </c>
      <c r="U4669" t="s">
        <v>24</v>
      </c>
      <c r="V4669" s="5">
        <f>IFERROR(VALUE(TRIM(TelcoData2[[#This Row],[TotalCharges]])),"")</f>
        <v>375.25</v>
      </c>
      <c r="W4669">
        <f>IF(TelcoData2[[#This Row],[Churn]]="Yes",1,0)</f>
        <v>0</v>
      </c>
      <c r="X4669" t="str">
        <f>IF(TelcoData2[[#This Row],[tenure]]&lt;=12,"0-12 Months",
IF(TelcoData2[[#This Row],[tenure]]&lt;=24,"13-24 Months",
IF(TelcoData2[[#This Row],[tenure]]&lt;=36,"25-36 Months",
IF(TelcoData2[[#This Row],[tenure]]&lt;=48,"37-48 Months",
IF(TelcoData2[[#This Row],[tenure]]&lt;=60,"49-60 Months",
"61-72 Months")))))</f>
        <v>13-24 Months</v>
      </c>
    </row>
    <row r="4670" spans="1:24" x14ac:dyDescent="0.3">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s="5">
        <v>125.95</v>
      </c>
      <c r="U4670" t="s">
        <v>24</v>
      </c>
      <c r="V4670" s="5">
        <f>IFERROR(VALUE(TRIM(TelcoData2[[#This Row],[TotalCharges]])),"")</f>
        <v>125.95</v>
      </c>
      <c r="W4670">
        <f>IF(TelcoData2[[#This Row],[Churn]]="Yes",1,0)</f>
        <v>0</v>
      </c>
      <c r="X4670" t="str">
        <f>IF(TelcoData2[[#This Row],[tenure]]&lt;=12,"0-12 Months",
IF(TelcoData2[[#This Row],[tenure]]&lt;=24,"13-24 Months",
IF(TelcoData2[[#This Row],[tenure]]&lt;=36,"25-36 Months",
IF(TelcoData2[[#This Row],[tenure]]&lt;=48,"37-48 Months",
IF(TelcoData2[[#This Row],[tenure]]&lt;=60,"49-60 Months",
"61-72 Months")))))</f>
        <v>0-12 Months</v>
      </c>
    </row>
    <row r="4671" spans="1:24" x14ac:dyDescent="0.3">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s="5">
        <v>1042.6500000000001</v>
      </c>
      <c r="U4671" t="s">
        <v>24</v>
      </c>
      <c r="V4671" s="5">
        <f>IFERROR(VALUE(TRIM(TelcoData2[[#This Row],[TotalCharges]])),"")</f>
        <v>1042.6500000000001</v>
      </c>
      <c r="W4671">
        <f>IF(TelcoData2[[#This Row],[Churn]]="Yes",1,0)</f>
        <v>0</v>
      </c>
      <c r="X4671" t="str">
        <f>IF(TelcoData2[[#This Row],[tenure]]&lt;=12,"0-12 Months",
IF(TelcoData2[[#This Row],[tenure]]&lt;=24,"13-24 Months",
IF(TelcoData2[[#This Row],[tenure]]&lt;=36,"25-36 Months",
IF(TelcoData2[[#This Row],[tenure]]&lt;=48,"37-48 Months",
IF(TelcoData2[[#This Row],[tenure]]&lt;=60,"49-60 Months",
"61-72 Months")))))</f>
        <v>49-60 Months</v>
      </c>
    </row>
    <row r="4672" spans="1:24" x14ac:dyDescent="0.3">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s="5">
        <v>1620.25</v>
      </c>
      <c r="U4672" t="s">
        <v>24</v>
      </c>
      <c r="V4672" s="5">
        <f>IFERROR(VALUE(TRIM(TelcoData2[[#This Row],[TotalCharges]])),"")</f>
        <v>1620.25</v>
      </c>
      <c r="W4672">
        <f>IF(TelcoData2[[#This Row],[Churn]]="Yes",1,0)</f>
        <v>0</v>
      </c>
      <c r="X4672" t="str">
        <f>IF(TelcoData2[[#This Row],[tenure]]&lt;=12,"0-12 Months",
IF(TelcoData2[[#This Row],[tenure]]&lt;=24,"13-24 Months",
IF(TelcoData2[[#This Row],[tenure]]&lt;=36,"25-36 Months",
IF(TelcoData2[[#This Row],[tenure]]&lt;=48,"37-48 Months",
IF(TelcoData2[[#This Row],[tenure]]&lt;=60,"49-60 Months",
"61-72 Months")))))</f>
        <v>37-48 Months</v>
      </c>
    </row>
    <row r="4673" spans="1:24" x14ac:dyDescent="0.3">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s="5">
        <v>2387.75</v>
      </c>
      <c r="U4673" t="s">
        <v>23</v>
      </c>
      <c r="V4673" s="5">
        <f>IFERROR(VALUE(TRIM(TelcoData2[[#This Row],[TotalCharges]])),"")</f>
        <v>2387.75</v>
      </c>
      <c r="W4673">
        <f>IF(TelcoData2[[#This Row],[Churn]]="Yes",1,0)</f>
        <v>1</v>
      </c>
      <c r="X4673" t="str">
        <f>IF(TelcoData2[[#This Row],[tenure]]&lt;=12,"0-12 Months",
IF(TelcoData2[[#This Row],[tenure]]&lt;=24,"13-24 Months",
IF(TelcoData2[[#This Row],[tenure]]&lt;=36,"25-36 Months",
IF(TelcoData2[[#This Row],[tenure]]&lt;=48,"37-48 Months",
IF(TelcoData2[[#This Row],[tenure]]&lt;=60,"49-60 Months",
"61-72 Months")))))</f>
        <v>25-36 Months</v>
      </c>
    </row>
    <row r="4674" spans="1:24" x14ac:dyDescent="0.3">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s="5">
        <v>659.35</v>
      </c>
      <c r="U4674" t="s">
        <v>24</v>
      </c>
      <c r="V4674" s="5">
        <f>IFERROR(VALUE(TRIM(TelcoData2[[#This Row],[TotalCharges]])),"")</f>
        <v>659.35</v>
      </c>
      <c r="W4674">
        <f>IF(TelcoData2[[#This Row],[Churn]]="Yes",1,0)</f>
        <v>0</v>
      </c>
      <c r="X4674" t="str">
        <f>IF(TelcoData2[[#This Row],[tenure]]&lt;=12,"0-12 Months",
IF(TelcoData2[[#This Row],[tenure]]&lt;=24,"13-24 Months",
IF(TelcoData2[[#This Row],[tenure]]&lt;=36,"25-36 Months",
IF(TelcoData2[[#This Row],[tenure]]&lt;=48,"37-48 Months",
IF(TelcoData2[[#This Row],[tenure]]&lt;=60,"49-60 Months",
"61-72 Months")))))</f>
        <v>13-24 Months</v>
      </c>
    </row>
    <row r="4675" spans="1:24" x14ac:dyDescent="0.3">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s="5">
        <v>2660.2</v>
      </c>
      <c r="U4675" t="s">
        <v>23</v>
      </c>
      <c r="V4675" s="5">
        <f>IFERROR(VALUE(TRIM(TelcoData2[[#This Row],[TotalCharges]])),"")</f>
        <v>2660.2</v>
      </c>
      <c r="W4675">
        <f>IF(TelcoData2[[#This Row],[Churn]]="Yes",1,0)</f>
        <v>1</v>
      </c>
      <c r="X4675" t="str">
        <f>IF(TelcoData2[[#This Row],[tenure]]&lt;=12,"0-12 Months",
IF(TelcoData2[[#This Row],[tenure]]&lt;=24,"13-24 Months",
IF(TelcoData2[[#This Row],[tenure]]&lt;=36,"25-36 Months",
IF(TelcoData2[[#This Row],[tenure]]&lt;=48,"37-48 Months",
IF(TelcoData2[[#This Row],[tenure]]&lt;=60,"49-60 Months",
"61-72 Months")))))</f>
        <v>25-36 Months</v>
      </c>
    </row>
    <row r="4676" spans="1:24" x14ac:dyDescent="0.3">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s="5">
        <v>1285.8</v>
      </c>
      <c r="U4676" t="s">
        <v>24</v>
      </c>
      <c r="V4676" s="5">
        <f>IFERROR(VALUE(TRIM(TelcoData2[[#This Row],[TotalCharges]])),"")</f>
        <v>1285.8</v>
      </c>
      <c r="W4676">
        <f>IF(TelcoData2[[#This Row],[Churn]]="Yes",1,0)</f>
        <v>0</v>
      </c>
      <c r="X4676" t="str">
        <f>IF(TelcoData2[[#This Row],[tenure]]&lt;=12,"0-12 Months",
IF(TelcoData2[[#This Row],[tenure]]&lt;=24,"13-24 Months",
IF(TelcoData2[[#This Row],[tenure]]&lt;=36,"25-36 Months",
IF(TelcoData2[[#This Row],[tenure]]&lt;=48,"37-48 Months",
IF(TelcoData2[[#This Row],[tenure]]&lt;=60,"49-60 Months",
"61-72 Months")))))</f>
        <v>25-36 Months</v>
      </c>
    </row>
    <row r="4677" spans="1:24" x14ac:dyDescent="0.3">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s="5">
        <v>4211.55</v>
      </c>
      <c r="U4677" t="s">
        <v>23</v>
      </c>
      <c r="V4677" s="5">
        <f>IFERROR(VALUE(TRIM(TelcoData2[[#This Row],[TotalCharges]])),"")</f>
        <v>4211.55</v>
      </c>
      <c r="W4677">
        <f>IF(TelcoData2[[#This Row],[Churn]]="Yes",1,0)</f>
        <v>1</v>
      </c>
      <c r="X4677" t="str">
        <f>IF(TelcoData2[[#This Row],[tenure]]&lt;=12,"0-12 Months",
IF(TelcoData2[[#This Row],[tenure]]&lt;=24,"13-24 Months",
IF(TelcoData2[[#This Row],[tenure]]&lt;=36,"25-36 Months",
IF(TelcoData2[[#This Row],[tenure]]&lt;=48,"37-48 Months",
IF(TelcoData2[[#This Row],[tenure]]&lt;=60,"49-60 Months",
"61-72 Months")))))</f>
        <v>37-48 Months</v>
      </c>
    </row>
    <row r="4678" spans="1:24" x14ac:dyDescent="0.3">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s="5">
        <v>377.55</v>
      </c>
      <c r="U4678" t="s">
        <v>24</v>
      </c>
      <c r="V4678" s="5">
        <f>IFERROR(VALUE(TRIM(TelcoData2[[#This Row],[TotalCharges]])),"")</f>
        <v>377.55</v>
      </c>
      <c r="W4678">
        <f>IF(TelcoData2[[#This Row],[Churn]]="Yes",1,0)</f>
        <v>0</v>
      </c>
      <c r="X4678" t="str">
        <f>IF(TelcoData2[[#This Row],[tenure]]&lt;=12,"0-12 Months",
IF(TelcoData2[[#This Row],[tenure]]&lt;=24,"13-24 Months",
IF(TelcoData2[[#This Row],[tenure]]&lt;=36,"25-36 Months",
IF(TelcoData2[[#This Row],[tenure]]&lt;=48,"37-48 Months",
IF(TelcoData2[[#This Row],[tenure]]&lt;=60,"49-60 Months",
"61-72 Months")))))</f>
        <v>13-24 Months</v>
      </c>
    </row>
    <row r="4679" spans="1:24" x14ac:dyDescent="0.3">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s="5">
        <v>990.9</v>
      </c>
      <c r="U4679" t="s">
        <v>23</v>
      </c>
      <c r="V4679" s="5">
        <f>IFERROR(VALUE(TRIM(TelcoData2[[#This Row],[TotalCharges]])),"")</f>
        <v>990.9</v>
      </c>
      <c r="W4679">
        <f>IF(TelcoData2[[#This Row],[Churn]]="Yes",1,0)</f>
        <v>1</v>
      </c>
      <c r="X4679" t="str">
        <f>IF(TelcoData2[[#This Row],[tenure]]&lt;=12,"0-12 Months",
IF(TelcoData2[[#This Row],[tenure]]&lt;=24,"13-24 Months",
IF(TelcoData2[[#This Row],[tenure]]&lt;=36,"25-36 Months",
IF(TelcoData2[[#This Row],[tenure]]&lt;=48,"37-48 Months",
IF(TelcoData2[[#This Row],[tenure]]&lt;=60,"49-60 Months",
"61-72 Months")))))</f>
        <v>0-12 Months</v>
      </c>
    </row>
    <row r="4680" spans="1:24" x14ac:dyDescent="0.3">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s="5">
        <v>193.8</v>
      </c>
      <c r="U4680" t="s">
        <v>23</v>
      </c>
      <c r="V4680" s="5">
        <f>IFERROR(VALUE(TRIM(TelcoData2[[#This Row],[TotalCharges]])),"")</f>
        <v>193.8</v>
      </c>
      <c r="W4680">
        <f>IF(TelcoData2[[#This Row],[Churn]]="Yes",1,0)</f>
        <v>1</v>
      </c>
      <c r="X4680" t="str">
        <f>IF(TelcoData2[[#This Row],[tenure]]&lt;=12,"0-12 Months",
IF(TelcoData2[[#This Row],[tenure]]&lt;=24,"13-24 Months",
IF(TelcoData2[[#This Row],[tenure]]&lt;=36,"25-36 Months",
IF(TelcoData2[[#This Row],[tenure]]&lt;=48,"37-48 Months",
IF(TelcoData2[[#This Row],[tenure]]&lt;=60,"49-60 Months",
"61-72 Months")))))</f>
        <v>0-12 Months</v>
      </c>
    </row>
    <row r="4681" spans="1:24" x14ac:dyDescent="0.3">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s="5">
        <v>6058.95</v>
      </c>
      <c r="U4681" t="s">
        <v>24</v>
      </c>
      <c r="V4681" s="5">
        <f>IFERROR(VALUE(TRIM(TelcoData2[[#This Row],[TotalCharges]])),"")</f>
        <v>6058.95</v>
      </c>
      <c r="W4681">
        <f>IF(TelcoData2[[#This Row],[Churn]]="Yes",1,0)</f>
        <v>0</v>
      </c>
      <c r="X4681" t="str">
        <f>IF(TelcoData2[[#This Row],[tenure]]&lt;=12,"0-12 Months",
IF(TelcoData2[[#This Row],[tenure]]&lt;=24,"13-24 Months",
IF(TelcoData2[[#This Row],[tenure]]&lt;=36,"25-36 Months",
IF(TelcoData2[[#This Row],[tenure]]&lt;=48,"37-48 Months",
IF(TelcoData2[[#This Row],[tenure]]&lt;=60,"49-60 Months",
"61-72 Months")))))</f>
        <v>61-72 Months</v>
      </c>
    </row>
    <row r="4682" spans="1:24" x14ac:dyDescent="0.3">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s="5">
        <v>964.9</v>
      </c>
      <c r="U4682" t="s">
        <v>24</v>
      </c>
      <c r="V4682" s="5">
        <f>IFERROR(VALUE(TRIM(TelcoData2[[#This Row],[TotalCharges]])),"")</f>
        <v>964.9</v>
      </c>
      <c r="W4682">
        <f>IF(TelcoData2[[#This Row],[Churn]]="Yes",1,0)</f>
        <v>0</v>
      </c>
      <c r="X4682" t="str">
        <f>IF(TelcoData2[[#This Row],[tenure]]&lt;=12,"0-12 Months",
IF(TelcoData2[[#This Row],[tenure]]&lt;=24,"13-24 Months",
IF(TelcoData2[[#This Row],[tenure]]&lt;=36,"25-36 Months",
IF(TelcoData2[[#This Row],[tenure]]&lt;=48,"37-48 Months",
IF(TelcoData2[[#This Row],[tenure]]&lt;=60,"49-60 Months",
"61-72 Months")))))</f>
        <v>13-24 Months</v>
      </c>
    </row>
    <row r="4683" spans="1:24" x14ac:dyDescent="0.3">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s="5">
        <v>790.15</v>
      </c>
      <c r="U4683" t="s">
        <v>23</v>
      </c>
      <c r="V4683" s="5">
        <f>IFERROR(VALUE(TRIM(TelcoData2[[#This Row],[TotalCharges]])),"")</f>
        <v>790.15</v>
      </c>
      <c r="W4683">
        <f>IF(TelcoData2[[#This Row],[Churn]]="Yes",1,0)</f>
        <v>1</v>
      </c>
      <c r="X4683" t="str">
        <f>IF(TelcoData2[[#This Row],[tenure]]&lt;=12,"0-12 Months",
IF(TelcoData2[[#This Row],[tenure]]&lt;=24,"13-24 Months",
IF(TelcoData2[[#This Row],[tenure]]&lt;=36,"25-36 Months",
IF(TelcoData2[[#This Row],[tenure]]&lt;=48,"37-48 Months",
IF(TelcoData2[[#This Row],[tenure]]&lt;=60,"49-60 Months",
"61-72 Months")))))</f>
        <v>0-12 Months</v>
      </c>
    </row>
    <row r="4684" spans="1:24" x14ac:dyDescent="0.3">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s="5">
        <v>2467.75</v>
      </c>
      <c r="U4684" t="s">
        <v>23</v>
      </c>
      <c r="V4684" s="5">
        <f>IFERROR(VALUE(TRIM(TelcoData2[[#This Row],[TotalCharges]])),"")</f>
        <v>2467.75</v>
      </c>
      <c r="W4684">
        <f>IF(TelcoData2[[#This Row],[Churn]]="Yes",1,0)</f>
        <v>1</v>
      </c>
      <c r="X4684" t="str">
        <f>IF(TelcoData2[[#This Row],[tenure]]&lt;=12,"0-12 Months",
IF(TelcoData2[[#This Row],[tenure]]&lt;=24,"13-24 Months",
IF(TelcoData2[[#This Row],[tenure]]&lt;=36,"25-36 Months",
IF(TelcoData2[[#This Row],[tenure]]&lt;=48,"37-48 Months",
IF(TelcoData2[[#This Row],[tenure]]&lt;=60,"49-60 Months",
"61-72 Months")))))</f>
        <v>25-36 Months</v>
      </c>
    </row>
    <row r="4685" spans="1:24" x14ac:dyDescent="0.3">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s="5">
        <v>2322.85</v>
      </c>
      <c r="U4685" t="s">
        <v>24</v>
      </c>
      <c r="V4685" s="5">
        <f>IFERROR(VALUE(TRIM(TelcoData2[[#This Row],[TotalCharges]])),"")</f>
        <v>2322.85</v>
      </c>
      <c r="W4685">
        <f>IF(TelcoData2[[#This Row],[Churn]]="Yes",1,0)</f>
        <v>0</v>
      </c>
      <c r="X4685" t="str">
        <f>IF(TelcoData2[[#This Row],[tenure]]&lt;=12,"0-12 Months",
IF(TelcoData2[[#This Row],[tenure]]&lt;=24,"13-24 Months",
IF(TelcoData2[[#This Row],[tenure]]&lt;=36,"25-36 Months",
IF(TelcoData2[[#This Row],[tenure]]&lt;=48,"37-48 Months",
IF(TelcoData2[[#This Row],[tenure]]&lt;=60,"49-60 Months",
"61-72 Months")))))</f>
        <v>13-24 Months</v>
      </c>
    </row>
    <row r="4686" spans="1:24" x14ac:dyDescent="0.3">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s="5">
        <v>7262</v>
      </c>
      <c r="U4686" t="s">
        <v>23</v>
      </c>
      <c r="V4686" s="5">
        <f>IFERROR(VALUE(TRIM(TelcoData2[[#This Row],[TotalCharges]])),"")</f>
        <v>7262</v>
      </c>
      <c r="W4686">
        <f>IF(TelcoData2[[#This Row],[Churn]]="Yes",1,0)</f>
        <v>1</v>
      </c>
      <c r="X4686" t="str">
        <f>IF(TelcoData2[[#This Row],[tenure]]&lt;=12,"0-12 Months",
IF(TelcoData2[[#This Row],[tenure]]&lt;=24,"13-24 Months",
IF(TelcoData2[[#This Row],[tenure]]&lt;=36,"25-36 Months",
IF(TelcoData2[[#This Row],[tenure]]&lt;=48,"37-48 Months",
IF(TelcoData2[[#This Row],[tenure]]&lt;=60,"49-60 Months",
"61-72 Months")))))</f>
        <v>61-72 Months</v>
      </c>
    </row>
    <row r="4687" spans="1:24" x14ac:dyDescent="0.3">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s="5">
        <v>4854.3</v>
      </c>
      <c r="U4687" t="s">
        <v>24</v>
      </c>
      <c r="V4687" s="5">
        <f>IFERROR(VALUE(TRIM(TelcoData2[[#This Row],[TotalCharges]])),"")</f>
        <v>4854.3</v>
      </c>
      <c r="W4687">
        <f>IF(TelcoData2[[#This Row],[Churn]]="Yes",1,0)</f>
        <v>0</v>
      </c>
      <c r="X4687" t="str">
        <f>IF(TelcoData2[[#This Row],[tenure]]&lt;=12,"0-12 Months",
IF(TelcoData2[[#This Row],[tenure]]&lt;=24,"13-24 Months",
IF(TelcoData2[[#This Row],[tenure]]&lt;=36,"25-36 Months",
IF(TelcoData2[[#This Row],[tenure]]&lt;=48,"37-48 Months",
IF(TelcoData2[[#This Row],[tenure]]&lt;=60,"49-60 Months",
"61-72 Months")))))</f>
        <v>37-48 Months</v>
      </c>
    </row>
    <row r="4688" spans="1:24" x14ac:dyDescent="0.3">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s="5">
        <v>7748.75</v>
      </c>
      <c r="U4688" t="s">
        <v>24</v>
      </c>
      <c r="V4688" s="5">
        <f>IFERROR(VALUE(TRIM(TelcoData2[[#This Row],[TotalCharges]])),"")</f>
        <v>7748.75</v>
      </c>
      <c r="W4688">
        <f>IF(TelcoData2[[#This Row],[Churn]]="Yes",1,0)</f>
        <v>0</v>
      </c>
      <c r="X4688" t="str">
        <f>IF(TelcoData2[[#This Row],[tenure]]&lt;=12,"0-12 Months",
IF(TelcoData2[[#This Row],[tenure]]&lt;=24,"13-24 Months",
IF(TelcoData2[[#This Row],[tenure]]&lt;=36,"25-36 Months",
IF(TelcoData2[[#This Row],[tenure]]&lt;=48,"37-48 Months",
IF(TelcoData2[[#This Row],[tenure]]&lt;=60,"49-60 Months",
"61-72 Months")))))</f>
        <v>61-72 Months</v>
      </c>
    </row>
    <row r="4689" spans="1:24" x14ac:dyDescent="0.3">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s="5">
        <v>1914.9</v>
      </c>
      <c r="U4689" t="s">
        <v>23</v>
      </c>
      <c r="V4689" s="5">
        <f>IFERROR(VALUE(TRIM(TelcoData2[[#This Row],[TotalCharges]])),"")</f>
        <v>1914.9</v>
      </c>
      <c r="W4689">
        <f>IF(TelcoData2[[#This Row],[Churn]]="Yes",1,0)</f>
        <v>1</v>
      </c>
      <c r="X4689" t="str">
        <f>IF(TelcoData2[[#This Row],[tenure]]&lt;=12,"0-12 Months",
IF(TelcoData2[[#This Row],[tenure]]&lt;=24,"13-24 Months",
IF(TelcoData2[[#This Row],[tenure]]&lt;=36,"25-36 Months",
IF(TelcoData2[[#This Row],[tenure]]&lt;=48,"37-48 Months",
IF(TelcoData2[[#This Row],[tenure]]&lt;=60,"49-60 Months",
"61-72 Months")))))</f>
        <v>13-24 Months</v>
      </c>
    </row>
    <row r="4690" spans="1:24" x14ac:dyDescent="0.3">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s="5">
        <v>6470.1</v>
      </c>
      <c r="U4690" t="s">
        <v>24</v>
      </c>
      <c r="V4690" s="5">
        <f>IFERROR(VALUE(TRIM(TelcoData2[[#This Row],[TotalCharges]])),"")</f>
        <v>6470.1</v>
      </c>
      <c r="W4690">
        <f>IF(TelcoData2[[#This Row],[Churn]]="Yes",1,0)</f>
        <v>0</v>
      </c>
      <c r="X4690" t="str">
        <f>IF(TelcoData2[[#This Row],[tenure]]&lt;=12,"0-12 Months",
IF(TelcoData2[[#This Row],[tenure]]&lt;=24,"13-24 Months",
IF(TelcoData2[[#This Row],[tenure]]&lt;=36,"25-36 Months",
IF(TelcoData2[[#This Row],[tenure]]&lt;=48,"37-48 Months",
IF(TelcoData2[[#This Row],[tenure]]&lt;=60,"49-60 Months",
"61-72 Months")))))</f>
        <v>61-72 Months</v>
      </c>
    </row>
    <row r="4691" spans="1:24" x14ac:dyDescent="0.3">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s="5">
        <v>57.4</v>
      </c>
      <c r="U4691" t="s">
        <v>24</v>
      </c>
      <c r="V4691" s="5">
        <f>IFERROR(VALUE(TRIM(TelcoData2[[#This Row],[TotalCharges]])),"")</f>
        <v>57.4</v>
      </c>
      <c r="W4691">
        <f>IF(TelcoData2[[#This Row],[Churn]]="Yes",1,0)</f>
        <v>0</v>
      </c>
      <c r="X4691" t="str">
        <f>IF(TelcoData2[[#This Row],[tenure]]&lt;=12,"0-12 Months",
IF(TelcoData2[[#This Row],[tenure]]&lt;=24,"13-24 Months",
IF(TelcoData2[[#This Row],[tenure]]&lt;=36,"25-36 Months",
IF(TelcoData2[[#This Row],[tenure]]&lt;=48,"37-48 Months",
IF(TelcoData2[[#This Row],[tenure]]&lt;=60,"49-60 Months",
"61-72 Months")))))</f>
        <v>0-12 Months</v>
      </c>
    </row>
    <row r="4692" spans="1:24" x14ac:dyDescent="0.3">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s="5">
        <v>2019.8</v>
      </c>
      <c r="U4692" t="s">
        <v>24</v>
      </c>
      <c r="V4692" s="5">
        <f>IFERROR(VALUE(TRIM(TelcoData2[[#This Row],[TotalCharges]])),"")</f>
        <v>2019.8</v>
      </c>
      <c r="W4692">
        <f>IF(TelcoData2[[#This Row],[Churn]]="Yes",1,0)</f>
        <v>0</v>
      </c>
      <c r="X4692" t="str">
        <f>IF(TelcoData2[[#This Row],[tenure]]&lt;=12,"0-12 Months",
IF(TelcoData2[[#This Row],[tenure]]&lt;=24,"13-24 Months",
IF(TelcoData2[[#This Row],[tenure]]&lt;=36,"25-36 Months",
IF(TelcoData2[[#This Row],[tenure]]&lt;=48,"37-48 Months",
IF(TelcoData2[[#This Row],[tenure]]&lt;=60,"49-60 Months",
"61-72 Months")))))</f>
        <v>25-36 Months</v>
      </c>
    </row>
    <row r="4693" spans="1:24" x14ac:dyDescent="0.3">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s="5">
        <v>5688.05</v>
      </c>
      <c r="U4693" t="s">
        <v>23</v>
      </c>
      <c r="V4693" s="5">
        <f>IFERROR(VALUE(TRIM(TelcoData2[[#This Row],[TotalCharges]])),"")</f>
        <v>5688.05</v>
      </c>
      <c r="W4693">
        <f>IF(TelcoData2[[#This Row],[Churn]]="Yes",1,0)</f>
        <v>1</v>
      </c>
      <c r="X4693" t="str">
        <f>IF(TelcoData2[[#This Row],[tenure]]&lt;=12,"0-12 Months",
IF(TelcoData2[[#This Row],[tenure]]&lt;=24,"13-24 Months",
IF(TelcoData2[[#This Row],[tenure]]&lt;=36,"25-36 Months",
IF(TelcoData2[[#This Row],[tenure]]&lt;=48,"37-48 Months",
IF(TelcoData2[[#This Row],[tenure]]&lt;=60,"49-60 Months",
"61-72 Months")))))</f>
        <v>49-60 Months</v>
      </c>
    </row>
    <row r="4694" spans="1:24" x14ac:dyDescent="0.3">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s="5">
        <v>1522.7</v>
      </c>
      <c r="U4694" t="s">
        <v>24</v>
      </c>
      <c r="V4694" s="5">
        <f>IFERROR(VALUE(TRIM(TelcoData2[[#This Row],[TotalCharges]])),"")</f>
        <v>1522.7</v>
      </c>
      <c r="W4694">
        <f>IF(TelcoData2[[#This Row],[Churn]]="Yes",1,0)</f>
        <v>0</v>
      </c>
      <c r="X4694" t="str">
        <f>IF(TelcoData2[[#This Row],[tenure]]&lt;=12,"0-12 Months",
IF(TelcoData2[[#This Row],[tenure]]&lt;=24,"13-24 Months",
IF(TelcoData2[[#This Row],[tenure]]&lt;=36,"25-36 Months",
IF(TelcoData2[[#This Row],[tenure]]&lt;=48,"37-48 Months",
IF(TelcoData2[[#This Row],[tenure]]&lt;=60,"49-60 Months",
"61-72 Months")))))</f>
        <v>13-24 Months</v>
      </c>
    </row>
    <row r="4695" spans="1:24" x14ac:dyDescent="0.3">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s="5">
        <v>1334.5</v>
      </c>
      <c r="U4695" t="s">
        <v>24</v>
      </c>
      <c r="V4695" s="5">
        <f>IFERROR(VALUE(TRIM(TelcoData2[[#This Row],[TotalCharges]])),"")</f>
        <v>1334.5</v>
      </c>
      <c r="W4695">
        <f>IF(TelcoData2[[#This Row],[Churn]]="Yes",1,0)</f>
        <v>0</v>
      </c>
      <c r="X4695" t="str">
        <f>IF(TelcoData2[[#This Row],[tenure]]&lt;=12,"0-12 Months",
IF(TelcoData2[[#This Row],[tenure]]&lt;=24,"13-24 Months",
IF(TelcoData2[[#This Row],[tenure]]&lt;=36,"25-36 Months",
IF(TelcoData2[[#This Row],[tenure]]&lt;=48,"37-48 Months",
IF(TelcoData2[[#This Row],[tenure]]&lt;=60,"49-60 Months",
"61-72 Months")))))</f>
        <v>49-60 Months</v>
      </c>
    </row>
    <row r="4696" spans="1:24" x14ac:dyDescent="0.3">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s="5">
        <v>252</v>
      </c>
      <c r="U4696" t="s">
        <v>24</v>
      </c>
      <c r="V4696" s="5">
        <f>IFERROR(VALUE(TRIM(TelcoData2[[#This Row],[TotalCharges]])),"")</f>
        <v>252</v>
      </c>
      <c r="W4696">
        <f>IF(TelcoData2[[#This Row],[Churn]]="Yes",1,0)</f>
        <v>0</v>
      </c>
      <c r="X4696" t="str">
        <f>IF(TelcoData2[[#This Row],[tenure]]&lt;=12,"0-12 Months",
IF(TelcoData2[[#This Row],[tenure]]&lt;=24,"13-24 Months",
IF(TelcoData2[[#This Row],[tenure]]&lt;=36,"25-36 Months",
IF(TelcoData2[[#This Row],[tenure]]&lt;=48,"37-48 Months",
IF(TelcoData2[[#This Row],[tenure]]&lt;=60,"49-60 Months",
"61-72 Months")))))</f>
        <v>13-24 Months</v>
      </c>
    </row>
    <row r="4697" spans="1:24" x14ac:dyDescent="0.3">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s="5">
        <v>700.45</v>
      </c>
      <c r="U4697" t="s">
        <v>24</v>
      </c>
      <c r="V4697" s="5">
        <f>IFERROR(VALUE(TRIM(TelcoData2[[#This Row],[TotalCharges]])),"")</f>
        <v>700.45</v>
      </c>
      <c r="W4697">
        <f>IF(TelcoData2[[#This Row],[Churn]]="Yes",1,0)</f>
        <v>0</v>
      </c>
      <c r="X4697" t="str">
        <f>IF(TelcoData2[[#This Row],[tenure]]&lt;=12,"0-12 Months",
IF(TelcoData2[[#This Row],[tenure]]&lt;=24,"13-24 Months",
IF(TelcoData2[[#This Row],[tenure]]&lt;=36,"25-36 Months",
IF(TelcoData2[[#This Row],[tenure]]&lt;=48,"37-48 Months",
IF(TelcoData2[[#This Row],[tenure]]&lt;=60,"49-60 Months",
"61-72 Months")))))</f>
        <v>25-36 Months</v>
      </c>
    </row>
    <row r="4698" spans="1:24" x14ac:dyDescent="0.3">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s="5">
        <v>5655.45</v>
      </c>
      <c r="U4698" t="s">
        <v>24</v>
      </c>
      <c r="V4698" s="5">
        <f>IFERROR(VALUE(TRIM(TelcoData2[[#This Row],[TotalCharges]])),"")</f>
        <v>5655.45</v>
      </c>
      <c r="W4698">
        <f>IF(TelcoData2[[#This Row],[Churn]]="Yes",1,0)</f>
        <v>0</v>
      </c>
      <c r="X4698" t="str">
        <f>IF(TelcoData2[[#This Row],[tenure]]&lt;=12,"0-12 Months",
IF(TelcoData2[[#This Row],[tenure]]&lt;=24,"13-24 Months",
IF(TelcoData2[[#This Row],[tenure]]&lt;=36,"25-36 Months",
IF(TelcoData2[[#This Row],[tenure]]&lt;=48,"37-48 Months",
IF(TelcoData2[[#This Row],[tenure]]&lt;=60,"49-60 Months",
"61-72 Months")))))</f>
        <v>49-60 Months</v>
      </c>
    </row>
    <row r="4699" spans="1:24" x14ac:dyDescent="0.3">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s="5">
        <v>6747.35</v>
      </c>
      <c r="U4699" t="s">
        <v>24</v>
      </c>
      <c r="V4699" s="5">
        <f>IFERROR(VALUE(TRIM(TelcoData2[[#This Row],[TotalCharges]])),"")</f>
        <v>6747.35</v>
      </c>
      <c r="W4699">
        <f>IF(TelcoData2[[#This Row],[Churn]]="Yes",1,0)</f>
        <v>0</v>
      </c>
      <c r="X4699" t="str">
        <f>IF(TelcoData2[[#This Row],[tenure]]&lt;=12,"0-12 Months",
IF(TelcoData2[[#This Row],[tenure]]&lt;=24,"13-24 Months",
IF(TelcoData2[[#This Row],[tenure]]&lt;=36,"25-36 Months",
IF(TelcoData2[[#This Row],[tenure]]&lt;=48,"37-48 Months",
IF(TelcoData2[[#This Row],[tenure]]&lt;=60,"49-60 Months",
"61-72 Months")))))</f>
        <v>61-72 Months</v>
      </c>
    </row>
    <row r="4700" spans="1:24" x14ac:dyDescent="0.3">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s="5">
        <v>5265.1</v>
      </c>
      <c r="U4700" t="s">
        <v>23</v>
      </c>
      <c r="V4700" s="5">
        <f>IFERROR(VALUE(TRIM(TelcoData2[[#This Row],[TotalCharges]])),"")</f>
        <v>5265.1</v>
      </c>
      <c r="W4700">
        <f>IF(TelcoData2[[#This Row],[Churn]]="Yes",1,0)</f>
        <v>1</v>
      </c>
      <c r="X4700" t="str">
        <f>IF(TelcoData2[[#This Row],[tenure]]&lt;=12,"0-12 Months",
IF(TelcoData2[[#This Row],[tenure]]&lt;=24,"13-24 Months",
IF(TelcoData2[[#This Row],[tenure]]&lt;=36,"25-36 Months",
IF(TelcoData2[[#This Row],[tenure]]&lt;=48,"37-48 Months",
IF(TelcoData2[[#This Row],[tenure]]&lt;=60,"49-60 Months",
"61-72 Months")))))</f>
        <v>61-72 Months</v>
      </c>
    </row>
    <row r="4701" spans="1:24" x14ac:dyDescent="0.3">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s="5">
        <v>5174.3500000000004</v>
      </c>
      <c r="U4701" t="s">
        <v>24</v>
      </c>
      <c r="V4701" s="5">
        <f>IFERROR(VALUE(TRIM(TelcoData2[[#This Row],[TotalCharges]])),"")</f>
        <v>5174.3500000000004</v>
      </c>
      <c r="W4701">
        <f>IF(TelcoData2[[#This Row],[Churn]]="Yes",1,0)</f>
        <v>0</v>
      </c>
      <c r="X4701" t="str">
        <f>IF(TelcoData2[[#This Row],[tenure]]&lt;=12,"0-12 Months",
IF(TelcoData2[[#This Row],[tenure]]&lt;=24,"13-24 Months",
IF(TelcoData2[[#This Row],[tenure]]&lt;=36,"25-36 Months",
IF(TelcoData2[[#This Row],[tenure]]&lt;=48,"37-48 Months",
IF(TelcoData2[[#This Row],[tenure]]&lt;=60,"49-60 Months",
"61-72 Months")))))</f>
        <v>49-60 Months</v>
      </c>
    </row>
    <row r="4702" spans="1:24" x14ac:dyDescent="0.3">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s="5">
        <v>105.6</v>
      </c>
      <c r="U4702" t="s">
        <v>24</v>
      </c>
      <c r="V4702" s="5">
        <f>IFERROR(VALUE(TRIM(TelcoData2[[#This Row],[TotalCharges]])),"")</f>
        <v>105.6</v>
      </c>
      <c r="W4702">
        <f>IF(TelcoData2[[#This Row],[Churn]]="Yes",1,0)</f>
        <v>0</v>
      </c>
      <c r="X4702" t="str">
        <f>IF(TelcoData2[[#This Row],[tenure]]&lt;=12,"0-12 Months",
IF(TelcoData2[[#This Row],[tenure]]&lt;=24,"13-24 Months",
IF(TelcoData2[[#This Row],[tenure]]&lt;=36,"25-36 Months",
IF(TelcoData2[[#This Row],[tenure]]&lt;=48,"37-48 Months",
IF(TelcoData2[[#This Row],[tenure]]&lt;=60,"49-60 Months",
"61-72 Months")))))</f>
        <v>0-12 Months</v>
      </c>
    </row>
    <row r="4703" spans="1:24" x14ac:dyDescent="0.3">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s="5">
        <v>2271.85</v>
      </c>
      <c r="U4703" t="s">
        <v>24</v>
      </c>
      <c r="V4703" s="5">
        <f>IFERROR(VALUE(TRIM(TelcoData2[[#This Row],[TotalCharges]])),"")</f>
        <v>2271.85</v>
      </c>
      <c r="W4703">
        <f>IF(TelcoData2[[#This Row],[Churn]]="Yes",1,0)</f>
        <v>0</v>
      </c>
      <c r="X4703" t="str">
        <f>IF(TelcoData2[[#This Row],[tenure]]&lt;=12,"0-12 Months",
IF(TelcoData2[[#This Row],[tenure]]&lt;=24,"13-24 Months",
IF(TelcoData2[[#This Row],[tenure]]&lt;=36,"25-36 Months",
IF(TelcoData2[[#This Row],[tenure]]&lt;=48,"37-48 Months",
IF(TelcoData2[[#This Row],[tenure]]&lt;=60,"49-60 Months",
"61-72 Months")))))</f>
        <v>13-24 Months</v>
      </c>
    </row>
    <row r="4704" spans="1:24" x14ac:dyDescent="0.3">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s="5">
        <v>2966.95</v>
      </c>
      <c r="U4704" t="s">
        <v>24</v>
      </c>
      <c r="V4704" s="5">
        <f>IFERROR(VALUE(TRIM(TelcoData2[[#This Row],[TotalCharges]])),"")</f>
        <v>2966.95</v>
      </c>
      <c r="W4704">
        <f>IF(TelcoData2[[#This Row],[Churn]]="Yes",1,0)</f>
        <v>0</v>
      </c>
      <c r="X4704" t="str">
        <f>IF(TelcoData2[[#This Row],[tenure]]&lt;=12,"0-12 Months",
IF(TelcoData2[[#This Row],[tenure]]&lt;=24,"13-24 Months",
IF(TelcoData2[[#This Row],[tenure]]&lt;=36,"25-36 Months",
IF(TelcoData2[[#This Row],[tenure]]&lt;=48,"37-48 Months",
IF(TelcoData2[[#This Row],[tenure]]&lt;=60,"49-60 Months",
"61-72 Months")))))</f>
        <v>49-60 Months</v>
      </c>
    </row>
    <row r="4705" spans="1:24" x14ac:dyDescent="0.3">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s="5">
        <v>1772.25</v>
      </c>
      <c r="U4705" t="s">
        <v>23</v>
      </c>
      <c r="V4705" s="5">
        <f>IFERROR(VALUE(TRIM(TelcoData2[[#This Row],[TotalCharges]])),"")</f>
        <v>1772.25</v>
      </c>
      <c r="W4705">
        <f>IF(TelcoData2[[#This Row],[Churn]]="Yes",1,0)</f>
        <v>1</v>
      </c>
      <c r="X4705" t="str">
        <f>IF(TelcoData2[[#This Row],[tenure]]&lt;=12,"0-12 Months",
IF(TelcoData2[[#This Row],[tenure]]&lt;=24,"13-24 Months",
IF(TelcoData2[[#This Row],[tenure]]&lt;=36,"25-36 Months",
IF(TelcoData2[[#This Row],[tenure]]&lt;=48,"37-48 Months",
IF(TelcoData2[[#This Row],[tenure]]&lt;=60,"49-60 Months",
"61-72 Months")))))</f>
        <v>13-24 Months</v>
      </c>
    </row>
    <row r="4706" spans="1:24" x14ac:dyDescent="0.3">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s="5">
        <v>61.15</v>
      </c>
      <c r="U4706" t="s">
        <v>24</v>
      </c>
      <c r="V4706" s="5">
        <f>IFERROR(VALUE(TRIM(TelcoData2[[#This Row],[TotalCharges]])),"")</f>
        <v>61.15</v>
      </c>
      <c r="W4706">
        <f>IF(TelcoData2[[#This Row],[Churn]]="Yes",1,0)</f>
        <v>0</v>
      </c>
      <c r="X4706" t="str">
        <f>IF(TelcoData2[[#This Row],[tenure]]&lt;=12,"0-12 Months",
IF(TelcoData2[[#This Row],[tenure]]&lt;=24,"13-24 Months",
IF(TelcoData2[[#This Row],[tenure]]&lt;=36,"25-36 Months",
IF(TelcoData2[[#This Row],[tenure]]&lt;=48,"37-48 Months",
IF(TelcoData2[[#This Row],[tenure]]&lt;=60,"49-60 Months",
"61-72 Months")))))</f>
        <v>0-12 Months</v>
      </c>
    </row>
    <row r="4707" spans="1:24" x14ac:dyDescent="0.3">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s="5">
        <v>494.95</v>
      </c>
      <c r="U4707" t="s">
        <v>24</v>
      </c>
      <c r="V4707" s="5">
        <f>IFERROR(VALUE(TRIM(TelcoData2[[#This Row],[TotalCharges]])),"")</f>
        <v>494.95</v>
      </c>
      <c r="W4707">
        <f>IF(TelcoData2[[#This Row],[Churn]]="Yes",1,0)</f>
        <v>0</v>
      </c>
      <c r="X4707" t="str">
        <f>IF(TelcoData2[[#This Row],[tenure]]&lt;=12,"0-12 Months",
IF(TelcoData2[[#This Row],[tenure]]&lt;=24,"13-24 Months",
IF(TelcoData2[[#This Row],[tenure]]&lt;=36,"25-36 Months",
IF(TelcoData2[[#This Row],[tenure]]&lt;=48,"37-48 Months",
IF(TelcoData2[[#This Row],[tenure]]&lt;=60,"49-60 Months",
"61-72 Months")))))</f>
        <v>0-12 Months</v>
      </c>
    </row>
    <row r="4708" spans="1:24" x14ac:dyDescent="0.3">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s="5">
        <v>44.45</v>
      </c>
      <c r="U4708" t="s">
        <v>23</v>
      </c>
      <c r="V4708" s="5">
        <f>IFERROR(VALUE(TRIM(TelcoData2[[#This Row],[TotalCharges]])),"")</f>
        <v>44.45</v>
      </c>
      <c r="W4708">
        <f>IF(TelcoData2[[#This Row],[Churn]]="Yes",1,0)</f>
        <v>1</v>
      </c>
      <c r="X4708" t="str">
        <f>IF(TelcoData2[[#This Row],[tenure]]&lt;=12,"0-12 Months",
IF(TelcoData2[[#This Row],[tenure]]&lt;=24,"13-24 Months",
IF(TelcoData2[[#This Row],[tenure]]&lt;=36,"25-36 Months",
IF(TelcoData2[[#This Row],[tenure]]&lt;=48,"37-48 Months",
IF(TelcoData2[[#This Row],[tenure]]&lt;=60,"49-60 Months",
"61-72 Months")))))</f>
        <v>0-12 Months</v>
      </c>
    </row>
    <row r="4709" spans="1:24" x14ac:dyDescent="0.3">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s="5">
        <v>5290.45</v>
      </c>
      <c r="U4709" t="s">
        <v>24</v>
      </c>
      <c r="V4709" s="5">
        <f>IFERROR(VALUE(TRIM(TelcoData2[[#This Row],[TotalCharges]])),"")</f>
        <v>5290.45</v>
      </c>
      <c r="W4709">
        <f>IF(TelcoData2[[#This Row],[Churn]]="Yes",1,0)</f>
        <v>0</v>
      </c>
      <c r="X4709" t="str">
        <f>IF(TelcoData2[[#This Row],[tenure]]&lt;=12,"0-12 Months",
IF(TelcoData2[[#This Row],[tenure]]&lt;=24,"13-24 Months",
IF(TelcoData2[[#This Row],[tenure]]&lt;=36,"25-36 Months",
IF(TelcoData2[[#This Row],[tenure]]&lt;=48,"37-48 Months",
IF(TelcoData2[[#This Row],[tenure]]&lt;=60,"49-60 Months",
"61-72 Months")))))</f>
        <v>49-60 Months</v>
      </c>
    </row>
    <row r="4710" spans="1:24" x14ac:dyDescent="0.3">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s="5">
        <v>3346.8</v>
      </c>
      <c r="U4710" t="s">
        <v>24</v>
      </c>
      <c r="V4710" s="5">
        <f>IFERROR(VALUE(TRIM(TelcoData2[[#This Row],[TotalCharges]])),"")</f>
        <v>3346.8</v>
      </c>
      <c r="W4710">
        <f>IF(TelcoData2[[#This Row],[Churn]]="Yes",1,0)</f>
        <v>0</v>
      </c>
      <c r="X4710" t="str">
        <f>IF(TelcoData2[[#This Row],[tenure]]&lt;=12,"0-12 Months",
IF(TelcoData2[[#This Row],[tenure]]&lt;=24,"13-24 Months",
IF(TelcoData2[[#This Row],[tenure]]&lt;=36,"25-36 Months",
IF(TelcoData2[[#This Row],[tenure]]&lt;=48,"37-48 Months",
IF(TelcoData2[[#This Row],[tenure]]&lt;=60,"49-60 Months",
"61-72 Months")))))</f>
        <v>49-60 Months</v>
      </c>
    </row>
    <row r="4711" spans="1:24" x14ac:dyDescent="0.3">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s="5">
        <v>5219.6499999999996</v>
      </c>
      <c r="U4711" t="s">
        <v>24</v>
      </c>
      <c r="V4711" s="5">
        <f>IFERROR(VALUE(TRIM(TelcoData2[[#This Row],[TotalCharges]])),"")</f>
        <v>5219.6499999999996</v>
      </c>
      <c r="W4711">
        <f>IF(TelcoData2[[#This Row],[Churn]]="Yes",1,0)</f>
        <v>0</v>
      </c>
      <c r="X4711" t="str">
        <f>IF(TelcoData2[[#This Row],[tenure]]&lt;=12,"0-12 Months",
IF(TelcoData2[[#This Row],[tenure]]&lt;=24,"13-24 Months",
IF(TelcoData2[[#This Row],[tenure]]&lt;=36,"25-36 Months",
IF(TelcoData2[[#This Row],[tenure]]&lt;=48,"37-48 Months",
IF(TelcoData2[[#This Row],[tenure]]&lt;=60,"49-60 Months",
"61-72 Months")))))</f>
        <v>49-60 Months</v>
      </c>
    </row>
    <row r="4712" spans="1:24" x14ac:dyDescent="0.3">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s="5">
        <v>217.5</v>
      </c>
      <c r="U4712" t="s">
        <v>24</v>
      </c>
      <c r="V4712" s="5">
        <f>IFERROR(VALUE(TRIM(TelcoData2[[#This Row],[TotalCharges]])),"")</f>
        <v>217.5</v>
      </c>
      <c r="W4712">
        <f>IF(TelcoData2[[#This Row],[Churn]]="Yes",1,0)</f>
        <v>0</v>
      </c>
      <c r="X4712" t="str">
        <f>IF(TelcoData2[[#This Row],[tenure]]&lt;=12,"0-12 Months",
IF(TelcoData2[[#This Row],[tenure]]&lt;=24,"13-24 Months",
IF(TelcoData2[[#This Row],[tenure]]&lt;=36,"25-36 Months",
IF(TelcoData2[[#This Row],[tenure]]&lt;=48,"37-48 Months",
IF(TelcoData2[[#This Row],[tenure]]&lt;=60,"49-60 Months",
"61-72 Months")))))</f>
        <v>0-12 Months</v>
      </c>
    </row>
    <row r="4713" spans="1:24" x14ac:dyDescent="0.3">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s="5">
        <v>607.70000000000005</v>
      </c>
      <c r="U4713" t="s">
        <v>24</v>
      </c>
      <c r="V4713" s="5">
        <f>IFERROR(VALUE(TRIM(TelcoData2[[#This Row],[TotalCharges]])),"")</f>
        <v>607.70000000000005</v>
      </c>
      <c r="W4713">
        <f>IF(TelcoData2[[#This Row],[Churn]]="Yes",1,0)</f>
        <v>0</v>
      </c>
      <c r="X4713" t="str">
        <f>IF(TelcoData2[[#This Row],[tenure]]&lt;=12,"0-12 Months",
IF(TelcoData2[[#This Row],[tenure]]&lt;=24,"13-24 Months",
IF(TelcoData2[[#This Row],[tenure]]&lt;=36,"25-36 Months",
IF(TelcoData2[[#This Row],[tenure]]&lt;=48,"37-48 Months",
IF(TelcoData2[[#This Row],[tenure]]&lt;=60,"49-60 Months",
"61-72 Months")))))</f>
        <v>25-36 Months</v>
      </c>
    </row>
    <row r="4714" spans="1:24" x14ac:dyDescent="0.3">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s="5">
        <v>5431.4</v>
      </c>
      <c r="U4714" t="s">
        <v>24</v>
      </c>
      <c r="V4714" s="5">
        <f>IFERROR(VALUE(TRIM(TelcoData2[[#This Row],[TotalCharges]])),"")</f>
        <v>5431.4</v>
      </c>
      <c r="W4714">
        <f>IF(TelcoData2[[#This Row],[Churn]]="Yes",1,0)</f>
        <v>0</v>
      </c>
      <c r="X4714" t="str">
        <f>IF(TelcoData2[[#This Row],[tenure]]&lt;=12,"0-12 Months",
IF(TelcoData2[[#This Row],[tenure]]&lt;=24,"13-24 Months",
IF(TelcoData2[[#This Row],[tenure]]&lt;=36,"25-36 Months",
IF(TelcoData2[[#This Row],[tenure]]&lt;=48,"37-48 Months",
IF(TelcoData2[[#This Row],[tenure]]&lt;=60,"49-60 Months",
"61-72 Months")))))</f>
        <v>49-60 Months</v>
      </c>
    </row>
    <row r="4715" spans="1:24" x14ac:dyDescent="0.3">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s="5">
        <v>6004.85</v>
      </c>
      <c r="U4715" t="s">
        <v>24</v>
      </c>
      <c r="V4715" s="5">
        <f>IFERROR(VALUE(TRIM(TelcoData2[[#This Row],[TotalCharges]])),"")</f>
        <v>6004.85</v>
      </c>
      <c r="W4715">
        <f>IF(TelcoData2[[#This Row],[Churn]]="Yes",1,0)</f>
        <v>0</v>
      </c>
      <c r="X4715" t="str">
        <f>IF(TelcoData2[[#This Row],[tenure]]&lt;=12,"0-12 Months",
IF(TelcoData2[[#This Row],[tenure]]&lt;=24,"13-24 Months",
IF(TelcoData2[[#This Row],[tenure]]&lt;=36,"25-36 Months",
IF(TelcoData2[[#This Row],[tenure]]&lt;=48,"37-48 Months",
IF(TelcoData2[[#This Row],[tenure]]&lt;=60,"49-60 Months",
"61-72 Months")))))</f>
        <v>49-60 Months</v>
      </c>
    </row>
    <row r="4716" spans="1:24" x14ac:dyDescent="0.3">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s="5">
        <v>5957.9</v>
      </c>
      <c r="U4716" t="s">
        <v>24</v>
      </c>
      <c r="V4716" s="5">
        <f>IFERROR(VALUE(TRIM(TelcoData2[[#This Row],[TotalCharges]])),"")</f>
        <v>5957.9</v>
      </c>
      <c r="W4716">
        <f>IF(TelcoData2[[#This Row],[Churn]]="Yes",1,0)</f>
        <v>0</v>
      </c>
      <c r="X4716" t="str">
        <f>IF(TelcoData2[[#This Row],[tenure]]&lt;=12,"0-12 Months",
IF(TelcoData2[[#This Row],[tenure]]&lt;=24,"13-24 Months",
IF(TelcoData2[[#This Row],[tenure]]&lt;=36,"25-36 Months",
IF(TelcoData2[[#This Row],[tenure]]&lt;=48,"37-48 Months",
IF(TelcoData2[[#This Row],[tenure]]&lt;=60,"49-60 Months",
"61-72 Months")))))</f>
        <v>61-72 Months</v>
      </c>
    </row>
    <row r="4717" spans="1:24" x14ac:dyDescent="0.3">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s="5">
        <v>5442.05</v>
      </c>
      <c r="U4717" t="s">
        <v>24</v>
      </c>
      <c r="V4717" s="5">
        <f>IFERROR(VALUE(TRIM(TelcoData2[[#This Row],[TotalCharges]])),"")</f>
        <v>5442.05</v>
      </c>
      <c r="W4717">
        <f>IF(TelcoData2[[#This Row],[Churn]]="Yes",1,0)</f>
        <v>0</v>
      </c>
      <c r="X4717" t="str">
        <f>IF(TelcoData2[[#This Row],[tenure]]&lt;=12,"0-12 Months",
IF(TelcoData2[[#This Row],[tenure]]&lt;=24,"13-24 Months",
IF(TelcoData2[[#This Row],[tenure]]&lt;=36,"25-36 Months",
IF(TelcoData2[[#This Row],[tenure]]&lt;=48,"37-48 Months",
IF(TelcoData2[[#This Row],[tenure]]&lt;=60,"49-60 Months",
"61-72 Months")))))</f>
        <v>61-72 Months</v>
      </c>
    </row>
    <row r="4718" spans="1:24" x14ac:dyDescent="0.3">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s="5">
        <v>4370.25</v>
      </c>
      <c r="U4718" t="s">
        <v>24</v>
      </c>
      <c r="V4718" s="5">
        <f>IFERROR(VALUE(TRIM(TelcoData2[[#This Row],[TotalCharges]])),"")</f>
        <v>4370.25</v>
      </c>
      <c r="W4718">
        <f>IF(TelcoData2[[#This Row],[Churn]]="Yes",1,0)</f>
        <v>0</v>
      </c>
      <c r="X4718" t="str">
        <f>IF(TelcoData2[[#This Row],[tenure]]&lt;=12,"0-12 Months",
IF(TelcoData2[[#This Row],[tenure]]&lt;=24,"13-24 Months",
IF(TelcoData2[[#This Row],[tenure]]&lt;=36,"25-36 Months",
IF(TelcoData2[[#This Row],[tenure]]&lt;=48,"37-48 Months",
IF(TelcoData2[[#This Row],[tenure]]&lt;=60,"49-60 Months",
"61-72 Months")))))</f>
        <v>61-72 Months</v>
      </c>
    </row>
    <row r="4719" spans="1:24" x14ac:dyDescent="0.3">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s="5">
        <v>4428.6000000000004</v>
      </c>
      <c r="U4719" t="s">
        <v>24</v>
      </c>
      <c r="V4719" s="5">
        <f>IFERROR(VALUE(TRIM(TelcoData2[[#This Row],[TotalCharges]])),"")</f>
        <v>4428.6000000000004</v>
      </c>
      <c r="W4719">
        <f>IF(TelcoData2[[#This Row],[Churn]]="Yes",1,0)</f>
        <v>0</v>
      </c>
      <c r="X4719" t="str">
        <f>IF(TelcoData2[[#This Row],[tenure]]&lt;=12,"0-12 Months",
IF(TelcoData2[[#This Row],[tenure]]&lt;=24,"13-24 Months",
IF(TelcoData2[[#This Row],[tenure]]&lt;=36,"25-36 Months",
IF(TelcoData2[[#This Row],[tenure]]&lt;=48,"37-48 Months",
IF(TelcoData2[[#This Row],[tenure]]&lt;=60,"49-60 Months",
"61-72 Months")))))</f>
        <v>37-48 Months</v>
      </c>
    </row>
    <row r="4720" spans="1:24" x14ac:dyDescent="0.3">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s="5">
        <v>416.45</v>
      </c>
      <c r="U4720" t="s">
        <v>24</v>
      </c>
      <c r="V4720" s="5">
        <f>IFERROR(VALUE(TRIM(TelcoData2[[#This Row],[TotalCharges]])),"")</f>
        <v>416.45</v>
      </c>
      <c r="W4720">
        <f>IF(TelcoData2[[#This Row],[Churn]]="Yes",1,0)</f>
        <v>0</v>
      </c>
      <c r="X4720" t="str">
        <f>IF(TelcoData2[[#This Row],[tenure]]&lt;=12,"0-12 Months",
IF(TelcoData2[[#This Row],[tenure]]&lt;=24,"13-24 Months",
IF(TelcoData2[[#This Row],[tenure]]&lt;=36,"25-36 Months",
IF(TelcoData2[[#This Row],[tenure]]&lt;=48,"37-48 Months",
IF(TelcoData2[[#This Row],[tenure]]&lt;=60,"49-60 Months",
"61-72 Months")))))</f>
        <v>13-24 Months</v>
      </c>
    </row>
    <row r="4721" spans="1:24" x14ac:dyDescent="0.3">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s="5">
        <v>3067.2</v>
      </c>
      <c r="U4721" t="s">
        <v>23</v>
      </c>
      <c r="V4721" s="5">
        <f>IFERROR(VALUE(TRIM(TelcoData2[[#This Row],[TotalCharges]])),"")</f>
        <v>3067.2</v>
      </c>
      <c r="W4721">
        <f>IF(TelcoData2[[#This Row],[Churn]]="Yes",1,0)</f>
        <v>1</v>
      </c>
      <c r="X4721" t="str">
        <f>IF(TelcoData2[[#This Row],[tenure]]&lt;=12,"0-12 Months",
IF(TelcoData2[[#This Row],[tenure]]&lt;=24,"13-24 Months",
IF(TelcoData2[[#This Row],[tenure]]&lt;=36,"25-36 Months",
IF(TelcoData2[[#This Row],[tenure]]&lt;=48,"37-48 Months",
IF(TelcoData2[[#This Row],[tenure]]&lt;=60,"49-60 Months",
"61-72 Months")))))</f>
        <v>25-36 Months</v>
      </c>
    </row>
    <row r="4722" spans="1:24" x14ac:dyDescent="0.3">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s="5">
        <v>6688.1</v>
      </c>
      <c r="U4722" t="s">
        <v>24</v>
      </c>
      <c r="V4722" s="5">
        <f>IFERROR(VALUE(TRIM(TelcoData2[[#This Row],[TotalCharges]])),"")</f>
        <v>6688.1</v>
      </c>
      <c r="W4722">
        <f>IF(TelcoData2[[#This Row],[Churn]]="Yes",1,0)</f>
        <v>0</v>
      </c>
      <c r="X4722" t="str">
        <f>IF(TelcoData2[[#This Row],[tenure]]&lt;=12,"0-12 Months",
IF(TelcoData2[[#This Row],[tenure]]&lt;=24,"13-24 Months",
IF(TelcoData2[[#This Row],[tenure]]&lt;=36,"25-36 Months",
IF(TelcoData2[[#This Row],[tenure]]&lt;=48,"37-48 Months",
IF(TelcoData2[[#This Row],[tenure]]&lt;=60,"49-60 Months",
"61-72 Months")))))</f>
        <v>61-72 Months</v>
      </c>
    </row>
    <row r="4723" spans="1:24" x14ac:dyDescent="0.3">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s="5">
        <v>20.25</v>
      </c>
      <c r="U4723" t="s">
        <v>23</v>
      </c>
      <c r="V4723" s="5">
        <f>IFERROR(VALUE(TRIM(TelcoData2[[#This Row],[TotalCharges]])),"")</f>
        <v>20.25</v>
      </c>
      <c r="W4723">
        <f>IF(TelcoData2[[#This Row],[Churn]]="Yes",1,0)</f>
        <v>1</v>
      </c>
      <c r="X4723" t="str">
        <f>IF(TelcoData2[[#This Row],[tenure]]&lt;=12,"0-12 Months",
IF(TelcoData2[[#This Row],[tenure]]&lt;=24,"13-24 Months",
IF(TelcoData2[[#This Row],[tenure]]&lt;=36,"25-36 Months",
IF(TelcoData2[[#This Row],[tenure]]&lt;=48,"37-48 Months",
IF(TelcoData2[[#This Row],[tenure]]&lt;=60,"49-60 Months",
"61-72 Months")))))</f>
        <v>0-12 Months</v>
      </c>
    </row>
    <row r="4724" spans="1:24" x14ac:dyDescent="0.3">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s="5">
        <v>4224.7</v>
      </c>
      <c r="U4724" t="s">
        <v>24</v>
      </c>
      <c r="V4724" s="5">
        <f>IFERROR(VALUE(TRIM(TelcoData2[[#This Row],[TotalCharges]])),"")</f>
        <v>4224.7</v>
      </c>
      <c r="W4724">
        <f>IF(TelcoData2[[#This Row],[Churn]]="Yes",1,0)</f>
        <v>0</v>
      </c>
      <c r="X4724" t="str">
        <f>IF(TelcoData2[[#This Row],[tenure]]&lt;=12,"0-12 Months",
IF(TelcoData2[[#This Row],[tenure]]&lt;=24,"13-24 Months",
IF(TelcoData2[[#This Row],[tenure]]&lt;=36,"25-36 Months",
IF(TelcoData2[[#This Row],[tenure]]&lt;=48,"37-48 Months",
IF(TelcoData2[[#This Row],[tenure]]&lt;=60,"49-60 Months",
"61-72 Months")))))</f>
        <v>49-60 Months</v>
      </c>
    </row>
    <row r="4725" spans="1:24" x14ac:dyDescent="0.3">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s="5">
        <v>74.349999999999994</v>
      </c>
      <c r="U4725" t="s">
        <v>23</v>
      </c>
      <c r="V4725" s="5">
        <f>IFERROR(VALUE(TRIM(TelcoData2[[#This Row],[TotalCharges]])),"")</f>
        <v>74.349999999999994</v>
      </c>
      <c r="W4725">
        <f>IF(TelcoData2[[#This Row],[Churn]]="Yes",1,0)</f>
        <v>1</v>
      </c>
      <c r="X4725" t="str">
        <f>IF(TelcoData2[[#This Row],[tenure]]&lt;=12,"0-12 Months",
IF(TelcoData2[[#This Row],[tenure]]&lt;=24,"13-24 Months",
IF(TelcoData2[[#This Row],[tenure]]&lt;=36,"25-36 Months",
IF(TelcoData2[[#This Row],[tenure]]&lt;=48,"37-48 Months",
IF(TelcoData2[[#This Row],[tenure]]&lt;=60,"49-60 Months",
"61-72 Months")))))</f>
        <v>0-12 Months</v>
      </c>
    </row>
    <row r="4726" spans="1:24" x14ac:dyDescent="0.3">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s="5">
        <v>4042.2</v>
      </c>
      <c r="U4726" t="s">
        <v>24</v>
      </c>
      <c r="V4726" s="5">
        <f>IFERROR(VALUE(TRIM(TelcoData2[[#This Row],[TotalCharges]])),"")</f>
        <v>4042.2</v>
      </c>
      <c r="W4726">
        <f>IF(TelcoData2[[#This Row],[Churn]]="Yes",1,0)</f>
        <v>0</v>
      </c>
      <c r="X4726" t="str">
        <f>IF(TelcoData2[[#This Row],[tenure]]&lt;=12,"0-12 Months",
IF(TelcoData2[[#This Row],[tenure]]&lt;=24,"13-24 Months",
IF(TelcoData2[[#This Row],[tenure]]&lt;=36,"25-36 Months",
IF(TelcoData2[[#This Row],[tenure]]&lt;=48,"37-48 Months",
IF(TelcoData2[[#This Row],[tenure]]&lt;=60,"49-60 Months",
"61-72 Months")))))</f>
        <v>49-60 Months</v>
      </c>
    </row>
    <row r="4727" spans="1:24" x14ac:dyDescent="0.3">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s="5">
        <v>62.05</v>
      </c>
      <c r="U4727" t="s">
        <v>23</v>
      </c>
      <c r="V4727" s="5">
        <f>IFERROR(VALUE(TRIM(TelcoData2[[#This Row],[TotalCharges]])),"")</f>
        <v>62.05</v>
      </c>
      <c r="W4727">
        <f>IF(TelcoData2[[#This Row],[Churn]]="Yes",1,0)</f>
        <v>1</v>
      </c>
      <c r="X4727" t="str">
        <f>IF(TelcoData2[[#This Row],[tenure]]&lt;=12,"0-12 Months",
IF(TelcoData2[[#This Row],[tenure]]&lt;=24,"13-24 Months",
IF(TelcoData2[[#This Row],[tenure]]&lt;=36,"25-36 Months",
IF(TelcoData2[[#This Row],[tenure]]&lt;=48,"37-48 Months",
IF(TelcoData2[[#This Row],[tenure]]&lt;=60,"49-60 Months",
"61-72 Months")))))</f>
        <v>0-12 Months</v>
      </c>
    </row>
    <row r="4728" spans="1:24" x14ac:dyDescent="0.3">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s="5">
        <v>3580.95</v>
      </c>
      <c r="U4728" t="s">
        <v>24</v>
      </c>
      <c r="V4728" s="5">
        <f>IFERROR(VALUE(TRIM(TelcoData2[[#This Row],[TotalCharges]])),"")</f>
        <v>3580.95</v>
      </c>
      <c r="W4728">
        <f>IF(TelcoData2[[#This Row],[Churn]]="Yes",1,0)</f>
        <v>0</v>
      </c>
      <c r="X4728" t="str">
        <f>IF(TelcoData2[[#This Row],[tenure]]&lt;=12,"0-12 Months",
IF(TelcoData2[[#This Row],[tenure]]&lt;=24,"13-24 Months",
IF(TelcoData2[[#This Row],[tenure]]&lt;=36,"25-36 Months",
IF(TelcoData2[[#This Row],[tenure]]&lt;=48,"37-48 Months",
IF(TelcoData2[[#This Row],[tenure]]&lt;=60,"49-60 Months",
"61-72 Months")))))</f>
        <v>61-72 Months</v>
      </c>
    </row>
    <row r="4729" spans="1:24" x14ac:dyDescent="0.3">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s="5">
        <v>1198.8</v>
      </c>
      <c r="U4729" t="s">
        <v>24</v>
      </c>
      <c r="V4729" s="5">
        <f>IFERROR(VALUE(TRIM(TelcoData2[[#This Row],[TotalCharges]])),"")</f>
        <v>1198.8</v>
      </c>
      <c r="W4729">
        <f>IF(TelcoData2[[#This Row],[Churn]]="Yes",1,0)</f>
        <v>0</v>
      </c>
      <c r="X4729" t="str">
        <f>IF(TelcoData2[[#This Row],[tenure]]&lt;=12,"0-12 Months",
IF(TelcoData2[[#This Row],[tenure]]&lt;=24,"13-24 Months",
IF(TelcoData2[[#This Row],[tenure]]&lt;=36,"25-36 Months",
IF(TelcoData2[[#This Row],[tenure]]&lt;=48,"37-48 Months",
IF(TelcoData2[[#This Row],[tenure]]&lt;=60,"49-60 Months",
"61-72 Months")))))</f>
        <v>49-60 Months</v>
      </c>
    </row>
    <row r="4730" spans="1:24" x14ac:dyDescent="0.3">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s="5">
        <v>1755.35</v>
      </c>
      <c r="U4730" t="s">
        <v>24</v>
      </c>
      <c r="V4730" s="5">
        <f>IFERROR(VALUE(TRIM(TelcoData2[[#This Row],[TotalCharges]])),"")</f>
        <v>1755.35</v>
      </c>
      <c r="W4730">
        <f>IF(TelcoData2[[#This Row],[Churn]]="Yes",1,0)</f>
        <v>0</v>
      </c>
      <c r="X4730" t="str">
        <f>IF(TelcoData2[[#This Row],[tenure]]&lt;=12,"0-12 Months",
IF(TelcoData2[[#This Row],[tenure]]&lt;=24,"13-24 Months",
IF(TelcoData2[[#This Row],[tenure]]&lt;=36,"25-36 Months",
IF(TelcoData2[[#This Row],[tenure]]&lt;=48,"37-48 Months",
IF(TelcoData2[[#This Row],[tenure]]&lt;=60,"49-60 Months",
"61-72 Months")))))</f>
        <v>37-48 Months</v>
      </c>
    </row>
    <row r="4731" spans="1:24" x14ac:dyDescent="0.3">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s="5">
        <v>3772.5</v>
      </c>
      <c r="U4731" t="s">
        <v>24</v>
      </c>
      <c r="V4731" s="5">
        <f>IFERROR(VALUE(TRIM(TelcoData2[[#This Row],[TotalCharges]])),"")</f>
        <v>3772.5</v>
      </c>
      <c r="W4731">
        <f>IF(TelcoData2[[#This Row],[Churn]]="Yes",1,0)</f>
        <v>0</v>
      </c>
      <c r="X4731" t="str">
        <f>IF(TelcoData2[[#This Row],[tenure]]&lt;=12,"0-12 Months",
IF(TelcoData2[[#This Row],[tenure]]&lt;=24,"13-24 Months",
IF(TelcoData2[[#This Row],[tenure]]&lt;=36,"25-36 Months",
IF(TelcoData2[[#This Row],[tenure]]&lt;=48,"37-48 Months",
IF(TelcoData2[[#This Row],[tenure]]&lt;=60,"49-60 Months",
"61-72 Months")))))</f>
        <v>61-72 Months</v>
      </c>
    </row>
    <row r="4732" spans="1:24" x14ac:dyDescent="0.3">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s="5">
        <v>2877.95</v>
      </c>
      <c r="U4732" t="s">
        <v>24</v>
      </c>
      <c r="V4732" s="5">
        <f>IFERROR(VALUE(TRIM(TelcoData2[[#This Row],[TotalCharges]])),"")</f>
        <v>2877.95</v>
      </c>
      <c r="W4732">
        <f>IF(TelcoData2[[#This Row],[Churn]]="Yes",1,0)</f>
        <v>0</v>
      </c>
      <c r="X4732" t="str">
        <f>IF(TelcoData2[[#This Row],[tenure]]&lt;=12,"0-12 Months",
IF(TelcoData2[[#This Row],[tenure]]&lt;=24,"13-24 Months",
IF(TelcoData2[[#This Row],[tenure]]&lt;=36,"25-36 Months",
IF(TelcoData2[[#This Row],[tenure]]&lt;=48,"37-48 Months",
IF(TelcoData2[[#This Row],[tenure]]&lt;=60,"49-60 Months",
"61-72 Months")))))</f>
        <v>25-36 Months</v>
      </c>
    </row>
    <row r="4733" spans="1:24" x14ac:dyDescent="0.3">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s="5">
        <v>357.7</v>
      </c>
      <c r="U4733" t="s">
        <v>24</v>
      </c>
      <c r="V4733" s="5">
        <f>IFERROR(VALUE(TRIM(TelcoData2[[#This Row],[TotalCharges]])),"")</f>
        <v>357.7</v>
      </c>
      <c r="W4733">
        <f>IF(TelcoData2[[#This Row],[Churn]]="Yes",1,0)</f>
        <v>0</v>
      </c>
      <c r="X4733" t="str">
        <f>IF(TelcoData2[[#This Row],[tenure]]&lt;=12,"0-12 Months",
IF(TelcoData2[[#This Row],[tenure]]&lt;=24,"13-24 Months",
IF(TelcoData2[[#This Row],[tenure]]&lt;=36,"25-36 Months",
IF(TelcoData2[[#This Row],[tenure]]&lt;=48,"37-48 Months",
IF(TelcoData2[[#This Row],[tenure]]&lt;=60,"49-60 Months",
"61-72 Months")))))</f>
        <v>13-24 Months</v>
      </c>
    </row>
    <row r="4734" spans="1:24" x14ac:dyDescent="0.3">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s="5">
        <v>1397.3</v>
      </c>
      <c r="U4734" t="s">
        <v>24</v>
      </c>
      <c r="V4734" s="5">
        <f>IFERROR(VALUE(TRIM(TelcoData2[[#This Row],[TotalCharges]])),"")</f>
        <v>1397.3</v>
      </c>
      <c r="W4734">
        <f>IF(TelcoData2[[#This Row],[Churn]]="Yes",1,0)</f>
        <v>0</v>
      </c>
      <c r="X4734" t="str">
        <f>IF(TelcoData2[[#This Row],[tenure]]&lt;=12,"0-12 Months",
IF(TelcoData2[[#This Row],[tenure]]&lt;=24,"13-24 Months",
IF(TelcoData2[[#This Row],[tenure]]&lt;=36,"25-36 Months",
IF(TelcoData2[[#This Row],[tenure]]&lt;=48,"37-48 Months",
IF(TelcoData2[[#This Row],[tenure]]&lt;=60,"49-60 Months",
"61-72 Months")))))</f>
        <v>61-72 Months</v>
      </c>
    </row>
    <row r="4735" spans="1:24" x14ac:dyDescent="0.3">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s="5">
        <v>959.9</v>
      </c>
      <c r="U4735" t="s">
        <v>24</v>
      </c>
      <c r="V4735" s="5">
        <f>IFERROR(VALUE(TRIM(TelcoData2[[#This Row],[TotalCharges]])),"")</f>
        <v>959.9</v>
      </c>
      <c r="W4735">
        <f>IF(TelcoData2[[#This Row],[Churn]]="Yes",1,0)</f>
        <v>0</v>
      </c>
      <c r="X4735" t="str">
        <f>IF(TelcoData2[[#This Row],[tenure]]&lt;=12,"0-12 Months",
IF(TelcoData2[[#This Row],[tenure]]&lt;=24,"13-24 Months",
IF(TelcoData2[[#This Row],[tenure]]&lt;=36,"25-36 Months",
IF(TelcoData2[[#This Row],[tenure]]&lt;=48,"37-48 Months",
IF(TelcoData2[[#This Row],[tenure]]&lt;=60,"49-60 Months",
"61-72 Months")))))</f>
        <v>0-12 Months</v>
      </c>
    </row>
    <row r="4736" spans="1:24" x14ac:dyDescent="0.3">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s="5">
        <v>3182.95</v>
      </c>
      <c r="U4736" t="s">
        <v>23</v>
      </c>
      <c r="V4736" s="5">
        <f>IFERROR(VALUE(TRIM(TelcoData2[[#This Row],[TotalCharges]])),"")</f>
        <v>3182.95</v>
      </c>
      <c r="W4736">
        <f>IF(TelcoData2[[#This Row],[Churn]]="Yes",1,0)</f>
        <v>1</v>
      </c>
      <c r="X4736" t="str">
        <f>IF(TelcoData2[[#This Row],[tenure]]&lt;=12,"0-12 Months",
IF(TelcoData2[[#This Row],[tenure]]&lt;=24,"13-24 Months",
IF(TelcoData2[[#This Row],[tenure]]&lt;=36,"25-36 Months",
IF(TelcoData2[[#This Row],[tenure]]&lt;=48,"37-48 Months",
IF(TelcoData2[[#This Row],[tenure]]&lt;=60,"49-60 Months",
"61-72 Months")))))</f>
        <v>37-48 Months</v>
      </c>
    </row>
    <row r="4737" spans="1:24" x14ac:dyDescent="0.3">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s="5">
        <v>3704.15</v>
      </c>
      <c r="U4737" t="s">
        <v>24</v>
      </c>
      <c r="V4737" s="5">
        <f>IFERROR(VALUE(TRIM(TelcoData2[[#This Row],[TotalCharges]])),"")</f>
        <v>3704.15</v>
      </c>
      <c r="W4737">
        <f>IF(TelcoData2[[#This Row],[Churn]]="Yes",1,0)</f>
        <v>0</v>
      </c>
      <c r="X4737" t="str">
        <f>IF(TelcoData2[[#This Row],[tenure]]&lt;=12,"0-12 Months",
IF(TelcoData2[[#This Row],[tenure]]&lt;=24,"13-24 Months",
IF(TelcoData2[[#This Row],[tenure]]&lt;=36,"25-36 Months",
IF(TelcoData2[[#This Row],[tenure]]&lt;=48,"37-48 Months",
IF(TelcoData2[[#This Row],[tenure]]&lt;=60,"49-60 Months",
"61-72 Months")))))</f>
        <v>37-48 Months</v>
      </c>
    </row>
    <row r="4738" spans="1:24" x14ac:dyDescent="0.3">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s="5">
        <v>4620.3999999999996</v>
      </c>
      <c r="U4738" t="s">
        <v>24</v>
      </c>
      <c r="V4738" s="5">
        <f>IFERROR(VALUE(TRIM(TelcoData2[[#This Row],[TotalCharges]])),"")</f>
        <v>4620.3999999999996</v>
      </c>
      <c r="W4738">
        <f>IF(TelcoData2[[#This Row],[Churn]]="Yes",1,0)</f>
        <v>0</v>
      </c>
      <c r="X4738" t="str">
        <f>IF(TelcoData2[[#This Row],[tenure]]&lt;=12,"0-12 Months",
IF(TelcoData2[[#This Row],[tenure]]&lt;=24,"13-24 Months",
IF(TelcoData2[[#This Row],[tenure]]&lt;=36,"25-36 Months",
IF(TelcoData2[[#This Row],[tenure]]&lt;=48,"37-48 Months",
IF(TelcoData2[[#This Row],[tenure]]&lt;=60,"49-60 Months",
"61-72 Months")))))</f>
        <v>49-60 Months</v>
      </c>
    </row>
    <row r="4739" spans="1:24" x14ac:dyDescent="0.3">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s="5">
        <v>8312.75</v>
      </c>
      <c r="U4739" t="s">
        <v>24</v>
      </c>
      <c r="V4739" s="5">
        <f>IFERROR(VALUE(TRIM(TelcoData2[[#This Row],[TotalCharges]])),"")</f>
        <v>8312.75</v>
      </c>
      <c r="W4739">
        <f>IF(TelcoData2[[#This Row],[Churn]]="Yes",1,0)</f>
        <v>0</v>
      </c>
      <c r="X4739" t="str">
        <f>IF(TelcoData2[[#This Row],[tenure]]&lt;=12,"0-12 Months",
IF(TelcoData2[[#This Row],[tenure]]&lt;=24,"13-24 Months",
IF(TelcoData2[[#This Row],[tenure]]&lt;=36,"25-36 Months",
IF(TelcoData2[[#This Row],[tenure]]&lt;=48,"37-48 Months",
IF(TelcoData2[[#This Row],[tenure]]&lt;=60,"49-60 Months",
"61-72 Months")))))</f>
        <v>61-72 Months</v>
      </c>
    </row>
    <row r="4740" spans="1:24" x14ac:dyDescent="0.3">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s="5">
        <v>541.9</v>
      </c>
      <c r="U4740" t="s">
        <v>23</v>
      </c>
      <c r="V4740" s="5">
        <f>IFERROR(VALUE(TRIM(TelcoData2[[#This Row],[TotalCharges]])),"")</f>
        <v>541.9</v>
      </c>
      <c r="W4740">
        <f>IF(TelcoData2[[#This Row],[Churn]]="Yes",1,0)</f>
        <v>1</v>
      </c>
      <c r="X4740" t="str">
        <f>IF(TelcoData2[[#This Row],[tenure]]&lt;=12,"0-12 Months",
IF(TelcoData2[[#This Row],[tenure]]&lt;=24,"13-24 Months",
IF(TelcoData2[[#This Row],[tenure]]&lt;=36,"25-36 Months",
IF(TelcoData2[[#This Row],[tenure]]&lt;=48,"37-48 Months",
IF(TelcoData2[[#This Row],[tenure]]&lt;=60,"49-60 Months",
"61-72 Months")))))</f>
        <v>0-12 Months</v>
      </c>
    </row>
    <row r="4741" spans="1:24" x14ac:dyDescent="0.3">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s="5">
        <v>929.3</v>
      </c>
      <c r="U4741" t="s">
        <v>24</v>
      </c>
      <c r="V4741" s="5">
        <f>IFERROR(VALUE(TRIM(TelcoData2[[#This Row],[TotalCharges]])),"")</f>
        <v>929.3</v>
      </c>
      <c r="W4741">
        <f>IF(TelcoData2[[#This Row],[Churn]]="Yes",1,0)</f>
        <v>0</v>
      </c>
      <c r="X4741" t="str">
        <f>IF(TelcoData2[[#This Row],[tenure]]&lt;=12,"0-12 Months",
IF(TelcoData2[[#This Row],[tenure]]&lt;=24,"13-24 Months",
IF(TelcoData2[[#This Row],[tenure]]&lt;=36,"25-36 Months",
IF(TelcoData2[[#This Row],[tenure]]&lt;=48,"37-48 Months",
IF(TelcoData2[[#This Row],[tenure]]&lt;=60,"49-60 Months",
"61-72 Months")))))</f>
        <v>0-12 Months</v>
      </c>
    </row>
    <row r="4742" spans="1:24" x14ac:dyDescent="0.3">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s="5">
        <v>971.3</v>
      </c>
      <c r="U4742" t="s">
        <v>23</v>
      </c>
      <c r="V4742" s="5">
        <f>IFERROR(VALUE(TRIM(TelcoData2[[#This Row],[TotalCharges]])),"")</f>
        <v>971.3</v>
      </c>
      <c r="W4742">
        <f>IF(TelcoData2[[#This Row],[Churn]]="Yes",1,0)</f>
        <v>1</v>
      </c>
      <c r="X4742" t="str">
        <f>IF(TelcoData2[[#This Row],[tenure]]&lt;=12,"0-12 Months",
IF(TelcoData2[[#This Row],[tenure]]&lt;=24,"13-24 Months",
IF(TelcoData2[[#This Row],[tenure]]&lt;=36,"25-36 Months",
IF(TelcoData2[[#This Row],[tenure]]&lt;=48,"37-48 Months",
IF(TelcoData2[[#This Row],[tenure]]&lt;=60,"49-60 Months",
"61-72 Months")))))</f>
        <v>13-24 Months</v>
      </c>
    </row>
    <row r="4743" spans="1:24" x14ac:dyDescent="0.3">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s="5">
        <v>1285.05</v>
      </c>
      <c r="U4743" t="s">
        <v>24</v>
      </c>
      <c r="V4743" s="5">
        <f>IFERROR(VALUE(TRIM(TelcoData2[[#This Row],[TotalCharges]])),"")</f>
        <v>1285.05</v>
      </c>
      <c r="W4743">
        <f>IF(TelcoData2[[#This Row],[Churn]]="Yes",1,0)</f>
        <v>0</v>
      </c>
      <c r="X4743" t="str">
        <f>IF(TelcoData2[[#This Row],[tenure]]&lt;=12,"0-12 Months",
IF(TelcoData2[[#This Row],[tenure]]&lt;=24,"13-24 Months",
IF(TelcoData2[[#This Row],[tenure]]&lt;=36,"25-36 Months",
IF(TelcoData2[[#This Row],[tenure]]&lt;=48,"37-48 Months",
IF(TelcoData2[[#This Row],[tenure]]&lt;=60,"49-60 Months",
"61-72 Months")))))</f>
        <v>13-24 Months</v>
      </c>
    </row>
    <row r="4744" spans="1:24" x14ac:dyDescent="0.3">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s="5">
        <v>1521.2</v>
      </c>
      <c r="U4744" t="s">
        <v>24</v>
      </c>
      <c r="V4744" s="5">
        <f>IFERROR(VALUE(TRIM(TelcoData2[[#This Row],[TotalCharges]])),"")</f>
        <v>1521.2</v>
      </c>
      <c r="W4744">
        <f>IF(TelcoData2[[#This Row],[Churn]]="Yes",1,0)</f>
        <v>0</v>
      </c>
      <c r="X4744" t="str">
        <f>IF(TelcoData2[[#This Row],[tenure]]&lt;=12,"0-12 Months",
IF(TelcoData2[[#This Row],[tenure]]&lt;=24,"13-24 Months",
IF(TelcoData2[[#This Row],[tenure]]&lt;=36,"25-36 Months",
IF(TelcoData2[[#This Row],[tenure]]&lt;=48,"37-48 Months",
IF(TelcoData2[[#This Row],[tenure]]&lt;=60,"49-60 Months",
"61-72 Months")))))</f>
        <v>61-72 Months</v>
      </c>
    </row>
    <row r="4745" spans="1:24" x14ac:dyDescent="0.3">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s="5">
        <v>3389.25</v>
      </c>
      <c r="U4745" t="s">
        <v>24</v>
      </c>
      <c r="V4745" s="5">
        <f>IFERROR(VALUE(TRIM(TelcoData2[[#This Row],[TotalCharges]])),"")</f>
        <v>3389.25</v>
      </c>
      <c r="W4745">
        <f>IF(TelcoData2[[#This Row],[Churn]]="Yes",1,0)</f>
        <v>0</v>
      </c>
      <c r="X4745" t="str">
        <f>IF(TelcoData2[[#This Row],[tenure]]&lt;=12,"0-12 Months",
IF(TelcoData2[[#This Row],[tenure]]&lt;=24,"13-24 Months",
IF(TelcoData2[[#This Row],[tenure]]&lt;=36,"25-36 Months",
IF(TelcoData2[[#This Row],[tenure]]&lt;=48,"37-48 Months",
IF(TelcoData2[[#This Row],[tenure]]&lt;=60,"49-60 Months",
"61-72 Months")))))</f>
        <v>49-60 Months</v>
      </c>
    </row>
    <row r="4746" spans="1:24" x14ac:dyDescent="0.3">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s="5">
        <v>1198.05</v>
      </c>
      <c r="U4746" t="s">
        <v>24</v>
      </c>
      <c r="V4746" s="5">
        <f>IFERROR(VALUE(TRIM(TelcoData2[[#This Row],[TotalCharges]])),"")</f>
        <v>1198.05</v>
      </c>
      <c r="W4746">
        <f>IF(TelcoData2[[#This Row],[Churn]]="Yes",1,0)</f>
        <v>0</v>
      </c>
      <c r="X4746" t="str">
        <f>IF(TelcoData2[[#This Row],[tenure]]&lt;=12,"0-12 Months",
IF(TelcoData2[[#This Row],[tenure]]&lt;=24,"13-24 Months",
IF(TelcoData2[[#This Row],[tenure]]&lt;=36,"25-36 Months",
IF(TelcoData2[[#This Row],[tenure]]&lt;=48,"37-48 Months",
IF(TelcoData2[[#This Row],[tenure]]&lt;=60,"49-60 Months",
"61-72 Months")))))</f>
        <v>61-72 Months</v>
      </c>
    </row>
    <row r="4747" spans="1:24" x14ac:dyDescent="0.3">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s="5">
        <v>3414.65</v>
      </c>
      <c r="U4747" t="s">
        <v>24</v>
      </c>
      <c r="V4747" s="5">
        <f>IFERROR(VALUE(TRIM(TelcoData2[[#This Row],[TotalCharges]])),"")</f>
        <v>3414.65</v>
      </c>
      <c r="W4747">
        <f>IF(TelcoData2[[#This Row],[Churn]]="Yes",1,0)</f>
        <v>0</v>
      </c>
      <c r="X4747" t="str">
        <f>IF(TelcoData2[[#This Row],[tenure]]&lt;=12,"0-12 Months",
IF(TelcoData2[[#This Row],[tenure]]&lt;=24,"13-24 Months",
IF(TelcoData2[[#This Row],[tenure]]&lt;=36,"25-36 Months",
IF(TelcoData2[[#This Row],[tenure]]&lt;=48,"37-48 Months",
IF(TelcoData2[[#This Row],[tenure]]&lt;=60,"49-60 Months",
"61-72 Months")))))</f>
        <v>25-36 Months</v>
      </c>
    </row>
    <row r="4748" spans="1:24" x14ac:dyDescent="0.3">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s="5">
        <v>162.44999999999999</v>
      </c>
      <c r="U4748" t="s">
        <v>23</v>
      </c>
      <c r="V4748" s="5">
        <f>IFERROR(VALUE(TRIM(TelcoData2[[#This Row],[TotalCharges]])),"")</f>
        <v>162.44999999999999</v>
      </c>
      <c r="W4748">
        <f>IF(TelcoData2[[#This Row],[Churn]]="Yes",1,0)</f>
        <v>1</v>
      </c>
      <c r="X4748" t="str">
        <f>IF(TelcoData2[[#This Row],[tenure]]&lt;=12,"0-12 Months",
IF(TelcoData2[[#This Row],[tenure]]&lt;=24,"13-24 Months",
IF(TelcoData2[[#This Row],[tenure]]&lt;=36,"25-36 Months",
IF(TelcoData2[[#This Row],[tenure]]&lt;=48,"37-48 Months",
IF(TelcoData2[[#This Row],[tenure]]&lt;=60,"49-60 Months",
"61-72 Months")))))</f>
        <v>0-12 Months</v>
      </c>
    </row>
    <row r="4749" spans="1:24" x14ac:dyDescent="0.3">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s="5">
        <v>754</v>
      </c>
      <c r="U4749" t="s">
        <v>24</v>
      </c>
      <c r="V4749" s="5">
        <f>IFERROR(VALUE(TRIM(TelcoData2[[#This Row],[TotalCharges]])),"")</f>
        <v>754</v>
      </c>
      <c r="W4749">
        <f>IF(TelcoData2[[#This Row],[Churn]]="Yes",1,0)</f>
        <v>0</v>
      </c>
      <c r="X4749" t="str">
        <f>IF(TelcoData2[[#This Row],[tenure]]&lt;=12,"0-12 Months",
IF(TelcoData2[[#This Row],[tenure]]&lt;=24,"13-24 Months",
IF(TelcoData2[[#This Row],[tenure]]&lt;=36,"25-36 Months",
IF(TelcoData2[[#This Row],[tenure]]&lt;=48,"37-48 Months",
IF(TelcoData2[[#This Row],[tenure]]&lt;=60,"49-60 Months",
"61-72 Months")))))</f>
        <v>25-36 Months</v>
      </c>
    </row>
    <row r="4750" spans="1:24" x14ac:dyDescent="0.3">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s="5">
        <v>467.15</v>
      </c>
      <c r="U4750" t="s">
        <v>24</v>
      </c>
      <c r="V4750" s="5">
        <f>IFERROR(VALUE(TRIM(TelcoData2[[#This Row],[TotalCharges]])),"")</f>
        <v>467.15</v>
      </c>
      <c r="W4750">
        <f>IF(TelcoData2[[#This Row],[Churn]]="Yes",1,0)</f>
        <v>0</v>
      </c>
      <c r="X4750" t="str">
        <f>IF(TelcoData2[[#This Row],[tenure]]&lt;=12,"0-12 Months",
IF(TelcoData2[[#This Row],[tenure]]&lt;=24,"13-24 Months",
IF(TelcoData2[[#This Row],[tenure]]&lt;=36,"25-36 Months",
IF(TelcoData2[[#This Row],[tenure]]&lt;=48,"37-48 Months",
IF(TelcoData2[[#This Row],[tenure]]&lt;=60,"49-60 Months",
"61-72 Months")))))</f>
        <v>13-24 Months</v>
      </c>
    </row>
    <row r="4751" spans="1:24" x14ac:dyDescent="0.3">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s="5">
        <v>216.9</v>
      </c>
      <c r="U4751" t="s">
        <v>23</v>
      </c>
      <c r="V4751" s="5">
        <f>IFERROR(VALUE(TRIM(TelcoData2[[#This Row],[TotalCharges]])),"")</f>
        <v>216.9</v>
      </c>
      <c r="W4751">
        <f>IF(TelcoData2[[#This Row],[Churn]]="Yes",1,0)</f>
        <v>1</v>
      </c>
      <c r="X4751" t="str">
        <f>IF(TelcoData2[[#This Row],[tenure]]&lt;=12,"0-12 Months",
IF(TelcoData2[[#This Row],[tenure]]&lt;=24,"13-24 Months",
IF(TelcoData2[[#This Row],[tenure]]&lt;=36,"25-36 Months",
IF(TelcoData2[[#This Row],[tenure]]&lt;=48,"37-48 Months",
IF(TelcoData2[[#This Row],[tenure]]&lt;=60,"49-60 Months",
"61-72 Months")))))</f>
        <v>0-12 Months</v>
      </c>
    </row>
    <row r="4752" spans="1:24" x14ac:dyDescent="0.3">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s="5">
        <v>373</v>
      </c>
      <c r="U4752" t="s">
        <v>24</v>
      </c>
      <c r="V4752" s="5">
        <f>IFERROR(VALUE(TRIM(TelcoData2[[#This Row],[TotalCharges]])),"")</f>
        <v>373</v>
      </c>
      <c r="W4752">
        <f>IF(TelcoData2[[#This Row],[Churn]]="Yes",1,0)</f>
        <v>0</v>
      </c>
      <c r="X4752" t="str">
        <f>IF(TelcoData2[[#This Row],[tenure]]&lt;=12,"0-12 Months",
IF(TelcoData2[[#This Row],[tenure]]&lt;=24,"13-24 Months",
IF(TelcoData2[[#This Row],[tenure]]&lt;=36,"25-36 Months",
IF(TelcoData2[[#This Row],[tenure]]&lt;=48,"37-48 Months",
IF(TelcoData2[[#This Row],[tenure]]&lt;=60,"49-60 Months",
"61-72 Months")))))</f>
        <v>0-12 Months</v>
      </c>
    </row>
    <row r="4753" spans="1:24" x14ac:dyDescent="0.3">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s="5">
        <v>245.2</v>
      </c>
      <c r="U4753" t="s">
        <v>23</v>
      </c>
      <c r="V4753" s="5">
        <f>IFERROR(VALUE(TRIM(TelcoData2[[#This Row],[TotalCharges]])),"")</f>
        <v>245.2</v>
      </c>
      <c r="W4753">
        <f>IF(TelcoData2[[#This Row],[Churn]]="Yes",1,0)</f>
        <v>1</v>
      </c>
      <c r="X4753" t="str">
        <f>IF(TelcoData2[[#This Row],[tenure]]&lt;=12,"0-12 Months",
IF(TelcoData2[[#This Row],[tenure]]&lt;=24,"13-24 Months",
IF(TelcoData2[[#This Row],[tenure]]&lt;=36,"25-36 Months",
IF(TelcoData2[[#This Row],[tenure]]&lt;=48,"37-48 Months",
IF(TelcoData2[[#This Row],[tenure]]&lt;=60,"49-60 Months",
"61-72 Months")))))</f>
        <v>0-12 Months</v>
      </c>
    </row>
    <row r="4754" spans="1:24" x14ac:dyDescent="0.3">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s="5">
        <v>481.1</v>
      </c>
      <c r="U4754" t="s">
        <v>24</v>
      </c>
      <c r="V4754" s="5">
        <f>IFERROR(VALUE(TRIM(TelcoData2[[#This Row],[TotalCharges]])),"")</f>
        <v>481.1</v>
      </c>
      <c r="W4754">
        <f>IF(TelcoData2[[#This Row],[Churn]]="Yes",1,0)</f>
        <v>0</v>
      </c>
      <c r="X4754" t="str">
        <f>IF(TelcoData2[[#This Row],[tenure]]&lt;=12,"0-12 Months",
IF(TelcoData2[[#This Row],[tenure]]&lt;=24,"13-24 Months",
IF(TelcoData2[[#This Row],[tenure]]&lt;=36,"25-36 Months",
IF(TelcoData2[[#This Row],[tenure]]&lt;=48,"37-48 Months",
IF(TelcoData2[[#This Row],[tenure]]&lt;=60,"49-60 Months",
"61-72 Months")))))</f>
        <v>13-24 Months</v>
      </c>
    </row>
    <row r="4755" spans="1:24" x14ac:dyDescent="0.3">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s="5">
        <v>302.75</v>
      </c>
      <c r="U4755" t="s">
        <v>23</v>
      </c>
      <c r="V4755" s="5">
        <f>IFERROR(VALUE(TRIM(TelcoData2[[#This Row],[TotalCharges]])),"")</f>
        <v>302.75</v>
      </c>
      <c r="W4755">
        <f>IF(TelcoData2[[#This Row],[Churn]]="Yes",1,0)</f>
        <v>1</v>
      </c>
      <c r="X4755" t="str">
        <f>IF(TelcoData2[[#This Row],[tenure]]&lt;=12,"0-12 Months",
IF(TelcoData2[[#This Row],[tenure]]&lt;=24,"13-24 Months",
IF(TelcoData2[[#This Row],[tenure]]&lt;=36,"25-36 Months",
IF(TelcoData2[[#This Row],[tenure]]&lt;=48,"37-48 Months",
IF(TelcoData2[[#This Row],[tenure]]&lt;=60,"49-60 Months",
"61-72 Months")))))</f>
        <v>0-12 Months</v>
      </c>
    </row>
    <row r="4756" spans="1:24" x14ac:dyDescent="0.3">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s="5">
        <v>1728.2</v>
      </c>
      <c r="U4756" t="s">
        <v>24</v>
      </c>
      <c r="V4756" s="5">
        <f>IFERROR(VALUE(TRIM(TelcoData2[[#This Row],[TotalCharges]])),"")</f>
        <v>1728.2</v>
      </c>
      <c r="W4756">
        <f>IF(TelcoData2[[#This Row],[Churn]]="Yes",1,0)</f>
        <v>0</v>
      </c>
      <c r="X4756" t="str">
        <f>IF(TelcoData2[[#This Row],[tenure]]&lt;=12,"0-12 Months",
IF(TelcoData2[[#This Row],[tenure]]&lt;=24,"13-24 Months",
IF(TelcoData2[[#This Row],[tenure]]&lt;=36,"25-36 Months",
IF(TelcoData2[[#This Row],[tenure]]&lt;=48,"37-48 Months",
IF(TelcoData2[[#This Row],[tenure]]&lt;=60,"49-60 Months",
"61-72 Months")))))</f>
        <v>61-72 Months</v>
      </c>
    </row>
    <row r="4757" spans="1:24" x14ac:dyDescent="0.3">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s="5">
        <v>2964.05</v>
      </c>
      <c r="U4757" t="s">
        <v>24</v>
      </c>
      <c r="V4757" s="5">
        <f>IFERROR(VALUE(TRIM(TelcoData2[[#This Row],[TotalCharges]])),"")</f>
        <v>2964.05</v>
      </c>
      <c r="W4757">
        <f>IF(TelcoData2[[#This Row],[Churn]]="Yes",1,0)</f>
        <v>0</v>
      </c>
      <c r="X4757" t="str">
        <f>IF(TelcoData2[[#This Row],[tenure]]&lt;=12,"0-12 Months",
IF(TelcoData2[[#This Row],[tenure]]&lt;=24,"13-24 Months",
IF(TelcoData2[[#This Row],[tenure]]&lt;=36,"25-36 Months",
IF(TelcoData2[[#This Row],[tenure]]&lt;=48,"37-48 Months",
IF(TelcoData2[[#This Row],[tenure]]&lt;=60,"49-60 Months",
"61-72 Months")))))</f>
        <v>25-36 Months</v>
      </c>
    </row>
    <row r="4758" spans="1:24" x14ac:dyDescent="0.3">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s="5">
        <v>2156.25</v>
      </c>
      <c r="U4758" t="s">
        <v>24</v>
      </c>
      <c r="V4758" s="5">
        <f>IFERROR(VALUE(TRIM(TelcoData2[[#This Row],[TotalCharges]])),"")</f>
        <v>2156.25</v>
      </c>
      <c r="W4758">
        <f>IF(TelcoData2[[#This Row],[Churn]]="Yes",1,0)</f>
        <v>0</v>
      </c>
      <c r="X4758" t="str">
        <f>IF(TelcoData2[[#This Row],[tenure]]&lt;=12,"0-12 Months",
IF(TelcoData2[[#This Row],[tenure]]&lt;=24,"13-24 Months",
IF(TelcoData2[[#This Row],[tenure]]&lt;=36,"25-36 Months",
IF(TelcoData2[[#This Row],[tenure]]&lt;=48,"37-48 Months",
IF(TelcoData2[[#This Row],[tenure]]&lt;=60,"49-60 Months",
"61-72 Months")))))</f>
        <v>25-36 Months</v>
      </c>
    </row>
    <row r="4759" spans="1:24" x14ac:dyDescent="0.3">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s="5">
        <v>60.1</v>
      </c>
      <c r="U4759" t="s">
        <v>23</v>
      </c>
      <c r="V4759" s="5">
        <f>IFERROR(VALUE(TRIM(TelcoData2[[#This Row],[TotalCharges]])),"")</f>
        <v>60.1</v>
      </c>
      <c r="W4759">
        <f>IF(TelcoData2[[#This Row],[Churn]]="Yes",1,0)</f>
        <v>1</v>
      </c>
      <c r="X4759" t="str">
        <f>IF(TelcoData2[[#This Row],[tenure]]&lt;=12,"0-12 Months",
IF(TelcoData2[[#This Row],[tenure]]&lt;=24,"13-24 Months",
IF(TelcoData2[[#This Row],[tenure]]&lt;=36,"25-36 Months",
IF(TelcoData2[[#This Row],[tenure]]&lt;=48,"37-48 Months",
IF(TelcoData2[[#This Row],[tenure]]&lt;=60,"49-60 Months",
"61-72 Months")))))</f>
        <v>0-12 Months</v>
      </c>
    </row>
    <row r="4760" spans="1:24" x14ac:dyDescent="0.3">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s="5">
        <v>1051.9000000000001</v>
      </c>
      <c r="U4760" t="s">
        <v>24</v>
      </c>
      <c r="V4760" s="5">
        <f>IFERROR(VALUE(TRIM(TelcoData2[[#This Row],[TotalCharges]])),"")</f>
        <v>1051.9000000000001</v>
      </c>
      <c r="W4760">
        <f>IF(TelcoData2[[#This Row],[Churn]]="Yes",1,0)</f>
        <v>0</v>
      </c>
      <c r="X4760" t="str">
        <f>IF(TelcoData2[[#This Row],[tenure]]&lt;=12,"0-12 Months",
IF(TelcoData2[[#This Row],[tenure]]&lt;=24,"13-24 Months",
IF(TelcoData2[[#This Row],[tenure]]&lt;=36,"25-36 Months",
IF(TelcoData2[[#This Row],[tenure]]&lt;=48,"37-48 Months",
IF(TelcoData2[[#This Row],[tenure]]&lt;=60,"49-60 Months",
"61-72 Months")))))</f>
        <v>49-60 Months</v>
      </c>
    </row>
    <row r="4761" spans="1:24" x14ac:dyDescent="0.3">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s="5">
        <v>78.95</v>
      </c>
      <c r="U4761" t="s">
        <v>23</v>
      </c>
      <c r="V4761" s="5">
        <f>IFERROR(VALUE(TRIM(TelcoData2[[#This Row],[TotalCharges]])),"")</f>
        <v>78.95</v>
      </c>
      <c r="W4761">
        <f>IF(TelcoData2[[#This Row],[Churn]]="Yes",1,0)</f>
        <v>1</v>
      </c>
      <c r="X4761" t="str">
        <f>IF(TelcoData2[[#This Row],[tenure]]&lt;=12,"0-12 Months",
IF(TelcoData2[[#This Row],[tenure]]&lt;=24,"13-24 Months",
IF(TelcoData2[[#This Row],[tenure]]&lt;=36,"25-36 Months",
IF(TelcoData2[[#This Row],[tenure]]&lt;=48,"37-48 Months",
IF(TelcoData2[[#This Row],[tenure]]&lt;=60,"49-60 Months",
"61-72 Months")))))</f>
        <v>0-12 Months</v>
      </c>
    </row>
    <row r="4762" spans="1:24" x14ac:dyDescent="0.3">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s="5">
        <v>5013</v>
      </c>
      <c r="U4762" t="s">
        <v>24</v>
      </c>
      <c r="V4762" s="5">
        <f>IFERROR(VALUE(TRIM(TelcoData2[[#This Row],[TotalCharges]])),"")</f>
        <v>5013</v>
      </c>
      <c r="W4762">
        <f>IF(TelcoData2[[#This Row],[Churn]]="Yes",1,0)</f>
        <v>0</v>
      </c>
      <c r="X4762" t="str">
        <f>IF(TelcoData2[[#This Row],[tenure]]&lt;=12,"0-12 Months",
IF(TelcoData2[[#This Row],[tenure]]&lt;=24,"13-24 Months",
IF(TelcoData2[[#This Row],[tenure]]&lt;=36,"25-36 Months",
IF(TelcoData2[[#This Row],[tenure]]&lt;=48,"37-48 Months",
IF(TelcoData2[[#This Row],[tenure]]&lt;=60,"49-60 Months",
"61-72 Months")))))</f>
        <v>61-72 Months</v>
      </c>
    </row>
    <row r="4763" spans="1:24" x14ac:dyDescent="0.3">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s="5">
        <v>1738.9</v>
      </c>
      <c r="U4763" t="s">
        <v>24</v>
      </c>
      <c r="V4763" s="5">
        <f>IFERROR(VALUE(TRIM(TelcoData2[[#This Row],[TotalCharges]])),"")</f>
        <v>1738.9</v>
      </c>
      <c r="W4763">
        <f>IF(TelcoData2[[#This Row],[Churn]]="Yes",1,0)</f>
        <v>0</v>
      </c>
      <c r="X4763" t="str">
        <f>IF(TelcoData2[[#This Row],[tenure]]&lt;=12,"0-12 Months",
IF(TelcoData2[[#This Row],[tenure]]&lt;=24,"13-24 Months",
IF(TelcoData2[[#This Row],[tenure]]&lt;=36,"25-36 Months",
IF(TelcoData2[[#This Row],[tenure]]&lt;=48,"37-48 Months",
IF(TelcoData2[[#This Row],[tenure]]&lt;=60,"49-60 Months",
"61-72 Months")))))</f>
        <v>61-72 Months</v>
      </c>
    </row>
    <row r="4764" spans="1:24" x14ac:dyDescent="0.3">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s="5">
        <v>2275.1</v>
      </c>
      <c r="U4764" t="s">
        <v>24</v>
      </c>
      <c r="V4764" s="5">
        <f>IFERROR(VALUE(TRIM(TelcoData2[[#This Row],[TotalCharges]])),"")</f>
        <v>2275.1</v>
      </c>
      <c r="W4764">
        <f>IF(TelcoData2[[#This Row],[Churn]]="Yes",1,0)</f>
        <v>0</v>
      </c>
      <c r="X4764" t="str">
        <f>IF(TelcoData2[[#This Row],[tenure]]&lt;=12,"0-12 Months",
IF(TelcoData2[[#This Row],[tenure]]&lt;=24,"13-24 Months",
IF(TelcoData2[[#This Row],[tenure]]&lt;=36,"25-36 Months",
IF(TelcoData2[[#This Row],[tenure]]&lt;=48,"37-48 Months",
IF(TelcoData2[[#This Row],[tenure]]&lt;=60,"49-60 Months",
"61-72 Months")))))</f>
        <v>25-36 Months</v>
      </c>
    </row>
    <row r="4765" spans="1:24" x14ac:dyDescent="0.3">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s="5">
        <v>5511.65</v>
      </c>
      <c r="U4765" t="s">
        <v>24</v>
      </c>
      <c r="V4765" s="5">
        <f>IFERROR(VALUE(TRIM(TelcoData2[[#This Row],[TotalCharges]])),"")</f>
        <v>5511.65</v>
      </c>
      <c r="W4765">
        <f>IF(TelcoData2[[#This Row],[Churn]]="Yes",1,0)</f>
        <v>0</v>
      </c>
      <c r="X4765" t="str">
        <f>IF(TelcoData2[[#This Row],[tenure]]&lt;=12,"0-12 Months",
IF(TelcoData2[[#This Row],[tenure]]&lt;=24,"13-24 Months",
IF(TelcoData2[[#This Row],[tenure]]&lt;=36,"25-36 Months",
IF(TelcoData2[[#This Row],[tenure]]&lt;=48,"37-48 Months",
IF(TelcoData2[[#This Row],[tenure]]&lt;=60,"49-60 Months",
"61-72 Months")))))</f>
        <v>49-60 Months</v>
      </c>
    </row>
    <row r="4766" spans="1:24" x14ac:dyDescent="0.3">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s="5">
        <v>98.5</v>
      </c>
      <c r="U4766" t="s">
        <v>23</v>
      </c>
      <c r="V4766" s="5">
        <f>IFERROR(VALUE(TRIM(TelcoData2[[#This Row],[TotalCharges]])),"")</f>
        <v>98.5</v>
      </c>
      <c r="W4766">
        <f>IF(TelcoData2[[#This Row],[Churn]]="Yes",1,0)</f>
        <v>1</v>
      </c>
      <c r="X4766" t="str">
        <f>IF(TelcoData2[[#This Row],[tenure]]&lt;=12,"0-12 Months",
IF(TelcoData2[[#This Row],[tenure]]&lt;=24,"13-24 Months",
IF(TelcoData2[[#This Row],[tenure]]&lt;=36,"25-36 Months",
IF(TelcoData2[[#This Row],[tenure]]&lt;=48,"37-48 Months",
IF(TelcoData2[[#This Row],[tenure]]&lt;=60,"49-60 Months",
"61-72 Months")))))</f>
        <v>0-12 Months</v>
      </c>
    </row>
    <row r="4767" spans="1:24" x14ac:dyDescent="0.3">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s="5">
        <v>1316.9</v>
      </c>
      <c r="U4767" t="s">
        <v>24</v>
      </c>
      <c r="V4767" s="5">
        <f>IFERROR(VALUE(TRIM(TelcoData2[[#This Row],[TotalCharges]])),"")</f>
        <v>1316.9</v>
      </c>
      <c r="W4767">
        <f>IF(TelcoData2[[#This Row],[Churn]]="Yes",1,0)</f>
        <v>0</v>
      </c>
      <c r="X4767" t="str">
        <f>IF(TelcoData2[[#This Row],[tenure]]&lt;=12,"0-12 Months",
IF(TelcoData2[[#This Row],[tenure]]&lt;=24,"13-24 Months",
IF(TelcoData2[[#This Row],[tenure]]&lt;=36,"25-36 Months",
IF(TelcoData2[[#This Row],[tenure]]&lt;=48,"37-48 Months",
IF(TelcoData2[[#This Row],[tenure]]&lt;=60,"49-60 Months",
"61-72 Months")))))</f>
        <v>37-48 Months</v>
      </c>
    </row>
    <row r="4768" spans="1:24" x14ac:dyDescent="0.3">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s="5">
        <v>7993.3</v>
      </c>
      <c r="U4768" t="s">
        <v>24</v>
      </c>
      <c r="V4768" s="5">
        <f>IFERROR(VALUE(TRIM(TelcoData2[[#This Row],[TotalCharges]])),"")</f>
        <v>7993.3</v>
      </c>
      <c r="W4768">
        <f>IF(TelcoData2[[#This Row],[Churn]]="Yes",1,0)</f>
        <v>0</v>
      </c>
      <c r="X4768" t="str">
        <f>IF(TelcoData2[[#This Row],[tenure]]&lt;=12,"0-12 Months",
IF(TelcoData2[[#This Row],[tenure]]&lt;=24,"13-24 Months",
IF(TelcoData2[[#This Row],[tenure]]&lt;=36,"25-36 Months",
IF(TelcoData2[[#This Row],[tenure]]&lt;=48,"37-48 Months",
IF(TelcoData2[[#This Row],[tenure]]&lt;=60,"49-60 Months",
"61-72 Months")))))</f>
        <v>61-72 Months</v>
      </c>
    </row>
    <row r="4769" spans="1:24" x14ac:dyDescent="0.3">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s="5">
        <v>19.850000000000001</v>
      </c>
      <c r="U4769" t="s">
        <v>24</v>
      </c>
      <c r="V4769" s="5">
        <f>IFERROR(VALUE(TRIM(TelcoData2[[#This Row],[TotalCharges]])),"")</f>
        <v>19.850000000000001</v>
      </c>
      <c r="W4769">
        <f>IF(TelcoData2[[#This Row],[Churn]]="Yes",1,0)</f>
        <v>0</v>
      </c>
      <c r="X4769" t="str">
        <f>IF(TelcoData2[[#This Row],[tenure]]&lt;=12,"0-12 Months",
IF(TelcoData2[[#This Row],[tenure]]&lt;=24,"13-24 Months",
IF(TelcoData2[[#This Row],[tenure]]&lt;=36,"25-36 Months",
IF(TelcoData2[[#This Row],[tenure]]&lt;=48,"37-48 Months",
IF(TelcoData2[[#This Row],[tenure]]&lt;=60,"49-60 Months",
"61-72 Months")))))</f>
        <v>0-12 Months</v>
      </c>
    </row>
    <row r="4770" spans="1:24" x14ac:dyDescent="0.3">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s="5">
        <v>1388.45</v>
      </c>
      <c r="U4770" t="s">
        <v>24</v>
      </c>
      <c r="V4770" s="5">
        <f>IFERROR(VALUE(TRIM(TelcoData2[[#This Row],[TotalCharges]])),"")</f>
        <v>1388.45</v>
      </c>
      <c r="W4770">
        <f>IF(TelcoData2[[#This Row],[Churn]]="Yes",1,0)</f>
        <v>0</v>
      </c>
      <c r="X4770" t="str">
        <f>IF(TelcoData2[[#This Row],[tenure]]&lt;=12,"0-12 Months",
IF(TelcoData2[[#This Row],[tenure]]&lt;=24,"13-24 Months",
IF(TelcoData2[[#This Row],[tenure]]&lt;=36,"25-36 Months",
IF(TelcoData2[[#This Row],[tenure]]&lt;=48,"37-48 Months",
IF(TelcoData2[[#This Row],[tenure]]&lt;=60,"49-60 Months",
"61-72 Months")))))</f>
        <v>61-72 Months</v>
      </c>
    </row>
    <row r="4771" spans="1:24" x14ac:dyDescent="0.3">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s="5">
        <v>666</v>
      </c>
      <c r="U4771" t="s">
        <v>24</v>
      </c>
      <c r="V4771" s="5">
        <f>IFERROR(VALUE(TRIM(TelcoData2[[#This Row],[TotalCharges]])),"")</f>
        <v>666</v>
      </c>
      <c r="W4771">
        <f>IF(TelcoData2[[#This Row],[Churn]]="Yes",1,0)</f>
        <v>0</v>
      </c>
      <c r="X4771" t="str">
        <f>IF(TelcoData2[[#This Row],[tenure]]&lt;=12,"0-12 Months",
IF(TelcoData2[[#This Row],[tenure]]&lt;=24,"13-24 Months",
IF(TelcoData2[[#This Row],[tenure]]&lt;=36,"25-36 Months",
IF(TelcoData2[[#This Row],[tenure]]&lt;=48,"37-48 Months",
IF(TelcoData2[[#This Row],[tenure]]&lt;=60,"49-60 Months",
"61-72 Months")))))</f>
        <v>25-36 Months</v>
      </c>
    </row>
    <row r="4772" spans="1:24" x14ac:dyDescent="0.3">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s="5">
        <v>94.45</v>
      </c>
      <c r="U4772" t="s">
        <v>24</v>
      </c>
      <c r="V4772" s="5">
        <f>IFERROR(VALUE(TRIM(TelcoData2[[#This Row],[TotalCharges]])),"")</f>
        <v>94.45</v>
      </c>
      <c r="W4772">
        <f>IF(TelcoData2[[#This Row],[Churn]]="Yes",1,0)</f>
        <v>0</v>
      </c>
      <c r="X4772" t="str">
        <f>IF(TelcoData2[[#This Row],[tenure]]&lt;=12,"0-12 Months",
IF(TelcoData2[[#This Row],[tenure]]&lt;=24,"13-24 Months",
IF(TelcoData2[[#This Row],[tenure]]&lt;=36,"25-36 Months",
IF(TelcoData2[[#This Row],[tenure]]&lt;=48,"37-48 Months",
IF(TelcoData2[[#This Row],[tenure]]&lt;=60,"49-60 Months",
"61-72 Months")))))</f>
        <v>0-12 Months</v>
      </c>
    </row>
    <row r="4773" spans="1:24" x14ac:dyDescent="0.3">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s="5">
        <v>244.65</v>
      </c>
      <c r="U4773" t="s">
        <v>23</v>
      </c>
      <c r="V4773" s="5">
        <f>IFERROR(VALUE(TRIM(TelcoData2[[#This Row],[TotalCharges]])),"")</f>
        <v>244.65</v>
      </c>
      <c r="W4773">
        <f>IF(TelcoData2[[#This Row],[Churn]]="Yes",1,0)</f>
        <v>1</v>
      </c>
      <c r="X4773" t="str">
        <f>IF(TelcoData2[[#This Row],[tenure]]&lt;=12,"0-12 Months",
IF(TelcoData2[[#This Row],[tenure]]&lt;=24,"13-24 Months",
IF(TelcoData2[[#This Row],[tenure]]&lt;=36,"25-36 Months",
IF(TelcoData2[[#This Row],[tenure]]&lt;=48,"37-48 Months",
IF(TelcoData2[[#This Row],[tenure]]&lt;=60,"49-60 Months",
"61-72 Months")))))</f>
        <v>0-12 Months</v>
      </c>
    </row>
    <row r="4774" spans="1:24" x14ac:dyDescent="0.3">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s="5">
        <v>4134.7</v>
      </c>
      <c r="U4774" t="s">
        <v>24</v>
      </c>
      <c r="V4774" s="5">
        <f>IFERROR(VALUE(TRIM(TelcoData2[[#This Row],[TotalCharges]])),"")</f>
        <v>4134.7</v>
      </c>
      <c r="W4774">
        <f>IF(TelcoData2[[#This Row],[Churn]]="Yes",1,0)</f>
        <v>0</v>
      </c>
      <c r="X4774" t="str">
        <f>IF(TelcoData2[[#This Row],[tenure]]&lt;=12,"0-12 Months",
IF(TelcoData2[[#This Row],[tenure]]&lt;=24,"13-24 Months",
IF(TelcoData2[[#This Row],[tenure]]&lt;=36,"25-36 Months",
IF(TelcoData2[[#This Row],[tenure]]&lt;=48,"37-48 Months",
IF(TelcoData2[[#This Row],[tenure]]&lt;=60,"49-60 Months",
"61-72 Months")))))</f>
        <v>61-72 Months</v>
      </c>
    </row>
    <row r="4775" spans="1:24" x14ac:dyDescent="0.3">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s="5">
        <v>2375.4</v>
      </c>
      <c r="U4775" t="s">
        <v>23</v>
      </c>
      <c r="V4775" s="5">
        <f>IFERROR(VALUE(TRIM(TelcoData2[[#This Row],[TotalCharges]])),"")</f>
        <v>2375.4</v>
      </c>
      <c r="W4775">
        <f>IF(TelcoData2[[#This Row],[Churn]]="Yes",1,0)</f>
        <v>1</v>
      </c>
      <c r="X4775" t="str">
        <f>IF(TelcoData2[[#This Row],[tenure]]&lt;=12,"0-12 Months",
IF(TelcoData2[[#This Row],[tenure]]&lt;=24,"13-24 Months",
IF(TelcoData2[[#This Row],[tenure]]&lt;=36,"25-36 Months",
IF(TelcoData2[[#This Row],[tenure]]&lt;=48,"37-48 Months",
IF(TelcoData2[[#This Row],[tenure]]&lt;=60,"49-60 Months",
"61-72 Months")))))</f>
        <v>37-48 Months</v>
      </c>
    </row>
    <row r="4776" spans="1:24" x14ac:dyDescent="0.3">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s="5">
        <v>4862.5</v>
      </c>
      <c r="U4776" t="s">
        <v>24</v>
      </c>
      <c r="V4776" s="5">
        <f>IFERROR(VALUE(TRIM(TelcoData2[[#This Row],[TotalCharges]])),"")</f>
        <v>4862.5</v>
      </c>
      <c r="W4776">
        <f>IF(TelcoData2[[#This Row],[Churn]]="Yes",1,0)</f>
        <v>0</v>
      </c>
      <c r="X4776" t="str">
        <f>IF(TelcoData2[[#This Row],[tenure]]&lt;=12,"0-12 Months",
IF(TelcoData2[[#This Row],[tenure]]&lt;=24,"13-24 Months",
IF(TelcoData2[[#This Row],[tenure]]&lt;=36,"25-36 Months",
IF(TelcoData2[[#This Row],[tenure]]&lt;=48,"37-48 Months",
IF(TelcoData2[[#This Row],[tenure]]&lt;=60,"49-60 Months",
"61-72 Months")))))</f>
        <v>49-60 Months</v>
      </c>
    </row>
    <row r="4777" spans="1:24" x14ac:dyDescent="0.3">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s="5">
        <v>2431.35</v>
      </c>
      <c r="U4777" t="s">
        <v>23</v>
      </c>
      <c r="V4777" s="5">
        <f>IFERROR(VALUE(TRIM(TelcoData2[[#This Row],[TotalCharges]])),"")</f>
        <v>2431.35</v>
      </c>
      <c r="W4777">
        <f>IF(TelcoData2[[#This Row],[Churn]]="Yes",1,0)</f>
        <v>1</v>
      </c>
      <c r="X4777" t="str">
        <f>IF(TelcoData2[[#This Row],[tenure]]&lt;=12,"0-12 Months",
IF(TelcoData2[[#This Row],[tenure]]&lt;=24,"13-24 Months",
IF(TelcoData2[[#This Row],[tenure]]&lt;=36,"25-36 Months",
IF(TelcoData2[[#This Row],[tenure]]&lt;=48,"37-48 Months",
IF(TelcoData2[[#This Row],[tenure]]&lt;=60,"49-60 Months",
"61-72 Months")))))</f>
        <v>13-24 Months</v>
      </c>
    </row>
    <row r="4778" spans="1:24" x14ac:dyDescent="0.3">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s="5">
        <v>351.5</v>
      </c>
      <c r="U4778" t="s">
        <v>24</v>
      </c>
      <c r="V4778" s="5">
        <f>IFERROR(VALUE(TRIM(TelcoData2[[#This Row],[TotalCharges]])),"")</f>
        <v>351.5</v>
      </c>
      <c r="W4778">
        <f>IF(TelcoData2[[#This Row],[Churn]]="Yes",1,0)</f>
        <v>0</v>
      </c>
      <c r="X4778" t="str">
        <f>IF(TelcoData2[[#This Row],[tenure]]&lt;=12,"0-12 Months",
IF(TelcoData2[[#This Row],[tenure]]&lt;=24,"13-24 Months",
IF(TelcoData2[[#This Row],[tenure]]&lt;=36,"25-36 Months",
IF(TelcoData2[[#This Row],[tenure]]&lt;=48,"37-48 Months",
IF(TelcoData2[[#This Row],[tenure]]&lt;=60,"49-60 Months",
"61-72 Months")))))</f>
        <v>0-12 Months</v>
      </c>
    </row>
    <row r="4779" spans="1:24" x14ac:dyDescent="0.3">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s="5">
        <v>106.2</v>
      </c>
      <c r="U4779" t="s">
        <v>24</v>
      </c>
      <c r="V4779" s="5">
        <f>IFERROR(VALUE(TRIM(TelcoData2[[#This Row],[TotalCharges]])),"")</f>
        <v>106.2</v>
      </c>
      <c r="W4779">
        <f>IF(TelcoData2[[#This Row],[Churn]]="Yes",1,0)</f>
        <v>0</v>
      </c>
      <c r="X4779" t="str">
        <f>IF(TelcoData2[[#This Row],[tenure]]&lt;=12,"0-12 Months",
IF(TelcoData2[[#This Row],[tenure]]&lt;=24,"13-24 Months",
IF(TelcoData2[[#This Row],[tenure]]&lt;=36,"25-36 Months",
IF(TelcoData2[[#This Row],[tenure]]&lt;=48,"37-48 Months",
IF(TelcoData2[[#This Row],[tenure]]&lt;=60,"49-60 Months",
"61-72 Months")))))</f>
        <v>0-12 Months</v>
      </c>
    </row>
    <row r="4780" spans="1:24" x14ac:dyDescent="0.3">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s="5">
        <v>1413</v>
      </c>
      <c r="U4780" t="s">
        <v>24</v>
      </c>
      <c r="V4780" s="5">
        <f>IFERROR(VALUE(TRIM(TelcoData2[[#This Row],[TotalCharges]])),"")</f>
        <v>1413</v>
      </c>
      <c r="W4780">
        <f>IF(TelcoData2[[#This Row],[Churn]]="Yes",1,0)</f>
        <v>0</v>
      </c>
      <c r="X4780" t="str">
        <f>IF(TelcoData2[[#This Row],[tenure]]&lt;=12,"0-12 Months",
IF(TelcoData2[[#This Row],[tenure]]&lt;=24,"13-24 Months",
IF(TelcoData2[[#This Row],[tenure]]&lt;=36,"25-36 Months",
IF(TelcoData2[[#This Row],[tenure]]&lt;=48,"37-48 Months",
IF(TelcoData2[[#This Row],[tenure]]&lt;=60,"49-60 Months",
"61-72 Months")))))</f>
        <v>61-72 Months</v>
      </c>
    </row>
    <row r="4781" spans="1:24" x14ac:dyDescent="0.3">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s="5">
        <v>1743.05</v>
      </c>
      <c r="U4781" t="s">
        <v>24</v>
      </c>
      <c r="V4781" s="5">
        <f>IFERROR(VALUE(TRIM(TelcoData2[[#This Row],[TotalCharges]])),"")</f>
        <v>1743.05</v>
      </c>
      <c r="W4781">
        <f>IF(TelcoData2[[#This Row],[Churn]]="Yes",1,0)</f>
        <v>0</v>
      </c>
      <c r="X4781" t="str">
        <f>IF(TelcoData2[[#This Row],[tenure]]&lt;=12,"0-12 Months",
IF(TelcoData2[[#This Row],[tenure]]&lt;=24,"13-24 Months",
IF(TelcoData2[[#This Row],[tenure]]&lt;=36,"25-36 Months",
IF(TelcoData2[[#This Row],[tenure]]&lt;=48,"37-48 Months",
IF(TelcoData2[[#This Row],[tenure]]&lt;=60,"49-60 Months",
"61-72 Months")))))</f>
        <v>13-24 Months</v>
      </c>
    </row>
    <row r="4782" spans="1:24" x14ac:dyDescent="0.3">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s="5">
        <v>657.5</v>
      </c>
      <c r="U4782" t="s">
        <v>24</v>
      </c>
      <c r="V4782" s="5">
        <f>IFERROR(VALUE(TRIM(TelcoData2[[#This Row],[TotalCharges]])),"")</f>
        <v>657.5</v>
      </c>
      <c r="W4782">
        <f>IF(TelcoData2[[#This Row],[Churn]]="Yes",1,0)</f>
        <v>0</v>
      </c>
      <c r="X4782" t="str">
        <f>IF(TelcoData2[[#This Row],[tenure]]&lt;=12,"0-12 Months",
IF(TelcoData2[[#This Row],[tenure]]&lt;=24,"13-24 Months",
IF(TelcoData2[[#This Row],[tenure]]&lt;=36,"25-36 Months",
IF(TelcoData2[[#This Row],[tenure]]&lt;=48,"37-48 Months",
IF(TelcoData2[[#This Row],[tenure]]&lt;=60,"49-60 Months",
"61-72 Months")))))</f>
        <v>0-12 Months</v>
      </c>
    </row>
    <row r="4783" spans="1:24" x14ac:dyDescent="0.3">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s="5">
        <v>1050.5</v>
      </c>
      <c r="U4783" t="s">
        <v>24</v>
      </c>
      <c r="V4783" s="5">
        <f>IFERROR(VALUE(TRIM(TelcoData2[[#This Row],[TotalCharges]])),"")</f>
        <v>1050.5</v>
      </c>
      <c r="W4783">
        <f>IF(TelcoData2[[#This Row],[Churn]]="Yes",1,0)</f>
        <v>0</v>
      </c>
      <c r="X4783" t="str">
        <f>IF(TelcoData2[[#This Row],[tenure]]&lt;=12,"0-12 Months",
IF(TelcoData2[[#This Row],[tenure]]&lt;=24,"13-24 Months",
IF(TelcoData2[[#This Row],[tenure]]&lt;=36,"25-36 Months",
IF(TelcoData2[[#This Row],[tenure]]&lt;=48,"37-48 Months",
IF(TelcoData2[[#This Row],[tenure]]&lt;=60,"49-60 Months",
"61-72 Months")))))</f>
        <v>49-60 Months</v>
      </c>
    </row>
    <row r="4784" spans="1:24" x14ac:dyDescent="0.3">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s="5">
        <v>426.35</v>
      </c>
      <c r="U4784" t="s">
        <v>24</v>
      </c>
      <c r="V4784" s="5">
        <f>IFERROR(VALUE(TRIM(TelcoData2[[#This Row],[TotalCharges]])),"")</f>
        <v>426.35</v>
      </c>
      <c r="W4784">
        <f>IF(TelcoData2[[#This Row],[Churn]]="Yes",1,0)</f>
        <v>0</v>
      </c>
      <c r="X4784" t="str">
        <f>IF(TelcoData2[[#This Row],[tenure]]&lt;=12,"0-12 Months",
IF(TelcoData2[[#This Row],[tenure]]&lt;=24,"13-24 Months",
IF(TelcoData2[[#This Row],[tenure]]&lt;=36,"25-36 Months",
IF(TelcoData2[[#This Row],[tenure]]&lt;=48,"37-48 Months",
IF(TelcoData2[[#This Row],[tenure]]&lt;=60,"49-60 Months",
"61-72 Months")))))</f>
        <v>0-12 Months</v>
      </c>
    </row>
    <row r="4785" spans="1:24" x14ac:dyDescent="0.3">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s="5">
        <v>4982.5</v>
      </c>
      <c r="U4785" t="s">
        <v>24</v>
      </c>
      <c r="V4785" s="5">
        <f>IFERROR(VALUE(TRIM(TelcoData2[[#This Row],[TotalCharges]])),"")</f>
        <v>4982.5</v>
      </c>
      <c r="W4785">
        <f>IF(TelcoData2[[#This Row],[Churn]]="Yes",1,0)</f>
        <v>0</v>
      </c>
      <c r="X4785" t="str">
        <f>IF(TelcoData2[[#This Row],[tenure]]&lt;=12,"0-12 Months",
IF(TelcoData2[[#This Row],[tenure]]&lt;=24,"13-24 Months",
IF(TelcoData2[[#This Row],[tenure]]&lt;=36,"25-36 Months",
IF(TelcoData2[[#This Row],[tenure]]&lt;=48,"37-48 Months",
IF(TelcoData2[[#This Row],[tenure]]&lt;=60,"49-60 Months",
"61-72 Months")))))</f>
        <v>61-72 Months</v>
      </c>
    </row>
    <row r="4786" spans="1:24" x14ac:dyDescent="0.3">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s="5">
        <v>19.55</v>
      </c>
      <c r="U4786" t="s">
        <v>24</v>
      </c>
      <c r="V4786" s="5">
        <f>IFERROR(VALUE(TRIM(TelcoData2[[#This Row],[TotalCharges]])),"")</f>
        <v>19.55</v>
      </c>
      <c r="W4786">
        <f>IF(TelcoData2[[#This Row],[Churn]]="Yes",1,0)</f>
        <v>0</v>
      </c>
      <c r="X4786" t="str">
        <f>IF(TelcoData2[[#This Row],[tenure]]&lt;=12,"0-12 Months",
IF(TelcoData2[[#This Row],[tenure]]&lt;=24,"13-24 Months",
IF(TelcoData2[[#This Row],[tenure]]&lt;=36,"25-36 Months",
IF(TelcoData2[[#This Row],[tenure]]&lt;=48,"37-48 Months",
IF(TelcoData2[[#This Row],[tenure]]&lt;=60,"49-60 Months",
"61-72 Months")))))</f>
        <v>0-12 Months</v>
      </c>
    </row>
    <row r="4787" spans="1:24" x14ac:dyDescent="0.3">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s="5">
        <v>1451.9</v>
      </c>
      <c r="U4787" t="s">
        <v>23</v>
      </c>
      <c r="V4787" s="5">
        <f>IFERROR(VALUE(TRIM(TelcoData2[[#This Row],[TotalCharges]])),"")</f>
        <v>1451.9</v>
      </c>
      <c r="W4787">
        <f>IF(TelcoData2[[#This Row],[Churn]]="Yes",1,0)</f>
        <v>1</v>
      </c>
      <c r="X4787" t="str">
        <f>IF(TelcoData2[[#This Row],[tenure]]&lt;=12,"0-12 Months",
IF(TelcoData2[[#This Row],[tenure]]&lt;=24,"13-24 Months",
IF(TelcoData2[[#This Row],[tenure]]&lt;=36,"25-36 Months",
IF(TelcoData2[[#This Row],[tenure]]&lt;=48,"37-48 Months",
IF(TelcoData2[[#This Row],[tenure]]&lt;=60,"49-60 Months",
"61-72 Months")))))</f>
        <v>13-24 Months</v>
      </c>
    </row>
    <row r="4788" spans="1:24" x14ac:dyDescent="0.3">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s="5">
        <v>7634.8</v>
      </c>
      <c r="U4788" t="s">
        <v>24</v>
      </c>
      <c r="V4788" s="5">
        <f>IFERROR(VALUE(TRIM(TelcoData2[[#This Row],[TotalCharges]])),"")</f>
        <v>7634.8</v>
      </c>
      <c r="W4788">
        <f>IF(TelcoData2[[#This Row],[Churn]]="Yes",1,0)</f>
        <v>0</v>
      </c>
      <c r="X4788" t="str">
        <f>IF(TelcoData2[[#This Row],[tenure]]&lt;=12,"0-12 Months",
IF(TelcoData2[[#This Row],[tenure]]&lt;=24,"13-24 Months",
IF(TelcoData2[[#This Row],[tenure]]&lt;=36,"25-36 Months",
IF(TelcoData2[[#This Row],[tenure]]&lt;=48,"37-48 Months",
IF(TelcoData2[[#This Row],[tenure]]&lt;=60,"49-60 Months",
"61-72 Months")))))</f>
        <v>61-72 Months</v>
      </c>
    </row>
    <row r="4789" spans="1:24" x14ac:dyDescent="0.3">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s="5">
        <v>235.05</v>
      </c>
      <c r="U4789" t="s">
        <v>24</v>
      </c>
      <c r="V4789" s="5">
        <f>IFERROR(VALUE(TRIM(TelcoData2[[#This Row],[TotalCharges]])),"")</f>
        <v>235.05</v>
      </c>
      <c r="W4789">
        <f>IF(TelcoData2[[#This Row],[Churn]]="Yes",1,0)</f>
        <v>0</v>
      </c>
      <c r="X4789" t="str">
        <f>IF(TelcoData2[[#This Row],[tenure]]&lt;=12,"0-12 Months",
IF(TelcoData2[[#This Row],[tenure]]&lt;=24,"13-24 Months",
IF(TelcoData2[[#This Row],[tenure]]&lt;=36,"25-36 Months",
IF(TelcoData2[[#This Row],[tenure]]&lt;=48,"37-48 Months",
IF(TelcoData2[[#This Row],[tenure]]&lt;=60,"49-60 Months",
"61-72 Months")))))</f>
        <v>0-12 Months</v>
      </c>
    </row>
    <row r="4790" spans="1:24" x14ac:dyDescent="0.3">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s="5">
        <v>3116.15</v>
      </c>
      <c r="U4790" t="s">
        <v>24</v>
      </c>
      <c r="V4790" s="5">
        <f>IFERROR(VALUE(TRIM(TelcoData2[[#This Row],[TotalCharges]])),"")</f>
        <v>3116.15</v>
      </c>
      <c r="W4790">
        <f>IF(TelcoData2[[#This Row],[Churn]]="Yes",1,0)</f>
        <v>0</v>
      </c>
      <c r="X4790" t="str">
        <f>IF(TelcoData2[[#This Row],[tenure]]&lt;=12,"0-12 Months",
IF(TelcoData2[[#This Row],[tenure]]&lt;=24,"13-24 Months",
IF(TelcoData2[[#This Row],[tenure]]&lt;=36,"25-36 Months",
IF(TelcoData2[[#This Row],[tenure]]&lt;=48,"37-48 Months",
IF(TelcoData2[[#This Row],[tenure]]&lt;=60,"49-60 Months",
"61-72 Months")))))</f>
        <v>49-60 Months</v>
      </c>
    </row>
    <row r="4791" spans="1:24" x14ac:dyDescent="0.3">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s="5">
        <v>71.099999999999994</v>
      </c>
      <c r="U4791" t="s">
        <v>23</v>
      </c>
      <c r="V4791" s="5">
        <f>IFERROR(VALUE(TRIM(TelcoData2[[#This Row],[TotalCharges]])),"")</f>
        <v>71.099999999999994</v>
      </c>
      <c r="W4791">
        <f>IF(TelcoData2[[#This Row],[Churn]]="Yes",1,0)</f>
        <v>1</v>
      </c>
      <c r="X4791" t="str">
        <f>IF(TelcoData2[[#This Row],[tenure]]&lt;=12,"0-12 Months",
IF(TelcoData2[[#This Row],[tenure]]&lt;=24,"13-24 Months",
IF(TelcoData2[[#This Row],[tenure]]&lt;=36,"25-36 Months",
IF(TelcoData2[[#This Row],[tenure]]&lt;=48,"37-48 Months",
IF(TelcoData2[[#This Row],[tenure]]&lt;=60,"49-60 Months",
"61-72 Months")))))</f>
        <v>0-12 Months</v>
      </c>
    </row>
    <row r="4792" spans="1:24" x14ac:dyDescent="0.3">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s="5">
        <v>2633.4</v>
      </c>
      <c r="U4792" t="s">
        <v>24</v>
      </c>
      <c r="V4792" s="5">
        <f>IFERROR(VALUE(TRIM(TelcoData2[[#This Row],[TotalCharges]])),"")</f>
        <v>2633.4</v>
      </c>
      <c r="W4792">
        <f>IF(TelcoData2[[#This Row],[Churn]]="Yes",1,0)</f>
        <v>0</v>
      </c>
      <c r="X4792" t="str">
        <f>IF(TelcoData2[[#This Row],[tenure]]&lt;=12,"0-12 Months",
IF(TelcoData2[[#This Row],[tenure]]&lt;=24,"13-24 Months",
IF(TelcoData2[[#This Row],[tenure]]&lt;=36,"25-36 Months",
IF(TelcoData2[[#This Row],[tenure]]&lt;=48,"37-48 Months",
IF(TelcoData2[[#This Row],[tenure]]&lt;=60,"49-60 Months",
"61-72 Months")))))</f>
        <v>25-36 Months</v>
      </c>
    </row>
    <row r="4793" spans="1:24" x14ac:dyDescent="0.3">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s="5">
        <v>49.65</v>
      </c>
      <c r="U4793" t="s">
        <v>24</v>
      </c>
      <c r="V4793" s="5">
        <f>IFERROR(VALUE(TRIM(TelcoData2[[#This Row],[TotalCharges]])),"")</f>
        <v>49.65</v>
      </c>
      <c r="W4793">
        <f>IF(TelcoData2[[#This Row],[Churn]]="Yes",1,0)</f>
        <v>0</v>
      </c>
      <c r="X4793" t="str">
        <f>IF(TelcoData2[[#This Row],[tenure]]&lt;=12,"0-12 Months",
IF(TelcoData2[[#This Row],[tenure]]&lt;=24,"13-24 Months",
IF(TelcoData2[[#This Row],[tenure]]&lt;=36,"25-36 Months",
IF(TelcoData2[[#This Row],[tenure]]&lt;=48,"37-48 Months",
IF(TelcoData2[[#This Row],[tenure]]&lt;=60,"49-60 Months",
"61-72 Months")))))</f>
        <v>0-12 Months</v>
      </c>
    </row>
    <row r="4794" spans="1:24" x14ac:dyDescent="0.3">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s="5">
        <v>6979.8</v>
      </c>
      <c r="U4794" t="s">
        <v>23</v>
      </c>
      <c r="V4794" s="5">
        <f>IFERROR(VALUE(TRIM(TelcoData2[[#This Row],[TotalCharges]])),"")</f>
        <v>6979.8</v>
      </c>
      <c r="W4794">
        <f>IF(TelcoData2[[#This Row],[Churn]]="Yes",1,0)</f>
        <v>1</v>
      </c>
      <c r="X4794" t="str">
        <f>IF(TelcoData2[[#This Row],[tenure]]&lt;=12,"0-12 Months",
IF(TelcoData2[[#This Row],[tenure]]&lt;=24,"13-24 Months",
IF(TelcoData2[[#This Row],[tenure]]&lt;=36,"25-36 Months",
IF(TelcoData2[[#This Row],[tenure]]&lt;=48,"37-48 Months",
IF(TelcoData2[[#This Row],[tenure]]&lt;=60,"49-60 Months",
"61-72 Months")))))</f>
        <v>61-72 Months</v>
      </c>
    </row>
    <row r="4795" spans="1:24" x14ac:dyDescent="0.3">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s="5">
        <v>4920.8</v>
      </c>
      <c r="U4795" t="s">
        <v>24</v>
      </c>
      <c r="V4795" s="5">
        <f>IFERROR(VALUE(TRIM(TelcoData2[[#This Row],[TotalCharges]])),"")</f>
        <v>4920.8</v>
      </c>
      <c r="W4795">
        <f>IF(TelcoData2[[#This Row],[Churn]]="Yes",1,0)</f>
        <v>0</v>
      </c>
      <c r="X4795" t="str">
        <f>IF(TelcoData2[[#This Row],[tenure]]&lt;=12,"0-12 Months",
IF(TelcoData2[[#This Row],[tenure]]&lt;=24,"13-24 Months",
IF(TelcoData2[[#This Row],[tenure]]&lt;=36,"25-36 Months",
IF(TelcoData2[[#This Row],[tenure]]&lt;=48,"37-48 Months",
IF(TelcoData2[[#This Row],[tenure]]&lt;=60,"49-60 Months",
"61-72 Months")))))</f>
        <v>49-60 Months</v>
      </c>
    </row>
    <row r="4796" spans="1:24" x14ac:dyDescent="0.3">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s="5">
        <v>46.35</v>
      </c>
      <c r="U4796" t="s">
        <v>24</v>
      </c>
      <c r="V4796" s="5">
        <f>IFERROR(VALUE(TRIM(TelcoData2[[#This Row],[TotalCharges]])),"")</f>
        <v>46.35</v>
      </c>
      <c r="W4796">
        <f>IF(TelcoData2[[#This Row],[Churn]]="Yes",1,0)</f>
        <v>0</v>
      </c>
      <c r="X4796" t="str">
        <f>IF(TelcoData2[[#This Row],[tenure]]&lt;=12,"0-12 Months",
IF(TelcoData2[[#This Row],[tenure]]&lt;=24,"13-24 Months",
IF(TelcoData2[[#This Row],[tenure]]&lt;=36,"25-36 Months",
IF(TelcoData2[[#This Row],[tenure]]&lt;=48,"37-48 Months",
IF(TelcoData2[[#This Row],[tenure]]&lt;=60,"49-60 Months",
"61-72 Months")))))</f>
        <v>0-12 Months</v>
      </c>
    </row>
    <row r="4797" spans="1:24" x14ac:dyDescent="0.3">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s="5">
        <v>1021.8</v>
      </c>
      <c r="U4797" t="s">
        <v>23</v>
      </c>
      <c r="V4797" s="5">
        <f>IFERROR(VALUE(TRIM(TelcoData2[[#This Row],[TotalCharges]])),"")</f>
        <v>1021.8</v>
      </c>
      <c r="W4797">
        <f>IF(TelcoData2[[#This Row],[Churn]]="Yes",1,0)</f>
        <v>1</v>
      </c>
      <c r="X4797" t="str">
        <f>IF(TelcoData2[[#This Row],[tenure]]&lt;=12,"0-12 Months",
IF(TelcoData2[[#This Row],[tenure]]&lt;=24,"13-24 Months",
IF(TelcoData2[[#This Row],[tenure]]&lt;=36,"25-36 Months",
IF(TelcoData2[[#This Row],[tenure]]&lt;=48,"37-48 Months",
IF(TelcoData2[[#This Row],[tenure]]&lt;=60,"49-60 Months",
"61-72 Months")))))</f>
        <v>49-60 Months</v>
      </c>
    </row>
    <row r="4798" spans="1:24" x14ac:dyDescent="0.3">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s="5">
        <v>5276.1</v>
      </c>
      <c r="U4798" t="s">
        <v>24</v>
      </c>
      <c r="V4798" s="5">
        <f>IFERROR(VALUE(TRIM(TelcoData2[[#This Row],[TotalCharges]])),"")</f>
        <v>5276.1</v>
      </c>
      <c r="W4798">
        <f>IF(TelcoData2[[#This Row],[Churn]]="Yes",1,0)</f>
        <v>0</v>
      </c>
      <c r="X4798" t="str">
        <f>IF(TelcoData2[[#This Row],[tenure]]&lt;=12,"0-12 Months",
IF(TelcoData2[[#This Row],[tenure]]&lt;=24,"13-24 Months",
IF(TelcoData2[[#This Row],[tenure]]&lt;=36,"25-36 Months",
IF(TelcoData2[[#This Row],[tenure]]&lt;=48,"37-48 Months",
IF(TelcoData2[[#This Row],[tenure]]&lt;=60,"49-60 Months",
"61-72 Months")))))</f>
        <v>49-60 Months</v>
      </c>
    </row>
    <row r="4799" spans="1:24" x14ac:dyDescent="0.3">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s="5">
        <v>8289.2000000000007</v>
      </c>
      <c r="U4799" t="s">
        <v>24</v>
      </c>
      <c r="V4799" s="5">
        <f>IFERROR(VALUE(TRIM(TelcoData2[[#This Row],[TotalCharges]])),"")</f>
        <v>8289.2000000000007</v>
      </c>
      <c r="W4799">
        <f>IF(TelcoData2[[#This Row],[Churn]]="Yes",1,0)</f>
        <v>0</v>
      </c>
      <c r="X4799" t="str">
        <f>IF(TelcoData2[[#This Row],[tenure]]&lt;=12,"0-12 Months",
IF(TelcoData2[[#This Row],[tenure]]&lt;=24,"13-24 Months",
IF(TelcoData2[[#This Row],[tenure]]&lt;=36,"25-36 Months",
IF(TelcoData2[[#This Row],[tenure]]&lt;=48,"37-48 Months",
IF(TelcoData2[[#This Row],[tenure]]&lt;=60,"49-60 Months",
"61-72 Months")))))</f>
        <v>61-72 Months</v>
      </c>
    </row>
    <row r="4800" spans="1:24" x14ac:dyDescent="0.3">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s="5">
        <v>2659.45</v>
      </c>
      <c r="U4800" t="s">
        <v>24</v>
      </c>
      <c r="V4800" s="5">
        <f>IFERROR(VALUE(TRIM(TelcoData2[[#This Row],[TotalCharges]])),"")</f>
        <v>2659.45</v>
      </c>
      <c r="W4800">
        <f>IF(TelcoData2[[#This Row],[Churn]]="Yes",1,0)</f>
        <v>0</v>
      </c>
      <c r="X4800" t="str">
        <f>IF(TelcoData2[[#This Row],[tenure]]&lt;=12,"0-12 Months",
IF(TelcoData2[[#This Row],[tenure]]&lt;=24,"13-24 Months",
IF(TelcoData2[[#This Row],[tenure]]&lt;=36,"25-36 Months",
IF(TelcoData2[[#This Row],[tenure]]&lt;=48,"37-48 Months",
IF(TelcoData2[[#This Row],[tenure]]&lt;=60,"49-60 Months",
"61-72 Months")))))</f>
        <v>25-36 Months</v>
      </c>
    </row>
    <row r="4801" spans="1:24" x14ac:dyDescent="0.3">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s="5">
        <v>196.75</v>
      </c>
      <c r="U4801" t="s">
        <v>24</v>
      </c>
      <c r="V4801" s="5">
        <f>IFERROR(VALUE(TRIM(TelcoData2[[#This Row],[TotalCharges]])),"")</f>
        <v>196.75</v>
      </c>
      <c r="W4801">
        <f>IF(TelcoData2[[#This Row],[Churn]]="Yes",1,0)</f>
        <v>0</v>
      </c>
      <c r="X4801" t="str">
        <f>IF(TelcoData2[[#This Row],[tenure]]&lt;=12,"0-12 Months",
IF(TelcoData2[[#This Row],[tenure]]&lt;=24,"13-24 Months",
IF(TelcoData2[[#This Row],[tenure]]&lt;=36,"25-36 Months",
IF(TelcoData2[[#This Row],[tenure]]&lt;=48,"37-48 Months",
IF(TelcoData2[[#This Row],[tenure]]&lt;=60,"49-60 Months",
"61-72 Months")))))</f>
        <v>0-12 Months</v>
      </c>
    </row>
    <row r="4802" spans="1:24" x14ac:dyDescent="0.3">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s="5">
        <v>94</v>
      </c>
      <c r="U4802" t="s">
        <v>23</v>
      </c>
      <c r="V4802" s="5">
        <f>IFERROR(VALUE(TRIM(TelcoData2[[#This Row],[TotalCharges]])),"")</f>
        <v>94</v>
      </c>
      <c r="W4802">
        <f>IF(TelcoData2[[#This Row],[Churn]]="Yes",1,0)</f>
        <v>1</v>
      </c>
      <c r="X4802" t="str">
        <f>IF(TelcoData2[[#This Row],[tenure]]&lt;=12,"0-12 Months",
IF(TelcoData2[[#This Row],[tenure]]&lt;=24,"13-24 Months",
IF(TelcoData2[[#This Row],[tenure]]&lt;=36,"25-36 Months",
IF(TelcoData2[[#This Row],[tenure]]&lt;=48,"37-48 Months",
IF(TelcoData2[[#This Row],[tenure]]&lt;=60,"49-60 Months",
"61-72 Months")))))</f>
        <v>0-12 Months</v>
      </c>
    </row>
    <row r="4803" spans="1:24" x14ac:dyDescent="0.3">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s="5">
        <v>5824.75</v>
      </c>
      <c r="U4803" t="s">
        <v>24</v>
      </c>
      <c r="V4803" s="5">
        <f>IFERROR(VALUE(TRIM(TelcoData2[[#This Row],[TotalCharges]])),"")</f>
        <v>5824.75</v>
      </c>
      <c r="W4803">
        <f>IF(TelcoData2[[#This Row],[Churn]]="Yes",1,0)</f>
        <v>0</v>
      </c>
      <c r="X4803" t="str">
        <f>IF(TelcoData2[[#This Row],[tenure]]&lt;=12,"0-12 Months",
IF(TelcoData2[[#This Row],[tenure]]&lt;=24,"13-24 Months",
IF(TelcoData2[[#This Row],[tenure]]&lt;=36,"25-36 Months",
IF(TelcoData2[[#This Row],[tenure]]&lt;=48,"37-48 Months",
IF(TelcoData2[[#This Row],[tenure]]&lt;=60,"49-60 Months",
"61-72 Months")))))</f>
        <v>61-72 Months</v>
      </c>
    </row>
    <row r="4804" spans="1:24" x14ac:dyDescent="0.3">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s="5">
        <v>1517.5</v>
      </c>
      <c r="U4804" t="s">
        <v>24</v>
      </c>
      <c r="V4804" s="5">
        <f>IFERROR(VALUE(TRIM(TelcoData2[[#This Row],[TotalCharges]])),"")</f>
        <v>1517.5</v>
      </c>
      <c r="W4804">
        <f>IF(TelcoData2[[#This Row],[Churn]]="Yes",1,0)</f>
        <v>0</v>
      </c>
      <c r="X4804" t="str">
        <f>IF(TelcoData2[[#This Row],[tenure]]&lt;=12,"0-12 Months",
IF(TelcoData2[[#This Row],[tenure]]&lt;=24,"13-24 Months",
IF(TelcoData2[[#This Row],[tenure]]&lt;=36,"25-36 Months",
IF(TelcoData2[[#This Row],[tenure]]&lt;=48,"37-48 Months",
IF(TelcoData2[[#This Row],[tenure]]&lt;=60,"49-60 Months",
"61-72 Months")))))</f>
        <v>25-36 Months</v>
      </c>
    </row>
    <row r="4805" spans="1:24" x14ac:dyDescent="0.3">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s="5">
        <v>3479.05</v>
      </c>
      <c r="U4805" t="s">
        <v>24</v>
      </c>
      <c r="V4805" s="5">
        <f>IFERROR(VALUE(TRIM(TelcoData2[[#This Row],[TotalCharges]])),"")</f>
        <v>3479.05</v>
      </c>
      <c r="W4805">
        <f>IF(TelcoData2[[#This Row],[Churn]]="Yes",1,0)</f>
        <v>0</v>
      </c>
      <c r="X4805" t="str">
        <f>IF(TelcoData2[[#This Row],[tenure]]&lt;=12,"0-12 Months",
IF(TelcoData2[[#This Row],[tenure]]&lt;=24,"13-24 Months",
IF(TelcoData2[[#This Row],[tenure]]&lt;=36,"25-36 Months",
IF(TelcoData2[[#This Row],[tenure]]&lt;=48,"37-48 Months",
IF(TelcoData2[[#This Row],[tenure]]&lt;=60,"49-60 Months",
"61-72 Months")))))</f>
        <v>37-48 Months</v>
      </c>
    </row>
    <row r="4806" spans="1:24" x14ac:dyDescent="0.3">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s="5">
        <v>7365.7</v>
      </c>
      <c r="U4806" t="s">
        <v>24</v>
      </c>
      <c r="V4806" s="5">
        <f>IFERROR(VALUE(TRIM(TelcoData2[[#This Row],[TotalCharges]])),"")</f>
        <v>7365.7</v>
      </c>
      <c r="W4806">
        <f>IF(TelcoData2[[#This Row],[Churn]]="Yes",1,0)</f>
        <v>0</v>
      </c>
      <c r="X4806" t="str">
        <f>IF(TelcoData2[[#This Row],[tenure]]&lt;=12,"0-12 Months",
IF(TelcoData2[[#This Row],[tenure]]&lt;=24,"13-24 Months",
IF(TelcoData2[[#This Row],[tenure]]&lt;=36,"25-36 Months",
IF(TelcoData2[[#This Row],[tenure]]&lt;=48,"37-48 Months",
IF(TelcoData2[[#This Row],[tenure]]&lt;=60,"49-60 Months",
"61-72 Months")))))</f>
        <v>61-72 Months</v>
      </c>
    </row>
    <row r="4807" spans="1:24" x14ac:dyDescent="0.3">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s="5">
        <v>1331.05</v>
      </c>
      <c r="U4807" t="s">
        <v>24</v>
      </c>
      <c r="V4807" s="5">
        <f>IFERROR(VALUE(TRIM(TelcoData2[[#This Row],[TotalCharges]])),"")</f>
        <v>1331.05</v>
      </c>
      <c r="W4807">
        <f>IF(TelcoData2[[#This Row],[Churn]]="Yes",1,0)</f>
        <v>0</v>
      </c>
      <c r="X4807" t="str">
        <f>IF(TelcoData2[[#This Row],[tenure]]&lt;=12,"0-12 Months",
IF(TelcoData2[[#This Row],[tenure]]&lt;=24,"13-24 Months",
IF(TelcoData2[[#This Row],[tenure]]&lt;=36,"25-36 Months",
IF(TelcoData2[[#This Row],[tenure]]&lt;=48,"37-48 Months",
IF(TelcoData2[[#This Row],[tenure]]&lt;=60,"49-60 Months",
"61-72 Months")))))</f>
        <v>49-60 Months</v>
      </c>
    </row>
    <row r="4808" spans="1:24" x14ac:dyDescent="0.3">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s="5">
        <v>1195.95</v>
      </c>
      <c r="U4808" t="s">
        <v>24</v>
      </c>
      <c r="V4808" s="5">
        <f>IFERROR(VALUE(TRIM(TelcoData2[[#This Row],[TotalCharges]])),"")</f>
        <v>1195.95</v>
      </c>
      <c r="W4808">
        <f>IF(TelcoData2[[#This Row],[Churn]]="Yes",1,0)</f>
        <v>0</v>
      </c>
      <c r="X4808" t="str">
        <f>IF(TelcoData2[[#This Row],[tenure]]&lt;=12,"0-12 Months",
IF(TelcoData2[[#This Row],[tenure]]&lt;=24,"13-24 Months",
IF(TelcoData2[[#This Row],[tenure]]&lt;=36,"25-36 Months",
IF(TelcoData2[[#This Row],[tenure]]&lt;=48,"37-48 Months",
IF(TelcoData2[[#This Row],[tenure]]&lt;=60,"49-60 Months",
"61-72 Months")))))</f>
        <v>61-72 Months</v>
      </c>
    </row>
    <row r="4809" spans="1:24" x14ac:dyDescent="0.3">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s="5">
        <v>3946.9</v>
      </c>
      <c r="U4809" t="s">
        <v>24</v>
      </c>
      <c r="V4809" s="5">
        <f>IFERROR(VALUE(TRIM(TelcoData2[[#This Row],[TotalCharges]])),"")</f>
        <v>3946.9</v>
      </c>
      <c r="W4809">
        <f>IF(TelcoData2[[#This Row],[Churn]]="Yes",1,0)</f>
        <v>0</v>
      </c>
      <c r="X4809" t="str">
        <f>IF(TelcoData2[[#This Row],[tenure]]&lt;=12,"0-12 Months",
IF(TelcoData2[[#This Row],[tenure]]&lt;=24,"13-24 Months",
IF(TelcoData2[[#This Row],[tenure]]&lt;=36,"25-36 Months",
IF(TelcoData2[[#This Row],[tenure]]&lt;=48,"37-48 Months",
IF(TelcoData2[[#This Row],[tenure]]&lt;=60,"49-60 Months",
"61-72 Months")))))</f>
        <v>25-36 Months</v>
      </c>
    </row>
    <row r="4810" spans="1:24" x14ac:dyDescent="0.3">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s="5">
        <v>4299.95</v>
      </c>
      <c r="U4810" t="s">
        <v>24</v>
      </c>
      <c r="V4810" s="5">
        <f>IFERROR(VALUE(TRIM(TelcoData2[[#This Row],[TotalCharges]])),"")</f>
        <v>4299.95</v>
      </c>
      <c r="W4810">
        <f>IF(TelcoData2[[#This Row],[Churn]]="Yes",1,0)</f>
        <v>0</v>
      </c>
      <c r="X4810" t="str">
        <f>IF(TelcoData2[[#This Row],[tenure]]&lt;=12,"0-12 Months",
IF(TelcoData2[[#This Row],[tenure]]&lt;=24,"13-24 Months",
IF(TelcoData2[[#This Row],[tenure]]&lt;=36,"25-36 Months",
IF(TelcoData2[[#This Row],[tenure]]&lt;=48,"37-48 Months",
IF(TelcoData2[[#This Row],[tenure]]&lt;=60,"49-60 Months",
"61-72 Months")))))</f>
        <v>49-60 Months</v>
      </c>
    </row>
    <row r="4811" spans="1:24" x14ac:dyDescent="0.3">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s="5">
        <v>20.3</v>
      </c>
      <c r="U4811" t="s">
        <v>24</v>
      </c>
      <c r="V4811" s="5">
        <f>IFERROR(VALUE(TRIM(TelcoData2[[#This Row],[TotalCharges]])),"")</f>
        <v>20.3</v>
      </c>
      <c r="W4811">
        <f>IF(TelcoData2[[#This Row],[Churn]]="Yes",1,0)</f>
        <v>0</v>
      </c>
      <c r="X4811" t="str">
        <f>IF(TelcoData2[[#This Row],[tenure]]&lt;=12,"0-12 Months",
IF(TelcoData2[[#This Row],[tenure]]&lt;=24,"13-24 Months",
IF(TelcoData2[[#This Row],[tenure]]&lt;=36,"25-36 Months",
IF(TelcoData2[[#This Row],[tenure]]&lt;=48,"37-48 Months",
IF(TelcoData2[[#This Row],[tenure]]&lt;=60,"49-60 Months",
"61-72 Months")))))</f>
        <v>0-12 Months</v>
      </c>
    </row>
    <row r="4812" spans="1:24" x14ac:dyDescent="0.3">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s="5">
        <v>1424.95</v>
      </c>
      <c r="U4812" t="s">
        <v>23</v>
      </c>
      <c r="V4812" s="5">
        <f>IFERROR(VALUE(TRIM(TelcoData2[[#This Row],[TotalCharges]])),"")</f>
        <v>1424.95</v>
      </c>
      <c r="W4812">
        <f>IF(TelcoData2[[#This Row],[Churn]]="Yes",1,0)</f>
        <v>1</v>
      </c>
      <c r="X4812" t="str">
        <f>IF(TelcoData2[[#This Row],[tenure]]&lt;=12,"0-12 Months",
IF(TelcoData2[[#This Row],[tenure]]&lt;=24,"13-24 Months",
IF(TelcoData2[[#This Row],[tenure]]&lt;=36,"25-36 Months",
IF(TelcoData2[[#This Row],[tenure]]&lt;=48,"37-48 Months",
IF(TelcoData2[[#This Row],[tenure]]&lt;=60,"49-60 Months",
"61-72 Months")))))</f>
        <v>13-24 Months</v>
      </c>
    </row>
    <row r="4813" spans="1:24" x14ac:dyDescent="0.3">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s="5">
        <v>193.6</v>
      </c>
      <c r="U4813" t="s">
        <v>23</v>
      </c>
      <c r="V4813" s="5">
        <f>IFERROR(VALUE(TRIM(TelcoData2[[#This Row],[TotalCharges]])),"")</f>
        <v>193.6</v>
      </c>
      <c r="W4813">
        <f>IF(TelcoData2[[#This Row],[Churn]]="Yes",1,0)</f>
        <v>1</v>
      </c>
      <c r="X4813" t="str">
        <f>IF(TelcoData2[[#This Row],[tenure]]&lt;=12,"0-12 Months",
IF(TelcoData2[[#This Row],[tenure]]&lt;=24,"13-24 Months",
IF(TelcoData2[[#This Row],[tenure]]&lt;=36,"25-36 Months",
IF(TelcoData2[[#This Row],[tenure]]&lt;=48,"37-48 Months",
IF(TelcoData2[[#This Row],[tenure]]&lt;=60,"49-60 Months",
"61-72 Months")))))</f>
        <v>0-12 Months</v>
      </c>
    </row>
    <row r="4814" spans="1:24" x14ac:dyDescent="0.3">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s="5">
        <v>620.54999999999995</v>
      </c>
      <c r="U4814" t="s">
        <v>23</v>
      </c>
      <c r="V4814" s="5">
        <f>IFERROR(VALUE(TRIM(TelcoData2[[#This Row],[TotalCharges]])),"")</f>
        <v>620.54999999999995</v>
      </c>
      <c r="W4814">
        <f>IF(TelcoData2[[#This Row],[Churn]]="Yes",1,0)</f>
        <v>1</v>
      </c>
      <c r="X4814" t="str">
        <f>IF(TelcoData2[[#This Row],[tenure]]&lt;=12,"0-12 Months",
IF(TelcoData2[[#This Row],[tenure]]&lt;=24,"13-24 Months",
IF(TelcoData2[[#This Row],[tenure]]&lt;=36,"25-36 Months",
IF(TelcoData2[[#This Row],[tenure]]&lt;=48,"37-48 Months",
IF(TelcoData2[[#This Row],[tenure]]&lt;=60,"49-60 Months",
"61-72 Months")))))</f>
        <v>0-12 Months</v>
      </c>
    </row>
    <row r="4815" spans="1:24" x14ac:dyDescent="0.3">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s="5">
        <v>4391.25</v>
      </c>
      <c r="U4815" t="s">
        <v>24</v>
      </c>
      <c r="V4815" s="5">
        <f>IFERROR(VALUE(TRIM(TelcoData2[[#This Row],[TotalCharges]])),"")</f>
        <v>4391.25</v>
      </c>
      <c r="W4815">
        <f>IF(TelcoData2[[#This Row],[Churn]]="Yes",1,0)</f>
        <v>0</v>
      </c>
      <c r="X4815" t="str">
        <f>IF(TelcoData2[[#This Row],[tenure]]&lt;=12,"0-12 Months",
IF(TelcoData2[[#This Row],[tenure]]&lt;=24,"13-24 Months",
IF(TelcoData2[[#This Row],[tenure]]&lt;=36,"25-36 Months",
IF(TelcoData2[[#This Row],[tenure]]&lt;=48,"37-48 Months",
IF(TelcoData2[[#This Row],[tenure]]&lt;=60,"49-60 Months",
"61-72 Months")))))</f>
        <v>37-48 Months</v>
      </c>
    </row>
    <row r="4816" spans="1:24" x14ac:dyDescent="0.3">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s="5">
        <v>1993.8</v>
      </c>
      <c r="U4816" t="s">
        <v>23</v>
      </c>
      <c r="V4816" s="5">
        <f>IFERROR(VALUE(TRIM(TelcoData2[[#This Row],[TotalCharges]])),"")</f>
        <v>1993.8</v>
      </c>
      <c r="W4816">
        <f>IF(TelcoData2[[#This Row],[Churn]]="Yes",1,0)</f>
        <v>1</v>
      </c>
      <c r="X4816" t="str">
        <f>IF(TelcoData2[[#This Row],[tenure]]&lt;=12,"0-12 Months",
IF(TelcoData2[[#This Row],[tenure]]&lt;=24,"13-24 Months",
IF(TelcoData2[[#This Row],[tenure]]&lt;=36,"25-36 Months",
IF(TelcoData2[[#This Row],[tenure]]&lt;=48,"37-48 Months",
IF(TelcoData2[[#This Row],[tenure]]&lt;=60,"49-60 Months",
"61-72 Months")))))</f>
        <v>13-24 Months</v>
      </c>
    </row>
    <row r="4817" spans="1:24" x14ac:dyDescent="0.3">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s="5">
        <v>2597.6</v>
      </c>
      <c r="U4817" t="s">
        <v>23</v>
      </c>
      <c r="V4817" s="5">
        <f>IFERROR(VALUE(TRIM(TelcoData2[[#This Row],[TotalCharges]])),"")</f>
        <v>2597.6</v>
      </c>
      <c r="W4817">
        <f>IF(TelcoData2[[#This Row],[Churn]]="Yes",1,0)</f>
        <v>1</v>
      </c>
      <c r="X4817" t="str">
        <f>IF(TelcoData2[[#This Row],[tenure]]&lt;=12,"0-12 Months",
IF(TelcoData2[[#This Row],[tenure]]&lt;=24,"13-24 Months",
IF(TelcoData2[[#This Row],[tenure]]&lt;=36,"25-36 Months",
IF(TelcoData2[[#This Row],[tenure]]&lt;=48,"37-48 Months",
IF(TelcoData2[[#This Row],[tenure]]&lt;=60,"49-60 Months",
"61-72 Months")))))</f>
        <v>37-48 Months</v>
      </c>
    </row>
    <row r="4818" spans="1:24" x14ac:dyDescent="0.3">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s="5">
        <v>4213.8999999999996</v>
      </c>
      <c r="U4818" t="s">
        <v>24</v>
      </c>
      <c r="V4818" s="5">
        <f>IFERROR(VALUE(TRIM(TelcoData2[[#This Row],[TotalCharges]])),"")</f>
        <v>4213.8999999999996</v>
      </c>
      <c r="W4818">
        <f>IF(TelcoData2[[#This Row],[Churn]]="Yes",1,0)</f>
        <v>0</v>
      </c>
      <c r="X4818" t="str">
        <f>IF(TelcoData2[[#This Row],[tenure]]&lt;=12,"0-12 Months",
IF(TelcoData2[[#This Row],[tenure]]&lt;=24,"13-24 Months",
IF(TelcoData2[[#This Row],[tenure]]&lt;=36,"25-36 Months",
IF(TelcoData2[[#This Row],[tenure]]&lt;=48,"37-48 Months",
IF(TelcoData2[[#This Row],[tenure]]&lt;=60,"49-60 Months",
"61-72 Months")))))</f>
        <v>49-60 Months</v>
      </c>
    </row>
    <row r="4819" spans="1:24" x14ac:dyDescent="0.3">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s="5">
        <v>19.899999999999999</v>
      </c>
      <c r="U4819" t="s">
        <v>24</v>
      </c>
      <c r="V4819" s="5">
        <f>IFERROR(VALUE(TRIM(TelcoData2[[#This Row],[TotalCharges]])),"")</f>
        <v>19.899999999999999</v>
      </c>
      <c r="W4819">
        <f>IF(TelcoData2[[#This Row],[Churn]]="Yes",1,0)</f>
        <v>0</v>
      </c>
      <c r="X4819" t="str">
        <f>IF(TelcoData2[[#This Row],[tenure]]&lt;=12,"0-12 Months",
IF(TelcoData2[[#This Row],[tenure]]&lt;=24,"13-24 Months",
IF(TelcoData2[[#This Row],[tenure]]&lt;=36,"25-36 Months",
IF(TelcoData2[[#This Row],[tenure]]&lt;=48,"37-48 Months",
IF(TelcoData2[[#This Row],[tenure]]&lt;=60,"49-60 Months",
"61-72 Months")))))</f>
        <v>0-12 Months</v>
      </c>
    </row>
    <row r="4820" spans="1:24" x14ac:dyDescent="0.3">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s="5">
        <v>5017.7</v>
      </c>
      <c r="U4820" t="s">
        <v>24</v>
      </c>
      <c r="V4820" s="5">
        <f>IFERROR(VALUE(TRIM(TelcoData2[[#This Row],[TotalCharges]])),"")</f>
        <v>5017.7</v>
      </c>
      <c r="W4820">
        <f>IF(TelcoData2[[#This Row],[Churn]]="Yes",1,0)</f>
        <v>0</v>
      </c>
      <c r="X4820" t="str">
        <f>IF(TelcoData2[[#This Row],[tenure]]&lt;=12,"0-12 Months",
IF(TelcoData2[[#This Row],[tenure]]&lt;=24,"13-24 Months",
IF(TelcoData2[[#This Row],[tenure]]&lt;=36,"25-36 Months",
IF(TelcoData2[[#This Row],[tenure]]&lt;=48,"37-48 Months",
IF(TelcoData2[[#This Row],[tenure]]&lt;=60,"49-60 Months",
"61-72 Months")))))</f>
        <v>61-72 Months</v>
      </c>
    </row>
    <row r="4821" spans="1:24" x14ac:dyDescent="0.3">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s="5">
        <v>1052.3499999999999</v>
      </c>
      <c r="U4821" t="s">
        <v>23</v>
      </c>
      <c r="V4821" s="5">
        <f>IFERROR(VALUE(TRIM(TelcoData2[[#This Row],[TotalCharges]])),"")</f>
        <v>1052.3499999999999</v>
      </c>
      <c r="W4821">
        <f>IF(TelcoData2[[#This Row],[Churn]]="Yes",1,0)</f>
        <v>1</v>
      </c>
      <c r="X4821" t="str">
        <f>IF(TelcoData2[[#This Row],[tenure]]&lt;=12,"0-12 Months",
IF(TelcoData2[[#This Row],[tenure]]&lt;=24,"13-24 Months",
IF(TelcoData2[[#This Row],[tenure]]&lt;=36,"25-36 Months",
IF(TelcoData2[[#This Row],[tenure]]&lt;=48,"37-48 Months",
IF(TelcoData2[[#This Row],[tenure]]&lt;=60,"49-60 Months",
"61-72 Months")))))</f>
        <v>49-60 Months</v>
      </c>
    </row>
    <row r="4822" spans="1:24" x14ac:dyDescent="0.3">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s="5">
        <v>4916.3999999999996</v>
      </c>
      <c r="U4822" t="s">
        <v>24</v>
      </c>
      <c r="V4822" s="5">
        <f>IFERROR(VALUE(TRIM(TelcoData2[[#This Row],[TotalCharges]])),"")</f>
        <v>4916.3999999999996</v>
      </c>
      <c r="W4822">
        <f>IF(TelcoData2[[#This Row],[Churn]]="Yes",1,0)</f>
        <v>0</v>
      </c>
      <c r="X4822" t="str">
        <f>IF(TelcoData2[[#This Row],[tenure]]&lt;=12,"0-12 Months",
IF(TelcoData2[[#This Row],[tenure]]&lt;=24,"13-24 Months",
IF(TelcoData2[[#This Row],[tenure]]&lt;=36,"25-36 Months",
IF(TelcoData2[[#This Row],[tenure]]&lt;=48,"37-48 Months",
IF(TelcoData2[[#This Row],[tenure]]&lt;=60,"49-60 Months",
"61-72 Months")))))</f>
        <v>49-60 Months</v>
      </c>
    </row>
    <row r="4823" spans="1:24" x14ac:dyDescent="0.3">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s="5">
        <v>2959.8</v>
      </c>
      <c r="U4823" t="s">
        <v>24</v>
      </c>
      <c r="V4823" s="5">
        <f>IFERROR(VALUE(TRIM(TelcoData2[[#This Row],[TotalCharges]])),"")</f>
        <v>2959.8</v>
      </c>
      <c r="W4823">
        <f>IF(TelcoData2[[#This Row],[Churn]]="Yes",1,0)</f>
        <v>0</v>
      </c>
      <c r="X4823" t="str">
        <f>IF(TelcoData2[[#This Row],[tenure]]&lt;=12,"0-12 Months",
IF(TelcoData2[[#This Row],[tenure]]&lt;=24,"13-24 Months",
IF(TelcoData2[[#This Row],[tenure]]&lt;=36,"25-36 Months",
IF(TelcoData2[[#This Row],[tenure]]&lt;=48,"37-48 Months",
IF(TelcoData2[[#This Row],[tenure]]&lt;=60,"49-60 Months",
"61-72 Months")))))</f>
        <v>49-60 Months</v>
      </c>
    </row>
    <row r="4824" spans="1:24" x14ac:dyDescent="0.3">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s="5">
        <v>7559.55</v>
      </c>
      <c r="U4824" t="s">
        <v>24</v>
      </c>
      <c r="V4824" s="5">
        <f>IFERROR(VALUE(TRIM(TelcoData2[[#This Row],[TotalCharges]])),"")</f>
        <v>7559.55</v>
      </c>
      <c r="W4824">
        <f>IF(TelcoData2[[#This Row],[Churn]]="Yes",1,0)</f>
        <v>0</v>
      </c>
      <c r="X4824" t="str">
        <f>IF(TelcoData2[[#This Row],[tenure]]&lt;=12,"0-12 Months",
IF(TelcoData2[[#This Row],[tenure]]&lt;=24,"13-24 Months",
IF(TelcoData2[[#This Row],[tenure]]&lt;=36,"25-36 Months",
IF(TelcoData2[[#This Row],[tenure]]&lt;=48,"37-48 Months",
IF(TelcoData2[[#This Row],[tenure]]&lt;=60,"49-60 Months",
"61-72 Months")))))</f>
        <v>61-72 Months</v>
      </c>
    </row>
    <row r="4825" spans="1:24" x14ac:dyDescent="0.3">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s="5">
        <v>53.95</v>
      </c>
      <c r="U4825" t="s">
        <v>23</v>
      </c>
      <c r="V4825" s="5">
        <f>IFERROR(VALUE(TRIM(TelcoData2[[#This Row],[TotalCharges]])),"")</f>
        <v>53.95</v>
      </c>
      <c r="W4825">
        <f>IF(TelcoData2[[#This Row],[Churn]]="Yes",1,0)</f>
        <v>1</v>
      </c>
      <c r="X4825" t="str">
        <f>IF(TelcoData2[[#This Row],[tenure]]&lt;=12,"0-12 Months",
IF(TelcoData2[[#This Row],[tenure]]&lt;=24,"13-24 Months",
IF(TelcoData2[[#This Row],[tenure]]&lt;=36,"25-36 Months",
IF(TelcoData2[[#This Row],[tenure]]&lt;=48,"37-48 Months",
IF(TelcoData2[[#This Row],[tenure]]&lt;=60,"49-60 Months",
"61-72 Months")))))</f>
        <v>0-12 Months</v>
      </c>
    </row>
    <row r="4826" spans="1:24" x14ac:dyDescent="0.3">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s="5">
        <v>7133.1</v>
      </c>
      <c r="U4826" t="s">
        <v>24</v>
      </c>
      <c r="V4826" s="5">
        <f>IFERROR(VALUE(TRIM(TelcoData2[[#This Row],[TotalCharges]])),"")</f>
        <v>7133.1</v>
      </c>
      <c r="W4826">
        <f>IF(TelcoData2[[#This Row],[Churn]]="Yes",1,0)</f>
        <v>0</v>
      </c>
      <c r="X4826" t="str">
        <f>IF(TelcoData2[[#This Row],[tenure]]&lt;=12,"0-12 Months",
IF(TelcoData2[[#This Row],[tenure]]&lt;=24,"13-24 Months",
IF(TelcoData2[[#This Row],[tenure]]&lt;=36,"25-36 Months",
IF(TelcoData2[[#This Row],[tenure]]&lt;=48,"37-48 Months",
IF(TelcoData2[[#This Row],[tenure]]&lt;=60,"49-60 Months",
"61-72 Months")))))</f>
        <v>61-72 Months</v>
      </c>
    </row>
    <row r="4827" spans="1:24" x14ac:dyDescent="0.3">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s="5">
        <v>1799.3</v>
      </c>
      <c r="U4827" t="s">
        <v>24</v>
      </c>
      <c r="V4827" s="5">
        <f>IFERROR(VALUE(TRIM(TelcoData2[[#This Row],[TotalCharges]])),"")</f>
        <v>1799.3</v>
      </c>
      <c r="W4827">
        <f>IF(TelcoData2[[#This Row],[Churn]]="Yes",1,0)</f>
        <v>0</v>
      </c>
      <c r="X4827" t="str">
        <f>IF(TelcoData2[[#This Row],[tenure]]&lt;=12,"0-12 Months",
IF(TelcoData2[[#This Row],[tenure]]&lt;=24,"13-24 Months",
IF(TelcoData2[[#This Row],[tenure]]&lt;=36,"25-36 Months",
IF(TelcoData2[[#This Row],[tenure]]&lt;=48,"37-48 Months",
IF(TelcoData2[[#This Row],[tenure]]&lt;=60,"49-60 Months",
"61-72 Months")))))</f>
        <v>13-24 Months</v>
      </c>
    </row>
    <row r="4828" spans="1:24" x14ac:dyDescent="0.3">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s="5">
        <v>829.55</v>
      </c>
      <c r="U4828" t="s">
        <v>23</v>
      </c>
      <c r="V4828" s="5">
        <f>IFERROR(VALUE(TRIM(TelcoData2[[#This Row],[TotalCharges]])),"")</f>
        <v>829.55</v>
      </c>
      <c r="W4828">
        <f>IF(TelcoData2[[#This Row],[Churn]]="Yes",1,0)</f>
        <v>1</v>
      </c>
      <c r="X4828" t="str">
        <f>IF(TelcoData2[[#This Row],[tenure]]&lt;=12,"0-12 Months",
IF(TelcoData2[[#This Row],[tenure]]&lt;=24,"13-24 Months",
IF(TelcoData2[[#This Row],[tenure]]&lt;=36,"25-36 Months",
IF(TelcoData2[[#This Row],[tenure]]&lt;=48,"37-48 Months",
IF(TelcoData2[[#This Row],[tenure]]&lt;=60,"49-60 Months",
"61-72 Months")))))</f>
        <v>0-12 Months</v>
      </c>
    </row>
    <row r="4829" spans="1:24" x14ac:dyDescent="0.3">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s="5">
        <v>1312.15</v>
      </c>
      <c r="U4829" t="s">
        <v>23</v>
      </c>
      <c r="V4829" s="5">
        <f>IFERROR(VALUE(TRIM(TelcoData2[[#This Row],[TotalCharges]])),"")</f>
        <v>1312.15</v>
      </c>
      <c r="W4829">
        <f>IF(TelcoData2[[#This Row],[Churn]]="Yes",1,0)</f>
        <v>1</v>
      </c>
      <c r="X4829" t="str">
        <f>IF(TelcoData2[[#This Row],[tenure]]&lt;=12,"0-12 Months",
IF(TelcoData2[[#This Row],[tenure]]&lt;=24,"13-24 Months",
IF(TelcoData2[[#This Row],[tenure]]&lt;=36,"25-36 Months",
IF(TelcoData2[[#This Row],[tenure]]&lt;=48,"37-48 Months",
IF(TelcoData2[[#This Row],[tenure]]&lt;=60,"49-60 Months",
"61-72 Months")))))</f>
        <v>13-24 Months</v>
      </c>
    </row>
    <row r="4830" spans="1:24" x14ac:dyDescent="0.3">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s="5">
        <v>1597.05</v>
      </c>
      <c r="U4830" t="s">
        <v>24</v>
      </c>
      <c r="V4830" s="5">
        <f>IFERROR(VALUE(TRIM(TelcoData2[[#This Row],[TotalCharges]])),"")</f>
        <v>1597.05</v>
      </c>
      <c r="W4830">
        <f>IF(TelcoData2[[#This Row],[Churn]]="Yes",1,0)</f>
        <v>0</v>
      </c>
      <c r="X4830" t="str">
        <f>IF(TelcoData2[[#This Row],[tenure]]&lt;=12,"0-12 Months",
IF(TelcoData2[[#This Row],[tenure]]&lt;=24,"13-24 Months",
IF(TelcoData2[[#This Row],[tenure]]&lt;=36,"25-36 Months",
IF(TelcoData2[[#This Row],[tenure]]&lt;=48,"37-48 Months",
IF(TelcoData2[[#This Row],[tenure]]&lt;=60,"49-60 Months",
"61-72 Months")))))</f>
        <v>37-48 Months</v>
      </c>
    </row>
    <row r="4831" spans="1:24" x14ac:dyDescent="0.3">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s="5">
        <v>524.35</v>
      </c>
      <c r="U4831" t="s">
        <v>24</v>
      </c>
      <c r="V4831" s="5">
        <f>IFERROR(VALUE(TRIM(TelcoData2[[#This Row],[TotalCharges]])),"")</f>
        <v>524.35</v>
      </c>
      <c r="W4831">
        <f>IF(TelcoData2[[#This Row],[Churn]]="Yes",1,0)</f>
        <v>0</v>
      </c>
      <c r="X4831" t="str">
        <f>IF(TelcoData2[[#This Row],[tenure]]&lt;=12,"0-12 Months",
IF(TelcoData2[[#This Row],[tenure]]&lt;=24,"13-24 Months",
IF(TelcoData2[[#This Row],[tenure]]&lt;=36,"25-36 Months",
IF(TelcoData2[[#This Row],[tenure]]&lt;=48,"37-48 Months",
IF(TelcoData2[[#This Row],[tenure]]&lt;=60,"49-60 Months",
"61-72 Months")))))</f>
        <v>0-12 Months</v>
      </c>
    </row>
    <row r="4832" spans="1:24" x14ac:dyDescent="0.3">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s="5">
        <v>4191.45</v>
      </c>
      <c r="U4832" t="s">
        <v>24</v>
      </c>
      <c r="V4832" s="5">
        <f>IFERROR(VALUE(TRIM(TelcoData2[[#This Row],[TotalCharges]])),"")</f>
        <v>4191.45</v>
      </c>
      <c r="W4832">
        <f>IF(TelcoData2[[#This Row],[Churn]]="Yes",1,0)</f>
        <v>0</v>
      </c>
      <c r="X4832" t="str">
        <f>IF(TelcoData2[[#This Row],[tenure]]&lt;=12,"0-12 Months",
IF(TelcoData2[[#This Row],[tenure]]&lt;=24,"13-24 Months",
IF(TelcoData2[[#This Row],[tenure]]&lt;=36,"25-36 Months",
IF(TelcoData2[[#This Row],[tenure]]&lt;=48,"37-48 Months",
IF(TelcoData2[[#This Row],[tenure]]&lt;=60,"49-60 Months",
"61-72 Months")))))</f>
        <v>49-60 Months</v>
      </c>
    </row>
    <row r="4833" spans="1:24" x14ac:dyDescent="0.3">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s="5">
        <v>711.95</v>
      </c>
      <c r="U4833" t="s">
        <v>24</v>
      </c>
      <c r="V4833" s="5">
        <f>IFERROR(VALUE(TRIM(TelcoData2[[#This Row],[TotalCharges]])),"")</f>
        <v>711.95</v>
      </c>
      <c r="W4833">
        <f>IF(TelcoData2[[#This Row],[Churn]]="Yes",1,0)</f>
        <v>0</v>
      </c>
      <c r="X4833" t="str">
        <f>IF(TelcoData2[[#This Row],[tenure]]&lt;=12,"0-12 Months",
IF(TelcoData2[[#This Row],[tenure]]&lt;=24,"13-24 Months",
IF(TelcoData2[[#This Row],[tenure]]&lt;=36,"25-36 Months",
IF(TelcoData2[[#This Row],[tenure]]&lt;=48,"37-48 Months",
IF(TelcoData2[[#This Row],[tenure]]&lt;=60,"49-60 Months",
"61-72 Months")))))</f>
        <v>13-24 Months</v>
      </c>
    </row>
    <row r="4834" spans="1:24" x14ac:dyDescent="0.3">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s="5">
        <v>2201.75</v>
      </c>
      <c r="U4834" t="s">
        <v>24</v>
      </c>
      <c r="V4834" s="5">
        <f>IFERROR(VALUE(TRIM(TelcoData2[[#This Row],[TotalCharges]])),"")</f>
        <v>2201.75</v>
      </c>
      <c r="W4834">
        <f>IF(TelcoData2[[#This Row],[Churn]]="Yes",1,0)</f>
        <v>0</v>
      </c>
      <c r="X4834" t="str">
        <f>IF(TelcoData2[[#This Row],[tenure]]&lt;=12,"0-12 Months",
IF(TelcoData2[[#This Row],[tenure]]&lt;=24,"13-24 Months",
IF(TelcoData2[[#This Row],[tenure]]&lt;=36,"25-36 Months",
IF(TelcoData2[[#This Row],[tenure]]&lt;=48,"37-48 Months",
IF(TelcoData2[[#This Row],[tenure]]&lt;=60,"49-60 Months",
"61-72 Months")))))</f>
        <v>25-36 Months</v>
      </c>
    </row>
    <row r="4835" spans="1:24" x14ac:dyDescent="0.3">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s="5">
        <v>806.95</v>
      </c>
      <c r="U4835" t="s">
        <v>24</v>
      </c>
      <c r="V4835" s="5">
        <f>IFERROR(VALUE(TRIM(TelcoData2[[#This Row],[TotalCharges]])),"")</f>
        <v>806.95</v>
      </c>
      <c r="W4835">
        <f>IF(TelcoData2[[#This Row],[Churn]]="Yes",1,0)</f>
        <v>0</v>
      </c>
      <c r="X4835" t="str">
        <f>IF(TelcoData2[[#This Row],[tenure]]&lt;=12,"0-12 Months",
IF(TelcoData2[[#This Row],[tenure]]&lt;=24,"13-24 Months",
IF(TelcoData2[[#This Row],[tenure]]&lt;=36,"25-36 Months",
IF(TelcoData2[[#This Row],[tenure]]&lt;=48,"37-48 Months",
IF(TelcoData2[[#This Row],[tenure]]&lt;=60,"49-60 Months",
"61-72 Months")))))</f>
        <v>37-48 Months</v>
      </c>
    </row>
    <row r="4836" spans="1:24" x14ac:dyDescent="0.3">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s="5">
        <v>1620.45</v>
      </c>
      <c r="U4836" t="s">
        <v>24</v>
      </c>
      <c r="V4836" s="5">
        <f>IFERROR(VALUE(TRIM(TelcoData2[[#This Row],[TotalCharges]])),"")</f>
        <v>1620.45</v>
      </c>
      <c r="W4836">
        <f>IF(TelcoData2[[#This Row],[Churn]]="Yes",1,0)</f>
        <v>0</v>
      </c>
      <c r="X4836" t="str">
        <f>IF(TelcoData2[[#This Row],[tenure]]&lt;=12,"0-12 Months",
IF(TelcoData2[[#This Row],[tenure]]&lt;=24,"13-24 Months",
IF(TelcoData2[[#This Row],[tenure]]&lt;=36,"25-36 Months",
IF(TelcoData2[[#This Row],[tenure]]&lt;=48,"37-48 Months",
IF(TelcoData2[[#This Row],[tenure]]&lt;=60,"49-60 Months",
"61-72 Months")))))</f>
        <v>61-72 Months</v>
      </c>
    </row>
    <row r="4837" spans="1:24" x14ac:dyDescent="0.3">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s="5">
        <v>6812.95</v>
      </c>
      <c r="U4837" t="s">
        <v>24</v>
      </c>
      <c r="V4837" s="5">
        <f>IFERROR(VALUE(TRIM(TelcoData2[[#This Row],[TotalCharges]])),"")</f>
        <v>6812.95</v>
      </c>
      <c r="W4837">
        <f>IF(TelcoData2[[#This Row],[Churn]]="Yes",1,0)</f>
        <v>0</v>
      </c>
      <c r="X4837" t="str">
        <f>IF(TelcoData2[[#This Row],[tenure]]&lt;=12,"0-12 Months",
IF(TelcoData2[[#This Row],[tenure]]&lt;=24,"13-24 Months",
IF(TelcoData2[[#This Row],[tenure]]&lt;=36,"25-36 Months",
IF(TelcoData2[[#This Row],[tenure]]&lt;=48,"37-48 Months",
IF(TelcoData2[[#This Row],[tenure]]&lt;=60,"49-60 Months",
"61-72 Months")))))</f>
        <v>61-72 Months</v>
      </c>
    </row>
    <row r="4838" spans="1:24" x14ac:dyDescent="0.3">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s="5">
        <v>1837.9</v>
      </c>
      <c r="U4838" t="s">
        <v>24</v>
      </c>
      <c r="V4838" s="5">
        <f>IFERROR(VALUE(TRIM(TelcoData2[[#This Row],[TotalCharges]])),"")</f>
        <v>1837.9</v>
      </c>
      <c r="W4838">
        <f>IF(TelcoData2[[#This Row],[Churn]]="Yes",1,0)</f>
        <v>0</v>
      </c>
      <c r="X4838" t="str">
        <f>IF(TelcoData2[[#This Row],[tenure]]&lt;=12,"0-12 Months",
IF(TelcoData2[[#This Row],[tenure]]&lt;=24,"13-24 Months",
IF(TelcoData2[[#This Row],[tenure]]&lt;=36,"25-36 Months",
IF(TelcoData2[[#This Row],[tenure]]&lt;=48,"37-48 Months",
IF(TelcoData2[[#This Row],[tenure]]&lt;=60,"49-60 Months",
"61-72 Months")))))</f>
        <v>25-36 Months</v>
      </c>
    </row>
    <row r="4839" spans="1:24" x14ac:dyDescent="0.3">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s="5">
        <v>69.8</v>
      </c>
      <c r="U4839" t="s">
        <v>23</v>
      </c>
      <c r="V4839" s="5">
        <f>IFERROR(VALUE(TRIM(TelcoData2[[#This Row],[TotalCharges]])),"")</f>
        <v>69.8</v>
      </c>
      <c r="W4839">
        <f>IF(TelcoData2[[#This Row],[Churn]]="Yes",1,0)</f>
        <v>1</v>
      </c>
      <c r="X4839" t="str">
        <f>IF(TelcoData2[[#This Row],[tenure]]&lt;=12,"0-12 Months",
IF(TelcoData2[[#This Row],[tenure]]&lt;=24,"13-24 Months",
IF(TelcoData2[[#This Row],[tenure]]&lt;=36,"25-36 Months",
IF(TelcoData2[[#This Row],[tenure]]&lt;=48,"37-48 Months",
IF(TelcoData2[[#This Row],[tenure]]&lt;=60,"49-60 Months",
"61-72 Months")))))</f>
        <v>0-12 Months</v>
      </c>
    </row>
    <row r="4840" spans="1:24" x14ac:dyDescent="0.3">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s="5">
        <v>7344.45</v>
      </c>
      <c r="U4840" t="s">
        <v>24</v>
      </c>
      <c r="V4840" s="5">
        <f>IFERROR(VALUE(TRIM(TelcoData2[[#This Row],[TotalCharges]])),"")</f>
        <v>7344.45</v>
      </c>
      <c r="W4840">
        <f>IF(TelcoData2[[#This Row],[Churn]]="Yes",1,0)</f>
        <v>0</v>
      </c>
      <c r="X4840" t="str">
        <f>IF(TelcoData2[[#This Row],[tenure]]&lt;=12,"0-12 Months",
IF(TelcoData2[[#This Row],[tenure]]&lt;=24,"13-24 Months",
IF(TelcoData2[[#This Row],[tenure]]&lt;=36,"25-36 Months",
IF(TelcoData2[[#This Row],[tenure]]&lt;=48,"37-48 Months",
IF(TelcoData2[[#This Row],[tenure]]&lt;=60,"49-60 Months",
"61-72 Months")))))</f>
        <v>61-72 Months</v>
      </c>
    </row>
    <row r="4841" spans="1:24" x14ac:dyDescent="0.3">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s="5">
        <v>545.15</v>
      </c>
      <c r="U4841" t="s">
        <v>23</v>
      </c>
      <c r="V4841" s="5">
        <f>IFERROR(VALUE(TRIM(TelcoData2[[#This Row],[TotalCharges]])),"")</f>
        <v>545.15</v>
      </c>
      <c r="W4841">
        <f>IF(TelcoData2[[#This Row],[Churn]]="Yes",1,0)</f>
        <v>1</v>
      </c>
      <c r="X4841" t="str">
        <f>IF(TelcoData2[[#This Row],[tenure]]&lt;=12,"0-12 Months",
IF(TelcoData2[[#This Row],[tenure]]&lt;=24,"13-24 Months",
IF(TelcoData2[[#This Row],[tenure]]&lt;=36,"25-36 Months",
IF(TelcoData2[[#This Row],[tenure]]&lt;=48,"37-48 Months",
IF(TelcoData2[[#This Row],[tenure]]&lt;=60,"49-60 Months",
"61-72 Months")))))</f>
        <v>0-12 Months</v>
      </c>
    </row>
    <row r="4842" spans="1:24" x14ac:dyDescent="0.3">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s="5">
        <v>1500.25</v>
      </c>
      <c r="U4842" t="s">
        <v>24</v>
      </c>
      <c r="V4842" s="5">
        <f>IFERROR(VALUE(TRIM(TelcoData2[[#This Row],[TotalCharges]])),"")</f>
        <v>1500.25</v>
      </c>
      <c r="W4842">
        <f>IF(TelcoData2[[#This Row],[Churn]]="Yes",1,0)</f>
        <v>0</v>
      </c>
      <c r="X4842" t="str">
        <f>IF(TelcoData2[[#This Row],[tenure]]&lt;=12,"0-12 Months",
IF(TelcoData2[[#This Row],[tenure]]&lt;=24,"13-24 Months",
IF(TelcoData2[[#This Row],[tenure]]&lt;=36,"25-36 Months",
IF(TelcoData2[[#This Row],[tenure]]&lt;=48,"37-48 Months",
IF(TelcoData2[[#This Row],[tenure]]&lt;=60,"49-60 Months",
"61-72 Months")))))</f>
        <v>37-48 Months</v>
      </c>
    </row>
    <row r="4843" spans="1:24" x14ac:dyDescent="0.3">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s="5">
        <v>2283.15</v>
      </c>
      <c r="U4843" t="s">
        <v>24</v>
      </c>
      <c r="V4843" s="5">
        <f>IFERROR(VALUE(TRIM(TelcoData2[[#This Row],[TotalCharges]])),"")</f>
        <v>2283.15</v>
      </c>
      <c r="W4843">
        <f>IF(TelcoData2[[#This Row],[Churn]]="Yes",1,0)</f>
        <v>0</v>
      </c>
      <c r="X4843" t="str">
        <f>IF(TelcoData2[[#This Row],[tenure]]&lt;=12,"0-12 Months",
IF(TelcoData2[[#This Row],[tenure]]&lt;=24,"13-24 Months",
IF(TelcoData2[[#This Row],[tenure]]&lt;=36,"25-36 Months",
IF(TelcoData2[[#This Row],[tenure]]&lt;=48,"37-48 Months",
IF(TelcoData2[[#This Row],[tenure]]&lt;=60,"49-60 Months",
"61-72 Months")))))</f>
        <v>13-24 Months</v>
      </c>
    </row>
    <row r="4844" spans="1:24" x14ac:dyDescent="0.3">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s="5">
        <v>494.05</v>
      </c>
      <c r="U4844" t="s">
        <v>23</v>
      </c>
      <c r="V4844" s="5">
        <f>IFERROR(VALUE(TRIM(TelcoData2[[#This Row],[TotalCharges]])),"")</f>
        <v>494.05</v>
      </c>
      <c r="W4844">
        <f>IF(TelcoData2[[#This Row],[Churn]]="Yes",1,0)</f>
        <v>1</v>
      </c>
      <c r="X4844" t="str">
        <f>IF(TelcoData2[[#This Row],[tenure]]&lt;=12,"0-12 Months",
IF(TelcoData2[[#This Row],[tenure]]&lt;=24,"13-24 Months",
IF(TelcoData2[[#This Row],[tenure]]&lt;=36,"25-36 Months",
IF(TelcoData2[[#This Row],[tenure]]&lt;=48,"37-48 Months",
IF(TelcoData2[[#This Row],[tenure]]&lt;=60,"49-60 Months",
"61-72 Months")))))</f>
        <v>0-12 Months</v>
      </c>
    </row>
    <row r="4845" spans="1:24" x14ac:dyDescent="0.3">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s="5">
        <v>1376.5</v>
      </c>
      <c r="U4845" t="s">
        <v>24</v>
      </c>
      <c r="V4845" s="5">
        <f>IFERROR(VALUE(TRIM(TelcoData2[[#This Row],[TotalCharges]])),"")</f>
        <v>1376.5</v>
      </c>
      <c r="W4845">
        <f>IF(TelcoData2[[#This Row],[Churn]]="Yes",1,0)</f>
        <v>0</v>
      </c>
      <c r="X4845" t="str">
        <f>IF(TelcoData2[[#This Row],[tenure]]&lt;=12,"0-12 Months",
IF(TelcoData2[[#This Row],[tenure]]&lt;=24,"13-24 Months",
IF(TelcoData2[[#This Row],[tenure]]&lt;=36,"25-36 Months",
IF(TelcoData2[[#This Row],[tenure]]&lt;=48,"37-48 Months",
IF(TelcoData2[[#This Row],[tenure]]&lt;=60,"49-60 Months",
"61-72 Months")))))</f>
        <v>61-72 Months</v>
      </c>
    </row>
    <row r="4846" spans="1:24" x14ac:dyDescent="0.3">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s="5">
        <v>755.4</v>
      </c>
      <c r="U4846" t="s">
        <v>24</v>
      </c>
      <c r="V4846" s="5">
        <f>IFERROR(VALUE(TRIM(TelcoData2[[#This Row],[TotalCharges]])),"")</f>
        <v>755.4</v>
      </c>
      <c r="W4846">
        <f>IF(TelcoData2[[#This Row],[Churn]]="Yes",1,0)</f>
        <v>0</v>
      </c>
      <c r="X4846" t="str">
        <f>IF(TelcoData2[[#This Row],[tenure]]&lt;=12,"0-12 Months",
IF(TelcoData2[[#This Row],[tenure]]&lt;=24,"13-24 Months",
IF(TelcoData2[[#This Row],[tenure]]&lt;=36,"25-36 Months",
IF(TelcoData2[[#This Row],[tenure]]&lt;=48,"37-48 Months",
IF(TelcoData2[[#This Row],[tenure]]&lt;=60,"49-60 Months",
"61-72 Months")))))</f>
        <v>37-48 Months</v>
      </c>
    </row>
    <row r="4847" spans="1:24" x14ac:dyDescent="0.3">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s="5">
        <v>825.4</v>
      </c>
      <c r="U4847" t="s">
        <v>24</v>
      </c>
      <c r="V4847" s="5">
        <f>IFERROR(VALUE(TRIM(TelcoData2[[#This Row],[TotalCharges]])),"")</f>
        <v>825.4</v>
      </c>
      <c r="W4847">
        <f>IF(TelcoData2[[#This Row],[Churn]]="Yes",1,0)</f>
        <v>0</v>
      </c>
      <c r="X4847" t="str">
        <f>IF(TelcoData2[[#This Row],[tenure]]&lt;=12,"0-12 Months",
IF(TelcoData2[[#This Row],[tenure]]&lt;=24,"13-24 Months",
IF(TelcoData2[[#This Row],[tenure]]&lt;=36,"25-36 Months",
IF(TelcoData2[[#This Row],[tenure]]&lt;=48,"37-48 Months",
IF(TelcoData2[[#This Row],[tenure]]&lt;=60,"49-60 Months",
"61-72 Months")))))</f>
        <v>13-24 Months</v>
      </c>
    </row>
    <row r="4848" spans="1:24" x14ac:dyDescent="0.3">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s="5">
        <v>488.65</v>
      </c>
      <c r="U4848" t="s">
        <v>24</v>
      </c>
      <c r="V4848" s="5">
        <f>IFERROR(VALUE(TRIM(TelcoData2[[#This Row],[TotalCharges]])),"")</f>
        <v>488.65</v>
      </c>
      <c r="W4848">
        <f>IF(TelcoData2[[#This Row],[Churn]]="Yes",1,0)</f>
        <v>0</v>
      </c>
      <c r="X4848" t="str">
        <f>IF(TelcoData2[[#This Row],[tenure]]&lt;=12,"0-12 Months",
IF(TelcoData2[[#This Row],[tenure]]&lt;=24,"13-24 Months",
IF(TelcoData2[[#This Row],[tenure]]&lt;=36,"25-36 Months",
IF(TelcoData2[[#This Row],[tenure]]&lt;=48,"37-48 Months",
IF(TelcoData2[[#This Row],[tenure]]&lt;=60,"49-60 Months",
"61-72 Months")))))</f>
        <v>0-12 Months</v>
      </c>
    </row>
    <row r="4849" spans="1:24" x14ac:dyDescent="0.3">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s="5">
        <v>2841.55</v>
      </c>
      <c r="U4849" t="s">
        <v>23</v>
      </c>
      <c r="V4849" s="5">
        <f>IFERROR(VALUE(TRIM(TelcoData2[[#This Row],[TotalCharges]])),"")</f>
        <v>2841.55</v>
      </c>
      <c r="W4849">
        <f>IF(TelcoData2[[#This Row],[Churn]]="Yes",1,0)</f>
        <v>1</v>
      </c>
      <c r="X4849" t="str">
        <f>IF(TelcoData2[[#This Row],[tenure]]&lt;=12,"0-12 Months",
IF(TelcoData2[[#This Row],[tenure]]&lt;=24,"13-24 Months",
IF(TelcoData2[[#This Row],[tenure]]&lt;=36,"25-36 Months",
IF(TelcoData2[[#This Row],[tenure]]&lt;=48,"37-48 Months",
IF(TelcoData2[[#This Row],[tenure]]&lt;=60,"49-60 Months",
"61-72 Months")))))</f>
        <v>37-48 Months</v>
      </c>
    </row>
    <row r="4850" spans="1:24" x14ac:dyDescent="0.3">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s="5">
        <v>486.85</v>
      </c>
      <c r="U4850" t="s">
        <v>23</v>
      </c>
      <c r="V4850" s="5">
        <f>IFERROR(VALUE(TRIM(TelcoData2[[#This Row],[TotalCharges]])),"")</f>
        <v>486.85</v>
      </c>
      <c r="W4850">
        <f>IF(TelcoData2[[#This Row],[Churn]]="Yes",1,0)</f>
        <v>1</v>
      </c>
      <c r="X4850" t="str">
        <f>IF(TelcoData2[[#This Row],[tenure]]&lt;=12,"0-12 Months",
IF(TelcoData2[[#This Row],[tenure]]&lt;=24,"13-24 Months",
IF(TelcoData2[[#This Row],[tenure]]&lt;=36,"25-36 Months",
IF(TelcoData2[[#This Row],[tenure]]&lt;=48,"37-48 Months",
IF(TelcoData2[[#This Row],[tenure]]&lt;=60,"49-60 Months",
"61-72 Months")))))</f>
        <v>0-12 Months</v>
      </c>
    </row>
    <row r="4851" spans="1:24" x14ac:dyDescent="0.3">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s="5">
        <v>2075.1</v>
      </c>
      <c r="U4851" t="s">
        <v>24</v>
      </c>
      <c r="V4851" s="5">
        <f>IFERROR(VALUE(TRIM(TelcoData2[[#This Row],[TotalCharges]])),"")</f>
        <v>2075.1</v>
      </c>
      <c r="W4851">
        <f>IF(TelcoData2[[#This Row],[Churn]]="Yes",1,0)</f>
        <v>0</v>
      </c>
      <c r="X4851" t="str">
        <f>IF(TelcoData2[[#This Row],[tenure]]&lt;=12,"0-12 Months",
IF(TelcoData2[[#This Row],[tenure]]&lt;=24,"13-24 Months",
IF(TelcoData2[[#This Row],[tenure]]&lt;=36,"25-36 Months",
IF(TelcoData2[[#This Row],[tenure]]&lt;=48,"37-48 Months",
IF(TelcoData2[[#This Row],[tenure]]&lt;=60,"49-60 Months",
"61-72 Months")))))</f>
        <v>37-48 Months</v>
      </c>
    </row>
    <row r="4852" spans="1:24" x14ac:dyDescent="0.3">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s="5">
        <v>5299.65</v>
      </c>
      <c r="U4852" t="s">
        <v>24</v>
      </c>
      <c r="V4852" s="5">
        <f>IFERROR(VALUE(TRIM(TelcoData2[[#This Row],[TotalCharges]])),"")</f>
        <v>5299.65</v>
      </c>
      <c r="W4852">
        <f>IF(TelcoData2[[#This Row],[Churn]]="Yes",1,0)</f>
        <v>0</v>
      </c>
      <c r="X4852" t="str">
        <f>IF(TelcoData2[[#This Row],[tenure]]&lt;=12,"0-12 Months",
IF(TelcoData2[[#This Row],[tenure]]&lt;=24,"13-24 Months",
IF(TelcoData2[[#This Row],[tenure]]&lt;=36,"25-36 Months",
IF(TelcoData2[[#This Row],[tenure]]&lt;=48,"37-48 Months",
IF(TelcoData2[[#This Row],[tenure]]&lt;=60,"49-60 Months",
"61-72 Months")))))</f>
        <v>49-60 Months</v>
      </c>
    </row>
    <row r="4853" spans="1:24" x14ac:dyDescent="0.3">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s="5">
        <v>204.7</v>
      </c>
      <c r="U4853" t="s">
        <v>23</v>
      </c>
      <c r="V4853" s="5">
        <f>IFERROR(VALUE(TRIM(TelcoData2[[#This Row],[TotalCharges]])),"")</f>
        <v>204.7</v>
      </c>
      <c r="W4853">
        <f>IF(TelcoData2[[#This Row],[Churn]]="Yes",1,0)</f>
        <v>1</v>
      </c>
      <c r="X4853" t="str">
        <f>IF(TelcoData2[[#This Row],[tenure]]&lt;=12,"0-12 Months",
IF(TelcoData2[[#This Row],[tenure]]&lt;=24,"13-24 Months",
IF(TelcoData2[[#This Row],[tenure]]&lt;=36,"25-36 Months",
IF(TelcoData2[[#This Row],[tenure]]&lt;=48,"37-48 Months",
IF(TelcoData2[[#This Row],[tenure]]&lt;=60,"49-60 Months",
"61-72 Months")))))</f>
        <v>0-12 Months</v>
      </c>
    </row>
    <row r="4854" spans="1:24" x14ac:dyDescent="0.3">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s="5">
        <v>1356.3</v>
      </c>
      <c r="U4854" t="s">
        <v>24</v>
      </c>
      <c r="V4854" s="5">
        <f>IFERROR(VALUE(TRIM(TelcoData2[[#This Row],[TotalCharges]])),"")</f>
        <v>1356.3</v>
      </c>
      <c r="W4854">
        <f>IF(TelcoData2[[#This Row],[Churn]]="Yes",1,0)</f>
        <v>0</v>
      </c>
      <c r="X4854" t="str">
        <f>IF(TelcoData2[[#This Row],[tenure]]&lt;=12,"0-12 Months",
IF(TelcoData2[[#This Row],[tenure]]&lt;=24,"13-24 Months",
IF(TelcoData2[[#This Row],[tenure]]&lt;=36,"25-36 Months",
IF(TelcoData2[[#This Row],[tenure]]&lt;=48,"37-48 Months",
IF(TelcoData2[[#This Row],[tenure]]&lt;=60,"49-60 Months",
"61-72 Months")))))</f>
        <v>61-72 Months</v>
      </c>
    </row>
    <row r="4855" spans="1:24" x14ac:dyDescent="0.3">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s="5">
        <v>5042.75</v>
      </c>
      <c r="U4855" t="s">
        <v>24</v>
      </c>
      <c r="V4855" s="5">
        <f>IFERROR(VALUE(TRIM(TelcoData2[[#This Row],[TotalCharges]])),"")</f>
        <v>5042.75</v>
      </c>
      <c r="W4855">
        <f>IF(TelcoData2[[#This Row],[Churn]]="Yes",1,0)</f>
        <v>0</v>
      </c>
      <c r="X4855" t="str">
        <f>IF(TelcoData2[[#This Row],[tenure]]&lt;=12,"0-12 Months",
IF(TelcoData2[[#This Row],[tenure]]&lt;=24,"13-24 Months",
IF(TelcoData2[[#This Row],[tenure]]&lt;=36,"25-36 Months",
IF(TelcoData2[[#This Row],[tenure]]&lt;=48,"37-48 Months",
IF(TelcoData2[[#This Row],[tenure]]&lt;=60,"49-60 Months",
"61-72 Months")))))</f>
        <v>49-60 Months</v>
      </c>
    </row>
    <row r="4856" spans="1:24" x14ac:dyDescent="0.3">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s="5">
        <v>812.4</v>
      </c>
      <c r="U4856" t="s">
        <v>24</v>
      </c>
      <c r="V4856" s="5">
        <f>IFERROR(VALUE(TRIM(TelcoData2[[#This Row],[TotalCharges]])),"")</f>
        <v>812.4</v>
      </c>
      <c r="W4856">
        <f>IF(TelcoData2[[#This Row],[Churn]]="Yes",1,0)</f>
        <v>0</v>
      </c>
      <c r="X4856" t="str">
        <f>IF(TelcoData2[[#This Row],[tenure]]&lt;=12,"0-12 Months",
IF(TelcoData2[[#This Row],[tenure]]&lt;=24,"13-24 Months",
IF(TelcoData2[[#This Row],[tenure]]&lt;=36,"25-36 Months",
IF(TelcoData2[[#This Row],[tenure]]&lt;=48,"37-48 Months",
IF(TelcoData2[[#This Row],[tenure]]&lt;=60,"49-60 Months",
"61-72 Months")))))</f>
        <v>13-24 Months</v>
      </c>
    </row>
    <row r="4857" spans="1:24" x14ac:dyDescent="0.3">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s="5">
        <v>6605.55</v>
      </c>
      <c r="U4857" t="s">
        <v>24</v>
      </c>
      <c r="V4857" s="5">
        <f>IFERROR(VALUE(TRIM(TelcoData2[[#This Row],[TotalCharges]])),"")</f>
        <v>6605.55</v>
      </c>
      <c r="W4857">
        <f>IF(TelcoData2[[#This Row],[Churn]]="Yes",1,0)</f>
        <v>0</v>
      </c>
      <c r="X4857" t="str">
        <f>IF(TelcoData2[[#This Row],[tenure]]&lt;=12,"0-12 Months",
IF(TelcoData2[[#This Row],[tenure]]&lt;=24,"13-24 Months",
IF(TelcoData2[[#This Row],[tenure]]&lt;=36,"25-36 Months",
IF(TelcoData2[[#This Row],[tenure]]&lt;=48,"37-48 Months",
IF(TelcoData2[[#This Row],[tenure]]&lt;=60,"49-60 Months",
"61-72 Months")))))</f>
        <v>61-72 Months</v>
      </c>
    </row>
    <row r="4858" spans="1:24" x14ac:dyDescent="0.3">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s="5">
        <v>2995.45</v>
      </c>
      <c r="U4858" t="s">
        <v>23</v>
      </c>
      <c r="V4858" s="5">
        <f>IFERROR(VALUE(TRIM(TelcoData2[[#This Row],[TotalCharges]])),"")</f>
        <v>2995.45</v>
      </c>
      <c r="W4858">
        <f>IF(TelcoData2[[#This Row],[Churn]]="Yes",1,0)</f>
        <v>1</v>
      </c>
      <c r="X4858" t="str">
        <f>IF(TelcoData2[[#This Row],[tenure]]&lt;=12,"0-12 Months",
IF(TelcoData2[[#This Row],[tenure]]&lt;=24,"13-24 Months",
IF(TelcoData2[[#This Row],[tenure]]&lt;=36,"25-36 Months",
IF(TelcoData2[[#This Row],[tenure]]&lt;=48,"37-48 Months",
IF(TelcoData2[[#This Row],[tenure]]&lt;=60,"49-60 Months",
"61-72 Months")))))</f>
        <v>25-36 Months</v>
      </c>
    </row>
    <row r="4859" spans="1:24" x14ac:dyDescent="0.3">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s="5">
        <v>505.95</v>
      </c>
      <c r="U4859" t="s">
        <v>24</v>
      </c>
      <c r="V4859" s="5">
        <f>IFERROR(VALUE(TRIM(TelcoData2[[#This Row],[TotalCharges]])),"")</f>
        <v>505.95</v>
      </c>
      <c r="W4859">
        <f>IF(TelcoData2[[#This Row],[Churn]]="Yes",1,0)</f>
        <v>0</v>
      </c>
      <c r="X4859" t="str">
        <f>IF(TelcoData2[[#This Row],[tenure]]&lt;=12,"0-12 Months",
IF(TelcoData2[[#This Row],[tenure]]&lt;=24,"13-24 Months",
IF(TelcoData2[[#This Row],[tenure]]&lt;=36,"25-36 Months",
IF(TelcoData2[[#This Row],[tenure]]&lt;=48,"37-48 Months",
IF(TelcoData2[[#This Row],[tenure]]&lt;=60,"49-60 Months",
"61-72 Months")))))</f>
        <v>13-24 Months</v>
      </c>
    </row>
    <row r="4860" spans="1:24" x14ac:dyDescent="0.3">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s="5">
        <v>3509.4</v>
      </c>
      <c r="U4860" t="s">
        <v>24</v>
      </c>
      <c r="V4860" s="5">
        <f>IFERROR(VALUE(TRIM(TelcoData2[[#This Row],[TotalCharges]])),"")</f>
        <v>3509.4</v>
      </c>
      <c r="W4860">
        <f>IF(TelcoData2[[#This Row],[Churn]]="Yes",1,0)</f>
        <v>0</v>
      </c>
      <c r="X4860" t="str">
        <f>IF(TelcoData2[[#This Row],[tenure]]&lt;=12,"0-12 Months",
IF(TelcoData2[[#This Row],[tenure]]&lt;=24,"13-24 Months",
IF(TelcoData2[[#This Row],[tenure]]&lt;=36,"25-36 Months",
IF(TelcoData2[[#This Row],[tenure]]&lt;=48,"37-48 Months",
IF(TelcoData2[[#This Row],[tenure]]&lt;=60,"49-60 Months",
"61-72 Months")))))</f>
        <v>49-60 Months</v>
      </c>
    </row>
    <row r="4861" spans="1:24" x14ac:dyDescent="0.3">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s="5">
        <v>6991.9</v>
      </c>
      <c r="U4861" t="s">
        <v>24</v>
      </c>
      <c r="V4861" s="5">
        <f>IFERROR(VALUE(TRIM(TelcoData2[[#This Row],[TotalCharges]])),"")</f>
        <v>6991.9</v>
      </c>
      <c r="W4861">
        <f>IF(TelcoData2[[#This Row],[Churn]]="Yes",1,0)</f>
        <v>0</v>
      </c>
      <c r="X4861" t="str">
        <f>IF(TelcoData2[[#This Row],[tenure]]&lt;=12,"0-12 Months",
IF(TelcoData2[[#This Row],[tenure]]&lt;=24,"13-24 Months",
IF(TelcoData2[[#This Row],[tenure]]&lt;=36,"25-36 Months",
IF(TelcoData2[[#This Row],[tenure]]&lt;=48,"37-48 Months",
IF(TelcoData2[[#This Row],[tenure]]&lt;=60,"49-60 Months",
"61-72 Months")))))</f>
        <v>61-72 Months</v>
      </c>
    </row>
    <row r="4862" spans="1:24" x14ac:dyDescent="0.3">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s="5">
        <v>590.35</v>
      </c>
      <c r="U4862" t="s">
        <v>24</v>
      </c>
      <c r="V4862" s="5">
        <f>IFERROR(VALUE(TRIM(TelcoData2[[#This Row],[TotalCharges]])),"")</f>
        <v>590.35</v>
      </c>
      <c r="W4862">
        <f>IF(TelcoData2[[#This Row],[Churn]]="Yes",1,0)</f>
        <v>0</v>
      </c>
      <c r="X4862" t="str">
        <f>IF(TelcoData2[[#This Row],[tenure]]&lt;=12,"0-12 Months",
IF(TelcoData2[[#This Row],[tenure]]&lt;=24,"13-24 Months",
IF(TelcoData2[[#This Row],[tenure]]&lt;=36,"25-36 Months",
IF(TelcoData2[[#This Row],[tenure]]&lt;=48,"37-48 Months",
IF(TelcoData2[[#This Row],[tenure]]&lt;=60,"49-60 Months",
"61-72 Months")))))</f>
        <v>13-24 Months</v>
      </c>
    </row>
    <row r="4863" spans="1:24" x14ac:dyDescent="0.3">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s="5">
        <v>2789.7</v>
      </c>
      <c r="U4863" t="s">
        <v>24</v>
      </c>
      <c r="V4863" s="5">
        <f>IFERROR(VALUE(TRIM(TelcoData2[[#This Row],[TotalCharges]])),"")</f>
        <v>2789.7</v>
      </c>
      <c r="W4863">
        <f>IF(TelcoData2[[#This Row],[Churn]]="Yes",1,0)</f>
        <v>0</v>
      </c>
      <c r="X4863" t="str">
        <f>IF(TelcoData2[[#This Row],[tenure]]&lt;=12,"0-12 Months",
IF(TelcoData2[[#This Row],[tenure]]&lt;=24,"13-24 Months",
IF(TelcoData2[[#This Row],[tenure]]&lt;=36,"25-36 Months",
IF(TelcoData2[[#This Row],[tenure]]&lt;=48,"37-48 Months",
IF(TelcoData2[[#This Row],[tenure]]&lt;=60,"49-60 Months",
"61-72 Months")))))</f>
        <v>37-48 Months</v>
      </c>
    </row>
    <row r="4864" spans="1:24" x14ac:dyDescent="0.3">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s="5">
        <v>137.94999999999999</v>
      </c>
      <c r="U4864" t="s">
        <v>23</v>
      </c>
      <c r="V4864" s="5">
        <f>IFERROR(VALUE(TRIM(TelcoData2[[#This Row],[TotalCharges]])),"")</f>
        <v>137.94999999999999</v>
      </c>
      <c r="W4864">
        <f>IF(TelcoData2[[#This Row],[Churn]]="Yes",1,0)</f>
        <v>1</v>
      </c>
      <c r="X4864" t="str">
        <f>IF(TelcoData2[[#This Row],[tenure]]&lt;=12,"0-12 Months",
IF(TelcoData2[[#This Row],[tenure]]&lt;=24,"13-24 Months",
IF(TelcoData2[[#This Row],[tenure]]&lt;=36,"25-36 Months",
IF(TelcoData2[[#This Row],[tenure]]&lt;=48,"37-48 Months",
IF(TelcoData2[[#This Row],[tenure]]&lt;=60,"49-60 Months",
"61-72 Months")))))</f>
        <v>0-12 Months</v>
      </c>
    </row>
    <row r="4865" spans="1:24" x14ac:dyDescent="0.3">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s="5">
        <v>1123.1500000000001</v>
      </c>
      <c r="U4865" t="s">
        <v>24</v>
      </c>
      <c r="V4865" s="5">
        <f>IFERROR(VALUE(TRIM(TelcoData2[[#This Row],[TotalCharges]])),"")</f>
        <v>1123.1500000000001</v>
      </c>
      <c r="W4865">
        <f>IF(TelcoData2[[#This Row],[Churn]]="Yes",1,0)</f>
        <v>0</v>
      </c>
      <c r="X4865" t="str">
        <f>IF(TelcoData2[[#This Row],[tenure]]&lt;=12,"0-12 Months",
IF(TelcoData2[[#This Row],[tenure]]&lt;=24,"13-24 Months",
IF(TelcoData2[[#This Row],[tenure]]&lt;=36,"25-36 Months",
IF(TelcoData2[[#This Row],[tenure]]&lt;=48,"37-48 Months",
IF(TelcoData2[[#This Row],[tenure]]&lt;=60,"49-60 Months",
"61-72 Months")))))</f>
        <v>49-60 Months</v>
      </c>
    </row>
    <row r="4866" spans="1:24" x14ac:dyDescent="0.3">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s="5">
        <v>7953.25</v>
      </c>
      <c r="U4866" t="s">
        <v>24</v>
      </c>
      <c r="V4866" s="5">
        <f>IFERROR(VALUE(TRIM(TelcoData2[[#This Row],[TotalCharges]])),"")</f>
        <v>7953.25</v>
      </c>
      <c r="W4866">
        <f>IF(TelcoData2[[#This Row],[Churn]]="Yes",1,0)</f>
        <v>0</v>
      </c>
      <c r="X4866" t="str">
        <f>IF(TelcoData2[[#This Row],[tenure]]&lt;=12,"0-12 Months",
IF(TelcoData2[[#This Row],[tenure]]&lt;=24,"13-24 Months",
IF(TelcoData2[[#This Row],[tenure]]&lt;=36,"25-36 Months",
IF(TelcoData2[[#This Row],[tenure]]&lt;=48,"37-48 Months",
IF(TelcoData2[[#This Row],[tenure]]&lt;=60,"49-60 Months",
"61-72 Months")))))</f>
        <v>61-72 Months</v>
      </c>
    </row>
    <row r="4867" spans="1:24" x14ac:dyDescent="0.3">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s="5">
        <v>349.8</v>
      </c>
      <c r="U4867" t="s">
        <v>24</v>
      </c>
      <c r="V4867" s="5">
        <f>IFERROR(VALUE(TRIM(TelcoData2[[#This Row],[TotalCharges]])),"")</f>
        <v>349.8</v>
      </c>
      <c r="W4867">
        <f>IF(TelcoData2[[#This Row],[Churn]]="Yes",1,0)</f>
        <v>0</v>
      </c>
      <c r="X4867" t="str">
        <f>IF(TelcoData2[[#This Row],[tenure]]&lt;=12,"0-12 Months",
IF(TelcoData2[[#This Row],[tenure]]&lt;=24,"13-24 Months",
IF(TelcoData2[[#This Row],[tenure]]&lt;=36,"25-36 Months",
IF(TelcoData2[[#This Row],[tenure]]&lt;=48,"37-48 Months",
IF(TelcoData2[[#This Row],[tenure]]&lt;=60,"49-60 Months",
"61-72 Months")))))</f>
        <v>0-12 Months</v>
      </c>
    </row>
    <row r="4868" spans="1:24" x14ac:dyDescent="0.3">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s="5">
        <v>1067.05</v>
      </c>
      <c r="U4868" t="s">
        <v>24</v>
      </c>
      <c r="V4868" s="5">
        <f>IFERROR(VALUE(TRIM(TelcoData2[[#This Row],[TotalCharges]])),"")</f>
        <v>1067.05</v>
      </c>
      <c r="W4868">
        <f>IF(TelcoData2[[#This Row],[Churn]]="Yes",1,0)</f>
        <v>0</v>
      </c>
      <c r="X4868" t="str">
        <f>IF(TelcoData2[[#This Row],[tenure]]&lt;=12,"0-12 Months",
IF(TelcoData2[[#This Row],[tenure]]&lt;=24,"13-24 Months",
IF(TelcoData2[[#This Row],[tenure]]&lt;=36,"25-36 Months",
IF(TelcoData2[[#This Row],[tenure]]&lt;=48,"37-48 Months",
IF(TelcoData2[[#This Row],[tenure]]&lt;=60,"49-60 Months",
"61-72 Months")))))</f>
        <v>13-24 Months</v>
      </c>
    </row>
    <row r="4869" spans="1:24" x14ac:dyDescent="0.3">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s="5">
        <v>3527.3</v>
      </c>
      <c r="U4869" t="s">
        <v>24</v>
      </c>
      <c r="V4869" s="5">
        <f>IFERROR(VALUE(TRIM(TelcoData2[[#This Row],[TotalCharges]])),"")</f>
        <v>3527.3</v>
      </c>
      <c r="W4869">
        <f>IF(TelcoData2[[#This Row],[Churn]]="Yes",1,0)</f>
        <v>0</v>
      </c>
      <c r="X4869" t="str">
        <f>IF(TelcoData2[[#This Row],[tenure]]&lt;=12,"0-12 Months",
IF(TelcoData2[[#This Row],[tenure]]&lt;=24,"13-24 Months",
IF(TelcoData2[[#This Row],[tenure]]&lt;=36,"25-36 Months",
IF(TelcoData2[[#This Row],[tenure]]&lt;=48,"37-48 Months",
IF(TelcoData2[[#This Row],[tenure]]&lt;=60,"49-60 Months",
"61-72 Months")))))</f>
        <v>25-36 Months</v>
      </c>
    </row>
    <row r="4870" spans="1:24" x14ac:dyDescent="0.3">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s="5">
        <v>3762</v>
      </c>
      <c r="U4870" t="s">
        <v>23</v>
      </c>
      <c r="V4870" s="5">
        <f>IFERROR(VALUE(TRIM(TelcoData2[[#This Row],[TotalCharges]])),"")</f>
        <v>3762</v>
      </c>
      <c r="W4870">
        <f>IF(TelcoData2[[#This Row],[Churn]]="Yes",1,0)</f>
        <v>1</v>
      </c>
      <c r="X4870" t="str">
        <f>IF(TelcoData2[[#This Row],[tenure]]&lt;=12,"0-12 Months",
IF(TelcoData2[[#This Row],[tenure]]&lt;=24,"13-24 Months",
IF(TelcoData2[[#This Row],[tenure]]&lt;=36,"25-36 Months",
IF(TelcoData2[[#This Row],[tenure]]&lt;=48,"37-48 Months",
IF(TelcoData2[[#This Row],[tenure]]&lt;=60,"49-60 Months",
"61-72 Months")))))</f>
        <v>37-48 Months</v>
      </c>
    </row>
    <row r="4871" spans="1:24" x14ac:dyDescent="0.3">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s="5">
        <v>1248.9000000000001</v>
      </c>
      <c r="U4871" t="s">
        <v>24</v>
      </c>
      <c r="V4871" s="5">
        <f>IFERROR(VALUE(TRIM(TelcoData2[[#This Row],[TotalCharges]])),"")</f>
        <v>1248.9000000000001</v>
      </c>
      <c r="W4871">
        <f>IF(TelcoData2[[#This Row],[Churn]]="Yes",1,0)</f>
        <v>0</v>
      </c>
      <c r="X4871" t="str">
        <f>IF(TelcoData2[[#This Row],[tenure]]&lt;=12,"0-12 Months",
IF(TelcoData2[[#This Row],[tenure]]&lt;=24,"13-24 Months",
IF(TelcoData2[[#This Row],[tenure]]&lt;=36,"25-36 Months",
IF(TelcoData2[[#This Row],[tenure]]&lt;=48,"37-48 Months",
IF(TelcoData2[[#This Row],[tenure]]&lt;=60,"49-60 Months",
"61-72 Months")))))</f>
        <v>13-24 Months</v>
      </c>
    </row>
    <row r="4872" spans="1:24" x14ac:dyDescent="0.3">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s="5">
        <v>3035.35</v>
      </c>
      <c r="U4872" t="s">
        <v>24</v>
      </c>
      <c r="V4872" s="5">
        <f>IFERROR(VALUE(TRIM(TelcoData2[[#This Row],[TotalCharges]])),"")</f>
        <v>3035.35</v>
      </c>
      <c r="W4872">
        <f>IF(TelcoData2[[#This Row],[Churn]]="Yes",1,0)</f>
        <v>0</v>
      </c>
      <c r="X4872" t="str">
        <f>IF(TelcoData2[[#This Row],[tenure]]&lt;=12,"0-12 Months",
IF(TelcoData2[[#This Row],[tenure]]&lt;=24,"13-24 Months",
IF(TelcoData2[[#This Row],[tenure]]&lt;=36,"25-36 Months",
IF(TelcoData2[[#This Row],[tenure]]&lt;=48,"37-48 Months",
IF(TelcoData2[[#This Row],[tenure]]&lt;=60,"49-60 Months",
"61-72 Months")))))</f>
        <v>37-48 Months</v>
      </c>
    </row>
    <row r="4873" spans="1:24" x14ac:dyDescent="0.3">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s="5">
        <v>4300.8</v>
      </c>
      <c r="U4873" t="s">
        <v>24</v>
      </c>
      <c r="V4873" s="5">
        <f>IFERROR(VALUE(TRIM(TelcoData2[[#This Row],[TotalCharges]])),"")</f>
        <v>4300.8</v>
      </c>
      <c r="W4873">
        <f>IF(TelcoData2[[#This Row],[Churn]]="Yes",1,0)</f>
        <v>0</v>
      </c>
      <c r="X4873" t="str">
        <f>IF(TelcoData2[[#This Row],[tenure]]&lt;=12,"0-12 Months",
IF(TelcoData2[[#This Row],[tenure]]&lt;=24,"13-24 Months",
IF(TelcoData2[[#This Row],[tenure]]&lt;=36,"25-36 Months",
IF(TelcoData2[[#This Row],[tenure]]&lt;=48,"37-48 Months",
IF(TelcoData2[[#This Row],[tenure]]&lt;=60,"49-60 Months",
"61-72 Months")))))</f>
        <v>49-60 Months</v>
      </c>
    </row>
    <row r="4874" spans="1:24" x14ac:dyDescent="0.3">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s="5">
        <v>6065.3</v>
      </c>
      <c r="U4874" t="s">
        <v>24</v>
      </c>
      <c r="V4874" s="5">
        <f>IFERROR(VALUE(TRIM(TelcoData2[[#This Row],[TotalCharges]])),"")</f>
        <v>6065.3</v>
      </c>
      <c r="W4874">
        <f>IF(TelcoData2[[#This Row],[Churn]]="Yes",1,0)</f>
        <v>0</v>
      </c>
      <c r="X4874" t="str">
        <f>IF(TelcoData2[[#This Row],[tenure]]&lt;=12,"0-12 Months",
IF(TelcoData2[[#This Row],[tenure]]&lt;=24,"13-24 Months",
IF(TelcoData2[[#This Row],[tenure]]&lt;=36,"25-36 Months",
IF(TelcoData2[[#This Row],[tenure]]&lt;=48,"37-48 Months",
IF(TelcoData2[[#This Row],[tenure]]&lt;=60,"49-60 Months",
"61-72 Months")))))</f>
        <v>61-72 Months</v>
      </c>
    </row>
    <row r="4875" spans="1:24" x14ac:dyDescent="0.3">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s="5">
        <v>144.94999999999999</v>
      </c>
      <c r="U4875" t="s">
        <v>24</v>
      </c>
      <c r="V4875" s="5">
        <f>IFERROR(VALUE(TRIM(TelcoData2[[#This Row],[TotalCharges]])),"")</f>
        <v>144.94999999999999</v>
      </c>
      <c r="W4875">
        <f>IF(TelcoData2[[#This Row],[Churn]]="Yes",1,0)</f>
        <v>0</v>
      </c>
      <c r="X4875" t="str">
        <f>IF(TelcoData2[[#This Row],[tenure]]&lt;=12,"0-12 Months",
IF(TelcoData2[[#This Row],[tenure]]&lt;=24,"13-24 Months",
IF(TelcoData2[[#This Row],[tenure]]&lt;=36,"25-36 Months",
IF(TelcoData2[[#This Row],[tenure]]&lt;=48,"37-48 Months",
IF(TelcoData2[[#This Row],[tenure]]&lt;=60,"49-60 Months",
"61-72 Months")))))</f>
        <v>0-12 Months</v>
      </c>
    </row>
    <row r="4876" spans="1:24" x14ac:dyDescent="0.3">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s="5">
        <v>3233.6</v>
      </c>
      <c r="U4876" t="s">
        <v>23</v>
      </c>
      <c r="V4876" s="5">
        <f>IFERROR(VALUE(TRIM(TelcoData2[[#This Row],[TotalCharges]])),"")</f>
        <v>3233.6</v>
      </c>
      <c r="W4876">
        <f>IF(TelcoData2[[#This Row],[Churn]]="Yes",1,0)</f>
        <v>1</v>
      </c>
      <c r="X4876" t="str">
        <f>IF(TelcoData2[[#This Row],[tenure]]&lt;=12,"0-12 Months",
IF(TelcoData2[[#This Row],[tenure]]&lt;=24,"13-24 Months",
IF(TelcoData2[[#This Row],[tenure]]&lt;=36,"25-36 Months",
IF(TelcoData2[[#This Row],[tenure]]&lt;=48,"37-48 Months",
IF(TelcoData2[[#This Row],[tenure]]&lt;=60,"49-60 Months",
"61-72 Months")))))</f>
        <v>37-48 Months</v>
      </c>
    </row>
    <row r="4877" spans="1:24" x14ac:dyDescent="0.3">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s="5">
        <v>5438.9</v>
      </c>
      <c r="U4877" t="s">
        <v>23</v>
      </c>
      <c r="V4877" s="5">
        <f>IFERROR(VALUE(TRIM(TelcoData2[[#This Row],[TotalCharges]])),"")</f>
        <v>5438.9</v>
      </c>
      <c r="W4877">
        <f>IF(TelcoData2[[#This Row],[Churn]]="Yes",1,0)</f>
        <v>1</v>
      </c>
      <c r="X4877" t="str">
        <f>IF(TelcoData2[[#This Row],[tenure]]&lt;=12,"0-12 Months",
IF(TelcoData2[[#This Row],[tenure]]&lt;=24,"13-24 Months",
IF(TelcoData2[[#This Row],[tenure]]&lt;=36,"25-36 Months",
IF(TelcoData2[[#This Row],[tenure]]&lt;=48,"37-48 Months",
IF(TelcoData2[[#This Row],[tenure]]&lt;=60,"49-60 Months",
"61-72 Months")))))</f>
        <v>37-48 Months</v>
      </c>
    </row>
    <row r="4878" spans="1:24" x14ac:dyDescent="0.3">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s="5">
        <v>1081.45</v>
      </c>
      <c r="U4878" t="s">
        <v>23</v>
      </c>
      <c r="V4878" s="5">
        <f>IFERROR(VALUE(TRIM(TelcoData2[[#This Row],[TotalCharges]])),"")</f>
        <v>1081.45</v>
      </c>
      <c r="W4878">
        <f>IF(TelcoData2[[#This Row],[Churn]]="Yes",1,0)</f>
        <v>1</v>
      </c>
      <c r="X4878" t="str">
        <f>IF(TelcoData2[[#This Row],[tenure]]&lt;=12,"0-12 Months",
IF(TelcoData2[[#This Row],[tenure]]&lt;=24,"13-24 Months",
IF(TelcoData2[[#This Row],[tenure]]&lt;=36,"25-36 Months",
IF(TelcoData2[[#This Row],[tenure]]&lt;=48,"37-48 Months",
IF(TelcoData2[[#This Row],[tenure]]&lt;=60,"49-60 Months",
"61-72 Months")))))</f>
        <v>0-12 Months</v>
      </c>
    </row>
    <row r="4879" spans="1:24" x14ac:dyDescent="0.3">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s="5">
        <v>2308.6</v>
      </c>
      <c r="U4879" t="s">
        <v>24</v>
      </c>
      <c r="V4879" s="5">
        <f>IFERROR(VALUE(TRIM(TelcoData2[[#This Row],[TotalCharges]])),"")</f>
        <v>2308.6</v>
      </c>
      <c r="W4879">
        <f>IF(TelcoData2[[#This Row],[Churn]]="Yes",1,0)</f>
        <v>0</v>
      </c>
      <c r="X4879" t="str">
        <f>IF(TelcoData2[[#This Row],[tenure]]&lt;=12,"0-12 Months",
IF(TelcoData2[[#This Row],[tenure]]&lt;=24,"13-24 Months",
IF(TelcoData2[[#This Row],[tenure]]&lt;=36,"25-36 Months",
IF(TelcoData2[[#This Row],[tenure]]&lt;=48,"37-48 Months",
IF(TelcoData2[[#This Row],[tenure]]&lt;=60,"49-60 Months",
"61-72 Months")))))</f>
        <v>25-36 Months</v>
      </c>
    </row>
    <row r="4880" spans="1:24" x14ac:dyDescent="0.3">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s="5">
        <v>1882.8</v>
      </c>
      <c r="U4880" t="s">
        <v>24</v>
      </c>
      <c r="V4880" s="5">
        <f>IFERROR(VALUE(TRIM(TelcoData2[[#This Row],[TotalCharges]])),"")</f>
        <v>1882.8</v>
      </c>
      <c r="W4880">
        <f>IF(TelcoData2[[#This Row],[Churn]]="Yes",1,0)</f>
        <v>0</v>
      </c>
      <c r="X4880" t="str">
        <f>IF(TelcoData2[[#This Row],[tenure]]&lt;=12,"0-12 Months",
IF(TelcoData2[[#This Row],[tenure]]&lt;=24,"13-24 Months",
IF(TelcoData2[[#This Row],[tenure]]&lt;=36,"25-36 Months",
IF(TelcoData2[[#This Row],[tenure]]&lt;=48,"37-48 Months",
IF(TelcoData2[[#This Row],[tenure]]&lt;=60,"49-60 Months",
"61-72 Months")))))</f>
        <v>25-36 Months</v>
      </c>
    </row>
    <row r="4881" spans="1:24" x14ac:dyDescent="0.3">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s="5">
        <v>3255.35</v>
      </c>
      <c r="U4881" t="s">
        <v>24</v>
      </c>
      <c r="V4881" s="5">
        <f>IFERROR(VALUE(TRIM(TelcoData2[[#This Row],[TotalCharges]])),"")</f>
        <v>3255.35</v>
      </c>
      <c r="W4881">
        <f>IF(TelcoData2[[#This Row],[Churn]]="Yes",1,0)</f>
        <v>0</v>
      </c>
      <c r="X4881" t="str">
        <f>IF(TelcoData2[[#This Row],[tenure]]&lt;=12,"0-12 Months",
IF(TelcoData2[[#This Row],[tenure]]&lt;=24,"13-24 Months",
IF(TelcoData2[[#This Row],[tenure]]&lt;=36,"25-36 Months",
IF(TelcoData2[[#This Row],[tenure]]&lt;=48,"37-48 Months",
IF(TelcoData2[[#This Row],[tenure]]&lt;=60,"49-60 Months",
"61-72 Months")))))</f>
        <v>37-48 Months</v>
      </c>
    </row>
    <row r="4882" spans="1:24" x14ac:dyDescent="0.3">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s="5">
        <v>1067.6500000000001</v>
      </c>
      <c r="U4882" t="s">
        <v>24</v>
      </c>
      <c r="V4882" s="5">
        <f>IFERROR(VALUE(TRIM(TelcoData2[[#This Row],[TotalCharges]])),"")</f>
        <v>1067.6500000000001</v>
      </c>
      <c r="W4882">
        <f>IF(TelcoData2[[#This Row],[Churn]]="Yes",1,0)</f>
        <v>0</v>
      </c>
      <c r="X4882" t="str">
        <f>IF(TelcoData2[[#This Row],[tenure]]&lt;=12,"0-12 Months",
IF(TelcoData2[[#This Row],[tenure]]&lt;=24,"13-24 Months",
IF(TelcoData2[[#This Row],[tenure]]&lt;=36,"25-36 Months",
IF(TelcoData2[[#This Row],[tenure]]&lt;=48,"37-48 Months",
IF(TelcoData2[[#This Row],[tenure]]&lt;=60,"49-60 Months",
"61-72 Months")))))</f>
        <v>49-60 Months</v>
      </c>
    </row>
    <row r="4883" spans="1:24" x14ac:dyDescent="0.3">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s="5">
        <v>2065.4</v>
      </c>
      <c r="U4883" t="s">
        <v>24</v>
      </c>
      <c r="V4883" s="5">
        <f>IFERROR(VALUE(TRIM(TelcoData2[[#This Row],[TotalCharges]])),"")</f>
        <v>2065.4</v>
      </c>
      <c r="W4883">
        <f>IF(TelcoData2[[#This Row],[Churn]]="Yes",1,0)</f>
        <v>0</v>
      </c>
      <c r="X4883" t="str">
        <f>IF(TelcoData2[[#This Row],[tenure]]&lt;=12,"0-12 Months",
IF(TelcoData2[[#This Row],[tenure]]&lt;=24,"13-24 Months",
IF(TelcoData2[[#This Row],[tenure]]&lt;=36,"25-36 Months",
IF(TelcoData2[[#This Row],[tenure]]&lt;=48,"37-48 Months",
IF(TelcoData2[[#This Row],[tenure]]&lt;=60,"49-60 Months",
"61-72 Months")))))</f>
        <v>25-36 Months</v>
      </c>
    </row>
    <row r="4884" spans="1:24" x14ac:dyDescent="0.3">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s="5">
        <v>4136.3999999999996</v>
      </c>
      <c r="U4884" t="s">
        <v>24</v>
      </c>
      <c r="V4884" s="5">
        <f>IFERROR(VALUE(TRIM(TelcoData2[[#This Row],[TotalCharges]])),"")</f>
        <v>4136.3999999999996</v>
      </c>
      <c r="W4884">
        <f>IF(TelcoData2[[#This Row],[Churn]]="Yes",1,0)</f>
        <v>0</v>
      </c>
      <c r="X4884" t="str">
        <f>IF(TelcoData2[[#This Row],[tenure]]&lt;=12,"0-12 Months",
IF(TelcoData2[[#This Row],[tenure]]&lt;=24,"13-24 Months",
IF(TelcoData2[[#This Row],[tenure]]&lt;=36,"25-36 Months",
IF(TelcoData2[[#This Row],[tenure]]&lt;=48,"37-48 Months",
IF(TelcoData2[[#This Row],[tenure]]&lt;=60,"49-60 Months",
"61-72 Months")))))</f>
        <v>61-72 Months</v>
      </c>
    </row>
    <row r="4885" spans="1:24" x14ac:dyDescent="0.3">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s="5">
        <v>221.9</v>
      </c>
      <c r="U4885" t="s">
        <v>23</v>
      </c>
      <c r="V4885" s="5">
        <f>IFERROR(VALUE(TRIM(TelcoData2[[#This Row],[TotalCharges]])),"")</f>
        <v>221.9</v>
      </c>
      <c r="W4885">
        <f>IF(TelcoData2[[#This Row],[Churn]]="Yes",1,0)</f>
        <v>1</v>
      </c>
      <c r="X4885" t="str">
        <f>IF(TelcoData2[[#This Row],[tenure]]&lt;=12,"0-12 Months",
IF(TelcoData2[[#This Row],[tenure]]&lt;=24,"13-24 Months",
IF(TelcoData2[[#This Row],[tenure]]&lt;=36,"25-36 Months",
IF(TelcoData2[[#This Row],[tenure]]&lt;=48,"37-48 Months",
IF(TelcoData2[[#This Row],[tenure]]&lt;=60,"49-60 Months",
"61-72 Months")))))</f>
        <v>0-12 Months</v>
      </c>
    </row>
    <row r="4886" spans="1:24" x14ac:dyDescent="0.3">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s="5">
        <v>3848</v>
      </c>
      <c r="U4886" t="s">
        <v>24</v>
      </c>
      <c r="V4886" s="5">
        <f>IFERROR(VALUE(TRIM(TelcoData2[[#This Row],[TotalCharges]])),"")</f>
        <v>3848</v>
      </c>
      <c r="W4886">
        <f>IF(TelcoData2[[#This Row],[Churn]]="Yes",1,0)</f>
        <v>0</v>
      </c>
      <c r="X4886" t="str">
        <f>IF(TelcoData2[[#This Row],[tenure]]&lt;=12,"0-12 Months",
IF(TelcoData2[[#This Row],[tenure]]&lt;=24,"13-24 Months",
IF(TelcoData2[[#This Row],[tenure]]&lt;=36,"25-36 Months",
IF(TelcoData2[[#This Row],[tenure]]&lt;=48,"37-48 Months",
IF(TelcoData2[[#This Row],[tenure]]&lt;=60,"49-60 Months",
"61-72 Months")))))</f>
        <v>37-48 Months</v>
      </c>
    </row>
    <row r="4887" spans="1:24" x14ac:dyDescent="0.3">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s="5">
        <v>8022.85</v>
      </c>
      <c r="U4887" t="s">
        <v>24</v>
      </c>
      <c r="V4887" s="5">
        <f>IFERROR(VALUE(TRIM(TelcoData2[[#This Row],[TotalCharges]])),"")</f>
        <v>8022.85</v>
      </c>
      <c r="W4887">
        <f>IF(TelcoData2[[#This Row],[Churn]]="Yes",1,0)</f>
        <v>0</v>
      </c>
      <c r="X4887" t="str">
        <f>IF(TelcoData2[[#This Row],[tenure]]&lt;=12,"0-12 Months",
IF(TelcoData2[[#This Row],[tenure]]&lt;=24,"13-24 Months",
IF(TelcoData2[[#This Row],[tenure]]&lt;=36,"25-36 Months",
IF(TelcoData2[[#This Row],[tenure]]&lt;=48,"37-48 Months",
IF(TelcoData2[[#This Row],[tenure]]&lt;=60,"49-60 Months",
"61-72 Months")))))</f>
        <v>61-72 Months</v>
      </c>
    </row>
    <row r="4888" spans="1:24" x14ac:dyDescent="0.3">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s="5">
        <v>173.15</v>
      </c>
      <c r="U4888" t="s">
        <v>24</v>
      </c>
      <c r="V4888" s="5">
        <f>IFERROR(VALUE(TRIM(TelcoData2[[#This Row],[TotalCharges]])),"")</f>
        <v>173.15</v>
      </c>
      <c r="W4888">
        <f>IF(TelcoData2[[#This Row],[Churn]]="Yes",1,0)</f>
        <v>0</v>
      </c>
      <c r="X4888" t="str">
        <f>IF(TelcoData2[[#This Row],[tenure]]&lt;=12,"0-12 Months",
IF(TelcoData2[[#This Row],[tenure]]&lt;=24,"13-24 Months",
IF(TelcoData2[[#This Row],[tenure]]&lt;=36,"25-36 Months",
IF(TelcoData2[[#This Row],[tenure]]&lt;=48,"37-48 Months",
IF(TelcoData2[[#This Row],[tenure]]&lt;=60,"49-60 Months",
"61-72 Months")))))</f>
        <v>0-12 Months</v>
      </c>
    </row>
    <row r="4889" spans="1:24" x14ac:dyDescent="0.3">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s="5">
        <v>781.25</v>
      </c>
      <c r="U4889" t="s">
        <v>24</v>
      </c>
      <c r="V4889" s="5">
        <f>IFERROR(VALUE(TRIM(TelcoData2[[#This Row],[TotalCharges]])),"")</f>
        <v>781.25</v>
      </c>
      <c r="W4889">
        <f>IF(TelcoData2[[#This Row],[Churn]]="Yes",1,0)</f>
        <v>0</v>
      </c>
      <c r="X4889" t="str">
        <f>IF(TelcoData2[[#This Row],[tenure]]&lt;=12,"0-12 Months",
IF(TelcoData2[[#This Row],[tenure]]&lt;=24,"13-24 Months",
IF(TelcoData2[[#This Row],[tenure]]&lt;=36,"25-36 Months",
IF(TelcoData2[[#This Row],[tenure]]&lt;=48,"37-48 Months",
IF(TelcoData2[[#This Row],[tenure]]&lt;=60,"49-60 Months",
"61-72 Months")))))</f>
        <v>37-48 Months</v>
      </c>
    </row>
    <row r="4890" spans="1:24" x14ac:dyDescent="0.3">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s="5">
        <v>4510.8</v>
      </c>
      <c r="U4890" t="s">
        <v>24</v>
      </c>
      <c r="V4890" s="5">
        <f>IFERROR(VALUE(TRIM(TelcoData2[[#This Row],[TotalCharges]])),"")</f>
        <v>4510.8</v>
      </c>
      <c r="W4890">
        <f>IF(TelcoData2[[#This Row],[Churn]]="Yes",1,0)</f>
        <v>0</v>
      </c>
      <c r="X4890" t="str">
        <f>IF(TelcoData2[[#This Row],[tenure]]&lt;=12,"0-12 Months",
IF(TelcoData2[[#This Row],[tenure]]&lt;=24,"13-24 Months",
IF(TelcoData2[[#This Row],[tenure]]&lt;=36,"25-36 Months",
IF(TelcoData2[[#This Row],[tenure]]&lt;=48,"37-48 Months",
IF(TelcoData2[[#This Row],[tenure]]&lt;=60,"49-60 Months",
"61-72 Months")))))</f>
        <v>37-48 Months</v>
      </c>
    </row>
    <row r="4891" spans="1:24" x14ac:dyDescent="0.3">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s="5">
        <v>5317.8</v>
      </c>
      <c r="U4891" t="s">
        <v>24</v>
      </c>
      <c r="V4891" s="5">
        <f>IFERROR(VALUE(TRIM(TelcoData2[[#This Row],[TotalCharges]])),"")</f>
        <v>5317.8</v>
      </c>
      <c r="W4891">
        <f>IF(TelcoData2[[#This Row],[Churn]]="Yes",1,0)</f>
        <v>0</v>
      </c>
      <c r="X4891" t="str">
        <f>IF(TelcoData2[[#This Row],[tenure]]&lt;=12,"0-12 Months",
IF(TelcoData2[[#This Row],[tenure]]&lt;=24,"13-24 Months",
IF(TelcoData2[[#This Row],[tenure]]&lt;=36,"25-36 Months",
IF(TelcoData2[[#This Row],[tenure]]&lt;=48,"37-48 Months",
IF(TelcoData2[[#This Row],[tenure]]&lt;=60,"49-60 Months",
"61-72 Months")))))</f>
        <v>37-48 Months</v>
      </c>
    </row>
    <row r="4892" spans="1:24" x14ac:dyDescent="0.3">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s="5">
        <v>4779.45</v>
      </c>
      <c r="U4892" t="s">
        <v>24</v>
      </c>
      <c r="V4892" s="5">
        <f>IFERROR(VALUE(TRIM(TelcoData2[[#This Row],[TotalCharges]])),"")</f>
        <v>4779.45</v>
      </c>
      <c r="W4892">
        <f>IF(TelcoData2[[#This Row],[Churn]]="Yes",1,0)</f>
        <v>0</v>
      </c>
      <c r="X4892" t="str">
        <f>IF(TelcoData2[[#This Row],[tenure]]&lt;=12,"0-12 Months",
IF(TelcoData2[[#This Row],[tenure]]&lt;=24,"13-24 Months",
IF(TelcoData2[[#This Row],[tenure]]&lt;=36,"25-36 Months",
IF(TelcoData2[[#This Row],[tenure]]&lt;=48,"37-48 Months",
IF(TelcoData2[[#This Row],[tenure]]&lt;=60,"49-60 Months",
"61-72 Months")))))</f>
        <v>49-60 Months</v>
      </c>
    </row>
    <row r="4893" spans="1:24" x14ac:dyDescent="0.3">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s="5">
        <v>250.1</v>
      </c>
      <c r="U4893" t="s">
        <v>24</v>
      </c>
      <c r="V4893" s="5">
        <f>IFERROR(VALUE(TRIM(TelcoData2[[#This Row],[TotalCharges]])),"")</f>
        <v>250.1</v>
      </c>
      <c r="W4893">
        <f>IF(TelcoData2[[#This Row],[Churn]]="Yes",1,0)</f>
        <v>0</v>
      </c>
      <c r="X4893" t="str">
        <f>IF(TelcoData2[[#This Row],[tenure]]&lt;=12,"0-12 Months",
IF(TelcoData2[[#This Row],[tenure]]&lt;=24,"13-24 Months",
IF(TelcoData2[[#This Row],[tenure]]&lt;=36,"25-36 Months",
IF(TelcoData2[[#This Row],[tenure]]&lt;=48,"37-48 Months",
IF(TelcoData2[[#This Row],[tenure]]&lt;=60,"49-60 Months",
"61-72 Months")))))</f>
        <v>0-12 Months</v>
      </c>
    </row>
    <row r="4894" spans="1:24" x14ac:dyDescent="0.3">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s="5">
        <v>1745.2</v>
      </c>
      <c r="U4894" t="s">
        <v>24</v>
      </c>
      <c r="V4894" s="5">
        <f>IFERROR(VALUE(TRIM(TelcoData2[[#This Row],[TotalCharges]])),"")</f>
        <v>1745.2</v>
      </c>
      <c r="W4894">
        <f>IF(TelcoData2[[#This Row],[Churn]]="Yes",1,0)</f>
        <v>0</v>
      </c>
      <c r="X4894" t="str">
        <f>IF(TelcoData2[[#This Row],[tenure]]&lt;=12,"0-12 Months",
IF(TelcoData2[[#This Row],[tenure]]&lt;=24,"13-24 Months",
IF(TelcoData2[[#This Row],[tenure]]&lt;=36,"25-36 Months",
IF(TelcoData2[[#This Row],[tenure]]&lt;=48,"37-48 Months",
IF(TelcoData2[[#This Row],[tenure]]&lt;=60,"49-60 Months",
"61-72 Months")))))</f>
        <v>13-24 Months</v>
      </c>
    </row>
    <row r="4895" spans="1:24" x14ac:dyDescent="0.3">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s="5">
        <v>74.900000000000006</v>
      </c>
      <c r="U4895" t="s">
        <v>23</v>
      </c>
      <c r="V4895" s="5">
        <f>IFERROR(VALUE(TRIM(TelcoData2[[#This Row],[TotalCharges]])),"")</f>
        <v>74.900000000000006</v>
      </c>
      <c r="W4895">
        <f>IF(TelcoData2[[#This Row],[Churn]]="Yes",1,0)</f>
        <v>1</v>
      </c>
      <c r="X4895" t="str">
        <f>IF(TelcoData2[[#This Row],[tenure]]&lt;=12,"0-12 Months",
IF(TelcoData2[[#This Row],[tenure]]&lt;=24,"13-24 Months",
IF(TelcoData2[[#This Row],[tenure]]&lt;=36,"25-36 Months",
IF(TelcoData2[[#This Row],[tenure]]&lt;=48,"37-48 Months",
IF(TelcoData2[[#This Row],[tenure]]&lt;=60,"49-60 Months",
"61-72 Months")))))</f>
        <v>0-12 Months</v>
      </c>
    </row>
    <row r="4896" spans="1:24" x14ac:dyDescent="0.3">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s="5">
        <v>4140.1000000000004</v>
      </c>
      <c r="U4896" t="s">
        <v>24</v>
      </c>
      <c r="V4896" s="5">
        <f>IFERROR(VALUE(TRIM(TelcoData2[[#This Row],[TotalCharges]])),"")</f>
        <v>4140.1000000000004</v>
      </c>
      <c r="W4896">
        <f>IF(TelcoData2[[#This Row],[Churn]]="Yes",1,0)</f>
        <v>0</v>
      </c>
      <c r="X4896" t="str">
        <f>IF(TelcoData2[[#This Row],[tenure]]&lt;=12,"0-12 Months",
IF(TelcoData2[[#This Row],[tenure]]&lt;=24,"13-24 Months",
IF(TelcoData2[[#This Row],[tenure]]&lt;=36,"25-36 Months",
IF(TelcoData2[[#This Row],[tenure]]&lt;=48,"37-48 Months",
IF(TelcoData2[[#This Row],[tenure]]&lt;=60,"49-60 Months",
"61-72 Months")))))</f>
        <v>49-60 Months</v>
      </c>
    </row>
    <row r="4897" spans="1:24" x14ac:dyDescent="0.3">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s="5">
        <v>3670.5</v>
      </c>
      <c r="U4897" t="s">
        <v>24</v>
      </c>
      <c r="V4897" s="5">
        <f>IFERROR(VALUE(TRIM(TelcoData2[[#This Row],[TotalCharges]])),"")</f>
        <v>3670.5</v>
      </c>
      <c r="W4897">
        <f>IF(TelcoData2[[#This Row],[Churn]]="Yes",1,0)</f>
        <v>0</v>
      </c>
      <c r="X4897" t="str">
        <f>IF(TelcoData2[[#This Row],[tenure]]&lt;=12,"0-12 Months",
IF(TelcoData2[[#This Row],[tenure]]&lt;=24,"13-24 Months",
IF(TelcoData2[[#This Row],[tenure]]&lt;=36,"25-36 Months",
IF(TelcoData2[[#This Row],[tenure]]&lt;=48,"37-48 Months",
IF(TelcoData2[[#This Row],[tenure]]&lt;=60,"49-60 Months",
"61-72 Months")))))</f>
        <v>37-48 Months</v>
      </c>
    </row>
    <row r="4898" spans="1:24" x14ac:dyDescent="0.3">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s="5">
        <v>1167.8</v>
      </c>
      <c r="U4898" t="s">
        <v>24</v>
      </c>
      <c r="V4898" s="5">
        <f>IFERROR(VALUE(TRIM(TelcoData2[[#This Row],[TotalCharges]])),"")</f>
        <v>1167.8</v>
      </c>
      <c r="W4898">
        <f>IF(TelcoData2[[#This Row],[Churn]]="Yes",1,0)</f>
        <v>0</v>
      </c>
      <c r="X4898" t="str">
        <f>IF(TelcoData2[[#This Row],[tenure]]&lt;=12,"0-12 Months",
IF(TelcoData2[[#This Row],[tenure]]&lt;=24,"13-24 Months",
IF(TelcoData2[[#This Row],[tenure]]&lt;=36,"25-36 Months",
IF(TelcoData2[[#This Row],[tenure]]&lt;=48,"37-48 Months",
IF(TelcoData2[[#This Row],[tenure]]&lt;=60,"49-60 Months",
"61-72 Months")))))</f>
        <v>13-24 Months</v>
      </c>
    </row>
    <row r="4899" spans="1:24" x14ac:dyDescent="0.3">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s="5">
        <v>469.65</v>
      </c>
      <c r="U4899" t="s">
        <v>24</v>
      </c>
      <c r="V4899" s="5">
        <f>IFERROR(VALUE(TRIM(TelcoData2[[#This Row],[TotalCharges]])),"")</f>
        <v>469.65</v>
      </c>
      <c r="W4899">
        <f>IF(TelcoData2[[#This Row],[Churn]]="Yes",1,0)</f>
        <v>0</v>
      </c>
      <c r="X4899" t="str">
        <f>IF(TelcoData2[[#This Row],[tenure]]&lt;=12,"0-12 Months",
IF(TelcoData2[[#This Row],[tenure]]&lt;=24,"13-24 Months",
IF(TelcoData2[[#This Row],[tenure]]&lt;=36,"25-36 Months",
IF(TelcoData2[[#This Row],[tenure]]&lt;=48,"37-48 Months",
IF(TelcoData2[[#This Row],[tenure]]&lt;=60,"49-60 Months",
"61-72 Months")))))</f>
        <v>13-24 Months</v>
      </c>
    </row>
    <row r="4900" spans="1:24" x14ac:dyDescent="0.3">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s="5">
        <v>58.9</v>
      </c>
      <c r="U4900" t="s">
        <v>23</v>
      </c>
      <c r="V4900" s="5">
        <f>IFERROR(VALUE(TRIM(TelcoData2[[#This Row],[TotalCharges]])),"")</f>
        <v>58.9</v>
      </c>
      <c r="W4900">
        <f>IF(TelcoData2[[#This Row],[Churn]]="Yes",1,0)</f>
        <v>1</v>
      </c>
      <c r="X4900" t="str">
        <f>IF(TelcoData2[[#This Row],[tenure]]&lt;=12,"0-12 Months",
IF(TelcoData2[[#This Row],[tenure]]&lt;=24,"13-24 Months",
IF(TelcoData2[[#This Row],[tenure]]&lt;=36,"25-36 Months",
IF(TelcoData2[[#This Row],[tenure]]&lt;=48,"37-48 Months",
IF(TelcoData2[[#This Row],[tenure]]&lt;=60,"49-60 Months",
"61-72 Months")))))</f>
        <v>0-12 Months</v>
      </c>
    </row>
    <row r="4901" spans="1:24" x14ac:dyDescent="0.3">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s="5">
        <v>333.55</v>
      </c>
      <c r="U4901" t="s">
        <v>23</v>
      </c>
      <c r="V4901" s="5">
        <f>IFERROR(VALUE(TRIM(TelcoData2[[#This Row],[TotalCharges]])),"")</f>
        <v>333.55</v>
      </c>
      <c r="W4901">
        <f>IF(TelcoData2[[#This Row],[Churn]]="Yes",1,0)</f>
        <v>1</v>
      </c>
      <c r="X4901" t="str">
        <f>IF(TelcoData2[[#This Row],[tenure]]&lt;=12,"0-12 Months",
IF(TelcoData2[[#This Row],[tenure]]&lt;=24,"13-24 Months",
IF(TelcoData2[[#This Row],[tenure]]&lt;=36,"25-36 Months",
IF(TelcoData2[[#This Row],[tenure]]&lt;=48,"37-48 Months",
IF(TelcoData2[[#This Row],[tenure]]&lt;=60,"49-60 Months",
"61-72 Months")))))</f>
        <v>0-12 Months</v>
      </c>
    </row>
    <row r="4902" spans="1:24" x14ac:dyDescent="0.3">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s="5">
        <v>3171.15</v>
      </c>
      <c r="U4902" t="s">
        <v>23</v>
      </c>
      <c r="V4902" s="5">
        <f>IFERROR(VALUE(TRIM(TelcoData2[[#This Row],[TotalCharges]])),"")</f>
        <v>3171.15</v>
      </c>
      <c r="W4902">
        <f>IF(TelcoData2[[#This Row],[Churn]]="Yes",1,0)</f>
        <v>1</v>
      </c>
      <c r="X4902" t="str">
        <f>IF(TelcoData2[[#This Row],[tenure]]&lt;=12,"0-12 Months",
IF(TelcoData2[[#This Row],[tenure]]&lt;=24,"13-24 Months",
IF(TelcoData2[[#This Row],[tenure]]&lt;=36,"25-36 Months",
IF(TelcoData2[[#This Row],[tenure]]&lt;=48,"37-48 Months",
IF(TelcoData2[[#This Row],[tenure]]&lt;=60,"49-60 Months",
"61-72 Months")))))</f>
        <v>37-48 Months</v>
      </c>
    </row>
    <row r="4903" spans="1:24" x14ac:dyDescent="0.3">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s="5">
        <v>74.7</v>
      </c>
      <c r="U4903" t="s">
        <v>23</v>
      </c>
      <c r="V4903" s="5">
        <f>IFERROR(VALUE(TRIM(TelcoData2[[#This Row],[TotalCharges]])),"")</f>
        <v>74.7</v>
      </c>
      <c r="W4903">
        <f>IF(TelcoData2[[#This Row],[Churn]]="Yes",1,0)</f>
        <v>1</v>
      </c>
      <c r="X4903" t="str">
        <f>IF(TelcoData2[[#This Row],[tenure]]&lt;=12,"0-12 Months",
IF(TelcoData2[[#This Row],[tenure]]&lt;=24,"13-24 Months",
IF(TelcoData2[[#This Row],[tenure]]&lt;=36,"25-36 Months",
IF(TelcoData2[[#This Row],[tenure]]&lt;=48,"37-48 Months",
IF(TelcoData2[[#This Row],[tenure]]&lt;=60,"49-60 Months",
"61-72 Months")))))</f>
        <v>0-12 Months</v>
      </c>
    </row>
    <row r="4904" spans="1:24" x14ac:dyDescent="0.3">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s="5">
        <v>1381.2</v>
      </c>
      <c r="U4904" t="s">
        <v>24</v>
      </c>
      <c r="V4904" s="5">
        <f>IFERROR(VALUE(TRIM(TelcoData2[[#This Row],[TotalCharges]])),"")</f>
        <v>1381.2</v>
      </c>
      <c r="W4904">
        <f>IF(TelcoData2[[#This Row],[Churn]]="Yes",1,0)</f>
        <v>0</v>
      </c>
      <c r="X4904" t="str">
        <f>IF(TelcoData2[[#This Row],[tenure]]&lt;=12,"0-12 Months",
IF(TelcoData2[[#This Row],[tenure]]&lt;=24,"13-24 Months",
IF(TelcoData2[[#This Row],[tenure]]&lt;=36,"25-36 Months",
IF(TelcoData2[[#This Row],[tenure]]&lt;=48,"37-48 Months",
IF(TelcoData2[[#This Row],[tenure]]&lt;=60,"49-60 Months",
"61-72 Months")))))</f>
        <v>13-24 Months</v>
      </c>
    </row>
    <row r="4905" spans="1:24" x14ac:dyDescent="0.3">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s="5">
        <v>455.5</v>
      </c>
      <c r="U4905" t="s">
        <v>23</v>
      </c>
      <c r="V4905" s="5">
        <f>IFERROR(VALUE(TRIM(TelcoData2[[#This Row],[TotalCharges]])),"")</f>
        <v>455.5</v>
      </c>
      <c r="W4905">
        <f>IF(TelcoData2[[#This Row],[Churn]]="Yes",1,0)</f>
        <v>1</v>
      </c>
      <c r="X4905" t="str">
        <f>IF(TelcoData2[[#This Row],[tenure]]&lt;=12,"0-12 Months",
IF(TelcoData2[[#This Row],[tenure]]&lt;=24,"13-24 Months",
IF(TelcoData2[[#This Row],[tenure]]&lt;=36,"25-36 Months",
IF(TelcoData2[[#This Row],[tenure]]&lt;=48,"37-48 Months",
IF(TelcoData2[[#This Row],[tenure]]&lt;=60,"49-60 Months",
"61-72 Months")))))</f>
        <v>0-12 Months</v>
      </c>
    </row>
    <row r="4906" spans="1:24" x14ac:dyDescent="0.3">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s="5">
        <v>3645.5</v>
      </c>
      <c r="U4906" t="s">
        <v>24</v>
      </c>
      <c r="V4906" s="5">
        <f>IFERROR(VALUE(TRIM(TelcoData2[[#This Row],[TotalCharges]])),"")</f>
        <v>3645.5</v>
      </c>
      <c r="W4906">
        <f>IF(TelcoData2[[#This Row],[Churn]]="Yes",1,0)</f>
        <v>0</v>
      </c>
      <c r="X4906" t="str">
        <f>IF(TelcoData2[[#This Row],[tenure]]&lt;=12,"0-12 Months",
IF(TelcoData2[[#This Row],[tenure]]&lt;=24,"13-24 Months",
IF(TelcoData2[[#This Row],[tenure]]&lt;=36,"25-36 Months",
IF(TelcoData2[[#This Row],[tenure]]&lt;=48,"37-48 Months",
IF(TelcoData2[[#This Row],[tenure]]&lt;=60,"49-60 Months",
"61-72 Months")))))</f>
        <v>25-36 Months</v>
      </c>
    </row>
    <row r="4907" spans="1:24" x14ac:dyDescent="0.3">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s="5">
        <v>1158.8499999999999</v>
      </c>
      <c r="U4907" t="s">
        <v>24</v>
      </c>
      <c r="V4907" s="5">
        <f>IFERROR(VALUE(TRIM(TelcoData2[[#This Row],[TotalCharges]])),"")</f>
        <v>1158.8499999999999</v>
      </c>
      <c r="W4907">
        <f>IF(TelcoData2[[#This Row],[Churn]]="Yes",1,0)</f>
        <v>0</v>
      </c>
      <c r="X4907" t="str">
        <f>IF(TelcoData2[[#This Row],[tenure]]&lt;=12,"0-12 Months",
IF(TelcoData2[[#This Row],[tenure]]&lt;=24,"13-24 Months",
IF(TelcoData2[[#This Row],[tenure]]&lt;=36,"25-36 Months",
IF(TelcoData2[[#This Row],[tenure]]&lt;=48,"37-48 Months",
IF(TelcoData2[[#This Row],[tenure]]&lt;=60,"49-60 Months",
"61-72 Months")))))</f>
        <v>49-60 Months</v>
      </c>
    </row>
    <row r="4908" spans="1:24" x14ac:dyDescent="0.3">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s="5">
        <v>6954.15</v>
      </c>
      <c r="U4908" t="s">
        <v>24</v>
      </c>
      <c r="V4908" s="5">
        <f>IFERROR(VALUE(TRIM(TelcoData2[[#This Row],[TotalCharges]])),"")</f>
        <v>6954.15</v>
      </c>
      <c r="W4908">
        <f>IF(TelcoData2[[#This Row],[Churn]]="Yes",1,0)</f>
        <v>0</v>
      </c>
      <c r="X4908" t="str">
        <f>IF(TelcoData2[[#This Row],[tenure]]&lt;=12,"0-12 Months",
IF(TelcoData2[[#This Row],[tenure]]&lt;=24,"13-24 Months",
IF(TelcoData2[[#This Row],[tenure]]&lt;=36,"25-36 Months",
IF(TelcoData2[[#This Row],[tenure]]&lt;=48,"37-48 Months",
IF(TelcoData2[[#This Row],[tenure]]&lt;=60,"49-60 Months",
"61-72 Months")))))</f>
        <v>61-72 Months</v>
      </c>
    </row>
    <row r="4909" spans="1:24" x14ac:dyDescent="0.3">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s="5">
        <v>1672.1</v>
      </c>
      <c r="U4909" t="s">
        <v>24</v>
      </c>
      <c r="V4909" s="5">
        <f>IFERROR(VALUE(TRIM(TelcoData2[[#This Row],[TotalCharges]])),"")</f>
        <v>1672.1</v>
      </c>
      <c r="W4909">
        <f>IF(TelcoData2[[#This Row],[Churn]]="Yes",1,0)</f>
        <v>0</v>
      </c>
      <c r="X4909" t="str">
        <f>IF(TelcoData2[[#This Row],[tenure]]&lt;=12,"0-12 Months",
IF(TelcoData2[[#This Row],[tenure]]&lt;=24,"13-24 Months",
IF(TelcoData2[[#This Row],[tenure]]&lt;=36,"25-36 Months",
IF(TelcoData2[[#This Row],[tenure]]&lt;=48,"37-48 Months",
IF(TelcoData2[[#This Row],[tenure]]&lt;=60,"49-60 Months",
"61-72 Months")))))</f>
        <v>61-72 Months</v>
      </c>
    </row>
    <row r="4910" spans="1:24" x14ac:dyDescent="0.3">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s="5">
        <v>3152.5</v>
      </c>
      <c r="U4910" t="s">
        <v>23</v>
      </c>
      <c r="V4910" s="5">
        <f>IFERROR(VALUE(TRIM(TelcoData2[[#This Row],[TotalCharges]])),"")</f>
        <v>3152.5</v>
      </c>
      <c r="W4910">
        <f>IF(TelcoData2[[#This Row],[Churn]]="Yes",1,0)</f>
        <v>1</v>
      </c>
      <c r="X4910" t="str">
        <f>IF(TelcoData2[[#This Row],[tenure]]&lt;=12,"0-12 Months",
IF(TelcoData2[[#This Row],[tenure]]&lt;=24,"13-24 Months",
IF(TelcoData2[[#This Row],[tenure]]&lt;=36,"25-36 Months",
IF(TelcoData2[[#This Row],[tenure]]&lt;=48,"37-48 Months",
IF(TelcoData2[[#This Row],[tenure]]&lt;=60,"49-60 Months",
"61-72 Months")))))</f>
        <v>25-36 Months</v>
      </c>
    </row>
    <row r="4911" spans="1:24" x14ac:dyDescent="0.3">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s="5">
        <v>4307.1000000000004</v>
      </c>
      <c r="U4911" t="s">
        <v>24</v>
      </c>
      <c r="V4911" s="5">
        <f>IFERROR(VALUE(TRIM(TelcoData2[[#This Row],[TotalCharges]])),"")</f>
        <v>4307.1000000000004</v>
      </c>
      <c r="W4911">
        <f>IF(TelcoData2[[#This Row],[Churn]]="Yes",1,0)</f>
        <v>0</v>
      </c>
      <c r="X4911" t="str">
        <f>IF(TelcoData2[[#This Row],[tenure]]&lt;=12,"0-12 Months",
IF(TelcoData2[[#This Row],[tenure]]&lt;=24,"13-24 Months",
IF(TelcoData2[[#This Row],[tenure]]&lt;=36,"25-36 Months",
IF(TelcoData2[[#This Row],[tenure]]&lt;=48,"37-48 Months",
IF(TelcoData2[[#This Row],[tenure]]&lt;=60,"49-60 Months",
"61-72 Months")))))</f>
        <v>49-60 Months</v>
      </c>
    </row>
    <row r="4912" spans="1:24" x14ac:dyDescent="0.3">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s="5">
        <v>2530.4</v>
      </c>
      <c r="U4912" t="s">
        <v>23</v>
      </c>
      <c r="V4912" s="5">
        <f>IFERROR(VALUE(TRIM(TelcoData2[[#This Row],[TotalCharges]])),"")</f>
        <v>2530.4</v>
      </c>
      <c r="W4912">
        <f>IF(TelcoData2[[#This Row],[Churn]]="Yes",1,0)</f>
        <v>1</v>
      </c>
      <c r="X4912" t="str">
        <f>IF(TelcoData2[[#This Row],[tenure]]&lt;=12,"0-12 Months",
IF(TelcoData2[[#This Row],[tenure]]&lt;=24,"13-24 Months",
IF(TelcoData2[[#This Row],[tenure]]&lt;=36,"25-36 Months",
IF(TelcoData2[[#This Row],[tenure]]&lt;=48,"37-48 Months",
IF(TelcoData2[[#This Row],[tenure]]&lt;=60,"49-60 Months",
"61-72 Months")))))</f>
        <v>25-36 Months</v>
      </c>
    </row>
    <row r="4913" spans="1:24" x14ac:dyDescent="0.3">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s="5">
        <v>6141.65</v>
      </c>
      <c r="U4913" t="s">
        <v>24</v>
      </c>
      <c r="V4913" s="5">
        <f>IFERROR(VALUE(TRIM(TelcoData2[[#This Row],[TotalCharges]])),"")</f>
        <v>6141.65</v>
      </c>
      <c r="W4913">
        <f>IF(TelcoData2[[#This Row],[Churn]]="Yes",1,0)</f>
        <v>0</v>
      </c>
      <c r="X4913" t="str">
        <f>IF(TelcoData2[[#This Row],[tenure]]&lt;=12,"0-12 Months",
IF(TelcoData2[[#This Row],[tenure]]&lt;=24,"13-24 Months",
IF(TelcoData2[[#This Row],[tenure]]&lt;=36,"25-36 Months",
IF(TelcoData2[[#This Row],[tenure]]&lt;=48,"37-48 Months",
IF(TelcoData2[[#This Row],[tenure]]&lt;=60,"49-60 Months",
"61-72 Months")))))</f>
        <v>61-72 Months</v>
      </c>
    </row>
    <row r="4914" spans="1:24" x14ac:dyDescent="0.3">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s="5">
        <v>3186.7</v>
      </c>
      <c r="U4914" t="s">
        <v>23</v>
      </c>
      <c r="V4914" s="5">
        <f>IFERROR(VALUE(TRIM(TelcoData2[[#This Row],[TotalCharges]])),"")</f>
        <v>3186.7</v>
      </c>
      <c r="W4914">
        <f>IF(TelcoData2[[#This Row],[Churn]]="Yes",1,0)</f>
        <v>1</v>
      </c>
      <c r="X4914" t="str">
        <f>IF(TelcoData2[[#This Row],[tenure]]&lt;=12,"0-12 Months",
IF(TelcoData2[[#This Row],[tenure]]&lt;=24,"13-24 Months",
IF(TelcoData2[[#This Row],[tenure]]&lt;=36,"25-36 Months",
IF(TelcoData2[[#This Row],[tenure]]&lt;=48,"37-48 Months",
IF(TelcoData2[[#This Row],[tenure]]&lt;=60,"49-60 Months",
"61-72 Months")))))</f>
        <v>25-36 Months</v>
      </c>
    </row>
    <row r="4915" spans="1:24" x14ac:dyDescent="0.3">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s="5">
        <v>1054.8</v>
      </c>
      <c r="U4915" t="s">
        <v>24</v>
      </c>
      <c r="V4915" s="5">
        <f>IFERROR(VALUE(TRIM(TelcoData2[[#This Row],[TotalCharges]])),"")</f>
        <v>1054.8</v>
      </c>
      <c r="W4915">
        <f>IF(TelcoData2[[#This Row],[Churn]]="Yes",1,0)</f>
        <v>0</v>
      </c>
      <c r="X4915" t="str">
        <f>IF(TelcoData2[[#This Row],[tenure]]&lt;=12,"0-12 Months",
IF(TelcoData2[[#This Row],[tenure]]&lt;=24,"13-24 Months",
IF(TelcoData2[[#This Row],[tenure]]&lt;=36,"25-36 Months",
IF(TelcoData2[[#This Row],[tenure]]&lt;=48,"37-48 Months",
IF(TelcoData2[[#This Row],[tenure]]&lt;=60,"49-60 Months",
"61-72 Months")))))</f>
        <v>13-24 Months</v>
      </c>
    </row>
    <row r="4916" spans="1:24" x14ac:dyDescent="0.3">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s="5">
        <v>5430.65</v>
      </c>
      <c r="U4916" t="s">
        <v>24</v>
      </c>
      <c r="V4916" s="5">
        <f>IFERROR(VALUE(TRIM(TelcoData2[[#This Row],[TotalCharges]])),"")</f>
        <v>5430.65</v>
      </c>
      <c r="W4916">
        <f>IF(TelcoData2[[#This Row],[Churn]]="Yes",1,0)</f>
        <v>0</v>
      </c>
      <c r="X4916" t="str">
        <f>IF(TelcoData2[[#This Row],[tenure]]&lt;=12,"0-12 Months",
IF(TelcoData2[[#This Row],[tenure]]&lt;=24,"13-24 Months",
IF(TelcoData2[[#This Row],[tenure]]&lt;=36,"25-36 Months",
IF(TelcoData2[[#This Row],[tenure]]&lt;=48,"37-48 Months",
IF(TelcoData2[[#This Row],[tenure]]&lt;=60,"49-60 Months",
"61-72 Months")))))</f>
        <v>61-72 Months</v>
      </c>
    </row>
    <row r="4917" spans="1:24" x14ac:dyDescent="0.3">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s="5">
        <v>849.9</v>
      </c>
      <c r="U4917" t="s">
        <v>24</v>
      </c>
      <c r="V4917" s="5">
        <f>IFERROR(VALUE(TRIM(TelcoData2[[#This Row],[TotalCharges]])),"")</f>
        <v>849.9</v>
      </c>
      <c r="W4917">
        <f>IF(TelcoData2[[#This Row],[Churn]]="Yes",1,0)</f>
        <v>0</v>
      </c>
      <c r="X4917" t="str">
        <f>IF(TelcoData2[[#This Row],[tenure]]&lt;=12,"0-12 Months",
IF(TelcoData2[[#This Row],[tenure]]&lt;=24,"13-24 Months",
IF(TelcoData2[[#This Row],[tenure]]&lt;=36,"25-36 Months",
IF(TelcoData2[[#This Row],[tenure]]&lt;=48,"37-48 Months",
IF(TelcoData2[[#This Row],[tenure]]&lt;=60,"49-60 Months",
"61-72 Months")))))</f>
        <v>13-24 Months</v>
      </c>
    </row>
    <row r="4918" spans="1:24" x14ac:dyDescent="0.3">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s="5">
        <v>151.75</v>
      </c>
      <c r="U4918" t="s">
        <v>24</v>
      </c>
      <c r="V4918" s="5">
        <f>IFERROR(VALUE(TRIM(TelcoData2[[#This Row],[TotalCharges]])),"")</f>
        <v>151.75</v>
      </c>
      <c r="W4918">
        <f>IF(TelcoData2[[#This Row],[Churn]]="Yes",1,0)</f>
        <v>0</v>
      </c>
      <c r="X4918" t="str">
        <f>IF(TelcoData2[[#This Row],[tenure]]&lt;=12,"0-12 Months",
IF(TelcoData2[[#This Row],[tenure]]&lt;=24,"13-24 Months",
IF(TelcoData2[[#This Row],[tenure]]&lt;=36,"25-36 Months",
IF(TelcoData2[[#This Row],[tenure]]&lt;=48,"37-48 Months",
IF(TelcoData2[[#This Row],[tenure]]&lt;=60,"49-60 Months",
"61-72 Months")))))</f>
        <v>0-12 Months</v>
      </c>
    </row>
    <row r="4919" spans="1:24" x14ac:dyDescent="0.3">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s="5">
        <v>299.39999999999998</v>
      </c>
      <c r="U4919" t="s">
        <v>24</v>
      </c>
      <c r="V4919" s="5">
        <f>IFERROR(VALUE(TRIM(TelcoData2[[#This Row],[TotalCharges]])),"")</f>
        <v>299.39999999999998</v>
      </c>
      <c r="W4919">
        <f>IF(TelcoData2[[#This Row],[Churn]]="Yes",1,0)</f>
        <v>0</v>
      </c>
      <c r="X4919" t="str">
        <f>IF(TelcoData2[[#This Row],[tenure]]&lt;=12,"0-12 Months",
IF(TelcoData2[[#This Row],[tenure]]&lt;=24,"13-24 Months",
IF(TelcoData2[[#This Row],[tenure]]&lt;=36,"25-36 Months",
IF(TelcoData2[[#This Row],[tenure]]&lt;=48,"37-48 Months",
IF(TelcoData2[[#This Row],[tenure]]&lt;=60,"49-60 Months",
"61-72 Months")))))</f>
        <v>13-24 Months</v>
      </c>
    </row>
    <row r="4920" spans="1:24" x14ac:dyDescent="0.3">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s="5">
        <v>1086.75</v>
      </c>
      <c r="U4920" t="s">
        <v>24</v>
      </c>
      <c r="V4920" s="5">
        <f>IFERROR(VALUE(TRIM(TelcoData2[[#This Row],[TotalCharges]])),"")</f>
        <v>1086.75</v>
      </c>
      <c r="W4920">
        <f>IF(TelcoData2[[#This Row],[Churn]]="Yes",1,0)</f>
        <v>0</v>
      </c>
      <c r="X4920" t="str">
        <f>IF(TelcoData2[[#This Row],[tenure]]&lt;=12,"0-12 Months",
IF(TelcoData2[[#This Row],[tenure]]&lt;=24,"13-24 Months",
IF(TelcoData2[[#This Row],[tenure]]&lt;=36,"25-36 Months",
IF(TelcoData2[[#This Row],[tenure]]&lt;=48,"37-48 Months",
IF(TelcoData2[[#This Row],[tenure]]&lt;=60,"49-60 Months",
"61-72 Months")))))</f>
        <v>49-60 Months</v>
      </c>
    </row>
    <row r="4921" spans="1:24" x14ac:dyDescent="0.3">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s="5">
        <v>2692.75</v>
      </c>
      <c r="U4921" t="s">
        <v>24</v>
      </c>
      <c r="V4921" s="5">
        <f>IFERROR(VALUE(TRIM(TelcoData2[[#This Row],[TotalCharges]])),"")</f>
        <v>2692.75</v>
      </c>
      <c r="W4921">
        <f>IF(TelcoData2[[#This Row],[Churn]]="Yes",1,0)</f>
        <v>0</v>
      </c>
      <c r="X4921" t="str">
        <f>IF(TelcoData2[[#This Row],[tenure]]&lt;=12,"0-12 Months",
IF(TelcoData2[[#This Row],[tenure]]&lt;=24,"13-24 Months",
IF(TelcoData2[[#This Row],[tenure]]&lt;=36,"25-36 Months",
IF(TelcoData2[[#This Row],[tenure]]&lt;=48,"37-48 Months",
IF(TelcoData2[[#This Row],[tenure]]&lt;=60,"49-60 Months",
"61-72 Months")))))</f>
        <v>61-72 Months</v>
      </c>
    </row>
    <row r="4922" spans="1:24" x14ac:dyDescent="0.3">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s="5">
        <v>1389.6</v>
      </c>
      <c r="U4922" t="s">
        <v>24</v>
      </c>
      <c r="V4922" s="5">
        <f>IFERROR(VALUE(TRIM(TelcoData2[[#This Row],[TotalCharges]])),"")</f>
        <v>1389.6</v>
      </c>
      <c r="W4922">
        <f>IF(TelcoData2[[#This Row],[Churn]]="Yes",1,0)</f>
        <v>0</v>
      </c>
      <c r="X4922" t="str">
        <f>IF(TelcoData2[[#This Row],[tenure]]&lt;=12,"0-12 Months",
IF(TelcoData2[[#This Row],[tenure]]&lt;=24,"13-24 Months",
IF(TelcoData2[[#This Row],[tenure]]&lt;=36,"25-36 Months",
IF(TelcoData2[[#This Row],[tenure]]&lt;=48,"37-48 Months",
IF(TelcoData2[[#This Row],[tenure]]&lt;=60,"49-60 Months",
"61-72 Months")))))</f>
        <v>61-72 Months</v>
      </c>
    </row>
    <row r="4923" spans="1:24" x14ac:dyDescent="0.3">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s="5">
        <v>3767.4</v>
      </c>
      <c r="U4923" t="s">
        <v>24</v>
      </c>
      <c r="V4923" s="5">
        <f>IFERROR(VALUE(TRIM(TelcoData2[[#This Row],[TotalCharges]])),"")</f>
        <v>3767.4</v>
      </c>
      <c r="W4923">
        <f>IF(TelcoData2[[#This Row],[Churn]]="Yes",1,0)</f>
        <v>0</v>
      </c>
      <c r="X4923" t="str">
        <f>IF(TelcoData2[[#This Row],[tenure]]&lt;=12,"0-12 Months",
IF(TelcoData2[[#This Row],[tenure]]&lt;=24,"13-24 Months",
IF(TelcoData2[[#This Row],[tenure]]&lt;=36,"25-36 Months",
IF(TelcoData2[[#This Row],[tenure]]&lt;=48,"37-48 Months",
IF(TelcoData2[[#This Row],[tenure]]&lt;=60,"49-60 Months",
"61-72 Months")))))</f>
        <v>37-48 Months</v>
      </c>
    </row>
    <row r="4924" spans="1:24" x14ac:dyDescent="0.3">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s="5">
        <v>3641.5</v>
      </c>
      <c r="U4924" t="s">
        <v>24</v>
      </c>
      <c r="V4924" s="5">
        <f>IFERROR(VALUE(TRIM(TelcoData2[[#This Row],[TotalCharges]])),"")</f>
        <v>3641.5</v>
      </c>
      <c r="W4924">
        <f>IF(TelcoData2[[#This Row],[Churn]]="Yes",1,0)</f>
        <v>0</v>
      </c>
      <c r="X4924" t="str">
        <f>IF(TelcoData2[[#This Row],[tenure]]&lt;=12,"0-12 Months",
IF(TelcoData2[[#This Row],[tenure]]&lt;=24,"13-24 Months",
IF(TelcoData2[[#This Row],[tenure]]&lt;=36,"25-36 Months",
IF(TelcoData2[[#This Row],[tenure]]&lt;=48,"37-48 Months",
IF(TelcoData2[[#This Row],[tenure]]&lt;=60,"49-60 Months",
"61-72 Months")))))</f>
        <v>61-72 Months</v>
      </c>
    </row>
    <row r="4925" spans="1:24" x14ac:dyDescent="0.3">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s="5">
        <v>2535.5500000000002</v>
      </c>
      <c r="U4925" t="s">
        <v>24</v>
      </c>
      <c r="V4925" s="5">
        <f>IFERROR(VALUE(TRIM(TelcoData2[[#This Row],[TotalCharges]])),"")</f>
        <v>2535.5500000000002</v>
      </c>
      <c r="W4925">
        <f>IF(TelcoData2[[#This Row],[Churn]]="Yes",1,0)</f>
        <v>0</v>
      </c>
      <c r="X4925" t="str">
        <f>IF(TelcoData2[[#This Row],[tenure]]&lt;=12,"0-12 Months",
IF(TelcoData2[[#This Row],[tenure]]&lt;=24,"13-24 Months",
IF(TelcoData2[[#This Row],[tenure]]&lt;=36,"25-36 Months",
IF(TelcoData2[[#This Row],[tenure]]&lt;=48,"37-48 Months",
IF(TelcoData2[[#This Row],[tenure]]&lt;=60,"49-60 Months",
"61-72 Months")))))</f>
        <v>49-60 Months</v>
      </c>
    </row>
    <row r="4926" spans="1:24" x14ac:dyDescent="0.3">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s="5">
        <v>35.75</v>
      </c>
      <c r="U4926" t="s">
        <v>23</v>
      </c>
      <c r="V4926" s="5">
        <f>IFERROR(VALUE(TRIM(TelcoData2[[#This Row],[TotalCharges]])),"")</f>
        <v>35.75</v>
      </c>
      <c r="W4926">
        <f>IF(TelcoData2[[#This Row],[Churn]]="Yes",1,0)</f>
        <v>1</v>
      </c>
      <c r="X4926" t="str">
        <f>IF(TelcoData2[[#This Row],[tenure]]&lt;=12,"0-12 Months",
IF(TelcoData2[[#This Row],[tenure]]&lt;=24,"13-24 Months",
IF(TelcoData2[[#This Row],[tenure]]&lt;=36,"25-36 Months",
IF(TelcoData2[[#This Row],[tenure]]&lt;=48,"37-48 Months",
IF(TelcoData2[[#This Row],[tenure]]&lt;=60,"49-60 Months",
"61-72 Months")))))</f>
        <v>0-12 Months</v>
      </c>
    </row>
    <row r="4927" spans="1:24" x14ac:dyDescent="0.3">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s="5">
        <v>6880.85</v>
      </c>
      <c r="U4927" t="s">
        <v>24</v>
      </c>
      <c r="V4927" s="5">
        <f>IFERROR(VALUE(TRIM(TelcoData2[[#This Row],[TotalCharges]])),"")</f>
        <v>6880.85</v>
      </c>
      <c r="W4927">
        <f>IF(TelcoData2[[#This Row],[Churn]]="Yes",1,0)</f>
        <v>0</v>
      </c>
      <c r="X4927" t="str">
        <f>IF(TelcoData2[[#This Row],[tenure]]&lt;=12,"0-12 Months",
IF(TelcoData2[[#This Row],[tenure]]&lt;=24,"13-24 Months",
IF(TelcoData2[[#This Row],[tenure]]&lt;=36,"25-36 Months",
IF(TelcoData2[[#This Row],[tenure]]&lt;=48,"37-48 Months",
IF(TelcoData2[[#This Row],[tenure]]&lt;=60,"49-60 Months",
"61-72 Months")))))</f>
        <v>61-72 Months</v>
      </c>
    </row>
    <row r="4928" spans="1:24" x14ac:dyDescent="0.3">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s="5">
        <v>3753.2</v>
      </c>
      <c r="U4928" t="s">
        <v>24</v>
      </c>
      <c r="V4928" s="5">
        <f>IFERROR(VALUE(TRIM(TelcoData2[[#This Row],[TotalCharges]])),"")</f>
        <v>3753.2</v>
      </c>
      <c r="W4928">
        <f>IF(TelcoData2[[#This Row],[Churn]]="Yes",1,0)</f>
        <v>0</v>
      </c>
      <c r="X4928" t="str">
        <f>IF(TelcoData2[[#This Row],[tenure]]&lt;=12,"0-12 Months",
IF(TelcoData2[[#This Row],[tenure]]&lt;=24,"13-24 Months",
IF(TelcoData2[[#This Row],[tenure]]&lt;=36,"25-36 Months",
IF(TelcoData2[[#This Row],[tenure]]&lt;=48,"37-48 Months",
IF(TelcoData2[[#This Row],[tenure]]&lt;=60,"49-60 Months",
"61-72 Months")))))</f>
        <v>61-72 Months</v>
      </c>
    </row>
    <row r="4929" spans="1:24" x14ac:dyDescent="0.3">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s="5">
        <v>637.54999999999995</v>
      </c>
      <c r="U4929" t="s">
        <v>24</v>
      </c>
      <c r="V4929" s="5">
        <f>IFERROR(VALUE(TRIM(TelcoData2[[#This Row],[TotalCharges]])),"")</f>
        <v>637.54999999999995</v>
      </c>
      <c r="W4929">
        <f>IF(TelcoData2[[#This Row],[Churn]]="Yes",1,0)</f>
        <v>0</v>
      </c>
      <c r="X4929" t="str">
        <f>IF(TelcoData2[[#This Row],[tenure]]&lt;=12,"0-12 Months",
IF(TelcoData2[[#This Row],[tenure]]&lt;=24,"13-24 Months",
IF(TelcoData2[[#This Row],[tenure]]&lt;=36,"25-36 Months",
IF(TelcoData2[[#This Row],[tenure]]&lt;=48,"37-48 Months",
IF(TelcoData2[[#This Row],[tenure]]&lt;=60,"49-60 Months",
"61-72 Months")))))</f>
        <v>25-36 Months</v>
      </c>
    </row>
    <row r="4930" spans="1:24" x14ac:dyDescent="0.3">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s="5">
        <v>181.6</v>
      </c>
      <c r="U4930" t="s">
        <v>23</v>
      </c>
      <c r="V4930" s="5">
        <f>IFERROR(VALUE(TRIM(TelcoData2[[#This Row],[TotalCharges]])),"")</f>
        <v>181.6</v>
      </c>
      <c r="W4930">
        <f>IF(TelcoData2[[#This Row],[Churn]]="Yes",1,0)</f>
        <v>1</v>
      </c>
      <c r="X4930" t="str">
        <f>IF(TelcoData2[[#This Row],[tenure]]&lt;=12,"0-12 Months",
IF(TelcoData2[[#This Row],[tenure]]&lt;=24,"13-24 Months",
IF(TelcoData2[[#This Row],[tenure]]&lt;=36,"25-36 Months",
IF(TelcoData2[[#This Row],[tenure]]&lt;=48,"37-48 Months",
IF(TelcoData2[[#This Row],[tenure]]&lt;=60,"49-60 Months",
"61-72 Months")))))</f>
        <v>0-12 Months</v>
      </c>
    </row>
    <row r="4931" spans="1:24" x14ac:dyDescent="0.3">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s="5">
        <v>5329.55</v>
      </c>
      <c r="U4931" t="s">
        <v>24</v>
      </c>
      <c r="V4931" s="5">
        <f>IFERROR(VALUE(TRIM(TelcoData2[[#This Row],[TotalCharges]])),"")</f>
        <v>5329.55</v>
      </c>
      <c r="W4931">
        <f>IF(TelcoData2[[#This Row],[Churn]]="Yes",1,0)</f>
        <v>0</v>
      </c>
      <c r="X4931" t="str">
        <f>IF(TelcoData2[[#This Row],[tenure]]&lt;=12,"0-12 Months",
IF(TelcoData2[[#This Row],[tenure]]&lt;=24,"13-24 Months",
IF(TelcoData2[[#This Row],[tenure]]&lt;=36,"25-36 Months",
IF(TelcoData2[[#This Row],[tenure]]&lt;=48,"37-48 Months",
IF(TelcoData2[[#This Row],[tenure]]&lt;=60,"49-60 Months",
"61-72 Months")))))</f>
        <v>61-72 Months</v>
      </c>
    </row>
    <row r="4932" spans="1:24" x14ac:dyDescent="0.3">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s="5">
        <v>44.55</v>
      </c>
      <c r="U4932" t="s">
        <v>24</v>
      </c>
      <c r="V4932" s="5">
        <f>IFERROR(VALUE(TRIM(TelcoData2[[#This Row],[TotalCharges]])),"")</f>
        <v>44.55</v>
      </c>
      <c r="W4932">
        <f>IF(TelcoData2[[#This Row],[Churn]]="Yes",1,0)</f>
        <v>0</v>
      </c>
      <c r="X4932" t="str">
        <f>IF(TelcoData2[[#This Row],[tenure]]&lt;=12,"0-12 Months",
IF(TelcoData2[[#This Row],[tenure]]&lt;=24,"13-24 Months",
IF(TelcoData2[[#This Row],[tenure]]&lt;=36,"25-36 Months",
IF(TelcoData2[[#This Row],[tenure]]&lt;=48,"37-48 Months",
IF(TelcoData2[[#This Row],[tenure]]&lt;=60,"49-60 Months",
"61-72 Months")))))</f>
        <v>0-12 Months</v>
      </c>
    </row>
    <row r="4933" spans="1:24" x14ac:dyDescent="0.3">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s="5">
        <v>1539.8</v>
      </c>
      <c r="U4933" t="s">
        <v>24</v>
      </c>
      <c r="V4933" s="5">
        <f>IFERROR(VALUE(TRIM(TelcoData2[[#This Row],[TotalCharges]])),"")</f>
        <v>1539.8</v>
      </c>
      <c r="W4933">
        <f>IF(TelcoData2[[#This Row],[Churn]]="Yes",1,0)</f>
        <v>0</v>
      </c>
      <c r="X4933" t="str">
        <f>IF(TelcoData2[[#This Row],[tenure]]&lt;=12,"0-12 Months",
IF(TelcoData2[[#This Row],[tenure]]&lt;=24,"13-24 Months",
IF(TelcoData2[[#This Row],[tenure]]&lt;=36,"25-36 Months",
IF(TelcoData2[[#This Row],[tenure]]&lt;=48,"37-48 Months",
IF(TelcoData2[[#This Row],[tenure]]&lt;=60,"49-60 Months",
"61-72 Months")))))</f>
        <v>13-24 Months</v>
      </c>
    </row>
    <row r="4934" spans="1:24" x14ac:dyDescent="0.3">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s="5">
        <v>2209.75</v>
      </c>
      <c r="U4934" t="s">
        <v>24</v>
      </c>
      <c r="V4934" s="5">
        <f>IFERROR(VALUE(TRIM(TelcoData2[[#This Row],[TotalCharges]])),"")</f>
        <v>2209.75</v>
      </c>
      <c r="W4934">
        <f>IF(TelcoData2[[#This Row],[Churn]]="Yes",1,0)</f>
        <v>0</v>
      </c>
      <c r="X4934" t="str">
        <f>IF(TelcoData2[[#This Row],[tenure]]&lt;=12,"0-12 Months",
IF(TelcoData2[[#This Row],[tenure]]&lt;=24,"13-24 Months",
IF(TelcoData2[[#This Row],[tenure]]&lt;=36,"25-36 Months",
IF(TelcoData2[[#This Row],[tenure]]&lt;=48,"37-48 Months",
IF(TelcoData2[[#This Row],[tenure]]&lt;=60,"49-60 Months",
"61-72 Months")))))</f>
        <v>25-36 Months</v>
      </c>
    </row>
    <row r="4935" spans="1:24" x14ac:dyDescent="0.3">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s="5">
        <v>223.75</v>
      </c>
      <c r="U4935" t="s">
        <v>24</v>
      </c>
      <c r="V4935" s="5">
        <f>IFERROR(VALUE(TRIM(TelcoData2[[#This Row],[TotalCharges]])),"")</f>
        <v>223.75</v>
      </c>
      <c r="W4935">
        <f>IF(TelcoData2[[#This Row],[Churn]]="Yes",1,0)</f>
        <v>0</v>
      </c>
      <c r="X4935" t="str">
        <f>IF(TelcoData2[[#This Row],[tenure]]&lt;=12,"0-12 Months",
IF(TelcoData2[[#This Row],[tenure]]&lt;=24,"13-24 Months",
IF(TelcoData2[[#This Row],[tenure]]&lt;=36,"25-36 Months",
IF(TelcoData2[[#This Row],[tenure]]&lt;=48,"37-48 Months",
IF(TelcoData2[[#This Row],[tenure]]&lt;=60,"49-60 Months",
"61-72 Months")))))</f>
        <v>0-12 Months</v>
      </c>
    </row>
    <row r="4936" spans="1:24" x14ac:dyDescent="0.3">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s="5">
        <v>7751.7</v>
      </c>
      <c r="U4936" t="s">
        <v>24</v>
      </c>
      <c r="V4936" s="5">
        <f>IFERROR(VALUE(TRIM(TelcoData2[[#This Row],[TotalCharges]])),"")</f>
        <v>7751.7</v>
      </c>
      <c r="W4936">
        <f>IF(TelcoData2[[#This Row],[Churn]]="Yes",1,0)</f>
        <v>0</v>
      </c>
      <c r="X4936" t="str">
        <f>IF(TelcoData2[[#This Row],[tenure]]&lt;=12,"0-12 Months",
IF(TelcoData2[[#This Row],[tenure]]&lt;=24,"13-24 Months",
IF(TelcoData2[[#This Row],[tenure]]&lt;=36,"25-36 Months",
IF(TelcoData2[[#This Row],[tenure]]&lt;=48,"37-48 Months",
IF(TelcoData2[[#This Row],[tenure]]&lt;=60,"49-60 Months",
"61-72 Months")))))</f>
        <v>61-72 Months</v>
      </c>
    </row>
    <row r="4937" spans="1:24" x14ac:dyDescent="0.3">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s="5">
        <v>1174.3499999999999</v>
      </c>
      <c r="U4937" t="s">
        <v>24</v>
      </c>
      <c r="V4937" s="5">
        <f>IFERROR(VALUE(TRIM(TelcoData2[[#This Row],[TotalCharges]])),"")</f>
        <v>1174.3499999999999</v>
      </c>
      <c r="W4937">
        <f>IF(TelcoData2[[#This Row],[Churn]]="Yes",1,0)</f>
        <v>0</v>
      </c>
      <c r="X4937" t="str">
        <f>IF(TelcoData2[[#This Row],[tenure]]&lt;=12,"0-12 Months",
IF(TelcoData2[[#This Row],[tenure]]&lt;=24,"13-24 Months",
IF(TelcoData2[[#This Row],[tenure]]&lt;=36,"25-36 Months",
IF(TelcoData2[[#This Row],[tenure]]&lt;=48,"37-48 Months",
IF(TelcoData2[[#This Row],[tenure]]&lt;=60,"49-60 Months",
"61-72 Months")))))</f>
        <v>37-48 Months</v>
      </c>
    </row>
    <row r="4938" spans="1:24" x14ac:dyDescent="0.3">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s="5">
        <v>4385.05</v>
      </c>
      <c r="U4938" t="s">
        <v>24</v>
      </c>
      <c r="V4938" s="5">
        <f>IFERROR(VALUE(TRIM(TelcoData2[[#This Row],[TotalCharges]])),"")</f>
        <v>4385.05</v>
      </c>
      <c r="W4938">
        <f>IF(TelcoData2[[#This Row],[Churn]]="Yes",1,0)</f>
        <v>0</v>
      </c>
      <c r="X4938" t="str">
        <f>IF(TelcoData2[[#This Row],[tenure]]&lt;=12,"0-12 Months",
IF(TelcoData2[[#This Row],[tenure]]&lt;=24,"13-24 Months",
IF(TelcoData2[[#This Row],[tenure]]&lt;=36,"25-36 Months",
IF(TelcoData2[[#This Row],[tenure]]&lt;=48,"37-48 Months",
IF(TelcoData2[[#This Row],[tenure]]&lt;=60,"49-60 Months",
"61-72 Months")))))</f>
        <v>37-48 Months</v>
      </c>
    </row>
    <row r="4939" spans="1:24" x14ac:dyDescent="0.3">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s="5">
        <v>2606.35</v>
      </c>
      <c r="U4939" t="s">
        <v>24</v>
      </c>
      <c r="V4939" s="5">
        <f>IFERROR(VALUE(TRIM(TelcoData2[[#This Row],[TotalCharges]])),"")</f>
        <v>2606.35</v>
      </c>
      <c r="W4939">
        <f>IF(TelcoData2[[#This Row],[Churn]]="Yes",1,0)</f>
        <v>0</v>
      </c>
      <c r="X4939" t="str">
        <f>IF(TelcoData2[[#This Row],[tenure]]&lt;=12,"0-12 Months",
IF(TelcoData2[[#This Row],[tenure]]&lt;=24,"13-24 Months",
IF(TelcoData2[[#This Row],[tenure]]&lt;=36,"25-36 Months",
IF(TelcoData2[[#This Row],[tenure]]&lt;=48,"37-48 Months",
IF(TelcoData2[[#This Row],[tenure]]&lt;=60,"49-60 Months",
"61-72 Months")))))</f>
        <v>25-36 Months</v>
      </c>
    </row>
    <row r="4940" spans="1:24" x14ac:dyDescent="0.3">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s="5">
        <v>1539.45</v>
      </c>
      <c r="U4940" t="s">
        <v>23</v>
      </c>
      <c r="V4940" s="5">
        <f>IFERROR(VALUE(TRIM(TelcoData2[[#This Row],[TotalCharges]])),"")</f>
        <v>1539.45</v>
      </c>
      <c r="W4940">
        <f>IF(TelcoData2[[#This Row],[Churn]]="Yes",1,0)</f>
        <v>1</v>
      </c>
      <c r="X4940" t="str">
        <f>IF(TelcoData2[[#This Row],[tenure]]&lt;=12,"0-12 Months",
IF(TelcoData2[[#This Row],[tenure]]&lt;=24,"13-24 Months",
IF(TelcoData2[[#This Row],[tenure]]&lt;=36,"25-36 Months",
IF(TelcoData2[[#This Row],[tenure]]&lt;=48,"37-48 Months",
IF(TelcoData2[[#This Row],[tenure]]&lt;=60,"49-60 Months",
"61-72 Months")))))</f>
        <v>13-24 Months</v>
      </c>
    </row>
    <row r="4941" spans="1:24" x14ac:dyDescent="0.3">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s="5">
        <v>18.899999999999999</v>
      </c>
      <c r="U4941" t="s">
        <v>24</v>
      </c>
      <c r="V4941" s="5">
        <f>IFERROR(VALUE(TRIM(TelcoData2[[#This Row],[TotalCharges]])),"")</f>
        <v>18.899999999999999</v>
      </c>
      <c r="W4941">
        <f>IF(TelcoData2[[#This Row],[Churn]]="Yes",1,0)</f>
        <v>0</v>
      </c>
      <c r="X4941" t="str">
        <f>IF(TelcoData2[[#This Row],[tenure]]&lt;=12,"0-12 Months",
IF(TelcoData2[[#This Row],[tenure]]&lt;=24,"13-24 Months",
IF(TelcoData2[[#This Row],[tenure]]&lt;=36,"25-36 Months",
IF(TelcoData2[[#This Row],[tenure]]&lt;=48,"37-48 Months",
IF(TelcoData2[[#This Row],[tenure]]&lt;=60,"49-60 Months",
"61-72 Months")))))</f>
        <v>0-12 Months</v>
      </c>
    </row>
    <row r="4942" spans="1:24" x14ac:dyDescent="0.3">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s="5">
        <v>1261.3499999999999</v>
      </c>
      <c r="U4942" t="s">
        <v>24</v>
      </c>
      <c r="V4942" s="5">
        <f>IFERROR(VALUE(TRIM(TelcoData2[[#This Row],[TotalCharges]])),"")</f>
        <v>1261.3499999999999</v>
      </c>
      <c r="W4942">
        <f>IF(TelcoData2[[#This Row],[Churn]]="Yes",1,0)</f>
        <v>0</v>
      </c>
      <c r="X4942" t="str">
        <f>IF(TelcoData2[[#This Row],[tenure]]&lt;=12,"0-12 Months",
IF(TelcoData2[[#This Row],[tenure]]&lt;=24,"13-24 Months",
IF(TelcoData2[[#This Row],[tenure]]&lt;=36,"25-36 Months",
IF(TelcoData2[[#This Row],[tenure]]&lt;=48,"37-48 Months",
IF(TelcoData2[[#This Row],[tenure]]&lt;=60,"49-60 Months",
"61-72 Months")))))</f>
        <v>13-24 Months</v>
      </c>
    </row>
    <row r="4943" spans="1:24" x14ac:dyDescent="0.3">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s="5">
        <v>58.15</v>
      </c>
      <c r="U4943" t="s">
        <v>23</v>
      </c>
      <c r="V4943" s="5">
        <f>IFERROR(VALUE(TRIM(TelcoData2[[#This Row],[TotalCharges]])),"")</f>
        <v>58.15</v>
      </c>
      <c r="W4943">
        <f>IF(TelcoData2[[#This Row],[Churn]]="Yes",1,0)</f>
        <v>1</v>
      </c>
      <c r="X4943" t="str">
        <f>IF(TelcoData2[[#This Row],[tenure]]&lt;=12,"0-12 Months",
IF(TelcoData2[[#This Row],[tenure]]&lt;=24,"13-24 Months",
IF(TelcoData2[[#This Row],[tenure]]&lt;=36,"25-36 Months",
IF(TelcoData2[[#This Row],[tenure]]&lt;=48,"37-48 Months",
IF(TelcoData2[[#This Row],[tenure]]&lt;=60,"49-60 Months",
"61-72 Months")))))</f>
        <v>0-12 Months</v>
      </c>
    </row>
    <row r="4944" spans="1:24" x14ac:dyDescent="0.3">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s="5">
        <v>225.6</v>
      </c>
      <c r="U4944" t="s">
        <v>23</v>
      </c>
      <c r="V4944" s="5">
        <f>IFERROR(VALUE(TRIM(TelcoData2[[#This Row],[TotalCharges]])),"")</f>
        <v>225.6</v>
      </c>
      <c r="W4944">
        <f>IF(TelcoData2[[#This Row],[Churn]]="Yes",1,0)</f>
        <v>1</v>
      </c>
      <c r="X4944" t="str">
        <f>IF(TelcoData2[[#This Row],[tenure]]&lt;=12,"0-12 Months",
IF(TelcoData2[[#This Row],[tenure]]&lt;=24,"13-24 Months",
IF(TelcoData2[[#This Row],[tenure]]&lt;=36,"25-36 Months",
IF(TelcoData2[[#This Row],[tenure]]&lt;=48,"37-48 Months",
IF(TelcoData2[[#This Row],[tenure]]&lt;=60,"49-60 Months",
"61-72 Months")))))</f>
        <v>0-12 Months</v>
      </c>
    </row>
    <row r="4945" spans="1:24" x14ac:dyDescent="0.3">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s="5">
        <v>5969.3</v>
      </c>
      <c r="U4945" t="s">
        <v>24</v>
      </c>
      <c r="V4945" s="5">
        <f>IFERROR(VALUE(TRIM(TelcoData2[[#This Row],[TotalCharges]])),"")</f>
        <v>5969.3</v>
      </c>
      <c r="W4945">
        <f>IF(TelcoData2[[#This Row],[Churn]]="Yes",1,0)</f>
        <v>0</v>
      </c>
      <c r="X4945" t="str">
        <f>IF(TelcoData2[[#This Row],[tenure]]&lt;=12,"0-12 Months",
IF(TelcoData2[[#This Row],[tenure]]&lt;=24,"13-24 Months",
IF(TelcoData2[[#This Row],[tenure]]&lt;=36,"25-36 Months",
IF(TelcoData2[[#This Row],[tenure]]&lt;=48,"37-48 Months",
IF(TelcoData2[[#This Row],[tenure]]&lt;=60,"49-60 Months",
"61-72 Months")))))</f>
        <v>61-72 Months</v>
      </c>
    </row>
    <row r="4946" spans="1:24" x14ac:dyDescent="0.3">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s="5">
        <v>253.9</v>
      </c>
      <c r="U4946" t="s">
        <v>24</v>
      </c>
      <c r="V4946" s="5">
        <f>IFERROR(VALUE(TRIM(TelcoData2[[#This Row],[TotalCharges]])),"")</f>
        <v>253.9</v>
      </c>
      <c r="W4946">
        <f>IF(TelcoData2[[#This Row],[Churn]]="Yes",1,0)</f>
        <v>0</v>
      </c>
      <c r="X4946" t="str">
        <f>IF(TelcoData2[[#This Row],[tenure]]&lt;=12,"0-12 Months",
IF(TelcoData2[[#This Row],[tenure]]&lt;=24,"13-24 Months",
IF(TelcoData2[[#This Row],[tenure]]&lt;=36,"25-36 Months",
IF(TelcoData2[[#This Row],[tenure]]&lt;=48,"37-48 Months",
IF(TelcoData2[[#This Row],[tenure]]&lt;=60,"49-60 Months",
"61-72 Months")))))</f>
        <v>0-12 Months</v>
      </c>
    </row>
    <row r="4947" spans="1:24" x14ac:dyDescent="0.3">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s="5">
        <v>400</v>
      </c>
      <c r="U4947" t="s">
        <v>24</v>
      </c>
      <c r="V4947" s="5">
        <f>IFERROR(VALUE(TRIM(TelcoData2[[#This Row],[TotalCharges]])),"")</f>
        <v>400</v>
      </c>
      <c r="W4947">
        <f>IF(TelcoData2[[#This Row],[Churn]]="Yes",1,0)</f>
        <v>0</v>
      </c>
      <c r="X4947" t="str">
        <f>IF(TelcoData2[[#This Row],[tenure]]&lt;=12,"0-12 Months",
IF(TelcoData2[[#This Row],[tenure]]&lt;=24,"13-24 Months",
IF(TelcoData2[[#This Row],[tenure]]&lt;=36,"25-36 Months",
IF(TelcoData2[[#This Row],[tenure]]&lt;=48,"37-48 Months",
IF(TelcoData2[[#This Row],[tenure]]&lt;=60,"49-60 Months",
"61-72 Months")))))</f>
        <v>13-24 Months</v>
      </c>
    </row>
    <row r="4948" spans="1:24" x14ac:dyDescent="0.3">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s="5">
        <v>340.85</v>
      </c>
      <c r="U4948" t="s">
        <v>23</v>
      </c>
      <c r="V4948" s="5">
        <f>IFERROR(VALUE(TRIM(TelcoData2[[#This Row],[TotalCharges]])),"")</f>
        <v>340.85</v>
      </c>
      <c r="W4948">
        <f>IF(TelcoData2[[#This Row],[Churn]]="Yes",1,0)</f>
        <v>1</v>
      </c>
      <c r="X4948" t="str">
        <f>IF(TelcoData2[[#This Row],[tenure]]&lt;=12,"0-12 Months",
IF(TelcoData2[[#This Row],[tenure]]&lt;=24,"13-24 Months",
IF(TelcoData2[[#This Row],[tenure]]&lt;=36,"25-36 Months",
IF(TelcoData2[[#This Row],[tenure]]&lt;=48,"37-48 Months",
IF(TelcoData2[[#This Row],[tenure]]&lt;=60,"49-60 Months",
"61-72 Months")))))</f>
        <v>0-12 Months</v>
      </c>
    </row>
    <row r="4949" spans="1:24" x14ac:dyDescent="0.3">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s="5">
        <v>2515.3000000000002</v>
      </c>
      <c r="U4949" t="s">
        <v>23</v>
      </c>
      <c r="V4949" s="5">
        <f>IFERROR(VALUE(TRIM(TelcoData2[[#This Row],[TotalCharges]])),"")</f>
        <v>2515.3000000000002</v>
      </c>
      <c r="W4949">
        <f>IF(TelcoData2[[#This Row],[Churn]]="Yes",1,0)</f>
        <v>1</v>
      </c>
      <c r="X4949" t="str">
        <f>IF(TelcoData2[[#This Row],[tenure]]&lt;=12,"0-12 Months",
IF(TelcoData2[[#This Row],[tenure]]&lt;=24,"13-24 Months",
IF(TelcoData2[[#This Row],[tenure]]&lt;=36,"25-36 Months",
IF(TelcoData2[[#This Row],[tenure]]&lt;=48,"37-48 Months",
IF(TelcoData2[[#This Row],[tenure]]&lt;=60,"49-60 Months",
"61-72 Months")))))</f>
        <v>25-36 Months</v>
      </c>
    </row>
    <row r="4950" spans="1:24" x14ac:dyDescent="0.3">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s="5">
        <v>227.35</v>
      </c>
      <c r="U4950" t="s">
        <v>24</v>
      </c>
      <c r="V4950" s="5">
        <f>IFERROR(VALUE(TRIM(TelcoData2[[#This Row],[TotalCharges]])),"")</f>
        <v>227.35</v>
      </c>
      <c r="W4950">
        <f>IF(TelcoData2[[#This Row],[Churn]]="Yes",1,0)</f>
        <v>0</v>
      </c>
      <c r="X4950" t="str">
        <f>IF(TelcoData2[[#This Row],[tenure]]&lt;=12,"0-12 Months",
IF(TelcoData2[[#This Row],[tenure]]&lt;=24,"13-24 Months",
IF(TelcoData2[[#This Row],[tenure]]&lt;=36,"25-36 Months",
IF(TelcoData2[[#This Row],[tenure]]&lt;=48,"37-48 Months",
IF(TelcoData2[[#This Row],[tenure]]&lt;=60,"49-60 Months",
"61-72 Months")))))</f>
        <v>0-12 Months</v>
      </c>
    </row>
    <row r="4951" spans="1:24" x14ac:dyDescent="0.3">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s="5">
        <v>305.95</v>
      </c>
      <c r="U4951" t="s">
        <v>23</v>
      </c>
      <c r="V4951" s="5">
        <f>IFERROR(VALUE(TRIM(TelcoData2[[#This Row],[TotalCharges]])),"")</f>
        <v>305.95</v>
      </c>
      <c r="W4951">
        <f>IF(TelcoData2[[#This Row],[Churn]]="Yes",1,0)</f>
        <v>1</v>
      </c>
      <c r="X4951" t="str">
        <f>IF(TelcoData2[[#This Row],[tenure]]&lt;=12,"0-12 Months",
IF(TelcoData2[[#This Row],[tenure]]&lt;=24,"13-24 Months",
IF(TelcoData2[[#This Row],[tenure]]&lt;=36,"25-36 Months",
IF(TelcoData2[[#This Row],[tenure]]&lt;=48,"37-48 Months",
IF(TelcoData2[[#This Row],[tenure]]&lt;=60,"49-60 Months",
"61-72 Months")))))</f>
        <v>0-12 Months</v>
      </c>
    </row>
    <row r="4952" spans="1:24" x14ac:dyDescent="0.3">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s="5">
        <v>365.4</v>
      </c>
      <c r="U4952" t="s">
        <v>23</v>
      </c>
      <c r="V4952" s="5">
        <f>IFERROR(VALUE(TRIM(TelcoData2[[#This Row],[TotalCharges]])),"")</f>
        <v>365.4</v>
      </c>
      <c r="W4952">
        <f>IF(TelcoData2[[#This Row],[Churn]]="Yes",1,0)</f>
        <v>1</v>
      </c>
      <c r="X4952" t="str">
        <f>IF(TelcoData2[[#This Row],[tenure]]&lt;=12,"0-12 Months",
IF(TelcoData2[[#This Row],[tenure]]&lt;=24,"13-24 Months",
IF(TelcoData2[[#This Row],[tenure]]&lt;=36,"25-36 Months",
IF(TelcoData2[[#This Row],[tenure]]&lt;=48,"37-48 Months",
IF(TelcoData2[[#This Row],[tenure]]&lt;=60,"49-60 Months",
"61-72 Months")))))</f>
        <v>0-12 Months</v>
      </c>
    </row>
    <row r="4953" spans="1:24" x14ac:dyDescent="0.3">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s="5">
        <v>2357.75</v>
      </c>
      <c r="U4953" t="s">
        <v>24</v>
      </c>
      <c r="V4953" s="5">
        <f>IFERROR(VALUE(TRIM(TelcoData2[[#This Row],[TotalCharges]])),"")</f>
        <v>2357.75</v>
      </c>
      <c r="W4953">
        <f>IF(TelcoData2[[#This Row],[Churn]]="Yes",1,0)</f>
        <v>0</v>
      </c>
      <c r="X4953" t="str">
        <f>IF(TelcoData2[[#This Row],[tenure]]&lt;=12,"0-12 Months",
IF(TelcoData2[[#This Row],[tenure]]&lt;=24,"13-24 Months",
IF(TelcoData2[[#This Row],[tenure]]&lt;=36,"25-36 Months",
IF(TelcoData2[[#This Row],[tenure]]&lt;=48,"37-48 Months",
IF(TelcoData2[[#This Row],[tenure]]&lt;=60,"49-60 Months",
"61-72 Months")))))</f>
        <v>25-36 Months</v>
      </c>
    </row>
    <row r="4954" spans="1:24" x14ac:dyDescent="0.3">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s="5">
        <v>198.5</v>
      </c>
      <c r="U4954" t="s">
        <v>24</v>
      </c>
      <c r="V4954" s="5">
        <f>IFERROR(VALUE(TRIM(TelcoData2[[#This Row],[TotalCharges]])),"")</f>
        <v>198.5</v>
      </c>
      <c r="W4954">
        <f>IF(TelcoData2[[#This Row],[Churn]]="Yes",1,0)</f>
        <v>0</v>
      </c>
      <c r="X4954" t="str">
        <f>IF(TelcoData2[[#This Row],[tenure]]&lt;=12,"0-12 Months",
IF(TelcoData2[[#This Row],[tenure]]&lt;=24,"13-24 Months",
IF(TelcoData2[[#This Row],[tenure]]&lt;=36,"25-36 Months",
IF(TelcoData2[[#This Row],[tenure]]&lt;=48,"37-48 Months",
IF(TelcoData2[[#This Row],[tenure]]&lt;=60,"49-60 Months",
"61-72 Months")))))</f>
        <v>0-12 Months</v>
      </c>
    </row>
    <row r="4955" spans="1:24" x14ac:dyDescent="0.3">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s="5">
        <v>554.25</v>
      </c>
      <c r="U4955" t="s">
        <v>24</v>
      </c>
      <c r="V4955" s="5">
        <f>IFERROR(VALUE(TRIM(TelcoData2[[#This Row],[TotalCharges]])),"")</f>
        <v>554.25</v>
      </c>
      <c r="W4955">
        <f>IF(TelcoData2[[#This Row],[Churn]]="Yes",1,0)</f>
        <v>0</v>
      </c>
      <c r="X4955" t="str">
        <f>IF(TelcoData2[[#This Row],[tenure]]&lt;=12,"0-12 Months",
IF(TelcoData2[[#This Row],[tenure]]&lt;=24,"13-24 Months",
IF(TelcoData2[[#This Row],[tenure]]&lt;=36,"25-36 Months",
IF(TelcoData2[[#This Row],[tenure]]&lt;=48,"37-48 Months",
IF(TelcoData2[[#This Row],[tenure]]&lt;=60,"49-60 Months",
"61-72 Months")))))</f>
        <v>25-36 Months</v>
      </c>
    </row>
    <row r="4956" spans="1:24" x14ac:dyDescent="0.3">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s="5">
        <v>90.85</v>
      </c>
      <c r="U4956" t="s">
        <v>23</v>
      </c>
      <c r="V4956" s="5">
        <f>IFERROR(VALUE(TRIM(TelcoData2[[#This Row],[TotalCharges]])),"")</f>
        <v>90.85</v>
      </c>
      <c r="W4956">
        <f>IF(TelcoData2[[#This Row],[Churn]]="Yes",1,0)</f>
        <v>1</v>
      </c>
      <c r="X4956" t="str">
        <f>IF(TelcoData2[[#This Row],[tenure]]&lt;=12,"0-12 Months",
IF(TelcoData2[[#This Row],[tenure]]&lt;=24,"13-24 Months",
IF(TelcoData2[[#This Row],[tenure]]&lt;=36,"25-36 Months",
IF(TelcoData2[[#This Row],[tenure]]&lt;=48,"37-48 Months",
IF(TelcoData2[[#This Row],[tenure]]&lt;=60,"49-60 Months",
"61-72 Months")))))</f>
        <v>0-12 Months</v>
      </c>
    </row>
    <row r="4957" spans="1:24" x14ac:dyDescent="0.3">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s="5">
        <v>69.400000000000006</v>
      </c>
      <c r="U4957" t="s">
        <v>23</v>
      </c>
      <c r="V4957" s="5">
        <f>IFERROR(VALUE(TRIM(TelcoData2[[#This Row],[TotalCharges]])),"")</f>
        <v>69.400000000000006</v>
      </c>
      <c r="W4957">
        <f>IF(TelcoData2[[#This Row],[Churn]]="Yes",1,0)</f>
        <v>1</v>
      </c>
      <c r="X4957" t="str">
        <f>IF(TelcoData2[[#This Row],[tenure]]&lt;=12,"0-12 Months",
IF(TelcoData2[[#This Row],[tenure]]&lt;=24,"13-24 Months",
IF(TelcoData2[[#This Row],[tenure]]&lt;=36,"25-36 Months",
IF(TelcoData2[[#This Row],[tenure]]&lt;=48,"37-48 Months",
IF(TelcoData2[[#This Row],[tenure]]&lt;=60,"49-60 Months",
"61-72 Months")))))</f>
        <v>0-12 Months</v>
      </c>
    </row>
    <row r="4958" spans="1:24" x14ac:dyDescent="0.3">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s="5">
        <v>742.95</v>
      </c>
      <c r="U4958" t="s">
        <v>23</v>
      </c>
      <c r="V4958" s="5">
        <f>IFERROR(VALUE(TRIM(TelcoData2[[#This Row],[TotalCharges]])),"")</f>
        <v>742.95</v>
      </c>
      <c r="W4958">
        <f>IF(TelcoData2[[#This Row],[Churn]]="Yes",1,0)</f>
        <v>1</v>
      </c>
      <c r="X4958" t="str">
        <f>IF(TelcoData2[[#This Row],[tenure]]&lt;=12,"0-12 Months",
IF(TelcoData2[[#This Row],[tenure]]&lt;=24,"13-24 Months",
IF(TelcoData2[[#This Row],[tenure]]&lt;=36,"25-36 Months",
IF(TelcoData2[[#This Row],[tenure]]&lt;=48,"37-48 Months",
IF(TelcoData2[[#This Row],[tenure]]&lt;=60,"49-60 Months",
"61-72 Months")))))</f>
        <v>0-12 Months</v>
      </c>
    </row>
    <row r="4959" spans="1:24" x14ac:dyDescent="0.3">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s="5">
        <v>251.65</v>
      </c>
      <c r="U4959" t="s">
        <v>24</v>
      </c>
      <c r="V4959" s="5">
        <f>IFERROR(VALUE(TRIM(TelcoData2[[#This Row],[TotalCharges]])),"")</f>
        <v>251.65</v>
      </c>
      <c r="W4959">
        <f>IF(TelcoData2[[#This Row],[Churn]]="Yes",1,0)</f>
        <v>0</v>
      </c>
      <c r="X4959" t="str">
        <f>IF(TelcoData2[[#This Row],[tenure]]&lt;=12,"0-12 Months",
IF(TelcoData2[[#This Row],[tenure]]&lt;=24,"13-24 Months",
IF(TelcoData2[[#This Row],[tenure]]&lt;=36,"25-36 Months",
IF(TelcoData2[[#This Row],[tenure]]&lt;=48,"37-48 Months",
IF(TelcoData2[[#This Row],[tenure]]&lt;=60,"49-60 Months",
"61-72 Months")))))</f>
        <v>13-24 Months</v>
      </c>
    </row>
    <row r="4960" spans="1:24" x14ac:dyDescent="0.3">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s="5">
        <v>5597.65</v>
      </c>
      <c r="U4960" t="s">
        <v>24</v>
      </c>
      <c r="V4960" s="5">
        <f>IFERROR(VALUE(TRIM(TelcoData2[[#This Row],[TotalCharges]])),"")</f>
        <v>5597.65</v>
      </c>
      <c r="W4960">
        <f>IF(TelcoData2[[#This Row],[Churn]]="Yes",1,0)</f>
        <v>0</v>
      </c>
      <c r="X4960" t="str">
        <f>IF(TelcoData2[[#This Row],[tenure]]&lt;=12,"0-12 Months",
IF(TelcoData2[[#This Row],[tenure]]&lt;=24,"13-24 Months",
IF(TelcoData2[[#This Row],[tenure]]&lt;=36,"25-36 Months",
IF(TelcoData2[[#This Row],[tenure]]&lt;=48,"37-48 Months",
IF(TelcoData2[[#This Row],[tenure]]&lt;=60,"49-60 Months",
"61-72 Months")))))</f>
        <v>49-60 Months</v>
      </c>
    </row>
    <row r="4961" spans="1:24" x14ac:dyDescent="0.3">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s="5">
        <v>20.149999999999999</v>
      </c>
      <c r="U4961" t="s">
        <v>23</v>
      </c>
      <c r="V4961" s="5">
        <f>IFERROR(VALUE(TRIM(TelcoData2[[#This Row],[TotalCharges]])),"")</f>
        <v>20.149999999999999</v>
      </c>
      <c r="W4961">
        <f>IF(TelcoData2[[#This Row],[Churn]]="Yes",1,0)</f>
        <v>1</v>
      </c>
      <c r="X4961" t="str">
        <f>IF(TelcoData2[[#This Row],[tenure]]&lt;=12,"0-12 Months",
IF(TelcoData2[[#This Row],[tenure]]&lt;=24,"13-24 Months",
IF(TelcoData2[[#This Row],[tenure]]&lt;=36,"25-36 Months",
IF(TelcoData2[[#This Row],[tenure]]&lt;=48,"37-48 Months",
IF(TelcoData2[[#This Row],[tenure]]&lt;=60,"49-60 Months",
"61-72 Months")))))</f>
        <v>0-12 Months</v>
      </c>
    </row>
    <row r="4962" spans="1:24" x14ac:dyDescent="0.3">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s="5">
        <v>4816.7</v>
      </c>
      <c r="U4962" t="s">
        <v>23</v>
      </c>
      <c r="V4962" s="5">
        <f>IFERROR(VALUE(TRIM(TelcoData2[[#This Row],[TotalCharges]])),"")</f>
        <v>4816.7</v>
      </c>
      <c r="W4962">
        <f>IF(TelcoData2[[#This Row],[Churn]]="Yes",1,0)</f>
        <v>1</v>
      </c>
      <c r="X4962" t="str">
        <f>IF(TelcoData2[[#This Row],[tenure]]&lt;=12,"0-12 Months",
IF(TelcoData2[[#This Row],[tenure]]&lt;=24,"13-24 Months",
IF(TelcoData2[[#This Row],[tenure]]&lt;=36,"25-36 Months",
IF(TelcoData2[[#This Row],[tenure]]&lt;=48,"37-48 Months",
IF(TelcoData2[[#This Row],[tenure]]&lt;=60,"49-60 Months",
"61-72 Months")))))</f>
        <v>49-60 Months</v>
      </c>
    </row>
    <row r="4963" spans="1:24" x14ac:dyDescent="0.3">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s="5">
        <v>768.05</v>
      </c>
      <c r="U4963" t="s">
        <v>24</v>
      </c>
      <c r="V4963" s="5">
        <f>IFERROR(VALUE(TRIM(TelcoData2[[#This Row],[TotalCharges]])),"")</f>
        <v>768.05</v>
      </c>
      <c r="W4963">
        <f>IF(TelcoData2[[#This Row],[Churn]]="Yes",1,0)</f>
        <v>0</v>
      </c>
      <c r="X4963" t="str">
        <f>IF(TelcoData2[[#This Row],[tenure]]&lt;=12,"0-12 Months",
IF(TelcoData2[[#This Row],[tenure]]&lt;=24,"13-24 Months",
IF(TelcoData2[[#This Row],[tenure]]&lt;=36,"25-36 Months",
IF(TelcoData2[[#This Row],[tenure]]&lt;=48,"37-48 Months",
IF(TelcoData2[[#This Row],[tenure]]&lt;=60,"49-60 Months",
"61-72 Months")))))</f>
        <v>13-24 Months</v>
      </c>
    </row>
    <row r="4964" spans="1:24" x14ac:dyDescent="0.3">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s="5">
        <v>1215.8</v>
      </c>
      <c r="U4964" t="s">
        <v>24</v>
      </c>
      <c r="V4964" s="5">
        <f>IFERROR(VALUE(TRIM(TelcoData2[[#This Row],[TotalCharges]])),"")</f>
        <v>1215.8</v>
      </c>
      <c r="W4964">
        <f>IF(TelcoData2[[#This Row],[Churn]]="Yes",1,0)</f>
        <v>0</v>
      </c>
      <c r="X4964" t="str">
        <f>IF(TelcoData2[[#This Row],[tenure]]&lt;=12,"0-12 Months",
IF(TelcoData2[[#This Row],[tenure]]&lt;=24,"13-24 Months",
IF(TelcoData2[[#This Row],[tenure]]&lt;=36,"25-36 Months",
IF(TelcoData2[[#This Row],[tenure]]&lt;=48,"37-48 Months",
IF(TelcoData2[[#This Row],[tenure]]&lt;=60,"49-60 Months",
"61-72 Months")))))</f>
        <v>13-24 Months</v>
      </c>
    </row>
    <row r="4965" spans="1:24" x14ac:dyDescent="0.3">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s="5">
        <v>3522.65</v>
      </c>
      <c r="U4965" t="s">
        <v>24</v>
      </c>
      <c r="V4965" s="5">
        <f>IFERROR(VALUE(TRIM(TelcoData2[[#This Row],[TotalCharges]])),"")</f>
        <v>3522.65</v>
      </c>
      <c r="W4965">
        <f>IF(TelcoData2[[#This Row],[Churn]]="Yes",1,0)</f>
        <v>0</v>
      </c>
      <c r="X4965" t="str">
        <f>IF(TelcoData2[[#This Row],[tenure]]&lt;=12,"0-12 Months",
IF(TelcoData2[[#This Row],[tenure]]&lt;=24,"13-24 Months",
IF(TelcoData2[[#This Row],[tenure]]&lt;=36,"25-36 Months",
IF(TelcoData2[[#This Row],[tenure]]&lt;=48,"37-48 Months",
IF(TelcoData2[[#This Row],[tenure]]&lt;=60,"49-60 Months",
"61-72 Months")))))</f>
        <v>37-48 Months</v>
      </c>
    </row>
    <row r="4966" spans="1:24" x14ac:dyDescent="0.3">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s="5">
        <v>1834.95</v>
      </c>
      <c r="U4966" t="s">
        <v>23</v>
      </c>
      <c r="V4966" s="5">
        <f>IFERROR(VALUE(TRIM(TelcoData2[[#This Row],[TotalCharges]])),"")</f>
        <v>1834.95</v>
      </c>
      <c r="W4966">
        <f>IF(TelcoData2[[#This Row],[Churn]]="Yes",1,0)</f>
        <v>1</v>
      </c>
      <c r="X4966" t="str">
        <f>IF(TelcoData2[[#This Row],[tenure]]&lt;=12,"0-12 Months",
IF(TelcoData2[[#This Row],[tenure]]&lt;=24,"13-24 Months",
IF(TelcoData2[[#This Row],[tenure]]&lt;=36,"25-36 Months",
IF(TelcoData2[[#This Row],[tenure]]&lt;=48,"37-48 Months",
IF(TelcoData2[[#This Row],[tenure]]&lt;=60,"49-60 Months",
"61-72 Months")))))</f>
        <v>25-36 Months</v>
      </c>
    </row>
    <row r="4967" spans="1:24" x14ac:dyDescent="0.3">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s="5">
        <v>305.10000000000002</v>
      </c>
      <c r="U4967" t="s">
        <v>23</v>
      </c>
      <c r="V4967" s="5">
        <f>IFERROR(VALUE(TRIM(TelcoData2[[#This Row],[TotalCharges]])),"")</f>
        <v>305.10000000000002</v>
      </c>
      <c r="W4967">
        <f>IF(TelcoData2[[#This Row],[Churn]]="Yes",1,0)</f>
        <v>1</v>
      </c>
      <c r="X4967" t="str">
        <f>IF(TelcoData2[[#This Row],[tenure]]&lt;=12,"0-12 Months",
IF(TelcoData2[[#This Row],[tenure]]&lt;=24,"13-24 Months",
IF(TelcoData2[[#This Row],[tenure]]&lt;=36,"25-36 Months",
IF(TelcoData2[[#This Row],[tenure]]&lt;=48,"37-48 Months",
IF(TelcoData2[[#This Row],[tenure]]&lt;=60,"49-60 Months",
"61-72 Months")))))</f>
        <v>0-12 Months</v>
      </c>
    </row>
    <row r="4968" spans="1:24" x14ac:dyDescent="0.3">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s="5">
        <v>910.45</v>
      </c>
      <c r="U4968" t="s">
        <v>24</v>
      </c>
      <c r="V4968" s="5">
        <f>IFERROR(VALUE(TRIM(TelcoData2[[#This Row],[TotalCharges]])),"")</f>
        <v>910.45</v>
      </c>
      <c r="W4968">
        <f>IF(TelcoData2[[#This Row],[Churn]]="Yes",1,0)</f>
        <v>0</v>
      </c>
      <c r="X4968" t="str">
        <f>IF(TelcoData2[[#This Row],[tenure]]&lt;=12,"0-12 Months",
IF(TelcoData2[[#This Row],[tenure]]&lt;=24,"13-24 Months",
IF(TelcoData2[[#This Row],[tenure]]&lt;=36,"25-36 Months",
IF(TelcoData2[[#This Row],[tenure]]&lt;=48,"37-48 Months",
IF(TelcoData2[[#This Row],[tenure]]&lt;=60,"49-60 Months",
"61-72 Months")))))</f>
        <v>13-24 Months</v>
      </c>
    </row>
    <row r="4969" spans="1:24" x14ac:dyDescent="0.3">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s="5">
        <v>155.65</v>
      </c>
      <c r="U4969" t="s">
        <v>23</v>
      </c>
      <c r="V4969" s="5">
        <f>IFERROR(VALUE(TRIM(TelcoData2[[#This Row],[TotalCharges]])),"")</f>
        <v>155.65</v>
      </c>
      <c r="W4969">
        <f>IF(TelcoData2[[#This Row],[Churn]]="Yes",1,0)</f>
        <v>1</v>
      </c>
      <c r="X4969" t="str">
        <f>IF(TelcoData2[[#This Row],[tenure]]&lt;=12,"0-12 Months",
IF(TelcoData2[[#This Row],[tenure]]&lt;=24,"13-24 Months",
IF(TelcoData2[[#This Row],[tenure]]&lt;=36,"25-36 Months",
IF(TelcoData2[[#This Row],[tenure]]&lt;=48,"37-48 Months",
IF(TelcoData2[[#This Row],[tenure]]&lt;=60,"49-60 Months",
"61-72 Months")))))</f>
        <v>0-12 Months</v>
      </c>
    </row>
    <row r="4970" spans="1:24" x14ac:dyDescent="0.3">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s="5">
        <v>3656.25</v>
      </c>
      <c r="U4970" t="s">
        <v>24</v>
      </c>
      <c r="V4970" s="5">
        <f>IFERROR(VALUE(TRIM(TelcoData2[[#This Row],[TotalCharges]])),"")</f>
        <v>3656.25</v>
      </c>
      <c r="W4970">
        <f>IF(TelcoData2[[#This Row],[Churn]]="Yes",1,0)</f>
        <v>0</v>
      </c>
      <c r="X4970" t="str">
        <f>IF(TelcoData2[[#This Row],[tenure]]&lt;=12,"0-12 Months",
IF(TelcoData2[[#This Row],[tenure]]&lt;=24,"13-24 Months",
IF(TelcoData2[[#This Row],[tenure]]&lt;=36,"25-36 Months",
IF(TelcoData2[[#This Row],[tenure]]&lt;=48,"37-48 Months",
IF(TelcoData2[[#This Row],[tenure]]&lt;=60,"49-60 Months",
"61-72 Months")))))</f>
        <v>61-72 Months</v>
      </c>
    </row>
    <row r="4971" spans="1:24" x14ac:dyDescent="0.3">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s="5">
        <v>52</v>
      </c>
      <c r="U4971" t="s">
        <v>24</v>
      </c>
      <c r="V4971" s="5">
        <f>IFERROR(VALUE(TRIM(TelcoData2[[#This Row],[TotalCharges]])),"")</f>
        <v>52</v>
      </c>
      <c r="W4971">
        <f>IF(TelcoData2[[#This Row],[Churn]]="Yes",1,0)</f>
        <v>0</v>
      </c>
      <c r="X4971" t="str">
        <f>IF(TelcoData2[[#This Row],[tenure]]&lt;=12,"0-12 Months",
IF(TelcoData2[[#This Row],[tenure]]&lt;=24,"13-24 Months",
IF(TelcoData2[[#This Row],[tenure]]&lt;=36,"25-36 Months",
IF(TelcoData2[[#This Row],[tenure]]&lt;=48,"37-48 Months",
IF(TelcoData2[[#This Row],[tenure]]&lt;=60,"49-60 Months",
"61-72 Months")))))</f>
        <v>0-12 Months</v>
      </c>
    </row>
    <row r="4972" spans="1:24" x14ac:dyDescent="0.3">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s="5">
        <v>150.85</v>
      </c>
      <c r="U4972" t="s">
        <v>24</v>
      </c>
      <c r="V4972" s="5">
        <f>IFERROR(VALUE(TRIM(TelcoData2[[#This Row],[TotalCharges]])),"")</f>
        <v>150.85</v>
      </c>
      <c r="W4972">
        <f>IF(TelcoData2[[#This Row],[Churn]]="Yes",1,0)</f>
        <v>0</v>
      </c>
      <c r="X4972" t="str">
        <f>IF(TelcoData2[[#This Row],[tenure]]&lt;=12,"0-12 Months",
IF(TelcoData2[[#This Row],[tenure]]&lt;=24,"13-24 Months",
IF(TelcoData2[[#This Row],[tenure]]&lt;=36,"25-36 Months",
IF(TelcoData2[[#This Row],[tenure]]&lt;=48,"37-48 Months",
IF(TelcoData2[[#This Row],[tenure]]&lt;=60,"49-60 Months",
"61-72 Months")))))</f>
        <v>0-12 Months</v>
      </c>
    </row>
    <row r="4973" spans="1:24" x14ac:dyDescent="0.3">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s="5">
        <v>389.25</v>
      </c>
      <c r="U4973" t="s">
        <v>24</v>
      </c>
      <c r="V4973" s="5">
        <f>IFERROR(VALUE(TRIM(TelcoData2[[#This Row],[TotalCharges]])),"")</f>
        <v>389.25</v>
      </c>
      <c r="W4973">
        <f>IF(TelcoData2[[#This Row],[Churn]]="Yes",1,0)</f>
        <v>0</v>
      </c>
      <c r="X4973" t="str">
        <f>IF(TelcoData2[[#This Row],[tenure]]&lt;=12,"0-12 Months",
IF(TelcoData2[[#This Row],[tenure]]&lt;=24,"13-24 Months",
IF(TelcoData2[[#This Row],[tenure]]&lt;=36,"25-36 Months",
IF(TelcoData2[[#This Row],[tenure]]&lt;=48,"37-48 Months",
IF(TelcoData2[[#This Row],[tenure]]&lt;=60,"49-60 Months",
"61-72 Months")))))</f>
        <v>13-24 Months</v>
      </c>
    </row>
    <row r="4974" spans="1:24" x14ac:dyDescent="0.3">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s="5">
        <v>1873.7</v>
      </c>
      <c r="U4974" t="s">
        <v>24</v>
      </c>
      <c r="V4974" s="5">
        <f>IFERROR(VALUE(TRIM(TelcoData2[[#This Row],[TotalCharges]])),"")</f>
        <v>1873.7</v>
      </c>
      <c r="W4974">
        <f>IF(TelcoData2[[#This Row],[Churn]]="Yes",1,0)</f>
        <v>0</v>
      </c>
      <c r="X4974" t="str">
        <f>IF(TelcoData2[[#This Row],[tenure]]&lt;=12,"0-12 Months",
IF(TelcoData2[[#This Row],[tenure]]&lt;=24,"13-24 Months",
IF(TelcoData2[[#This Row],[tenure]]&lt;=36,"25-36 Months",
IF(TelcoData2[[#This Row],[tenure]]&lt;=48,"37-48 Months",
IF(TelcoData2[[#This Row],[tenure]]&lt;=60,"49-60 Months",
"61-72 Months")))))</f>
        <v>61-72 Months</v>
      </c>
    </row>
    <row r="4975" spans="1:24" x14ac:dyDescent="0.3">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s="5">
        <v>1261</v>
      </c>
      <c r="U4975" t="s">
        <v>24</v>
      </c>
      <c r="V4975" s="5">
        <f>IFERROR(VALUE(TRIM(TelcoData2[[#This Row],[TotalCharges]])),"")</f>
        <v>1261</v>
      </c>
      <c r="W4975">
        <f>IF(TelcoData2[[#This Row],[Churn]]="Yes",1,0)</f>
        <v>0</v>
      </c>
      <c r="X4975" t="str">
        <f>IF(TelcoData2[[#This Row],[tenure]]&lt;=12,"0-12 Months",
IF(TelcoData2[[#This Row],[tenure]]&lt;=24,"13-24 Months",
IF(TelcoData2[[#This Row],[tenure]]&lt;=36,"25-36 Months",
IF(TelcoData2[[#This Row],[tenure]]&lt;=48,"37-48 Months",
IF(TelcoData2[[#This Row],[tenure]]&lt;=60,"49-60 Months",
"61-72 Months")))))</f>
        <v>13-24 Months</v>
      </c>
    </row>
    <row r="4976" spans="1:24" x14ac:dyDescent="0.3">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s="5">
        <v>108.7</v>
      </c>
      <c r="U4976" t="s">
        <v>23</v>
      </c>
      <c r="V4976" s="5">
        <f>IFERROR(VALUE(TRIM(TelcoData2[[#This Row],[TotalCharges]])),"")</f>
        <v>108.7</v>
      </c>
      <c r="W4976">
        <f>IF(TelcoData2[[#This Row],[Churn]]="Yes",1,0)</f>
        <v>1</v>
      </c>
      <c r="X4976" t="str">
        <f>IF(TelcoData2[[#This Row],[tenure]]&lt;=12,"0-12 Months",
IF(TelcoData2[[#This Row],[tenure]]&lt;=24,"13-24 Months",
IF(TelcoData2[[#This Row],[tenure]]&lt;=36,"25-36 Months",
IF(TelcoData2[[#This Row],[tenure]]&lt;=48,"37-48 Months",
IF(TelcoData2[[#This Row],[tenure]]&lt;=60,"49-60 Months",
"61-72 Months")))))</f>
        <v>0-12 Months</v>
      </c>
    </row>
    <row r="4977" spans="1:24" x14ac:dyDescent="0.3">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s="5">
        <v>7346.2</v>
      </c>
      <c r="U4977" t="s">
        <v>24</v>
      </c>
      <c r="V4977" s="5">
        <f>IFERROR(VALUE(TRIM(TelcoData2[[#This Row],[TotalCharges]])),"")</f>
        <v>7346.2</v>
      </c>
      <c r="W4977">
        <f>IF(TelcoData2[[#This Row],[Churn]]="Yes",1,0)</f>
        <v>0</v>
      </c>
      <c r="X4977" t="str">
        <f>IF(TelcoData2[[#This Row],[tenure]]&lt;=12,"0-12 Months",
IF(TelcoData2[[#This Row],[tenure]]&lt;=24,"13-24 Months",
IF(TelcoData2[[#This Row],[tenure]]&lt;=36,"25-36 Months",
IF(TelcoData2[[#This Row],[tenure]]&lt;=48,"37-48 Months",
IF(TelcoData2[[#This Row],[tenure]]&lt;=60,"49-60 Months",
"61-72 Months")))))</f>
        <v>61-72 Months</v>
      </c>
    </row>
    <row r="4978" spans="1:24" x14ac:dyDescent="0.3">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s="5">
        <v>3708.4</v>
      </c>
      <c r="U4978" t="s">
        <v>24</v>
      </c>
      <c r="V4978" s="5">
        <f>IFERROR(VALUE(TRIM(TelcoData2[[#This Row],[TotalCharges]])),"")</f>
        <v>3708.4</v>
      </c>
      <c r="W4978">
        <f>IF(TelcoData2[[#This Row],[Churn]]="Yes",1,0)</f>
        <v>0</v>
      </c>
      <c r="X4978" t="str">
        <f>IF(TelcoData2[[#This Row],[tenure]]&lt;=12,"0-12 Months",
IF(TelcoData2[[#This Row],[tenure]]&lt;=24,"13-24 Months",
IF(TelcoData2[[#This Row],[tenure]]&lt;=36,"25-36 Months",
IF(TelcoData2[[#This Row],[tenure]]&lt;=48,"37-48 Months",
IF(TelcoData2[[#This Row],[tenure]]&lt;=60,"49-60 Months",
"61-72 Months")))))</f>
        <v>61-72 Months</v>
      </c>
    </row>
    <row r="4979" spans="1:24" x14ac:dyDescent="0.3">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s="5">
        <v>469.65</v>
      </c>
      <c r="U4979" t="s">
        <v>24</v>
      </c>
      <c r="V4979" s="5">
        <f>IFERROR(VALUE(TRIM(TelcoData2[[#This Row],[TotalCharges]])),"")</f>
        <v>469.65</v>
      </c>
      <c r="W4979">
        <f>IF(TelcoData2[[#This Row],[Churn]]="Yes",1,0)</f>
        <v>0</v>
      </c>
      <c r="X4979" t="str">
        <f>IF(TelcoData2[[#This Row],[tenure]]&lt;=12,"0-12 Months",
IF(TelcoData2[[#This Row],[tenure]]&lt;=24,"13-24 Months",
IF(TelcoData2[[#This Row],[tenure]]&lt;=36,"25-36 Months",
IF(TelcoData2[[#This Row],[tenure]]&lt;=48,"37-48 Months",
IF(TelcoData2[[#This Row],[tenure]]&lt;=60,"49-60 Months",
"61-72 Months")))))</f>
        <v>13-24 Months</v>
      </c>
    </row>
    <row r="4980" spans="1:24" x14ac:dyDescent="0.3">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s="5">
        <v>44.1</v>
      </c>
      <c r="U4980" t="s">
        <v>23</v>
      </c>
      <c r="V4980" s="5">
        <f>IFERROR(VALUE(TRIM(TelcoData2[[#This Row],[TotalCharges]])),"")</f>
        <v>44.1</v>
      </c>
      <c r="W4980">
        <f>IF(TelcoData2[[#This Row],[Churn]]="Yes",1,0)</f>
        <v>1</v>
      </c>
      <c r="X4980" t="str">
        <f>IF(TelcoData2[[#This Row],[tenure]]&lt;=12,"0-12 Months",
IF(TelcoData2[[#This Row],[tenure]]&lt;=24,"13-24 Months",
IF(TelcoData2[[#This Row],[tenure]]&lt;=36,"25-36 Months",
IF(TelcoData2[[#This Row],[tenure]]&lt;=48,"37-48 Months",
IF(TelcoData2[[#This Row],[tenure]]&lt;=60,"49-60 Months",
"61-72 Months")))))</f>
        <v>0-12 Months</v>
      </c>
    </row>
    <row r="4981" spans="1:24" x14ac:dyDescent="0.3">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s="5">
        <v>1385.85</v>
      </c>
      <c r="U4981" t="s">
        <v>24</v>
      </c>
      <c r="V4981" s="5">
        <f>IFERROR(VALUE(TRIM(TelcoData2[[#This Row],[TotalCharges]])),"")</f>
        <v>1385.85</v>
      </c>
      <c r="W4981">
        <f>IF(TelcoData2[[#This Row],[Churn]]="Yes",1,0)</f>
        <v>0</v>
      </c>
      <c r="X4981" t="str">
        <f>IF(TelcoData2[[#This Row],[tenure]]&lt;=12,"0-12 Months",
IF(TelcoData2[[#This Row],[tenure]]&lt;=24,"13-24 Months",
IF(TelcoData2[[#This Row],[tenure]]&lt;=36,"25-36 Months",
IF(TelcoData2[[#This Row],[tenure]]&lt;=48,"37-48 Months",
IF(TelcoData2[[#This Row],[tenure]]&lt;=60,"49-60 Months",
"61-72 Months")))))</f>
        <v>49-60 Months</v>
      </c>
    </row>
    <row r="4982" spans="1:24" x14ac:dyDescent="0.3">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s="5">
        <v>548.79999999999995</v>
      </c>
      <c r="U4982" t="s">
        <v>24</v>
      </c>
      <c r="V4982" s="5">
        <f>IFERROR(VALUE(TRIM(TelcoData2[[#This Row],[TotalCharges]])),"")</f>
        <v>548.79999999999995</v>
      </c>
      <c r="W4982">
        <f>IF(TelcoData2[[#This Row],[Churn]]="Yes",1,0)</f>
        <v>0</v>
      </c>
      <c r="X4982" t="str">
        <f>IF(TelcoData2[[#This Row],[tenure]]&lt;=12,"0-12 Months",
IF(TelcoData2[[#This Row],[tenure]]&lt;=24,"13-24 Months",
IF(TelcoData2[[#This Row],[tenure]]&lt;=36,"25-36 Months",
IF(TelcoData2[[#This Row],[tenure]]&lt;=48,"37-48 Months",
IF(TelcoData2[[#This Row],[tenure]]&lt;=60,"49-60 Months",
"61-72 Months")))))</f>
        <v>13-24 Months</v>
      </c>
    </row>
    <row r="4983" spans="1:24" x14ac:dyDescent="0.3">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s="5">
        <v>712.75</v>
      </c>
      <c r="U4983" t="s">
        <v>23</v>
      </c>
      <c r="V4983" s="5">
        <f>IFERROR(VALUE(TRIM(TelcoData2[[#This Row],[TotalCharges]])),"")</f>
        <v>712.75</v>
      </c>
      <c r="W4983">
        <f>IF(TelcoData2[[#This Row],[Churn]]="Yes",1,0)</f>
        <v>1</v>
      </c>
      <c r="X4983" t="str">
        <f>IF(TelcoData2[[#This Row],[tenure]]&lt;=12,"0-12 Months",
IF(TelcoData2[[#This Row],[tenure]]&lt;=24,"13-24 Months",
IF(TelcoData2[[#This Row],[tenure]]&lt;=36,"25-36 Months",
IF(TelcoData2[[#This Row],[tenure]]&lt;=48,"37-48 Months",
IF(TelcoData2[[#This Row],[tenure]]&lt;=60,"49-60 Months",
"61-72 Months")))))</f>
        <v>13-24 Months</v>
      </c>
    </row>
    <row r="4984" spans="1:24" x14ac:dyDescent="0.3">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s="5">
        <v>6405</v>
      </c>
      <c r="U4984" t="s">
        <v>23</v>
      </c>
      <c r="V4984" s="5">
        <f>IFERROR(VALUE(TRIM(TelcoData2[[#This Row],[TotalCharges]])),"")</f>
        <v>6405</v>
      </c>
      <c r="W4984">
        <f>IF(TelcoData2[[#This Row],[Churn]]="Yes",1,0)</f>
        <v>1</v>
      </c>
      <c r="X4984" t="str">
        <f>IF(TelcoData2[[#This Row],[tenure]]&lt;=12,"0-12 Months",
IF(TelcoData2[[#This Row],[tenure]]&lt;=24,"13-24 Months",
IF(TelcoData2[[#This Row],[tenure]]&lt;=36,"25-36 Months",
IF(TelcoData2[[#This Row],[tenure]]&lt;=48,"37-48 Months",
IF(TelcoData2[[#This Row],[tenure]]&lt;=60,"49-60 Months",
"61-72 Months")))))</f>
        <v>61-72 Months</v>
      </c>
    </row>
    <row r="4985" spans="1:24" x14ac:dyDescent="0.3">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s="5">
        <v>1637.4</v>
      </c>
      <c r="U4985" t="s">
        <v>23</v>
      </c>
      <c r="V4985" s="5">
        <f>IFERROR(VALUE(TRIM(TelcoData2[[#This Row],[TotalCharges]])),"")</f>
        <v>1637.4</v>
      </c>
      <c r="W4985">
        <f>IF(TelcoData2[[#This Row],[Churn]]="Yes",1,0)</f>
        <v>1</v>
      </c>
      <c r="X4985" t="str">
        <f>IF(TelcoData2[[#This Row],[tenure]]&lt;=12,"0-12 Months",
IF(TelcoData2[[#This Row],[tenure]]&lt;=24,"13-24 Months",
IF(TelcoData2[[#This Row],[tenure]]&lt;=36,"25-36 Months",
IF(TelcoData2[[#This Row],[tenure]]&lt;=48,"37-48 Months",
IF(TelcoData2[[#This Row],[tenure]]&lt;=60,"49-60 Months",
"61-72 Months")))))</f>
        <v>37-48 Months</v>
      </c>
    </row>
    <row r="4986" spans="1:24" x14ac:dyDescent="0.3">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s="5">
        <v>2536.5500000000002</v>
      </c>
      <c r="U4986" t="s">
        <v>24</v>
      </c>
      <c r="V4986" s="5">
        <f>IFERROR(VALUE(TRIM(TelcoData2[[#This Row],[TotalCharges]])),"")</f>
        <v>2536.5500000000002</v>
      </c>
      <c r="W4986">
        <f>IF(TelcoData2[[#This Row],[Churn]]="Yes",1,0)</f>
        <v>0</v>
      </c>
      <c r="X4986" t="str">
        <f>IF(TelcoData2[[#This Row],[tenure]]&lt;=12,"0-12 Months",
IF(TelcoData2[[#This Row],[tenure]]&lt;=24,"13-24 Months",
IF(TelcoData2[[#This Row],[tenure]]&lt;=36,"25-36 Months",
IF(TelcoData2[[#This Row],[tenure]]&lt;=48,"37-48 Months",
IF(TelcoData2[[#This Row],[tenure]]&lt;=60,"49-60 Months",
"61-72 Months")))))</f>
        <v>37-48 Months</v>
      </c>
    </row>
    <row r="4987" spans="1:24" x14ac:dyDescent="0.3">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s="5">
        <v>6042.7</v>
      </c>
      <c r="U4987" t="s">
        <v>24</v>
      </c>
      <c r="V4987" s="5">
        <f>IFERROR(VALUE(TRIM(TelcoData2[[#This Row],[TotalCharges]])),"")</f>
        <v>6042.7</v>
      </c>
      <c r="W4987">
        <f>IF(TelcoData2[[#This Row],[Churn]]="Yes",1,0)</f>
        <v>0</v>
      </c>
      <c r="X4987" t="str">
        <f>IF(TelcoData2[[#This Row],[tenure]]&lt;=12,"0-12 Months",
IF(TelcoData2[[#This Row],[tenure]]&lt;=24,"13-24 Months",
IF(TelcoData2[[#This Row],[tenure]]&lt;=36,"25-36 Months",
IF(TelcoData2[[#This Row],[tenure]]&lt;=48,"37-48 Months",
IF(TelcoData2[[#This Row],[tenure]]&lt;=60,"49-60 Months",
"61-72 Months")))))</f>
        <v>61-72 Months</v>
      </c>
    </row>
    <row r="4988" spans="1:24" x14ac:dyDescent="0.3">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s="5">
        <v>958.25</v>
      </c>
      <c r="U4988" t="s">
        <v>24</v>
      </c>
      <c r="V4988" s="5">
        <f>IFERROR(VALUE(TRIM(TelcoData2[[#This Row],[TotalCharges]])),"")</f>
        <v>958.25</v>
      </c>
      <c r="W4988">
        <f>IF(TelcoData2[[#This Row],[Churn]]="Yes",1,0)</f>
        <v>0</v>
      </c>
      <c r="X4988" t="str">
        <f>IF(TelcoData2[[#This Row],[tenure]]&lt;=12,"0-12 Months",
IF(TelcoData2[[#This Row],[tenure]]&lt;=24,"13-24 Months",
IF(TelcoData2[[#This Row],[tenure]]&lt;=36,"25-36 Months",
IF(TelcoData2[[#This Row],[tenure]]&lt;=48,"37-48 Months",
IF(TelcoData2[[#This Row],[tenure]]&lt;=60,"49-60 Months",
"61-72 Months")))))</f>
        <v>0-12 Months</v>
      </c>
    </row>
    <row r="4989" spans="1:24" x14ac:dyDescent="0.3">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s="5">
        <v>1730.65</v>
      </c>
      <c r="U4989" t="s">
        <v>24</v>
      </c>
      <c r="V4989" s="5">
        <f>IFERROR(VALUE(TRIM(TelcoData2[[#This Row],[TotalCharges]])),"")</f>
        <v>1730.65</v>
      </c>
      <c r="W4989">
        <f>IF(TelcoData2[[#This Row],[Churn]]="Yes",1,0)</f>
        <v>0</v>
      </c>
      <c r="X4989" t="str">
        <f>IF(TelcoData2[[#This Row],[tenure]]&lt;=12,"0-12 Months",
IF(TelcoData2[[#This Row],[tenure]]&lt;=24,"13-24 Months",
IF(TelcoData2[[#This Row],[tenure]]&lt;=36,"25-36 Months",
IF(TelcoData2[[#This Row],[tenure]]&lt;=48,"37-48 Months",
IF(TelcoData2[[#This Row],[tenure]]&lt;=60,"49-60 Months",
"61-72 Months")))))</f>
        <v>61-72 Months</v>
      </c>
    </row>
    <row r="4990" spans="1:24" x14ac:dyDescent="0.3">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s="5">
        <v>459.6</v>
      </c>
      <c r="U4990" t="s">
        <v>24</v>
      </c>
      <c r="V4990" s="5">
        <f>IFERROR(VALUE(TRIM(TelcoData2[[#This Row],[TotalCharges]])),"")</f>
        <v>459.6</v>
      </c>
      <c r="W4990">
        <f>IF(TelcoData2[[#This Row],[Churn]]="Yes",1,0)</f>
        <v>0</v>
      </c>
      <c r="X4990" t="str">
        <f>IF(TelcoData2[[#This Row],[tenure]]&lt;=12,"0-12 Months",
IF(TelcoData2[[#This Row],[tenure]]&lt;=24,"13-24 Months",
IF(TelcoData2[[#This Row],[tenure]]&lt;=36,"25-36 Months",
IF(TelcoData2[[#This Row],[tenure]]&lt;=48,"37-48 Months",
IF(TelcoData2[[#This Row],[tenure]]&lt;=60,"49-60 Months",
"61-72 Months")))))</f>
        <v>25-36 Months</v>
      </c>
    </row>
    <row r="4991" spans="1:24" x14ac:dyDescent="0.3">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s="5">
        <v>201.95</v>
      </c>
      <c r="U4991" t="s">
        <v>24</v>
      </c>
      <c r="V4991" s="5">
        <f>IFERROR(VALUE(TRIM(TelcoData2[[#This Row],[TotalCharges]])),"")</f>
        <v>201.95</v>
      </c>
      <c r="W4991">
        <f>IF(TelcoData2[[#This Row],[Churn]]="Yes",1,0)</f>
        <v>0</v>
      </c>
      <c r="X4991" t="str">
        <f>IF(TelcoData2[[#This Row],[tenure]]&lt;=12,"0-12 Months",
IF(TelcoData2[[#This Row],[tenure]]&lt;=24,"13-24 Months",
IF(TelcoData2[[#This Row],[tenure]]&lt;=36,"25-36 Months",
IF(TelcoData2[[#This Row],[tenure]]&lt;=48,"37-48 Months",
IF(TelcoData2[[#This Row],[tenure]]&lt;=60,"49-60 Months",
"61-72 Months")))))</f>
        <v>0-12 Months</v>
      </c>
    </row>
    <row r="4992" spans="1:24" x14ac:dyDescent="0.3">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s="5">
        <v>285.2</v>
      </c>
      <c r="U4992" t="s">
        <v>24</v>
      </c>
      <c r="V4992" s="5">
        <f>IFERROR(VALUE(TRIM(TelcoData2[[#This Row],[TotalCharges]])),"")</f>
        <v>285.2</v>
      </c>
      <c r="W4992">
        <f>IF(TelcoData2[[#This Row],[Churn]]="Yes",1,0)</f>
        <v>0</v>
      </c>
      <c r="X4992" t="str">
        <f>IF(TelcoData2[[#This Row],[tenure]]&lt;=12,"0-12 Months",
IF(TelcoData2[[#This Row],[tenure]]&lt;=24,"13-24 Months",
IF(TelcoData2[[#This Row],[tenure]]&lt;=36,"25-36 Months",
IF(TelcoData2[[#This Row],[tenure]]&lt;=48,"37-48 Months",
IF(TelcoData2[[#This Row],[tenure]]&lt;=60,"49-60 Months",
"61-72 Months")))))</f>
        <v>0-12 Months</v>
      </c>
    </row>
    <row r="4993" spans="1:24" x14ac:dyDescent="0.3">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s="5">
        <v>6145.85</v>
      </c>
      <c r="U4993" t="s">
        <v>23</v>
      </c>
      <c r="V4993" s="5">
        <f>IFERROR(VALUE(TRIM(TelcoData2[[#This Row],[TotalCharges]])),"")</f>
        <v>6145.85</v>
      </c>
      <c r="W4993">
        <f>IF(TelcoData2[[#This Row],[Churn]]="Yes",1,0)</f>
        <v>1</v>
      </c>
      <c r="X4993" t="str">
        <f>IF(TelcoData2[[#This Row],[tenure]]&lt;=12,"0-12 Months",
IF(TelcoData2[[#This Row],[tenure]]&lt;=24,"13-24 Months",
IF(TelcoData2[[#This Row],[tenure]]&lt;=36,"25-36 Months",
IF(TelcoData2[[#This Row],[tenure]]&lt;=48,"37-48 Months",
IF(TelcoData2[[#This Row],[tenure]]&lt;=60,"49-60 Months",
"61-72 Months")))))</f>
        <v>49-60 Months</v>
      </c>
    </row>
    <row r="4994" spans="1:24" x14ac:dyDescent="0.3">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s="5">
        <v>1529.45</v>
      </c>
      <c r="U4994" t="s">
        <v>24</v>
      </c>
      <c r="V4994" s="5">
        <f>IFERROR(VALUE(TRIM(TelcoData2[[#This Row],[TotalCharges]])),"")</f>
        <v>1529.45</v>
      </c>
      <c r="W4994">
        <f>IF(TelcoData2[[#This Row],[Churn]]="Yes",1,0)</f>
        <v>0</v>
      </c>
      <c r="X4994" t="str">
        <f>IF(TelcoData2[[#This Row],[tenure]]&lt;=12,"0-12 Months",
IF(TelcoData2[[#This Row],[tenure]]&lt;=24,"13-24 Months",
IF(TelcoData2[[#This Row],[tenure]]&lt;=36,"25-36 Months",
IF(TelcoData2[[#This Row],[tenure]]&lt;=48,"37-48 Months",
IF(TelcoData2[[#This Row],[tenure]]&lt;=60,"49-60 Months",
"61-72 Months")))))</f>
        <v>49-60 Months</v>
      </c>
    </row>
    <row r="4995" spans="1:24" x14ac:dyDescent="0.3">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s="5">
        <v>4664.5</v>
      </c>
      <c r="U4995" t="s">
        <v>24</v>
      </c>
      <c r="V4995" s="5">
        <f>IFERROR(VALUE(TRIM(TelcoData2[[#This Row],[TotalCharges]])),"")</f>
        <v>4664.5</v>
      </c>
      <c r="W4995">
        <f>IF(TelcoData2[[#This Row],[Churn]]="Yes",1,0)</f>
        <v>0</v>
      </c>
      <c r="X4995" t="str">
        <f>IF(TelcoData2[[#This Row],[tenure]]&lt;=12,"0-12 Months",
IF(TelcoData2[[#This Row],[tenure]]&lt;=24,"13-24 Months",
IF(TelcoData2[[#This Row],[tenure]]&lt;=36,"25-36 Months",
IF(TelcoData2[[#This Row],[tenure]]&lt;=48,"37-48 Months",
IF(TelcoData2[[#This Row],[tenure]]&lt;=60,"49-60 Months",
"61-72 Months")))))</f>
        <v>61-72 Months</v>
      </c>
    </row>
    <row r="4996" spans="1:24" x14ac:dyDescent="0.3">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s="5">
        <v>1740.7</v>
      </c>
      <c r="U4996" t="s">
        <v>23</v>
      </c>
      <c r="V4996" s="5">
        <f>IFERROR(VALUE(TRIM(TelcoData2[[#This Row],[TotalCharges]])),"")</f>
        <v>1740.7</v>
      </c>
      <c r="W4996">
        <f>IF(TelcoData2[[#This Row],[Churn]]="Yes",1,0)</f>
        <v>1</v>
      </c>
      <c r="X4996" t="str">
        <f>IF(TelcoData2[[#This Row],[tenure]]&lt;=12,"0-12 Months",
IF(TelcoData2[[#This Row],[tenure]]&lt;=24,"13-24 Months",
IF(TelcoData2[[#This Row],[tenure]]&lt;=36,"25-36 Months",
IF(TelcoData2[[#This Row],[tenure]]&lt;=48,"37-48 Months",
IF(TelcoData2[[#This Row],[tenure]]&lt;=60,"49-60 Months",
"61-72 Months")))))</f>
        <v>13-24 Months</v>
      </c>
    </row>
    <row r="4997" spans="1:24" x14ac:dyDescent="0.3">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s="5">
        <v>552.95000000000005</v>
      </c>
      <c r="U4997" t="s">
        <v>23</v>
      </c>
      <c r="V4997" s="5">
        <f>IFERROR(VALUE(TRIM(TelcoData2[[#This Row],[TotalCharges]])),"")</f>
        <v>552.95000000000005</v>
      </c>
      <c r="W4997">
        <f>IF(TelcoData2[[#This Row],[Churn]]="Yes",1,0)</f>
        <v>1</v>
      </c>
      <c r="X4997" t="str">
        <f>IF(TelcoData2[[#This Row],[tenure]]&lt;=12,"0-12 Months",
IF(TelcoData2[[#This Row],[tenure]]&lt;=24,"13-24 Months",
IF(TelcoData2[[#This Row],[tenure]]&lt;=36,"25-36 Months",
IF(TelcoData2[[#This Row],[tenure]]&lt;=48,"37-48 Months",
IF(TelcoData2[[#This Row],[tenure]]&lt;=60,"49-60 Months",
"61-72 Months")))))</f>
        <v>0-12 Months</v>
      </c>
    </row>
    <row r="4998" spans="1:24" x14ac:dyDescent="0.3">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s="5">
        <v>3496.3</v>
      </c>
      <c r="U4998" t="s">
        <v>24</v>
      </c>
      <c r="V4998" s="5">
        <f>IFERROR(VALUE(TRIM(TelcoData2[[#This Row],[TotalCharges]])),"")</f>
        <v>3496.3</v>
      </c>
      <c r="W4998">
        <f>IF(TelcoData2[[#This Row],[Churn]]="Yes",1,0)</f>
        <v>0</v>
      </c>
      <c r="X4998" t="str">
        <f>IF(TelcoData2[[#This Row],[tenure]]&lt;=12,"0-12 Months",
IF(TelcoData2[[#This Row],[tenure]]&lt;=24,"13-24 Months",
IF(TelcoData2[[#This Row],[tenure]]&lt;=36,"25-36 Months",
IF(TelcoData2[[#This Row],[tenure]]&lt;=48,"37-48 Months",
IF(TelcoData2[[#This Row],[tenure]]&lt;=60,"49-60 Months",
"61-72 Months")))))</f>
        <v>37-48 Months</v>
      </c>
    </row>
    <row r="4999" spans="1:24" x14ac:dyDescent="0.3">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s="5">
        <v>93.7</v>
      </c>
      <c r="U4999" t="s">
        <v>23</v>
      </c>
      <c r="V4999" s="5">
        <f>IFERROR(VALUE(TRIM(TelcoData2[[#This Row],[TotalCharges]])),"")</f>
        <v>93.7</v>
      </c>
      <c r="W4999">
        <f>IF(TelcoData2[[#This Row],[Churn]]="Yes",1,0)</f>
        <v>1</v>
      </c>
      <c r="X4999" t="str">
        <f>IF(TelcoData2[[#This Row],[tenure]]&lt;=12,"0-12 Months",
IF(TelcoData2[[#This Row],[tenure]]&lt;=24,"13-24 Months",
IF(TelcoData2[[#This Row],[tenure]]&lt;=36,"25-36 Months",
IF(TelcoData2[[#This Row],[tenure]]&lt;=48,"37-48 Months",
IF(TelcoData2[[#This Row],[tenure]]&lt;=60,"49-60 Months",
"61-72 Months")))))</f>
        <v>0-12 Months</v>
      </c>
    </row>
    <row r="5000" spans="1:24" x14ac:dyDescent="0.3">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s="5">
        <v>7053.35</v>
      </c>
      <c r="U5000" t="s">
        <v>24</v>
      </c>
      <c r="V5000" s="5">
        <f>IFERROR(VALUE(TRIM(TelcoData2[[#This Row],[TotalCharges]])),"")</f>
        <v>7053.35</v>
      </c>
      <c r="W5000">
        <f>IF(TelcoData2[[#This Row],[Churn]]="Yes",1,0)</f>
        <v>0</v>
      </c>
      <c r="X5000" t="str">
        <f>IF(TelcoData2[[#This Row],[tenure]]&lt;=12,"0-12 Months",
IF(TelcoData2[[#This Row],[tenure]]&lt;=24,"13-24 Months",
IF(TelcoData2[[#This Row],[tenure]]&lt;=36,"25-36 Months",
IF(TelcoData2[[#This Row],[tenure]]&lt;=48,"37-48 Months",
IF(TelcoData2[[#This Row],[tenure]]&lt;=60,"49-60 Months",
"61-72 Months")))))</f>
        <v>61-72 Months</v>
      </c>
    </row>
    <row r="5001" spans="1:24" x14ac:dyDescent="0.3">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s="5">
        <v>301.55</v>
      </c>
      <c r="U5001" t="s">
        <v>24</v>
      </c>
      <c r="V5001" s="5">
        <f>IFERROR(VALUE(TRIM(TelcoData2[[#This Row],[TotalCharges]])),"")</f>
        <v>301.55</v>
      </c>
      <c r="W5001">
        <f>IF(TelcoData2[[#This Row],[Churn]]="Yes",1,0)</f>
        <v>0</v>
      </c>
      <c r="X5001" t="str">
        <f>IF(TelcoData2[[#This Row],[tenure]]&lt;=12,"0-12 Months",
IF(TelcoData2[[#This Row],[tenure]]&lt;=24,"13-24 Months",
IF(TelcoData2[[#This Row],[tenure]]&lt;=36,"25-36 Months",
IF(TelcoData2[[#This Row],[tenure]]&lt;=48,"37-48 Months",
IF(TelcoData2[[#This Row],[tenure]]&lt;=60,"49-60 Months",
"61-72 Months")))))</f>
        <v>13-24 Months</v>
      </c>
    </row>
    <row r="5002" spans="1:24" x14ac:dyDescent="0.3">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s="5">
        <v>312.7</v>
      </c>
      <c r="U5002" t="s">
        <v>24</v>
      </c>
      <c r="V5002" s="5">
        <f>IFERROR(VALUE(TRIM(TelcoData2[[#This Row],[TotalCharges]])),"")</f>
        <v>312.7</v>
      </c>
      <c r="W5002">
        <f>IF(TelcoData2[[#This Row],[Churn]]="Yes",1,0)</f>
        <v>0</v>
      </c>
      <c r="X5002" t="str">
        <f>IF(TelcoData2[[#This Row],[tenure]]&lt;=12,"0-12 Months",
IF(TelcoData2[[#This Row],[tenure]]&lt;=24,"13-24 Months",
IF(TelcoData2[[#This Row],[tenure]]&lt;=36,"25-36 Months",
IF(TelcoData2[[#This Row],[tenure]]&lt;=48,"37-48 Months",
IF(TelcoData2[[#This Row],[tenure]]&lt;=60,"49-60 Months",
"61-72 Months")))))</f>
        <v>0-12 Months</v>
      </c>
    </row>
    <row r="5003" spans="1:24" x14ac:dyDescent="0.3">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s="5">
        <v>1046.5</v>
      </c>
      <c r="U5003" t="s">
        <v>23</v>
      </c>
      <c r="V5003" s="5">
        <f>IFERROR(VALUE(TRIM(TelcoData2[[#This Row],[TotalCharges]])),"")</f>
        <v>1046.5</v>
      </c>
      <c r="W5003">
        <f>IF(TelcoData2[[#This Row],[Churn]]="Yes",1,0)</f>
        <v>1</v>
      </c>
      <c r="X5003" t="str">
        <f>IF(TelcoData2[[#This Row],[tenure]]&lt;=12,"0-12 Months",
IF(TelcoData2[[#This Row],[tenure]]&lt;=24,"13-24 Months",
IF(TelcoData2[[#This Row],[tenure]]&lt;=36,"25-36 Months",
IF(TelcoData2[[#This Row],[tenure]]&lt;=48,"37-48 Months",
IF(TelcoData2[[#This Row],[tenure]]&lt;=60,"49-60 Months",
"61-72 Months")))))</f>
        <v>13-24 Months</v>
      </c>
    </row>
    <row r="5004" spans="1:24" x14ac:dyDescent="0.3">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s="5">
        <v>2960.1</v>
      </c>
      <c r="U5004" t="s">
        <v>24</v>
      </c>
      <c r="V5004" s="5">
        <f>IFERROR(VALUE(TRIM(TelcoData2[[#This Row],[TotalCharges]])),"")</f>
        <v>2960.1</v>
      </c>
      <c r="W5004">
        <f>IF(TelcoData2[[#This Row],[Churn]]="Yes",1,0)</f>
        <v>0</v>
      </c>
      <c r="X5004" t="str">
        <f>IF(TelcoData2[[#This Row],[tenure]]&lt;=12,"0-12 Months",
IF(TelcoData2[[#This Row],[tenure]]&lt;=24,"13-24 Months",
IF(TelcoData2[[#This Row],[tenure]]&lt;=36,"25-36 Months",
IF(TelcoData2[[#This Row],[tenure]]&lt;=48,"37-48 Months",
IF(TelcoData2[[#This Row],[tenure]]&lt;=60,"49-60 Months",
"61-72 Months")))))</f>
        <v>61-72 Months</v>
      </c>
    </row>
    <row r="5005" spans="1:24" x14ac:dyDescent="0.3">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s="5">
        <v>834.2</v>
      </c>
      <c r="U5005" t="s">
        <v>23</v>
      </c>
      <c r="V5005" s="5">
        <f>IFERROR(VALUE(TRIM(TelcoData2[[#This Row],[TotalCharges]])),"")</f>
        <v>834.2</v>
      </c>
      <c r="W5005">
        <f>IF(TelcoData2[[#This Row],[Churn]]="Yes",1,0)</f>
        <v>1</v>
      </c>
      <c r="X5005" t="str">
        <f>IF(TelcoData2[[#This Row],[tenure]]&lt;=12,"0-12 Months",
IF(TelcoData2[[#This Row],[tenure]]&lt;=24,"13-24 Months",
IF(TelcoData2[[#This Row],[tenure]]&lt;=36,"25-36 Months",
IF(TelcoData2[[#This Row],[tenure]]&lt;=48,"37-48 Months",
IF(TelcoData2[[#This Row],[tenure]]&lt;=60,"49-60 Months",
"61-72 Months")))))</f>
        <v>0-12 Months</v>
      </c>
    </row>
    <row r="5006" spans="1:24" x14ac:dyDescent="0.3">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s="5">
        <v>6953.4</v>
      </c>
      <c r="U5006" t="s">
        <v>24</v>
      </c>
      <c r="V5006" s="5">
        <f>IFERROR(VALUE(TRIM(TelcoData2[[#This Row],[TotalCharges]])),"")</f>
        <v>6953.4</v>
      </c>
      <c r="W5006">
        <f>IF(TelcoData2[[#This Row],[Churn]]="Yes",1,0)</f>
        <v>0</v>
      </c>
      <c r="X5006" t="str">
        <f>IF(TelcoData2[[#This Row],[tenure]]&lt;=12,"0-12 Months",
IF(TelcoData2[[#This Row],[tenure]]&lt;=24,"13-24 Months",
IF(TelcoData2[[#This Row],[tenure]]&lt;=36,"25-36 Months",
IF(TelcoData2[[#This Row],[tenure]]&lt;=48,"37-48 Months",
IF(TelcoData2[[#This Row],[tenure]]&lt;=60,"49-60 Months",
"61-72 Months")))))</f>
        <v>61-72 Months</v>
      </c>
    </row>
    <row r="5007" spans="1:24" x14ac:dyDescent="0.3">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s="5">
        <v>4134.8500000000004</v>
      </c>
      <c r="U5007" t="s">
        <v>23</v>
      </c>
      <c r="V5007" s="5">
        <f>IFERROR(VALUE(TRIM(TelcoData2[[#This Row],[TotalCharges]])),"")</f>
        <v>4134.8500000000004</v>
      </c>
      <c r="W5007">
        <f>IF(TelcoData2[[#This Row],[Churn]]="Yes",1,0)</f>
        <v>1</v>
      </c>
      <c r="X5007" t="str">
        <f>IF(TelcoData2[[#This Row],[tenure]]&lt;=12,"0-12 Months",
IF(TelcoData2[[#This Row],[tenure]]&lt;=24,"13-24 Months",
IF(TelcoData2[[#This Row],[tenure]]&lt;=36,"25-36 Months",
IF(TelcoData2[[#This Row],[tenure]]&lt;=48,"37-48 Months",
IF(TelcoData2[[#This Row],[tenure]]&lt;=60,"49-60 Months",
"61-72 Months")))))</f>
        <v>37-48 Months</v>
      </c>
    </row>
    <row r="5008" spans="1:24" x14ac:dyDescent="0.3">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s="5">
        <v>899.8</v>
      </c>
      <c r="U5008" t="s">
        <v>23</v>
      </c>
      <c r="V5008" s="5">
        <f>IFERROR(VALUE(TRIM(TelcoData2[[#This Row],[TotalCharges]])),"")</f>
        <v>899.8</v>
      </c>
      <c r="W5008">
        <f>IF(TelcoData2[[#This Row],[Churn]]="Yes",1,0)</f>
        <v>1</v>
      </c>
      <c r="X5008" t="str">
        <f>IF(TelcoData2[[#This Row],[tenure]]&lt;=12,"0-12 Months",
IF(TelcoData2[[#This Row],[tenure]]&lt;=24,"13-24 Months",
IF(TelcoData2[[#This Row],[tenure]]&lt;=36,"25-36 Months",
IF(TelcoData2[[#This Row],[tenure]]&lt;=48,"37-48 Months",
IF(TelcoData2[[#This Row],[tenure]]&lt;=60,"49-60 Months",
"61-72 Months")))))</f>
        <v>13-24 Months</v>
      </c>
    </row>
    <row r="5009" spans="1:24" x14ac:dyDescent="0.3">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s="5">
        <v>541.5</v>
      </c>
      <c r="U5009" t="s">
        <v>24</v>
      </c>
      <c r="V5009" s="5">
        <f>IFERROR(VALUE(TRIM(TelcoData2[[#This Row],[TotalCharges]])),"")</f>
        <v>541.5</v>
      </c>
      <c r="W5009">
        <f>IF(TelcoData2[[#This Row],[Churn]]="Yes",1,0)</f>
        <v>0</v>
      </c>
      <c r="X5009" t="str">
        <f>IF(TelcoData2[[#This Row],[tenure]]&lt;=12,"0-12 Months",
IF(TelcoData2[[#This Row],[tenure]]&lt;=24,"13-24 Months",
IF(TelcoData2[[#This Row],[tenure]]&lt;=36,"25-36 Months",
IF(TelcoData2[[#This Row],[tenure]]&lt;=48,"37-48 Months",
IF(TelcoData2[[#This Row],[tenure]]&lt;=60,"49-60 Months",
"61-72 Months")))))</f>
        <v>25-36 Months</v>
      </c>
    </row>
    <row r="5010" spans="1:24" x14ac:dyDescent="0.3">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s="5">
        <v>116.85</v>
      </c>
      <c r="U5010" t="s">
        <v>24</v>
      </c>
      <c r="V5010" s="5">
        <f>IFERROR(VALUE(TRIM(TelcoData2[[#This Row],[TotalCharges]])),"")</f>
        <v>116.85</v>
      </c>
      <c r="W5010">
        <f>IF(TelcoData2[[#This Row],[Churn]]="Yes",1,0)</f>
        <v>0</v>
      </c>
      <c r="X5010" t="str">
        <f>IF(TelcoData2[[#This Row],[tenure]]&lt;=12,"0-12 Months",
IF(TelcoData2[[#This Row],[tenure]]&lt;=24,"13-24 Months",
IF(TelcoData2[[#This Row],[tenure]]&lt;=36,"25-36 Months",
IF(TelcoData2[[#This Row],[tenure]]&lt;=48,"37-48 Months",
IF(TelcoData2[[#This Row],[tenure]]&lt;=60,"49-60 Months",
"61-72 Months")))))</f>
        <v>0-12 Months</v>
      </c>
    </row>
    <row r="5011" spans="1:24" x14ac:dyDescent="0.3">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s="5">
        <v>7942.15</v>
      </c>
      <c r="U5011" t="s">
        <v>24</v>
      </c>
      <c r="V5011" s="5">
        <f>IFERROR(VALUE(TRIM(TelcoData2[[#This Row],[TotalCharges]])),"")</f>
        <v>7942.15</v>
      </c>
      <c r="W5011">
        <f>IF(TelcoData2[[#This Row],[Churn]]="Yes",1,0)</f>
        <v>0</v>
      </c>
      <c r="X5011" t="str">
        <f>IF(TelcoData2[[#This Row],[tenure]]&lt;=12,"0-12 Months",
IF(TelcoData2[[#This Row],[tenure]]&lt;=24,"13-24 Months",
IF(TelcoData2[[#This Row],[tenure]]&lt;=36,"25-36 Months",
IF(TelcoData2[[#This Row],[tenure]]&lt;=48,"37-48 Months",
IF(TelcoData2[[#This Row],[tenure]]&lt;=60,"49-60 Months",
"61-72 Months")))))</f>
        <v>61-72 Months</v>
      </c>
    </row>
    <row r="5012" spans="1:24" x14ac:dyDescent="0.3">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s="5">
        <v>5321.25</v>
      </c>
      <c r="U5012" t="s">
        <v>24</v>
      </c>
      <c r="V5012" s="5">
        <f>IFERROR(VALUE(TRIM(TelcoData2[[#This Row],[TotalCharges]])),"")</f>
        <v>5321.25</v>
      </c>
      <c r="W5012">
        <f>IF(TelcoData2[[#This Row],[Churn]]="Yes",1,0)</f>
        <v>0</v>
      </c>
      <c r="X5012" t="str">
        <f>IF(TelcoData2[[#This Row],[tenure]]&lt;=12,"0-12 Months",
IF(TelcoData2[[#This Row],[tenure]]&lt;=24,"13-24 Months",
IF(TelcoData2[[#This Row],[tenure]]&lt;=36,"25-36 Months",
IF(TelcoData2[[#This Row],[tenure]]&lt;=48,"37-48 Months",
IF(TelcoData2[[#This Row],[tenure]]&lt;=60,"49-60 Months",
"61-72 Months")))))</f>
        <v>61-72 Months</v>
      </c>
    </row>
    <row r="5013" spans="1:24" x14ac:dyDescent="0.3">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s="5">
        <v>4156.8</v>
      </c>
      <c r="U5013" t="s">
        <v>24</v>
      </c>
      <c r="V5013" s="5">
        <f>IFERROR(VALUE(TRIM(TelcoData2[[#This Row],[TotalCharges]])),"")</f>
        <v>4156.8</v>
      </c>
      <c r="W5013">
        <f>IF(TelcoData2[[#This Row],[Churn]]="Yes",1,0)</f>
        <v>0</v>
      </c>
      <c r="X5013" t="str">
        <f>IF(TelcoData2[[#This Row],[tenure]]&lt;=12,"0-12 Months",
IF(TelcoData2[[#This Row],[tenure]]&lt;=24,"13-24 Months",
IF(TelcoData2[[#This Row],[tenure]]&lt;=36,"25-36 Months",
IF(TelcoData2[[#This Row],[tenure]]&lt;=48,"37-48 Months",
IF(TelcoData2[[#This Row],[tenure]]&lt;=60,"49-60 Months",
"61-72 Months")))))</f>
        <v>37-48 Months</v>
      </c>
    </row>
    <row r="5014" spans="1:24" x14ac:dyDescent="0.3">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s="5">
        <v>223.6</v>
      </c>
      <c r="U5014" t="s">
        <v>24</v>
      </c>
      <c r="V5014" s="5">
        <f>IFERROR(VALUE(TRIM(TelcoData2[[#This Row],[TotalCharges]])),"")</f>
        <v>223.6</v>
      </c>
      <c r="W5014">
        <f>IF(TelcoData2[[#This Row],[Churn]]="Yes",1,0)</f>
        <v>0</v>
      </c>
      <c r="X5014" t="str">
        <f>IF(TelcoData2[[#This Row],[tenure]]&lt;=12,"0-12 Months",
IF(TelcoData2[[#This Row],[tenure]]&lt;=24,"13-24 Months",
IF(TelcoData2[[#This Row],[tenure]]&lt;=36,"25-36 Months",
IF(TelcoData2[[#This Row],[tenure]]&lt;=48,"37-48 Months",
IF(TelcoData2[[#This Row],[tenure]]&lt;=60,"49-60 Months",
"61-72 Months")))))</f>
        <v>0-12 Months</v>
      </c>
    </row>
    <row r="5015" spans="1:24" x14ac:dyDescent="0.3">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s="5">
        <v>768.45</v>
      </c>
      <c r="U5015" t="s">
        <v>24</v>
      </c>
      <c r="V5015" s="5">
        <f>IFERROR(VALUE(TRIM(TelcoData2[[#This Row],[TotalCharges]])),"")</f>
        <v>768.45</v>
      </c>
      <c r="W5015">
        <f>IF(TelcoData2[[#This Row],[Churn]]="Yes",1,0)</f>
        <v>0</v>
      </c>
      <c r="X5015" t="str">
        <f>IF(TelcoData2[[#This Row],[tenure]]&lt;=12,"0-12 Months",
IF(TelcoData2[[#This Row],[tenure]]&lt;=24,"13-24 Months",
IF(TelcoData2[[#This Row],[tenure]]&lt;=36,"25-36 Months",
IF(TelcoData2[[#This Row],[tenure]]&lt;=48,"37-48 Months",
IF(TelcoData2[[#This Row],[tenure]]&lt;=60,"49-60 Months",
"61-72 Months")))))</f>
        <v>13-24 Months</v>
      </c>
    </row>
    <row r="5016" spans="1:24" x14ac:dyDescent="0.3">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s="5">
        <v>3765.05</v>
      </c>
      <c r="U5016" t="s">
        <v>24</v>
      </c>
      <c r="V5016" s="5">
        <f>IFERROR(VALUE(TRIM(TelcoData2[[#This Row],[TotalCharges]])),"")</f>
        <v>3765.05</v>
      </c>
      <c r="W5016">
        <f>IF(TelcoData2[[#This Row],[Churn]]="Yes",1,0)</f>
        <v>0</v>
      </c>
      <c r="X5016" t="str">
        <f>IF(TelcoData2[[#This Row],[tenure]]&lt;=12,"0-12 Months",
IF(TelcoData2[[#This Row],[tenure]]&lt;=24,"13-24 Months",
IF(TelcoData2[[#This Row],[tenure]]&lt;=36,"25-36 Months",
IF(TelcoData2[[#This Row],[tenure]]&lt;=48,"37-48 Months",
IF(TelcoData2[[#This Row],[tenure]]&lt;=60,"49-60 Months",
"61-72 Months")))))</f>
        <v>61-72 Months</v>
      </c>
    </row>
    <row r="5017" spans="1:24" x14ac:dyDescent="0.3">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s="5">
        <v>2157.5</v>
      </c>
      <c r="U5017" t="s">
        <v>24</v>
      </c>
      <c r="V5017" s="5">
        <f>IFERROR(VALUE(TRIM(TelcoData2[[#This Row],[TotalCharges]])),"")</f>
        <v>2157.5</v>
      </c>
      <c r="W5017">
        <f>IF(TelcoData2[[#This Row],[Churn]]="Yes",1,0)</f>
        <v>0</v>
      </c>
      <c r="X5017" t="str">
        <f>IF(TelcoData2[[#This Row],[tenure]]&lt;=12,"0-12 Months",
IF(TelcoData2[[#This Row],[tenure]]&lt;=24,"13-24 Months",
IF(TelcoData2[[#This Row],[tenure]]&lt;=36,"25-36 Months",
IF(TelcoData2[[#This Row],[tenure]]&lt;=48,"37-48 Months",
IF(TelcoData2[[#This Row],[tenure]]&lt;=60,"49-60 Months",
"61-72 Months")))))</f>
        <v>25-36 Months</v>
      </c>
    </row>
    <row r="5018" spans="1:24" x14ac:dyDescent="0.3">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s="5">
        <v>108.05</v>
      </c>
      <c r="U5018" t="s">
        <v>23</v>
      </c>
      <c r="V5018" s="5">
        <f>IFERROR(VALUE(TRIM(TelcoData2[[#This Row],[TotalCharges]])),"")</f>
        <v>108.05</v>
      </c>
      <c r="W5018">
        <f>IF(TelcoData2[[#This Row],[Churn]]="Yes",1,0)</f>
        <v>1</v>
      </c>
      <c r="X5018" t="str">
        <f>IF(TelcoData2[[#This Row],[tenure]]&lt;=12,"0-12 Months",
IF(TelcoData2[[#This Row],[tenure]]&lt;=24,"13-24 Months",
IF(TelcoData2[[#This Row],[tenure]]&lt;=36,"25-36 Months",
IF(TelcoData2[[#This Row],[tenure]]&lt;=48,"37-48 Months",
IF(TelcoData2[[#This Row],[tenure]]&lt;=60,"49-60 Months",
"61-72 Months")))))</f>
        <v>0-12 Months</v>
      </c>
    </row>
    <row r="5019" spans="1:24" x14ac:dyDescent="0.3">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s="5">
        <v>1391.65</v>
      </c>
      <c r="U5019" t="s">
        <v>24</v>
      </c>
      <c r="V5019" s="5">
        <f>IFERROR(VALUE(TRIM(TelcoData2[[#This Row],[TotalCharges]])),"")</f>
        <v>1391.65</v>
      </c>
      <c r="W5019">
        <f>IF(TelcoData2[[#This Row],[Churn]]="Yes",1,0)</f>
        <v>0</v>
      </c>
      <c r="X5019" t="str">
        <f>IF(TelcoData2[[#This Row],[tenure]]&lt;=12,"0-12 Months",
IF(TelcoData2[[#This Row],[tenure]]&lt;=24,"13-24 Months",
IF(TelcoData2[[#This Row],[tenure]]&lt;=36,"25-36 Months",
IF(TelcoData2[[#This Row],[tenure]]&lt;=48,"37-48 Months",
IF(TelcoData2[[#This Row],[tenure]]&lt;=60,"49-60 Months",
"61-72 Months")))))</f>
        <v>37-48 Months</v>
      </c>
    </row>
    <row r="5020" spans="1:24" x14ac:dyDescent="0.3">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s="5">
        <v>1379.8</v>
      </c>
      <c r="U5020" t="s">
        <v>24</v>
      </c>
      <c r="V5020" s="5">
        <f>IFERROR(VALUE(TRIM(TelcoData2[[#This Row],[TotalCharges]])),"")</f>
        <v>1379.8</v>
      </c>
      <c r="W5020">
        <f>IF(TelcoData2[[#This Row],[Churn]]="Yes",1,0)</f>
        <v>0</v>
      </c>
      <c r="X5020" t="str">
        <f>IF(TelcoData2[[#This Row],[tenure]]&lt;=12,"0-12 Months",
IF(TelcoData2[[#This Row],[tenure]]&lt;=24,"13-24 Months",
IF(TelcoData2[[#This Row],[tenure]]&lt;=36,"25-36 Months",
IF(TelcoData2[[#This Row],[tenure]]&lt;=48,"37-48 Months",
IF(TelcoData2[[#This Row],[tenure]]&lt;=60,"49-60 Months",
"61-72 Months")))))</f>
        <v>61-72 Months</v>
      </c>
    </row>
    <row r="5021" spans="1:24" x14ac:dyDescent="0.3">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s="5">
        <v>1273.3</v>
      </c>
      <c r="U5021" t="s">
        <v>24</v>
      </c>
      <c r="V5021" s="5">
        <f>IFERROR(VALUE(TRIM(TelcoData2[[#This Row],[TotalCharges]])),"")</f>
        <v>1273.3</v>
      </c>
      <c r="W5021">
        <f>IF(TelcoData2[[#This Row],[Churn]]="Yes",1,0)</f>
        <v>0</v>
      </c>
      <c r="X5021" t="str">
        <f>IF(TelcoData2[[#This Row],[tenure]]&lt;=12,"0-12 Months",
IF(TelcoData2[[#This Row],[tenure]]&lt;=24,"13-24 Months",
IF(TelcoData2[[#This Row],[tenure]]&lt;=36,"25-36 Months",
IF(TelcoData2[[#This Row],[tenure]]&lt;=48,"37-48 Months",
IF(TelcoData2[[#This Row],[tenure]]&lt;=60,"49-60 Months",
"61-72 Months")))))</f>
        <v>13-24 Months</v>
      </c>
    </row>
    <row r="5022" spans="1:24" x14ac:dyDescent="0.3">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s="5">
        <v>810.45</v>
      </c>
      <c r="U5022" t="s">
        <v>24</v>
      </c>
      <c r="V5022" s="5">
        <f>IFERROR(VALUE(TRIM(TelcoData2[[#This Row],[TotalCharges]])),"")</f>
        <v>810.45</v>
      </c>
      <c r="W5022">
        <f>IF(TelcoData2[[#This Row],[Churn]]="Yes",1,0)</f>
        <v>0</v>
      </c>
      <c r="X5022" t="str">
        <f>IF(TelcoData2[[#This Row],[tenure]]&lt;=12,"0-12 Months",
IF(TelcoData2[[#This Row],[tenure]]&lt;=24,"13-24 Months",
IF(TelcoData2[[#This Row],[tenure]]&lt;=36,"25-36 Months",
IF(TelcoData2[[#This Row],[tenure]]&lt;=48,"37-48 Months",
IF(TelcoData2[[#This Row],[tenure]]&lt;=60,"49-60 Months",
"61-72 Months")))))</f>
        <v>37-48 Months</v>
      </c>
    </row>
    <row r="5023" spans="1:24" x14ac:dyDescent="0.3">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s="5">
        <v>1810.85</v>
      </c>
      <c r="U5023" t="s">
        <v>24</v>
      </c>
      <c r="V5023" s="5">
        <f>IFERROR(VALUE(TRIM(TelcoData2[[#This Row],[TotalCharges]])),"")</f>
        <v>1810.85</v>
      </c>
      <c r="W5023">
        <f>IF(TelcoData2[[#This Row],[Churn]]="Yes",1,0)</f>
        <v>0</v>
      </c>
      <c r="X5023" t="str">
        <f>IF(TelcoData2[[#This Row],[tenure]]&lt;=12,"0-12 Months",
IF(TelcoData2[[#This Row],[tenure]]&lt;=24,"13-24 Months",
IF(TelcoData2[[#This Row],[tenure]]&lt;=36,"25-36 Months",
IF(TelcoData2[[#This Row],[tenure]]&lt;=48,"37-48 Months",
IF(TelcoData2[[#This Row],[tenure]]&lt;=60,"49-60 Months",
"61-72 Months")))))</f>
        <v>13-24 Months</v>
      </c>
    </row>
    <row r="5024" spans="1:24" x14ac:dyDescent="0.3">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s="5">
        <v>7782.85</v>
      </c>
      <c r="U5024" t="s">
        <v>24</v>
      </c>
      <c r="V5024" s="5">
        <f>IFERROR(VALUE(TRIM(TelcoData2[[#This Row],[TotalCharges]])),"")</f>
        <v>7782.85</v>
      </c>
      <c r="W5024">
        <f>IF(TelcoData2[[#This Row],[Churn]]="Yes",1,0)</f>
        <v>0</v>
      </c>
      <c r="X5024" t="str">
        <f>IF(TelcoData2[[#This Row],[tenure]]&lt;=12,"0-12 Months",
IF(TelcoData2[[#This Row],[tenure]]&lt;=24,"13-24 Months",
IF(TelcoData2[[#This Row],[tenure]]&lt;=36,"25-36 Months",
IF(TelcoData2[[#This Row],[tenure]]&lt;=48,"37-48 Months",
IF(TelcoData2[[#This Row],[tenure]]&lt;=60,"49-60 Months",
"61-72 Months")))))</f>
        <v>61-72 Months</v>
      </c>
    </row>
    <row r="5025" spans="1:24" x14ac:dyDescent="0.3">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s="5">
        <v>70.3</v>
      </c>
      <c r="U5025" t="s">
        <v>23</v>
      </c>
      <c r="V5025" s="5">
        <f>IFERROR(VALUE(TRIM(TelcoData2[[#This Row],[TotalCharges]])),"")</f>
        <v>70.3</v>
      </c>
      <c r="W5025">
        <f>IF(TelcoData2[[#This Row],[Churn]]="Yes",1,0)</f>
        <v>1</v>
      </c>
      <c r="X5025" t="str">
        <f>IF(TelcoData2[[#This Row],[tenure]]&lt;=12,"0-12 Months",
IF(TelcoData2[[#This Row],[tenure]]&lt;=24,"13-24 Months",
IF(TelcoData2[[#This Row],[tenure]]&lt;=36,"25-36 Months",
IF(TelcoData2[[#This Row],[tenure]]&lt;=48,"37-48 Months",
IF(TelcoData2[[#This Row],[tenure]]&lt;=60,"49-60 Months",
"61-72 Months")))))</f>
        <v>0-12 Months</v>
      </c>
    </row>
    <row r="5026" spans="1:24" x14ac:dyDescent="0.3">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s="5">
        <v>1797.1</v>
      </c>
      <c r="U5026" t="s">
        <v>24</v>
      </c>
      <c r="V5026" s="5">
        <f>IFERROR(VALUE(TRIM(TelcoData2[[#This Row],[TotalCharges]])),"")</f>
        <v>1797.1</v>
      </c>
      <c r="W5026">
        <f>IF(TelcoData2[[#This Row],[Churn]]="Yes",1,0)</f>
        <v>0</v>
      </c>
      <c r="X5026" t="str">
        <f>IF(TelcoData2[[#This Row],[tenure]]&lt;=12,"0-12 Months",
IF(TelcoData2[[#This Row],[tenure]]&lt;=24,"13-24 Months",
IF(TelcoData2[[#This Row],[tenure]]&lt;=36,"25-36 Months",
IF(TelcoData2[[#This Row],[tenure]]&lt;=48,"37-48 Months",
IF(TelcoData2[[#This Row],[tenure]]&lt;=60,"49-60 Months",
"61-72 Months")))))</f>
        <v>61-72 Months</v>
      </c>
    </row>
    <row r="5027" spans="1:24" x14ac:dyDescent="0.3">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s="5">
        <v>377.85</v>
      </c>
      <c r="U5027" t="s">
        <v>24</v>
      </c>
      <c r="V5027" s="5">
        <f>IFERROR(VALUE(TRIM(TelcoData2[[#This Row],[TotalCharges]])),"")</f>
        <v>377.85</v>
      </c>
      <c r="W5027">
        <f>IF(TelcoData2[[#This Row],[Churn]]="Yes",1,0)</f>
        <v>0</v>
      </c>
      <c r="X5027" t="str">
        <f>IF(TelcoData2[[#This Row],[tenure]]&lt;=12,"0-12 Months",
IF(TelcoData2[[#This Row],[tenure]]&lt;=24,"13-24 Months",
IF(TelcoData2[[#This Row],[tenure]]&lt;=36,"25-36 Months",
IF(TelcoData2[[#This Row],[tenure]]&lt;=48,"37-48 Months",
IF(TelcoData2[[#This Row],[tenure]]&lt;=60,"49-60 Months",
"61-72 Months")))))</f>
        <v>0-12 Months</v>
      </c>
    </row>
    <row r="5028" spans="1:24" x14ac:dyDescent="0.3">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s="5">
        <v>445.3</v>
      </c>
      <c r="U5028" t="s">
        <v>24</v>
      </c>
      <c r="V5028" s="5">
        <f>IFERROR(VALUE(TRIM(TelcoData2[[#This Row],[TotalCharges]])),"")</f>
        <v>445.3</v>
      </c>
      <c r="W5028">
        <f>IF(TelcoData2[[#This Row],[Churn]]="Yes",1,0)</f>
        <v>0</v>
      </c>
      <c r="X5028" t="str">
        <f>IF(TelcoData2[[#This Row],[tenure]]&lt;=12,"0-12 Months",
IF(TelcoData2[[#This Row],[tenure]]&lt;=24,"13-24 Months",
IF(TelcoData2[[#This Row],[tenure]]&lt;=36,"25-36 Months",
IF(TelcoData2[[#This Row],[tenure]]&lt;=48,"37-48 Months",
IF(TelcoData2[[#This Row],[tenure]]&lt;=60,"49-60 Months",
"61-72 Months")))))</f>
        <v>13-24 Months</v>
      </c>
    </row>
    <row r="5029" spans="1:24" x14ac:dyDescent="0.3">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s="5">
        <v>851.75</v>
      </c>
      <c r="U5029" t="s">
        <v>23</v>
      </c>
      <c r="V5029" s="5">
        <f>IFERROR(VALUE(TRIM(TelcoData2[[#This Row],[TotalCharges]])),"")</f>
        <v>851.75</v>
      </c>
      <c r="W5029">
        <f>IF(TelcoData2[[#This Row],[Churn]]="Yes",1,0)</f>
        <v>1</v>
      </c>
      <c r="X5029" t="str">
        <f>IF(TelcoData2[[#This Row],[tenure]]&lt;=12,"0-12 Months",
IF(TelcoData2[[#This Row],[tenure]]&lt;=24,"13-24 Months",
IF(TelcoData2[[#This Row],[tenure]]&lt;=36,"25-36 Months",
IF(TelcoData2[[#This Row],[tenure]]&lt;=48,"37-48 Months",
IF(TelcoData2[[#This Row],[tenure]]&lt;=60,"49-60 Months",
"61-72 Months")))))</f>
        <v>0-12 Months</v>
      </c>
    </row>
    <row r="5030" spans="1:24" x14ac:dyDescent="0.3">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s="5">
        <v>7624.2</v>
      </c>
      <c r="U5030" t="s">
        <v>24</v>
      </c>
      <c r="V5030" s="5">
        <f>IFERROR(VALUE(TRIM(TelcoData2[[#This Row],[TotalCharges]])),"")</f>
        <v>7624.2</v>
      </c>
      <c r="W5030">
        <f>IF(TelcoData2[[#This Row],[Churn]]="Yes",1,0)</f>
        <v>0</v>
      </c>
      <c r="X5030" t="str">
        <f>IF(TelcoData2[[#This Row],[tenure]]&lt;=12,"0-12 Months",
IF(TelcoData2[[#This Row],[tenure]]&lt;=24,"13-24 Months",
IF(TelcoData2[[#This Row],[tenure]]&lt;=36,"25-36 Months",
IF(TelcoData2[[#This Row],[tenure]]&lt;=48,"37-48 Months",
IF(TelcoData2[[#This Row],[tenure]]&lt;=60,"49-60 Months",
"61-72 Months")))))</f>
        <v>61-72 Months</v>
      </c>
    </row>
    <row r="5031" spans="1:24" x14ac:dyDescent="0.3">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s="5">
        <v>355.1</v>
      </c>
      <c r="U5031" t="s">
        <v>24</v>
      </c>
      <c r="V5031" s="5">
        <f>IFERROR(VALUE(TRIM(TelcoData2[[#This Row],[TotalCharges]])),"")</f>
        <v>355.1</v>
      </c>
      <c r="W5031">
        <f>IF(TelcoData2[[#This Row],[Churn]]="Yes",1,0)</f>
        <v>0</v>
      </c>
      <c r="X5031" t="str">
        <f>IF(TelcoData2[[#This Row],[tenure]]&lt;=12,"0-12 Months",
IF(TelcoData2[[#This Row],[tenure]]&lt;=24,"13-24 Months",
IF(TelcoData2[[#This Row],[tenure]]&lt;=36,"25-36 Months",
IF(TelcoData2[[#This Row],[tenure]]&lt;=48,"37-48 Months",
IF(TelcoData2[[#This Row],[tenure]]&lt;=60,"49-60 Months",
"61-72 Months")))))</f>
        <v>0-12 Months</v>
      </c>
    </row>
    <row r="5032" spans="1:24" x14ac:dyDescent="0.3">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s="5">
        <v>575.45000000000005</v>
      </c>
      <c r="U5032" t="s">
        <v>23</v>
      </c>
      <c r="V5032" s="5">
        <f>IFERROR(VALUE(TRIM(TelcoData2[[#This Row],[TotalCharges]])),"")</f>
        <v>575.45000000000005</v>
      </c>
      <c r="W5032">
        <f>IF(TelcoData2[[#This Row],[Churn]]="Yes",1,0)</f>
        <v>1</v>
      </c>
      <c r="X5032" t="str">
        <f>IF(TelcoData2[[#This Row],[tenure]]&lt;=12,"0-12 Months",
IF(TelcoData2[[#This Row],[tenure]]&lt;=24,"13-24 Months",
IF(TelcoData2[[#This Row],[tenure]]&lt;=36,"25-36 Months",
IF(TelcoData2[[#This Row],[tenure]]&lt;=48,"37-48 Months",
IF(TelcoData2[[#This Row],[tenure]]&lt;=60,"49-60 Months",
"61-72 Months")))))</f>
        <v>0-12 Months</v>
      </c>
    </row>
    <row r="5033" spans="1:24" x14ac:dyDescent="0.3">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s="5">
        <v>906.85</v>
      </c>
      <c r="U5033" t="s">
        <v>24</v>
      </c>
      <c r="V5033" s="5">
        <f>IFERROR(VALUE(TRIM(TelcoData2[[#This Row],[TotalCharges]])),"")</f>
        <v>906.85</v>
      </c>
      <c r="W5033">
        <f>IF(TelcoData2[[#This Row],[Churn]]="Yes",1,0)</f>
        <v>0</v>
      </c>
      <c r="X5033" t="str">
        <f>IF(TelcoData2[[#This Row],[tenure]]&lt;=12,"0-12 Months",
IF(TelcoData2[[#This Row],[tenure]]&lt;=24,"13-24 Months",
IF(TelcoData2[[#This Row],[tenure]]&lt;=36,"25-36 Months",
IF(TelcoData2[[#This Row],[tenure]]&lt;=48,"37-48 Months",
IF(TelcoData2[[#This Row],[tenure]]&lt;=60,"49-60 Months",
"61-72 Months")))))</f>
        <v>0-12 Months</v>
      </c>
    </row>
    <row r="5034" spans="1:24" x14ac:dyDescent="0.3">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s="5">
        <v>1057.55</v>
      </c>
      <c r="U5034" t="s">
        <v>24</v>
      </c>
      <c r="V5034" s="5">
        <f>IFERROR(VALUE(TRIM(TelcoData2[[#This Row],[TotalCharges]])),"")</f>
        <v>1057.55</v>
      </c>
      <c r="W5034">
        <f>IF(TelcoData2[[#This Row],[Churn]]="Yes",1,0)</f>
        <v>0</v>
      </c>
      <c r="X5034" t="str">
        <f>IF(TelcoData2[[#This Row],[tenure]]&lt;=12,"0-12 Months",
IF(TelcoData2[[#This Row],[tenure]]&lt;=24,"13-24 Months",
IF(TelcoData2[[#This Row],[tenure]]&lt;=36,"25-36 Months",
IF(TelcoData2[[#This Row],[tenure]]&lt;=48,"37-48 Months",
IF(TelcoData2[[#This Row],[tenure]]&lt;=60,"49-60 Months",
"61-72 Months")))))</f>
        <v>0-12 Months</v>
      </c>
    </row>
    <row r="5035" spans="1:24" x14ac:dyDescent="0.3">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s="5">
        <v>19.399999999999999</v>
      </c>
      <c r="U5035" t="s">
        <v>24</v>
      </c>
      <c r="V5035" s="5">
        <f>IFERROR(VALUE(TRIM(TelcoData2[[#This Row],[TotalCharges]])),"")</f>
        <v>19.399999999999999</v>
      </c>
      <c r="W5035">
        <f>IF(TelcoData2[[#This Row],[Churn]]="Yes",1,0)</f>
        <v>0</v>
      </c>
      <c r="X5035" t="str">
        <f>IF(TelcoData2[[#This Row],[tenure]]&lt;=12,"0-12 Months",
IF(TelcoData2[[#This Row],[tenure]]&lt;=24,"13-24 Months",
IF(TelcoData2[[#This Row],[tenure]]&lt;=36,"25-36 Months",
IF(TelcoData2[[#This Row],[tenure]]&lt;=48,"37-48 Months",
IF(TelcoData2[[#This Row],[tenure]]&lt;=60,"49-60 Months",
"61-72 Months")))))</f>
        <v>0-12 Months</v>
      </c>
    </row>
    <row r="5036" spans="1:24" x14ac:dyDescent="0.3">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s="5">
        <v>1388.75</v>
      </c>
      <c r="U5036" t="s">
        <v>24</v>
      </c>
      <c r="V5036" s="5">
        <f>IFERROR(VALUE(TRIM(TelcoData2[[#This Row],[TotalCharges]])),"")</f>
        <v>1388.75</v>
      </c>
      <c r="W5036">
        <f>IF(TelcoData2[[#This Row],[Churn]]="Yes",1,0)</f>
        <v>0</v>
      </c>
      <c r="X5036" t="str">
        <f>IF(TelcoData2[[#This Row],[tenure]]&lt;=12,"0-12 Months",
IF(TelcoData2[[#This Row],[tenure]]&lt;=24,"13-24 Months",
IF(TelcoData2[[#This Row],[tenure]]&lt;=36,"25-36 Months",
IF(TelcoData2[[#This Row],[tenure]]&lt;=48,"37-48 Months",
IF(TelcoData2[[#This Row],[tenure]]&lt;=60,"49-60 Months",
"61-72 Months")))))</f>
        <v>37-48 Months</v>
      </c>
    </row>
    <row r="5037" spans="1:24" x14ac:dyDescent="0.3">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s="5">
        <v>1641.3</v>
      </c>
      <c r="U5037" t="s">
        <v>24</v>
      </c>
      <c r="V5037" s="5">
        <f>IFERROR(VALUE(TRIM(TelcoData2[[#This Row],[TotalCharges]])),"")</f>
        <v>1641.3</v>
      </c>
      <c r="W5037">
        <f>IF(TelcoData2[[#This Row],[Churn]]="Yes",1,0)</f>
        <v>0</v>
      </c>
      <c r="X5037" t="str">
        <f>IF(TelcoData2[[#This Row],[tenure]]&lt;=12,"0-12 Months",
IF(TelcoData2[[#This Row],[tenure]]&lt;=24,"13-24 Months",
IF(TelcoData2[[#This Row],[tenure]]&lt;=36,"25-36 Months",
IF(TelcoData2[[#This Row],[tenure]]&lt;=48,"37-48 Months",
IF(TelcoData2[[#This Row],[tenure]]&lt;=60,"49-60 Months",
"61-72 Months")))))</f>
        <v>13-24 Months</v>
      </c>
    </row>
    <row r="5038" spans="1:24" x14ac:dyDescent="0.3">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s="5">
        <v>1375.15</v>
      </c>
      <c r="U5038" t="s">
        <v>23</v>
      </c>
      <c r="V5038" s="5">
        <f>IFERROR(VALUE(TRIM(TelcoData2[[#This Row],[TotalCharges]])),"")</f>
        <v>1375.15</v>
      </c>
      <c r="W5038">
        <f>IF(TelcoData2[[#This Row],[Churn]]="Yes",1,0)</f>
        <v>1</v>
      </c>
      <c r="X5038" t="str">
        <f>IF(TelcoData2[[#This Row],[tenure]]&lt;=12,"0-12 Months",
IF(TelcoData2[[#This Row],[tenure]]&lt;=24,"13-24 Months",
IF(TelcoData2[[#This Row],[tenure]]&lt;=36,"25-36 Months",
IF(TelcoData2[[#This Row],[tenure]]&lt;=48,"37-48 Months",
IF(TelcoData2[[#This Row],[tenure]]&lt;=60,"49-60 Months",
"61-72 Months")))))</f>
        <v>13-24 Months</v>
      </c>
    </row>
    <row r="5039" spans="1:24" x14ac:dyDescent="0.3">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s="5">
        <v>152.69999999999999</v>
      </c>
      <c r="U5039" t="s">
        <v>23</v>
      </c>
      <c r="V5039" s="5">
        <f>IFERROR(VALUE(TRIM(TelcoData2[[#This Row],[TotalCharges]])),"")</f>
        <v>152.69999999999999</v>
      </c>
      <c r="W5039">
        <f>IF(TelcoData2[[#This Row],[Churn]]="Yes",1,0)</f>
        <v>1</v>
      </c>
      <c r="X5039" t="str">
        <f>IF(TelcoData2[[#This Row],[tenure]]&lt;=12,"0-12 Months",
IF(TelcoData2[[#This Row],[tenure]]&lt;=24,"13-24 Months",
IF(TelcoData2[[#This Row],[tenure]]&lt;=36,"25-36 Months",
IF(TelcoData2[[#This Row],[tenure]]&lt;=48,"37-48 Months",
IF(TelcoData2[[#This Row],[tenure]]&lt;=60,"49-60 Months",
"61-72 Months")))))</f>
        <v>0-12 Months</v>
      </c>
    </row>
    <row r="5040" spans="1:24" x14ac:dyDescent="0.3">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s="5">
        <v>185.2</v>
      </c>
      <c r="U5040" t="s">
        <v>24</v>
      </c>
      <c r="V5040" s="5">
        <f>IFERROR(VALUE(TRIM(TelcoData2[[#This Row],[TotalCharges]])),"")</f>
        <v>185.2</v>
      </c>
      <c r="W5040">
        <f>IF(TelcoData2[[#This Row],[Churn]]="Yes",1,0)</f>
        <v>0</v>
      </c>
      <c r="X5040" t="str">
        <f>IF(TelcoData2[[#This Row],[tenure]]&lt;=12,"0-12 Months",
IF(TelcoData2[[#This Row],[tenure]]&lt;=24,"13-24 Months",
IF(TelcoData2[[#This Row],[tenure]]&lt;=36,"25-36 Months",
IF(TelcoData2[[#This Row],[tenure]]&lt;=48,"37-48 Months",
IF(TelcoData2[[#This Row],[tenure]]&lt;=60,"49-60 Months",
"61-72 Months")))))</f>
        <v>0-12 Months</v>
      </c>
    </row>
    <row r="5041" spans="1:24" x14ac:dyDescent="0.3">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s="5">
        <v>195.05</v>
      </c>
      <c r="U5041" t="s">
        <v>23</v>
      </c>
      <c r="V5041" s="5">
        <f>IFERROR(VALUE(TRIM(TelcoData2[[#This Row],[TotalCharges]])),"")</f>
        <v>195.05</v>
      </c>
      <c r="W5041">
        <f>IF(TelcoData2[[#This Row],[Churn]]="Yes",1,0)</f>
        <v>1</v>
      </c>
      <c r="X5041" t="str">
        <f>IF(TelcoData2[[#This Row],[tenure]]&lt;=12,"0-12 Months",
IF(TelcoData2[[#This Row],[tenure]]&lt;=24,"13-24 Months",
IF(TelcoData2[[#This Row],[tenure]]&lt;=36,"25-36 Months",
IF(TelcoData2[[#This Row],[tenure]]&lt;=48,"37-48 Months",
IF(TelcoData2[[#This Row],[tenure]]&lt;=60,"49-60 Months",
"61-72 Months")))))</f>
        <v>0-12 Months</v>
      </c>
    </row>
    <row r="5042" spans="1:24" x14ac:dyDescent="0.3">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s="5">
        <v>1826.7</v>
      </c>
      <c r="U5042" t="s">
        <v>24</v>
      </c>
      <c r="V5042" s="5">
        <f>IFERROR(VALUE(TRIM(TelcoData2[[#This Row],[TotalCharges]])),"")</f>
        <v>1826.7</v>
      </c>
      <c r="W5042">
        <f>IF(TelcoData2[[#This Row],[Churn]]="Yes",1,0)</f>
        <v>0</v>
      </c>
      <c r="X5042" t="str">
        <f>IF(TelcoData2[[#This Row],[tenure]]&lt;=12,"0-12 Months",
IF(TelcoData2[[#This Row],[tenure]]&lt;=24,"13-24 Months",
IF(TelcoData2[[#This Row],[tenure]]&lt;=36,"25-36 Months",
IF(TelcoData2[[#This Row],[tenure]]&lt;=48,"37-48 Months",
IF(TelcoData2[[#This Row],[tenure]]&lt;=60,"49-60 Months",
"61-72 Months")))))</f>
        <v>13-24 Months</v>
      </c>
    </row>
    <row r="5043" spans="1:24" x14ac:dyDescent="0.3">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s="5">
        <v>417.5</v>
      </c>
      <c r="U5043" t="s">
        <v>24</v>
      </c>
      <c r="V5043" s="5">
        <f>IFERROR(VALUE(TRIM(TelcoData2[[#This Row],[TotalCharges]])),"")</f>
        <v>417.5</v>
      </c>
      <c r="W5043">
        <f>IF(TelcoData2[[#This Row],[Churn]]="Yes",1,0)</f>
        <v>0</v>
      </c>
      <c r="X5043" t="str">
        <f>IF(TelcoData2[[#This Row],[tenure]]&lt;=12,"0-12 Months",
IF(TelcoData2[[#This Row],[tenure]]&lt;=24,"13-24 Months",
IF(TelcoData2[[#This Row],[tenure]]&lt;=36,"25-36 Months",
IF(TelcoData2[[#This Row],[tenure]]&lt;=48,"37-48 Months",
IF(TelcoData2[[#This Row],[tenure]]&lt;=60,"49-60 Months",
"61-72 Months")))))</f>
        <v>13-24 Months</v>
      </c>
    </row>
    <row r="5044" spans="1:24" x14ac:dyDescent="0.3">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s="5">
        <v>344.5</v>
      </c>
      <c r="U5044" t="s">
        <v>24</v>
      </c>
      <c r="V5044" s="5">
        <f>IFERROR(VALUE(TRIM(TelcoData2[[#This Row],[TotalCharges]])),"")</f>
        <v>344.5</v>
      </c>
      <c r="W5044">
        <f>IF(TelcoData2[[#This Row],[Churn]]="Yes",1,0)</f>
        <v>0</v>
      </c>
      <c r="X5044" t="str">
        <f>IF(TelcoData2[[#This Row],[tenure]]&lt;=12,"0-12 Months",
IF(TelcoData2[[#This Row],[tenure]]&lt;=24,"13-24 Months",
IF(TelcoData2[[#This Row],[tenure]]&lt;=36,"25-36 Months",
IF(TelcoData2[[#This Row],[tenure]]&lt;=48,"37-48 Months",
IF(TelcoData2[[#This Row],[tenure]]&lt;=60,"49-60 Months",
"61-72 Months")))))</f>
        <v>13-24 Months</v>
      </c>
    </row>
    <row r="5045" spans="1:24" x14ac:dyDescent="0.3">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s="5">
        <v>1660</v>
      </c>
      <c r="U5045" t="s">
        <v>23</v>
      </c>
      <c r="V5045" s="5">
        <f>IFERROR(VALUE(TRIM(TelcoData2[[#This Row],[TotalCharges]])),"")</f>
        <v>1660</v>
      </c>
      <c r="W5045">
        <f>IF(TelcoData2[[#This Row],[Churn]]="Yes",1,0)</f>
        <v>1</v>
      </c>
      <c r="X5045" t="str">
        <f>IF(TelcoData2[[#This Row],[tenure]]&lt;=12,"0-12 Months",
IF(TelcoData2[[#This Row],[tenure]]&lt;=24,"13-24 Months",
IF(TelcoData2[[#This Row],[tenure]]&lt;=36,"25-36 Months",
IF(TelcoData2[[#This Row],[tenure]]&lt;=48,"37-48 Months",
IF(TelcoData2[[#This Row],[tenure]]&lt;=60,"49-60 Months",
"61-72 Months")))))</f>
        <v>13-24 Months</v>
      </c>
    </row>
    <row r="5046" spans="1:24" x14ac:dyDescent="0.3">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s="5">
        <v>2180.5500000000002</v>
      </c>
      <c r="U5046" t="s">
        <v>24</v>
      </c>
      <c r="V5046" s="5">
        <f>IFERROR(VALUE(TRIM(TelcoData2[[#This Row],[TotalCharges]])),"")</f>
        <v>2180.5500000000002</v>
      </c>
      <c r="W5046">
        <f>IF(TelcoData2[[#This Row],[Churn]]="Yes",1,0)</f>
        <v>0</v>
      </c>
      <c r="X5046" t="str">
        <f>IF(TelcoData2[[#This Row],[tenure]]&lt;=12,"0-12 Months",
IF(TelcoData2[[#This Row],[tenure]]&lt;=24,"13-24 Months",
IF(TelcoData2[[#This Row],[tenure]]&lt;=36,"25-36 Months",
IF(TelcoData2[[#This Row],[tenure]]&lt;=48,"37-48 Months",
IF(TelcoData2[[#This Row],[tenure]]&lt;=60,"49-60 Months",
"61-72 Months")))))</f>
        <v>13-24 Months</v>
      </c>
    </row>
    <row r="5047" spans="1:24" x14ac:dyDescent="0.3">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s="5">
        <v>2835.9</v>
      </c>
      <c r="U5047" t="s">
        <v>24</v>
      </c>
      <c r="V5047" s="5">
        <f>IFERROR(VALUE(TRIM(TelcoData2[[#This Row],[TotalCharges]])),"")</f>
        <v>2835.9</v>
      </c>
      <c r="W5047">
        <f>IF(TelcoData2[[#This Row],[Churn]]="Yes",1,0)</f>
        <v>0</v>
      </c>
      <c r="X5047" t="str">
        <f>IF(TelcoData2[[#This Row],[tenure]]&lt;=12,"0-12 Months",
IF(TelcoData2[[#This Row],[tenure]]&lt;=24,"13-24 Months",
IF(TelcoData2[[#This Row],[tenure]]&lt;=36,"25-36 Months",
IF(TelcoData2[[#This Row],[tenure]]&lt;=48,"37-48 Months",
IF(TelcoData2[[#This Row],[tenure]]&lt;=60,"49-60 Months",
"61-72 Months")))))</f>
        <v>25-36 Months</v>
      </c>
    </row>
    <row r="5048" spans="1:24" x14ac:dyDescent="0.3">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s="5">
        <v>45.15</v>
      </c>
      <c r="U5048" t="s">
        <v>24</v>
      </c>
      <c r="V5048" s="5">
        <f>IFERROR(VALUE(TRIM(TelcoData2[[#This Row],[TotalCharges]])),"")</f>
        <v>45.15</v>
      </c>
      <c r="W5048">
        <f>IF(TelcoData2[[#This Row],[Churn]]="Yes",1,0)</f>
        <v>0</v>
      </c>
      <c r="X5048" t="str">
        <f>IF(TelcoData2[[#This Row],[tenure]]&lt;=12,"0-12 Months",
IF(TelcoData2[[#This Row],[tenure]]&lt;=24,"13-24 Months",
IF(TelcoData2[[#This Row],[tenure]]&lt;=36,"25-36 Months",
IF(TelcoData2[[#This Row],[tenure]]&lt;=48,"37-48 Months",
IF(TelcoData2[[#This Row],[tenure]]&lt;=60,"49-60 Months",
"61-72 Months")))))</f>
        <v>0-12 Months</v>
      </c>
    </row>
    <row r="5049" spans="1:24" x14ac:dyDescent="0.3">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s="5">
        <v>2730.85</v>
      </c>
      <c r="U5049" t="s">
        <v>24</v>
      </c>
      <c r="V5049" s="5">
        <f>IFERROR(VALUE(TRIM(TelcoData2[[#This Row],[TotalCharges]])),"")</f>
        <v>2730.85</v>
      </c>
      <c r="W5049">
        <f>IF(TelcoData2[[#This Row],[Churn]]="Yes",1,0)</f>
        <v>0</v>
      </c>
      <c r="X5049" t="str">
        <f>IF(TelcoData2[[#This Row],[tenure]]&lt;=12,"0-12 Months",
IF(TelcoData2[[#This Row],[tenure]]&lt;=24,"13-24 Months",
IF(TelcoData2[[#This Row],[tenure]]&lt;=36,"25-36 Months",
IF(TelcoData2[[#This Row],[tenure]]&lt;=48,"37-48 Months",
IF(TelcoData2[[#This Row],[tenure]]&lt;=60,"49-60 Months",
"61-72 Months")))))</f>
        <v>37-48 Months</v>
      </c>
    </row>
    <row r="5050" spans="1:24" x14ac:dyDescent="0.3">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s="5">
        <v>5437.1</v>
      </c>
      <c r="U5050" t="s">
        <v>24</v>
      </c>
      <c r="V5050" s="5">
        <f>IFERROR(VALUE(TRIM(TelcoData2[[#This Row],[TotalCharges]])),"")</f>
        <v>5437.1</v>
      </c>
      <c r="W5050">
        <f>IF(TelcoData2[[#This Row],[Churn]]="Yes",1,0)</f>
        <v>0</v>
      </c>
      <c r="X5050" t="str">
        <f>IF(TelcoData2[[#This Row],[tenure]]&lt;=12,"0-12 Months",
IF(TelcoData2[[#This Row],[tenure]]&lt;=24,"13-24 Months",
IF(TelcoData2[[#This Row],[tenure]]&lt;=36,"25-36 Months",
IF(TelcoData2[[#This Row],[tenure]]&lt;=48,"37-48 Months",
IF(TelcoData2[[#This Row],[tenure]]&lt;=60,"49-60 Months",
"61-72 Months")))))</f>
        <v>49-60 Months</v>
      </c>
    </row>
    <row r="5051" spans="1:24" x14ac:dyDescent="0.3">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s="5">
        <v>20.2</v>
      </c>
      <c r="U5051" t="s">
        <v>23</v>
      </c>
      <c r="V5051" s="5">
        <f>IFERROR(VALUE(TRIM(TelcoData2[[#This Row],[TotalCharges]])),"")</f>
        <v>20.2</v>
      </c>
      <c r="W5051">
        <f>IF(TelcoData2[[#This Row],[Churn]]="Yes",1,0)</f>
        <v>1</v>
      </c>
      <c r="X5051" t="str">
        <f>IF(TelcoData2[[#This Row],[tenure]]&lt;=12,"0-12 Months",
IF(TelcoData2[[#This Row],[tenure]]&lt;=24,"13-24 Months",
IF(TelcoData2[[#This Row],[tenure]]&lt;=36,"25-36 Months",
IF(TelcoData2[[#This Row],[tenure]]&lt;=48,"37-48 Months",
IF(TelcoData2[[#This Row],[tenure]]&lt;=60,"49-60 Months",
"61-72 Months")))))</f>
        <v>0-12 Months</v>
      </c>
    </row>
    <row r="5052" spans="1:24" x14ac:dyDescent="0.3">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s="5">
        <v>6981.35</v>
      </c>
      <c r="U5052" t="s">
        <v>23</v>
      </c>
      <c r="V5052" s="5">
        <f>IFERROR(VALUE(TRIM(TelcoData2[[#This Row],[TotalCharges]])),"")</f>
        <v>6981.35</v>
      </c>
      <c r="W5052">
        <f>IF(TelcoData2[[#This Row],[Churn]]="Yes",1,0)</f>
        <v>1</v>
      </c>
      <c r="X5052" t="str">
        <f>IF(TelcoData2[[#This Row],[tenure]]&lt;=12,"0-12 Months",
IF(TelcoData2[[#This Row],[tenure]]&lt;=24,"13-24 Months",
IF(TelcoData2[[#This Row],[tenure]]&lt;=36,"25-36 Months",
IF(TelcoData2[[#This Row],[tenure]]&lt;=48,"37-48 Months",
IF(TelcoData2[[#This Row],[tenure]]&lt;=60,"49-60 Months",
"61-72 Months")))))</f>
        <v>61-72 Months</v>
      </c>
    </row>
    <row r="5053" spans="1:24" x14ac:dyDescent="0.3">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s="5">
        <v>5794.45</v>
      </c>
      <c r="U5053" t="s">
        <v>24</v>
      </c>
      <c r="V5053" s="5">
        <f>IFERROR(VALUE(TRIM(TelcoData2[[#This Row],[TotalCharges]])),"")</f>
        <v>5794.45</v>
      </c>
      <c r="W5053">
        <f>IF(TelcoData2[[#This Row],[Churn]]="Yes",1,0)</f>
        <v>0</v>
      </c>
      <c r="X5053" t="str">
        <f>IF(TelcoData2[[#This Row],[tenure]]&lt;=12,"0-12 Months",
IF(TelcoData2[[#This Row],[tenure]]&lt;=24,"13-24 Months",
IF(TelcoData2[[#This Row],[tenure]]&lt;=36,"25-36 Months",
IF(TelcoData2[[#This Row],[tenure]]&lt;=48,"37-48 Months",
IF(TelcoData2[[#This Row],[tenure]]&lt;=60,"49-60 Months",
"61-72 Months")))))</f>
        <v>49-60 Months</v>
      </c>
    </row>
    <row r="5054" spans="1:24" x14ac:dyDescent="0.3">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s="5">
        <v>747.2</v>
      </c>
      <c r="U5054" t="s">
        <v>24</v>
      </c>
      <c r="V5054" s="5">
        <f>IFERROR(VALUE(TRIM(TelcoData2[[#This Row],[TotalCharges]])),"")</f>
        <v>747.2</v>
      </c>
      <c r="W5054">
        <f>IF(TelcoData2[[#This Row],[Churn]]="Yes",1,0)</f>
        <v>0</v>
      </c>
      <c r="X5054" t="str">
        <f>IF(TelcoData2[[#This Row],[tenure]]&lt;=12,"0-12 Months",
IF(TelcoData2[[#This Row],[tenure]]&lt;=24,"13-24 Months",
IF(TelcoData2[[#This Row],[tenure]]&lt;=36,"25-36 Months",
IF(TelcoData2[[#This Row],[tenure]]&lt;=48,"37-48 Months",
IF(TelcoData2[[#This Row],[tenure]]&lt;=60,"49-60 Months",
"61-72 Months")))))</f>
        <v>13-24 Months</v>
      </c>
    </row>
    <row r="5055" spans="1:24" x14ac:dyDescent="0.3">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s="5">
        <v>1267.95</v>
      </c>
      <c r="U5055" t="s">
        <v>24</v>
      </c>
      <c r="V5055" s="5">
        <f>IFERROR(VALUE(TRIM(TelcoData2[[#This Row],[TotalCharges]])),"")</f>
        <v>1267.95</v>
      </c>
      <c r="W5055">
        <f>IF(TelcoData2[[#This Row],[Churn]]="Yes",1,0)</f>
        <v>0</v>
      </c>
      <c r="X5055" t="str">
        <f>IF(TelcoData2[[#This Row],[tenure]]&lt;=12,"0-12 Months",
IF(TelcoData2[[#This Row],[tenure]]&lt;=24,"13-24 Months",
IF(TelcoData2[[#This Row],[tenure]]&lt;=36,"25-36 Months",
IF(TelcoData2[[#This Row],[tenure]]&lt;=48,"37-48 Months",
IF(TelcoData2[[#This Row],[tenure]]&lt;=60,"49-60 Months",
"61-72 Months")))))</f>
        <v>13-24 Months</v>
      </c>
    </row>
    <row r="5056" spans="1:24" x14ac:dyDescent="0.3">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s="5">
        <v>3674.95</v>
      </c>
      <c r="U5056" t="s">
        <v>24</v>
      </c>
      <c r="V5056" s="5">
        <f>IFERROR(VALUE(TRIM(TelcoData2[[#This Row],[TotalCharges]])),"")</f>
        <v>3674.95</v>
      </c>
      <c r="W5056">
        <f>IF(TelcoData2[[#This Row],[Churn]]="Yes",1,0)</f>
        <v>0</v>
      </c>
      <c r="X5056" t="str">
        <f>IF(TelcoData2[[#This Row],[tenure]]&lt;=12,"0-12 Months",
IF(TelcoData2[[#This Row],[tenure]]&lt;=24,"13-24 Months",
IF(TelcoData2[[#This Row],[tenure]]&lt;=36,"25-36 Months",
IF(TelcoData2[[#This Row],[tenure]]&lt;=48,"37-48 Months",
IF(TelcoData2[[#This Row],[tenure]]&lt;=60,"49-60 Months",
"61-72 Months")))))</f>
        <v>61-72 Months</v>
      </c>
    </row>
    <row r="5057" spans="1:24" x14ac:dyDescent="0.3">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s="5">
        <v>1275.5999999999999</v>
      </c>
      <c r="U5057" t="s">
        <v>24</v>
      </c>
      <c r="V5057" s="5">
        <f>IFERROR(VALUE(TRIM(TelcoData2[[#This Row],[TotalCharges]])),"")</f>
        <v>1275.5999999999999</v>
      </c>
      <c r="W5057">
        <f>IF(TelcoData2[[#This Row],[Churn]]="Yes",1,0)</f>
        <v>0</v>
      </c>
      <c r="X5057" t="str">
        <f>IF(TelcoData2[[#This Row],[tenure]]&lt;=12,"0-12 Months",
IF(TelcoData2[[#This Row],[tenure]]&lt;=24,"13-24 Months",
IF(TelcoData2[[#This Row],[tenure]]&lt;=36,"25-36 Months",
IF(TelcoData2[[#This Row],[tenure]]&lt;=48,"37-48 Months",
IF(TelcoData2[[#This Row],[tenure]]&lt;=60,"49-60 Months",
"61-72 Months")))))</f>
        <v>49-60 Months</v>
      </c>
    </row>
    <row r="5058" spans="1:24" x14ac:dyDescent="0.3">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s="5">
        <v>5893.9</v>
      </c>
      <c r="U5058" t="s">
        <v>24</v>
      </c>
      <c r="V5058" s="5">
        <f>IFERROR(VALUE(TRIM(TelcoData2[[#This Row],[TotalCharges]])),"")</f>
        <v>5893.9</v>
      </c>
      <c r="W5058">
        <f>IF(TelcoData2[[#This Row],[Churn]]="Yes",1,0)</f>
        <v>0</v>
      </c>
      <c r="X5058" t="str">
        <f>IF(TelcoData2[[#This Row],[tenure]]&lt;=12,"0-12 Months",
IF(TelcoData2[[#This Row],[tenure]]&lt;=24,"13-24 Months",
IF(TelcoData2[[#This Row],[tenure]]&lt;=36,"25-36 Months",
IF(TelcoData2[[#This Row],[tenure]]&lt;=48,"37-48 Months",
IF(TelcoData2[[#This Row],[tenure]]&lt;=60,"49-60 Months",
"61-72 Months")))))</f>
        <v>61-72 Months</v>
      </c>
    </row>
    <row r="5059" spans="1:24" x14ac:dyDescent="0.3">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s="5">
        <v>724.65</v>
      </c>
      <c r="U5059" t="s">
        <v>24</v>
      </c>
      <c r="V5059" s="5">
        <f>IFERROR(VALUE(TRIM(TelcoData2[[#This Row],[TotalCharges]])),"")</f>
        <v>724.65</v>
      </c>
      <c r="W5059">
        <f>IF(TelcoData2[[#This Row],[Churn]]="Yes",1,0)</f>
        <v>0</v>
      </c>
      <c r="X5059" t="str">
        <f>IF(TelcoData2[[#This Row],[tenure]]&lt;=12,"0-12 Months",
IF(TelcoData2[[#This Row],[tenure]]&lt;=24,"13-24 Months",
IF(TelcoData2[[#This Row],[tenure]]&lt;=36,"25-36 Months",
IF(TelcoData2[[#This Row],[tenure]]&lt;=48,"37-48 Months",
IF(TelcoData2[[#This Row],[tenure]]&lt;=60,"49-60 Months",
"61-72 Months")))))</f>
        <v>0-12 Months</v>
      </c>
    </row>
    <row r="5060" spans="1:24" x14ac:dyDescent="0.3">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s="5">
        <v>1536.75</v>
      </c>
      <c r="U5060" t="s">
        <v>24</v>
      </c>
      <c r="V5060" s="5">
        <f>IFERROR(VALUE(TRIM(TelcoData2[[#This Row],[TotalCharges]])),"")</f>
        <v>1536.75</v>
      </c>
      <c r="W5060">
        <f>IF(TelcoData2[[#This Row],[Churn]]="Yes",1,0)</f>
        <v>0</v>
      </c>
      <c r="X5060" t="str">
        <f>IF(TelcoData2[[#This Row],[tenure]]&lt;=12,"0-12 Months",
IF(TelcoData2[[#This Row],[tenure]]&lt;=24,"13-24 Months",
IF(TelcoData2[[#This Row],[tenure]]&lt;=36,"25-36 Months",
IF(TelcoData2[[#This Row],[tenure]]&lt;=48,"37-48 Months",
IF(TelcoData2[[#This Row],[tenure]]&lt;=60,"49-60 Months",
"61-72 Months")))))</f>
        <v>25-36 Months</v>
      </c>
    </row>
    <row r="5061" spans="1:24" x14ac:dyDescent="0.3">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s="5">
        <v>3615.6</v>
      </c>
      <c r="U5061" t="s">
        <v>23</v>
      </c>
      <c r="V5061" s="5">
        <f>IFERROR(VALUE(TRIM(TelcoData2[[#This Row],[TotalCharges]])),"")</f>
        <v>3615.6</v>
      </c>
      <c r="W5061">
        <f>IF(TelcoData2[[#This Row],[Churn]]="Yes",1,0)</f>
        <v>1</v>
      </c>
      <c r="X5061" t="str">
        <f>IF(TelcoData2[[#This Row],[tenure]]&lt;=12,"0-12 Months",
IF(TelcoData2[[#This Row],[tenure]]&lt;=24,"13-24 Months",
IF(TelcoData2[[#This Row],[tenure]]&lt;=36,"25-36 Months",
IF(TelcoData2[[#This Row],[tenure]]&lt;=48,"37-48 Months",
IF(TelcoData2[[#This Row],[tenure]]&lt;=60,"49-60 Months",
"61-72 Months")))))</f>
        <v>25-36 Months</v>
      </c>
    </row>
    <row r="5062" spans="1:24" x14ac:dyDescent="0.3">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s="5">
        <v>607.29999999999995</v>
      </c>
      <c r="U5062" t="s">
        <v>24</v>
      </c>
      <c r="V5062" s="5">
        <f>IFERROR(VALUE(TRIM(TelcoData2[[#This Row],[TotalCharges]])),"")</f>
        <v>607.29999999999995</v>
      </c>
      <c r="W5062">
        <f>IF(TelcoData2[[#This Row],[Churn]]="Yes",1,0)</f>
        <v>0</v>
      </c>
      <c r="X5062" t="str">
        <f>IF(TelcoData2[[#This Row],[tenure]]&lt;=12,"0-12 Months",
IF(TelcoData2[[#This Row],[tenure]]&lt;=24,"13-24 Months",
IF(TelcoData2[[#This Row],[tenure]]&lt;=36,"25-36 Months",
IF(TelcoData2[[#This Row],[tenure]]&lt;=48,"37-48 Months",
IF(TelcoData2[[#This Row],[tenure]]&lt;=60,"49-60 Months",
"61-72 Months")))))</f>
        <v>13-24 Months</v>
      </c>
    </row>
    <row r="5063" spans="1:24" x14ac:dyDescent="0.3">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s="5">
        <v>4154.55</v>
      </c>
      <c r="U5063" t="s">
        <v>24</v>
      </c>
      <c r="V5063" s="5">
        <f>IFERROR(VALUE(TRIM(TelcoData2[[#This Row],[TotalCharges]])),"")</f>
        <v>4154.55</v>
      </c>
      <c r="W5063">
        <f>IF(TelcoData2[[#This Row],[Churn]]="Yes",1,0)</f>
        <v>0</v>
      </c>
      <c r="X5063" t="str">
        <f>IF(TelcoData2[[#This Row],[tenure]]&lt;=12,"0-12 Months",
IF(TelcoData2[[#This Row],[tenure]]&lt;=24,"13-24 Months",
IF(TelcoData2[[#This Row],[tenure]]&lt;=36,"25-36 Months",
IF(TelcoData2[[#This Row],[tenure]]&lt;=48,"37-48 Months",
IF(TelcoData2[[#This Row],[tenure]]&lt;=60,"49-60 Months",
"61-72 Months")))))</f>
        <v>49-60 Months</v>
      </c>
    </row>
    <row r="5064" spans="1:24" x14ac:dyDescent="0.3">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s="5">
        <v>2184.35</v>
      </c>
      <c r="U5064" t="s">
        <v>23</v>
      </c>
      <c r="V5064" s="5">
        <f>IFERROR(VALUE(TRIM(TelcoData2[[#This Row],[TotalCharges]])),"")</f>
        <v>2184.35</v>
      </c>
      <c r="W5064">
        <f>IF(TelcoData2[[#This Row],[Churn]]="Yes",1,0)</f>
        <v>1</v>
      </c>
      <c r="X5064" t="str">
        <f>IF(TelcoData2[[#This Row],[tenure]]&lt;=12,"0-12 Months",
IF(TelcoData2[[#This Row],[tenure]]&lt;=24,"13-24 Months",
IF(TelcoData2[[#This Row],[tenure]]&lt;=36,"25-36 Months",
IF(TelcoData2[[#This Row],[tenure]]&lt;=48,"37-48 Months",
IF(TelcoData2[[#This Row],[tenure]]&lt;=60,"49-60 Months",
"61-72 Months")))))</f>
        <v>37-48 Months</v>
      </c>
    </row>
    <row r="5065" spans="1:24" x14ac:dyDescent="0.3">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s="5">
        <v>1852.85</v>
      </c>
      <c r="U5065" t="s">
        <v>23</v>
      </c>
      <c r="V5065" s="5">
        <f>IFERROR(VALUE(TRIM(TelcoData2[[#This Row],[TotalCharges]])),"")</f>
        <v>1852.85</v>
      </c>
      <c r="W5065">
        <f>IF(TelcoData2[[#This Row],[Churn]]="Yes",1,0)</f>
        <v>1</v>
      </c>
      <c r="X5065" t="str">
        <f>IF(TelcoData2[[#This Row],[tenure]]&lt;=12,"0-12 Months",
IF(TelcoData2[[#This Row],[tenure]]&lt;=24,"13-24 Months",
IF(TelcoData2[[#This Row],[tenure]]&lt;=36,"25-36 Months",
IF(TelcoData2[[#This Row],[tenure]]&lt;=48,"37-48 Months",
IF(TelcoData2[[#This Row],[tenure]]&lt;=60,"49-60 Months",
"61-72 Months")))))</f>
        <v>13-24 Months</v>
      </c>
    </row>
    <row r="5066" spans="1:24" x14ac:dyDescent="0.3">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s="5">
        <v>77.150000000000006</v>
      </c>
      <c r="U5066" t="s">
        <v>23</v>
      </c>
      <c r="V5066" s="5">
        <f>IFERROR(VALUE(TRIM(TelcoData2[[#This Row],[TotalCharges]])),"")</f>
        <v>77.150000000000006</v>
      </c>
      <c r="W5066">
        <f>IF(TelcoData2[[#This Row],[Churn]]="Yes",1,0)</f>
        <v>1</v>
      </c>
      <c r="X5066" t="str">
        <f>IF(TelcoData2[[#This Row],[tenure]]&lt;=12,"0-12 Months",
IF(TelcoData2[[#This Row],[tenure]]&lt;=24,"13-24 Months",
IF(TelcoData2[[#This Row],[tenure]]&lt;=36,"25-36 Months",
IF(TelcoData2[[#This Row],[tenure]]&lt;=48,"37-48 Months",
IF(TelcoData2[[#This Row],[tenure]]&lt;=60,"49-60 Months",
"61-72 Months")))))</f>
        <v>0-12 Months</v>
      </c>
    </row>
    <row r="5067" spans="1:24" x14ac:dyDescent="0.3">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s="5">
        <v>847.8</v>
      </c>
      <c r="U5067" t="s">
        <v>24</v>
      </c>
      <c r="V5067" s="5">
        <f>IFERROR(VALUE(TRIM(TelcoData2[[#This Row],[TotalCharges]])),"")</f>
        <v>847.8</v>
      </c>
      <c r="W5067">
        <f>IF(TelcoData2[[#This Row],[Churn]]="Yes",1,0)</f>
        <v>0</v>
      </c>
      <c r="X5067" t="str">
        <f>IF(TelcoData2[[#This Row],[tenure]]&lt;=12,"0-12 Months",
IF(TelcoData2[[#This Row],[tenure]]&lt;=24,"13-24 Months",
IF(TelcoData2[[#This Row],[tenure]]&lt;=36,"25-36 Months",
IF(TelcoData2[[#This Row],[tenure]]&lt;=48,"37-48 Months",
IF(TelcoData2[[#This Row],[tenure]]&lt;=60,"49-60 Months",
"61-72 Months")))))</f>
        <v>25-36 Months</v>
      </c>
    </row>
    <row r="5068" spans="1:24" x14ac:dyDescent="0.3">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s="5">
        <v>2390.4499999999998</v>
      </c>
      <c r="U5068" t="s">
        <v>24</v>
      </c>
      <c r="V5068" s="5">
        <f>IFERROR(VALUE(TRIM(TelcoData2[[#This Row],[TotalCharges]])),"")</f>
        <v>2390.4499999999998</v>
      </c>
      <c r="W5068">
        <f>IF(TelcoData2[[#This Row],[Churn]]="Yes",1,0)</f>
        <v>0</v>
      </c>
      <c r="X5068" t="str">
        <f>IF(TelcoData2[[#This Row],[tenure]]&lt;=12,"0-12 Months",
IF(TelcoData2[[#This Row],[tenure]]&lt;=24,"13-24 Months",
IF(TelcoData2[[#This Row],[tenure]]&lt;=36,"25-36 Months",
IF(TelcoData2[[#This Row],[tenure]]&lt;=48,"37-48 Months",
IF(TelcoData2[[#This Row],[tenure]]&lt;=60,"49-60 Months",
"61-72 Months")))))</f>
        <v>37-48 Months</v>
      </c>
    </row>
    <row r="5069" spans="1:24" x14ac:dyDescent="0.3">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s="5">
        <v>1923.5</v>
      </c>
      <c r="U5069" t="s">
        <v>24</v>
      </c>
      <c r="V5069" s="5">
        <f>IFERROR(VALUE(TRIM(TelcoData2[[#This Row],[TotalCharges]])),"")</f>
        <v>1923.5</v>
      </c>
      <c r="W5069">
        <f>IF(TelcoData2[[#This Row],[Churn]]="Yes",1,0)</f>
        <v>0</v>
      </c>
      <c r="X5069" t="str">
        <f>IF(TelcoData2[[#This Row],[tenure]]&lt;=12,"0-12 Months",
IF(TelcoData2[[#This Row],[tenure]]&lt;=24,"13-24 Months",
IF(TelcoData2[[#This Row],[tenure]]&lt;=36,"25-36 Months",
IF(TelcoData2[[#This Row],[tenure]]&lt;=48,"37-48 Months",
IF(TelcoData2[[#This Row],[tenure]]&lt;=60,"49-60 Months",
"61-72 Months")))))</f>
        <v>25-36 Months</v>
      </c>
    </row>
    <row r="5070" spans="1:24" x14ac:dyDescent="0.3">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s="5">
        <v>1493.2</v>
      </c>
      <c r="U5070" t="s">
        <v>24</v>
      </c>
      <c r="V5070" s="5">
        <f>IFERROR(VALUE(TRIM(TelcoData2[[#This Row],[TotalCharges]])),"")</f>
        <v>1493.2</v>
      </c>
      <c r="W5070">
        <f>IF(TelcoData2[[#This Row],[Churn]]="Yes",1,0)</f>
        <v>0</v>
      </c>
      <c r="X5070" t="str">
        <f>IF(TelcoData2[[#This Row],[tenure]]&lt;=12,"0-12 Months",
IF(TelcoData2[[#This Row],[tenure]]&lt;=24,"13-24 Months",
IF(TelcoData2[[#This Row],[tenure]]&lt;=36,"25-36 Months",
IF(TelcoData2[[#This Row],[tenure]]&lt;=48,"37-48 Months",
IF(TelcoData2[[#This Row],[tenure]]&lt;=60,"49-60 Months",
"61-72 Months")))))</f>
        <v>61-72 Months</v>
      </c>
    </row>
    <row r="5071" spans="1:24" x14ac:dyDescent="0.3">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s="5">
        <v>338.1</v>
      </c>
      <c r="U5071" t="s">
        <v>23</v>
      </c>
      <c r="V5071" s="5">
        <f>IFERROR(VALUE(TRIM(TelcoData2[[#This Row],[TotalCharges]])),"")</f>
        <v>338.1</v>
      </c>
      <c r="W5071">
        <f>IF(TelcoData2[[#This Row],[Churn]]="Yes",1,0)</f>
        <v>1</v>
      </c>
      <c r="X5071" t="str">
        <f>IF(TelcoData2[[#This Row],[tenure]]&lt;=12,"0-12 Months",
IF(TelcoData2[[#This Row],[tenure]]&lt;=24,"13-24 Months",
IF(TelcoData2[[#This Row],[tenure]]&lt;=36,"25-36 Months",
IF(TelcoData2[[#This Row],[tenure]]&lt;=48,"37-48 Months",
IF(TelcoData2[[#This Row],[tenure]]&lt;=60,"49-60 Months",
"61-72 Months")))))</f>
        <v>0-12 Months</v>
      </c>
    </row>
    <row r="5072" spans="1:24" x14ac:dyDescent="0.3">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s="5">
        <v>3030.6</v>
      </c>
      <c r="U5072" t="s">
        <v>23</v>
      </c>
      <c r="V5072" s="5">
        <f>IFERROR(VALUE(TRIM(TelcoData2[[#This Row],[TotalCharges]])),"")</f>
        <v>3030.6</v>
      </c>
      <c r="W5072">
        <f>IF(TelcoData2[[#This Row],[Churn]]="Yes",1,0)</f>
        <v>1</v>
      </c>
      <c r="X5072" t="str">
        <f>IF(TelcoData2[[#This Row],[tenure]]&lt;=12,"0-12 Months",
IF(TelcoData2[[#This Row],[tenure]]&lt;=24,"13-24 Months",
IF(TelcoData2[[#This Row],[tenure]]&lt;=36,"25-36 Months",
IF(TelcoData2[[#This Row],[tenure]]&lt;=48,"37-48 Months",
IF(TelcoData2[[#This Row],[tenure]]&lt;=60,"49-60 Months",
"61-72 Months")))))</f>
        <v>25-36 Months</v>
      </c>
    </row>
    <row r="5073" spans="1:24" x14ac:dyDescent="0.3">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s="5">
        <v>75.349999999999994</v>
      </c>
      <c r="U5073" t="s">
        <v>24</v>
      </c>
      <c r="V5073" s="5">
        <f>IFERROR(VALUE(TRIM(TelcoData2[[#This Row],[TotalCharges]])),"")</f>
        <v>75.349999999999994</v>
      </c>
      <c r="W5073">
        <f>IF(TelcoData2[[#This Row],[Churn]]="Yes",1,0)</f>
        <v>0</v>
      </c>
      <c r="X5073" t="str">
        <f>IF(TelcoData2[[#This Row],[tenure]]&lt;=12,"0-12 Months",
IF(TelcoData2[[#This Row],[tenure]]&lt;=24,"13-24 Months",
IF(TelcoData2[[#This Row],[tenure]]&lt;=36,"25-36 Months",
IF(TelcoData2[[#This Row],[tenure]]&lt;=48,"37-48 Months",
IF(TelcoData2[[#This Row],[tenure]]&lt;=60,"49-60 Months",
"61-72 Months")))))</f>
        <v>0-12 Months</v>
      </c>
    </row>
    <row r="5074" spans="1:24" x14ac:dyDescent="0.3">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s="5">
        <v>2184.85</v>
      </c>
      <c r="U5074" t="s">
        <v>24</v>
      </c>
      <c r="V5074" s="5">
        <f>IFERROR(VALUE(TRIM(TelcoData2[[#This Row],[TotalCharges]])),"")</f>
        <v>2184.85</v>
      </c>
      <c r="W5074">
        <f>IF(TelcoData2[[#This Row],[Churn]]="Yes",1,0)</f>
        <v>0</v>
      </c>
      <c r="X5074" t="str">
        <f>IF(TelcoData2[[#This Row],[tenure]]&lt;=12,"0-12 Months",
IF(TelcoData2[[#This Row],[tenure]]&lt;=24,"13-24 Months",
IF(TelcoData2[[#This Row],[tenure]]&lt;=36,"25-36 Months",
IF(TelcoData2[[#This Row],[tenure]]&lt;=48,"37-48 Months",
IF(TelcoData2[[#This Row],[tenure]]&lt;=60,"49-60 Months",
"61-72 Months")))))</f>
        <v>13-24 Months</v>
      </c>
    </row>
    <row r="5075" spans="1:24" x14ac:dyDescent="0.3">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s="5">
        <v>1031.4000000000001</v>
      </c>
      <c r="U5075" t="s">
        <v>24</v>
      </c>
      <c r="V5075" s="5">
        <f>IFERROR(VALUE(TRIM(TelcoData2[[#This Row],[TotalCharges]])),"")</f>
        <v>1031.4000000000001</v>
      </c>
      <c r="W5075">
        <f>IF(TelcoData2[[#This Row],[Churn]]="Yes",1,0)</f>
        <v>0</v>
      </c>
      <c r="X5075" t="str">
        <f>IF(TelcoData2[[#This Row],[tenure]]&lt;=12,"0-12 Months",
IF(TelcoData2[[#This Row],[tenure]]&lt;=24,"13-24 Months",
IF(TelcoData2[[#This Row],[tenure]]&lt;=36,"25-36 Months",
IF(TelcoData2[[#This Row],[tenure]]&lt;=48,"37-48 Months",
IF(TelcoData2[[#This Row],[tenure]]&lt;=60,"49-60 Months",
"61-72 Months")))))</f>
        <v>13-24 Months</v>
      </c>
    </row>
    <row r="5076" spans="1:24" x14ac:dyDescent="0.3">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s="5">
        <v>921.3</v>
      </c>
      <c r="U5076" t="s">
        <v>24</v>
      </c>
      <c r="V5076" s="5">
        <f>IFERROR(VALUE(TRIM(TelcoData2[[#This Row],[TotalCharges]])),"")</f>
        <v>921.3</v>
      </c>
      <c r="W5076">
        <f>IF(TelcoData2[[#This Row],[Churn]]="Yes",1,0)</f>
        <v>0</v>
      </c>
      <c r="X5076" t="str">
        <f>IF(TelcoData2[[#This Row],[tenure]]&lt;=12,"0-12 Months",
IF(TelcoData2[[#This Row],[tenure]]&lt;=24,"13-24 Months",
IF(TelcoData2[[#This Row],[tenure]]&lt;=36,"25-36 Months",
IF(TelcoData2[[#This Row],[tenure]]&lt;=48,"37-48 Months",
IF(TelcoData2[[#This Row],[tenure]]&lt;=60,"49-60 Months",
"61-72 Months")))))</f>
        <v>49-60 Months</v>
      </c>
    </row>
    <row r="5077" spans="1:24" x14ac:dyDescent="0.3">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s="5">
        <v>3875.4</v>
      </c>
      <c r="U5077" t="s">
        <v>24</v>
      </c>
      <c r="V5077" s="5">
        <f>IFERROR(VALUE(TRIM(TelcoData2[[#This Row],[TotalCharges]])),"")</f>
        <v>3875.4</v>
      </c>
      <c r="W5077">
        <f>IF(TelcoData2[[#This Row],[Churn]]="Yes",1,0)</f>
        <v>0</v>
      </c>
      <c r="X5077" t="str">
        <f>IF(TelcoData2[[#This Row],[tenure]]&lt;=12,"0-12 Months",
IF(TelcoData2[[#This Row],[tenure]]&lt;=24,"13-24 Months",
IF(TelcoData2[[#This Row],[tenure]]&lt;=36,"25-36 Months",
IF(TelcoData2[[#This Row],[tenure]]&lt;=48,"37-48 Months",
IF(TelcoData2[[#This Row],[tenure]]&lt;=60,"49-60 Months",
"61-72 Months")))))</f>
        <v>37-48 Months</v>
      </c>
    </row>
    <row r="5078" spans="1:24" x14ac:dyDescent="0.3">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s="5">
        <v>3124.5</v>
      </c>
      <c r="U5078" t="s">
        <v>23</v>
      </c>
      <c r="V5078" s="5">
        <f>IFERROR(VALUE(TRIM(TelcoData2[[#This Row],[TotalCharges]])),"")</f>
        <v>3124.5</v>
      </c>
      <c r="W5078">
        <f>IF(TelcoData2[[#This Row],[Churn]]="Yes",1,0)</f>
        <v>1</v>
      </c>
      <c r="X5078" t="str">
        <f>IF(TelcoData2[[#This Row],[tenure]]&lt;=12,"0-12 Months",
IF(TelcoData2[[#This Row],[tenure]]&lt;=24,"13-24 Months",
IF(TelcoData2[[#This Row],[tenure]]&lt;=36,"25-36 Months",
IF(TelcoData2[[#This Row],[tenure]]&lt;=48,"37-48 Months",
IF(TelcoData2[[#This Row],[tenure]]&lt;=60,"49-60 Months",
"61-72 Months")))))</f>
        <v>25-36 Months</v>
      </c>
    </row>
    <row r="5079" spans="1:24" x14ac:dyDescent="0.3">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s="5">
        <v>144.15</v>
      </c>
      <c r="U5079" t="s">
        <v>24</v>
      </c>
      <c r="V5079" s="5">
        <f>IFERROR(VALUE(TRIM(TelcoData2[[#This Row],[TotalCharges]])),"")</f>
        <v>144.15</v>
      </c>
      <c r="W5079">
        <f>IF(TelcoData2[[#This Row],[Churn]]="Yes",1,0)</f>
        <v>0</v>
      </c>
      <c r="X5079" t="str">
        <f>IF(TelcoData2[[#This Row],[tenure]]&lt;=12,"0-12 Months",
IF(TelcoData2[[#This Row],[tenure]]&lt;=24,"13-24 Months",
IF(TelcoData2[[#This Row],[tenure]]&lt;=36,"25-36 Months",
IF(TelcoData2[[#This Row],[tenure]]&lt;=48,"37-48 Months",
IF(TelcoData2[[#This Row],[tenure]]&lt;=60,"49-60 Months",
"61-72 Months")))))</f>
        <v>0-12 Months</v>
      </c>
    </row>
    <row r="5080" spans="1:24" x14ac:dyDescent="0.3">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s="5">
        <v>6689</v>
      </c>
      <c r="U5080" t="s">
        <v>24</v>
      </c>
      <c r="V5080" s="5">
        <f>IFERROR(VALUE(TRIM(TelcoData2[[#This Row],[TotalCharges]])),"")</f>
        <v>6689</v>
      </c>
      <c r="W5080">
        <f>IF(TelcoData2[[#This Row],[Churn]]="Yes",1,0)</f>
        <v>0</v>
      </c>
      <c r="X5080" t="str">
        <f>IF(TelcoData2[[#This Row],[tenure]]&lt;=12,"0-12 Months",
IF(TelcoData2[[#This Row],[tenure]]&lt;=24,"13-24 Months",
IF(TelcoData2[[#This Row],[tenure]]&lt;=36,"25-36 Months",
IF(TelcoData2[[#This Row],[tenure]]&lt;=48,"37-48 Months",
IF(TelcoData2[[#This Row],[tenure]]&lt;=60,"49-60 Months",
"61-72 Months")))))</f>
        <v>61-72 Months</v>
      </c>
    </row>
    <row r="5081" spans="1:24" x14ac:dyDescent="0.3">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s="5">
        <v>1451.1</v>
      </c>
      <c r="U5081" t="s">
        <v>24</v>
      </c>
      <c r="V5081" s="5">
        <f>IFERROR(VALUE(TRIM(TelcoData2[[#This Row],[TotalCharges]])),"")</f>
        <v>1451.1</v>
      </c>
      <c r="W5081">
        <f>IF(TelcoData2[[#This Row],[Churn]]="Yes",1,0)</f>
        <v>0</v>
      </c>
      <c r="X5081" t="str">
        <f>IF(TelcoData2[[#This Row],[tenure]]&lt;=12,"0-12 Months",
IF(TelcoData2[[#This Row],[tenure]]&lt;=24,"13-24 Months",
IF(TelcoData2[[#This Row],[tenure]]&lt;=36,"25-36 Months",
IF(TelcoData2[[#This Row],[tenure]]&lt;=48,"37-48 Months",
IF(TelcoData2[[#This Row],[tenure]]&lt;=60,"49-60 Months",
"61-72 Months")))))</f>
        <v>13-24 Months</v>
      </c>
    </row>
    <row r="5082" spans="1:24" x14ac:dyDescent="0.3">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s="5">
        <v>6368.2</v>
      </c>
      <c r="U5082" t="s">
        <v>24</v>
      </c>
      <c r="V5082" s="5">
        <f>IFERROR(VALUE(TRIM(TelcoData2[[#This Row],[TotalCharges]])),"")</f>
        <v>6368.2</v>
      </c>
      <c r="W5082">
        <f>IF(TelcoData2[[#This Row],[Churn]]="Yes",1,0)</f>
        <v>0</v>
      </c>
      <c r="X5082" t="str">
        <f>IF(TelcoData2[[#This Row],[tenure]]&lt;=12,"0-12 Months",
IF(TelcoData2[[#This Row],[tenure]]&lt;=24,"13-24 Months",
IF(TelcoData2[[#This Row],[tenure]]&lt;=36,"25-36 Months",
IF(TelcoData2[[#This Row],[tenure]]&lt;=48,"37-48 Months",
IF(TelcoData2[[#This Row],[tenure]]&lt;=60,"49-60 Months",
"61-72 Months")))))</f>
        <v>61-72 Months</v>
      </c>
    </row>
    <row r="5083" spans="1:24" x14ac:dyDescent="0.3">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s="5">
        <v>3729.6</v>
      </c>
      <c r="U5083" t="s">
        <v>24</v>
      </c>
      <c r="V5083" s="5">
        <f>IFERROR(VALUE(TRIM(TelcoData2[[#This Row],[TotalCharges]])),"")</f>
        <v>3729.6</v>
      </c>
      <c r="W5083">
        <f>IF(TelcoData2[[#This Row],[Churn]]="Yes",1,0)</f>
        <v>0</v>
      </c>
      <c r="X5083" t="str">
        <f>IF(TelcoData2[[#This Row],[tenure]]&lt;=12,"0-12 Months",
IF(TelcoData2[[#This Row],[tenure]]&lt;=24,"13-24 Months",
IF(TelcoData2[[#This Row],[tenure]]&lt;=36,"25-36 Months",
IF(TelcoData2[[#This Row],[tenure]]&lt;=48,"37-48 Months",
IF(TelcoData2[[#This Row],[tenure]]&lt;=60,"49-60 Months",
"61-72 Months")))))</f>
        <v>49-60 Months</v>
      </c>
    </row>
    <row r="5084" spans="1:24" x14ac:dyDescent="0.3">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s="5">
        <v>350.1</v>
      </c>
      <c r="U5084" t="s">
        <v>24</v>
      </c>
      <c r="V5084" s="5">
        <f>IFERROR(VALUE(TRIM(TelcoData2[[#This Row],[TotalCharges]])),"")</f>
        <v>350.1</v>
      </c>
      <c r="W5084">
        <f>IF(TelcoData2[[#This Row],[Churn]]="Yes",1,0)</f>
        <v>0</v>
      </c>
      <c r="X5084" t="str">
        <f>IF(TelcoData2[[#This Row],[tenure]]&lt;=12,"0-12 Months",
IF(TelcoData2[[#This Row],[tenure]]&lt;=24,"13-24 Months",
IF(TelcoData2[[#This Row],[tenure]]&lt;=36,"25-36 Months",
IF(TelcoData2[[#This Row],[tenure]]&lt;=48,"37-48 Months",
IF(TelcoData2[[#This Row],[tenure]]&lt;=60,"49-60 Months",
"61-72 Months")))))</f>
        <v>13-24 Months</v>
      </c>
    </row>
    <row r="5085" spans="1:24" x14ac:dyDescent="0.3">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s="5">
        <v>2847.2</v>
      </c>
      <c r="U5085" t="s">
        <v>24</v>
      </c>
      <c r="V5085" s="5">
        <f>IFERROR(VALUE(TRIM(TelcoData2[[#This Row],[TotalCharges]])),"")</f>
        <v>2847.2</v>
      </c>
      <c r="W5085">
        <f>IF(TelcoData2[[#This Row],[Churn]]="Yes",1,0)</f>
        <v>0</v>
      </c>
      <c r="X5085" t="str">
        <f>IF(TelcoData2[[#This Row],[tenure]]&lt;=12,"0-12 Months",
IF(TelcoData2[[#This Row],[tenure]]&lt;=24,"13-24 Months",
IF(TelcoData2[[#This Row],[tenure]]&lt;=36,"25-36 Months",
IF(TelcoData2[[#This Row],[tenure]]&lt;=48,"37-48 Months",
IF(TelcoData2[[#This Row],[tenure]]&lt;=60,"49-60 Months",
"61-72 Months")))))</f>
        <v>37-48 Months</v>
      </c>
    </row>
    <row r="5086" spans="1:24" x14ac:dyDescent="0.3">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s="5">
        <v>452.35</v>
      </c>
      <c r="U5086" t="s">
        <v>24</v>
      </c>
      <c r="V5086" s="5">
        <f>IFERROR(VALUE(TRIM(TelcoData2[[#This Row],[TotalCharges]])),"")</f>
        <v>452.35</v>
      </c>
      <c r="W5086">
        <f>IF(TelcoData2[[#This Row],[Churn]]="Yes",1,0)</f>
        <v>0</v>
      </c>
      <c r="X5086" t="str">
        <f>IF(TelcoData2[[#This Row],[tenure]]&lt;=12,"0-12 Months",
IF(TelcoData2[[#This Row],[tenure]]&lt;=24,"13-24 Months",
IF(TelcoData2[[#This Row],[tenure]]&lt;=36,"25-36 Months",
IF(TelcoData2[[#This Row],[tenure]]&lt;=48,"37-48 Months",
IF(TelcoData2[[#This Row],[tenure]]&lt;=60,"49-60 Months",
"61-72 Months")))))</f>
        <v>13-24 Months</v>
      </c>
    </row>
    <row r="5087" spans="1:24" x14ac:dyDescent="0.3">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s="5">
        <v>1494.5</v>
      </c>
      <c r="U5087" t="s">
        <v>24</v>
      </c>
      <c r="V5087" s="5">
        <f>IFERROR(VALUE(TRIM(TelcoData2[[#This Row],[TotalCharges]])),"")</f>
        <v>1494.5</v>
      </c>
      <c r="W5087">
        <f>IF(TelcoData2[[#This Row],[Churn]]="Yes",1,0)</f>
        <v>0</v>
      </c>
      <c r="X5087" t="str">
        <f>IF(TelcoData2[[#This Row],[tenure]]&lt;=12,"0-12 Months",
IF(TelcoData2[[#This Row],[tenure]]&lt;=24,"13-24 Months",
IF(TelcoData2[[#This Row],[tenure]]&lt;=36,"25-36 Months",
IF(TelcoData2[[#This Row],[tenure]]&lt;=48,"37-48 Months",
IF(TelcoData2[[#This Row],[tenure]]&lt;=60,"49-60 Months",
"61-72 Months")))))</f>
        <v>37-48 Months</v>
      </c>
    </row>
    <row r="5088" spans="1:24" x14ac:dyDescent="0.3">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s="5">
        <v>930.45</v>
      </c>
      <c r="U5088" t="s">
        <v>23</v>
      </c>
      <c r="V5088" s="5">
        <f>IFERROR(VALUE(TRIM(TelcoData2[[#This Row],[TotalCharges]])),"")</f>
        <v>930.45</v>
      </c>
      <c r="W5088">
        <f>IF(TelcoData2[[#This Row],[Churn]]="Yes",1,0)</f>
        <v>1</v>
      </c>
      <c r="X5088" t="str">
        <f>IF(TelcoData2[[#This Row],[tenure]]&lt;=12,"0-12 Months",
IF(TelcoData2[[#This Row],[tenure]]&lt;=24,"13-24 Months",
IF(TelcoData2[[#This Row],[tenure]]&lt;=36,"25-36 Months",
IF(TelcoData2[[#This Row],[tenure]]&lt;=48,"37-48 Months",
IF(TelcoData2[[#This Row],[tenure]]&lt;=60,"49-60 Months",
"61-72 Months")))))</f>
        <v>37-48 Months</v>
      </c>
    </row>
    <row r="5089" spans="1:24" x14ac:dyDescent="0.3">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s="5">
        <v>41.85</v>
      </c>
      <c r="U5089" t="s">
        <v>24</v>
      </c>
      <c r="V5089" s="5">
        <f>IFERROR(VALUE(TRIM(TelcoData2[[#This Row],[TotalCharges]])),"")</f>
        <v>41.85</v>
      </c>
      <c r="W5089">
        <f>IF(TelcoData2[[#This Row],[Churn]]="Yes",1,0)</f>
        <v>0</v>
      </c>
      <c r="X5089" t="str">
        <f>IF(TelcoData2[[#This Row],[tenure]]&lt;=12,"0-12 Months",
IF(TelcoData2[[#This Row],[tenure]]&lt;=24,"13-24 Months",
IF(TelcoData2[[#This Row],[tenure]]&lt;=36,"25-36 Months",
IF(TelcoData2[[#This Row],[tenure]]&lt;=48,"37-48 Months",
IF(TelcoData2[[#This Row],[tenure]]&lt;=60,"49-60 Months",
"61-72 Months")))))</f>
        <v>0-12 Months</v>
      </c>
    </row>
    <row r="5090" spans="1:24" x14ac:dyDescent="0.3">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s="5">
        <v>1272.05</v>
      </c>
      <c r="U5090" t="s">
        <v>24</v>
      </c>
      <c r="V5090" s="5">
        <f>IFERROR(VALUE(TRIM(TelcoData2[[#This Row],[TotalCharges]])),"")</f>
        <v>1272.05</v>
      </c>
      <c r="W5090">
        <f>IF(TelcoData2[[#This Row],[Churn]]="Yes",1,0)</f>
        <v>0</v>
      </c>
      <c r="X5090" t="str">
        <f>IF(TelcoData2[[#This Row],[tenure]]&lt;=12,"0-12 Months",
IF(TelcoData2[[#This Row],[tenure]]&lt;=24,"13-24 Months",
IF(TelcoData2[[#This Row],[tenure]]&lt;=36,"25-36 Months",
IF(TelcoData2[[#This Row],[tenure]]&lt;=48,"37-48 Months",
IF(TelcoData2[[#This Row],[tenure]]&lt;=60,"49-60 Months",
"61-72 Months")))))</f>
        <v>49-60 Months</v>
      </c>
    </row>
    <row r="5091" spans="1:24" x14ac:dyDescent="0.3">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s="5">
        <v>475.1</v>
      </c>
      <c r="U5091" t="s">
        <v>24</v>
      </c>
      <c r="V5091" s="5">
        <f>IFERROR(VALUE(TRIM(TelcoData2[[#This Row],[TotalCharges]])),"")</f>
        <v>475.1</v>
      </c>
      <c r="W5091">
        <f>IF(TelcoData2[[#This Row],[Churn]]="Yes",1,0)</f>
        <v>0</v>
      </c>
      <c r="X5091" t="str">
        <f>IF(TelcoData2[[#This Row],[tenure]]&lt;=12,"0-12 Months",
IF(TelcoData2[[#This Row],[tenure]]&lt;=24,"13-24 Months",
IF(TelcoData2[[#This Row],[tenure]]&lt;=36,"25-36 Months",
IF(TelcoData2[[#This Row],[tenure]]&lt;=48,"37-48 Months",
IF(TelcoData2[[#This Row],[tenure]]&lt;=60,"49-60 Months",
"61-72 Months")))))</f>
        <v>0-12 Months</v>
      </c>
    </row>
    <row r="5092" spans="1:24" x14ac:dyDescent="0.3">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s="5">
        <v>673.1</v>
      </c>
      <c r="U5092" t="s">
        <v>23</v>
      </c>
      <c r="V5092" s="5">
        <f>IFERROR(VALUE(TRIM(TelcoData2[[#This Row],[TotalCharges]])),"")</f>
        <v>673.1</v>
      </c>
      <c r="W5092">
        <f>IF(TelcoData2[[#This Row],[Churn]]="Yes",1,0)</f>
        <v>1</v>
      </c>
      <c r="X5092" t="str">
        <f>IF(TelcoData2[[#This Row],[tenure]]&lt;=12,"0-12 Months",
IF(TelcoData2[[#This Row],[tenure]]&lt;=24,"13-24 Months",
IF(TelcoData2[[#This Row],[tenure]]&lt;=36,"25-36 Months",
IF(TelcoData2[[#This Row],[tenure]]&lt;=48,"37-48 Months",
IF(TelcoData2[[#This Row],[tenure]]&lt;=60,"49-60 Months",
"61-72 Months")))))</f>
        <v>0-12 Months</v>
      </c>
    </row>
    <row r="5093" spans="1:24" x14ac:dyDescent="0.3">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s="5">
        <v>208.7</v>
      </c>
      <c r="U5093" t="s">
        <v>23</v>
      </c>
      <c r="V5093" s="5">
        <f>IFERROR(VALUE(TRIM(TelcoData2[[#This Row],[TotalCharges]])),"")</f>
        <v>208.7</v>
      </c>
      <c r="W5093">
        <f>IF(TelcoData2[[#This Row],[Churn]]="Yes",1,0)</f>
        <v>1</v>
      </c>
      <c r="X5093" t="str">
        <f>IF(TelcoData2[[#This Row],[tenure]]&lt;=12,"0-12 Months",
IF(TelcoData2[[#This Row],[tenure]]&lt;=24,"13-24 Months",
IF(TelcoData2[[#This Row],[tenure]]&lt;=36,"25-36 Months",
IF(TelcoData2[[#This Row],[tenure]]&lt;=48,"37-48 Months",
IF(TelcoData2[[#This Row],[tenure]]&lt;=60,"49-60 Months",
"61-72 Months")))))</f>
        <v>0-12 Months</v>
      </c>
    </row>
    <row r="5094" spans="1:24" x14ac:dyDescent="0.3">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s="5">
        <v>150.75</v>
      </c>
      <c r="U5094" t="s">
        <v>24</v>
      </c>
      <c r="V5094" s="5">
        <f>IFERROR(VALUE(TRIM(TelcoData2[[#This Row],[TotalCharges]])),"")</f>
        <v>150.75</v>
      </c>
      <c r="W5094">
        <f>IF(TelcoData2[[#This Row],[Churn]]="Yes",1,0)</f>
        <v>0</v>
      </c>
      <c r="X5094" t="str">
        <f>IF(TelcoData2[[#This Row],[tenure]]&lt;=12,"0-12 Months",
IF(TelcoData2[[#This Row],[tenure]]&lt;=24,"13-24 Months",
IF(TelcoData2[[#This Row],[tenure]]&lt;=36,"25-36 Months",
IF(TelcoData2[[#This Row],[tenure]]&lt;=48,"37-48 Months",
IF(TelcoData2[[#This Row],[tenure]]&lt;=60,"49-60 Months",
"61-72 Months")))))</f>
        <v>0-12 Months</v>
      </c>
    </row>
    <row r="5095" spans="1:24" x14ac:dyDescent="0.3">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s="5">
        <v>3199</v>
      </c>
      <c r="U5095" t="s">
        <v>24</v>
      </c>
      <c r="V5095" s="5">
        <f>IFERROR(VALUE(TRIM(TelcoData2[[#This Row],[TotalCharges]])),"")</f>
        <v>3199</v>
      </c>
      <c r="W5095">
        <f>IF(TelcoData2[[#This Row],[Churn]]="Yes",1,0)</f>
        <v>0</v>
      </c>
      <c r="X5095" t="str">
        <f>IF(TelcoData2[[#This Row],[tenure]]&lt;=12,"0-12 Months",
IF(TelcoData2[[#This Row],[tenure]]&lt;=24,"13-24 Months",
IF(TelcoData2[[#This Row],[tenure]]&lt;=36,"25-36 Months",
IF(TelcoData2[[#This Row],[tenure]]&lt;=48,"37-48 Months",
IF(TelcoData2[[#This Row],[tenure]]&lt;=60,"49-60 Months",
"61-72 Months")))))</f>
        <v>49-60 Months</v>
      </c>
    </row>
    <row r="5096" spans="1:24" x14ac:dyDescent="0.3">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s="5">
        <v>5844.65</v>
      </c>
      <c r="U5096" t="s">
        <v>24</v>
      </c>
      <c r="V5096" s="5">
        <f>IFERROR(VALUE(TRIM(TelcoData2[[#This Row],[TotalCharges]])),"")</f>
        <v>5844.65</v>
      </c>
      <c r="W5096">
        <f>IF(TelcoData2[[#This Row],[Churn]]="Yes",1,0)</f>
        <v>0</v>
      </c>
      <c r="X5096" t="str">
        <f>IF(TelcoData2[[#This Row],[tenure]]&lt;=12,"0-12 Months",
IF(TelcoData2[[#This Row],[tenure]]&lt;=24,"13-24 Months",
IF(TelcoData2[[#This Row],[tenure]]&lt;=36,"25-36 Months",
IF(TelcoData2[[#This Row],[tenure]]&lt;=48,"37-48 Months",
IF(TelcoData2[[#This Row],[tenure]]&lt;=60,"49-60 Months",
"61-72 Months")))))</f>
        <v>61-72 Months</v>
      </c>
    </row>
    <row r="5097" spans="1:24" x14ac:dyDescent="0.3">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s="5">
        <v>2462.6</v>
      </c>
      <c r="U5097" t="s">
        <v>24</v>
      </c>
      <c r="V5097" s="5">
        <f>IFERROR(VALUE(TRIM(TelcoData2[[#This Row],[TotalCharges]])),"")</f>
        <v>2462.6</v>
      </c>
      <c r="W5097">
        <f>IF(TelcoData2[[#This Row],[Churn]]="Yes",1,0)</f>
        <v>0</v>
      </c>
      <c r="X5097" t="str">
        <f>IF(TelcoData2[[#This Row],[tenure]]&lt;=12,"0-12 Months",
IF(TelcoData2[[#This Row],[tenure]]&lt;=24,"13-24 Months",
IF(TelcoData2[[#This Row],[tenure]]&lt;=36,"25-36 Months",
IF(TelcoData2[[#This Row],[tenure]]&lt;=48,"37-48 Months",
IF(TelcoData2[[#This Row],[tenure]]&lt;=60,"49-60 Months",
"61-72 Months")))))</f>
        <v>49-60 Months</v>
      </c>
    </row>
    <row r="5098" spans="1:24" x14ac:dyDescent="0.3">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s="5">
        <v>6263.8</v>
      </c>
      <c r="U5098" t="s">
        <v>24</v>
      </c>
      <c r="V5098" s="5">
        <f>IFERROR(VALUE(TRIM(TelcoData2[[#This Row],[TotalCharges]])),"")</f>
        <v>6263.8</v>
      </c>
      <c r="W5098">
        <f>IF(TelcoData2[[#This Row],[Churn]]="Yes",1,0)</f>
        <v>0</v>
      </c>
      <c r="X5098" t="str">
        <f>IF(TelcoData2[[#This Row],[tenure]]&lt;=12,"0-12 Months",
IF(TelcoData2[[#This Row],[tenure]]&lt;=24,"13-24 Months",
IF(TelcoData2[[#This Row],[tenure]]&lt;=36,"25-36 Months",
IF(TelcoData2[[#This Row],[tenure]]&lt;=48,"37-48 Months",
IF(TelcoData2[[#This Row],[tenure]]&lt;=60,"49-60 Months",
"61-72 Months")))))</f>
        <v>61-72 Months</v>
      </c>
    </row>
    <row r="5099" spans="1:24" x14ac:dyDescent="0.3">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s="5">
        <v>3403.4</v>
      </c>
      <c r="U5099" t="s">
        <v>24</v>
      </c>
      <c r="V5099" s="5">
        <f>IFERROR(VALUE(TRIM(TelcoData2[[#This Row],[TotalCharges]])),"")</f>
        <v>3403.4</v>
      </c>
      <c r="W5099">
        <f>IF(TelcoData2[[#This Row],[Churn]]="Yes",1,0)</f>
        <v>0</v>
      </c>
      <c r="X5099" t="str">
        <f>IF(TelcoData2[[#This Row],[tenure]]&lt;=12,"0-12 Months",
IF(TelcoData2[[#This Row],[tenure]]&lt;=24,"13-24 Months",
IF(TelcoData2[[#This Row],[tenure]]&lt;=36,"25-36 Months",
IF(TelcoData2[[#This Row],[tenure]]&lt;=48,"37-48 Months",
IF(TelcoData2[[#This Row],[tenure]]&lt;=60,"49-60 Months",
"61-72 Months")))))</f>
        <v>25-36 Months</v>
      </c>
    </row>
    <row r="5100" spans="1:24" x14ac:dyDescent="0.3">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s="5">
        <v>237.75</v>
      </c>
      <c r="U5100" t="s">
        <v>23</v>
      </c>
      <c r="V5100" s="5">
        <f>IFERROR(VALUE(TRIM(TelcoData2[[#This Row],[TotalCharges]])),"")</f>
        <v>237.75</v>
      </c>
      <c r="W5100">
        <f>IF(TelcoData2[[#This Row],[Churn]]="Yes",1,0)</f>
        <v>1</v>
      </c>
      <c r="X5100" t="str">
        <f>IF(TelcoData2[[#This Row],[tenure]]&lt;=12,"0-12 Months",
IF(TelcoData2[[#This Row],[tenure]]&lt;=24,"13-24 Months",
IF(TelcoData2[[#This Row],[tenure]]&lt;=36,"25-36 Months",
IF(TelcoData2[[#This Row],[tenure]]&lt;=48,"37-48 Months",
IF(TelcoData2[[#This Row],[tenure]]&lt;=60,"49-60 Months",
"61-72 Months")))))</f>
        <v>0-12 Months</v>
      </c>
    </row>
    <row r="5101" spans="1:24" x14ac:dyDescent="0.3">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s="5">
        <v>221.35</v>
      </c>
      <c r="U5101" t="s">
        <v>23</v>
      </c>
      <c r="V5101" s="5">
        <f>IFERROR(VALUE(TRIM(TelcoData2[[#This Row],[TotalCharges]])),"")</f>
        <v>221.35</v>
      </c>
      <c r="W5101">
        <f>IF(TelcoData2[[#This Row],[Churn]]="Yes",1,0)</f>
        <v>1</v>
      </c>
      <c r="X5101" t="str">
        <f>IF(TelcoData2[[#This Row],[tenure]]&lt;=12,"0-12 Months",
IF(TelcoData2[[#This Row],[tenure]]&lt;=24,"13-24 Months",
IF(TelcoData2[[#This Row],[tenure]]&lt;=36,"25-36 Months",
IF(TelcoData2[[#This Row],[tenure]]&lt;=48,"37-48 Months",
IF(TelcoData2[[#This Row],[tenure]]&lt;=60,"49-60 Months",
"61-72 Months")))))</f>
        <v>0-12 Months</v>
      </c>
    </row>
    <row r="5102" spans="1:24" x14ac:dyDescent="0.3">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s="5">
        <v>75.3</v>
      </c>
      <c r="U5102" t="s">
        <v>23</v>
      </c>
      <c r="V5102" s="5">
        <f>IFERROR(VALUE(TRIM(TelcoData2[[#This Row],[TotalCharges]])),"")</f>
        <v>75.3</v>
      </c>
      <c r="W5102">
        <f>IF(TelcoData2[[#This Row],[Churn]]="Yes",1,0)</f>
        <v>1</v>
      </c>
      <c r="X5102" t="str">
        <f>IF(TelcoData2[[#This Row],[tenure]]&lt;=12,"0-12 Months",
IF(TelcoData2[[#This Row],[tenure]]&lt;=24,"13-24 Months",
IF(TelcoData2[[#This Row],[tenure]]&lt;=36,"25-36 Months",
IF(TelcoData2[[#This Row],[tenure]]&lt;=48,"37-48 Months",
IF(TelcoData2[[#This Row],[tenure]]&lt;=60,"49-60 Months",
"61-72 Months")))))</f>
        <v>0-12 Months</v>
      </c>
    </row>
    <row r="5103" spans="1:24" x14ac:dyDescent="0.3">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s="5">
        <v>1672.1</v>
      </c>
      <c r="U5103" t="s">
        <v>24</v>
      </c>
      <c r="V5103" s="5">
        <f>IFERROR(VALUE(TRIM(TelcoData2[[#This Row],[TotalCharges]])),"")</f>
        <v>1672.1</v>
      </c>
      <c r="W5103">
        <f>IF(TelcoData2[[#This Row],[Churn]]="Yes",1,0)</f>
        <v>0</v>
      </c>
      <c r="X5103" t="str">
        <f>IF(TelcoData2[[#This Row],[tenure]]&lt;=12,"0-12 Months",
IF(TelcoData2[[#This Row],[tenure]]&lt;=24,"13-24 Months",
IF(TelcoData2[[#This Row],[tenure]]&lt;=36,"25-36 Months",
IF(TelcoData2[[#This Row],[tenure]]&lt;=48,"37-48 Months",
IF(TelcoData2[[#This Row],[tenure]]&lt;=60,"49-60 Months",
"61-72 Months")))))</f>
        <v>13-24 Months</v>
      </c>
    </row>
    <row r="5104" spans="1:24" x14ac:dyDescent="0.3">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s="5">
        <v>7881.2</v>
      </c>
      <c r="U5104" t="s">
        <v>24</v>
      </c>
      <c r="V5104" s="5">
        <f>IFERROR(VALUE(TRIM(TelcoData2[[#This Row],[TotalCharges]])),"")</f>
        <v>7881.2</v>
      </c>
      <c r="W5104">
        <f>IF(TelcoData2[[#This Row],[Churn]]="Yes",1,0)</f>
        <v>0</v>
      </c>
      <c r="X5104" t="str">
        <f>IF(TelcoData2[[#This Row],[tenure]]&lt;=12,"0-12 Months",
IF(TelcoData2[[#This Row],[tenure]]&lt;=24,"13-24 Months",
IF(TelcoData2[[#This Row],[tenure]]&lt;=36,"25-36 Months",
IF(TelcoData2[[#This Row],[tenure]]&lt;=48,"37-48 Months",
IF(TelcoData2[[#This Row],[tenure]]&lt;=60,"49-60 Months",
"61-72 Months")))))</f>
        <v>61-72 Months</v>
      </c>
    </row>
    <row r="5105" spans="1:24" x14ac:dyDescent="0.3">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s="5">
        <v>2320.8000000000002</v>
      </c>
      <c r="U5105" t="s">
        <v>24</v>
      </c>
      <c r="V5105" s="5">
        <f>IFERROR(VALUE(TRIM(TelcoData2[[#This Row],[TotalCharges]])),"")</f>
        <v>2320.8000000000002</v>
      </c>
      <c r="W5105">
        <f>IF(TelcoData2[[#This Row],[Churn]]="Yes",1,0)</f>
        <v>0</v>
      </c>
      <c r="X5105" t="str">
        <f>IF(TelcoData2[[#This Row],[tenure]]&lt;=12,"0-12 Months",
IF(TelcoData2[[#This Row],[tenure]]&lt;=24,"13-24 Months",
IF(TelcoData2[[#This Row],[tenure]]&lt;=36,"25-36 Months",
IF(TelcoData2[[#This Row],[tenure]]&lt;=48,"37-48 Months",
IF(TelcoData2[[#This Row],[tenure]]&lt;=60,"49-60 Months",
"61-72 Months")))))</f>
        <v>25-36 Months</v>
      </c>
    </row>
    <row r="5106" spans="1:24" x14ac:dyDescent="0.3">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s="5">
        <v>370.5</v>
      </c>
      <c r="U5106" t="s">
        <v>24</v>
      </c>
      <c r="V5106" s="5">
        <f>IFERROR(VALUE(TRIM(TelcoData2[[#This Row],[TotalCharges]])),"")</f>
        <v>370.5</v>
      </c>
      <c r="W5106">
        <f>IF(TelcoData2[[#This Row],[Churn]]="Yes",1,0)</f>
        <v>0</v>
      </c>
      <c r="X5106" t="str">
        <f>IF(TelcoData2[[#This Row],[tenure]]&lt;=12,"0-12 Months",
IF(TelcoData2[[#This Row],[tenure]]&lt;=24,"13-24 Months",
IF(TelcoData2[[#This Row],[tenure]]&lt;=36,"25-36 Months",
IF(TelcoData2[[#This Row],[tenure]]&lt;=48,"37-48 Months",
IF(TelcoData2[[#This Row],[tenure]]&lt;=60,"49-60 Months",
"61-72 Months")))))</f>
        <v>13-24 Months</v>
      </c>
    </row>
    <row r="5107" spans="1:24" x14ac:dyDescent="0.3">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s="5">
        <v>4062.2</v>
      </c>
      <c r="U5107" t="s">
        <v>23</v>
      </c>
      <c r="V5107" s="5">
        <f>IFERROR(VALUE(TRIM(TelcoData2[[#This Row],[TotalCharges]])),"")</f>
        <v>4062.2</v>
      </c>
      <c r="W5107">
        <f>IF(TelcoData2[[#This Row],[Churn]]="Yes",1,0)</f>
        <v>1</v>
      </c>
      <c r="X5107" t="str">
        <f>IF(TelcoData2[[#This Row],[tenure]]&lt;=12,"0-12 Months",
IF(TelcoData2[[#This Row],[tenure]]&lt;=24,"13-24 Months",
IF(TelcoData2[[#This Row],[tenure]]&lt;=36,"25-36 Months",
IF(TelcoData2[[#This Row],[tenure]]&lt;=48,"37-48 Months",
IF(TelcoData2[[#This Row],[tenure]]&lt;=60,"49-60 Months",
"61-72 Months")))))</f>
        <v>37-48 Months</v>
      </c>
    </row>
    <row r="5108" spans="1:24" x14ac:dyDescent="0.3">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s="5">
        <v>3043.7</v>
      </c>
      <c r="U5108" t="s">
        <v>24</v>
      </c>
      <c r="V5108" s="5">
        <f>IFERROR(VALUE(TRIM(TelcoData2[[#This Row],[TotalCharges]])),"")</f>
        <v>3043.7</v>
      </c>
      <c r="W5108">
        <f>IF(TelcoData2[[#This Row],[Churn]]="Yes",1,0)</f>
        <v>0</v>
      </c>
      <c r="X5108" t="str">
        <f>IF(TelcoData2[[#This Row],[tenure]]&lt;=12,"0-12 Months",
IF(TelcoData2[[#This Row],[tenure]]&lt;=24,"13-24 Months",
IF(TelcoData2[[#This Row],[tenure]]&lt;=36,"25-36 Months",
IF(TelcoData2[[#This Row],[tenure]]&lt;=48,"37-48 Months",
IF(TelcoData2[[#This Row],[tenure]]&lt;=60,"49-60 Months",
"61-72 Months")))))</f>
        <v>49-60 Months</v>
      </c>
    </row>
    <row r="5109" spans="1:24" x14ac:dyDescent="0.3">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s="5">
        <v>2723.4</v>
      </c>
      <c r="U5109" t="s">
        <v>24</v>
      </c>
      <c r="V5109" s="5">
        <f>IFERROR(VALUE(TRIM(TelcoData2[[#This Row],[TotalCharges]])),"")</f>
        <v>2723.4</v>
      </c>
      <c r="W5109">
        <f>IF(TelcoData2[[#This Row],[Churn]]="Yes",1,0)</f>
        <v>0</v>
      </c>
      <c r="X5109" t="str">
        <f>IF(TelcoData2[[#This Row],[tenure]]&lt;=12,"0-12 Months",
IF(TelcoData2[[#This Row],[tenure]]&lt;=24,"13-24 Months",
IF(TelcoData2[[#This Row],[tenure]]&lt;=36,"25-36 Months",
IF(TelcoData2[[#This Row],[tenure]]&lt;=48,"37-48 Months",
IF(TelcoData2[[#This Row],[tenure]]&lt;=60,"49-60 Months",
"61-72 Months")))))</f>
        <v>37-48 Months</v>
      </c>
    </row>
    <row r="5110" spans="1:24" x14ac:dyDescent="0.3">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s="5">
        <v>1081.25</v>
      </c>
      <c r="U5110" t="s">
        <v>24</v>
      </c>
      <c r="V5110" s="5">
        <f>IFERROR(VALUE(TRIM(TelcoData2[[#This Row],[TotalCharges]])),"")</f>
        <v>1081.25</v>
      </c>
      <c r="W5110">
        <f>IF(TelcoData2[[#This Row],[Churn]]="Yes",1,0)</f>
        <v>0</v>
      </c>
      <c r="X5110" t="str">
        <f>IF(TelcoData2[[#This Row],[tenure]]&lt;=12,"0-12 Months",
IF(TelcoData2[[#This Row],[tenure]]&lt;=24,"13-24 Months",
IF(TelcoData2[[#This Row],[tenure]]&lt;=36,"25-36 Months",
IF(TelcoData2[[#This Row],[tenure]]&lt;=48,"37-48 Months",
IF(TelcoData2[[#This Row],[tenure]]&lt;=60,"49-60 Months",
"61-72 Months")))))</f>
        <v>13-24 Months</v>
      </c>
    </row>
    <row r="5111" spans="1:24" x14ac:dyDescent="0.3">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s="5">
        <v>4097.05</v>
      </c>
      <c r="U5111" t="s">
        <v>24</v>
      </c>
      <c r="V5111" s="5">
        <f>IFERROR(VALUE(TRIM(TelcoData2[[#This Row],[TotalCharges]])),"")</f>
        <v>4097.05</v>
      </c>
      <c r="W5111">
        <f>IF(TelcoData2[[#This Row],[Churn]]="Yes",1,0)</f>
        <v>0</v>
      </c>
      <c r="X5111" t="str">
        <f>IF(TelcoData2[[#This Row],[tenure]]&lt;=12,"0-12 Months",
IF(TelcoData2[[#This Row],[tenure]]&lt;=24,"13-24 Months",
IF(TelcoData2[[#This Row],[tenure]]&lt;=36,"25-36 Months",
IF(TelcoData2[[#This Row],[tenure]]&lt;=48,"37-48 Months",
IF(TelcoData2[[#This Row],[tenure]]&lt;=60,"49-60 Months",
"61-72 Months")))))</f>
        <v>61-72 Months</v>
      </c>
    </row>
    <row r="5112" spans="1:24" x14ac:dyDescent="0.3">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s="5">
        <v>632.20000000000005</v>
      </c>
      <c r="U5112" t="s">
        <v>24</v>
      </c>
      <c r="V5112" s="5">
        <f>IFERROR(VALUE(TRIM(TelcoData2[[#This Row],[TotalCharges]])),"")</f>
        <v>632.20000000000005</v>
      </c>
      <c r="W5112">
        <f>IF(TelcoData2[[#This Row],[Churn]]="Yes",1,0)</f>
        <v>0</v>
      </c>
      <c r="X5112" t="str">
        <f>IF(TelcoData2[[#This Row],[tenure]]&lt;=12,"0-12 Months",
IF(TelcoData2[[#This Row],[tenure]]&lt;=24,"13-24 Months",
IF(TelcoData2[[#This Row],[tenure]]&lt;=36,"25-36 Months",
IF(TelcoData2[[#This Row],[tenure]]&lt;=48,"37-48 Months",
IF(TelcoData2[[#This Row],[tenure]]&lt;=60,"49-60 Months",
"61-72 Months")))))</f>
        <v>0-12 Months</v>
      </c>
    </row>
    <row r="5113" spans="1:24" x14ac:dyDescent="0.3">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s="5">
        <v>4042.3</v>
      </c>
      <c r="U5113" t="s">
        <v>23</v>
      </c>
      <c r="V5113" s="5">
        <f>IFERROR(VALUE(TRIM(TelcoData2[[#This Row],[TotalCharges]])),"")</f>
        <v>4042.3</v>
      </c>
      <c r="W5113">
        <f>IF(TelcoData2[[#This Row],[Churn]]="Yes",1,0)</f>
        <v>1</v>
      </c>
      <c r="X5113" t="str">
        <f>IF(TelcoData2[[#This Row],[tenure]]&lt;=12,"0-12 Months",
IF(TelcoData2[[#This Row],[tenure]]&lt;=24,"13-24 Months",
IF(TelcoData2[[#This Row],[tenure]]&lt;=36,"25-36 Months",
IF(TelcoData2[[#This Row],[tenure]]&lt;=48,"37-48 Months",
IF(TelcoData2[[#This Row],[tenure]]&lt;=60,"49-60 Months",
"61-72 Months")))))</f>
        <v>37-48 Months</v>
      </c>
    </row>
    <row r="5114" spans="1:24" x14ac:dyDescent="0.3">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s="5">
        <v>164.85</v>
      </c>
      <c r="U5114" t="s">
        <v>23</v>
      </c>
      <c r="V5114" s="5">
        <f>IFERROR(VALUE(TRIM(TelcoData2[[#This Row],[TotalCharges]])),"")</f>
        <v>164.85</v>
      </c>
      <c r="W5114">
        <f>IF(TelcoData2[[#This Row],[Churn]]="Yes",1,0)</f>
        <v>1</v>
      </c>
      <c r="X5114" t="str">
        <f>IF(TelcoData2[[#This Row],[tenure]]&lt;=12,"0-12 Months",
IF(TelcoData2[[#This Row],[tenure]]&lt;=24,"13-24 Months",
IF(TelcoData2[[#This Row],[tenure]]&lt;=36,"25-36 Months",
IF(TelcoData2[[#This Row],[tenure]]&lt;=48,"37-48 Months",
IF(TelcoData2[[#This Row],[tenure]]&lt;=60,"49-60 Months",
"61-72 Months")))))</f>
        <v>0-12 Months</v>
      </c>
    </row>
    <row r="5115" spans="1:24" x14ac:dyDescent="0.3">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s="5">
        <v>8166.8</v>
      </c>
      <c r="U5115" t="s">
        <v>24</v>
      </c>
      <c r="V5115" s="5">
        <f>IFERROR(VALUE(TRIM(TelcoData2[[#This Row],[TotalCharges]])),"")</f>
        <v>8166.8</v>
      </c>
      <c r="W5115">
        <f>IF(TelcoData2[[#This Row],[Churn]]="Yes",1,0)</f>
        <v>0</v>
      </c>
      <c r="X5115" t="str">
        <f>IF(TelcoData2[[#This Row],[tenure]]&lt;=12,"0-12 Months",
IF(TelcoData2[[#This Row],[tenure]]&lt;=24,"13-24 Months",
IF(TelcoData2[[#This Row],[tenure]]&lt;=36,"25-36 Months",
IF(TelcoData2[[#This Row],[tenure]]&lt;=48,"37-48 Months",
IF(TelcoData2[[#This Row],[tenure]]&lt;=60,"49-60 Months",
"61-72 Months")))))</f>
        <v>61-72 Months</v>
      </c>
    </row>
    <row r="5116" spans="1:24" x14ac:dyDescent="0.3">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s="5">
        <v>4113.7</v>
      </c>
      <c r="U5116" t="s">
        <v>24</v>
      </c>
      <c r="V5116" s="5">
        <f>IFERROR(VALUE(TRIM(TelcoData2[[#This Row],[TotalCharges]])),"")</f>
        <v>4113.7</v>
      </c>
      <c r="W5116">
        <f>IF(TelcoData2[[#This Row],[Churn]]="Yes",1,0)</f>
        <v>0</v>
      </c>
      <c r="X5116" t="str">
        <f>IF(TelcoData2[[#This Row],[tenure]]&lt;=12,"0-12 Months",
IF(TelcoData2[[#This Row],[tenure]]&lt;=24,"13-24 Months",
IF(TelcoData2[[#This Row],[tenure]]&lt;=36,"25-36 Months",
IF(TelcoData2[[#This Row],[tenure]]&lt;=48,"37-48 Months",
IF(TelcoData2[[#This Row],[tenure]]&lt;=60,"49-60 Months",
"61-72 Months")))))</f>
        <v>49-60 Months</v>
      </c>
    </row>
    <row r="5117" spans="1:24" x14ac:dyDescent="0.3">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s="5">
        <v>3047.15</v>
      </c>
      <c r="U5117" t="s">
        <v>24</v>
      </c>
      <c r="V5117" s="5">
        <f>IFERROR(VALUE(TRIM(TelcoData2[[#This Row],[TotalCharges]])),"")</f>
        <v>3047.15</v>
      </c>
      <c r="W5117">
        <f>IF(TelcoData2[[#This Row],[Churn]]="Yes",1,0)</f>
        <v>0</v>
      </c>
      <c r="X5117" t="str">
        <f>IF(TelcoData2[[#This Row],[tenure]]&lt;=12,"0-12 Months",
IF(TelcoData2[[#This Row],[tenure]]&lt;=24,"13-24 Months",
IF(TelcoData2[[#This Row],[tenure]]&lt;=36,"25-36 Months",
IF(TelcoData2[[#This Row],[tenure]]&lt;=48,"37-48 Months",
IF(TelcoData2[[#This Row],[tenure]]&lt;=60,"49-60 Months",
"61-72 Months")))))</f>
        <v>37-48 Months</v>
      </c>
    </row>
    <row r="5118" spans="1:24" x14ac:dyDescent="0.3">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s="5">
        <v>70.400000000000006</v>
      </c>
      <c r="U5118" t="s">
        <v>23</v>
      </c>
      <c r="V5118" s="5">
        <f>IFERROR(VALUE(TRIM(TelcoData2[[#This Row],[TotalCharges]])),"")</f>
        <v>70.400000000000006</v>
      </c>
      <c r="W5118">
        <f>IF(TelcoData2[[#This Row],[Churn]]="Yes",1,0)</f>
        <v>1</v>
      </c>
      <c r="X5118" t="str">
        <f>IF(TelcoData2[[#This Row],[tenure]]&lt;=12,"0-12 Months",
IF(TelcoData2[[#This Row],[tenure]]&lt;=24,"13-24 Months",
IF(TelcoData2[[#This Row],[tenure]]&lt;=36,"25-36 Months",
IF(TelcoData2[[#This Row],[tenure]]&lt;=48,"37-48 Months",
IF(TelcoData2[[#This Row],[tenure]]&lt;=60,"49-60 Months",
"61-72 Months")))))</f>
        <v>0-12 Months</v>
      </c>
    </row>
    <row r="5119" spans="1:24" x14ac:dyDescent="0.3">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s="5">
        <v>4193.3999999999996</v>
      </c>
      <c r="U5119" t="s">
        <v>24</v>
      </c>
      <c r="V5119" s="5">
        <f>IFERROR(VALUE(TRIM(TelcoData2[[#This Row],[TotalCharges]])),"")</f>
        <v>4193.3999999999996</v>
      </c>
      <c r="W5119">
        <f>IF(TelcoData2[[#This Row],[Churn]]="Yes",1,0)</f>
        <v>0</v>
      </c>
      <c r="X5119" t="str">
        <f>IF(TelcoData2[[#This Row],[tenure]]&lt;=12,"0-12 Months",
IF(TelcoData2[[#This Row],[tenure]]&lt;=24,"13-24 Months",
IF(TelcoData2[[#This Row],[tenure]]&lt;=36,"25-36 Months",
IF(TelcoData2[[#This Row],[tenure]]&lt;=48,"37-48 Months",
IF(TelcoData2[[#This Row],[tenure]]&lt;=60,"49-60 Months",
"61-72 Months")))))</f>
        <v>61-72 Months</v>
      </c>
    </row>
    <row r="5120" spans="1:24" x14ac:dyDescent="0.3">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s="5">
        <v>3729.75</v>
      </c>
      <c r="U5120" t="s">
        <v>24</v>
      </c>
      <c r="V5120" s="5">
        <f>IFERROR(VALUE(TRIM(TelcoData2[[#This Row],[TotalCharges]])),"")</f>
        <v>3729.75</v>
      </c>
      <c r="W5120">
        <f>IF(TelcoData2[[#This Row],[Churn]]="Yes",1,0)</f>
        <v>0</v>
      </c>
      <c r="X5120" t="str">
        <f>IF(TelcoData2[[#This Row],[tenure]]&lt;=12,"0-12 Months",
IF(TelcoData2[[#This Row],[tenure]]&lt;=24,"13-24 Months",
IF(TelcoData2[[#This Row],[tenure]]&lt;=36,"25-36 Months",
IF(TelcoData2[[#This Row],[tenure]]&lt;=48,"37-48 Months",
IF(TelcoData2[[#This Row],[tenure]]&lt;=60,"49-60 Months",
"61-72 Months")))))</f>
        <v>37-48 Months</v>
      </c>
    </row>
    <row r="5121" spans="1:24" x14ac:dyDescent="0.3">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s="5">
        <v>399.45</v>
      </c>
      <c r="U5121" t="s">
        <v>24</v>
      </c>
      <c r="V5121" s="5">
        <f>IFERROR(VALUE(TRIM(TelcoData2[[#This Row],[TotalCharges]])),"")</f>
        <v>399.45</v>
      </c>
      <c r="W5121">
        <f>IF(TelcoData2[[#This Row],[Churn]]="Yes",1,0)</f>
        <v>0</v>
      </c>
      <c r="X5121" t="str">
        <f>IF(TelcoData2[[#This Row],[tenure]]&lt;=12,"0-12 Months",
IF(TelcoData2[[#This Row],[tenure]]&lt;=24,"13-24 Months",
IF(TelcoData2[[#This Row],[tenure]]&lt;=36,"25-36 Months",
IF(TelcoData2[[#This Row],[tenure]]&lt;=48,"37-48 Months",
IF(TelcoData2[[#This Row],[tenure]]&lt;=60,"49-60 Months",
"61-72 Months")))))</f>
        <v>0-12 Months</v>
      </c>
    </row>
    <row r="5122" spans="1:24" x14ac:dyDescent="0.3">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s="5">
        <v>331.3</v>
      </c>
      <c r="U5122" t="s">
        <v>23</v>
      </c>
      <c r="V5122" s="5">
        <f>IFERROR(VALUE(TRIM(TelcoData2[[#This Row],[TotalCharges]])),"")</f>
        <v>331.3</v>
      </c>
      <c r="W5122">
        <f>IF(TelcoData2[[#This Row],[Churn]]="Yes",1,0)</f>
        <v>1</v>
      </c>
      <c r="X5122" t="str">
        <f>IF(TelcoData2[[#This Row],[tenure]]&lt;=12,"0-12 Months",
IF(TelcoData2[[#This Row],[tenure]]&lt;=24,"13-24 Months",
IF(TelcoData2[[#This Row],[tenure]]&lt;=36,"25-36 Months",
IF(TelcoData2[[#This Row],[tenure]]&lt;=48,"37-48 Months",
IF(TelcoData2[[#This Row],[tenure]]&lt;=60,"49-60 Months",
"61-72 Months")))))</f>
        <v>0-12 Months</v>
      </c>
    </row>
    <row r="5123" spans="1:24" x14ac:dyDescent="0.3">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s="5">
        <v>1964.6</v>
      </c>
      <c r="U5123" t="s">
        <v>24</v>
      </c>
      <c r="V5123" s="5">
        <f>IFERROR(VALUE(TRIM(TelcoData2[[#This Row],[TotalCharges]])),"")</f>
        <v>1964.6</v>
      </c>
      <c r="W5123">
        <f>IF(TelcoData2[[#This Row],[Churn]]="Yes",1,0)</f>
        <v>0</v>
      </c>
      <c r="X5123" t="str">
        <f>IF(TelcoData2[[#This Row],[tenure]]&lt;=12,"0-12 Months",
IF(TelcoData2[[#This Row],[tenure]]&lt;=24,"13-24 Months",
IF(TelcoData2[[#This Row],[tenure]]&lt;=36,"25-36 Months",
IF(TelcoData2[[#This Row],[tenure]]&lt;=48,"37-48 Months",
IF(TelcoData2[[#This Row],[tenure]]&lt;=60,"49-60 Months",
"61-72 Months")))))</f>
        <v>25-36 Months</v>
      </c>
    </row>
    <row r="5124" spans="1:24" x14ac:dyDescent="0.3">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s="5">
        <v>1336.15</v>
      </c>
      <c r="U5124" t="s">
        <v>24</v>
      </c>
      <c r="V5124" s="5">
        <f>IFERROR(VALUE(TRIM(TelcoData2[[#This Row],[TotalCharges]])),"")</f>
        <v>1336.15</v>
      </c>
      <c r="W5124">
        <f>IF(TelcoData2[[#This Row],[Churn]]="Yes",1,0)</f>
        <v>0</v>
      </c>
      <c r="X5124" t="str">
        <f>IF(TelcoData2[[#This Row],[tenure]]&lt;=12,"0-12 Months",
IF(TelcoData2[[#This Row],[tenure]]&lt;=24,"13-24 Months",
IF(TelcoData2[[#This Row],[tenure]]&lt;=36,"25-36 Months",
IF(TelcoData2[[#This Row],[tenure]]&lt;=48,"37-48 Months",
IF(TelcoData2[[#This Row],[tenure]]&lt;=60,"49-60 Months",
"61-72 Months")))))</f>
        <v>25-36 Months</v>
      </c>
    </row>
    <row r="5125" spans="1:24" x14ac:dyDescent="0.3">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s="5">
        <v>1147.45</v>
      </c>
      <c r="U5125" t="s">
        <v>23</v>
      </c>
      <c r="V5125" s="5">
        <f>IFERROR(VALUE(TRIM(TelcoData2[[#This Row],[TotalCharges]])),"")</f>
        <v>1147.45</v>
      </c>
      <c r="W5125">
        <f>IF(TelcoData2[[#This Row],[Churn]]="Yes",1,0)</f>
        <v>1</v>
      </c>
      <c r="X5125" t="str">
        <f>IF(TelcoData2[[#This Row],[tenure]]&lt;=12,"0-12 Months",
IF(TelcoData2[[#This Row],[tenure]]&lt;=24,"13-24 Months",
IF(TelcoData2[[#This Row],[tenure]]&lt;=36,"25-36 Months",
IF(TelcoData2[[#This Row],[tenure]]&lt;=48,"37-48 Months",
IF(TelcoData2[[#This Row],[tenure]]&lt;=60,"49-60 Months",
"61-72 Months")))))</f>
        <v>13-24 Months</v>
      </c>
    </row>
    <row r="5126" spans="1:24" x14ac:dyDescent="0.3">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s="5">
        <v>486.05</v>
      </c>
      <c r="U5126" t="s">
        <v>24</v>
      </c>
      <c r="V5126" s="5">
        <f>IFERROR(VALUE(TRIM(TelcoData2[[#This Row],[TotalCharges]])),"")</f>
        <v>486.05</v>
      </c>
      <c r="W5126">
        <f>IF(TelcoData2[[#This Row],[Churn]]="Yes",1,0)</f>
        <v>0</v>
      </c>
      <c r="X5126" t="str">
        <f>IF(TelcoData2[[#This Row],[tenure]]&lt;=12,"0-12 Months",
IF(TelcoData2[[#This Row],[tenure]]&lt;=24,"13-24 Months",
IF(TelcoData2[[#This Row],[tenure]]&lt;=36,"25-36 Months",
IF(TelcoData2[[#This Row],[tenure]]&lt;=48,"37-48 Months",
IF(TelcoData2[[#This Row],[tenure]]&lt;=60,"49-60 Months",
"61-72 Months")))))</f>
        <v>25-36 Months</v>
      </c>
    </row>
    <row r="5127" spans="1:24" x14ac:dyDescent="0.3">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s="5">
        <v>1078.9000000000001</v>
      </c>
      <c r="U5127" t="s">
        <v>23</v>
      </c>
      <c r="V5127" s="5">
        <f>IFERROR(VALUE(TRIM(TelcoData2[[#This Row],[TotalCharges]])),"")</f>
        <v>1078.9000000000001</v>
      </c>
      <c r="W5127">
        <f>IF(TelcoData2[[#This Row],[Churn]]="Yes",1,0)</f>
        <v>1</v>
      </c>
      <c r="X5127" t="str">
        <f>IF(TelcoData2[[#This Row],[tenure]]&lt;=12,"0-12 Months",
IF(TelcoData2[[#This Row],[tenure]]&lt;=24,"13-24 Months",
IF(TelcoData2[[#This Row],[tenure]]&lt;=36,"25-36 Months",
IF(TelcoData2[[#This Row],[tenure]]&lt;=48,"37-48 Months",
IF(TelcoData2[[#This Row],[tenure]]&lt;=60,"49-60 Months",
"61-72 Months")))))</f>
        <v>0-12 Months</v>
      </c>
    </row>
    <row r="5128" spans="1:24" x14ac:dyDescent="0.3">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s="5">
        <v>5925.75</v>
      </c>
      <c r="U5128" t="s">
        <v>24</v>
      </c>
      <c r="V5128" s="5">
        <f>IFERROR(VALUE(TRIM(TelcoData2[[#This Row],[TotalCharges]])),"")</f>
        <v>5925.75</v>
      </c>
      <c r="W5128">
        <f>IF(TelcoData2[[#This Row],[Churn]]="Yes",1,0)</f>
        <v>0</v>
      </c>
      <c r="X5128" t="str">
        <f>IF(TelcoData2[[#This Row],[tenure]]&lt;=12,"0-12 Months",
IF(TelcoData2[[#This Row],[tenure]]&lt;=24,"13-24 Months",
IF(TelcoData2[[#This Row],[tenure]]&lt;=36,"25-36 Months",
IF(TelcoData2[[#This Row],[tenure]]&lt;=48,"37-48 Months",
IF(TelcoData2[[#This Row],[tenure]]&lt;=60,"49-60 Months",
"61-72 Months")))))</f>
        <v>49-60 Months</v>
      </c>
    </row>
    <row r="5129" spans="1:24" x14ac:dyDescent="0.3">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s="5">
        <v>7804.15</v>
      </c>
      <c r="U5129" t="s">
        <v>23</v>
      </c>
      <c r="V5129" s="5">
        <f>IFERROR(VALUE(TRIM(TelcoData2[[#This Row],[TotalCharges]])),"")</f>
        <v>7804.15</v>
      </c>
      <c r="W5129">
        <f>IF(TelcoData2[[#This Row],[Churn]]="Yes",1,0)</f>
        <v>1</v>
      </c>
      <c r="X5129" t="str">
        <f>IF(TelcoData2[[#This Row],[tenure]]&lt;=12,"0-12 Months",
IF(TelcoData2[[#This Row],[tenure]]&lt;=24,"13-24 Months",
IF(TelcoData2[[#This Row],[tenure]]&lt;=36,"25-36 Months",
IF(TelcoData2[[#This Row],[tenure]]&lt;=48,"37-48 Months",
IF(TelcoData2[[#This Row],[tenure]]&lt;=60,"49-60 Months",
"61-72 Months")))))</f>
        <v>61-72 Months</v>
      </c>
    </row>
    <row r="5130" spans="1:24" x14ac:dyDescent="0.3">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s="5">
        <v>4747.2</v>
      </c>
      <c r="U5130" t="s">
        <v>24</v>
      </c>
      <c r="V5130" s="5">
        <f>IFERROR(VALUE(TRIM(TelcoData2[[#This Row],[TotalCharges]])),"")</f>
        <v>4747.2</v>
      </c>
      <c r="W5130">
        <f>IF(TelcoData2[[#This Row],[Churn]]="Yes",1,0)</f>
        <v>0</v>
      </c>
      <c r="X5130" t="str">
        <f>IF(TelcoData2[[#This Row],[tenure]]&lt;=12,"0-12 Months",
IF(TelcoData2[[#This Row],[tenure]]&lt;=24,"13-24 Months",
IF(TelcoData2[[#This Row],[tenure]]&lt;=36,"25-36 Months",
IF(TelcoData2[[#This Row],[tenure]]&lt;=48,"37-48 Months",
IF(TelcoData2[[#This Row],[tenure]]&lt;=60,"49-60 Months",
"61-72 Months")))))</f>
        <v>37-48 Months</v>
      </c>
    </row>
    <row r="5131" spans="1:24" x14ac:dyDescent="0.3">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s="5">
        <v>1028.9000000000001</v>
      </c>
      <c r="U5131" t="s">
        <v>24</v>
      </c>
      <c r="V5131" s="5">
        <f>IFERROR(VALUE(TRIM(TelcoData2[[#This Row],[TotalCharges]])),"")</f>
        <v>1028.9000000000001</v>
      </c>
      <c r="W5131">
        <f>IF(TelcoData2[[#This Row],[Churn]]="Yes",1,0)</f>
        <v>0</v>
      </c>
      <c r="X5131" t="str">
        <f>IF(TelcoData2[[#This Row],[tenure]]&lt;=12,"0-12 Months",
IF(TelcoData2[[#This Row],[tenure]]&lt;=24,"13-24 Months",
IF(TelcoData2[[#This Row],[tenure]]&lt;=36,"25-36 Months",
IF(TelcoData2[[#This Row],[tenure]]&lt;=48,"37-48 Months",
IF(TelcoData2[[#This Row],[tenure]]&lt;=60,"49-60 Months",
"61-72 Months")))))</f>
        <v>13-24 Months</v>
      </c>
    </row>
    <row r="5132" spans="1:24" x14ac:dyDescent="0.3">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s="5">
        <v>226.45</v>
      </c>
      <c r="U5132" t="s">
        <v>23</v>
      </c>
      <c r="V5132" s="5">
        <f>IFERROR(VALUE(TRIM(TelcoData2[[#This Row],[TotalCharges]])),"")</f>
        <v>226.45</v>
      </c>
      <c r="W5132">
        <f>IF(TelcoData2[[#This Row],[Churn]]="Yes",1,0)</f>
        <v>1</v>
      </c>
      <c r="X5132" t="str">
        <f>IF(TelcoData2[[#This Row],[tenure]]&lt;=12,"0-12 Months",
IF(TelcoData2[[#This Row],[tenure]]&lt;=24,"13-24 Months",
IF(TelcoData2[[#This Row],[tenure]]&lt;=36,"25-36 Months",
IF(TelcoData2[[#This Row],[tenure]]&lt;=48,"37-48 Months",
IF(TelcoData2[[#This Row],[tenure]]&lt;=60,"49-60 Months",
"61-72 Months")))))</f>
        <v>0-12 Months</v>
      </c>
    </row>
    <row r="5133" spans="1:24" x14ac:dyDescent="0.3">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s="5">
        <v>4364.1000000000004</v>
      </c>
      <c r="U5133" t="s">
        <v>23</v>
      </c>
      <c r="V5133" s="5">
        <f>IFERROR(VALUE(TRIM(TelcoData2[[#This Row],[TotalCharges]])),"")</f>
        <v>4364.1000000000004</v>
      </c>
      <c r="W5133">
        <f>IF(TelcoData2[[#This Row],[Churn]]="Yes",1,0)</f>
        <v>1</v>
      </c>
      <c r="X5133" t="str">
        <f>IF(TelcoData2[[#This Row],[tenure]]&lt;=12,"0-12 Months",
IF(TelcoData2[[#This Row],[tenure]]&lt;=24,"13-24 Months",
IF(TelcoData2[[#This Row],[tenure]]&lt;=36,"25-36 Months",
IF(TelcoData2[[#This Row],[tenure]]&lt;=48,"37-48 Months",
IF(TelcoData2[[#This Row],[tenure]]&lt;=60,"49-60 Months",
"61-72 Months")))))</f>
        <v>37-48 Months</v>
      </c>
    </row>
    <row r="5134" spans="1:24" x14ac:dyDescent="0.3">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s="5">
        <v>4692.55</v>
      </c>
      <c r="U5134" t="s">
        <v>24</v>
      </c>
      <c r="V5134" s="5">
        <f>IFERROR(VALUE(TRIM(TelcoData2[[#This Row],[TotalCharges]])),"")</f>
        <v>4692.55</v>
      </c>
      <c r="W5134">
        <f>IF(TelcoData2[[#This Row],[Churn]]="Yes",1,0)</f>
        <v>0</v>
      </c>
      <c r="X5134" t="str">
        <f>IF(TelcoData2[[#This Row],[tenure]]&lt;=12,"0-12 Months",
IF(TelcoData2[[#This Row],[tenure]]&lt;=24,"13-24 Months",
IF(TelcoData2[[#This Row],[tenure]]&lt;=36,"25-36 Months",
IF(TelcoData2[[#This Row],[tenure]]&lt;=48,"37-48 Months",
IF(TelcoData2[[#This Row],[tenure]]&lt;=60,"49-60 Months",
"61-72 Months")))))</f>
        <v>61-72 Months</v>
      </c>
    </row>
    <row r="5135" spans="1:24" x14ac:dyDescent="0.3">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s="5">
        <v>2433.9</v>
      </c>
      <c r="U5135" t="s">
        <v>23</v>
      </c>
      <c r="V5135" s="5">
        <f>IFERROR(VALUE(TRIM(TelcoData2[[#This Row],[TotalCharges]])),"")</f>
        <v>2433.9</v>
      </c>
      <c r="W5135">
        <f>IF(TelcoData2[[#This Row],[Churn]]="Yes",1,0)</f>
        <v>1</v>
      </c>
      <c r="X5135" t="str">
        <f>IF(TelcoData2[[#This Row],[tenure]]&lt;=12,"0-12 Months",
IF(TelcoData2[[#This Row],[tenure]]&lt;=24,"13-24 Months",
IF(TelcoData2[[#This Row],[tenure]]&lt;=36,"25-36 Months",
IF(TelcoData2[[#This Row],[tenure]]&lt;=48,"37-48 Months",
IF(TelcoData2[[#This Row],[tenure]]&lt;=60,"49-60 Months",
"61-72 Months")))))</f>
        <v>13-24 Months</v>
      </c>
    </row>
    <row r="5136" spans="1:24" x14ac:dyDescent="0.3">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s="5">
        <v>1217.25</v>
      </c>
      <c r="U5136" t="s">
        <v>23</v>
      </c>
      <c r="V5136" s="5">
        <f>IFERROR(VALUE(TRIM(TelcoData2[[#This Row],[TotalCharges]])),"")</f>
        <v>1217.25</v>
      </c>
      <c r="W5136">
        <f>IF(TelcoData2[[#This Row],[Churn]]="Yes",1,0)</f>
        <v>1</v>
      </c>
      <c r="X5136" t="str">
        <f>IF(TelcoData2[[#This Row],[tenure]]&lt;=12,"0-12 Months",
IF(TelcoData2[[#This Row],[tenure]]&lt;=24,"13-24 Months",
IF(TelcoData2[[#This Row],[tenure]]&lt;=36,"25-36 Months",
IF(TelcoData2[[#This Row],[tenure]]&lt;=48,"37-48 Months",
IF(TelcoData2[[#This Row],[tenure]]&lt;=60,"49-60 Months",
"61-72 Months")))))</f>
        <v>13-24 Months</v>
      </c>
    </row>
    <row r="5137" spans="1:24" x14ac:dyDescent="0.3">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s="5">
        <v>19.75</v>
      </c>
      <c r="U5137" t="s">
        <v>24</v>
      </c>
      <c r="V5137" s="5">
        <f>IFERROR(VALUE(TRIM(TelcoData2[[#This Row],[TotalCharges]])),"")</f>
        <v>19.75</v>
      </c>
      <c r="W5137">
        <f>IF(TelcoData2[[#This Row],[Churn]]="Yes",1,0)</f>
        <v>0</v>
      </c>
      <c r="X5137" t="str">
        <f>IF(TelcoData2[[#This Row],[tenure]]&lt;=12,"0-12 Months",
IF(TelcoData2[[#This Row],[tenure]]&lt;=24,"13-24 Months",
IF(TelcoData2[[#This Row],[tenure]]&lt;=36,"25-36 Months",
IF(TelcoData2[[#This Row],[tenure]]&lt;=48,"37-48 Months",
IF(TelcoData2[[#This Row],[tenure]]&lt;=60,"49-60 Months",
"61-72 Months")))))</f>
        <v>0-12 Months</v>
      </c>
    </row>
    <row r="5138" spans="1:24" x14ac:dyDescent="0.3">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s="5">
        <v>154.30000000000001</v>
      </c>
      <c r="U5138" t="s">
        <v>24</v>
      </c>
      <c r="V5138" s="5">
        <f>IFERROR(VALUE(TRIM(TelcoData2[[#This Row],[TotalCharges]])),"")</f>
        <v>154.30000000000001</v>
      </c>
      <c r="W5138">
        <f>IF(TelcoData2[[#This Row],[Churn]]="Yes",1,0)</f>
        <v>0</v>
      </c>
      <c r="X5138" t="str">
        <f>IF(TelcoData2[[#This Row],[tenure]]&lt;=12,"0-12 Months",
IF(TelcoData2[[#This Row],[tenure]]&lt;=24,"13-24 Months",
IF(TelcoData2[[#This Row],[tenure]]&lt;=36,"25-36 Months",
IF(TelcoData2[[#This Row],[tenure]]&lt;=48,"37-48 Months",
IF(TelcoData2[[#This Row],[tenure]]&lt;=60,"49-60 Months",
"61-72 Months")))))</f>
        <v>0-12 Months</v>
      </c>
    </row>
    <row r="5139" spans="1:24" x14ac:dyDescent="0.3">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s="5">
        <v>6382.55</v>
      </c>
      <c r="U5139" t="s">
        <v>24</v>
      </c>
      <c r="V5139" s="5">
        <f>IFERROR(VALUE(TRIM(TelcoData2[[#This Row],[TotalCharges]])),"")</f>
        <v>6382.55</v>
      </c>
      <c r="W5139">
        <f>IF(TelcoData2[[#This Row],[Churn]]="Yes",1,0)</f>
        <v>0</v>
      </c>
      <c r="X5139" t="str">
        <f>IF(TelcoData2[[#This Row],[tenure]]&lt;=12,"0-12 Months",
IF(TelcoData2[[#This Row],[tenure]]&lt;=24,"13-24 Months",
IF(TelcoData2[[#This Row],[tenure]]&lt;=36,"25-36 Months",
IF(TelcoData2[[#This Row],[tenure]]&lt;=48,"37-48 Months",
IF(TelcoData2[[#This Row],[tenure]]&lt;=60,"49-60 Months",
"61-72 Months")))))</f>
        <v>49-60 Months</v>
      </c>
    </row>
    <row r="5140" spans="1:24" x14ac:dyDescent="0.3">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s="5">
        <v>7623.2</v>
      </c>
      <c r="U5140" t="s">
        <v>24</v>
      </c>
      <c r="V5140" s="5">
        <f>IFERROR(VALUE(TRIM(TelcoData2[[#This Row],[TotalCharges]])),"")</f>
        <v>7623.2</v>
      </c>
      <c r="W5140">
        <f>IF(TelcoData2[[#This Row],[Churn]]="Yes",1,0)</f>
        <v>0</v>
      </c>
      <c r="X5140" t="str">
        <f>IF(TelcoData2[[#This Row],[tenure]]&lt;=12,"0-12 Months",
IF(TelcoData2[[#This Row],[tenure]]&lt;=24,"13-24 Months",
IF(TelcoData2[[#This Row],[tenure]]&lt;=36,"25-36 Months",
IF(TelcoData2[[#This Row],[tenure]]&lt;=48,"37-48 Months",
IF(TelcoData2[[#This Row],[tenure]]&lt;=60,"49-60 Months",
"61-72 Months")))))</f>
        <v>61-72 Months</v>
      </c>
    </row>
    <row r="5141" spans="1:24" x14ac:dyDescent="0.3">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s="5">
        <v>1261.45</v>
      </c>
      <c r="U5141" t="s">
        <v>24</v>
      </c>
      <c r="V5141" s="5">
        <f>IFERROR(VALUE(TRIM(TelcoData2[[#This Row],[TotalCharges]])),"")</f>
        <v>1261.45</v>
      </c>
      <c r="W5141">
        <f>IF(TelcoData2[[#This Row],[Churn]]="Yes",1,0)</f>
        <v>0</v>
      </c>
      <c r="X5141" t="str">
        <f>IF(TelcoData2[[#This Row],[tenure]]&lt;=12,"0-12 Months",
IF(TelcoData2[[#This Row],[tenure]]&lt;=24,"13-24 Months",
IF(TelcoData2[[#This Row],[tenure]]&lt;=36,"25-36 Months",
IF(TelcoData2[[#This Row],[tenure]]&lt;=48,"37-48 Months",
IF(TelcoData2[[#This Row],[tenure]]&lt;=60,"49-60 Months",
"61-72 Months")))))</f>
        <v>49-60 Months</v>
      </c>
    </row>
    <row r="5142" spans="1:24" x14ac:dyDescent="0.3">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s="5">
        <v>89.25</v>
      </c>
      <c r="U5142" t="s">
        <v>24</v>
      </c>
      <c r="V5142" s="5">
        <f>IFERROR(VALUE(TRIM(TelcoData2[[#This Row],[TotalCharges]])),"")</f>
        <v>89.25</v>
      </c>
      <c r="W5142">
        <f>IF(TelcoData2[[#This Row],[Churn]]="Yes",1,0)</f>
        <v>0</v>
      </c>
      <c r="X5142" t="str">
        <f>IF(TelcoData2[[#This Row],[tenure]]&lt;=12,"0-12 Months",
IF(TelcoData2[[#This Row],[tenure]]&lt;=24,"13-24 Months",
IF(TelcoData2[[#This Row],[tenure]]&lt;=36,"25-36 Months",
IF(TelcoData2[[#This Row],[tenure]]&lt;=48,"37-48 Months",
IF(TelcoData2[[#This Row],[tenure]]&lt;=60,"49-60 Months",
"61-72 Months")))))</f>
        <v>0-12 Months</v>
      </c>
    </row>
    <row r="5143" spans="1:24" x14ac:dyDescent="0.3">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s="5">
        <v>86.05</v>
      </c>
      <c r="U5143" t="s">
        <v>24</v>
      </c>
      <c r="V5143" s="5">
        <f>IFERROR(VALUE(TRIM(TelcoData2[[#This Row],[TotalCharges]])),"")</f>
        <v>86.05</v>
      </c>
      <c r="W5143">
        <f>IF(TelcoData2[[#This Row],[Churn]]="Yes",1,0)</f>
        <v>0</v>
      </c>
      <c r="X5143" t="str">
        <f>IF(TelcoData2[[#This Row],[tenure]]&lt;=12,"0-12 Months",
IF(TelcoData2[[#This Row],[tenure]]&lt;=24,"13-24 Months",
IF(TelcoData2[[#This Row],[tenure]]&lt;=36,"25-36 Months",
IF(TelcoData2[[#This Row],[tenure]]&lt;=48,"37-48 Months",
IF(TelcoData2[[#This Row],[tenure]]&lt;=60,"49-60 Months",
"61-72 Months")))))</f>
        <v>0-12 Months</v>
      </c>
    </row>
    <row r="5144" spans="1:24" x14ac:dyDescent="0.3">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s="5">
        <v>6779.05</v>
      </c>
      <c r="U5144" t="s">
        <v>24</v>
      </c>
      <c r="V5144" s="5">
        <f>IFERROR(VALUE(TRIM(TelcoData2[[#This Row],[TotalCharges]])),"")</f>
        <v>6779.05</v>
      </c>
      <c r="W5144">
        <f>IF(TelcoData2[[#This Row],[Churn]]="Yes",1,0)</f>
        <v>0</v>
      </c>
      <c r="X5144" t="str">
        <f>IF(TelcoData2[[#This Row],[tenure]]&lt;=12,"0-12 Months",
IF(TelcoData2[[#This Row],[tenure]]&lt;=24,"13-24 Months",
IF(TelcoData2[[#This Row],[tenure]]&lt;=36,"25-36 Months",
IF(TelcoData2[[#This Row],[tenure]]&lt;=48,"37-48 Months",
IF(TelcoData2[[#This Row],[tenure]]&lt;=60,"49-60 Months",
"61-72 Months")))))</f>
        <v>61-72 Months</v>
      </c>
    </row>
    <row r="5145" spans="1:24" x14ac:dyDescent="0.3">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s="5">
        <v>4345</v>
      </c>
      <c r="U5145" t="s">
        <v>24</v>
      </c>
      <c r="V5145" s="5">
        <f>IFERROR(VALUE(TRIM(TelcoData2[[#This Row],[TotalCharges]])),"")</f>
        <v>4345</v>
      </c>
      <c r="W5145">
        <f>IF(TelcoData2[[#This Row],[Churn]]="Yes",1,0)</f>
        <v>0</v>
      </c>
      <c r="X5145" t="str">
        <f>IF(TelcoData2[[#This Row],[tenure]]&lt;=12,"0-12 Months",
IF(TelcoData2[[#This Row],[tenure]]&lt;=24,"13-24 Months",
IF(TelcoData2[[#This Row],[tenure]]&lt;=36,"25-36 Months",
IF(TelcoData2[[#This Row],[tenure]]&lt;=48,"37-48 Months",
IF(TelcoData2[[#This Row],[tenure]]&lt;=60,"49-60 Months",
"61-72 Months")))))</f>
        <v>49-60 Months</v>
      </c>
    </row>
    <row r="5146" spans="1:24" x14ac:dyDescent="0.3">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s="5">
        <v>82.85</v>
      </c>
      <c r="U5146" t="s">
        <v>24</v>
      </c>
      <c r="V5146" s="5">
        <f>IFERROR(VALUE(TRIM(TelcoData2[[#This Row],[TotalCharges]])),"")</f>
        <v>82.85</v>
      </c>
      <c r="W5146">
        <f>IF(TelcoData2[[#This Row],[Churn]]="Yes",1,0)</f>
        <v>0</v>
      </c>
      <c r="X5146" t="str">
        <f>IF(TelcoData2[[#This Row],[tenure]]&lt;=12,"0-12 Months",
IF(TelcoData2[[#This Row],[tenure]]&lt;=24,"13-24 Months",
IF(TelcoData2[[#This Row],[tenure]]&lt;=36,"25-36 Months",
IF(TelcoData2[[#This Row],[tenure]]&lt;=48,"37-48 Months",
IF(TelcoData2[[#This Row],[tenure]]&lt;=60,"49-60 Months",
"61-72 Months")))))</f>
        <v>0-12 Months</v>
      </c>
    </row>
    <row r="5147" spans="1:24" x14ac:dyDescent="0.3">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s="5">
        <v>1714.55</v>
      </c>
      <c r="U5147" t="s">
        <v>24</v>
      </c>
      <c r="V5147" s="5">
        <f>IFERROR(VALUE(TRIM(TelcoData2[[#This Row],[TotalCharges]])),"")</f>
        <v>1714.55</v>
      </c>
      <c r="W5147">
        <f>IF(TelcoData2[[#This Row],[Churn]]="Yes",1,0)</f>
        <v>0</v>
      </c>
      <c r="X5147" t="str">
        <f>IF(TelcoData2[[#This Row],[tenure]]&lt;=12,"0-12 Months",
IF(TelcoData2[[#This Row],[tenure]]&lt;=24,"13-24 Months",
IF(TelcoData2[[#This Row],[tenure]]&lt;=36,"25-36 Months",
IF(TelcoData2[[#This Row],[tenure]]&lt;=48,"37-48 Months",
IF(TelcoData2[[#This Row],[tenure]]&lt;=60,"49-60 Months",
"61-72 Months")))))</f>
        <v>61-72 Months</v>
      </c>
    </row>
    <row r="5148" spans="1:24" x14ac:dyDescent="0.3">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s="5">
        <v>893.2</v>
      </c>
      <c r="U5148" t="s">
        <v>24</v>
      </c>
      <c r="V5148" s="5">
        <f>IFERROR(VALUE(TRIM(TelcoData2[[#This Row],[TotalCharges]])),"")</f>
        <v>893.2</v>
      </c>
      <c r="W5148">
        <f>IF(TelcoData2[[#This Row],[Churn]]="Yes",1,0)</f>
        <v>0</v>
      </c>
      <c r="X5148" t="str">
        <f>IF(TelcoData2[[#This Row],[tenure]]&lt;=12,"0-12 Months",
IF(TelcoData2[[#This Row],[tenure]]&lt;=24,"13-24 Months",
IF(TelcoData2[[#This Row],[tenure]]&lt;=36,"25-36 Months",
IF(TelcoData2[[#This Row],[tenure]]&lt;=48,"37-48 Months",
IF(TelcoData2[[#This Row],[tenure]]&lt;=60,"49-60 Months",
"61-72 Months")))))</f>
        <v>0-12 Months</v>
      </c>
    </row>
    <row r="5149" spans="1:24" x14ac:dyDescent="0.3">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s="5">
        <v>810.85</v>
      </c>
      <c r="U5149" t="s">
        <v>24</v>
      </c>
      <c r="V5149" s="5">
        <f>IFERROR(VALUE(TRIM(TelcoData2[[#This Row],[TotalCharges]])),"")</f>
        <v>810.85</v>
      </c>
      <c r="W5149">
        <f>IF(TelcoData2[[#This Row],[Churn]]="Yes",1,0)</f>
        <v>0</v>
      </c>
      <c r="X5149" t="str">
        <f>IF(TelcoData2[[#This Row],[tenure]]&lt;=12,"0-12 Months",
IF(TelcoData2[[#This Row],[tenure]]&lt;=24,"13-24 Months",
IF(TelcoData2[[#This Row],[tenure]]&lt;=36,"25-36 Months",
IF(TelcoData2[[#This Row],[tenure]]&lt;=48,"37-48 Months",
IF(TelcoData2[[#This Row],[tenure]]&lt;=60,"49-60 Months",
"61-72 Months")))))</f>
        <v>25-36 Months</v>
      </c>
    </row>
    <row r="5150" spans="1:24" x14ac:dyDescent="0.3">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s="5">
        <v>6347.55</v>
      </c>
      <c r="U5150" t="s">
        <v>24</v>
      </c>
      <c r="V5150" s="5">
        <f>IFERROR(VALUE(TRIM(TelcoData2[[#This Row],[TotalCharges]])),"")</f>
        <v>6347.55</v>
      </c>
      <c r="W5150">
        <f>IF(TelcoData2[[#This Row],[Churn]]="Yes",1,0)</f>
        <v>0</v>
      </c>
      <c r="X5150" t="str">
        <f>IF(TelcoData2[[#This Row],[tenure]]&lt;=12,"0-12 Months",
IF(TelcoData2[[#This Row],[tenure]]&lt;=24,"13-24 Months",
IF(TelcoData2[[#This Row],[tenure]]&lt;=36,"25-36 Months",
IF(TelcoData2[[#This Row],[tenure]]&lt;=48,"37-48 Months",
IF(TelcoData2[[#This Row],[tenure]]&lt;=60,"49-60 Months",
"61-72 Months")))))</f>
        <v>61-72 Months</v>
      </c>
    </row>
    <row r="5151" spans="1:24" x14ac:dyDescent="0.3">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s="5">
        <v>1123.6500000000001</v>
      </c>
      <c r="U5151" t="s">
        <v>24</v>
      </c>
      <c r="V5151" s="5">
        <f>IFERROR(VALUE(TRIM(TelcoData2[[#This Row],[TotalCharges]])),"")</f>
        <v>1123.6500000000001</v>
      </c>
      <c r="W5151">
        <f>IF(TelcoData2[[#This Row],[Churn]]="Yes",1,0)</f>
        <v>0</v>
      </c>
      <c r="X5151" t="str">
        <f>IF(TelcoData2[[#This Row],[tenure]]&lt;=12,"0-12 Months",
IF(TelcoData2[[#This Row],[tenure]]&lt;=24,"13-24 Months",
IF(TelcoData2[[#This Row],[tenure]]&lt;=36,"25-36 Months",
IF(TelcoData2[[#This Row],[tenure]]&lt;=48,"37-48 Months",
IF(TelcoData2[[#This Row],[tenure]]&lt;=60,"49-60 Months",
"61-72 Months")))))</f>
        <v>61-72 Months</v>
      </c>
    </row>
    <row r="5152" spans="1:24" x14ac:dyDescent="0.3">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s="5">
        <v>43.15</v>
      </c>
      <c r="U5152" t="s">
        <v>24</v>
      </c>
      <c r="V5152" s="5">
        <f>IFERROR(VALUE(TRIM(TelcoData2[[#This Row],[TotalCharges]])),"")</f>
        <v>43.15</v>
      </c>
      <c r="W5152">
        <f>IF(TelcoData2[[#This Row],[Churn]]="Yes",1,0)</f>
        <v>0</v>
      </c>
      <c r="X5152" t="str">
        <f>IF(TelcoData2[[#This Row],[tenure]]&lt;=12,"0-12 Months",
IF(TelcoData2[[#This Row],[tenure]]&lt;=24,"13-24 Months",
IF(TelcoData2[[#This Row],[tenure]]&lt;=36,"25-36 Months",
IF(TelcoData2[[#This Row],[tenure]]&lt;=48,"37-48 Months",
IF(TelcoData2[[#This Row],[tenure]]&lt;=60,"49-60 Months",
"61-72 Months")))))</f>
        <v>0-12 Months</v>
      </c>
    </row>
    <row r="5153" spans="1:24" x14ac:dyDescent="0.3">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s="5">
        <v>35.1</v>
      </c>
      <c r="U5153" t="s">
        <v>24</v>
      </c>
      <c r="V5153" s="5">
        <f>IFERROR(VALUE(TRIM(TelcoData2[[#This Row],[TotalCharges]])),"")</f>
        <v>35.1</v>
      </c>
      <c r="W5153">
        <f>IF(TelcoData2[[#This Row],[Churn]]="Yes",1,0)</f>
        <v>0</v>
      </c>
      <c r="X5153" t="str">
        <f>IF(TelcoData2[[#This Row],[tenure]]&lt;=12,"0-12 Months",
IF(TelcoData2[[#This Row],[tenure]]&lt;=24,"13-24 Months",
IF(TelcoData2[[#This Row],[tenure]]&lt;=36,"25-36 Months",
IF(TelcoData2[[#This Row],[tenure]]&lt;=48,"37-48 Months",
IF(TelcoData2[[#This Row],[tenure]]&lt;=60,"49-60 Months",
"61-72 Months")))))</f>
        <v>0-12 Months</v>
      </c>
    </row>
    <row r="5154" spans="1:24" x14ac:dyDescent="0.3">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s="5">
        <v>1388</v>
      </c>
      <c r="U5154" t="s">
        <v>24</v>
      </c>
      <c r="V5154" s="5">
        <f>IFERROR(VALUE(TRIM(TelcoData2[[#This Row],[TotalCharges]])),"")</f>
        <v>1388</v>
      </c>
      <c r="W5154">
        <f>IF(TelcoData2[[#This Row],[Churn]]="Yes",1,0)</f>
        <v>0</v>
      </c>
      <c r="X5154" t="str">
        <f>IF(TelcoData2[[#This Row],[tenure]]&lt;=12,"0-12 Months",
IF(TelcoData2[[#This Row],[tenure]]&lt;=24,"13-24 Months",
IF(TelcoData2[[#This Row],[tenure]]&lt;=36,"25-36 Months",
IF(TelcoData2[[#This Row],[tenure]]&lt;=48,"37-48 Months",
IF(TelcoData2[[#This Row],[tenure]]&lt;=60,"49-60 Months",
"61-72 Months")))))</f>
        <v>49-60 Months</v>
      </c>
    </row>
    <row r="5155" spans="1:24" x14ac:dyDescent="0.3">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s="5">
        <v>3851.45</v>
      </c>
      <c r="U5155" t="s">
        <v>24</v>
      </c>
      <c r="V5155" s="5">
        <f>IFERROR(VALUE(TRIM(TelcoData2[[#This Row],[TotalCharges]])),"")</f>
        <v>3851.45</v>
      </c>
      <c r="W5155">
        <f>IF(TelcoData2[[#This Row],[Churn]]="Yes",1,0)</f>
        <v>0</v>
      </c>
      <c r="X5155" t="str">
        <f>IF(TelcoData2[[#This Row],[tenure]]&lt;=12,"0-12 Months",
IF(TelcoData2[[#This Row],[tenure]]&lt;=24,"13-24 Months",
IF(TelcoData2[[#This Row],[tenure]]&lt;=36,"25-36 Months",
IF(TelcoData2[[#This Row],[tenure]]&lt;=48,"37-48 Months",
IF(TelcoData2[[#This Row],[tenure]]&lt;=60,"49-60 Months",
"61-72 Months")))))</f>
        <v>37-48 Months</v>
      </c>
    </row>
    <row r="5156" spans="1:24" x14ac:dyDescent="0.3">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s="5">
        <v>1743.5</v>
      </c>
      <c r="U5156" t="s">
        <v>23</v>
      </c>
      <c r="V5156" s="5">
        <f>IFERROR(VALUE(TRIM(TelcoData2[[#This Row],[TotalCharges]])),"")</f>
        <v>1743.5</v>
      </c>
      <c r="W5156">
        <f>IF(TelcoData2[[#This Row],[Churn]]="Yes",1,0)</f>
        <v>1</v>
      </c>
      <c r="X5156" t="str">
        <f>IF(TelcoData2[[#This Row],[tenure]]&lt;=12,"0-12 Months",
IF(TelcoData2[[#This Row],[tenure]]&lt;=24,"13-24 Months",
IF(TelcoData2[[#This Row],[tenure]]&lt;=36,"25-36 Months",
IF(TelcoData2[[#This Row],[tenure]]&lt;=48,"37-48 Months",
IF(TelcoData2[[#This Row],[tenure]]&lt;=60,"49-60 Months",
"61-72 Months")))))</f>
        <v>13-24 Months</v>
      </c>
    </row>
    <row r="5157" spans="1:24" x14ac:dyDescent="0.3">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s="5">
        <v>2638.1</v>
      </c>
      <c r="U5157" t="s">
        <v>24</v>
      </c>
      <c r="V5157" s="5">
        <f>IFERROR(VALUE(TRIM(TelcoData2[[#This Row],[TotalCharges]])),"")</f>
        <v>2638.1</v>
      </c>
      <c r="W5157">
        <f>IF(TelcoData2[[#This Row],[Churn]]="Yes",1,0)</f>
        <v>0</v>
      </c>
      <c r="X5157" t="str">
        <f>IF(TelcoData2[[#This Row],[tenure]]&lt;=12,"0-12 Months",
IF(TelcoData2[[#This Row],[tenure]]&lt;=24,"13-24 Months",
IF(TelcoData2[[#This Row],[tenure]]&lt;=36,"25-36 Months",
IF(TelcoData2[[#This Row],[tenure]]&lt;=48,"37-48 Months",
IF(TelcoData2[[#This Row],[tenure]]&lt;=60,"49-60 Months",
"61-72 Months")))))</f>
        <v>25-36 Months</v>
      </c>
    </row>
    <row r="5158" spans="1:24" x14ac:dyDescent="0.3">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s="5">
        <v>946.95</v>
      </c>
      <c r="U5158" t="s">
        <v>24</v>
      </c>
      <c r="V5158" s="5">
        <f>IFERROR(VALUE(TRIM(TelcoData2[[#This Row],[TotalCharges]])),"")</f>
        <v>946.95</v>
      </c>
      <c r="W5158">
        <f>IF(TelcoData2[[#This Row],[Churn]]="Yes",1,0)</f>
        <v>0</v>
      </c>
      <c r="X5158" t="str">
        <f>IF(TelcoData2[[#This Row],[tenure]]&lt;=12,"0-12 Months",
IF(TelcoData2[[#This Row],[tenure]]&lt;=24,"13-24 Months",
IF(TelcoData2[[#This Row],[tenure]]&lt;=36,"25-36 Months",
IF(TelcoData2[[#This Row],[tenure]]&lt;=48,"37-48 Months",
IF(TelcoData2[[#This Row],[tenure]]&lt;=60,"49-60 Months",
"61-72 Months")))))</f>
        <v>13-24 Months</v>
      </c>
    </row>
    <row r="5159" spans="1:24" x14ac:dyDescent="0.3">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s="5">
        <v>1114.8499999999999</v>
      </c>
      <c r="U5159" t="s">
        <v>24</v>
      </c>
      <c r="V5159" s="5">
        <f>IFERROR(VALUE(TRIM(TelcoData2[[#This Row],[TotalCharges]])),"")</f>
        <v>1114.8499999999999</v>
      </c>
      <c r="W5159">
        <f>IF(TelcoData2[[#This Row],[Churn]]="Yes",1,0)</f>
        <v>0</v>
      </c>
      <c r="X5159" t="str">
        <f>IF(TelcoData2[[#This Row],[tenure]]&lt;=12,"0-12 Months",
IF(TelcoData2[[#This Row],[tenure]]&lt;=24,"13-24 Months",
IF(TelcoData2[[#This Row],[tenure]]&lt;=36,"25-36 Months",
IF(TelcoData2[[#This Row],[tenure]]&lt;=48,"37-48 Months",
IF(TelcoData2[[#This Row],[tenure]]&lt;=60,"49-60 Months",
"61-72 Months")))))</f>
        <v>13-24 Months</v>
      </c>
    </row>
    <row r="5160" spans="1:24" x14ac:dyDescent="0.3">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s="5">
        <v>1777.6</v>
      </c>
      <c r="U5160" t="s">
        <v>24</v>
      </c>
      <c r="V5160" s="5">
        <f>IFERROR(VALUE(TRIM(TelcoData2[[#This Row],[TotalCharges]])),"")</f>
        <v>1777.6</v>
      </c>
      <c r="W5160">
        <f>IF(TelcoData2[[#This Row],[Churn]]="Yes",1,0)</f>
        <v>0</v>
      </c>
      <c r="X5160" t="str">
        <f>IF(TelcoData2[[#This Row],[tenure]]&lt;=12,"0-12 Months",
IF(TelcoData2[[#This Row],[tenure]]&lt;=24,"13-24 Months",
IF(TelcoData2[[#This Row],[tenure]]&lt;=36,"25-36 Months",
IF(TelcoData2[[#This Row],[tenure]]&lt;=48,"37-48 Months",
IF(TelcoData2[[#This Row],[tenure]]&lt;=60,"49-60 Months",
"61-72 Months")))))</f>
        <v>61-72 Months</v>
      </c>
    </row>
    <row r="5161" spans="1:24" x14ac:dyDescent="0.3">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s="5">
        <v>684.85</v>
      </c>
      <c r="U5161" t="s">
        <v>24</v>
      </c>
      <c r="V5161" s="5">
        <f>IFERROR(VALUE(TRIM(TelcoData2[[#This Row],[TotalCharges]])),"")</f>
        <v>684.85</v>
      </c>
      <c r="W5161">
        <f>IF(TelcoData2[[#This Row],[Churn]]="Yes",1,0)</f>
        <v>0</v>
      </c>
      <c r="X5161" t="str">
        <f>IF(TelcoData2[[#This Row],[tenure]]&lt;=12,"0-12 Months",
IF(TelcoData2[[#This Row],[tenure]]&lt;=24,"13-24 Months",
IF(TelcoData2[[#This Row],[tenure]]&lt;=36,"25-36 Months",
IF(TelcoData2[[#This Row],[tenure]]&lt;=48,"37-48 Months",
IF(TelcoData2[[#This Row],[tenure]]&lt;=60,"49-60 Months",
"61-72 Months")))))</f>
        <v>0-12 Months</v>
      </c>
    </row>
    <row r="5162" spans="1:24" x14ac:dyDescent="0.3">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s="5">
        <v>74.349999999999994</v>
      </c>
      <c r="U5162" t="s">
        <v>24</v>
      </c>
      <c r="V5162" s="5">
        <f>IFERROR(VALUE(TRIM(TelcoData2[[#This Row],[TotalCharges]])),"")</f>
        <v>74.349999999999994</v>
      </c>
      <c r="W5162">
        <f>IF(TelcoData2[[#This Row],[Churn]]="Yes",1,0)</f>
        <v>0</v>
      </c>
      <c r="X5162" t="str">
        <f>IF(TelcoData2[[#This Row],[tenure]]&lt;=12,"0-12 Months",
IF(TelcoData2[[#This Row],[tenure]]&lt;=24,"13-24 Months",
IF(TelcoData2[[#This Row],[tenure]]&lt;=36,"25-36 Months",
IF(TelcoData2[[#This Row],[tenure]]&lt;=48,"37-48 Months",
IF(TelcoData2[[#This Row],[tenure]]&lt;=60,"49-60 Months",
"61-72 Months")))))</f>
        <v>0-12 Months</v>
      </c>
    </row>
    <row r="5163" spans="1:24" x14ac:dyDescent="0.3">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s="5">
        <v>1312.45</v>
      </c>
      <c r="U5163" t="s">
        <v>24</v>
      </c>
      <c r="V5163" s="5">
        <f>IFERROR(VALUE(TRIM(TelcoData2[[#This Row],[TotalCharges]])),"")</f>
        <v>1312.45</v>
      </c>
      <c r="W5163">
        <f>IF(TelcoData2[[#This Row],[Churn]]="Yes",1,0)</f>
        <v>0</v>
      </c>
      <c r="X5163" t="str">
        <f>IF(TelcoData2[[#This Row],[tenure]]&lt;=12,"0-12 Months",
IF(TelcoData2[[#This Row],[tenure]]&lt;=24,"13-24 Months",
IF(TelcoData2[[#This Row],[tenure]]&lt;=36,"25-36 Months",
IF(TelcoData2[[#This Row],[tenure]]&lt;=48,"37-48 Months",
IF(TelcoData2[[#This Row],[tenure]]&lt;=60,"49-60 Months",
"61-72 Months")))))</f>
        <v>13-24 Months</v>
      </c>
    </row>
    <row r="5164" spans="1:24" x14ac:dyDescent="0.3">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s="5">
        <v>159.19999999999999</v>
      </c>
      <c r="U5164" t="s">
        <v>24</v>
      </c>
      <c r="V5164" s="5">
        <f>IFERROR(VALUE(TRIM(TelcoData2[[#This Row],[TotalCharges]])),"")</f>
        <v>159.19999999999999</v>
      </c>
      <c r="W5164">
        <f>IF(TelcoData2[[#This Row],[Churn]]="Yes",1,0)</f>
        <v>0</v>
      </c>
      <c r="X5164" t="str">
        <f>IF(TelcoData2[[#This Row],[tenure]]&lt;=12,"0-12 Months",
IF(TelcoData2[[#This Row],[tenure]]&lt;=24,"13-24 Months",
IF(TelcoData2[[#This Row],[tenure]]&lt;=36,"25-36 Months",
IF(TelcoData2[[#This Row],[tenure]]&lt;=48,"37-48 Months",
IF(TelcoData2[[#This Row],[tenure]]&lt;=60,"49-60 Months",
"61-72 Months")))))</f>
        <v>0-12 Months</v>
      </c>
    </row>
    <row r="5165" spans="1:24" x14ac:dyDescent="0.3">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s="5">
        <v>610.20000000000005</v>
      </c>
      <c r="U5165" t="s">
        <v>24</v>
      </c>
      <c r="V5165" s="5">
        <f>IFERROR(VALUE(TRIM(TelcoData2[[#This Row],[TotalCharges]])),"")</f>
        <v>610.20000000000005</v>
      </c>
      <c r="W5165">
        <f>IF(TelcoData2[[#This Row],[Churn]]="Yes",1,0)</f>
        <v>0</v>
      </c>
      <c r="X5165" t="str">
        <f>IF(TelcoData2[[#This Row],[tenure]]&lt;=12,"0-12 Months",
IF(TelcoData2[[#This Row],[tenure]]&lt;=24,"13-24 Months",
IF(TelcoData2[[#This Row],[tenure]]&lt;=36,"25-36 Months",
IF(TelcoData2[[#This Row],[tenure]]&lt;=48,"37-48 Months",
IF(TelcoData2[[#This Row],[tenure]]&lt;=60,"49-60 Months",
"61-72 Months")))))</f>
        <v>13-24 Months</v>
      </c>
    </row>
    <row r="5166" spans="1:24" x14ac:dyDescent="0.3">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s="5">
        <v>404.35</v>
      </c>
      <c r="U5166" t="s">
        <v>24</v>
      </c>
      <c r="V5166" s="5">
        <f>IFERROR(VALUE(TRIM(TelcoData2[[#This Row],[TotalCharges]])),"")</f>
        <v>404.35</v>
      </c>
      <c r="W5166">
        <f>IF(TelcoData2[[#This Row],[Churn]]="Yes",1,0)</f>
        <v>0</v>
      </c>
      <c r="X5166" t="str">
        <f>IF(TelcoData2[[#This Row],[tenure]]&lt;=12,"0-12 Months",
IF(TelcoData2[[#This Row],[tenure]]&lt;=24,"13-24 Months",
IF(TelcoData2[[#This Row],[tenure]]&lt;=36,"25-36 Months",
IF(TelcoData2[[#This Row],[tenure]]&lt;=48,"37-48 Months",
IF(TelcoData2[[#This Row],[tenure]]&lt;=60,"49-60 Months",
"61-72 Months")))))</f>
        <v>0-12 Months</v>
      </c>
    </row>
    <row r="5167" spans="1:24" x14ac:dyDescent="0.3">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s="5">
        <v>69.650000000000006</v>
      </c>
      <c r="U5167" t="s">
        <v>23</v>
      </c>
      <c r="V5167" s="5">
        <f>IFERROR(VALUE(TRIM(TelcoData2[[#This Row],[TotalCharges]])),"")</f>
        <v>69.650000000000006</v>
      </c>
      <c r="W5167">
        <f>IF(TelcoData2[[#This Row],[Churn]]="Yes",1,0)</f>
        <v>1</v>
      </c>
      <c r="X5167" t="str">
        <f>IF(TelcoData2[[#This Row],[tenure]]&lt;=12,"0-12 Months",
IF(TelcoData2[[#This Row],[tenure]]&lt;=24,"13-24 Months",
IF(TelcoData2[[#This Row],[tenure]]&lt;=36,"25-36 Months",
IF(TelcoData2[[#This Row],[tenure]]&lt;=48,"37-48 Months",
IF(TelcoData2[[#This Row],[tenure]]&lt;=60,"49-60 Months",
"61-72 Months")))))</f>
        <v>0-12 Months</v>
      </c>
    </row>
    <row r="5168" spans="1:24" x14ac:dyDescent="0.3">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s="5">
        <v>6363.45</v>
      </c>
      <c r="U5168" t="s">
        <v>24</v>
      </c>
      <c r="V5168" s="5">
        <f>IFERROR(VALUE(TRIM(TelcoData2[[#This Row],[TotalCharges]])),"")</f>
        <v>6363.45</v>
      </c>
      <c r="W5168">
        <f>IF(TelcoData2[[#This Row],[Churn]]="Yes",1,0)</f>
        <v>0</v>
      </c>
      <c r="X5168" t="str">
        <f>IF(TelcoData2[[#This Row],[tenure]]&lt;=12,"0-12 Months",
IF(TelcoData2[[#This Row],[tenure]]&lt;=24,"13-24 Months",
IF(TelcoData2[[#This Row],[tenure]]&lt;=36,"25-36 Months",
IF(TelcoData2[[#This Row],[tenure]]&lt;=48,"37-48 Months",
IF(TelcoData2[[#This Row],[tenure]]&lt;=60,"49-60 Months",
"61-72 Months")))))</f>
        <v>61-72 Months</v>
      </c>
    </row>
    <row r="5169" spans="1:24" x14ac:dyDescent="0.3">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s="5">
        <v>4124.6499999999996</v>
      </c>
      <c r="U5169" t="s">
        <v>24</v>
      </c>
      <c r="V5169" s="5">
        <f>IFERROR(VALUE(TRIM(TelcoData2[[#This Row],[TotalCharges]])),"")</f>
        <v>4124.6499999999996</v>
      </c>
      <c r="W5169">
        <f>IF(TelcoData2[[#This Row],[Churn]]="Yes",1,0)</f>
        <v>0</v>
      </c>
      <c r="X5169" t="str">
        <f>IF(TelcoData2[[#This Row],[tenure]]&lt;=12,"0-12 Months",
IF(TelcoData2[[#This Row],[tenure]]&lt;=24,"13-24 Months",
IF(TelcoData2[[#This Row],[tenure]]&lt;=36,"25-36 Months",
IF(TelcoData2[[#This Row],[tenure]]&lt;=48,"37-48 Months",
IF(TelcoData2[[#This Row],[tenure]]&lt;=60,"49-60 Months",
"61-72 Months")))))</f>
        <v>49-60 Months</v>
      </c>
    </row>
    <row r="5170" spans="1:24" x14ac:dyDescent="0.3">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s="5">
        <v>713.1</v>
      </c>
      <c r="U5170" t="s">
        <v>23</v>
      </c>
      <c r="V5170" s="5">
        <f>IFERROR(VALUE(TRIM(TelcoData2[[#This Row],[TotalCharges]])),"")</f>
        <v>713.1</v>
      </c>
      <c r="W5170">
        <f>IF(TelcoData2[[#This Row],[Churn]]="Yes",1,0)</f>
        <v>1</v>
      </c>
      <c r="X5170" t="str">
        <f>IF(TelcoData2[[#This Row],[tenure]]&lt;=12,"0-12 Months",
IF(TelcoData2[[#This Row],[tenure]]&lt;=24,"13-24 Months",
IF(TelcoData2[[#This Row],[tenure]]&lt;=36,"25-36 Months",
IF(TelcoData2[[#This Row],[tenure]]&lt;=48,"37-48 Months",
IF(TelcoData2[[#This Row],[tenure]]&lt;=60,"49-60 Months",
"61-72 Months")))))</f>
        <v>0-12 Months</v>
      </c>
    </row>
    <row r="5171" spans="1:24" x14ac:dyDescent="0.3">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s="5">
        <v>950.75</v>
      </c>
      <c r="U5171" t="s">
        <v>24</v>
      </c>
      <c r="V5171" s="5">
        <f>IFERROR(VALUE(TRIM(TelcoData2[[#This Row],[TotalCharges]])),"")</f>
        <v>950.75</v>
      </c>
      <c r="W5171">
        <f>IF(TelcoData2[[#This Row],[Churn]]="Yes",1,0)</f>
        <v>0</v>
      </c>
      <c r="X5171" t="str">
        <f>IF(TelcoData2[[#This Row],[tenure]]&lt;=12,"0-12 Months",
IF(TelcoData2[[#This Row],[tenure]]&lt;=24,"13-24 Months",
IF(TelcoData2[[#This Row],[tenure]]&lt;=36,"25-36 Months",
IF(TelcoData2[[#This Row],[tenure]]&lt;=48,"37-48 Months",
IF(TelcoData2[[#This Row],[tenure]]&lt;=60,"49-60 Months",
"61-72 Months")))))</f>
        <v>13-24 Months</v>
      </c>
    </row>
    <row r="5172" spans="1:24" x14ac:dyDescent="0.3">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s="5">
        <v>19.649999999999999</v>
      </c>
      <c r="U5172" t="s">
        <v>24</v>
      </c>
      <c r="V5172" s="5">
        <f>IFERROR(VALUE(TRIM(TelcoData2[[#This Row],[TotalCharges]])),"")</f>
        <v>19.649999999999999</v>
      </c>
      <c r="W5172">
        <f>IF(TelcoData2[[#This Row],[Churn]]="Yes",1,0)</f>
        <v>0</v>
      </c>
      <c r="X5172" t="str">
        <f>IF(TelcoData2[[#This Row],[tenure]]&lt;=12,"0-12 Months",
IF(TelcoData2[[#This Row],[tenure]]&lt;=24,"13-24 Months",
IF(TelcoData2[[#This Row],[tenure]]&lt;=36,"25-36 Months",
IF(TelcoData2[[#This Row],[tenure]]&lt;=48,"37-48 Months",
IF(TelcoData2[[#This Row],[tenure]]&lt;=60,"49-60 Months",
"61-72 Months")))))</f>
        <v>0-12 Months</v>
      </c>
    </row>
    <row r="5173" spans="1:24" x14ac:dyDescent="0.3">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s="5">
        <v>505.95</v>
      </c>
      <c r="U5173" t="s">
        <v>24</v>
      </c>
      <c r="V5173" s="5">
        <f>IFERROR(VALUE(TRIM(TelcoData2[[#This Row],[TotalCharges]])),"")</f>
        <v>505.95</v>
      </c>
      <c r="W5173">
        <f>IF(TelcoData2[[#This Row],[Churn]]="Yes",1,0)</f>
        <v>0</v>
      </c>
      <c r="X5173" t="str">
        <f>IF(TelcoData2[[#This Row],[tenure]]&lt;=12,"0-12 Months",
IF(TelcoData2[[#This Row],[tenure]]&lt;=24,"13-24 Months",
IF(TelcoData2[[#This Row],[tenure]]&lt;=36,"25-36 Months",
IF(TelcoData2[[#This Row],[tenure]]&lt;=48,"37-48 Months",
IF(TelcoData2[[#This Row],[tenure]]&lt;=60,"49-60 Months",
"61-72 Months")))))</f>
        <v>0-12 Months</v>
      </c>
    </row>
    <row r="5174" spans="1:24" x14ac:dyDescent="0.3">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s="5">
        <v>1149.6500000000001</v>
      </c>
      <c r="U5174" t="s">
        <v>24</v>
      </c>
      <c r="V5174" s="5">
        <f>IFERROR(VALUE(TRIM(TelcoData2[[#This Row],[TotalCharges]])),"")</f>
        <v>1149.6500000000001</v>
      </c>
      <c r="W5174">
        <f>IF(TelcoData2[[#This Row],[Churn]]="Yes",1,0)</f>
        <v>0</v>
      </c>
      <c r="X5174" t="str">
        <f>IF(TelcoData2[[#This Row],[tenure]]&lt;=12,"0-12 Months",
IF(TelcoData2[[#This Row],[tenure]]&lt;=24,"13-24 Months",
IF(TelcoData2[[#This Row],[tenure]]&lt;=36,"25-36 Months",
IF(TelcoData2[[#This Row],[tenure]]&lt;=48,"37-48 Months",
IF(TelcoData2[[#This Row],[tenure]]&lt;=60,"49-60 Months",
"61-72 Months")))))</f>
        <v>49-60 Months</v>
      </c>
    </row>
    <row r="5175" spans="1:24" x14ac:dyDescent="0.3">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s="5">
        <v>169.65</v>
      </c>
      <c r="U5175" t="s">
        <v>24</v>
      </c>
      <c r="V5175" s="5">
        <f>IFERROR(VALUE(TRIM(TelcoData2[[#This Row],[TotalCharges]])),"")</f>
        <v>169.65</v>
      </c>
      <c r="W5175">
        <f>IF(TelcoData2[[#This Row],[Churn]]="Yes",1,0)</f>
        <v>0</v>
      </c>
      <c r="X5175" t="str">
        <f>IF(TelcoData2[[#This Row],[tenure]]&lt;=12,"0-12 Months",
IF(TelcoData2[[#This Row],[tenure]]&lt;=24,"13-24 Months",
IF(TelcoData2[[#This Row],[tenure]]&lt;=36,"25-36 Months",
IF(TelcoData2[[#This Row],[tenure]]&lt;=48,"37-48 Months",
IF(TelcoData2[[#This Row],[tenure]]&lt;=60,"49-60 Months",
"61-72 Months")))))</f>
        <v>0-12 Months</v>
      </c>
    </row>
    <row r="5176" spans="1:24" x14ac:dyDescent="0.3">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s="5">
        <v>526.70000000000005</v>
      </c>
      <c r="U5176" t="s">
        <v>23</v>
      </c>
      <c r="V5176" s="5">
        <f>IFERROR(VALUE(TRIM(TelcoData2[[#This Row],[TotalCharges]])),"")</f>
        <v>526.70000000000005</v>
      </c>
      <c r="W5176">
        <f>IF(TelcoData2[[#This Row],[Churn]]="Yes",1,0)</f>
        <v>1</v>
      </c>
      <c r="X5176" t="str">
        <f>IF(TelcoData2[[#This Row],[tenure]]&lt;=12,"0-12 Months",
IF(TelcoData2[[#This Row],[tenure]]&lt;=24,"13-24 Months",
IF(TelcoData2[[#This Row],[tenure]]&lt;=36,"25-36 Months",
IF(TelcoData2[[#This Row],[tenure]]&lt;=48,"37-48 Months",
IF(TelcoData2[[#This Row],[tenure]]&lt;=60,"49-60 Months",
"61-72 Months")))))</f>
        <v>0-12 Months</v>
      </c>
    </row>
    <row r="5177" spans="1:24" x14ac:dyDescent="0.3">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s="5">
        <v>393.15</v>
      </c>
      <c r="U5177" t="s">
        <v>24</v>
      </c>
      <c r="V5177" s="5">
        <f>IFERROR(VALUE(TRIM(TelcoData2[[#This Row],[TotalCharges]])),"")</f>
        <v>393.15</v>
      </c>
      <c r="W5177">
        <f>IF(TelcoData2[[#This Row],[Churn]]="Yes",1,0)</f>
        <v>0</v>
      </c>
      <c r="X5177" t="str">
        <f>IF(TelcoData2[[#This Row],[tenure]]&lt;=12,"0-12 Months",
IF(TelcoData2[[#This Row],[tenure]]&lt;=24,"13-24 Months",
IF(TelcoData2[[#This Row],[tenure]]&lt;=36,"25-36 Months",
IF(TelcoData2[[#This Row],[tenure]]&lt;=48,"37-48 Months",
IF(TelcoData2[[#This Row],[tenure]]&lt;=60,"49-60 Months",
"61-72 Months")))))</f>
        <v>13-24 Months</v>
      </c>
    </row>
    <row r="5178" spans="1:24" x14ac:dyDescent="0.3">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s="5">
        <v>1147</v>
      </c>
      <c r="U5178" t="s">
        <v>24</v>
      </c>
      <c r="V5178" s="5">
        <f>IFERROR(VALUE(TRIM(TelcoData2[[#This Row],[TotalCharges]])),"")</f>
        <v>1147</v>
      </c>
      <c r="W5178">
        <f>IF(TelcoData2[[#This Row],[Churn]]="Yes",1,0)</f>
        <v>0</v>
      </c>
      <c r="X5178" t="str">
        <f>IF(TelcoData2[[#This Row],[tenure]]&lt;=12,"0-12 Months",
IF(TelcoData2[[#This Row],[tenure]]&lt;=24,"13-24 Months",
IF(TelcoData2[[#This Row],[tenure]]&lt;=36,"25-36 Months",
IF(TelcoData2[[#This Row],[tenure]]&lt;=48,"37-48 Months",
IF(TelcoData2[[#This Row],[tenure]]&lt;=60,"49-60 Months",
"61-72 Months")))))</f>
        <v>25-36 Months</v>
      </c>
    </row>
    <row r="5179" spans="1:24" x14ac:dyDescent="0.3">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s="5">
        <v>3021.6</v>
      </c>
      <c r="U5179" t="s">
        <v>23</v>
      </c>
      <c r="V5179" s="5">
        <f>IFERROR(VALUE(TRIM(TelcoData2[[#This Row],[TotalCharges]])),"")</f>
        <v>3021.6</v>
      </c>
      <c r="W5179">
        <f>IF(TelcoData2[[#This Row],[Churn]]="Yes",1,0)</f>
        <v>1</v>
      </c>
      <c r="X5179" t="str">
        <f>IF(TelcoData2[[#This Row],[tenure]]&lt;=12,"0-12 Months",
IF(TelcoData2[[#This Row],[tenure]]&lt;=24,"13-24 Months",
IF(TelcoData2[[#This Row],[tenure]]&lt;=36,"25-36 Months",
IF(TelcoData2[[#This Row],[tenure]]&lt;=48,"37-48 Months",
IF(TelcoData2[[#This Row],[tenure]]&lt;=60,"49-60 Months",
"61-72 Months")))))</f>
        <v>25-36 Months</v>
      </c>
    </row>
    <row r="5180" spans="1:24" x14ac:dyDescent="0.3">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s="5">
        <v>5718.2</v>
      </c>
      <c r="U5180" t="s">
        <v>24</v>
      </c>
      <c r="V5180" s="5">
        <f>IFERROR(VALUE(TRIM(TelcoData2[[#This Row],[TotalCharges]])),"")</f>
        <v>5718.2</v>
      </c>
      <c r="W5180">
        <f>IF(TelcoData2[[#This Row],[Churn]]="Yes",1,0)</f>
        <v>0</v>
      </c>
      <c r="X5180" t="str">
        <f>IF(TelcoData2[[#This Row],[tenure]]&lt;=12,"0-12 Months",
IF(TelcoData2[[#This Row],[tenure]]&lt;=24,"13-24 Months",
IF(TelcoData2[[#This Row],[tenure]]&lt;=36,"25-36 Months",
IF(TelcoData2[[#This Row],[tenure]]&lt;=48,"37-48 Months",
IF(TelcoData2[[#This Row],[tenure]]&lt;=60,"49-60 Months",
"61-72 Months")))))</f>
        <v>49-60 Months</v>
      </c>
    </row>
    <row r="5181" spans="1:24" x14ac:dyDescent="0.3">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s="5">
        <v>191.35</v>
      </c>
      <c r="U5181" t="s">
        <v>23</v>
      </c>
      <c r="V5181" s="5">
        <f>IFERROR(VALUE(TRIM(TelcoData2[[#This Row],[TotalCharges]])),"")</f>
        <v>191.35</v>
      </c>
      <c r="W5181">
        <f>IF(TelcoData2[[#This Row],[Churn]]="Yes",1,0)</f>
        <v>1</v>
      </c>
      <c r="X5181" t="str">
        <f>IF(TelcoData2[[#This Row],[tenure]]&lt;=12,"0-12 Months",
IF(TelcoData2[[#This Row],[tenure]]&lt;=24,"13-24 Months",
IF(TelcoData2[[#This Row],[tenure]]&lt;=36,"25-36 Months",
IF(TelcoData2[[#This Row],[tenure]]&lt;=48,"37-48 Months",
IF(TelcoData2[[#This Row],[tenure]]&lt;=60,"49-60 Months",
"61-72 Months")))))</f>
        <v>0-12 Months</v>
      </c>
    </row>
    <row r="5182" spans="1:24" x14ac:dyDescent="0.3">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s="5">
        <v>4539.6000000000004</v>
      </c>
      <c r="U5182" t="s">
        <v>24</v>
      </c>
      <c r="V5182" s="5">
        <f>IFERROR(VALUE(TRIM(TelcoData2[[#This Row],[TotalCharges]])),"")</f>
        <v>4539.6000000000004</v>
      </c>
      <c r="W5182">
        <f>IF(TelcoData2[[#This Row],[Churn]]="Yes",1,0)</f>
        <v>0</v>
      </c>
      <c r="X5182" t="str">
        <f>IF(TelcoData2[[#This Row],[tenure]]&lt;=12,"0-12 Months",
IF(TelcoData2[[#This Row],[tenure]]&lt;=24,"13-24 Months",
IF(TelcoData2[[#This Row],[tenure]]&lt;=36,"25-36 Months",
IF(TelcoData2[[#This Row],[tenure]]&lt;=48,"37-48 Months",
IF(TelcoData2[[#This Row],[tenure]]&lt;=60,"49-60 Months",
"61-72 Months")))))</f>
        <v>61-72 Months</v>
      </c>
    </row>
    <row r="5183" spans="1:24" x14ac:dyDescent="0.3">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s="5">
        <v>6397.6</v>
      </c>
      <c r="U5183" t="s">
        <v>24</v>
      </c>
      <c r="V5183" s="5">
        <f>IFERROR(VALUE(TRIM(TelcoData2[[#This Row],[TotalCharges]])),"")</f>
        <v>6397.6</v>
      </c>
      <c r="W5183">
        <f>IF(TelcoData2[[#This Row],[Churn]]="Yes",1,0)</f>
        <v>0</v>
      </c>
      <c r="X5183" t="str">
        <f>IF(TelcoData2[[#This Row],[tenure]]&lt;=12,"0-12 Months",
IF(TelcoData2[[#This Row],[tenure]]&lt;=24,"13-24 Months",
IF(TelcoData2[[#This Row],[tenure]]&lt;=36,"25-36 Months",
IF(TelcoData2[[#This Row],[tenure]]&lt;=48,"37-48 Months",
IF(TelcoData2[[#This Row],[tenure]]&lt;=60,"49-60 Months",
"61-72 Months")))))</f>
        <v>61-72 Months</v>
      </c>
    </row>
    <row r="5184" spans="1:24" x14ac:dyDescent="0.3">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s="5">
        <v>280.39999999999998</v>
      </c>
      <c r="U5184" t="s">
        <v>24</v>
      </c>
      <c r="V5184" s="5">
        <f>IFERROR(VALUE(TRIM(TelcoData2[[#This Row],[TotalCharges]])),"")</f>
        <v>280.39999999999998</v>
      </c>
      <c r="W5184">
        <f>IF(TelcoData2[[#This Row],[Churn]]="Yes",1,0)</f>
        <v>0</v>
      </c>
      <c r="X5184" t="str">
        <f>IF(TelcoData2[[#This Row],[tenure]]&lt;=12,"0-12 Months",
IF(TelcoData2[[#This Row],[tenure]]&lt;=24,"13-24 Months",
IF(TelcoData2[[#This Row],[tenure]]&lt;=36,"25-36 Months",
IF(TelcoData2[[#This Row],[tenure]]&lt;=48,"37-48 Months",
IF(TelcoData2[[#This Row],[tenure]]&lt;=60,"49-60 Months",
"61-72 Months")))))</f>
        <v>0-12 Months</v>
      </c>
    </row>
    <row r="5185" spans="1:24" x14ac:dyDescent="0.3">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s="5">
        <v>2718.3</v>
      </c>
      <c r="U5185" t="s">
        <v>23</v>
      </c>
      <c r="V5185" s="5">
        <f>IFERROR(VALUE(TRIM(TelcoData2[[#This Row],[TotalCharges]])),"")</f>
        <v>2718.3</v>
      </c>
      <c r="W5185">
        <f>IF(TelcoData2[[#This Row],[Churn]]="Yes",1,0)</f>
        <v>1</v>
      </c>
      <c r="X5185" t="str">
        <f>IF(TelcoData2[[#This Row],[tenure]]&lt;=12,"0-12 Months",
IF(TelcoData2[[#This Row],[tenure]]&lt;=24,"13-24 Months",
IF(TelcoData2[[#This Row],[tenure]]&lt;=36,"25-36 Months",
IF(TelcoData2[[#This Row],[tenure]]&lt;=48,"37-48 Months",
IF(TelcoData2[[#This Row],[tenure]]&lt;=60,"49-60 Months",
"61-72 Months")))))</f>
        <v>25-36 Months</v>
      </c>
    </row>
    <row r="5186" spans="1:24" x14ac:dyDescent="0.3">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s="5">
        <v>5711.05</v>
      </c>
      <c r="U5186" t="s">
        <v>24</v>
      </c>
      <c r="V5186" s="5">
        <f>IFERROR(VALUE(TRIM(TelcoData2[[#This Row],[TotalCharges]])),"")</f>
        <v>5711.05</v>
      </c>
      <c r="W5186">
        <f>IF(TelcoData2[[#This Row],[Churn]]="Yes",1,0)</f>
        <v>0</v>
      </c>
      <c r="X5186" t="str">
        <f>IF(TelcoData2[[#This Row],[tenure]]&lt;=12,"0-12 Months",
IF(TelcoData2[[#This Row],[tenure]]&lt;=24,"13-24 Months",
IF(TelcoData2[[#This Row],[tenure]]&lt;=36,"25-36 Months",
IF(TelcoData2[[#This Row],[tenure]]&lt;=48,"37-48 Months",
IF(TelcoData2[[#This Row],[tenure]]&lt;=60,"49-60 Months",
"61-72 Months")))))</f>
        <v>61-72 Months</v>
      </c>
    </row>
    <row r="5187" spans="1:24" x14ac:dyDescent="0.3">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s="5">
        <v>3478.15</v>
      </c>
      <c r="U5187" t="s">
        <v>24</v>
      </c>
      <c r="V5187" s="5">
        <f>IFERROR(VALUE(TRIM(TelcoData2[[#This Row],[TotalCharges]])),"")</f>
        <v>3478.15</v>
      </c>
      <c r="W5187">
        <f>IF(TelcoData2[[#This Row],[Churn]]="Yes",1,0)</f>
        <v>0</v>
      </c>
      <c r="X5187" t="str">
        <f>IF(TelcoData2[[#This Row],[tenure]]&lt;=12,"0-12 Months",
IF(TelcoData2[[#This Row],[tenure]]&lt;=24,"13-24 Months",
IF(TelcoData2[[#This Row],[tenure]]&lt;=36,"25-36 Months",
IF(TelcoData2[[#This Row],[tenure]]&lt;=48,"37-48 Months",
IF(TelcoData2[[#This Row],[tenure]]&lt;=60,"49-60 Months",
"61-72 Months")))))</f>
        <v>49-60 Months</v>
      </c>
    </row>
    <row r="5188" spans="1:24" x14ac:dyDescent="0.3">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s="5">
        <v>36.450000000000003</v>
      </c>
      <c r="U5188" t="s">
        <v>23</v>
      </c>
      <c r="V5188" s="5">
        <f>IFERROR(VALUE(TRIM(TelcoData2[[#This Row],[TotalCharges]])),"")</f>
        <v>36.450000000000003</v>
      </c>
      <c r="W5188">
        <f>IF(TelcoData2[[#This Row],[Churn]]="Yes",1,0)</f>
        <v>1</v>
      </c>
      <c r="X5188" t="str">
        <f>IF(TelcoData2[[#This Row],[tenure]]&lt;=12,"0-12 Months",
IF(TelcoData2[[#This Row],[tenure]]&lt;=24,"13-24 Months",
IF(TelcoData2[[#This Row],[tenure]]&lt;=36,"25-36 Months",
IF(TelcoData2[[#This Row],[tenure]]&lt;=48,"37-48 Months",
IF(TelcoData2[[#This Row],[tenure]]&lt;=60,"49-60 Months",
"61-72 Months")))))</f>
        <v>0-12 Months</v>
      </c>
    </row>
    <row r="5189" spans="1:24" x14ac:dyDescent="0.3">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s="5">
        <v>4133.95</v>
      </c>
      <c r="U5189" t="s">
        <v>24</v>
      </c>
      <c r="V5189" s="5">
        <f>IFERROR(VALUE(TRIM(TelcoData2[[#This Row],[TotalCharges]])),"")</f>
        <v>4133.95</v>
      </c>
      <c r="W5189">
        <f>IF(TelcoData2[[#This Row],[Churn]]="Yes",1,0)</f>
        <v>0</v>
      </c>
      <c r="X5189" t="str">
        <f>IF(TelcoData2[[#This Row],[tenure]]&lt;=12,"0-12 Months",
IF(TelcoData2[[#This Row],[tenure]]&lt;=24,"13-24 Months",
IF(TelcoData2[[#This Row],[tenure]]&lt;=36,"25-36 Months",
IF(TelcoData2[[#This Row],[tenure]]&lt;=48,"37-48 Months",
IF(TelcoData2[[#This Row],[tenure]]&lt;=60,"49-60 Months",
"61-72 Months")))))</f>
        <v>37-48 Months</v>
      </c>
    </row>
    <row r="5190" spans="1:24" x14ac:dyDescent="0.3">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s="5">
        <v>2917.65</v>
      </c>
      <c r="U5190" t="s">
        <v>24</v>
      </c>
      <c r="V5190" s="5">
        <f>IFERROR(VALUE(TRIM(TelcoData2[[#This Row],[TotalCharges]])),"")</f>
        <v>2917.65</v>
      </c>
      <c r="W5190">
        <f>IF(TelcoData2[[#This Row],[Churn]]="Yes",1,0)</f>
        <v>0</v>
      </c>
      <c r="X5190" t="str">
        <f>IF(TelcoData2[[#This Row],[tenure]]&lt;=12,"0-12 Months",
IF(TelcoData2[[#This Row],[tenure]]&lt;=24,"13-24 Months",
IF(TelcoData2[[#This Row],[tenure]]&lt;=36,"25-36 Months",
IF(TelcoData2[[#This Row],[tenure]]&lt;=48,"37-48 Months",
IF(TelcoData2[[#This Row],[tenure]]&lt;=60,"49-60 Months",
"61-72 Months")))))</f>
        <v>25-36 Months</v>
      </c>
    </row>
    <row r="5191" spans="1:24" x14ac:dyDescent="0.3">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s="5">
        <v>54.3</v>
      </c>
      <c r="U5191" t="s">
        <v>24</v>
      </c>
      <c r="V5191" s="5">
        <f>IFERROR(VALUE(TRIM(TelcoData2[[#This Row],[TotalCharges]])),"")</f>
        <v>54.3</v>
      </c>
      <c r="W5191">
        <f>IF(TelcoData2[[#This Row],[Churn]]="Yes",1,0)</f>
        <v>0</v>
      </c>
      <c r="X5191" t="str">
        <f>IF(TelcoData2[[#This Row],[tenure]]&lt;=12,"0-12 Months",
IF(TelcoData2[[#This Row],[tenure]]&lt;=24,"13-24 Months",
IF(TelcoData2[[#This Row],[tenure]]&lt;=36,"25-36 Months",
IF(TelcoData2[[#This Row],[tenure]]&lt;=48,"37-48 Months",
IF(TelcoData2[[#This Row],[tenure]]&lt;=60,"49-60 Months",
"61-72 Months")))))</f>
        <v>0-12 Months</v>
      </c>
    </row>
    <row r="5192" spans="1:24" x14ac:dyDescent="0.3">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s="5">
        <v>2964.8</v>
      </c>
      <c r="U5192" t="s">
        <v>24</v>
      </c>
      <c r="V5192" s="5">
        <f>IFERROR(VALUE(TRIM(TelcoData2[[#This Row],[TotalCharges]])),"")</f>
        <v>2964.8</v>
      </c>
      <c r="W5192">
        <f>IF(TelcoData2[[#This Row],[Churn]]="Yes",1,0)</f>
        <v>0</v>
      </c>
      <c r="X5192" t="str">
        <f>IF(TelcoData2[[#This Row],[tenure]]&lt;=12,"0-12 Months",
IF(TelcoData2[[#This Row],[tenure]]&lt;=24,"13-24 Months",
IF(TelcoData2[[#This Row],[tenure]]&lt;=36,"25-36 Months",
IF(TelcoData2[[#This Row],[tenure]]&lt;=48,"37-48 Months",
IF(TelcoData2[[#This Row],[tenure]]&lt;=60,"49-60 Months",
"61-72 Months")))))</f>
        <v>25-36 Months</v>
      </c>
    </row>
    <row r="5193" spans="1:24" x14ac:dyDescent="0.3">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s="5">
        <v>2198.3000000000002</v>
      </c>
      <c r="U5193" t="s">
        <v>24</v>
      </c>
      <c r="V5193" s="5">
        <f>IFERROR(VALUE(TRIM(TelcoData2[[#This Row],[TotalCharges]])),"")</f>
        <v>2198.3000000000002</v>
      </c>
      <c r="W5193">
        <f>IF(TelcoData2[[#This Row],[Churn]]="Yes",1,0)</f>
        <v>0</v>
      </c>
      <c r="X5193" t="str">
        <f>IF(TelcoData2[[#This Row],[tenure]]&lt;=12,"0-12 Months",
IF(TelcoData2[[#This Row],[tenure]]&lt;=24,"13-24 Months",
IF(TelcoData2[[#This Row],[tenure]]&lt;=36,"25-36 Months",
IF(TelcoData2[[#This Row],[tenure]]&lt;=48,"37-48 Months",
IF(TelcoData2[[#This Row],[tenure]]&lt;=60,"49-60 Months",
"61-72 Months")))))</f>
        <v>13-24 Months</v>
      </c>
    </row>
    <row r="5194" spans="1:24" x14ac:dyDescent="0.3">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s="5">
        <v>1189.9000000000001</v>
      </c>
      <c r="U5194" t="s">
        <v>24</v>
      </c>
      <c r="V5194" s="5">
        <f>IFERROR(VALUE(TRIM(TelcoData2[[#This Row],[TotalCharges]])),"")</f>
        <v>1189.9000000000001</v>
      </c>
      <c r="W5194">
        <f>IF(TelcoData2[[#This Row],[Churn]]="Yes",1,0)</f>
        <v>0</v>
      </c>
      <c r="X5194" t="str">
        <f>IF(TelcoData2[[#This Row],[tenure]]&lt;=12,"0-12 Months",
IF(TelcoData2[[#This Row],[tenure]]&lt;=24,"13-24 Months",
IF(TelcoData2[[#This Row],[tenure]]&lt;=36,"25-36 Months",
IF(TelcoData2[[#This Row],[tenure]]&lt;=48,"37-48 Months",
IF(TelcoData2[[#This Row],[tenure]]&lt;=60,"49-60 Months",
"61-72 Months")))))</f>
        <v>49-60 Months</v>
      </c>
    </row>
    <row r="5195" spans="1:24" x14ac:dyDescent="0.3">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s="5">
        <v>1914.5</v>
      </c>
      <c r="U5195" t="s">
        <v>24</v>
      </c>
      <c r="V5195" s="5">
        <f>IFERROR(VALUE(TRIM(TelcoData2[[#This Row],[TotalCharges]])),"")</f>
        <v>1914.5</v>
      </c>
      <c r="W5195">
        <f>IF(TelcoData2[[#This Row],[Churn]]="Yes",1,0)</f>
        <v>0</v>
      </c>
      <c r="X5195" t="str">
        <f>IF(TelcoData2[[#This Row],[tenure]]&lt;=12,"0-12 Months",
IF(TelcoData2[[#This Row],[tenure]]&lt;=24,"13-24 Months",
IF(TelcoData2[[#This Row],[tenure]]&lt;=36,"25-36 Months",
IF(TelcoData2[[#This Row],[tenure]]&lt;=48,"37-48 Months",
IF(TelcoData2[[#This Row],[tenure]]&lt;=60,"49-60 Months",
"61-72 Months")))))</f>
        <v>61-72 Months</v>
      </c>
    </row>
    <row r="5196" spans="1:24" x14ac:dyDescent="0.3">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s="5">
        <v>2001.5</v>
      </c>
      <c r="U5196" t="s">
        <v>23</v>
      </c>
      <c r="V5196" s="5">
        <f>IFERROR(VALUE(TRIM(TelcoData2[[#This Row],[TotalCharges]])),"")</f>
        <v>2001.5</v>
      </c>
      <c r="W5196">
        <f>IF(TelcoData2[[#This Row],[Churn]]="Yes",1,0)</f>
        <v>1</v>
      </c>
      <c r="X5196" t="str">
        <f>IF(TelcoData2[[#This Row],[tenure]]&lt;=12,"0-12 Months",
IF(TelcoData2[[#This Row],[tenure]]&lt;=24,"13-24 Months",
IF(TelcoData2[[#This Row],[tenure]]&lt;=36,"25-36 Months",
IF(TelcoData2[[#This Row],[tenure]]&lt;=48,"37-48 Months",
IF(TelcoData2[[#This Row],[tenure]]&lt;=60,"49-60 Months",
"61-72 Months")))))</f>
        <v>13-24 Months</v>
      </c>
    </row>
    <row r="5197" spans="1:24" x14ac:dyDescent="0.3">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s="5">
        <v>5336.35</v>
      </c>
      <c r="U5197" t="s">
        <v>24</v>
      </c>
      <c r="V5197" s="5">
        <f>IFERROR(VALUE(TRIM(TelcoData2[[#This Row],[TotalCharges]])),"")</f>
        <v>5336.35</v>
      </c>
      <c r="W5197">
        <f>IF(TelcoData2[[#This Row],[Churn]]="Yes",1,0)</f>
        <v>0</v>
      </c>
      <c r="X5197" t="str">
        <f>IF(TelcoData2[[#This Row],[tenure]]&lt;=12,"0-12 Months",
IF(TelcoData2[[#This Row],[tenure]]&lt;=24,"13-24 Months",
IF(TelcoData2[[#This Row],[tenure]]&lt;=36,"25-36 Months",
IF(TelcoData2[[#This Row],[tenure]]&lt;=48,"37-48 Months",
IF(TelcoData2[[#This Row],[tenure]]&lt;=60,"49-60 Months",
"61-72 Months")))))</f>
        <v>61-72 Months</v>
      </c>
    </row>
    <row r="5198" spans="1:24" x14ac:dyDescent="0.3">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s="5">
        <v>7238.6</v>
      </c>
      <c r="U5198" t="s">
        <v>24</v>
      </c>
      <c r="V5198" s="5">
        <f>IFERROR(VALUE(TRIM(TelcoData2[[#This Row],[TotalCharges]])),"")</f>
        <v>7238.6</v>
      </c>
      <c r="W5198">
        <f>IF(TelcoData2[[#This Row],[Churn]]="Yes",1,0)</f>
        <v>0</v>
      </c>
      <c r="X5198" t="str">
        <f>IF(TelcoData2[[#This Row],[tenure]]&lt;=12,"0-12 Months",
IF(TelcoData2[[#This Row],[tenure]]&lt;=24,"13-24 Months",
IF(TelcoData2[[#This Row],[tenure]]&lt;=36,"25-36 Months",
IF(TelcoData2[[#This Row],[tenure]]&lt;=48,"37-48 Months",
IF(TelcoData2[[#This Row],[tenure]]&lt;=60,"49-60 Months",
"61-72 Months")))))</f>
        <v>61-72 Months</v>
      </c>
    </row>
    <row r="5199" spans="1:24" x14ac:dyDescent="0.3">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s="5">
        <v>7998.8</v>
      </c>
      <c r="U5199" t="s">
        <v>24</v>
      </c>
      <c r="V5199" s="5">
        <f>IFERROR(VALUE(TRIM(TelcoData2[[#This Row],[TotalCharges]])),"")</f>
        <v>7998.8</v>
      </c>
      <c r="W5199">
        <f>IF(TelcoData2[[#This Row],[Churn]]="Yes",1,0)</f>
        <v>0</v>
      </c>
      <c r="X5199" t="str">
        <f>IF(TelcoData2[[#This Row],[tenure]]&lt;=12,"0-12 Months",
IF(TelcoData2[[#This Row],[tenure]]&lt;=24,"13-24 Months",
IF(TelcoData2[[#This Row],[tenure]]&lt;=36,"25-36 Months",
IF(TelcoData2[[#This Row],[tenure]]&lt;=48,"37-48 Months",
IF(TelcoData2[[#This Row],[tenure]]&lt;=60,"49-60 Months",
"61-72 Months")))))</f>
        <v>61-72 Months</v>
      </c>
    </row>
    <row r="5200" spans="1:24" x14ac:dyDescent="0.3">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s="5">
        <v>3825.85</v>
      </c>
      <c r="U5200" t="s">
        <v>23</v>
      </c>
      <c r="V5200" s="5">
        <f>IFERROR(VALUE(TRIM(TelcoData2[[#This Row],[TotalCharges]])),"")</f>
        <v>3825.85</v>
      </c>
      <c r="W5200">
        <f>IF(TelcoData2[[#This Row],[Churn]]="Yes",1,0)</f>
        <v>1</v>
      </c>
      <c r="X5200" t="str">
        <f>IF(TelcoData2[[#This Row],[tenure]]&lt;=12,"0-12 Months",
IF(TelcoData2[[#This Row],[tenure]]&lt;=24,"13-24 Months",
IF(TelcoData2[[#This Row],[tenure]]&lt;=36,"25-36 Months",
IF(TelcoData2[[#This Row],[tenure]]&lt;=48,"37-48 Months",
IF(TelcoData2[[#This Row],[tenure]]&lt;=60,"49-60 Months",
"61-72 Months")))))</f>
        <v>37-48 Months</v>
      </c>
    </row>
    <row r="5201" spans="1:24" x14ac:dyDescent="0.3">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s="5">
        <v>5703.25</v>
      </c>
      <c r="U5201" t="s">
        <v>24</v>
      </c>
      <c r="V5201" s="5">
        <f>IFERROR(VALUE(TRIM(TelcoData2[[#This Row],[TotalCharges]])),"")</f>
        <v>5703.25</v>
      </c>
      <c r="W5201">
        <f>IF(TelcoData2[[#This Row],[Churn]]="Yes",1,0)</f>
        <v>0</v>
      </c>
      <c r="X5201" t="str">
        <f>IF(TelcoData2[[#This Row],[tenure]]&lt;=12,"0-12 Months",
IF(TelcoData2[[#This Row],[tenure]]&lt;=24,"13-24 Months",
IF(TelcoData2[[#This Row],[tenure]]&lt;=36,"25-36 Months",
IF(TelcoData2[[#This Row],[tenure]]&lt;=48,"37-48 Months",
IF(TelcoData2[[#This Row],[tenure]]&lt;=60,"49-60 Months",
"61-72 Months")))))</f>
        <v>49-60 Months</v>
      </c>
    </row>
    <row r="5202" spans="1:24" x14ac:dyDescent="0.3">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s="5">
        <v>7397</v>
      </c>
      <c r="U5202" t="s">
        <v>24</v>
      </c>
      <c r="V5202" s="5">
        <f>IFERROR(VALUE(TRIM(TelcoData2[[#This Row],[TotalCharges]])),"")</f>
        <v>7397</v>
      </c>
      <c r="W5202">
        <f>IF(TelcoData2[[#This Row],[Churn]]="Yes",1,0)</f>
        <v>0</v>
      </c>
      <c r="X5202" t="str">
        <f>IF(TelcoData2[[#This Row],[tenure]]&lt;=12,"0-12 Months",
IF(TelcoData2[[#This Row],[tenure]]&lt;=24,"13-24 Months",
IF(TelcoData2[[#This Row],[tenure]]&lt;=36,"25-36 Months",
IF(TelcoData2[[#This Row],[tenure]]&lt;=48,"37-48 Months",
IF(TelcoData2[[#This Row],[tenure]]&lt;=60,"49-60 Months",
"61-72 Months")))))</f>
        <v>61-72 Months</v>
      </c>
    </row>
    <row r="5203" spans="1:24" x14ac:dyDescent="0.3">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s="5">
        <v>164.6</v>
      </c>
      <c r="U5203" t="s">
        <v>24</v>
      </c>
      <c r="V5203" s="5">
        <f>IFERROR(VALUE(TRIM(TelcoData2[[#This Row],[TotalCharges]])),"")</f>
        <v>164.6</v>
      </c>
      <c r="W5203">
        <f>IF(TelcoData2[[#This Row],[Churn]]="Yes",1,0)</f>
        <v>0</v>
      </c>
      <c r="X5203" t="str">
        <f>IF(TelcoData2[[#This Row],[tenure]]&lt;=12,"0-12 Months",
IF(TelcoData2[[#This Row],[tenure]]&lt;=24,"13-24 Months",
IF(TelcoData2[[#This Row],[tenure]]&lt;=36,"25-36 Months",
IF(TelcoData2[[#This Row],[tenure]]&lt;=48,"37-48 Months",
IF(TelcoData2[[#This Row],[tenure]]&lt;=60,"49-60 Months",
"61-72 Months")))))</f>
        <v>0-12 Months</v>
      </c>
    </row>
    <row r="5204" spans="1:24" x14ac:dyDescent="0.3">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s="5">
        <v>6555.2</v>
      </c>
      <c r="U5204" t="s">
        <v>24</v>
      </c>
      <c r="V5204" s="5">
        <f>IFERROR(VALUE(TRIM(TelcoData2[[#This Row],[TotalCharges]])),"")</f>
        <v>6555.2</v>
      </c>
      <c r="W5204">
        <f>IF(TelcoData2[[#This Row],[Churn]]="Yes",1,0)</f>
        <v>0</v>
      </c>
      <c r="X5204" t="str">
        <f>IF(TelcoData2[[#This Row],[tenure]]&lt;=12,"0-12 Months",
IF(TelcoData2[[#This Row],[tenure]]&lt;=24,"13-24 Months",
IF(TelcoData2[[#This Row],[tenure]]&lt;=36,"25-36 Months",
IF(TelcoData2[[#This Row],[tenure]]&lt;=48,"37-48 Months",
IF(TelcoData2[[#This Row],[tenure]]&lt;=60,"49-60 Months",
"61-72 Months")))))</f>
        <v>49-60 Months</v>
      </c>
    </row>
    <row r="5205" spans="1:24" x14ac:dyDescent="0.3">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s="5">
        <v>225.65</v>
      </c>
      <c r="U5205" t="s">
        <v>24</v>
      </c>
      <c r="V5205" s="5">
        <f>IFERROR(VALUE(TRIM(TelcoData2[[#This Row],[TotalCharges]])),"")</f>
        <v>225.65</v>
      </c>
      <c r="W5205">
        <f>IF(TelcoData2[[#This Row],[Churn]]="Yes",1,0)</f>
        <v>0</v>
      </c>
      <c r="X5205" t="str">
        <f>IF(TelcoData2[[#This Row],[tenure]]&lt;=12,"0-12 Months",
IF(TelcoData2[[#This Row],[tenure]]&lt;=24,"13-24 Months",
IF(TelcoData2[[#This Row],[tenure]]&lt;=36,"25-36 Months",
IF(TelcoData2[[#This Row],[tenure]]&lt;=48,"37-48 Months",
IF(TelcoData2[[#This Row],[tenure]]&lt;=60,"49-60 Months",
"61-72 Months")))))</f>
        <v>0-12 Months</v>
      </c>
    </row>
    <row r="5206" spans="1:24" x14ac:dyDescent="0.3">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s="5">
        <v>955.75</v>
      </c>
      <c r="U5206" t="s">
        <v>24</v>
      </c>
      <c r="V5206" s="5">
        <f>IFERROR(VALUE(TRIM(TelcoData2[[#This Row],[TotalCharges]])),"")</f>
        <v>955.75</v>
      </c>
      <c r="W5206">
        <f>IF(TelcoData2[[#This Row],[Churn]]="Yes",1,0)</f>
        <v>0</v>
      </c>
      <c r="X5206" t="str">
        <f>IF(TelcoData2[[#This Row],[tenure]]&lt;=12,"0-12 Months",
IF(TelcoData2[[#This Row],[tenure]]&lt;=24,"13-24 Months",
IF(TelcoData2[[#This Row],[tenure]]&lt;=36,"25-36 Months",
IF(TelcoData2[[#This Row],[tenure]]&lt;=48,"37-48 Months",
IF(TelcoData2[[#This Row],[tenure]]&lt;=60,"49-60 Months",
"61-72 Months")))))</f>
        <v>37-48 Months</v>
      </c>
    </row>
    <row r="5207" spans="1:24" x14ac:dyDescent="0.3">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s="5">
        <v>3382.3</v>
      </c>
      <c r="U5207" t="s">
        <v>24</v>
      </c>
      <c r="V5207" s="5">
        <f>IFERROR(VALUE(TRIM(TelcoData2[[#This Row],[TotalCharges]])),"")</f>
        <v>3382.3</v>
      </c>
      <c r="W5207">
        <f>IF(TelcoData2[[#This Row],[Churn]]="Yes",1,0)</f>
        <v>0</v>
      </c>
      <c r="X5207" t="str">
        <f>IF(TelcoData2[[#This Row],[tenure]]&lt;=12,"0-12 Months",
IF(TelcoData2[[#This Row],[tenure]]&lt;=24,"13-24 Months",
IF(TelcoData2[[#This Row],[tenure]]&lt;=36,"25-36 Months",
IF(TelcoData2[[#This Row],[tenure]]&lt;=48,"37-48 Months",
IF(TelcoData2[[#This Row],[tenure]]&lt;=60,"49-60 Months",
"61-72 Months")))))</f>
        <v>37-48 Months</v>
      </c>
    </row>
    <row r="5208" spans="1:24" x14ac:dyDescent="0.3">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s="5">
        <v>2313.8000000000002</v>
      </c>
      <c r="U5208" t="s">
        <v>24</v>
      </c>
      <c r="V5208" s="5">
        <f>IFERROR(VALUE(TRIM(TelcoData2[[#This Row],[TotalCharges]])),"")</f>
        <v>2313.8000000000002</v>
      </c>
      <c r="W5208">
        <f>IF(TelcoData2[[#This Row],[Churn]]="Yes",1,0)</f>
        <v>0</v>
      </c>
      <c r="X5208" t="str">
        <f>IF(TelcoData2[[#This Row],[tenure]]&lt;=12,"0-12 Months",
IF(TelcoData2[[#This Row],[tenure]]&lt;=24,"13-24 Months",
IF(TelcoData2[[#This Row],[tenure]]&lt;=36,"25-36 Months",
IF(TelcoData2[[#This Row],[tenure]]&lt;=48,"37-48 Months",
IF(TelcoData2[[#This Row],[tenure]]&lt;=60,"49-60 Months",
"61-72 Months")))))</f>
        <v>37-48 Months</v>
      </c>
    </row>
    <row r="5209" spans="1:24" x14ac:dyDescent="0.3">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s="5">
        <v>933.3</v>
      </c>
      <c r="U5209" t="s">
        <v>23</v>
      </c>
      <c r="V5209" s="5">
        <f>IFERROR(VALUE(TRIM(TelcoData2[[#This Row],[TotalCharges]])),"")</f>
        <v>933.3</v>
      </c>
      <c r="W5209">
        <f>IF(TelcoData2[[#This Row],[Churn]]="Yes",1,0)</f>
        <v>1</v>
      </c>
      <c r="X5209" t="str">
        <f>IF(TelcoData2[[#This Row],[tenure]]&lt;=12,"0-12 Months",
IF(TelcoData2[[#This Row],[tenure]]&lt;=24,"13-24 Months",
IF(TelcoData2[[#This Row],[tenure]]&lt;=36,"25-36 Months",
IF(TelcoData2[[#This Row],[tenure]]&lt;=48,"37-48 Months",
IF(TelcoData2[[#This Row],[tenure]]&lt;=60,"49-60 Months",
"61-72 Months")))))</f>
        <v>13-24 Months</v>
      </c>
    </row>
    <row r="5210" spans="1:24" x14ac:dyDescent="0.3">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s="5">
        <v>780.85</v>
      </c>
      <c r="U5210" t="s">
        <v>24</v>
      </c>
      <c r="V5210" s="5">
        <f>IFERROR(VALUE(TRIM(TelcoData2[[#This Row],[TotalCharges]])),"")</f>
        <v>780.85</v>
      </c>
      <c r="W5210">
        <f>IF(TelcoData2[[#This Row],[Churn]]="Yes",1,0)</f>
        <v>0</v>
      </c>
      <c r="X5210" t="str">
        <f>IF(TelcoData2[[#This Row],[tenure]]&lt;=12,"0-12 Months",
IF(TelcoData2[[#This Row],[tenure]]&lt;=24,"13-24 Months",
IF(TelcoData2[[#This Row],[tenure]]&lt;=36,"25-36 Months",
IF(TelcoData2[[#This Row],[tenure]]&lt;=48,"37-48 Months",
IF(TelcoData2[[#This Row],[tenure]]&lt;=60,"49-60 Months",
"61-72 Months")))))</f>
        <v>13-24 Months</v>
      </c>
    </row>
    <row r="5211" spans="1:24" x14ac:dyDescent="0.3">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s="5">
        <v>7852.4</v>
      </c>
      <c r="U5211" t="s">
        <v>24</v>
      </c>
      <c r="V5211" s="5">
        <f>IFERROR(VALUE(TRIM(TelcoData2[[#This Row],[TotalCharges]])),"")</f>
        <v>7852.4</v>
      </c>
      <c r="W5211">
        <f>IF(TelcoData2[[#This Row],[Churn]]="Yes",1,0)</f>
        <v>0</v>
      </c>
      <c r="X5211" t="str">
        <f>IF(TelcoData2[[#This Row],[tenure]]&lt;=12,"0-12 Months",
IF(TelcoData2[[#This Row],[tenure]]&lt;=24,"13-24 Months",
IF(TelcoData2[[#This Row],[tenure]]&lt;=36,"25-36 Months",
IF(TelcoData2[[#This Row],[tenure]]&lt;=48,"37-48 Months",
IF(TelcoData2[[#This Row],[tenure]]&lt;=60,"49-60 Months",
"61-72 Months")))))</f>
        <v>61-72 Months</v>
      </c>
    </row>
    <row r="5212" spans="1:24" x14ac:dyDescent="0.3">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s="5">
        <v>3184.25</v>
      </c>
      <c r="U5212" t="s">
        <v>23</v>
      </c>
      <c r="V5212" s="5">
        <f>IFERROR(VALUE(TRIM(TelcoData2[[#This Row],[TotalCharges]])),"")</f>
        <v>3184.25</v>
      </c>
      <c r="W5212">
        <f>IF(TelcoData2[[#This Row],[Churn]]="Yes",1,0)</f>
        <v>1</v>
      </c>
      <c r="X5212" t="str">
        <f>IF(TelcoData2[[#This Row],[tenure]]&lt;=12,"0-12 Months",
IF(TelcoData2[[#This Row],[tenure]]&lt;=24,"13-24 Months",
IF(TelcoData2[[#This Row],[tenure]]&lt;=36,"25-36 Months",
IF(TelcoData2[[#This Row],[tenure]]&lt;=48,"37-48 Months",
IF(TelcoData2[[#This Row],[tenure]]&lt;=60,"49-60 Months",
"61-72 Months")))))</f>
        <v>49-60 Months</v>
      </c>
    </row>
    <row r="5213" spans="1:24" x14ac:dyDescent="0.3">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s="5">
        <v>764.95</v>
      </c>
      <c r="U5213" t="s">
        <v>23</v>
      </c>
      <c r="V5213" s="5">
        <f>IFERROR(VALUE(TRIM(TelcoData2[[#This Row],[TotalCharges]])),"")</f>
        <v>764.95</v>
      </c>
      <c r="W5213">
        <f>IF(TelcoData2[[#This Row],[Churn]]="Yes",1,0)</f>
        <v>1</v>
      </c>
      <c r="X5213" t="str">
        <f>IF(TelcoData2[[#This Row],[tenure]]&lt;=12,"0-12 Months",
IF(TelcoData2[[#This Row],[tenure]]&lt;=24,"13-24 Months",
IF(TelcoData2[[#This Row],[tenure]]&lt;=36,"25-36 Months",
IF(TelcoData2[[#This Row],[tenure]]&lt;=48,"37-48 Months",
IF(TelcoData2[[#This Row],[tenure]]&lt;=60,"49-60 Months",
"61-72 Months")))))</f>
        <v>0-12 Months</v>
      </c>
    </row>
    <row r="5214" spans="1:24" x14ac:dyDescent="0.3">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s="5">
        <v>2763</v>
      </c>
      <c r="U5214" t="s">
        <v>24</v>
      </c>
      <c r="V5214" s="5">
        <f>IFERROR(VALUE(TRIM(TelcoData2[[#This Row],[TotalCharges]])),"")</f>
        <v>2763</v>
      </c>
      <c r="W5214">
        <f>IF(TelcoData2[[#This Row],[Churn]]="Yes",1,0)</f>
        <v>0</v>
      </c>
      <c r="X5214" t="str">
        <f>IF(TelcoData2[[#This Row],[tenure]]&lt;=12,"0-12 Months",
IF(TelcoData2[[#This Row],[tenure]]&lt;=24,"13-24 Months",
IF(TelcoData2[[#This Row],[tenure]]&lt;=36,"25-36 Months",
IF(TelcoData2[[#This Row],[tenure]]&lt;=48,"37-48 Months",
IF(TelcoData2[[#This Row],[tenure]]&lt;=60,"49-60 Months",
"61-72 Months")))))</f>
        <v>61-72 Months</v>
      </c>
    </row>
    <row r="5215" spans="1:24" x14ac:dyDescent="0.3">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s="5">
        <v>1614.7</v>
      </c>
      <c r="U5215" t="s">
        <v>24</v>
      </c>
      <c r="V5215" s="5">
        <f>IFERROR(VALUE(TRIM(TelcoData2[[#This Row],[TotalCharges]])),"")</f>
        <v>1614.7</v>
      </c>
      <c r="W5215">
        <f>IF(TelcoData2[[#This Row],[Churn]]="Yes",1,0)</f>
        <v>0</v>
      </c>
      <c r="X5215" t="str">
        <f>IF(TelcoData2[[#This Row],[tenure]]&lt;=12,"0-12 Months",
IF(TelcoData2[[#This Row],[tenure]]&lt;=24,"13-24 Months",
IF(TelcoData2[[#This Row],[tenure]]&lt;=36,"25-36 Months",
IF(TelcoData2[[#This Row],[tenure]]&lt;=48,"37-48 Months",
IF(TelcoData2[[#This Row],[tenure]]&lt;=60,"49-60 Months",
"61-72 Months")))))</f>
        <v>13-24 Months</v>
      </c>
    </row>
    <row r="5216" spans="1:24" x14ac:dyDescent="0.3">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s="5">
        <v>145.4</v>
      </c>
      <c r="U5216" t="s">
        <v>23</v>
      </c>
      <c r="V5216" s="5">
        <f>IFERROR(VALUE(TRIM(TelcoData2[[#This Row],[TotalCharges]])),"")</f>
        <v>145.4</v>
      </c>
      <c r="W5216">
        <f>IF(TelcoData2[[#This Row],[Churn]]="Yes",1,0)</f>
        <v>1</v>
      </c>
      <c r="X5216" t="str">
        <f>IF(TelcoData2[[#This Row],[tenure]]&lt;=12,"0-12 Months",
IF(TelcoData2[[#This Row],[tenure]]&lt;=24,"13-24 Months",
IF(TelcoData2[[#This Row],[tenure]]&lt;=36,"25-36 Months",
IF(TelcoData2[[#This Row],[tenure]]&lt;=48,"37-48 Months",
IF(TelcoData2[[#This Row],[tenure]]&lt;=60,"49-60 Months",
"61-72 Months")))))</f>
        <v>0-12 Months</v>
      </c>
    </row>
    <row r="5217" spans="1:24" x14ac:dyDescent="0.3">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s="5">
        <v>156.25</v>
      </c>
      <c r="U5217" t="s">
        <v>23</v>
      </c>
      <c r="V5217" s="5">
        <f>IFERROR(VALUE(TRIM(TelcoData2[[#This Row],[TotalCharges]])),"")</f>
        <v>156.25</v>
      </c>
      <c r="W5217">
        <f>IF(TelcoData2[[#This Row],[Churn]]="Yes",1,0)</f>
        <v>1</v>
      </c>
      <c r="X5217" t="str">
        <f>IF(TelcoData2[[#This Row],[tenure]]&lt;=12,"0-12 Months",
IF(TelcoData2[[#This Row],[tenure]]&lt;=24,"13-24 Months",
IF(TelcoData2[[#This Row],[tenure]]&lt;=36,"25-36 Months",
IF(TelcoData2[[#This Row],[tenure]]&lt;=48,"37-48 Months",
IF(TelcoData2[[#This Row],[tenure]]&lt;=60,"49-60 Months",
"61-72 Months")))))</f>
        <v>0-12 Months</v>
      </c>
    </row>
    <row r="5218" spans="1:24" x14ac:dyDescent="0.3">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s="5">
        <v>1604.5</v>
      </c>
      <c r="U5218" t="s">
        <v>23</v>
      </c>
      <c r="V5218" s="5">
        <f>IFERROR(VALUE(TRIM(TelcoData2[[#This Row],[TotalCharges]])),"")</f>
        <v>1604.5</v>
      </c>
      <c r="W5218">
        <f>IF(TelcoData2[[#This Row],[Churn]]="Yes",1,0)</f>
        <v>1</v>
      </c>
      <c r="X5218" t="str">
        <f>IF(TelcoData2[[#This Row],[tenure]]&lt;=12,"0-12 Months",
IF(TelcoData2[[#This Row],[tenure]]&lt;=24,"13-24 Months",
IF(TelcoData2[[#This Row],[tenure]]&lt;=36,"25-36 Months",
IF(TelcoData2[[#This Row],[tenure]]&lt;=48,"37-48 Months",
IF(TelcoData2[[#This Row],[tenure]]&lt;=60,"49-60 Months",
"61-72 Months")))))</f>
        <v>37-48 Months</v>
      </c>
    </row>
    <row r="5219" spans="1:24" x14ac:dyDescent="0.3">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s="5">
        <v>270.14999999999998</v>
      </c>
      <c r="U5219" t="s">
        <v>24</v>
      </c>
      <c r="V5219" s="5">
        <f>IFERROR(VALUE(TRIM(TelcoData2[[#This Row],[TotalCharges]])),"")</f>
        <v>270.14999999999998</v>
      </c>
      <c r="W5219">
        <f>IF(TelcoData2[[#This Row],[Churn]]="Yes",1,0)</f>
        <v>0</v>
      </c>
      <c r="X5219" t="str">
        <f>IF(TelcoData2[[#This Row],[tenure]]&lt;=12,"0-12 Months",
IF(TelcoData2[[#This Row],[tenure]]&lt;=24,"13-24 Months",
IF(TelcoData2[[#This Row],[tenure]]&lt;=36,"25-36 Months",
IF(TelcoData2[[#This Row],[tenure]]&lt;=48,"37-48 Months",
IF(TelcoData2[[#This Row],[tenure]]&lt;=60,"49-60 Months",
"61-72 Months")))))</f>
        <v>0-12 Months</v>
      </c>
    </row>
    <row r="5220" spans="1:24" x14ac:dyDescent="0.3">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s="5" t="s">
        <v>525</v>
      </c>
      <c r="U5220" t="s">
        <v>24</v>
      </c>
      <c r="V5220" s="5" t="str">
        <f>IFERROR(VALUE(TRIM(TelcoData2[[#This Row],[TotalCharges]])),"")</f>
        <v/>
      </c>
      <c r="W5220">
        <f>IF(TelcoData2[[#This Row],[Churn]]="Yes",1,0)</f>
        <v>0</v>
      </c>
      <c r="X5220" t="str">
        <f>IF(TelcoData2[[#This Row],[tenure]]&lt;=12,"0-12 Months",
IF(TelcoData2[[#This Row],[tenure]]&lt;=24,"13-24 Months",
IF(TelcoData2[[#This Row],[tenure]]&lt;=36,"25-36 Months",
IF(TelcoData2[[#This Row],[tenure]]&lt;=48,"37-48 Months",
IF(TelcoData2[[#This Row],[tenure]]&lt;=60,"49-60 Months",
"61-72 Months")))))</f>
        <v>0-12 Months</v>
      </c>
    </row>
    <row r="5221" spans="1:24" x14ac:dyDescent="0.3">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s="5">
        <v>20.6</v>
      </c>
      <c r="U5221" t="s">
        <v>24</v>
      </c>
      <c r="V5221" s="5">
        <f>IFERROR(VALUE(TRIM(TelcoData2[[#This Row],[TotalCharges]])),"")</f>
        <v>20.6</v>
      </c>
      <c r="W5221">
        <f>IF(TelcoData2[[#This Row],[Churn]]="Yes",1,0)</f>
        <v>0</v>
      </c>
      <c r="X5221" t="str">
        <f>IF(TelcoData2[[#This Row],[tenure]]&lt;=12,"0-12 Months",
IF(TelcoData2[[#This Row],[tenure]]&lt;=24,"13-24 Months",
IF(TelcoData2[[#This Row],[tenure]]&lt;=36,"25-36 Months",
IF(TelcoData2[[#This Row],[tenure]]&lt;=48,"37-48 Months",
IF(TelcoData2[[#This Row],[tenure]]&lt;=60,"49-60 Months",
"61-72 Months")))))</f>
        <v>0-12 Months</v>
      </c>
    </row>
    <row r="5222" spans="1:24" x14ac:dyDescent="0.3">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s="5">
        <v>1734.5</v>
      </c>
      <c r="U5222" t="s">
        <v>24</v>
      </c>
      <c r="V5222" s="5">
        <f>IFERROR(VALUE(TRIM(TelcoData2[[#This Row],[TotalCharges]])),"")</f>
        <v>1734.5</v>
      </c>
      <c r="W5222">
        <f>IF(TelcoData2[[#This Row],[Churn]]="Yes",1,0)</f>
        <v>0</v>
      </c>
      <c r="X5222" t="str">
        <f>IF(TelcoData2[[#This Row],[tenure]]&lt;=12,"0-12 Months",
IF(TelcoData2[[#This Row],[tenure]]&lt;=24,"13-24 Months",
IF(TelcoData2[[#This Row],[tenure]]&lt;=36,"25-36 Months",
IF(TelcoData2[[#This Row],[tenure]]&lt;=48,"37-48 Months",
IF(TelcoData2[[#This Row],[tenure]]&lt;=60,"49-60 Months",
"61-72 Months")))))</f>
        <v>25-36 Months</v>
      </c>
    </row>
    <row r="5223" spans="1:24" x14ac:dyDescent="0.3">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s="5">
        <v>7047.5</v>
      </c>
      <c r="U5223" t="s">
        <v>24</v>
      </c>
      <c r="V5223" s="5">
        <f>IFERROR(VALUE(TRIM(TelcoData2[[#This Row],[TotalCharges]])),"")</f>
        <v>7047.5</v>
      </c>
      <c r="W5223">
        <f>IF(TelcoData2[[#This Row],[Churn]]="Yes",1,0)</f>
        <v>0</v>
      </c>
      <c r="X5223" t="str">
        <f>IF(TelcoData2[[#This Row],[tenure]]&lt;=12,"0-12 Months",
IF(TelcoData2[[#This Row],[tenure]]&lt;=24,"13-24 Months",
IF(TelcoData2[[#This Row],[tenure]]&lt;=36,"25-36 Months",
IF(TelcoData2[[#This Row],[tenure]]&lt;=48,"37-48 Months",
IF(TelcoData2[[#This Row],[tenure]]&lt;=60,"49-60 Months",
"61-72 Months")))))</f>
        <v>61-72 Months</v>
      </c>
    </row>
    <row r="5224" spans="1:24" x14ac:dyDescent="0.3">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s="5">
        <v>573.15</v>
      </c>
      <c r="U5224" t="s">
        <v>24</v>
      </c>
      <c r="V5224" s="5">
        <f>IFERROR(VALUE(TRIM(TelcoData2[[#This Row],[TotalCharges]])),"")</f>
        <v>573.15</v>
      </c>
      <c r="W5224">
        <f>IF(TelcoData2[[#This Row],[Churn]]="Yes",1,0)</f>
        <v>0</v>
      </c>
      <c r="X5224" t="str">
        <f>IF(TelcoData2[[#This Row],[tenure]]&lt;=12,"0-12 Months",
IF(TelcoData2[[#This Row],[tenure]]&lt;=24,"13-24 Months",
IF(TelcoData2[[#This Row],[tenure]]&lt;=36,"25-36 Months",
IF(TelcoData2[[#This Row],[tenure]]&lt;=48,"37-48 Months",
IF(TelcoData2[[#This Row],[tenure]]&lt;=60,"49-60 Months",
"61-72 Months")))))</f>
        <v>0-12 Months</v>
      </c>
    </row>
    <row r="5225" spans="1:24" x14ac:dyDescent="0.3">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s="5">
        <v>1538.6</v>
      </c>
      <c r="U5225" t="s">
        <v>24</v>
      </c>
      <c r="V5225" s="5">
        <f>IFERROR(VALUE(TRIM(TelcoData2[[#This Row],[TotalCharges]])),"")</f>
        <v>1538.6</v>
      </c>
      <c r="W5225">
        <f>IF(TelcoData2[[#This Row],[Churn]]="Yes",1,0)</f>
        <v>0</v>
      </c>
      <c r="X5225" t="str">
        <f>IF(TelcoData2[[#This Row],[tenure]]&lt;=12,"0-12 Months",
IF(TelcoData2[[#This Row],[tenure]]&lt;=24,"13-24 Months",
IF(TelcoData2[[#This Row],[tenure]]&lt;=36,"25-36 Months",
IF(TelcoData2[[#This Row],[tenure]]&lt;=48,"37-48 Months",
IF(TelcoData2[[#This Row],[tenure]]&lt;=60,"49-60 Months",
"61-72 Months")))))</f>
        <v>61-72 Months</v>
      </c>
    </row>
    <row r="5226" spans="1:24" x14ac:dyDescent="0.3">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s="5">
        <v>4459.8</v>
      </c>
      <c r="U5226" t="s">
        <v>24</v>
      </c>
      <c r="V5226" s="5">
        <f>IFERROR(VALUE(TRIM(TelcoData2[[#This Row],[TotalCharges]])),"")</f>
        <v>4459.8</v>
      </c>
      <c r="W5226">
        <f>IF(TelcoData2[[#This Row],[Churn]]="Yes",1,0)</f>
        <v>0</v>
      </c>
      <c r="X5226" t="str">
        <f>IF(TelcoData2[[#This Row],[tenure]]&lt;=12,"0-12 Months",
IF(TelcoData2[[#This Row],[tenure]]&lt;=24,"13-24 Months",
IF(TelcoData2[[#This Row],[tenure]]&lt;=36,"25-36 Months",
IF(TelcoData2[[#This Row],[tenure]]&lt;=48,"37-48 Months",
IF(TelcoData2[[#This Row],[tenure]]&lt;=60,"49-60 Months",
"61-72 Months")))))</f>
        <v>37-48 Months</v>
      </c>
    </row>
    <row r="5227" spans="1:24" x14ac:dyDescent="0.3">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s="5">
        <v>7459</v>
      </c>
      <c r="U5227" t="s">
        <v>24</v>
      </c>
      <c r="V5227" s="5">
        <f>IFERROR(VALUE(TRIM(TelcoData2[[#This Row],[TotalCharges]])),"")</f>
        <v>7459</v>
      </c>
      <c r="W5227">
        <f>IF(TelcoData2[[#This Row],[Churn]]="Yes",1,0)</f>
        <v>0</v>
      </c>
      <c r="X5227" t="str">
        <f>IF(TelcoData2[[#This Row],[tenure]]&lt;=12,"0-12 Months",
IF(TelcoData2[[#This Row],[tenure]]&lt;=24,"13-24 Months",
IF(TelcoData2[[#This Row],[tenure]]&lt;=36,"25-36 Months",
IF(TelcoData2[[#This Row],[tenure]]&lt;=48,"37-48 Months",
IF(TelcoData2[[#This Row],[tenure]]&lt;=60,"49-60 Months",
"61-72 Months")))))</f>
        <v>61-72 Months</v>
      </c>
    </row>
    <row r="5228" spans="1:24" x14ac:dyDescent="0.3">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s="5">
        <v>306.05</v>
      </c>
      <c r="U5228" t="s">
        <v>24</v>
      </c>
      <c r="V5228" s="5">
        <f>IFERROR(VALUE(TRIM(TelcoData2[[#This Row],[TotalCharges]])),"")</f>
        <v>306.05</v>
      </c>
      <c r="W5228">
        <f>IF(TelcoData2[[#This Row],[Churn]]="Yes",1,0)</f>
        <v>0</v>
      </c>
      <c r="X5228" t="str">
        <f>IF(TelcoData2[[#This Row],[tenure]]&lt;=12,"0-12 Months",
IF(TelcoData2[[#This Row],[tenure]]&lt;=24,"13-24 Months",
IF(TelcoData2[[#This Row],[tenure]]&lt;=36,"25-36 Months",
IF(TelcoData2[[#This Row],[tenure]]&lt;=48,"37-48 Months",
IF(TelcoData2[[#This Row],[tenure]]&lt;=60,"49-60 Months",
"61-72 Months")))))</f>
        <v>0-12 Months</v>
      </c>
    </row>
    <row r="5229" spans="1:24" x14ac:dyDescent="0.3">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s="5">
        <v>639.70000000000005</v>
      </c>
      <c r="U5229" t="s">
        <v>24</v>
      </c>
      <c r="V5229" s="5">
        <f>IFERROR(VALUE(TRIM(TelcoData2[[#This Row],[TotalCharges]])),"")</f>
        <v>639.70000000000005</v>
      </c>
      <c r="W5229">
        <f>IF(TelcoData2[[#This Row],[Churn]]="Yes",1,0)</f>
        <v>0</v>
      </c>
      <c r="X5229" t="str">
        <f>IF(TelcoData2[[#This Row],[tenure]]&lt;=12,"0-12 Months",
IF(TelcoData2[[#This Row],[tenure]]&lt;=24,"13-24 Months",
IF(TelcoData2[[#This Row],[tenure]]&lt;=36,"25-36 Months",
IF(TelcoData2[[#This Row],[tenure]]&lt;=48,"37-48 Months",
IF(TelcoData2[[#This Row],[tenure]]&lt;=60,"49-60 Months",
"61-72 Months")))))</f>
        <v>0-12 Months</v>
      </c>
    </row>
    <row r="5230" spans="1:24" x14ac:dyDescent="0.3">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s="5">
        <v>348.15</v>
      </c>
      <c r="U5230" t="s">
        <v>24</v>
      </c>
      <c r="V5230" s="5">
        <f>IFERROR(VALUE(TRIM(TelcoData2[[#This Row],[TotalCharges]])),"")</f>
        <v>348.15</v>
      </c>
      <c r="W5230">
        <f>IF(TelcoData2[[#This Row],[Churn]]="Yes",1,0)</f>
        <v>0</v>
      </c>
      <c r="X5230" t="str">
        <f>IF(TelcoData2[[#This Row],[tenure]]&lt;=12,"0-12 Months",
IF(TelcoData2[[#This Row],[tenure]]&lt;=24,"13-24 Months",
IF(TelcoData2[[#This Row],[tenure]]&lt;=36,"25-36 Months",
IF(TelcoData2[[#This Row],[tenure]]&lt;=48,"37-48 Months",
IF(TelcoData2[[#This Row],[tenure]]&lt;=60,"49-60 Months",
"61-72 Months")))))</f>
        <v>0-12 Months</v>
      </c>
    </row>
    <row r="5231" spans="1:24" x14ac:dyDescent="0.3">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s="5">
        <v>4533.8999999999996</v>
      </c>
      <c r="U5231" t="s">
        <v>23</v>
      </c>
      <c r="V5231" s="5">
        <f>IFERROR(VALUE(TRIM(TelcoData2[[#This Row],[TotalCharges]])),"")</f>
        <v>4533.8999999999996</v>
      </c>
      <c r="W5231">
        <f>IF(TelcoData2[[#This Row],[Churn]]="Yes",1,0)</f>
        <v>1</v>
      </c>
      <c r="X5231" t="str">
        <f>IF(TelcoData2[[#This Row],[tenure]]&lt;=12,"0-12 Months",
IF(TelcoData2[[#This Row],[tenure]]&lt;=24,"13-24 Months",
IF(TelcoData2[[#This Row],[tenure]]&lt;=36,"25-36 Months",
IF(TelcoData2[[#This Row],[tenure]]&lt;=48,"37-48 Months",
IF(TelcoData2[[#This Row],[tenure]]&lt;=60,"49-60 Months",
"61-72 Months")))))</f>
        <v>37-48 Months</v>
      </c>
    </row>
    <row r="5232" spans="1:24" x14ac:dyDescent="0.3">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s="5">
        <v>5563.65</v>
      </c>
      <c r="U5232" t="s">
        <v>24</v>
      </c>
      <c r="V5232" s="5">
        <f>IFERROR(VALUE(TRIM(TelcoData2[[#This Row],[TotalCharges]])),"")</f>
        <v>5563.65</v>
      </c>
      <c r="W5232">
        <f>IF(TelcoData2[[#This Row],[Churn]]="Yes",1,0)</f>
        <v>0</v>
      </c>
      <c r="X5232" t="str">
        <f>IF(TelcoData2[[#This Row],[tenure]]&lt;=12,"0-12 Months",
IF(TelcoData2[[#This Row],[tenure]]&lt;=24,"13-24 Months",
IF(TelcoData2[[#This Row],[tenure]]&lt;=36,"25-36 Months",
IF(TelcoData2[[#This Row],[tenure]]&lt;=48,"37-48 Months",
IF(TelcoData2[[#This Row],[tenure]]&lt;=60,"49-60 Months",
"61-72 Months")))))</f>
        <v>49-60 Months</v>
      </c>
    </row>
    <row r="5233" spans="1:24" x14ac:dyDescent="0.3">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s="5">
        <v>1587.55</v>
      </c>
      <c r="U5233" t="s">
        <v>23</v>
      </c>
      <c r="V5233" s="5">
        <f>IFERROR(VALUE(TRIM(TelcoData2[[#This Row],[TotalCharges]])),"")</f>
        <v>1587.55</v>
      </c>
      <c r="W5233">
        <f>IF(TelcoData2[[#This Row],[Churn]]="Yes",1,0)</f>
        <v>1</v>
      </c>
      <c r="X5233" t="str">
        <f>IF(TelcoData2[[#This Row],[tenure]]&lt;=12,"0-12 Months",
IF(TelcoData2[[#This Row],[tenure]]&lt;=24,"13-24 Months",
IF(TelcoData2[[#This Row],[tenure]]&lt;=36,"25-36 Months",
IF(TelcoData2[[#This Row],[tenure]]&lt;=48,"37-48 Months",
IF(TelcoData2[[#This Row],[tenure]]&lt;=60,"49-60 Months",
"61-72 Months")))))</f>
        <v>13-24 Months</v>
      </c>
    </row>
    <row r="5234" spans="1:24" x14ac:dyDescent="0.3">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s="5">
        <v>40.25</v>
      </c>
      <c r="U5234" t="s">
        <v>24</v>
      </c>
      <c r="V5234" s="5">
        <f>IFERROR(VALUE(TRIM(TelcoData2[[#This Row],[TotalCharges]])),"")</f>
        <v>40.25</v>
      </c>
      <c r="W5234">
        <f>IF(TelcoData2[[#This Row],[Churn]]="Yes",1,0)</f>
        <v>0</v>
      </c>
      <c r="X5234" t="str">
        <f>IF(TelcoData2[[#This Row],[tenure]]&lt;=12,"0-12 Months",
IF(TelcoData2[[#This Row],[tenure]]&lt;=24,"13-24 Months",
IF(TelcoData2[[#This Row],[tenure]]&lt;=36,"25-36 Months",
IF(TelcoData2[[#This Row],[tenure]]&lt;=48,"37-48 Months",
IF(TelcoData2[[#This Row],[tenure]]&lt;=60,"49-60 Months",
"61-72 Months")))))</f>
        <v>0-12 Months</v>
      </c>
    </row>
    <row r="5235" spans="1:24" x14ac:dyDescent="0.3">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s="5">
        <v>842.9</v>
      </c>
      <c r="U5235" t="s">
        <v>23</v>
      </c>
      <c r="V5235" s="5">
        <f>IFERROR(VALUE(TRIM(TelcoData2[[#This Row],[TotalCharges]])),"")</f>
        <v>842.9</v>
      </c>
      <c r="W5235">
        <f>IF(TelcoData2[[#This Row],[Churn]]="Yes",1,0)</f>
        <v>1</v>
      </c>
      <c r="X5235" t="str">
        <f>IF(TelcoData2[[#This Row],[tenure]]&lt;=12,"0-12 Months",
IF(TelcoData2[[#This Row],[tenure]]&lt;=24,"13-24 Months",
IF(TelcoData2[[#This Row],[tenure]]&lt;=36,"25-36 Months",
IF(TelcoData2[[#This Row],[tenure]]&lt;=48,"37-48 Months",
IF(TelcoData2[[#This Row],[tenure]]&lt;=60,"49-60 Months",
"61-72 Months")))))</f>
        <v>0-12 Months</v>
      </c>
    </row>
    <row r="5236" spans="1:24" x14ac:dyDescent="0.3">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s="5">
        <v>4228.55</v>
      </c>
      <c r="U5236" t="s">
        <v>24</v>
      </c>
      <c r="V5236" s="5">
        <f>IFERROR(VALUE(TRIM(TelcoData2[[#This Row],[TotalCharges]])),"")</f>
        <v>4228.55</v>
      </c>
      <c r="W5236">
        <f>IF(TelcoData2[[#This Row],[Churn]]="Yes",1,0)</f>
        <v>0</v>
      </c>
      <c r="X5236" t="str">
        <f>IF(TelcoData2[[#This Row],[tenure]]&lt;=12,"0-12 Months",
IF(TelcoData2[[#This Row],[tenure]]&lt;=24,"13-24 Months",
IF(TelcoData2[[#This Row],[tenure]]&lt;=36,"25-36 Months",
IF(TelcoData2[[#This Row],[tenure]]&lt;=48,"37-48 Months",
IF(TelcoData2[[#This Row],[tenure]]&lt;=60,"49-60 Months",
"61-72 Months")))))</f>
        <v>37-48 Months</v>
      </c>
    </row>
    <row r="5237" spans="1:24" x14ac:dyDescent="0.3">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s="5">
        <v>784.45</v>
      </c>
      <c r="U5237" t="s">
        <v>24</v>
      </c>
      <c r="V5237" s="5">
        <f>IFERROR(VALUE(TRIM(TelcoData2[[#This Row],[TotalCharges]])),"")</f>
        <v>784.45</v>
      </c>
      <c r="W5237">
        <f>IF(TelcoData2[[#This Row],[Churn]]="Yes",1,0)</f>
        <v>0</v>
      </c>
      <c r="X5237" t="str">
        <f>IF(TelcoData2[[#This Row],[tenure]]&lt;=12,"0-12 Months",
IF(TelcoData2[[#This Row],[tenure]]&lt;=24,"13-24 Months",
IF(TelcoData2[[#This Row],[tenure]]&lt;=36,"25-36 Months",
IF(TelcoData2[[#This Row],[tenure]]&lt;=48,"37-48 Months",
IF(TelcoData2[[#This Row],[tenure]]&lt;=60,"49-60 Months",
"61-72 Months")))))</f>
        <v>0-12 Months</v>
      </c>
    </row>
    <row r="5238" spans="1:24" x14ac:dyDescent="0.3">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s="5">
        <v>3729.75</v>
      </c>
      <c r="U5238" t="s">
        <v>24</v>
      </c>
      <c r="V5238" s="5">
        <f>IFERROR(VALUE(TRIM(TelcoData2[[#This Row],[TotalCharges]])),"")</f>
        <v>3729.75</v>
      </c>
      <c r="W5238">
        <f>IF(TelcoData2[[#This Row],[Churn]]="Yes",1,0)</f>
        <v>0</v>
      </c>
      <c r="X5238" t="str">
        <f>IF(TelcoData2[[#This Row],[tenure]]&lt;=12,"0-12 Months",
IF(TelcoData2[[#This Row],[tenure]]&lt;=24,"13-24 Months",
IF(TelcoData2[[#This Row],[tenure]]&lt;=36,"25-36 Months",
IF(TelcoData2[[#This Row],[tenure]]&lt;=48,"37-48 Months",
IF(TelcoData2[[#This Row],[tenure]]&lt;=60,"49-60 Months",
"61-72 Months")))))</f>
        <v>37-48 Months</v>
      </c>
    </row>
    <row r="5239" spans="1:24" x14ac:dyDescent="0.3">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s="5">
        <v>1406.9</v>
      </c>
      <c r="U5239" t="s">
        <v>24</v>
      </c>
      <c r="V5239" s="5">
        <f>IFERROR(VALUE(TRIM(TelcoData2[[#This Row],[TotalCharges]])),"")</f>
        <v>1406.9</v>
      </c>
      <c r="W5239">
        <f>IF(TelcoData2[[#This Row],[Churn]]="Yes",1,0)</f>
        <v>0</v>
      </c>
      <c r="X5239" t="str">
        <f>IF(TelcoData2[[#This Row],[tenure]]&lt;=12,"0-12 Months",
IF(TelcoData2[[#This Row],[tenure]]&lt;=24,"13-24 Months",
IF(TelcoData2[[#This Row],[tenure]]&lt;=36,"25-36 Months",
IF(TelcoData2[[#This Row],[tenure]]&lt;=48,"37-48 Months",
IF(TelcoData2[[#This Row],[tenure]]&lt;=60,"49-60 Months",
"61-72 Months")))))</f>
        <v>25-36 Months</v>
      </c>
    </row>
    <row r="5240" spans="1:24" x14ac:dyDescent="0.3">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s="5">
        <v>1857.3</v>
      </c>
      <c r="U5240" t="s">
        <v>24</v>
      </c>
      <c r="V5240" s="5">
        <f>IFERROR(VALUE(TRIM(TelcoData2[[#This Row],[TotalCharges]])),"")</f>
        <v>1857.3</v>
      </c>
      <c r="W5240">
        <f>IF(TelcoData2[[#This Row],[Churn]]="Yes",1,0)</f>
        <v>0</v>
      </c>
      <c r="X5240" t="str">
        <f>IF(TelcoData2[[#This Row],[tenure]]&lt;=12,"0-12 Months",
IF(TelcoData2[[#This Row],[tenure]]&lt;=24,"13-24 Months",
IF(TelcoData2[[#This Row],[tenure]]&lt;=36,"25-36 Months",
IF(TelcoData2[[#This Row],[tenure]]&lt;=48,"37-48 Months",
IF(TelcoData2[[#This Row],[tenure]]&lt;=60,"49-60 Months",
"61-72 Months")))))</f>
        <v>25-36 Months</v>
      </c>
    </row>
    <row r="5241" spans="1:24" x14ac:dyDescent="0.3">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s="5">
        <v>7322.5</v>
      </c>
      <c r="U5241" t="s">
        <v>24</v>
      </c>
      <c r="V5241" s="5">
        <f>IFERROR(VALUE(TRIM(TelcoData2[[#This Row],[TotalCharges]])),"")</f>
        <v>7322.5</v>
      </c>
      <c r="W5241">
        <f>IF(TelcoData2[[#This Row],[Churn]]="Yes",1,0)</f>
        <v>0</v>
      </c>
      <c r="X5241" t="str">
        <f>IF(TelcoData2[[#This Row],[tenure]]&lt;=12,"0-12 Months",
IF(TelcoData2[[#This Row],[tenure]]&lt;=24,"13-24 Months",
IF(TelcoData2[[#This Row],[tenure]]&lt;=36,"25-36 Months",
IF(TelcoData2[[#This Row],[tenure]]&lt;=48,"37-48 Months",
IF(TelcoData2[[#This Row],[tenure]]&lt;=60,"49-60 Months",
"61-72 Months")))))</f>
        <v>61-72 Months</v>
      </c>
    </row>
    <row r="5242" spans="1:24" x14ac:dyDescent="0.3">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s="5">
        <v>6725.5</v>
      </c>
      <c r="U5242" t="s">
        <v>24</v>
      </c>
      <c r="V5242" s="5">
        <f>IFERROR(VALUE(TRIM(TelcoData2[[#This Row],[TotalCharges]])),"")</f>
        <v>6725.5</v>
      </c>
      <c r="W5242">
        <f>IF(TelcoData2[[#This Row],[Churn]]="Yes",1,0)</f>
        <v>0</v>
      </c>
      <c r="X5242" t="str">
        <f>IF(TelcoData2[[#This Row],[tenure]]&lt;=12,"0-12 Months",
IF(TelcoData2[[#This Row],[tenure]]&lt;=24,"13-24 Months",
IF(TelcoData2[[#This Row],[tenure]]&lt;=36,"25-36 Months",
IF(TelcoData2[[#This Row],[tenure]]&lt;=48,"37-48 Months",
IF(TelcoData2[[#This Row],[tenure]]&lt;=60,"49-60 Months",
"61-72 Months")))))</f>
        <v>61-72 Months</v>
      </c>
    </row>
    <row r="5243" spans="1:24" x14ac:dyDescent="0.3">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s="5">
        <v>3627.3</v>
      </c>
      <c r="U5243" t="s">
        <v>24</v>
      </c>
      <c r="V5243" s="5">
        <f>IFERROR(VALUE(TRIM(TelcoData2[[#This Row],[TotalCharges]])),"")</f>
        <v>3627.3</v>
      </c>
      <c r="W5243">
        <f>IF(TelcoData2[[#This Row],[Churn]]="Yes",1,0)</f>
        <v>0</v>
      </c>
      <c r="X5243" t="str">
        <f>IF(TelcoData2[[#This Row],[tenure]]&lt;=12,"0-12 Months",
IF(TelcoData2[[#This Row],[tenure]]&lt;=24,"13-24 Months",
IF(TelcoData2[[#This Row],[tenure]]&lt;=36,"25-36 Months",
IF(TelcoData2[[#This Row],[tenure]]&lt;=48,"37-48 Months",
IF(TelcoData2[[#This Row],[tenure]]&lt;=60,"49-60 Months",
"61-72 Months")))))</f>
        <v>49-60 Months</v>
      </c>
    </row>
    <row r="5244" spans="1:24" x14ac:dyDescent="0.3">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s="5">
        <v>1761.45</v>
      </c>
      <c r="U5244" t="s">
        <v>23</v>
      </c>
      <c r="V5244" s="5">
        <f>IFERROR(VALUE(TRIM(TelcoData2[[#This Row],[TotalCharges]])),"")</f>
        <v>1761.45</v>
      </c>
      <c r="W5244">
        <f>IF(TelcoData2[[#This Row],[Churn]]="Yes",1,0)</f>
        <v>1</v>
      </c>
      <c r="X5244" t="str">
        <f>IF(TelcoData2[[#This Row],[tenure]]&lt;=12,"0-12 Months",
IF(TelcoData2[[#This Row],[tenure]]&lt;=24,"13-24 Months",
IF(TelcoData2[[#This Row],[tenure]]&lt;=36,"25-36 Months",
IF(TelcoData2[[#This Row],[tenure]]&lt;=48,"37-48 Months",
IF(TelcoData2[[#This Row],[tenure]]&lt;=60,"49-60 Months",
"61-72 Months")))))</f>
        <v>13-24 Months</v>
      </c>
    </row>
    <row r="5245" spans="1:24" x14ac:dyDescent="0.3">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s="5">
        <v>1725.95</v>
      </c>
      <c r="U5245" t="s">
        <v>24</v>
      </c>
      <c r="V5245" s="5">
        <f>IFERROR(VALUE(TRIM(TelcoData2[[#This Row],[TotalCharges]])),"")</f>
        <v>1725.95</v>
      </c>
      <c r="W5245">
        <f>IF(TelcoData2[[#This Row],[Churn]]="Yes",1,0)</f>
        <v>0</v>
      </c>
      <c r="X5245" t="str">
        <f>IF(TelcoData2[[#This Row],[tenure]]&lt;=12,"0-12 Months",
IF(TelcoData2[[#This Row],[tenure]]&lt;=24,"13-24 Months",
IF(TelcoData2[[#This Row],[tenure]]&lt;=36,"25-36 Months",
IF(TelcoData2[[#This Row],[tenure]]&lt;=48,"37-48 Months",
IF(TelcoData2[[#This Row],[tenure]]&lt;=60,"49-60 Months",
"61-72 Months")))))</f>
        <v>13-24 Months</v>
      </c>
    </row>
    <row r="5246" spans="1:24" x14ac:dyDescent="0.3">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s="5">
        <v>4192.1499999999996</v>
      </c>
      <c r="U5246" t="s">
        <v>24</v>
      </c>
      <c r="V5246" s="5">
        <f>IFERROR(VALUE(TRIM(TelcoData2[[#This Row],[TotalCharges]])),"")</f>
        <v>4192.1499999999996</v>
      </c>
      <c r="W5246">
        <f>IF(TelcoData2[[#This Row],[Churn]]="Yes",1,0)</f>
        <v>0</v>
      </c>
      <c r="X5246" t="str">
        <f>IF(TelcoData2[[#This Row],[tenure]]&lt;=12,"0-12 Months",
IF(TelcoData2[[#This Row],[tenure]]&lt;=24,"13-24 Months",
IF(TelcoData2[[#This Row],[tenure]]&lt;=36,"25-36 Months",
IF(TelcoData2[[#This Row],[tenure]]&lt;=48,"37-48 Months",
IF(TelcoData2[[#This Row],[tenure]]&lt;=60,"49-60 Months",
"61-72 Months")))))</f>
        <v>37-48 Months</v>
      </c>
    </row>
    <row r="5247" spans="1:24" x14ac:dyDescent="0.3">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s="5">
        <v>1411.2</v>
      </c>
      <c r="U5247" t="s">
        <v>24</v>
      </c>
      <c r="V5247" s="5">
        <f>IFERROR(VALUE(TRIM(TelcoData2[[#This Row],[TotalCharges]])),"")</f>
        <v>1411.2</v>
      </c>
      <c r="W5247">
        <f>IF(TelcoData2[[#This Row],[Churn]]="Yes",1,0)</f>
        <v>0</v>
      </c>
      <c r="X5247" t="str">
        <f>IF(TelcoData2[[#This Row],[tenure]]&lt;=12,"0-12 Months",
IF(TelcoData2[[#This Row],[tenure]]&lt;=24,"13-24 Months",
IF(TelcoData2[[#This Row],[tenure]]&lt;=36,"25-36 Months",
IF(TelcoData2[[#This Row],[tenure]]&lt;=48,"37-48 Months",
IF(TelcoData2[[#This Row],[tenure]]&lt;=60,"49-60 Months",
"61-72 Months")))))</f>
        <v>61-72 Months</v>
      </c>
    </row>
    <row r="5248" spans="1:24" x14ac:dyDescent="0.3">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s="5">
        <v>164.5</v>
      </c>
      <c r="U5248" t="s">
        <v>23</v>
      </c>
      <c r="V5248" s="5">
        <f>IFERROR(VALUE(TRIM(TelcoData2[[#This Row],[TotalCharges]])),"")</f>
        <v>164.5</v>
      </c>
      <c r="W5248">
        <f>IF(TelcoData2[[#This Row],[Churn]]="Yes",1,0)</f>
        <v>1</v>
      </c>
      <c r="X5248" t="str">
        <f>IF(TelcoData2[[#This Row],[tenure]]&lt;=12,"0-12 Months",
IF(TelcoData2[[#This Row],[tenure]]&lt;=24,"13-24 Months",
IF(TelcoData2[[#This Row],[tenure]]&lt;=36,"25-36 Months",
IF(TelcoData2[[#This Row],[tenure]]&lt;=48,"37-48 Months",
IF(TelcoData2[[#This Row],[tenure]]&lt;=60,"49-60 Months",
"61-72 Months")))))</f>
        <v>0-12 Months</v>
      </c>
    </row>
    <row r="5249" spans="1:24" x14ac:dyDescent="0.3">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s="5">
        <v>2724.6</v>
      </c>
      <c r="U5249" t="s">
        <v>23</v>
      </c>
      <c r="V5249" s="5">
        <f>IFERROR(VALUE(TRIM(TelcoData2[[#This Row],[TotalCharges]])),"")</f>
        <v>2724.6</v>
      </c>
      <c r="W5249">
        <f>IF(TelcoData2[[#This Row],[Churn]]="Yes",1,0)</f>
        <v>1</v>
      </c>
      <c r="X5249" t="str">
        <f>IF(TelcoData2[[#This Row],[tenure]]&lt;=12,"0-12 Months",
IF(TelcoData2[[#This Row],[tenure]]&lt;=24,"13-24 Months",
IF(TelcoData2[[#This Row],[tenure]]&lt;=36,"25-36 Months",
IF(TelcoData2[[#This Row],[tenure]]&lt;=48,"37-48 Months",
IF(TelcoData2[[#This Row],[tenure]]&lt;=60,"49-60 Months",
"61-72 Months")))))</f>
        <v>25-36 Months</v>
      </c>
    </row>
    <row r="5250" spans="1:24" x14ac:dyDescent="0.3">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s="5">
        <v>264.55</v>
      </c>
      <c r="U5250" t="s">
        <v>24</v>
      </c>
      <c r="V5250" s="5">
        <f>IFERROR(VALUE(TRIM(TelcoData2[[#This Row],[TotalCharges]])),"")</f>
        <v>264.55</v>
      </c>
      <c r="W5250">
        <f>IF(TelcoData2[[#This Row],[Churn]]="Yes",1,0)</f>
        <v>0</v>
      </c>
      <c r="X5250" t="str">
        <f>IF(TelcoData2[[#This Row],[tenure]]&lt;=12,"0-12 Months",
IF(TelcoData2[[#This Row],[tenure]]&lt;=24,"13-24 Months",
IF(TelcoData2[[#This Row],[tenure]]&lt;=36,"25-36 Months",
IF(TelcoData2[[#This Row],[tenure]]&lt;=48,"37-48 Months",
IF(TelcoData2[[#This Row],[tenure]]&lt;=60,"49-60 Months",
"61-72 Months")))))</f>
        <v>0-12 Months</v>
      </c>
    </row>
    <row r="5251" spans="1:24" x14ac:dyDescent="0.3">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s="5">
        <v>4671.7</v>
      </c>
      <c r="U5251" t="s">
        <v>24</v>
      </c>
      <c r="V5251" s="5">
        <f>IFERROR(VALUE(TRIM(TelcoData2[[#This Row],[TotalCharges]])),"")</f>
        <v>4671.7</v>
      </c>
      <c r="W5251">
        <f>IF(TelcoData2[[#This Row],[Churn]]="Yes",1,0)</f>
        <v>0</v>
      </c>
      <c r="X5251" t="str">
        <f>IF(TelcoData2[[#This Row],[tenure]]&lt;=12,"0-12 Months",
IF(TelcoData2[[#This Row],[tenure]]&lt;=24,"13-24 Months",
IF(TelcoData2[[#This Row],[tenure]]&lt;=36,"25-36 Months",
IF(TelcoData2[[#This Row],[tenure]]&lt;=48,"37-48 Months",
IF(TelcoData2[[#This Row],[tenure]]&lt;=60,"49-60 Months",
"61-72 Months")))))</f>
        <v>61-72 Months</v>
      </c>
    </row>
    <row r="5252" spans="1:24" x14ac:dyDescent="0.3">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s="5">
        <v>1173.55</v>
      </c>
      <c r="U5252" t="s">
        <v>24</v>
      </c>
      <c r="V5252" s="5">
        <f>IFERROR(VALUE(TRIM(TelcoData2[[#This Row],[TotalCharges]])),"")</f>
        <v>1173.55</v>
      </c>
      <c r="W5252">
        <f>IF(TelcoData2[[#This Row],[Churn]]="Yes",1,0)</f>
        <v>0</v>
      </c>
      <c r="X5252" t="str">
        <f>IF(TelcoData2[[#This Row],[tenure]]&lt;=12,"0-12 Months",
IF(TelcoData2[[#This Row],[tenure]]&lt;=24,"13-24 Months",
IF(TelcoData2[[#This Row],[tenure]]&lt;=36,"25-36 Months",
IF(TelcoData2[[#This Row],[tenure]]&lt;=48,"37-48 Months",
IF(TelcoData2[[#This Row],[tenure]]&lt;=60,"49-60 Months",
"61-72 Months")))))</f>
        <v>0-12 Months</v>
      </c>
    </row>
    <row r="5253" spans="1:24" x14ac:dyDescent="0.3">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s="5">
        <v>318.5</v>
      </c>
      <c r="U5253" t="s">
        <v>23</v>
      </c>
      <c r="V5253" s="5">
        <f>IFERROR(VALUE(TRIM(TelcoData2[[#This Row],[TotalCharges]])),"")</f>
        <v>318.5</v>
      </c>
      <c r="W5253">
        <f>IF(TelcoData2[[#This Row],[Churn]]="Yes",1,0)</f>
        <v>1</v>
      </c>
      <c r="X5253" t="str">
        <f>IF(TelcoData2[[#This Row],[tenure]]&lt;=12,"0-12 Months",
IF(TelcoData2[[#This Row],[tenure]]&lt;=24,"13-24 Months",
IF(TelcoData2[[#This Row],[tenure]]&lt;=36,"25-36 Months",
IF(TelcoData2[[#This Row],[tenure]]&lt;=48,"37-48 Months",
IF(TelcoData2[[#This Row],[tenure]]&lt;=60,"49-60 Months",
"61-72 Months")))))</f>
        <v>0-12 Months</v>
      </c>
    </row>
    <row r="5254" spans="1:24" x14ac:dyDescent="0.3">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s="5">
        <v>7713.55</v>
      </c>
      <c r="U5254" t="s">
        <v>24</v>
      </c>
      <c r="V5254" s="5">
        <f>IFERROR(VALUE(TRIM(TelcoData2[[#This Row],[TotalCharges]])),"")</f>
        <v>7713.55</v>
      </c>
      <c r="W5254">
        <f>IF(TelcoData2[[#This Row],[Churn]]="Yes",1,0)</f>
        <v>0</v>
      </c>
      <c r="X5254" t="str">
        <f>IF(TelcoData2[[#This Row],[tenure]]&lt;=12,"0-12 Months",
IF(TelcoData2[[#This Row],[tenure]]&lt;=24,"13-24 Months",
IF(TelcoData2[[#This Row],[tenure]]&lt;=36,"25-36 Months",
IF(TelcoData2[[#This Row],[tenure]]&lt;=48,"37-48 Months",
IF(TelcoData2[[#This Row],[tenure]]&lt;=60,"49-60 Months",
"61-72 Months")))))</f>
        <v>61-72 Months</v>
      </c>
    </row>
    <row r="5255" spans="1:24" x14ac:dyDescent="0.3">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s="5">
        <v>2471.25</v>
      </c>
      <c r="U5255" t="s">
        <v>24</v>
      </c>
      <c r="V5255" s="5">
        <f>IFERROR(VALUE(TRIM(TelcoData2[[#This Row],[TotalCharges]])),"")</f>
        <v>2471.25</v>
      </c>
      <c r="W5255">
        <f>IF(TelcoData2[[#This Row],[Churn]]="Yes",1,0)</f>
        <v>0</v>
      </c>
      <c r="X5255" t="str">
        <f>IF(TelcoData2[[#This Row],[tenure]]&lt;=12,"0-12 Months",
IF(TelcoData2[[#This Row],[tenure]]&lt;=24,"13-24 Months",
IF(TelcoData2[[#This Row],[tenure]]&lt;=36,"25-36 Months",
IF(TelcoData2[[#This Row],[tenure]]&lt;=48,"37-48 Months",
IF(TelcoData2[[#This Row],[tenure]]&lt;=60,"49-60 Months",
"61-72 Months")))))</f>
        <v>25-36 Months</v>
      </c>
    </row>
    <row r="5256" spans="1:24" x14ac:dyDescent="0.3">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s="5">
        <v>7842.3</v>
      </c>
      <c r="U5256" t="s">
        <v>24</v>
      </c>
      <c r="V5256" s="5">
        <f>IFERROR(VALUE(TRIM(TelcoData2[[#This Row],[TotalCharges]])),"")</f>
        <v>7842.3</v>
      </c>
      <c r="W5256">
        <f>IF(TelcoData2[[#This Row],[Churn]]="Yes",1,0)</f>
        <v>0</v>
      </c>
      <c r="X5256" t="str">
        <f>IF(TelcoData2[[#This Row],[tenure]]&lt;=12,"0-12 Months",
IF(TelcoData2[[#This Row],[tenure]]&lt;=24,"13-24 Months",
IF(TelcoData2[[#This Row],[tenure]]&lt;=36,"25-36 Months",
IF(TelcoData2[[#This Row],[tenure]]&lt;=48,"37-48 Months",
IF(TelcoData2[[#This Row],[tenure]]&lt;=60,"49-60 Months",
"61-72 Months")))))</f>
        <v>61-72 Months</v>
      </c>
    </row>
    <row r="5257" spans="1:24" x14ac:dyDescent="0.3">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s="5">
        <v>2227.8000000000002</v>
      </c>
      <c r="U5257" t="s">
        <v>24</v>
      </c>
      <c r="V5257" s="5">
        <f>IFERROR(VALUE(TRIM(TelcoData2[[#This Row],[TotalCharges]])),"")</f>
        <v>2227.8000000000002</v>
      </c>
      <c r="W5257">
        <f>IF(TelcoData2[[#This Row],[Churn]]="Yes",1,0)</f>
        <v>0</v>
      </c>
      <c r="X5257" t="str">
        <f>IF(TelcoData2[[#This Row],[tenure]]&lt;=12,"0-12 Months",
IF(TelcoData2[[#This Row],[tenure]]&lt;=24,"13-24 Months",
IF(TelcoData2[[#This Row],[tenure]]&lt;=36,"25-36 Months",
IF(TelcoData2[[#This Row],[tenure]]&lt;=48,"37-48 Months",
IF(TelcoData2[[#This Row],[tenure]]&lt;=60,"49-60 Months",
"61-72 Months")))))</f>
        <v>25-36 Months</v>
      </c>
    </row>
    <row r="5258" spans="1:24" x14ac:dyDescent="0.3">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s="5">
        <v>4990.25</v>
      </c>
      <c r="U5258" t="s">
        <v>23</v>
      </c>
      <c r="V5258" s="5">
        <f>IFERROR(VALUE(TRIM(TelcoData2[[#This Row],[TotalCharges]])),"")</f>
        <v>4990.25</v>
      </c>
      <c r="W5258">
        <f>IF(TelcoData2[[#This Row],[Churn]]="Yes",1,0)</f>
        <v>1</v>
      </c>
      <c r="X5258" t="str">
        <f>IF(TelcoData2[[#This Row],[tenure]]&lt;=12,"0-12 Months",
IF(TelcoData2[[#This Row],[tenure]]&lt;=24,"13-24 Months",
IF(TelcoData2[[#This Row],[tenure]]&lt;=36,"25-36 Months",
IF(TelcoData2[[#This Row],[tenure]]&lt;=48,"37-48 Months",
IF(TelcoData2[[#This Row],[tenure]]&lt;=60,"49-60 Months",
"61-72 Months")))))</f>
        <v>49-60 Months</v>
      </c>
    </row>
    <row r="5259" spans="1:24" x14ac:dyDescent="0.3">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s="5">
        <v>3744.05</v>
      </c>
      <c r="U5259" t="s">
        <v>23</v>
      </c>
      <c r="V5259" s="5">
        <f>IFERROR(VALUE(TRIM(TelcoData2[[#This Row],[TotalCharges]])),"")</f>
        <v>3744.05</v>
      </c>
      <c r="W5259">
        <f>IF(TelcoData2[[#This Row],[Churn]]="Yes",1,0)</f>
        <v>1</v>
      </c>
      <c r="X5259" t="str">
        <f>IF(TelcoData2[[#This Row],[tenure]]&lt;=12,"0-12 Months",
IF(TelcoData2[[#This Row],[tenure]]&lt;=24,"13-24 Months",
IF(TelcoData2[[#This Row],[tenure]]&lt;=36,"25-36 Months",
IF(TelcoData2[[#This Row],[tenure]]&lt;=48,"37-48 Months",
IF(TelcoData2[[#This Row],[tenure]]&lt;=60,"49-60 Months",
"61-72 Months")))))</f>
        <v>37-48 Months</v>
      </c>
    </row>
    <row r="5260" spans="1:24" x14ac:dyDescent="0.3">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s="5">
        <v>7220.35</v>
      </c>
      <c r="U5260" t="s">
        <v>23</v>
      </c>
      <c r="V5260" s="5">
        <f>IFERROR(VALUE(TRIM(TelcoData2[[#This Row],[TotalCharges]])),"")</f>
        <v>7220.35</v>
      </c>
      <c r="W5260">
        <f>IF(TelcoData2[[#This Row],[Churn]]="Yes",1,0)</f>
        <v>1</v>
      </c>
      <c r="X5260" t="str">
        <f>IF(TelcoData2[[#This Row],[tenure]]&lt;=12,"0-12 Months",
IF(TelcoData2[[#This Row],[tenure]]&lt;=24,"13-24 Months",
IF(TelcoData2[[#This Row],[tenure]]&lt;=36,"25-36 Months",
IF(TelcoData2[[#This Row],[tenure]]&lt;=48,"37-48 Months",
IF(TelcoData2[[#This Row],[tenure]]&lt;=60,"49-60 Months",
"61-72 Months")))))</f>
        <v>61-72 Months</v>
      </c>
    </row>
    <row r="5261" spans="1:24" x14ac:dyDescent="0.3">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s="5">
        <v>2351.4499999999998</v>
      </c>
      <c r="U5261" t="s">
        <v>24</v>
      </c>
      <c r="V5261" s="5">
        <f>IFERROR(VALUE(TRIM(TelcoData2[[#This Row],[TotalCharges]])),"")</f>
        <v>2351.4499999999998</v>
      </c>
      <c r="W5261">
        <f>IF(TelcoData2[[#This Row],[Churn]]="Yes",1,0)</f>
        <v>0</v>
      </c>
      <c r="X5261" t="str">
        <f>IF(TelcoData2[[#This Row],[tenure]]&lt;=12,"0-12 Months",
IF(TelcoData2[[#This Row],[tenure]]&lt;=24,"13-24 Months",
IF(TelcoData2[[#This Row],[tenure]]&lt;=36,"25-36 Months",
IF(TelcoData2[[#This Row],[tenure]]&lt;=48,"37-48 Months",
IF(TelcoData2[[#This Row],[tenure]]&lt;=60,"49-60 Months",
"61-72 Months")))))</f>
        <v>25-36 Months</v>
      </c>
    </row>
    <row r="5262" spans="1:24" x14ac:dyDescent="0.3">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s="5">
        <v>2989.6</v>
      </c>
      <c r="U5262" t="s">
        <v>24</v>
      </c>
      <c r="V5262" s="5">
        <f>IFERROR(VALUE(TRIM(TelcoData2[[#This Row],[TotalCharges]])),"")</f>
        <v>2989.6</v>
      </c>
      <c r="W5262">
        <f>IF(TelcoData2[[#This Row],[Churn]]="Yes",1,0)</f>
        <v>0</v>
      </c>
      <c r="X5262" t="str">
        <f>IF(TelcoData2[[#This Row],[tenure]]&lt;=12,"0-12 Months",
IF(TelcoData2[[#This Row],[tenure]]&lt;=24,"13-24 Months",
IF(TelcoData2[[#This Row],[tenure]]&lt;=36,"25-36 Months",
IF(TelcoData2[[#This Row],[tenure]]&lt;=48,"37-48 Months",
IF(TelcoData2[[#This Row],[tenure]]&lt;=60,"49-60 Months",
"61-72 Months")))))</f>
        <v>25-36 Months</v>
      </c>
    </row>
    <row r="5263" spans="1:24" x14ac:dyDescent="0.3">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s="5">
        <v>6077.75</v>
      </c>
      <c r="U5263" t="s">
        <v>24</v>
      </c>
      <c r="V5263" s="5">
        <f>IFERROR(VALUE(TRIM(TelcoData2[[#This Row],[TotalCharges]])),"")</f>
        <v>6077.75</v>
      </c>
      <c r="W5263">
        <f>IF(TelcoData2[[#This Row],[Churn]]="Yes",1,0)</f>
        <v>0</v>
      </c>
      <c r="X5263" t="str">
        <f>IF(TelcoData2[[#This Row],[tenure]]&lt;=12,"0-12 Months",
IF(TelcoData2[[#This Row],[tenure]]&lt;=24,"13-24 Months",
IF(TelcoData2[[#This Row],[tenure]]&lt;=36,"25-36 Months",
IF(TelcoData2[[#This Row],[tenure]]&lt;=48,"37-48 Months",
IF(TelcoData2[[#This Row],[tenure]]&lt;=60,"49-60 Months",
"61-72 Months")))))</f>
        <v>49-60 Months</v>
      </c>
    </row>
    <row r="5264" spans="1:24" x14ac:dyDescent="0.3">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s="5">
        <v>4070.95</v>
      </c>
      <c r="U5264" t="s">
        <v>24</v>
      </c>
      <c r="V5264" s="5">
        <f>IFERROR(VALUE(TRIM(TelcoData2[[#This Row],[TotalCharges]])),"")</f>
        <v>4070.95</v>
      </c>
      <c r="W5264">
        <f>IF(TelcoData2[[#This Row],[Churn]]="Yes",1,0)</f>
        <v>0</v>
      </c>
      <c r="X5264" t="str">
        <f>IF(TelcoData2[[#This Row],[tenure]]&lt;=12,"0-12 Months",
IF(TelcoData2[[#This Row],[tenure]]&lt;=24,"13-24 Months",
IF(TelcoData2[[#This Row],[tenure]]&lt;=36,"25-36 Months",
IF(TelcoData2[[#This Row],[tenure]]&lt;=48,"37-48 Months",
IF(TelcoData2[[#This Row],[tenure]]&lt;=60,"49-60 Months",
"61-72 Months")))))</f>
        <v>49-60 Months</v>
      </c>
    </row>
    <row r="5265" spans="1:24" x14ac:dyDescent="0.3">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s="5">
        <v>2479.0500000000002</v>
      </c>
      <c r="U5265" t="s">
        <v>24</v>
      </c>
      <c r="V5265" s="5">
        <f>IFERROR(VALUE(TRIM(TelcoData2[[#This Row],[TotalCharges]])),"")</f>
        <v>2479.0500000000002</v>
      </c>
      <c r="W5265">
        <f>IF(TelcoData2[[#This Row],[Churn]]="Yes",1,0)</f>
        <v>0</v>
      </c>
      <c r="X5265" t="str">
        <f>IF(TelcoData2[[#This Row],[tenure]]&lt;=12,"0-12 Months",
IF(TelcoData2[[#This Row],[tenure]]&lt;=24,"13-24 Months",
IF(TelcoData2[[#This Row],[tenure]]&lt;=36,"25-36 Months",
IF(TelcoData2[[#This Row],[tenure]]&lt;=48,"37-48 Months",
IF(TelcoData2[[#This Row],[tenure]]&lt;=60,"49-60 Months",
"61-72 Months")))))</f>
        <v>49-60 Months</v>
      </c>
    </row>
    <row r="5266" spans="1:24" x14ac:dyDescent="0.3">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s="5">
        <v>2134.3000000000002</v>
      </c>
      <c r="U5266" t="s">
        <v>24</v>
      </c>
      <c r="V5266" s="5">
        <f>IFERROR(VALUE(TRIM(TelcoData2[[#This Row],[TotalCharges]])),"")</f>
        <v>2134.3000000000002</v>
      </c>
      <c r="W5266">
        <f>IF(TelcoData2[[#This Row],[Churn]]="Yes",1,0)</f>
        <v>0</v>
      </c>
      <c r="X5266" t="str">
        <f>IF(TelcoData2[[#This Row],[tenure]]&lt;=12,"0-12 Months",
IF(TelcoData2[[#This Row],[tenure]]&lt;=24,"13-24 Months",
IF(TelcoData2[[#This Row],[tenure]]&lt;=36,"25-36 Months",
IF(TelcoData2[[#This Row],[tenure]]&lt;=48,"37-48 Months",
IF(TelcoData2[[#This Row],[tenure]]&lt;=60,"49-60 Months",
"61-72 Months")))))</f>
        <v>61-72 Months</v>
      </c>
    </row>
    <row r="5267" spans="1:24" x14ac:dyDescent="0.3">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s="5">
        <v>6000.1</v>
      </c>
      <c r="U5267" t="s">
        <v>24</v>
      </c>
      <c r="V5267" s="5">
        <f>IFERROR(VALUE(TRIM(TelcoData2[[#This Row],[TotalCharges]])),"")</f>
        <v>6000.1</v>
      </c>
      <c r="W5267">
        <f>IF(TelcoData2[[#This Row],[Churn]]="Yes",1,0)</f>
        <v>0</v>
      </c>
      <c r="X5267" t="str">
        <f>IF(TelcoData2[[#This Row],[tenure]]&lt;=12,"0-12 Months",
IF(TelcoData2[[#This Row],[tenure]]&lt;=24,"13-24 Months",
IF(TelcoData2[[#This Row],[tenure]]&lt;=36,"25-36 Months",
IF(TelcoData2[[#This Row],[tenure]]&lt;=48,"37-48 Months",
IF(TelcoData2[[#This Row],[tenure]]&lt;=60,"49-60 Months",
"61-72 Months")))))</f>
        <v>61-72 Months</v>
      </c>
    </row>
    <row r="5268" spans="1:24" x14ac:dyDescent="0.3">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s="5">
        <v>2203.1</v>
      </c>
      <c r="U5268" t="s">
        <v>24</v>
      </c>
      <c r="V5268" s="5">
        <f>IFERROR(VALUE(TRIM(TelcoData2[[#This Row],[TotalCharges]])),"")</f>
        <v>2203.1</v>
      </c>
      <c r="W5268">
        <f>IF(TelcoData2[[#This Row],[Churn]]="Yes",1,0)</f>
        <v>0</v>
      </c>
      <c r="X5268" t="str">
        <f>IF(TelcoData2[[#This Row],[tenure]]&lt;=12,"0-12 Months",
IF(TelcoData2[[#This Row],[tenure]]&lt;=24,"13-24 Months",
IF(TelcoData2[[#This Row],[tenure]]&lt;=36,"25-36 Months",
IF(TelcoData2[[#This Row],[tenure]]&lt;=48,"37-48 Months",
IF(TelcoData2[[#This Row],[tenure]]&lt;=60,"49-60 Months",
"61-72 Months")))))</f>
        <v>37-48 Months</v>
      </c>
    </row>
    <row r="5269" spans="1:24" x14ac:dyDescent="0.3">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s="5">
        <v>183.15</v>
      </c>
      <c r="U5269" t="s">
        <v>24</v>
      </c>
      <c r="V5269" s="5">
        <f>IFERROR(VALUE(TRIM(TelcoData2[[#This Row],[TotalCharges]])),"")</f>
        <v>183.15</v>
      </c>
      <c r="W5269">
        <f>IF(TelcoData2[[#This Row],[Churn]]="Yes",1,0)</f>
        <v>0</v>
      </c>
      <c r="X5269" t="str">
        <f>IF(TelcoData2[[#This Row],[tenure]]&lt;=12,"0-12 Months",
IF(TelcoData2[[#This Row],[tenure]]&lt;=24,"13-24 Months",
IF(TelcoData2[[#This Row],[tenure]]&lt;=36,"25-36 Months",
IF(TelcoData2[[#This Row],[tenure]]&lt;=48,"37-48 Months",
IF(TelcoData2[[#This Row],[tenure]]&lt;=60,"49-60 Months",
"61-72 Months")))))</f>
        <v>0-12 Months</v>
      </c>
    </row>
    <row r="5270" spans="1:24" x14ac:dyDescent="0.3">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s="5">
        <v>6194.1</v>
      </c>
      <c r="U5270" t="s">
        <v>24</v>
      </c>
      <c r="V5270" s="5">
        <f>IFERROR(VALUE(TRIM(TelcoData2[[#This Row],[TotalCharges]])),"")</f>
        <v>6194.1</v>
      </c>
      <c r="W5270">
        <f>IF(TelcoData2[[#This Row],[Churn]]="Yes",1,0)</f>
        <v>0</v>
      </c>
      <c r="X5270" t="str">
        <f>IF(TelcoData2[[#This Row],[tenure]]&lt;=12,"0-12 Months",
IF(TelcoData2[[#This Row],[tenure]]&lt;=24,"13-24 Months",
IF(TelcoData2[[#This Row],[tenure]]&lt;=36,"25-36 Months",
IF(TelcoData2[[#This Row],[tenure]]&lt;=48,"37-48 Months",
IF(TelcoData2[[#This Row],[tenure]]&lt;=60,"49-60 Months",
"61-72 Months")))))</f>
        <v>61-72 Months</v>
      </c>
    </row>
    <row r="5271" spans="1:24" x14ac:dyDescent="0.3">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s="5">
        <v>638.95000000000005</v>
      </c>
      <c r="U5271" t="s">
        <v>24</v>
      </c>
      <c r="V5271" s="5">
        <f>IFERROR(VALUE(TRIM(TelcoData2[[#This Row],[TotalCharges]])),"")</f>
        <v>638.95000000000005</v>
      </c>
      <c r="W5271">
        <f>IF(TelcoData2[[#This Row],[Churn]]="Yes",1,0)</f>
        <v>0</v>
      </c>
      <c r="X5271" t="str">
        <f>IF(TelcoData2[[#This Row],[tenure]]&lt;=12,"0-12 Months",
IF(TelcoData2[[#This Row],[tenure]]&lt;=24,"13-24 Months",
IF(TelcoData2[[#This Row],[tenure]]&lt;=36,"25-36 Months",
IF(TelcoData2[[#This Row],[tenure]]&lt;=48,"37-48 Months",
IF(TelcoData2[[#This Row],[tenure]]&lt;=60,"49-60 Months",
"61-72 Months")))))</f>
        <v>0-12 Months</v>
      </c>
    </row>
    <row r="5272" spans="1:24" x14ac:dyDescent="0.3">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s="5">
        <v>2139.1999999999998</v>
      </c>
      <c r="U5272" t="s">
        <v>23</v>
      </c>
      <c r="V5272" s="5">
        <f>IFERROR(VALUE(TRIM(TelcoData2[[#This Row],[TotalCharges]])),"")</f>
        <v>2139.1999999999998</v>
      </c>
      <c r="W5272">
        <f>IF(TelcoData2[[#This Row],[Churn]]="Yes",1,0)</f>
        <v>1</v>
      </c>
      <c r="X5272" t="str">
        <f>IF(TelcoData2[[#This Row],[tenure]]&lt;=12,"0-12 Months",
IF(TelcoData2[[#This Row],[tenure]]&lt;=24,"13-24 Months",
IF(TelcoData2[[#This Row],[tenure]]&lt;=36,"25-36 Months",
IF(TelcoData2[[#This Row],[tenure]]&lt;=48,"37-48 Months",
IF(TelcoData2[[#This Row],[tenure]]&lt;=60,"49-60 Months",
"61-72 Months")))))</f>
        <v>37-48 Months</v>
      </c>
    </row>
    <row r="5273" spans="1:24" x14ac:dyDescent="0.3">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s="5">
        <v>831.75</v>
      </c>
      <c r="U5273" t="s">
        <v>24</v>
      </c>
      <c r="V5273" s="5">
        <f>IFERROR(VALUE(TRIM(TelcoData2[[#This Row],[TotalCharges]])),"")</f>
        <v>831.75</v>
      </c>
      <c r="W5273">
        <f>IF(TelcoData2[[#This Row],[Churn]]="Yes",1,0)</f>
        <v>0</v>
      </c>
      <c r="X5273" t="str">
        <f>IF(TelcoData2[[#This Row],[tenure]]&lt;=12,"0-12 Months",
IF(TelcoData2[[#This Row],[tenure]]&lt;=24,"13-24 Months",
IF(TelcoData2[[#This Row],[tenure]]&lt;=36,"25-36 Months",
IF(TelcoData2[[#This Row],[tenure]]&lt;=48,"37-48 Months",
IF(TelcoData2[[#This Row],[tenure]]&lt;=60,"49-60 Months",
"61-72 Months")))))</f>
        <v>13-24 Months</v>
      </c>
    </row>
    <row r="5274" spans="1:24" x14ac:dyDescent="0.3">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s="5">
        <v>521.29999999999995</v>
      </c>
      <c r="U5274" t="s">
        <v>23</v>
      </c>
      <c r="V5274" s="5">
        <f>IFERROR(VALUE(TRIM(TelcoData2[[#This Row],[TotalCharges]])),"")</f>
        <v>521.29999999999995</v>
      </c>
      <c r="W5274">
        <f>IF(TelcoData2[[#This Row],[Churn]]="Yes",1,0)</f>
        <v>1</v>
      </c>
      <c r="X5274" t="str">
        <f>IF(TelcoData2[[#This Row],[tenure]]&lt;=12,"0-12 Months",
IF(TelcoData2[[#This Row],[tenure]]&lt;=24,"13-24 Months",
IF(TelcoData2[[#This Row],[tenure]]&lt;=36,"25-36 Months",
IF(TelcoData2[[#This Row],[tenure]]&lt;=48,"37-48 Months",
IF(TelcoData2[[#This Row],[tenure]]&lt;=60,"49-60 Months",
"61-72 Months")))))</f>
        <v>0-12 Months</v>
      </c>
    </row>
    <row r="5275" spans="1:24" x14ac:dyDescent="0.3">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s="5">
        <v>1337.5</v>
      </c>
      <c r="U5275" t="s">
        <v>24</v>
      </c>
      <c r="V5275" s="5">
        <f>IFERROR(VALUE(TRIM(TelcoData2[[#This Row],[TotalCharges]])),"")</f>
        <v>1337.5</v>
      </c>
      <c r="W5275">
        <f>IF(TelcoData2[[#This Row],[Churn]]="Yes",1,0)</f>
        <v>0</v>
      </c>
      <c r="X5275" t="str">
        <f>IF(TelcoData2[[#This Row],[tenure]]&lt;=12,"0-12 Months",
IF(TelcoData2[[#This Row],[tenure]]&lt;=24,"13-24 Months",
IF(TelcoData2[[#This Row],[tenure]]&lt;=36,"25-36 Months",
IF(TelcoData2[[#This Row],[tenure]]&lt;=48,"37-48 Months",
IF(TelcoData2[[#This Row],[tenure]]&lt;=60,"49-60 Months",
"61-72 Months")))))</f>
        <v>61-72 Months</v>
      </c>
    </row>
    <row r="5276" spans="1:24" x14ac:dyDescent="0.3">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s="5">
        <v>7181.95</v>
      </c>
      <c r="U5276" t="s">
        <v>24</v>
      </c>
      <c r="V5276" s="5">
        <f>IFERROR(VALUE(TRIM(TelcoData2[[#This Row],[TotalCharges]])),"")</f>
        <v>7181.95</v>
      </c>
      <c r="W5276">
        <f>IF(TelcoData2[[#This Row],[Churn]]="Yes",1,0)</f>
        <v>0</v>
      </c>
      <c r="X5276" t="str">
        <f>IF(TelcoData2[[#This Row],[tenure]]&lt;=12,"0-12 Months",
IF(TelcoData2[[#This Row],[tenure]]&lt;=24,"13-24 Months",
IF(TelcoData2[[#This Row],[tenure]]&lt;=36,"25-36 Months",
IF(TelcoData2[[#This Row],[tenure]]&lt;=48,"37-48 Months",
IF(TelcoData2[[#This Row],[tenure]]&lt;=60,"49-60 Months",
"61-72 Months")))))</f>
        <v>61-72 Months</v>
      </c>
    </row>
    <row r="5277" spans="1:24" x14ac:dyDescent="0.3">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s="5">
        <v>608</v>
      </c>
      <c r="U5277" t="s">
        <v>23</v>
      </c>
      <c r="V5277" s="5">
        <f>IFERROR(VALUE(TRIM(TelcoData2[[#This Row],[TotalCharges]])),"")</f>
        <v>608</v>
      </c>
      <c r="W5277">
        <f>IF(TelcoData2[[#This Row],[Churn]]="Yes",1,0)</f>
        <v>1</v>
      </c>
      <c r="X5277" t="str">
        <f>IF(TelcoData2[[#This Row],[tenure]]&lt;=12,"0-12 Months",
IF(TelcoData2[[#This Row],[tenure]]&lt;=24,"13-24 Months",
IF(TelcoData2[[#This Row],[tenure]]&lt;=36,"25-36 Months",
IF(TelcoData2[[#This Row],[tenure]]&lt;=48,"37-48 Months",
IF(TelcoData2[[#This Row],[tenure]]&lt;=60,"49-60 Months",
"61-72 Months")))))</f>
        <v>0-12 Months</v>
      </c>
    </row>
    <row r="5278" spans="1:24" x14ac:dyDescent="0.3">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s="5">
        <v>2560.1</v>
      </c>
      <c r="U5278" t="s">
        <v>24</v>
      </c>
      <c r="V5278" s="5">
        <f>IFERROR(VALUE(TRIM(TelcoData2[[#This Row],[TotalCharges]])),"")</f>
        <v>2560.1</v>
      </c>
      <c r="W5278">
        <f>IF(TelcoData2[[#This Row],[Churn]]="Yes",1,0)</f>
        <v>0</v>
      </c>
      <c r="X5278" t="str">
        <f>IF(TelcoData2[[#This Row],[tenure]]&lt;=12,"0-12 Months",
IF(TelcoData2[[#This Row],[tenure]]&lt;=24,"13-24 Months",
IF(TelcoData2[[#This Row],[tenure]]&lt;=36,"25-36 Months",
IF(TelcoData2[[#This Row],[tenure]]&lt;=48,"37-48 Months",
IF(TelcoData2[[#This Row],[tenure]]&lt;=60,"49-60 Months",
"61-72 Months")))))</f>
        <v>37-48 Months</v>
      </c>
    </row>
    <row r="5279" spans="1:24" x14ac:dyDescent="0.3">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s="5">
        <v>577.6</v>
      </c>
      <c r="U5279" t="s">
        <v>23</v>
      </c>
      <c r="V5279" s="5">
        <f>IFERROR(VALUE(TRIM(TelcoData2[[#This Row],[TotalCharges]])),"")</f>
        <v>577.6</v>
      </c>
      <c r="W5279">
        <f>IF(TelcoData2[[#This Row],[Churn]]="Yes",1,0)</f>
        <v>1</v>
      </c>
      <c r="X5279" t="str">
        <f>IF(TelcoData2[[#This Row],[tenure]]&lt;=12,"0-12 Months",
IF(TelcoData2[[#This Row],[tenure]]&lt;=24,"13-24 Months",
IF(TelcoData2[[#This Row],[tenure]]&lt;=36,"25-36 Months",
IF(TelcoData2[[#This Row],[tenure]]&lt;=48,"37-48 Months",
IF(TelcoData2[[#This Row],[tenure]]&lt;=60,"49-60 Months",
"61-72 Months")))))</f>
        <v>0-12 Months</v>
      </c>
    </row>
    <row r="5280" spans="1:24" x14ac:dyDescent="0.3">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s="5">
        <v>5953</v>
      </c>
      <c r="U5280" t="s">
        <v>24</v>
      </c>
      <c r="V5280" s="5">
        <f>IFERROR(VALUE(TRIM(TelcoData2[[#This Row],[TotalCharges]])),"")</f>
        <v>5953</v>
      </c>
      <c r="W5280">
        <f>IF(TelcoData2[[#This Row],[Churn]]="Yes",1,0)</f>
        <v>0</v>
      </c>
      <c r="X5280" t="str">
        <f>IF(TelcoData2[[#This Row],[tenure]]&lt;=12,"0-12 Months",
IF(TelcoData2[[#This Row],[tenure]]&lt;=24,"13-24 Months",
IF(TelcoData2[[#This Row],[tenure]]&lt;=36,"25-36 Months",
IF(TelcoData2[[#This Row],[tenure]]&lt;=48,"37-48 Months",
IF(TelcoData2[[#This Row],[tenure]]&lt;=60,"49-60 Months",
"61-72 Months")))))</f>
        <v>49-60 Months</v>
      </c>
    </row>
    <row r="5281" spans="1:24" x14ac:dyDescent="0.3">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s="5">
        <v>1790.15</v>
      </c>
      <c r="U5281" t="s">
        <v>24</v>
      </c>
      <c r="V5281" s="5">
        <f>IFERROR(VALUE(TRIM(TelcoData2[[#This Row],[TotalCharges]])),"")</f>
        <v>1790.15</v>
      </c>
      <c r="W5281">
        <f>IF(TelcoData2[[#This Row],[Churn]]="Yes",1,0)</f>
        <v>0</v>
      </c>
      <c r="X5281" t="str">
        <f>IF(TelcoData2[[#This Row],[tenure]]&lt;=12,"0-12 Months",
IF(TelcoData2[[#This Row],[tenure]]&lt;=24,"13-24 Months",
IF(TelcoData2[[#This Row],[tenure]]&lt;=36,"25-36 Months",
IF(TelcoData2[[#This Row],[tenure]]&lt;=48,"37-48 Months",
IF(TelcoData2[[#This Row],[tenure]]&lt;=60,"49-60 Months",
"61-72 Months")))))</f>
        <v>61-72 Months</v>
      </c>
    </row>
    <row r="5282" spans="1:24" x14ac:dyDescent="0.3">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s="5">
        <v>2531.4</v>
      </c>
      <c r="U5282" t="s">
        <v>24</v>
      </c>
      <c r="V5282" s="5">
        <f>IFERROR(VALUE(TRIM(TelcoData2[[#This Row],[TotalCharges]])),"")</f>
        <v>2531.4</v>
      </c>
      <c r="W5282">
        <f>IF(TelcoData2[[#This Row],[Churn]]="Yes",1,0)</f>
        <v>0</v>
      </c>
      <c r="X5282" t="str">
        <f>IF(TelcoData2[[#This Row],[tenure]]&lt;=12,"0-12 Months",
IF(TelcoData2[[#This Row],[tenure]]&lt;=24,"13-24 Months",
IF(TelcoData2[[#This Row],[tenure]]&lt;=36,"25-36 Months",
IF(TelcoData2[[#This Row],[tenure]]&lt;=48,"37-48 Months",
IF(TelcoData2[[#This Row],[tenure]]&lt;=60,"49-60 Months",
"61-72 Months")))))</f>
        <v>25-36 Months</v>
      </c>
    </row>
    <row r="5283" spans="1:24" x14ac:dyDescent="0.3">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s="5">
        <v>4760.3</v>
      </c>
      <c r="U5283" t="s">
        <v>24</v>
      </c>
      <c r="V5283" s="5">
        <f>IFERROR(VALUE(TRIM(TelcoData2[[#This Row],[TotalCharges]])),"")</f>
        <v>4760.3</v>
      </c>
      <c r="W5283">
        <f>IF(TelcoData2[[#This Row],[Churn]]="Yes",1,0)</f>
        <v>0</v>
      </c>
      <c r="X5283" t="str">
        <f>IF(TelcoData2[[#This Row],[tenure]]&lt;=12,"0-12 Months",
IF(TelcoData2[[#This Row],[tenure]]&lt;=24,"13-24 Months",
IF(TelcoData2[[#This Row],[tenure]]&lt;=36,"25-36 Months",
IF(TelcoData2[[#This Row],[tenure]]&lt;=48,"37-48 Months",
IF(TelcoData2[[#This Row],[tenure]]&lt;=60,"49-60 Months",
"61-72 Months")))))</f>
        <v>61-72 Months</v>
      </c>
    </row>
    <row r="5284" spans="1:24" x14ac:dyDescent="0.3">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s="5">
        <v>292.85000000000002</v>
      </c>
      <c r="U5284" t="s">
        <v>23</v>
      </c>
      <c r="V5284" s="5">
        <f>IFERROR(VALUE(TRIM(TelcoData2[[#This Row],[TotalCharges]])),"")</f>
        <v>292.85000000000002</v>
      </c>
      <c r="W5284">
        <f>IF(TelcoData2[[#This Row],[Churn]]="Yes",1,0)</f>
        <v>1</v>
      </c>
      <c r="X5284" t="str">
        <f>IF(TelcoData2[[#This Row],[tenure]]&lt;=12,"0-12 Months",
IF(TelcoData2[[#This Row],[tenure]]&lt;=24,"13-24 Months",
IF(TelcoData2[[#This Row],[tenure]]&lt;=36,"25-36 Months",
IF(TelcoData2[[#This Row],[tenure]]&lt;=48,"37-48 Months",
IF(TelcoData2[[#This Row],[tenure]]&lt;=60,"49-60 Months",
"61-72 Months")))))</f>
        <v>0-12 Months</v>
      </c>
    </row>
    <row r="5285" spans="1:24" x14ac:dyDescent="0.3">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s="5">
        <v>953.65</v>
      </c>
      <c r="U5285" t="s">
        <v>24</v>
      </c>
      <c r="V5285" s="5">
        <f>IFERROR(VALUE(TRIM(TelcoData2[[#This Row],[TotalCharges]])),"")</f>
        <v>953.65</v>
      </c>
      <c r="W5285">
        <f>IF(TelcoData2[[#This Row],[Churn]]="Yes",1,0)</f>
        <v>0</v>
      </c>
      <c r="X5285" t="str">
        <f>IF(TelcoData2[[#This Row],[tenure]]&lt;=12,"0-12 Months",
IF(TelcoData2[[#This Row],[tenure]]&lt;=24,"13-24 Months",
IF(TelcoData2[[#This Row],[tenure]]&lt;=36,"25-36 Months",
IF(TelcoData2[[#This Row],[tenure]]&lt;=48,"37-48 Months",
IF(TelcoData2[[#This Row],[tenure]]&lt;=60,"49-60 Months",
"61-72 Months")))))</f>
        <v>13-24 Months</v>
      </c>
    </row>
    <row r="5286" spans="1:24" x14ac:dyDescent="0.3">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s="5">
        <v>198</v>
      </c>
      <c r="U5286" t="s">
        <v>23</v>
      </c>
      <c r="V5286" s="5">
        <f>IFERROR(VALUE(TRIM(TelcoData2[[#This Row],[TotalCharges]])),"")</f>
        <v>198</v>
      </c>
      <c r="W5286">
        <f>IF(TelcoData2[[#This Row],[Churn]]="Yes",1,0)</f>
        <v>1</v>
      </c>
      <c r="X5286" t="str">
        <f>IF(TelcoData2[[#This Row],[tenure]]&lt;=12,"0-12 Months",
IF(TelcoData2[[#This Row],[tenure]]&lt;=24,"13-24 Months",
IF(TelcoData2[[#This Row],[tenure]]&lt;=36,"25-36 Months",
IF(TelcoData2[[#This Row],[tenure]]&lt;=48,"37-48 Months",
IF(TelcoData2[[#This Row],[tenure]]&lt;=60,"49-60 Months",
"61-72 Months")))))</f>
        <v>0-12 Months</v>
      </c>
    </row>
    <row r="5287" spans="1:24" x14ac:dyDescent="0.3">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s="5">
        <v>5705.05</v>
      </c>
      <c r="U5287" t="s">
        <v>24</v>
      </c>
      <c r="V5287" s="5">
        <f>IFERROR(VALUE(TRIM(TelcoData2[[#This Row],[TotalCharges]])),"")</f>
        <v>5705.05</v>
      </c>
      <c r="W5287">
        <f>IF(TelcoData2[[#This Row],[Churn]]="Yes",1,0)</f>
        <v>0</v>
      </c>
      <c r="X5287" t="str">
        <f>IF(TelcoData2[[#This Row],[tenure]]&lt;=12,"0-12 Months",
IF(TelcoData2[[#This Row],[tenure]]&lt;=24,"13-24 Months",
IF(TelcoData2[[#This Row],[tenure]]&lt;=36,"25-36 Months",
IF(TelcoData2[[#This Row],[tenure]]&lt;=48,"37-48 Months",
IF(TelcoData2[[#This Row],[tenure]]&lt;=60,"49-60 Months",
"61-72 Months")))))</f>
        <v>61-72 Months</v>
      </c>
    </row>
    <row r="5288" spans="1:24" x14ac:dyDescent="0.3">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s="5">
        <v>609.9</v>
      </c>
      <c r="U5288" t="s">
        <v>23</v>
      </c>
      <c r="V5288" s="5">
        <f>IFERROR(VALUE(TRIM(TelcoData2[[#This Row],[TotalCharges]])),"")</f>
        <v>609.9</v>
      </c>
      <c r="W5288">
        <f>IF(TelcoData2[[#This Row],[Churn]]="Yes",1,0)</f>
        <v>1</v>
      </c>
      <c r="X5288" t="str">
        <f>IF(TelcoData2[[#This Row],[tenure]]&lt;=12,"0-12 Months",
IF(TelcoData2[[#This Row],[tenure]]&lt;=24,"13-24 Months",
IF(TelcoData2[[#This Row],[tenure]]&lt;=36,"25-36 Months",
IF(TelcoData2[[#This Row],[tenure]]&lt;=48,"37-48 Months",
IF(TelcoData2[[#This Row],[tenure]]&lt;=60,"49-60 Months",
"61-72 Months")))))</f>
        <v>0-12 Months</v>
      </c>
    </row>
    <row r="5289" spans="1:24" x14ac:dyDescent="0.3">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s="5">
        <v>20.55</v>
      </c>
      <c r="U5289" t="s">
        <v>24</v>
      </c>
      <c r="V5289" s="5">
        <f>IFERROR(VALUE(TRIM(TelcoData2[[#This Row],[TotalCharges]])),"")</f>
        <v>20.55</v>
      </c>
      <c r="W5289">
        <f>IF(TelcoData2[[#This Row],[Churn]]="Yes",1,0)</f>
        <v>0</v>
      </c>
      <c r="X5289" t="str">
        <f>IF(TelcoData2[[#This Row],[tenure]]&lt;=12,"0-12 Months",
IF(TelcoData2[[#This Row],[tenure]]&lt;=24,"13-24 Months",
IF(TelcoData2[[#This Row],[tenure]]&lt;=36,"25-36 Months",
IF(TelcoData2[[#This Row],[tenure]]&lt;=48,"37-48 Months",
IF(TelcoData2[[#This Row],[tenure]]&lt;=60,"49-60 Months",
"61-72 Months")))))</f>
        <v>0-12 Months</v>
      </c>
    </row>
    <row r="5290" spans="1:24" x14ac:dyDescent="0.3">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s="5">
        <v>79.650000000000006</v>
      </c>
      <c r="U5290" t="s">
        <v>23</v>
      </c>
      <c r="V5290" s="5">
        <f>IFERROR(VALUE(TRIM(TelcoData2[[#This Row],[TotalCharges]])),"")</f>
        <v>79.650000000000006</v>
      </c>
      <c r="W5290">
        <f>IF(TelcoData2[[#This Row],[Churn]]="Yes",1,0)</f>
        <v>1</v>
      </c>
      <c r="X5290" t="str">
        <f>IF(TelcoData2[[#This Row],[tenure]]&lt;=12,"0-12 Months",
IF(TelcoData2[[#This Row],[tenure]]&lt;=24,"13-24 Months",
IF(TelcoData2[[#This Row],[tenure]]&lt;=36,"25-36 Months",
IF(TelcoData2[[#This Row],[tenure]]&lt;=48,"37-48 Months",
IF(TelcoData2[[#This Row],[tenure]]&lt;=60,"49-60 Months",
"61-72 Months")))))</f>
        <v>0-12 Months</v>
      </c>
    </row>
    <row r="5291" spans="1:24" x14ac:dyDescent="0.3">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s="5">
        <v>6993.65</v>
      </c>
      <c r="U5291" t="s">
        <v>24</v>
      </c>
      <c r="V5291" s="5">
        <f>IFERROR(VALUE(TRIM(TelcoData2[[#This Row],[TotalCharges]])),"")</f>
        <v>6993.65</v>
      </c>
      <c r="W5291">
        <f>IF(TelcoData2[[#This Row],[Churn]]="Yes",1,0)</f>
        <v>0</v>
      </c>
      <c r="X5291" t="str">
        <f>IF(TelcoData2[[#This Row],[tenure]]&lt;=12,"0-12 Months",
IF(TelcoData2[[#This Row],[tenure]]&lt;=24,"13-24 Months",
IF(TelcoData2[[#This Row],[tenure]]&lt;=36,"25-36 Months",
IF(TelcoData2[[#This Row],[tenure]]&lt;=48,"37-48 Months",
IF(TelcoData2[[#This Row],[tenure]]&lt;=60,"49-60 Months",
"61-72 Months")))))</f>
        <v>61-72 Months</v>
      </c>
    </row>
    <row r="5292" spans="1:24" x14ac:dyDescent="0.3">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s="5">
        <v>4122.6499999999996</v>
      </c>
      <c r="U5292" t="s">
        <v>24</v>
      </c>
      <c r="V5292" s="5">
        <f>IFERROR(VALUE(TRIM(TelcoData2[[#This Row],[TotalCharges]])),"")</f>
        <v>4122.6499999999996</v>
      </c>
      <c r="W5292">
        <f>IF(TelcoData2[[#This Row],[Churn]]="Yes",1,0)</f>
        <v>0</v>
      </c>
      <c r="X5292" t="str">
        <f>IF(TelcoData2[[#This Row],[tenure]]&lt;=12,"0-12 Months",
IF(TelcoData2[[#This Row],[tenure]]&lt;=24,"13-24 Months",
IF(TelcoData2[[#This Row],[tenure]]&lt;=36,"25-36 Months",
IF(TelcoData2[[#This Row],[tenure]]&lt;=48,"37-48 Months",
IF(TelcoData2[[#This Row],[tenure]]&lt;=60,"49-60 Months",
"61-72 Months")))))</f>
        <v>61-72 Months</v>
      </c>
    </row>
    <row r="5293" spans="1:24" x14ac:dyDescent="0.3">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s="5">
        <v>5762.95</v>
      </c>
      <c r="U5293" t="s">
        <v>24</v>
      </c>
      <c r="V5293" s="5">
        <f>IFERROR(VALUE(TRIM(TelcoData2[[#This Row],[TotalCharges]])),"")</f>
        <v>5762.95</v>
      </c>
      <c r="W5293">
        <f>IF(TelcoData2[[#This Row],[Churn]]="Yes",1,0)</f>
        <v>0</v>
      </c>
      <c r="X5293" t="str">
        <f>IF(TelcoData2[[#This Row],[tenure]]&lt;=12,"0-12 Months",
IF(TelcoData2[[#This Row],[tenure]]&lt;=24,"13-24 Months",
IF(TelcoData2[[#This Row],[tenure]]&lt;=36,"25-36 Months",
IF(TelcoData2[[#This Row],[tenure]]&lt;=48,"37-48 Months",
IF(TelcoData2[[#This Row],[tenure]]&lt;=60,"49-60 Months",
"61-72 Months")))))</f>
        <v>61-72 Months</v>
      </c>
    </row>
    <row r="5294" spans="1:24" x14ac:dyDescent="0.3">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s="5">
        <v>1537.85</v>
      </c>
      <c r="U5294" t="s">
        <v>24</v>
      </c>
      <c r="V5294" s="5">
        <f>IFERROR(VALUE(TRIM(TelcoData2[[#This Row],[TotalCharges]])),"")</f>
        <v>1537.85</v>
      </c>
      <c r="W5294">
        <f>IF(TelcoData2[[#This Row],[Churn]]="Yes",1,0)</f>
        <v>0</v>
      </c>
      <c r="X5294" t="str">
        <f>IF(TelcoData2[[#This Row],[tenure]]&lt;=12,"0-12 Months",
IF(TelcoData2[[#This Row],[tenure]]&lt;=24,"13-24 Months",
IF(TelcoData2[[#This Row],[tenure]]&lt;=36,"25-36 Months",
IF(TelcoData2[[#This Row],[tenure]]&lt;=48,"37-48 Months",
IF(TelcoData2[[#This Row],[tenure]]&lt;=60,"49-60 Months",
"61-72 Months")))))</f>
        <v>37-48 Months</v>
      </c>
    </row>
    <row r="5295" spans="1:24" x14ac:dyDescent="0.3">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s="5">
        <v>2603.3000000000002</v>
      </c>
      <c r="U5295" t="s">
        <v>24</v>
      </c>
      <c r="V5295" s="5">
        <f>IFERROR(VALUE(TRIM(TelcoData2[[#This Row],[TotalCharges]])),"")</f>
        <v>2603.3000000000002</v>
      </c>
      <c r="W5295">
        <f>IF(TelcoData2[[#This Row],[Churn]]="Yes",1,0)</f>
        <v>0</v>
      </c>
      <c r="X5295" t="str">
        <f>IF(TelcoData2[[#This Row],[tenure]]&lt;=12,"0-12 Months",
IF(TelcoData2[[#This Row],[tenure]]&lt;=24,"13-24 Months",
IF(TelcoData2[[#This Row],[tenure]]&lt;=36,"25-36 Months",
IF(TelcoData2[[#This Row],[tenure]]&lt;=48,"37-48 Months",
IF(TelcoData2[[#This Row],[tenure]]&lt;=60,"49-60 Months",
"61-72 Months")))))</f>
        <v>25-36 Months</v>
      </c>
    </row>
    <row r="5296" spans="1:24" x14ac:dyDescent="0.3">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s="5">
        <v>5566.4</v>
      </c>
      <c r="U5296" t="s">
        <v>24</v>
      </c>
      <c r="V5296" s="5">
        <f>IFERROR(VALUE(TRIM(TelcoData2[[#This Row],[TotalCharges]])),"")</f>
        <v>5566.4</v>
      </c>
      <c r="W5296">
        <f>IF(TelcoData2[[#This Row],[Churn]]="Yes",1,0)</f>
        <v>0</v>
      </c>
      <c r="X5296" t="str">
        <f>IF(TelcoData2[[#This Row],[tenure]]&lt;=12,"0-12 Months",
IF(TelcoData2[[#This Row],[tenure]]&lt;=24,"13-24 Months",
IF(TelcoData2[[#This Row],[tenure]]&lt;=36,"25-36 Months",
IF(TelcoData2[[#This Row],[tenure]]&lt;=48,"37-48 Months",
IF(TelcoData2[[#This Row],[tenure]]&lt;=60,"49-60 Months",
"61-72 Months")))))</f>
        <v>49-60 Months</v>
      </c>
    </row>
    <row r="5297" spans="1:24" x14ac:dyDescent="0.3">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s="5">
        <v>5431.9</v>
      </c>
      <c r="U5297" t="s">
        <v>24</v>
      </c>
      <c r="V5297" s="5">
        <f>IFERROR(VALUE(TRIM(TelcoData2[[#This Row],[TotalCharges]])),"")</f>
        <v>5431.9</v>
      </c>
      <c r="W5297">
        <f>IF(TelcoData2[[#This Row],[Churn]]="Yes",1,0)</f>
        <v>0</v>
      </c>
      <c r="X5297" t="str">
        <f>IF(TelcoData2[[#This Row],[tenure]]&lt;=12,"0-12 Months",
IF(TelcoData2[[#This Row],[tenure]]&lt;=24,"13-24 Months",
IF(TelcoData2[[#This Row],[tenure]]&lt;=36,"25-36 Months",
IF(TelcoData2[[#This Row],[tenure]]&lt;=48,"37-48 Months",
IF(TelcoData2[[#This Row],[tenure]]&lt;=60,"49-60 Months",
"61-72 Months")))))</f>
        <v>49-60 Months</v>
      </c>
    </row>
    <row r="5298" spans="1:24" x14ac:dyDescent="0.3">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s="5">
        <v>2258.25</v>
      </c>
      <c r="U5298" t="s">
        <v>24</v>
      </c>
      <c r="V5298" s="5">
        <f>IFERROR(VALUE(TRIM(TelcoData2[[#This Row],[TotalCharges]])),"")</f>
        <v>2258.25</v>
      </c>
      <c r="W5298">
        <f>IF(TelcoData2[[#This Row],[Churn]]="Yes",1,0)</f>
        <v>0</v>
      </c>
      <c r="X5298" t="str">
        <f>IF(TelcoData2[[#This Row],[tenure]]&lt;=12,"0-12 Months",
IF(TelcoData2[[#This Row],[tenure]]&lt;=24,"13-24 Months",
IF(TelcoData2[[#This Row],[tenure]]&lt;=36,"25-36 Months",
IF(TelcoData2[[#This Row],[tenure]]&lt;=48,"37-48 Months",
IF(TelcoData2[[#This Row],[tenure]]&lt;=60,"49-60 Months",
"61-72 Months")))))</f>
        <v>49-60 Months</v>
      </c>
    </row>
    <row r="5299" spans="1:24" x14ac:dyDescent="0.3">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s="5">
        <v>1092.3499999999999</v>
      </c>
      <c r="U5299" t="s">
        <v>24</v>
      </c>
      <c r="V5299" s="5">
        <f>IFERROR(VALUE(TRIM(TelcoData2[[#This Row],[TotalCharges]])),"")</f>
        <v>1092.3499999999999</v>
      </c>
      <c r="W5299">
        <f>IF(TelcoData2[[#This Row],[Churn]]="Yes",1,0)</f>
        <v>0</v>
      </c>
      <c r="X5299" t="str">
        <f>IF(TelcoData2[[#This Row],[tenure]]&lt;=12,"0-12 Months",
IF(TelcoData2[[#This Row],[tenure]]&lt;=24,"13-24 Months",
IF(TelcoData2[[#This Row],[tenure]]&lt;=36,"25-36 Months",
IF(TelcoData2[[#This Row],[tenure]]&lt;=48,"37-48 Months",
IF(TelcoData2[[#This Row],[tenure]]&lt;=60,"49-60 Months",
"61-72 Months")))))</f>
        <v>49-60 Months</v>
      </c>
    </row>
    <row r="5300" spans="1:24" x14ac:dyDescent="0.3">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s="5">
        <v>6401.25</v>
      </c>
      <c r="U5300" t="s">
        <v>24</v>
      </c>
      <c r="V5300" s="5">
        <f>IFERROR(VALUE(TRIM(TelcoData2[[#This Row],[TotalCharges]])),"")</f>
        <v>6401.25</v>
      </c>
      <c r="W5300">
        <f>IF(TelcoData2[[#This Row],[Churn]]="Yes",1,0)</f>
        <v>0</v>
      </c>
      <c r="X5300" t="str">
        <f>IF(TelcoData2[[#This Row],[tenure]]&lt;=12,"0-12 Months",
IF(TelcoData2[[#This Row],[tenure]]&lt;=24,"13-24 Months",
IF(TelcoData2[[#This Row],[tenure]]&lt;=36,"25-36 Months",
IF(TelcoData2[[#This Row],[tenure]]&lt;=48,"37-48 Months",
IF(TelcoData2[[#This Row],[tenure]]&lt;=60,"49-60 Months",
"61-72 Months")))))</f>
        <v>49-60 Months</v>
      </c>
    </row>
    <row r="5301" spans="1:24" x14ac:dyDescent="0.3">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s="5">
        <v>2812.2</v>
      </c>
      <c r="U5301" t="s">
        <v>23</v>
      </c>
      <c r="V5301" s="5">
        <f>IFERROR(VALUE(TRIM(TelcoData2[[#This Row],[TotalCharges]])),"")</f>
        <v>2812.2</v>
      </c>
      <c r="W5301">
        <f>IF(TelcoData2[[#This Row],[Churn]]="Yes",1,0)</f>
        <v>1</v>
      </c>
      <c r="X5301" t="str">
        <f>IF(TelcoData2[[#This Row],[tenure]]&lt;=12,"0-12 Months",
IF(TelcoData2[[#This Row],[tenure]]&lt;=24,"13-24 Months",
IF(TelcoData2[[#This Row],[tenure]]&lt;=36,"25-36 Months",
IF(TelcoData2[[#This Row],[tenure]]&lt;=48,"37-48 Months",
IF(TelcoData2[[#This Row],[tenure]]&lt;=60,"49-60 Months",
"61-72 Months")))))</f>
        <v>25-36 Months</v>
      </c>
    </row>
    <row r="5302" spans="1:24" x14ac:dyDescent="0.3">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s="5">
        <v>80.05</v>
      </c>
      <c r="U5302" t="s">
        <v>23</v>
      </c>
      <c r="V5302" s="5">
        <f>IFERROR(VALUE(TRIM(TelcoData2[[#This Row],[TotalCharges]])),"")</f>
        <v>80.05</v>
      </c>
      <c r="W5302">
        <f>IF(TelcoData2[[#This Row],[Churn]]="Yes",1,0)</f>
        <v>1</v>
      </c>
      <c r="X5302" t="str">
        <f>IF(TelcoData2[[#This Row],[tenure]]&lt;=12,"0-12 Months",
IF(TelcoData2[[#This Row],[tenure]]&lt;=24,"13-24 Months",
IF(TelcoData2[[#This Row],[tenure]]&lt;=36,"25-36 Months",
IF(TelcoData2[[#This Row],[tenure]]&lt;=48,"37-48 Months",
IF(TelcoData2[[#This Row],[tenure]]&lt;=60,"49-60 Months",
"61-72 Months")))))</f>
        <v>0-12 Months</v>
      </c>
    </row>
    <row r="5303" spans="1:24" x14ac:dyDescent="0.3">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s="5">
        <v>2698.35</v>
      </c>
      <c r="U5303" t="s">
        <v>23</v>
      </c>
      <c r="V5303" s="5">
        <f>IFERROR(VALUE(TRIM(TelcoData2[[#This Row],[TotalCharges]])),"")</f>
        <v>2698.35</v>
      </c>
      <c r="W5303">
        <f>IF(TelcoData2[[#This Row],[Churn]]="Yes",1,0)</f>
        <v>1</v>
      </c>
      <c r="X5303" t="str">
        <f>IF(TelcoData2[[#This Row],[tenure]]&lt;=12,"0-12 Months",
IF(TelcoData2[[#This Row],[tenure]]&lt;=24,"13-24 Months",
IF(TelcoData2[[#This Row],[tenure]]&lt;=36,"25-36 Months",
IF(TelcoData2[[#This Row],[tenure]]&lt;=48,"37-48 Months",
IF(TelcoData2[[#This Row],[tenure]]&lt;=60,"49-60 Months",
"61-72 Months")))))</f>
        <v>25-36 Months</v>
      </c>
    </row>
    <row r="5304" spans="1:24" x14ac:dyDescent="0.3">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s="5">
        <v>616.9</v>
      </c>
      <c r="U5304" t="s">
        <v>24</v>
      </c>
      <c r="V5304" s="5">
        <f>IFERROR(VALUE(TRIM(TelcoData2[[#This Row],[TotalCharges]])),"")</f>
        <v>616.9</v>
      </c>
      <c r="W5304">
        <f>IF(TelcoData2[[#This Row],[Churn]]="Yes",1,0)</f>
        <v>0</v>
      </c>
      <c r="X5304" t="str">
        <f>IF(TelcoData2[[#This Row],[tenure]]&lt;=12,"0-12 Months",
IF(TelcoData2[[#This Row],[tenure]]&lt;=24,"13-24 Months",
IF(TelcoData2[[#This Row],[tenure]]&lt;=36,"25-36 Months",
IF(TelcoData2[[#This Row],[tenure]]&lt;=48,"37-48 Months",
IF(TelcoData2[[#This Row],[tenure]]&lt;=60,"49-60 Months",
"61-72 Months")))))</f>
        <v>0-12 Months</v>
      </c>
    </row>
    <row r="5305" spans="1:24" x14ac:dyDescent="0.3">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s="5">
        <v>1912.85</v>
      </c>
      <c r="U5305" t="s">
        <v>24</v>
      </c>
      <c r="V5305" s="5">
        <f>IFERROR(VALUE(TRIM(TelcoData2[[#This Row],[TotalCharges]])),"")</f>
        <v>1912.85</v>
      </c>
      <c r="W5305">
        <f>IF(TelcoData2[[#This Row],[Churn]]="Yes",1,0)</f>
        <v>0</v>
      </c>
      <c r="X5305" t="str">
        <f>IF(TelcoData2[[#This Row],[tenure]]&lt;=12,"0-12 Months",
IF(TelcoData2[[#This Row],[tenure]]&lt;=24,"13-24 Months",
IF(TelcoData2[[#This Row],[tenure]]&lt;=36,"25-36 Months",
IF(TelcoData2[[#This Row],[tenure]]&lt;=48,"37-48 Months",
IF(TelcoData2[[#This Row],[tenure]]&lt;=60,"49-60 Months",
"61-72 Months")))))</f>
        <v>37-48 Months</v>
      </c>
    </row>
    <row r="5306" spans="1:24" x14ac:dyDescent="0.3">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s="5">
        <v>849.1</v>
      </c>
      <c r="U5306" t="s">
        <v>24</v>
      </c>
      <c r="V5306" s="5">
        <f>IFERROR(VALUE(TRIM(TelcoData2[[#This Row],[TotalCharges]])),"")</f>
        <v>849.1</v>
      </c>
      <c r="W5306">
        <f>IF(TelcoData2[[#This Row],[Churn]]="Yes",1,0)</f>
        <v>0</v>
      </c>
      <c r="X5306" t="str">
        <f>IF(TelcoData2[[#This Row],[tenure]]&lt;=12,"0-12 Months",
IF(TelcoData2[[#This Row],[tenure]]&lt;=24,"13-24 Months",
IF(TelcoData2[[#This Row],[tenure]]&lt;=36,"25-36 Months",
IF(TelcoData2[[#This Row],[tenure]]&lt;=48,"37-48 Months",
IF(TelcoData2[[#This Row],[tenure]]&lt;=60,"49-60 Months",
"61-72 Months")))))</f>
        <v>13-24 Months</v>
      </c>
    </row>
    <row r="5307" spans="1:24" x14ac:dyDescent="0.3">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s="5">
        <v>3460.3</v>
      </c>
      <c r="U5307" t="s">
        <v>24</v>
      </c>
      <c r="V5307" s="5">
        <f>IFERROR(VALUE(TRIM(TelcoData2[[#This Row],[TotalCharges]])),"")</f>
        <v>3460.3</v>
      </c>
      <c r="W5307">
        <f>IF(TelcoData2[[#This Row],[Churn]]="Yes",1,0)</f>
        <v>0</v>
      </c>
      <c r="X5307" t="str">
        <f>IF(TelcoData2[[#This Row],[tenure]]&lt;=12,"0-12 Months",
IF(TelcoData2[[#This Row],[tenure]]&lt;=24,"13-24 Months",
IF(TelcoData2[[#This Row],[tenure]]&lt;=36,"25-36 Months",
IF(TelcoData2[[#This Row],[tenure]]&lt;=48,"37-48 Months",
IF(TelcoData2[[#This Row],[tenure]]&lt;=60,"49-60 Months",
"61-72 Months")))))</f>
        <v>37-48 Months</v>
      </c>
    </row>
    <row r="5308" spans="1:24" x14ac:dyDescent="0.3">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s="5">
        <v>1465.75</v>
      </c>
      <c r="U5308" t="s">
        <v>23</v>
      </c>
      <c r="V5308" s="5">
        <f>IFERROR(VALUE(TRIM(TelcoData2[[#This Row],[TotalCharges]])),"")</f>
        <v>1465.75</v>
      </c>
      <c r="W5308">
        <f>IF(TelcoData2[[#This Row],[Churn]]="Yes",1,0)</f>
        <v>1</v>
      </c>
      <c r="X5308" t="str">
        <f>IF(TelcoData2[[#This Row],[tenure]]&lt;=12,"0-12 Months",
IF(TelcoData2[[#This Row],[tenure]]&lt;=24,"13-24 Months",
IF(TelcoData2[[#This Row],[tenure]]&lt;=36,"25-36 Months",
IF(TelcoData2[[#This Row],[tenure]]&lt;=48,"37-48 Months",
IF(TelcoData2[[#This Row],[tenure]]&lt;=60,"49-60 Months",
"61-72 Months")))))</f>
        <v>13-24 Months</v>
      </c>
    </row>
    <row r="5309" spans="1:24" x14ac:dyDescent="0.3">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s="5">
        <v>90.1</v>
      </c>
      <c r="U5309" t="s">
        <v>24</v>
      </c>
      <c r="V5309" s="5">
        <f>IFERROR(VALUE(TRIM(TelcoData2[[#This Row],[TotalCharges]])),"")</f>
        <v>90.1</v>
      </c>
      <c r="W5309">
        <f>IF(TelcoData2[[#This Row],[Churn]]="Yes",1,0)</f>
        <v>0</v>
      </c>
      <c r="X5309" t="str">
        <f>IF(TelcoData2[[#This Row],[tenure]]&lt;=12,"0-12 Months",
IF(TelcoData2[[#This Row],[tenure]]&lt;=24,"13-24 Months",
IF(TelcoData2[[#This Row],[tenure]]&lt;=36,"25-36 Months",
IF(TelcoData2[[#This Row],[tenure]]&lt;=48,"37-48 Months",
IF(TelcoData2[[#This Row],[tenure]]&lt;=60,"49-60 Months",
"61-72 Months")))))</f>
        <v>0-12 Months</v>
      </c>
    </row>
    <row r="5310" spans="1:24" x14ac:dyDescent="0.3">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s="5">
        <v>5555.3</v>
      </c>
      <c r="U5310" t="s">
        <v>24</v>
      </c>
      <c r="V5310" s="5">
        <f>IFERROR(VALUE(TRIM(TelcoData2[[#This Row],[TotalCharges]])),"")</f>
        <v>5555.3</v>
      </c>
      <c r="W5310">
        <f>IF(TelcoData2[[#This Row],[Churn]]="Yes",1,0)</f>
        <v>0</v>
      </c>
      <c r="X5310" t="str">
        <f>IF(TelcoData2[[#This Row],[tenure]]&lt;=12,"0-12 Months",
IF(TelcoData2[[#This Row],[tenure]]&lt;=24,"13-24 Months",
IF(TelcoData2[[#This Row],[tenure]]&lt;=36,"25-36 Months",
IF(TelcoData2[[#This Row],[tenure]]&lt;=48,"37-48 Months",
IF(TelcoData2[[#This Row],[tenure]]&lt;=60,"49-60 Months",
"61-72 Months")))))</f>
        <v>61-72 Months</v>
      </c>
    </row>
    <row r="5311" spans="1:24" x14ac:dyDescent="0.3">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s="5">
        <v>1278.8</v>
      </c>
      <c r="U5311" t="s">
        <v>24</v>
      </c>
      <c r="V5311" s="5">
        <f>IFERROR(VALUE(TRIM(TelcoData2[[#This Row],[TotalCharges]])),"")</f>
        <v>1278.8</v>
      </c>
      <c r="W5311">
        <f>IF(TelcoData2[[#This Row],[Churn]]="Yes",1,0)</f>
        <v>0</v>
      </c>
      <c r="X5311" t="str">
        <f>IF(TelcoData2[[#This Row],[tenure]]&lt;=12,"0-12 Months",
IF(TelcoData2[[#This Row],[tenure]]&lt;=24,"13-24 Months",
IF(TelcoData2[[#This Row],[tenure]]&lt;=36,"25-36 Months",
IF(TelcoData2[[#This Row],[tenure]]&lt;=48,"37-48 Months",
IF(TelcoData2[[#This Row],[tenure]]&lt;=60,"49-60 Months",
"61-72 Months")))))</f>
        <v>61-72 Months</v>
      </c>
    </row>
    <row r="5312" spans="1:24" x14ac:dyDescent="0.3">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s="5">
        <v>2907.35</v>
      </c>
      <c r="U5312" t="s">
        <v>24</v>
      </c>
      <c r="V5312" s="5">
        <f>IFERROR(VALUE(TRIM(TelcoData2[[#This Row],[TotalCharges]])),"")</f>
        <v>2907.35</v>
      </c>
      <c r="W5312">
        <f>IF(TelcoData2[[#This Row],[Churn]]="Yes",1,0)</f>
        <v>0</v>
      </c>
      <c r="X5312" t="str">
        <f>IF(TelcoData2[[#This Row],[tenure]]&lt;=12,"0-12 Months",
IF(TelcoData2[[#This Row],[tenure]]&lt;=24,"13-24 Months",
IF(TelcoData2[[#This Row],[tenure]]&lt;=36,"25-36 Months",
IF(TelcoData2[[#This Row],[tenure]]&lt;=48,"37-48 Months",
IF(TelcoData2[[#This Row],[tenure]]&lt;=60,"49-60 Months",
"61-72 Months")))))</f>
        <v>37-48 Months</v>
      </c>
    </row>
    <row r="5313" spans="1:24" x14ac:dyDescent="0.3">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s="5">
        <v>146.30000000000001</v>
      </c>
      <c r="U5313" t="s">
        <v>23</v>
      </c>
      <c r="V5313" s="5">
        <f>IFERROR(VALUE(TRIM(TelcoData2[[#This Row],[TotalCharges]])),"")</f>
        <v>146.30000000000001</v>
      </c>
      <c r="W5313">
        <f>IF(TelcoData2[[#This Row],[Churn]]="Yes",1,0)</f>
        <v>1</v>
      </c>
      <c r="X5313" t="str">
        <f>IF(TelcoData2[[#This Row],[tenure]]&lt;=12,"0-12 Months",
IF(TelcoData2[[#This Row],[tenure]]&lt;=24,"13-24 Months",
IF(TelcoData2[[#This Row],[tenure]]&lt;=36,"25-36 Months",
IF(TelcoData2[[#This Row],[tenure]]&lt;=48,"37-48 Months",
IF(TelcoData2[[#This Row],[tenure]]&lt;=60,"49-60 Months",
"61-72 Months")))))</f>
        <v>0-12 Months</v>
      </c>
    </row>
    <row r="5314" spans="1:24" x14ac:dyDescent="0.3">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s="5">
        <v>51.25</v>
      </c>
      <c r="U5314" t="s">
        <v>23</v>
      </c>
      <c r="V5314" s="5">
        <f>IFERROR(VALUE(TRIM(TelcoData2[[#This Row],[TotalCharges]])),"")</f>
        <v>51.25</v>
      </c>
      <c r="W5314">
        <f>IF(TelcoData2[[#This Row],[Churn]]="Yes",1,0)</f>
        <v>1</v>
      </c>
      <c r="X5314" t="str">
        <f>IF(TelcoData2[[#This Row],[tenure]]&lt;=12,"0-12 Months",
IF(TelcoData2[[#This Row],[tenure]]&lt;=24,"13-24 Months",
IF(TelcoData2[[#This Row],[tenure]]&lt;=36,"25-36 Months",
IF(TelcoData2[[#This Row],[tenure]]&lt;=48,"37-48 Months",
IF(TelcoData2[[#This Row],[tenure]]&lt;=60,"49-60 Months",
"61-72 Months")))))</f>
        <v>0-12 Months</v>
      </c>
    </row>
    <row r="5315" spans="1:24" x14ac:dyDescent="0.3">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s="5">
        <v>4952.95</v>
      </c>
      <c r="U5315" t="s">
        <v>24</v>
      </c>
      <c r="V5315" s="5">
        <f>IFERROR(VALUE(TRIM(TelcoData2[[#This Row],[TotalCharges]])),"")</f>
        <v>4952.95</v>
      </c>
      <c r="W5315">
        <f>IF(TelcoData2[[#This Row],[Churn]]="Yes",1,0)</f>
        <v>0</v>
      </c>
      <c r="X5315" t="str">
        <f>IF(TelcoData2[[#This Row],[tenure]]&lt;=12,"0-12 Months",
IF(TelcoData2[[#This Row],[tenure]]&lt;=24,"13-24 Months",
IF(TelcoData2[[#This Row],[tenure]]&lt;=36,"25-36 Months",
IF(TelcoData2[[#This Row],[tenure]]&lt;=48,"37-48 Months",
IF(TelcoData2[[#This Row],[tenure]]&lt;=60,"49-60 Months",
"61-72 Months")))))</f>
        <v>49-60 Months</v>
      </c>
    </row>
    <row r="5316" spans="1:24" x14ac:dyDescent="0.3">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s="5">
        <v>4504.8999999999996</v>
      </c>
      <c r="U5316" t="s">
        <v>24</v>
      </c>
      <c r="V5316" s="5">
        <f>IFERROR(VALUE(TRIM(TelcoData2[[#This Row],[TotalCharges]])),"")</f>
        <v>4504.8999999999996</v>
      </c>
      <c r="W5316">
        <f>IF(TelcoData2[[#This Row],[Churn]]="Yes",1,0)</f>
        <v>0</v>
      </c>
      <c r="X5316" t="str">
        <f>IF(TelcoData2[[#This Row],[tenure]]&lt;=12,"0-12 Months",
IF(TelcoData2[[#This Row],[tenure]]&lt;=24,"13-24 Months",
IF(TelcoData2[[#This Row],[tenure]]&lt;=36,"25-36 Months",
IF(TelcoData2[[#This Row],[tenure]]&lt;=48,"37-48 Months",
IF(TelcoData2[[#This Row],[tenure]]&lt;=60,"49-60 Months",
"61-72 Months")))))</f>
        <v>61-72 Months</v>
      </c>
    </row>
    <row r="5317" spans="1:24" x14ac:dyDescent="0.3">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s="5">
        <v>45.6</v>
      </c>
      <c r="U5317" t="s">
        <v>23</v>
      </c>
      <c r="V5317" s="5">
        <f>IFERROR(VALUE(TRIM(TelcoData2[[#This Row],[TotalCharges]])),"")</f>
        <v>45.6</v>
      </c>
      <c r="W5317">
        <f>IF(TelcoData2[[#This Row],[Churn]]="Yes",1,0)</f>
        <v>1</v>
      </c>
      <c r="X5317" t="str">
        <f>IF(TelcoData2[[#This Row],[tenure]]&lt;=12,"0-12 Months",
IF(TelcoData2[[#This Row],[tenure]]&lt;=24,"13-24 Months",
IF(TelcoData2[[#This Row],[tenure]]&lt;=36,"25-36 Months",
IF(TelcoData2[[#This Row],[tenure]]&lt;=48,"37-48 Months",
IF(TelcoData2[[#This Row],[tenure]]&lt;=60,"49-60 Months",
"61-72 Months")))))</f>
        <v>0-12 Months</v>
      </c>
    </row>
    <row r="5318" spans="1:24" x14ac:dyDescent="0.3">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s="5">
        <v>4520.1499999999996</v>
      </c>
      <c r="U5318" t="s">
        <v>24</v>
      </c>
      <c r="V5318" s="5">
        <f>IFERROR(VALUE(TRIM(TelcoData2[[#This Row],[TotalCharges]])),"")</f>
        <v>4520.1499999999996</v>
      </c>
      <c r="W5318">
        <f>IF(TelcoData2[[#This Row],[Churn]]="Yes",1,0)</f>
        <v>0</v>
      </c>
      <c r="X5318" t="str">
        <f>IF(TelcoData2[[#This Row],[tenure]]&lt;=12,"0-12 Months",
IF(TelcoData2[[#This Row],[tenure]]&lt;=24,"13-24 Months",
IF(TelcoData2[[#This Row],[tenure]]&lt;=36,"25-36 Months",
IF(TelcoData2[[#This Row],[tenure]]&lt;=48,"37-48 Months",
IF(TelcoData2[[#This Row],[tenure]]&lt;=60,"49-60 Months",
"61-72 Months")))))</f>
        <v>49-60 Months</v>
      </c>
    </row>
    <row r="5319" spans="1:24" x14ac:dyDescent="0.3">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s="5">
        <v>267.35000000000002</v>
      </c>
      <c r="U5319" t="s">
        <v>23</v>
      </c>
      <c r="V5319" s="5">
        <f>IFERROR(VALUE(TRIM(TelcoData2[[#This Row],[TotalCharges]])),"")</f>
        <v>267.35000000000002</v>
      </c>
      <c r="W5319">
        <f>IF(TelcoData2[[#This Row],[Churn]]="Yes",1,0)</f>
        <v>1</v>
      </c>
      <c r="X5319" t="str">
        <f>IF(TelcoData2[[#This Row],[tenure]]&lt;=12,"0-12 Months",
IF(TelcoData2[[#This Row],[tenure]]&lt;=24,"13-24 Months",
IF(TelcoData2[[#This Row],[tenure]]&lt;=36,"25-36 Months",
IF(TelcoData2[[#This Row],[tenure]]&lt;=48,"37-48 Months",
IF(TelcoData2[[#This Row],[tenure]]&lt;=60,"49-60 Months",
"61-72 Months")))))</f>
        <v>0-12 Months</v>
      </c>
    </row>
    <row r="5320" spans="1:24" x14ac:dyDescent="0.3">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s="5">
        <v>2316.85</v>
      </c>
      <c r="U5320" t="s">
        <v>24</v>
      </c>
      <c r="V5320" s="5">
        <f>IFERROR(VALUE(TRIM(TelcoData2[[#This Row],[TotalCharges]])),"")</f>
        <v>2316.85</v>
      </c>
      <c r="W5320">
        <f>IF(TelcoData2[[#This Row],[Churn]]="Yes",1,0)</f>
        <v>0</v>
      </c>
      <c r="X5320" t="str">
        <f>IF(TelcoData2[[#This Row],[tenure]]&lt;=12,"0-12 Months",
IF(TelcoData2[[#This Row],[tenure]]&lt;=24,"13-24 Months",
IF(TelcoData2[[#This Row],[tenure]]&lt;=36,"25-36 Months",
IF(TelcoData2[[#This Row],[tenure]]&lt;=48,"37-48 Months",
IF(TelcoData2[[#This Row],[tenure]]&lt;=60,"49-60 Months",
"61-72 Months")))))</f>
        <v>25-36 Months</v>
      </c>
    </row>
    <row r="5321" spans="1:24" x14ac:dyDescent="0.3">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s="5">
        <v>8075.35</v>
      </c>
      <c r="U5321" t="s">
        <v>24</v>
      </c>
      <c r="V5321" s="5">
        <f>IFERROR(VALUE(TRIM(TelcoData2[[#This Row],[TotalCharges]])),"")</f>
        <v>8075.35</v>
      </c>
      <c r="W5321">
        <f>IF(TelcoData2[[#This Row],[Churn]]="Yes",1,0)</f>
        <v>0</v>
      </c>
      <c r="X5321" t="str">
        <f>IF(TelcoData2[[#This Row],[tenure]]&lt;=12,"0-12 Months",
IF(TelcoData2[[#This Row],[tenure]]&lt;=24,"13-24 Months",
IF(TelcoData2[[#This Row],[tenure]]&lt;=36,"25-36 Months",
IF(TelcoData2[[#This Row],[tenure]]&lt;=48,"37-48 Months",
IF(TelcoData2[[#This Row],[tenure]]&lt;=60,"49-60 Months",
"61-72 Months")))))</f>
        <v>61-72 Months</v>
      </c>
    </row>
    <row r="5322" spans="1:24" x14ac:dyDescent="0.3">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s="5">
        <v>2302.35</v>
      </c>
      <c r="U5322" t="s">
        <v>24</v>
      </c>
      <c r="V5322" s="5">
        <f>IFERROR(VALUE(TRIM(TelcoData2[[#This Row],[TotalCharges]])),"")</f>
        <v>2302.35</v>
      </c>
      <c r="W5322">
        <f>IF(TelcoData2[[#This Row],[Churn]]="Yes",1,0)</f>
        <v>0</v>
      </c>
      <c r="X5322" t="str">
        <f>IF(TelcoData2[[#This Row],[tenure]]&lt;=12,"0-12 Months",
IF(TelcoData2[[#This Row],[tenure]]&lt;=24,"13-24 Months",
IF(TelcoData2[[#This Row],[tenure]]&lt;=36,"25-36 Months",
IF(TelcoData2[[#This Row],[tenure]]&lt;=48,"37-48 Months",
IF(TelcoData2[[#This Row],[tenure]]&lt;=60,"49-60 Months",
"61-72 Months")))))</f>
        <v>37-48 Months</v>
      </c>
    </row>
    <row r="5323" spans="1:24" x14ac:dyDescent="0.3">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s="5">
        <v>7251.9</v>
      </c>
      <c r="U5323" t="s">
        <v>24</v>
      </c>
      <c r="V5323" s="5">
        <f>IFERROR(VALUE(TRIM(TelcoData2[[#This Row],[TotalCharges]])),"")</f>
        <v>7251.9</v>
      </c>
      <c r="W5323">
        <f>IF(TelcoData2[[#This Row],[Churn]]="Yes",1,0)</f>
        <v>0</v>
      </c>
      <c r="X5323" t="str">
        <f>IF(TelcoData2[[#This Row],[tenure]]&lt;=12,"0-12 Months",
IF(TelcoData2[[#This Row],[tenure]]&lt;=24,"13-24 Months",
IF(TelcoData2[[#This Row],[tenure]]&lt;=36,"25-36 Months",
IF(TelcoData2[[#This Row],[tenure]]&lt;=48,"37-48 Months",
IF(TelcoData2[[#This Row],[tenure]]&lt;=60,"49-60 Months",
"61-72 Months")))))</f>
        <v>61-72 Months</v>
      </c>
    </row>
    <row r="5324" spans="1:24" x14ac:dyDescent="0.3">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s="5">
        <v>2078.5500000000002</v>
      </c>
      <c r="U5324" t="s">
        <v>24</v>
      </c>
      <c r="V5324" s="5">
        <f>IFERROR(VALUE(TRIM(TelcoData2[[#This Row],[TotalCharges]])),"")</f>
        <v>2078.5500000000002</v>
      </c>
      <c r="W5324">
        <f>IF(TelcoData2[[#This Row],[Churn]]="Yes",1,0)</f>
        <v>0</v>
      </c>
      <c r="X5324" t="str">
        <f>IF(TelcoData2[[#This Row],[tenure]]&lt;=12,"0-12 Months",
IF(TelcoData2[[#This Row],[tenure]]&lt;=24,"13-24 Months",
IF(TelcoData2[[#This Row],[tenure]]&lt;=36,"25-36 Months",
IF(TelcoData2[[#This Row],[tenure]]&lt;=48,"37-48 Months",
IF(TelcoData2[[#This Row],[tenure]]&lt;=60,"49-60 Months",
"61-72 Months")))))</f>
        <v>25-36 Months</v>
      </c>
    </row>
    <row r="5325" spans="1:24" x14ac:dyDescent="0.3">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s="5">
        <v>6225.4</v>
      </c>
      <c r="U5325" t="s">
        <v>24</v>
      </c>
      <c r="V5325" s="5">
        <f>IFERROR(VALUE(TRIM(TelcoData2[[#This Row],[TotalCharges]])),"")</f>
        <v>6225.4</v>
      </c>
      <c r="W5325">
        <f>IF(TelcoData2[[#This Row],[Churn]]="Yes",1,0)</f>
        <v>0</v>
      </c>
      <c r="X5325" t="str">
        <f>IF(TelcoData2[[#This Row],[tenure]]&lt;=12,"0-12 Months",
IF(TelcoData2[[#This Row],[tenure]]&lt;=24,"13-24 Months",
IF(TelcoData2[[#This Row],[tenure]]&lt;=36,"25-36 Months",
IF(TelcoData2[[#This Row],[tenure]]&lt;=48,"37-48 Months",
IF(TelcoData2[[#This Row],[tenure]]&lt;=60,"49-60 Months",
"61-72 Months")))))</f>
        <v>49-60 Months</v>
      </c>
    </row>
    <row r="5326" spans="1:24" x14ac:dyDescent="0.3">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s="5">
        <v>1242.25</v>
      </c>
      <c r="U5326" t="s">
        <v>24</v>
      </c>
      <c r="V5326" s="5">
        <f>IFERROR(VALUE(TRIM(TelcoData2[[#This Row],[TotalCharges]])),"")</f>
        <v>1242.25</v>
      </c>
      <c r="W5326">
        <f>IF(TelcoData2[[#This Row],[Churn]]="Yes",1,0)</f>
        <v>0</v>
      </c>
      <c r="X5326" t="str">
        <f>IF(TelcoData2[[#This Row],[tenure]]&lt;=12,"0-12 Months",
IF(TelcoData2[[#This Row],[tenure]]&lt;=24,"13-24 Months",
IF(TelcoData2[[#This Row],[tenure]]&lt;=36,"25-36 Months",
IF(TelcoData2[[#This Row],[tenure]]&lt;=48,"37-48 Months",
IF(TelcoData2[[#This Row],[tenure]]&lt;=60,"49-60 Months",
"61-72 Months")))))</f>
        <v>13-24 Months</v>
      </c>
    </row>
    <row r="5327" spans="1:24" x14ac:dyDescent="0.3">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s="5">
        <v>99.45</v>
      </c>
      <c r="U5327" t="s">
        <v>24</v>
      </c>
      <c r="V5327" s="5">
        <f>IFERROR(VALUE(TRIM(TelcoData2[[#This Row],[TotalCharges]])),"")</f>
        <v>99.45</v>
      </c>
      <c r="W5327">
        <f>IF(TelcoData2[[#This Row],[Churn]]="Yes",1,0)</f>
        <v>0</v>
      </c>
      <c r="X5327" t="str">
        <f>IF(TelcoData2[[#This Row],[tenure]]&lt;=12,"0-12 Months",
IF(TelcoData2[[#This Row],[tenure]]&lt;=24,"13-24 Months",
IF(TelcoData2[[#This Row],[tenure]]&lt;=36,"25-36 Months",
IF(TelcoData2[[#This Row],[tenure]]&lt;=48,"37-48 Months",
IF(TelcoData2[[#This Row],[tenure]]&lt;=60,"49-60 Months",
"61-72 Months")))))</f>
        <v>0-12 Months</v>
      </c>
    </row>
    <row r="5328" spans="1:24" x14ac:dyDescent="0.3">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s="5">
        <v>288.05</v>
      </c>
      <c r="U5328" t="s">
        <v>23</v>
      </c>
      <c r="V5328" s="5">
        <f>IFERROR(VALUE(TRIM(TelcoData2[[#This Row],[TotalCharges]])),"")</f>
        <v>288.05</v>
      </c>
      <c r="W5328">
        <f>IF(TelcoData2[[#This Row],[Churn]]="Yes",1,0)</f>
        <v>1</v>
      </c>
      <c r="X5328" t="str">
        <f>IF(TelcoData2[[#This Row],[tenure]]&lt;=12,"0-12 Months",
IF(TelcoData2[[#This Row],[tenure]]&lt;=24,"13-24 Months",
IF(TelcoData2[[#This Row],[tenure]]&lt;=36,"25-36 Months",
IF(TelcoData2[[#This Row],[tenure]]&lt;=48,"37-48 Months",
IF(TelcoData2[[#This Row],[tenure]]&lt;=60,"49-60 Months",
"61-72 Months")))))</f>
        <v>13-24 Months</v>
      </c>
    </row>
    <row r="5329" spans="1:24" x14ac:dyDescent="0.3">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s="5">
        <v>599.25</v>
      </c>
      <c r="U5329" t="s">
        <v>24</v>
      </c>
      <c r="V5329" s="5">
        <f>IFERROR(VALUE(TRIM(TelcoData2[[#This Row],[TotalCharges]])),"")</f>
        <v>599.25</v>
      </c>
      <c r="W5329">
        <f>IF(TelcoData2[[#This Row],[Churn]]="Yes",1,0)</f>
        <v>0</v>
      </c>
      <c r="X5329" t="str">
        <f>IF(TelcoData2[[#This Row],[tenure]]&lt;=12,"0-12 Months",
IF(TelcoData2[[#This Row],[tenure]]&lt;=24,"13-24 Months",
IF(TelcoData2[[#This Row],[tenure]]&lt;=36,"25-36 Months",
IF(TelcoData2[[#This Row],[tenure]]&lt;=48,"37-48 Months",
IF(TelcoData2[[#This Row],[tenure]]&lt;=60,"49-60 Months",
"61-72 Months")))))</f>
        <v>25-36 Months</v>
      </c>
    </row>
    <row r="5330" spans="1:24" x14ac:dyDescent="0.3">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s="5">
        <v>3462.1</v>
      </c>
      <c r="U5330" t="s">
        <v>24</v>
      </c>
      <c r="V5330" s="5">
        <f>IFERROR(VALUE(TRIM(TelcoData2[[#This Row],[TotalCharges]])),"")</f>
        <v>3462.1</v>
      </c>
      <c r="W5330">
        <f>IF(TelcoData2[[#This Row],[Churn]]="Yes",1,0)</f>
        <v>0</v>
      </c>
      <c r="X5330" t="str">
        <f>IF(TelcoData2[[#This Row],[tenure]]&lt;=12,"0-12 Months",
IF(TelcoData2[[#This Row],[tenure]]&lt;=24,"13-24 Months",
IF(TelcoData2[[#This Row],[tenure]]&lt;=36,"25-36 Months",
IF(TelcoData2[[#This Row],[tenure]]&lt;=48,"37-48 Months",
IF(TelcoData2[[#This Row],[tenure]]&lt;=60,"49-60 Months",
"61-72 Months")))))</f>
        <v>49-60 Months</v>
      </c>
    </row>
    <row r="5331" spans="1:24" x14ac:dyDescent="0.3">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s="5">
        <v>853</v>
      </c>
      <c r="U5331" t="s">
        <v>23</v>
      </c>
      <c r="V5331" s="5">
        <f>IFERROR(VALUE(TRIM(TelcoData2[[#This Row],[TotalCharges]])),"")</f>
        <v>853</v>
      </c>
      <c r="W5331">
        <f>IF(TelcoData2[[#This Row],[Churn]]="Yes",1,0)</f>
        <v>1</v>
      </c>
      <c r="X5331" t="str">
        <f>IF(TelcoData2[[#This Row],[tenure]]&lt;=12,"0-12 Months",
IF(TelcoData2[[#This Row],[tenure]]&lt;=24,"13-24 Months",
IF(TelcoData2[[#This Row],[tenure]]&lt;=36,"25-36 Months",
IF(TelcoData2[[#This Row],[tenure]]&lt;=48,"37-48 Months",
IF(TelcoData2[[#This Row],[tenure]]&lt;=60,"49-60 Months",
"61-72 Months")))))</f>
        <v>25-36 Months</v>
      </c>
    </row>
    <row r="5332" spans="1:24" x14ac:dyDescent="0.3">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s="5">
        <v>934.1</v>
      </c>
      <c r="U5332" t="s">
        <v>23</v>
      </c>
      <c r="V5332" s="5">
        <f>IFERROR(VALUE(TRIM(TelcoData2[[#This Row],[TotalCharges]])),"")</f>
        <v>934.1</v>
      </c>
      <c r="W5332">
        <f>IF(TelcoData2[[#This Row],[Churn]]="Yes",1,0)</f>
        <v>1</v>
      </c>
      <c r="X5332" t="str">
        <f>IF(TelcoData2[[#This Row],[tenure]]&lt;=12,"0-12 Months",
IF(TelcoData2[[#This Row],[tenure]]&lt;=24,"13-24 Months",
IF(TelcoData2[[#This Row],[tenure]]&lt;=36,"25-36 Months",
IF(TelcoData2[[#This Row],[tenure]]&lt;=48,"37-48 Months",
IF(TelcoData2[[#This Row],[tenure]]&lt;=60,"49-60 Months",
"61-72 Months")))))</f>
        <v>0-12 Months</v>
      </c>
    </row>
    <row r="5333" spans="1:24" x14ac:dyDescent="0.3">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s="5">
        <v>2375.1999999999998</v>
      </c>
      <c r="U5333" t="s">
        <v>24</v>
      </c>
      <c r="V5333" s="5">
        <f>IFERROR(VALUE(TRIM(TelcoData2[[#This Row],[TotalCharges]])),"")</f>
        <v>2375.1999999999998</v>
      </c>
      <c r="W5333">
        <f>IF(TelcoData2[[#This Row],[Churn]]="Yes",1,0)</f>
        <v>0</v>
      </c>
      <c r="X5333" t="str">
        <f>IF(TelcoData2[[#This Row],[tenure]]&lt;=12,"0-12 Months",
IF(TelcoData2[[#This Row],[tenure]]&lt;=24,"13-24 Months",
IF(TelcoData2[[#This Row],[tenure]]&lt;=36,"25-36 Months",
IF(TelcoData2[[#This Row],[tenure]]&lt;=48,"37-48 Months",
IF(TelcoData2[[#This Row],[tenure]]&lt;=60,"49-60 Months",
"61-72 Months")))))</f>
        <v>37-48 Months</v>
      </c>
    </row>
    <row r="5334" spans="1:24" x14ac:dyDescent="0.3">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s="5">
        <v>2813.05</v>
      </c>
      <c r="U5334" t="s">
        <v>24</v>
      </c>
      <c r="V5334" s="5">
        <f>IFERROR(VALUE(TRIM(TelcoData2[[#This Row],[TotalCharges]])),"")</f>
        <v>2813.05</v>
      </c>
      <c r="W5334">
        <f>IF(TelcoData2[[#This Row],[Churn]]="Yes",1,0)</f>
        <v>0</v>
      </c>
      <c r="X5334" t="str">
        <f>IF(TelcoData2[[#This Row],[tenure]]&lt;=12,"0-12 Months",
IF(TelcoData2[[#This Row],[tenure]]&lt;=24,"13-24 Months",
IF(TelcoData2[[#This Row],[tenure]]&lt;=36,"25-36 Months",
IF(TelcoData2[[#This Row],[tenure]]&lt;=48,"37-48 Months",
IF(TelcoData2[[#This Row],[tenure]]&lt;=60,"49-60 Months",
"61-72 Months")))))</f>
        <v>37-48 Months</v>
      </c>
    </row>
    <row r="5335" spans="1:24" x14ac:dyDescent="0.3">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s="5">
        <v>1222.8</v>
      </c>
      <c r="U5335" t="s">
        <v>23</v>
      </c>
      <c r="V5335" s="5">
        <f>IFERROR(VALUE(TRIM(TelcoData2[[#This Row],[TotalCharges]])),"")</f>
        <v>1222.8</v>
      </c>
      <c r="W5335">
        <f>IF(TelcoData2[[#This Row],[Churn]]="Yes",1,0)</f>
        <v>1</v>
      </c>
      <c r="X5335" t="str">
        <f>IF(TelcoData2[[#This Row],[tenure]]&lt;=12,"0-12 Months",
IF(TelcoData2[[#This Row],[tenure]]&lt;=24,"13-24 Months",
IF(TelcoData2[[#This Row],[tenure]]&lt;=36,"25-36 Months",
IF(TelcoData2[[#This Row],[tenure]]&lt;=48,"37-48 Months",
IF(TelcoData2[[#This Row],[tenure]]&lt;=60,"49-60 Months",
"61-72 Months")))))</f>
        <v>13-24 Months</v>
      </c>
    </row>
    <row r="5336" spans="1:24" x14ac:dyDescent="0.3">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s="5">
        <v>5293.2</v>
      </c>
      <c r="U5336" t="s">
        <v>23</v>
      </c>
      <c r="V5336" s="5">
        <f>IFERROR(VALUE(TRIM(TelcoData2[[#This Row],[TotalCharges]])),"")</f>
        <v>5293.2</v>
      </c>
      <c r="W5336">
        <f>IF(TelcoData2[[#This Row],[Churn]]="Yes",1,0)</f>
        <v>1</v>
      </c>
      <c r="X5336" t="str">
        <f>IF(TelcoData2[[#This Row],[tenure]]&lt;=12,"0-12 Months",
IF(TelcoData2[[#This Row],[tenure]]&lt;=24,"13-24 Months",
IF(TelcoData2[[#This Row],[tenure]]&lt;=36,"25-36 Months",
IF(TelcoData2[[#This Row],[tenure]]&lt;=48,"37-48 Months",
IF(TelcoData2[[#This Row],[tenure]]&lt;=60,"49-60 Months",
"61-72 Months")))))</f>
        <v>49-60 Months</v>
      </c>
    </row>
    <row r="5337" spans="1:24" x14ac:dyDescent="0.3">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s="5">
        <v>6314.35</v>
      </c>
      <c r="U5337" t="s">
        <v>24</v>
      </c>
      <c r="V5337" s="5">
        <f>IFERROR(VALUE(TRIM(TelcoData2[[#This Row],[TotalCharges]])),"")</f>
        <v>6314.35</v>
      </c>
      <c r="W5337">
        <f>IF(TelcoData2[[#This Row],[Churn]]="Yes",1,0)</f>
        <v>0</v>
      </c>
      <c r="X5337" t="str">
        <f>IF(TelcoData2[[#This Row],[tenure]]&lt;=12,"0-12 Months",
IF(TelcoData2[[#This Row],[tenure]]&lt;=24,"13-24 Months",
IF(TelcoData2[[#This Row],[tenure]]&lt;=36,"25-36 Months",
IF(TelcoData2[[#This Row],[tenure]]&lt;=48,"37-48 Months",
IF(TelcoData2[[#This Row],[tenure]]&lt;=60,"49-60 Months",
"61-72 Months")))))</f>
        <v>61-72 Months</v>
      </c>
    </row>
    <row r="5338" spans="1:24" x14ac:dyDescent="0.3">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s="5">
        <v>19.100000000000001</v>
      </c>
      <c r="U5338" t="s">
        <v>24</v>
      </c>
      <c r="V5338" s="5">
        <f>IFERROR(VALUE(TRIM(TelcoData2[[#This Row],[TotalCharges]])),"")</f>
        <v>19.100000000000001</v>
      </c>
      <c r="W5338">
        <f>IF(TelcoData2[[#This Row],[Churn]]="Yes",1,0)</f>
        <v>0</v>
      </c>
      <c r="X5338" t="str">
        <f>IF(TelcoData2[[#This Row],[tenure]]&lt;=12,"0-12 Months",
IF(TelcoData2[[#This Row],[tenure]]&lt;=24,"13-24 Months",
IF(TelcoData2[[#This Row],[tenure]]&lt;=36,"25-36 Months",
IF(TelcoData2[[#This Row],[tenure]]&lt;=48,"37-48 Months",
IF(TelcoData2[[#This Row],[tenure]]&lt;=60,"49-60 Months",
"61-72 Months")))))</f>
        <v>0-12 Months</v>
      </c>
    </row>
    <row r="5339" spans="1:24" x14ac:dyDescent="0.3">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s="5">
        <v>1003.05</v>
      </c>
      <c r="U5339" t="s">
        <v>24</v>
      </c>
      <c r="V5339" s="5">
        <f>IFERROR(VALUE(TRIM(TelcoData2[[#This Row],[TotalCharges]])),"")</f>
        <v>1003.05</v>
      </c>
      <c r="W5339">
        <f>IF(TelcoData2[[#This Row],[Churn]]="Yes",1,0)</f>
        <v>0</v>
      </c>
      <c r="X5339" t="str">
        <f>IF(TelcoData2[[#This Row],[tenure]]&lt;=12,"0-12 Months",
IF(TelcoData2[[#This Row],[tenure]]&lt;=24,"13-24 Months",
IF(TelcoData2[[#This Row],[tenure]]&lt;=36,"25-36 Months",
IF(TelcoData2[[#This Row],[tenure]]&lt;=48,"37-48 Months",
IF(TelcoData2[[#This Row],[tenure]]&lt;=60,"49-60 Months",
"61-72 Months")))))</f>
        <v>13-24 Months</v>
      </c>
    </row>
    <row r="5340" spans="1:24" x14ac:dyDescent="0.3">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s="5">
        <v>1593.1</v>
      </c>
      <c r="U5340" t="s">
        <v>24</v>
      </c>
      <c r="V5340" s="5">
        <f>IFERROR(VALUE(TRIM(TelcoData2[[#This Row],[TotalCharges]])),"")</f>
        <v>1593.1</v>
      </c>
      <c r="W5340">
        <f>IF(TelcoData2[[#This Row],[Churn]]="Yes",1,0)</f>
        <v>0</v>
      </c>
      <c r="X5340" t="str">
        <f>IF(TelcoData2[[#This Row],[tenure]]&lt;=12,"0-12 Months",
IF(TelcoData2[[#This Row],[tenure]]&lt;=24,"13-24 Months",
IF(TelcoData2[[#This Row],[tenure]]&lt;=36,"25-36 Months",
IF(TelcoData2[[#This Row],[tenure]]&lt;=48,"37-48 Months",
IF(TelcoData2[[#This Row],[tenure]]&lt;=60,"49-60 Months",
"61-72 Months")))))</f>
        <v>37-48 Months</v>
      </c>
    </row>
    <row r="5341" spans="1:24" x14ac:dyDescent="0.3">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s="5">
        <v>2509.9499999999998</v>
      </c>
      <c r="U5341" t="s">
        <v>24</v>
      </c>
      <c r="V5341" s="5">
        <f>IFERROR(VALUE(TRIM(TelcoData2[[#This Row],[TotalCharges]])),"")</f>
        <v>2509.9499999999998</v>
      </c>
      <c r="W5341">
        <f>IF(TelcoData2[[#This Row],[Churn]]="Yes",1,0)</f>
        <v>0</v>
      </c>
      <c r="X5341" t="str">
        <f>IF(TelcoData2[[#This Row],[tenure]]&lt;=12,"0-12 Months",
IF(TelcoData2[[#This Row],[tenure]]&lt;=24,"13-24 Months",
IF(TelcoData2[[#This Row],[tenure]]&lt;=36,"25-36 Months",
IF(TelcoData2[[#This Row],[tenure]]&lt;=48,"37-48 Months",
IF(TelcoData2[[#This Row],[tenure]]&lt;=60,"49-60 Months",
"61-72 Months")))))</f>
        <v>25-36 Months</v>
      </c>
    </row>
    <row r="5342" spans="1:24" x14ac:dyDescent="0.3">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s="5">
        <v>3187.65</v>
      </c>
      <c r="U5342" t="s">
        <v>24</v>
      </c>
      <c r="V5342" s="5">
        <f>IFERROR(VALUE(TRIM(TelcoData2[[#This Row],[TotalCharges]])),"")</f>
        <v>3187.65</v>
      </c>
      <c r="W5342">
        <f>IF(TelcoData2[[#This Row],[Churn]]="Yes",1,0)</f>
        <v>0</v>
      </c>
      <c r="X5342" t="str">
        <f>IF(TelcoData2[[#This Row],[tenure]]&lt;=12,"0-12 Months",
IF(TelcoData2[[#This Row],[tenure]]&lt;=24,"13-24 Months",
IF(TelcoData2[[#This Row],[tenure]]&lt;=36,"25-36 Months",
IF(TelcoData2[[#This Row],[tenure]]&lt;=48,"37-48 Months",
IF(TelcoData2[[#This Row],[tenure]]&lt;=60,"49-60 Months",
"61-72 Months")))))</f>
        <v>37-48 Months</v>
      </c>
    </row>
    <row r="5343" spans="1:24" x14ac:dyDescent="0.3">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s="5">
        <v>74.45</v>
      </c>
      <c r="U5343" t="s">
        <v>23</v>
      </c>
      <c r="V5343" s="5">
        <f>IFERROR(VALUE(TRIM(TelcoData2[[#This Row],[TotalCharges]])),"")</f>
        <v>74.45</v>
      </c>
      <c r="W5343">
        <f>IF(TelcoData2[[#This Row],[Churn]]="Yes",1,0)</f>
        <v>1</v>
      </c>
      <c r="X5343" t="str">
        <f>IF(TelcoData2[[#This Row],[tenure]]&lt;=12,"0-12 Months",
IF(TelcoData2[[#This Row],[tenure]]&lt;=24,"13-24 Months",
IF(TelcoData2[[#This Row],[tenure]]&lt;=36,"25-36 Months",
IF(TelcoData2[[#This Row],[tenure]]&lt;=48,"37-48 Months",
IF(TelcoData2[[#This Row],[tenure]]&lt;=60,"49-60 Months",
"61-72 Months")))))</f>
        <v>0-12 Months</v>
      </c>
    </row>
    <row r="5344" spans="1:24" x14ac:dyDescent="0.3">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s="5">
        <v>2345.1999999999998</v>
      </c>
      <c r="U5344" t="s">
        <v>23</v>
      </c>
      <c r="V5344" s="5">
        <f>IFERROR(VALUE(TRIM(TelcoData2[[#This Row],[TotalCharges]])),"")</f>
        <v>2345.1999999999998</v>
      </c>
      <c r="W5344">
        <f>IF(TelcoData2[[#This Row],[Churn]]="Yes",1,0)</f>
        <v>1</v>
      </c>
      <c r="X5344" t="str">
        <f>IF(TelcoData2[[#This Row],[tenure]]&lt;=12,"0-12 Months",
IF(TelcoData2[[#This Row],[tenure]]&lt;=24,"13-24 Months",
IF(TelcoData2[[#This Row],[tenure]]&lt;=36,"25-36 Months",
IF(TelcoData2[[#This Row],[tenure]]&lt;=48,"37-48 Months",
IF(TelcoData2[[#This Row],[tenure]]&lt;=60,"49-60 Months",
"61-72 Months")))))</f>
        <v>37-48 Months</v>
      </c>
    </row>
    <row r="5345" spans="1:24" x14ac:dyDescent="0.3">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s="5">
        <v>3330.1</v>
      </c>
      <c r="U5345" t="s">
        <v>24</v>
      </c>
      <c r="V5345" s="5">
        <f>IFERROR(VALUE(TRIM(TelcoData2[[#This Row],[TotalCharges]])),"")</f>
        <v>3330.1</v>
      </c>
      <c r="W5345">
        <f>IF(TelcoData2[[#This Row],[Churn]]="Yes",1,0)</f>
        <v>0</v>
      </c>
      <c r="X5345" t="str">
        <f>IF(TelcoData2[[#This Row],[tenure]]&lt;=12,"0-12 Months",
IF(TelcoData2[[#This Row],[tenure]]&lt;=24,"13-24 Months",
IF(TelcoData2[[#This Row],[tenure]]&lt;=36,"25-36 Months",
IF(TelcoData2[[#This Row],[tenure]]&lt;=48,"37-48 Months",
IF(TelcoData2[[#This Row],[tenure]]&lt;=60,"49-60 Months",
"61-72 Months")))))</f>
        <v>49-60 Months</v>
      </c>
    </row>
    <row r="5346" spans="1:24" x14ac:dyDescent="0.3">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s="5">
        <v>5522.7</v>
      </c>
      <c r="U5346" t="s">
        <v>24</v>
      </c>
      <c r="V5346" s="5">
        <f>IFERROR(VALUE(TRIM(TelcoData2[[#This Row],[TotalCharges]])),"")</f>
        <v>5522.7</v>
      </c>
      <c r="W5346">
        <f>IF(TelcoData2[[#This Row],[Churn]]="Yes",1,0)</f>
        <v>0</v>
      </c>
      <c r="X5346" t="str">
        <f>IF(TelcoData2[[#This Row],[tenure]]&lt;=12,"0-12 Months",
IF(TelcoData2[[#This Row],[tenure]]&lt;=24,"13-24 Months",
IF(TelcoData2[[#This Row],[tenure]]&lt;=36,"25-36 Months",
IF(TelcoData2[[#This Row],[tenure]]&lt;=48,"37-48 Months",
IF(TelcoData2[[#This Row],[tenure]]&lt;=60,"49-60 Months",
"61-72 Months")))))</f>
        <v>61-72 Months</v>
      </c>
    </row>
    <row r="5347" spans="1:24" x14ac:dyDescent="0.3">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s="5">
        <v>2335.3000000000002</v>
      </c>
      <c r="U5347" t="s">
        <v>23</v>
      </c>
      <c r="V5347" s="5">
        <f>IFERROR(VALUE(TRIM(TelcoData2[[#This Row],[TotalCharges]])),"")</f>
        <v>2335.3000000000002</v>
      </c>
      <c r="W5347">
        <f>IF(TelcoData2[[#This Row],[Churn]]="Yes",1,0)</f>
        <v>1</v>
      </c>
      <c r="X5347" t="str">
        <f>IF(TelcoData2[[#This Row],[tenure]]&lt;=12,"0-12 Months",
IF(TelcoData2[[#This Row],[tenure]]&lt;=24,"13-24 Months",
IF(TelcoData2[[#This Row],[tenure]]&lt;=36,"25-36 Months",
IF(TelcoData2[[#This Row],[tenure]]&lt;=48,"37-48 Months",
IF(TelcoData2[[#This Row],[tenure]]&lt;=60,"49-60 Months",
"61-72 Months")))))</f>
        <v>25-36 Months</v>
      </c>
    </row>
    <row r="5348" spans="1:24" x14ac:dyDescent="0.3">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s="5">
        <v>4798.3999999999996</v>
      </c>
      <c r="U5348" t="s">
        <v>24</v>
      </c>
      <c r="V5348" s="5">
        <f>IFERROR(VALUE(TRIM(TelcoData2[[#This Row],[TotalCharges]])),"")</f>
        <v>4798.3999999999996</v>
      </c>
      <c r="W5348">
        <f>IF(TelcoData2[[#This Row],[Churn]]="Yes",1,0)</f>
        <v>0</v>
      </c>
      <c r="X5348" t="str">
        <f>IF(TelcoData2[[#This Row],[tenure]]&lt;=12,"0-12 Months",
IF(TelcoData2[[#This Row],[tenure]]&lt;=24,"13-24 Months",
IF(TelcoData2[[#This Row],[tenure]]&lt;=36,"25-36 Months",
IF(TelcoData2[[#This Row],[tenure]]&lt;=48,"37-48 Months",
IF(TelcoData2[[#This Row],[tenure]]&lt;=60,"49-60 Months",
"61-72 Months")))))</f>
        <v>61-72 Months</v>
      </c>
    </row>
    <row r="5349" spans="1:24" x14ac:dyDescent="0.3">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s="5">
        <v>8594.4</v>
      </c>
      <c r="U5349" t="s">
        <v>24</v>
      </c>
      <c r="V5349" s="5">
        <f>IFERROR(VALUE(TRIM(TelcoData2[[#This Row],[TotalCharges]])),"")</f>
        <v>8594.4</v>
      </c>
      <c r="W5349">
        <f>IF(TelcoData2[[#This Row],[Churn]]="Yes",1,0)</f>
        <v>0</v>
      </c>
      <c r="X5349" t="str">
        <f>IF(TelcoData2[[#This Row],[tenure]]&lt;=12,"0-12 Months",
IF(TelcoData2[[#This Row],[tenure]]&lt;=24,"13-24 Months",
IF(TelcoData2[[#This Row],[tenure]]&lt;=36,"25-36 Months",
IF(TelcoData2[[#This Row],[tenure]]&lt;=48,"37-48 Months",
IF(TelcoData2[[#This Row],[tenure]]&lt;=60,"49-60 Months",
"61-72 Months")))))</f>
        <v>61-72 Months</v>
      </c>
    </row>
    <row r="5350" spans="1:24" x14ac:dyDescent="0.3">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s="5">
        <v>970.55</v>
      </c>
      <c r="U5350" t="s">
        <v>24</v>
      </c>
      <c r="V5350" s="5">
        <f>IFERROR(VALUE(TRIM(TelcoData2[[#This Row],[TotalCharges]])),"")</f>
        <v>970.55</v>
      </c>
      <c r="W5350">
        <f>IF(TelcoData2[[#This Row],[Churn]]="Yes",1,0)</f>
        <v>0</v>
      </c>
      <c r="X5350" t="str">
        <f>IF(TelcoData2[[#This Row],[tenure]]&lt;=12,"0-12 Months",
IF(TelcoData2[[#This Row],[tenure]]&lt;=24,"13-24 Months",
IF(TelcoData2[[#This Row],[tenure]]&lt;=36,"25-36 Months",
IF(TelcoData2[[#This Row],[tenure]]&lt;=48,"37-48 Months",
IF(TelcoData2[[#This Row],[tenure]]&lt;=60,"49-60 Months",
"61-72 Months")))))</f>
        <v>25-36 Months</v>
      </c>
    </row>
    <row r="5351" spans="1:24" x14ac:dyDescent="0.3">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s="5">
        <v>7665.8</v>
      </c>
      <c r="U5351" t="s">
        <v>24</v>
      </c>
      <c r="V5351" s="5">
        <f>IFERROR(VALUE(TRIM(TelcoData2[[#This Row],[TotalCharges]])),"")</f>
        <v>7665.8</v>
      </c>
      <c r="W5351">
        <f>IF(TelcoData2[[#This Row],[Churn]]="Yes",1,0)</f>
        <v>0</v>
      </c>
      <c r="X5351" t="str">
        <f>IF(TelcoData2[[#This Row],[tenure]]&lt;=12,"0-12 Months",
IF(TelcoData2[[#This Row],[tenure]]&lt;=24,"13-24 Months",
IF(TelcoData2[[#This Row],[tenure]]&lt;=36,"25-36 Months",
IF(TelcoData2[[#This Row],[tenure]]&lt;=48,"37-48 Months",
IF(TelcoData2[[#This Row],[tenure]]&lt;=60,"49-60 Months",
"61-72 Months")))))</f>
        <v>61-72 Months</v>
      </c>
    </row>
    <row r="5352" spans="1:24" x14ac:dyDescent="0.3">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s="5">
        <v>3686.05</v>
      </c>
      <c r="U5352" t="s">
        <v>24</v>
      </c>
      <c r="V5352" s="5">
        <f>IFERROR(VALUE(TRIM(TelcoData2[[#This Row],[TotalCharges]])),"")</f>
        <v>3686.05</v>
      </c>
      <c r="W5352">
        <f>IF(TelcoData2[[#This Row],[Churn]]="Yes",1,0)</f>
        <v>0</v>
      </c>
      <c r="X5352" t="str">
        <f>IF(TelcoData2[[#This Row],[tenure]]&lt;=12,"0-12 Months",
IF(TelcoData2[[#This Row],[tenure]]&lt;=24,"13-24 Months",
IF(TelcoData2[[#This Row],[tenure]]&lt;=36,"25-36 Months",
IF(TelcoData2[[#This Row],[tenure]]&lt;=48,"37-48 Months",
IF(TelcoData2[[#This Row],[tenure]]&lt;=60,"49-60 Months",
"61-72 Months")))))</f>
        <v>49-60 Months</v>
      </c>
    </row>
    <row r="5353" spans="1:24" x14ac:dyDescent="0.3">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s="5">
        <v>1115.1500000000001</v>
      </c>
      <c r="U5353" t="s">
        <v>23</v>
      </c>
      <c r="V5353" s="5">
        <f>IFERROR(VALUE(TRIM(TelcoData2[[#This Row],[TotalCharges]])),"")</f>
        <v>1115.1500000000001</v>
      </c>
      <c r="W5353">
        <f>IF(TelcoData2[[#This Row],[Churn]]="Yes",1,0)</f>
        <v>1</v>
      </c>
      <c r="X5353" t="str">
        <f>IF(TelcoData2[[#This Row],[tenure]]&lt;=12,"0-12 Months",
IF(TelcoData2[[#This Row],[tenure]]&lt;=24,"13-24 Months",
IF(TelcoData2[[#This Row],[tenure]]&lt;=36,"25-36 Months",
IF(TelcoData2[[#This Row],[tenure]]&lt;=48,"37-48 Months",
IF(TelcoData2[[#This Row],[tenure]]&lt;=60,"49-60 Months",
"61-72 Months")))))</f>
        <v>0-12 Months</v>
      </c>
    </row>
    <row r="5354" spans="1:24" x14ac:dyDescent="0.3">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s="5">
        <v>2537</v>
      </c>
      <c r="U5354" t="s">
        <v>24</v>
      </c>
      <c r="V5354" s="5">
        <f>IFERROR(VALUE(TRIM(TelcoData2[[#This Row],[TotalCharges]])),"")</f>
        <v>2537</v>
      </c>
      <c r="W5354">
        <f>IF(TelcoData2[[#This Row],[Churn]]="Yes",1,0)</f>
        <v>0</v>
      </c>
      <c r="X5354" t="str">
        <f>IF(TelcoData2[[#This Row],[tenure]]&lt;=12,"0-12 Months",
IF(TelcoData2[[#This Row],[tenure]]&lt;=24,"13-24 Months",
IF(TelcoData2[[#This Row],[tenure]]&lt;=36,"25-36 Months",
IF(TelcoData2[[#This Row],[tenure]]&lt;=48,"37-48 Months",
IF(TelcoData2[[#This Row],[tenure]]&lt;=60,"49-60 Months",
"61-72 Months")))))</f>
        <v>25-36 Months</v>
      </c>
    </row>
    <row r="5355" spans="1:24" x14ac:dyDescent="0.3">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s="5">
        <v>1393.6</v>
      </c>
      <c r="U5355" t="s">
        <v>24</v>
      </c>
      <c r="V5355" s="5">
        <f>IFERROR(VALUE(TRIM(TelcoData2[[#This Row],[TotalCharges]])),"")</f>
        <v>1393.6</v>
      </c>
      <c r="W5355">
        <f>IF(TelcoData2[[#This Row],[Churn]]="Yes",1,0)</f>
        <v>0</v>
      </c>
      <c r="X5355" t="str">
        <f>IF(TelcoData2[[#This Row],[tenure]]&lt;=12,"0-12 Months",
IF(TelcoData2[[#This Row],[tenure]]&lt;=24,"13-24 Months",
IF(TelcoData2[[#This Row],[tenure]]&lt;=36,"25-36 Months",
IF(TelcoData2[[#This Row],[tenure]]&lt;=48,"37-48 Months",
IF(TelcoData2[[#This Row],[tenure]]&lt;=60,"49-60 Months",
"61-72 Months")))))</f>
        <v>13-24 Months</v>
      </c>
    </row>
    <row r="5356" spans="1:24" x14ac:dyDescent="0.3">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s="5">
        <v>89.35</v>
      </c>
      <c r="U5356" t="s">
        <v>24</v>
      </c>
      <c r="V5356" s="5">
        <f>IFERROR(VALUE(TRIM(TelcoData2[[#This Row],[TotalCharges]])),"")</f>
        <v>89.35</v>
      </c>
      <c r="W5356">
        <f>IF(TelcoData2[[#This Row],[Churn]]="Yes",1,0)</f>
        <v>0</v>
      </c>
      <c r="X5356" t="str">
        <f>IF(TelcoData2[[#This Row],[tenure]]&lt;=12,"0-12 Months",
IF(TelcoData2[[#This Row],[tenure]]&lt;=24,"13-24 Months",
IF(TelcoData2[[#This Row],[tenure]]&lt;=36,"25-36 Months",
IF(TelcoData2[[#This Row],[tenure]]&lt;=48,"37-48 Months",
IF(TelcoData2[[#This Row],[tenure]]&lt;=60,"49-60 Months",
"61-72 Months")))))</f>
        <v>0-12 Months</v>
      </c>
    </row>
    <row r="5357" spans="1:24" x14ac:dyDescent="0.3">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s="5">
        <v>4445.3</v>
      </c>
      <c r="U5357" t="s">
        <v>24</v>
      </c>
      <c r="V5357" s="5">
        <f>IFERROR(VALUE(TRIM(TelcoData2[[#This Row],[TotalCharges]])),"")</f>
        <v>4445.3</v>
      </c>
      <c r="W5357">
        <f>IF(TelcoData2[[#This Row],[Churn]]="Yes",1,0)</f>
        <v>0</v>
      </c>
      <c r="X5357" t="str">
        <f>IF(TelcoData2[[#This Row],[tenure]]&lt;=12,"0-12 Months",
IF(TelcoData2[[#This Row],[tenure]]&lt;=24,"13-24 Months",
IF(TelcoData2[[#This Row],[tenure]]&lt;=36,"25-36 Months",
IF(TelcoData2[[#This Row],[tenure]]&lt;=48,"37-48 Months",
IF(TelcoData2[[#This Row],[tenure]]&lt;=60,"49-60 Months",
"61-72 Months")))))</f>
        <v>37-48 Months</v>
      </c>
    </row>
    <row r="5358" spans="1:24" x14ac:dyDescent="0.3">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s="5">
        <v>978.6</v>
      </c>
      <c r="U5358" t="s">
        <v>24</v>
      </c>
      <c r="V5358" s="5">
        <f>IFERROR(VALUE(TRIM(TelcoData2[[#This Row],[TotalCharges]])),"")</f>
        <v>978.6</v>
      </c>
      <c r="W5358">
        <f>IF(TelcoData2[[#This Row],[Churn]]="Yes",1,0)</f>
        <v>0</v>
      </c>
      <c r="X5358" t="str">
        <f>IF(TelcoData2[[#This Row],[tenure]]&lt;=12,"0-12 Months",
IF(TelcoData2[[#This Row],[tenure]]&lt;=24,"13-24 Months",
IF(TelcoData2[[#This Row],[tenure]]&lt;=36,"25-36 Months",
IF(TelcoData2[[#This Row],[tenure]]&lt;=48,"37-48 Months",
IF(TelcoData2[[#This Row],[tenure]]&lt;=60,"49-60 Months",
"61-72 Months")))))</f>
        <v>25-36 Months</v>
      </c>
    </row>
    <row r="5359" spans="1:24" x14ac:dyDescent="0.3">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s="5">
        <v>1258.1500000000001</v>
      </c>
      <c r="U5359" t="s">
        <v>24</v>
      </c>
      <c r="V5359" s="5">
        <f>IFERROR(VALUE(TRIM(TelcoData2[[#This Row],[TotalCharges]])),"")</f>
        <v>1258.1500000000001</v>
      </c>
      <c r="W5359">
        <f>IF(TelcoData2[[#This Row],[Churn]]="Yes",1,0)</f>
        <v>0</v>
      </c>
      <c r="X5359" t="str">
        <f>IF(TelcoData2[[#This Row],[tenure]]&lt;=12,"0-12 Months",
IF(TelcoData2[[#This Row],[tenure]]&lt;=24,"13-24 Months",
IF(TelcoData2[[#This Row],[tenure]]&lt;=36,"25-36 Months",
IF(TelcoData2[[#This Row],[tenure]]&lt;=48,"37-48 Months",
IF(TelcoData2[[#This Row],[tenure]]&lt;=60,"49-60 Months",
"61-72 Months")))))</f>
        <v>49-60 Months</v>
      </c>
    </row>
    <row r="5360" spans="1:24" x14ac:dyDescent="0.3">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s="5">
        <v>331.35</v>
      </c>
      <c r="U5360" t="s">
        <v>24</v>
      </c>
      <c r="V5360" s="5">
        <f>IFERROR(VALUE(TRIM(TelcoData2[[#This Row],[TotalCharges]])),"")</f>
        <v>331.35</v>
      </c>
      <c r="W5360">
        <f>IF(TelcoData2[[#This Row],[Churn]]="Yes",1,0)</f>
        <v>0</v>
      </c>
      <c r="X5360" t="str">
        <f>IF(TelcoData2[[#This Row],[tenure]]&lt;=12,"0-12 Months",
IF(TelcoData2[[#This Row],[tenure]]&lt;=24,"13-24 Months",
IF(TelcoData2[[#This Row],[tenure]]&lt;=36,"25-36 Months",
IF(TelcoData2[[#This Row],[tenure]]&lt;=48,"37-48 Months",
IF(TelcoData2[[#This Row],[tenure]]&lt;=60,"49-60 Months",
"61-72 Months")))))</f>
        <v>13-24 Months</v>
      </c>
    </row>
    <row r="5361" spans="1:24" x14ac:dyDescent="0.3">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s="5">
        <v>291.39999999999998</v>
      </c>
      <c r="U5361" t="s">
        <v>23</v>
      </c>
      <c r="V5361" s="5">
        <f>IFERROR(VALUE(TRIM(TelcoData2[[#This Row],[TotalCharges]])),"")</f>
        <v>291.39999999999998</v>
      </c>
      <c r="W5361">
        <f>IF(TelcoData2[[#This Row],[Churn]]="Yes",1,0)</f>
        <v>1</v>
      </c>
      <c r="X5361" t="str">
        <f>IF(TelcoData2[[#This Row],[tenure]]&lt;=12,"0-12 Months",
IF(TelcoData2[[#This Row],[tenure]]&lt;=24,"13-24 Months",
IF(TelcoData2[[#This Row],[tenure]]&lt;=36,"25-36 Months",
IF(TelcoData2[[#This Row],[tenure]]&lt;=48,"37-48 Months",
IF(TelcoData2[[#This Row],[tenure]]&lt;=60,"49-60 Months",
"61-72 Months")))))</f>
        <v>0-12 Months</v>
      </c>
    </row>
    <row r="5362" spans="1:24" x14ac:dyDescent="0.3">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s="5">
        <v>453.75</v>
      </c>
      <c r="U5362" t="s">
        <v>23</v>
      </c>
      <c r="V5362" s="5">
        <f>IFERROR(VALUE(TRIM(TelcoData2[[#This Row],[TotalCharges]])),"")</f>
        <v>453.75</v>
      </c>
      <c r="W5362">
        <f>IF(TelcoData2[[#This Row],[Churn]]="Yes",1,0)</f>
        <v>1</v>
      </c>
      <c r="X5362" t="str">
        <f>IF(TelcoData2[[#This Row],[tenure]]&lt;=12,"0-12 Months",
IF(TelcoData2[[#This Row],[tenure]]&lt;=24,"13-24 Months",
IF(TelcoData2[[#This Row],[tenure]]&lt;=36,"25-36 Months",
IF(TelcoData2[[#This Row],[tenure]]&lt;=48,"37-48 Months",
IF(TelcoData2[[#This Row],[tenure]]&lt;=60,"49-60 Months",
"61-72 Months")))))</f>
        <v>0-12 Months</v>
      </c>
    </row>
    <row r="5363" spans="1:24" x14ac:dyDescent="0.3">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s="5">
        <v>84.75</v>
      </c>
      <c r="U5363" t="s">
        <v>24</v>
      </c>
      <c r="V5363" s="5">
        <f>IFERROR(VALUE(TRIM(TelcoData2[[#This Row],[TotalCharges]])),"")</f>
        <v>84.75</v>
      </c>
      <c r="W5363">
        <f>IF(TelcoData2[[#This Row],[Churn]]="Yes",1,0)</f>
        <v>0</v>
      </c>
      <c r="X5363" t="str">
        <f>IF(TelcoData2[[#This Row],[tenure]]&lt;=12,"0-12 Months",
IF(TelcoData2[[#This Row],[tenure]]&lt;=24,"13-24 Months",
IF(TelcoData2[[#This Row],[tenure]]&lt;=36,"25-36 Months",
IF(TelcoData2[[#This Row],[tenure]]&lt;=48,"37-48 Months",
IF(TelcoData2[[#This Row],[tenure]]&lt;=60,"49-60 Months",
"61-72 Months")))))</f>
        <v>0-12 Months</v>
      </c>
    </row>
    <row r="5364" spans="1:24" x14ac:dyDescent="0.3">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s="5">
        <v>1715.1</v>
      </c>
      <c r="U5364" t="s">
        <v>24</v>
      </c>
      <c r="V5364" s="5">
        <f>IFERROR(VALUE(TRIM(TelcoData2[[#This Row],[TotalCharges]])),"")</f>
        <v>1715.1</v>
      </c>
      <c r="W5364">
        <f>IF(TelcoData2[[#This Row],[Churn]]="Yes",1,0)</f>
        <v>0</v>
      </c>
      <c r="X5364" t="str">
        <f>IF(TelcoData2[[#This Row],[tenure]]&lt;=12,"0-12 Months",
IF(TelcoData2[[#This Row],[tenure]]&lt;=24,"13-24 Months",
IF(TelcoData2[[#This Row],[tenure]]&lt;=36,"25-36 Months",
IF(TelcoData2[[#This Row],[tenure]]&lt;=48,"37-48 Months",
IF(TelcoData2[[#This Row],[tenure]]&lt;=60,"49-60 Months",
"61-72 Months")))))</f>
        <v>61-72 Months</v>
      </c>
    </row>
    <row r="5365" spans="1:24" x14ac:dyDescent="0.3">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s="5">
        <v>1715.15</v>
      </c>
      <c r="U5365" t="s">
        <v>24</v>
      </c>
      <c r="V5365" s="5">
        <f>IFERROR(VALUE(TRIM(TelcoData2[[#This Row],[TotalCharges]])),"")</f>
        <v>1715.15</v>
      </c>
      <c r="W5365">
        <f>IF(TelcoData2[[#This Row],[Churn]]="Yes",1,0)</f>
        <v>0</v>
      </c>
      <c r="X5365" t="str">
        <f>IF(TelcoData2[[#This Row],[tenure]]&lt;=12,"0-12 Months",
IF(TelcoData2[[#This Row],[tenure]]&lt;=24,"13-24 Months",
IF(TelcoData2[[#This Row],[tenure]]&lt;=36,"25-36 Months",
IF(TelcoData2[[#This Row],[tenure]]&lt;=48,"37-48 Months",
IF(TelcoData2[[#This Row],[tenure]]&lt;=60,"49-60 Months",
"61-72 Months")))))</f>
        <v>61-72 Months</v>
      </c>
    </row>
    <row r="5366" spans="1:24" x14ac:dyDescent="0.3">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s="5">
        <v>1597.25</v>
      </c>
      <c r="U5366" t="s">
        <v>23</v>
      </c>
      <c r="V5366" s="5">
        <f>IFERROR(VALUE(TRIM(TelcoData2[[#This Row],[TotalCharges]])),"")</f>
        <v>1597.25</v>
      </c>
      <c r="W5366">
        <f>IF(TelcoData2[[#This Row],[Churn]]="Yes",1,0)</f>
        <v>1</v>
      </c>
      <c r="X5366" t="str">
        <f>IF(TelcoData2[[#This Row],[tenure]]&lt;=12,"0-12 Months",
IF(TelcoData2[[#This Row],[tenure]]&lt;=24,"13-24 Months",
IF(TelcoData2[[#This Row],[tenure]]&lt;=36,"25-36 Months",
IF(TelcoData2[[#This Row],[tenure]]&lt;=48,"37-48 Months",
IF(TelcoData2[[#This Row],[tenure]]&lt;=60,"49-60 Months",
"61-72 Months")))))</f>
        <v>13-24 Months</v>
      </c>
    </row>
    <row r="5367" spans="1:24" x14ac:dyDescent="0.3">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s="5">
        <v>1250.0999999999999</v>
      </c>
      <c r="U5367" t="s">
        <v>24</v>
      </c>
      <c r="V5367" s="5">
        <f>IFERROR(VALUE(TRIM(TelcoData2[[#This Row],[TotalCharges]])),"")</f>
        <v>1250.0999999999999</v>
      </c>
      <c r="W5367">
        <f>IF(TelcoData2[[#This Row],[Churn]]="Yes",1,0)</f>
        <v>0</v>
      </c>
      <c r="X5367" t="str">
        <f>IF(TelcoData2[[#This Row],[tenure]]&lt;=12,"0-12 Months",
IF(TelcoData2[[#This Row],[tenure]]&lt;=24,"13-24 Months",
IF(TelcoData2[[#This Row],[tenure]]&lt;=36,"25-36 Months",
IF(TelcoData2[[#This Row],[tenure]]&lt;=48,"37-48 Months",
IF(TelcoData2[[#This Row],[tenure]]&lt;=60,"49-60 Months",
"61-72 Months")))))</f>
        <v>61-72 Months</v>
      </c>
    </row>
    <row r="5368" spans="1:24" x14ac:dyDescent="0.3">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s="5">
        <v>3996.8</v>
      </c>
      <c r="U5368" t="s">
        <v>24</v>
      </c>
      <c r="V5368" s="5">
        <f>IFERROR(VALUE(TRIM(TelcoData2[[#This Row],[TotalCharges]])),"")</f>
        <v>3996.8</v>
      </c>
      <c r="W5368">
        <f>IF(TelcoData2[[#This Row],[Churn]]="Yes",1,0)</f>
        <v>0</v>
      </c>
      <c r="X5368" t="str">
        <f>IF(TelcoData2[[#This Row],[tenure]]&lt;=12,"0-12 Months",
IF(TelcoData2[[#This Row],[tenure]]&lt;=24,"13-24 Months",
IF(TelcoData2[[#This Row],[tenure]]&lt;=36,"25-36 Months",
IF(TelcoData2[[#This Row],[tenure]]&lt;=48,"37-48 Months",
IF(TelcoData2[[#This Row],[tenure]]&lt;=60,"49-60 Months",
"61-72 Months")))))</f>
        <v>61-72 Months</v>
      </c>
    </row>
    <row r="5369" spans="1:24" x14ac:dyDescent="0.3">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s="5">
        <v>5215.1000000000004</v>
      </c>
      <c r="U5369" t="s">
        <v>24</v>
      </c>
      <c r="V5369" s="5">
        <f>IFERROR(VALUE(TRIM(TelcoData2[[#This Row],[TotalCharges]])),"")</f>
        <v>5215.1000000000004</v>
      </c>
      <c r="W5369">
        <f>IF(TelcoData2[[#This Row],[Churn]]="Yes",1,0)</f>
        <v>0</v>
      </c>
      <c r="X5369" t="str">
        <f>IF(TelcoData2[[#This Row],[tenure]]&lt;=12,"0-12 Months",
IF(TelcoData2[[#This Row],[tenure]]&lt;=24,"13-24 Months",
IF(TelcoData2[[#This Row],[tenure]]&lt;=36,"25-36 Months",
IF(TelcoData2[[#This Row],[tenure]]&lt;=48,"37-48 Months",
IF(TelcoData2[[#This Row],[tenure]]&lt;=60,"49-60 Months",
"61-72 Months")))))</f>
        <v>61-72 Months</v>
      </c>
    </row>
    <row r="5370" spans="1:24" x14ac:dyDescent="0.3">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s="5">
        <v>235.5</v>
      </c>
      <c r="U5370" t="s">
        <v>23</v>
      </c>
      <c r="V5370" s="5">
        <f>IFERROR(VALUE(TRIM(TelcoData2[[#This Row],[TotalCharges]])),"")</f>
        <v>235.5</v>
      </c>
      <c r="W5370">
        <f>IF(TelcoData2[[#This Row],[Churn]]="Yes",1,0)</f>
        <v>1</v>
      </c>
      <c r="X5370" t="str">
        <f>IF(TelcoData2[[#This Row],[tenure]]&lt;=12,"0-12 Months",
IF(TelcoData2[[#This Row],[tenure]]&lt;=24,"13-24 Months",
IF(TelcoData2[[#This Row],[tenure]]&lt;=36,"25-36 Months",
IF(TelcoData2[[#This Row],[tenure]]&lt;=48,"37-48 Months",
IF(TelcoData2[[#This Row],[tenure]]&lt;=60,"49-60 Months",
"61-72 Months")))))</f>
        <v>0-12 Months</v>
      </c>
    </row>
    <row r="5371" spans="1:24" x14ac:dyDescent="0.3">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s="5">
        <v>673.2</v>
      </c>
      <c r="U5371" t="s">
        <v>24</v>
      </c>
      <c r="V5371" s="5">
        <f>IFERROR(VALUE(TRIM(TelcoData2[[#This Row],[TotalCharges]])),"")</f>
        <v>673.2</v>
      </c>
      <c r="W5371">
        <f>IF(TelcoData2[[#This Row],[Churn]]="Yes",1,0)</f>
        <v>0</v>
      </c>
      <c r="X5371" t="str">
        <f>IF(TelcoData2[[#This Row],[tenure]]&lt;=12,"0-12 Months",
IF(TelcoData2[[#This Row],[tenure]]&lt;=24,"13-24 Months",
IF(TelcoData2[[#This Row],[tenure]]&lt;=36,"25-36 Months",
IF(TelcoData2[[#This Row],[tenure]]&lt;=48,"37-48 Months",
IF(TelcoData2[[#This Row],[tenure]]&lt;=60,"49-60 Months",
"61-72 Months")))))</f>
        <v>25-36 Months</v>
      </c>
    </row>
    <row r="5372" spans="1:24" x14ac:dyDescent="0.3">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s="5">
        <v>1442.2</v>
      </c>
      <c r="U5372" t="s">
        <v>24</v>
      </c>
      <c r="V5372" s="5">
        <f>IFERROR(VALUE(TRIM(TelcoData2[[#This Row],[TotalCharges]])),"")</f>
        <v>1442.2</v>
      </c>
      <c r="W5372">
        <f>IF(TelcoData2[[#This Row],[Churn]]="Yes",1,0)</f>
        <v>0</v>
      </c>
      <c r="X5372" t="str">
        <f>IF(TelcoData2[[#This Row],[tenure]]&lt;=12,"0-12 Months",
IF(TelcoData2[[#This Row],[tenure]]&lt;=24,"13-24 Months",
IF(TelcoData2[[#This Row],[tenure]]&lt;=36,"25-36 Months",
IF(TelcoData2[[#This Row],[tenure]]&lt;=48,"37-48 Months",
IF(TelcoData2[[#This Row],[tenure]]&lt;=60,"49-60 Months",
"61-72 Months")))))</f>
        <v>13-24 Months</v>
      </c>
    </row>
    <row r="5373" spans="1:24" x14ac:dyDescent="0.3">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s="5">
        <v>5639.05</v>
      </c>
      <c r="U5373" t="s">
        <v>23</v>
      </c>
      <c r="V5373" s="5">
        <f>IFERROR(VALUE(TRIM(TelcoData2[[#This Row],[TotalCharges]])),"")</f>
        <v>5639.05</v>
      </c>
      <c r="W5373">
        <f>IF(TelcoData2[[#This Row],[Churn]]="Yes",1,0)</f>
        <v>1</v>
      </c>
      <c r="X5373" t="str">
        <f>IF(TelcoData2[[#This Row],[tenure]]&lt;=12,"0-12 Months",
IF(TelcoData2[[#This Row],[tenure]]&lt;=24,"13-24 Months",
IF(TelcoData2[[#This Row],[tenure]]&lt;=36,"25-36 Months",
IF(TelcoData2[[#This Row],[tenure]]&lt;=48,"37-48 Months",
IF(TelcoData2[[#This Row],[tenure]]&lt;=60,"49-60 Months",
"61-72 Months")))))</f>
        <v>49-60 Months</v>
      </c>
    </row>
    <row r="5374" spans="1:24" x14ac:dyDescent="0.3">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s="5">
        <v>5222.3500000000004</v>
      </c>
      <c r="U5374" t="s">
        <v>24</v>
      </c>
      <c r="V5374" s="5">
        <f>IFERROR(VALUE(TRIM(TelcoData2[[#This Row],[TotalCharges]])),"")</f>
        <v>5222.3500000000004</v>
      </c>
      <c r="W5374">
        <f>IF(TelcoData2[[#This Row],[Churn]]="Yes",1,0)</f>
        <v>0</v>
      </c>
      <c r="X5374" t="str">
        <f>IF(TelcoData2[[#This Row],[tenure]]&lt;=12,"0-12 Months",
IF(TelcoData2[[#This Row],[tenure]]&lt;=24,"13-24 Months",
IF(TelcoData2[[#This Row],[tenure]]&lt;=36,"25-36 Months",
IF(TelcoData2[[#This Row],[tenure]]&lt;=48,"37-48 Months",
IF(TelcoData2[[#This Row],[tenure]]&lt;=60,"49-60 Months",
"61-72 Months")))))</f>
        <v>49-60 Months</v>
      </c>
    </row>
    <row r="5375" spans="1:24" x14ac:dyDescent="0.3">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s="5">
        <v>7291.75</v>
      </c>
      <c r="U5375" t="s">
        <v>24</v>
      </c>
      <c r="V5375" s="5">
        <f>IFERROR(VALUE(TRIM(TelcoData2[[#This Row],[TotalCharges]])),"")</f>
        <v>7291.75</v>
      </c>
      <c r="W5375">
        <f>IF(TelcoData2[[#This Row],[Churn]]="Yes",1,0)</f>
        <v>0</v>
      </c>
      <c r="X5375" t="str">
        <f>IF(TelcoData2[[#This Row],[tenure]]&lt;=12,"0-12 Months",
IF(TelcoData2[[#This Row],[tenure]]&lt;=24,"13-24 Months",
IF(TelcoData2[[#This Row],[tenure]]&lt;=36,"25-36 Months",
IF(TelcoData2[[#This Row],[tenure]]&lt;=48,"37-48 Months",
IF(TelcoData2[[#This Row],[tenure]]&lt;=60,"49-60 Months",
"61-72 Months")))))</f>
        <v>61-72 Months</v>
      </c>
    </row>
    <row r="5376" spans="1:24" x14ac:dyDescent="0.3">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s="5">
        <v>799.65</v>
      </c>
      <c r="U5376" t="s">
        <v>23</v>
      </c>
      <c r="V5376" s="5">
        <f>IFERROR(VALUE(TRIM(TelcoData2[[#This Row],[TotalCharges]])),"")</f>
        <v>799.65</v>
      </c>
      <c r="W5376">
        <f>IF(TelcoData2[[#This Row],[Churn]]="Yes",1,0)</f>
        <v>1</v>
      </c>
      <c r="X5376" t="str">
        <f>IF(TelcoData2[[#This Row],[tenure]]&lt;=12,"0-12 Months",
IF(TelcoData2[[#This Row],[tenure]]&lt;=24,"13-24 Months",
IF(TelcoData2[[#This Row],[tenure]]&lt;=36,"25-36 Months",
IF(TelcoData2[[#This Row],[tenure]]&lt;=48,"37-48 Months",
IF(TelcoData2[[#This Row],[tenure]]&lt;=60,"49-60 Months",
"61-72 Months")))))</f>
        <v>0-12 Months</v>
      </c>
    </row>
    <row r="5377" spans="1:24" x14ac:dyDescent="0.3">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s="5">
        <v>50.8</v>
      </c>
      <c r="U5377" t="s">
        <v>23</v>
      </c>
      <c r="V5377" s="5">
        <f>IFERROR(VALUE(TRIM(TelcoData2[[#This Row],[TotalCharges]])),"")</f>
        <v>50.8</v>
      </c>
      <c r="W5377">
        <f>IF(TelcoData2[[#This Row],[Churn]]="Yes",1,0)</f>
        <v>1</v>
      </c>
      <c r="X5377" t="str">
        <f>IF(TelcoData2[[#This Row],[tenure]]&lt;=12,"0-12 Months",
IF(TelcoData2[[#This Row],[tenure]]&lt;=24,"13-24 Months",
IF(TelcoData2[[#This Row],[tenure]]&lt;=36,"25-36 Months",
IF(TelcoData2[[#This Row],[tenure]]&lt;=48,"37-48 Months",
IF(TelcoData2[[#This Row],[tenure]]&lt;=60,"49-60 Months",
"61-72 Months")))))</f>
        <v>0-12 Months</v>
      </c>
    </row>
    <row r="5378" spans="1:24" x14ac:dyDescent="0.3">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s="5">
        <v>424.5</v>
      </c>
      <c r="U5378" t="s">
        <v>24</v>
      </c>
      <c r="V5378" s="5">
        <f>IFERROR(VALUE(TRIM(TelcoData2[[#This Row],[TotalCharges]])),"")</f>
        <v>424.5</v>
      </c>
      <c r="W5378">
        <f>IF(TelcoData2[[#This Row],[Churn]]="Yes",1,0)</f>
        <v>0</v>
      </c>
      <c r="X5378" t="str">
        <f>IF(TelcoData2[[#This Row],[tenure]]&lt;=12,"0-12 Months",
IF(TelcoData2[[#This Row],[tenure]]&lt;=24,"13-24 Months",
IF(TelcoData2[[#This Row],[tenure]]&lt;=36,"25-36 Months",
IF(TelcoData2[[#This Row],[tenure]]&lt;=48,"37-48 Months",
IF(TelcoData2[[#This Row],[tenure]]&lt;=60,"49-60 Months",
"61-72 Months")))))</f>
        <v>13-24 Months</v>
      </c>
    </row>
    <row r="5379" spans="1:24" x14ac:dyDescent="0.3">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s="5">
        <v>249.4</v>
      </c>
      <c r="U5379" t="s">
        <v>24</v>
      </c>
      <c r="V5379" s="5">
        <f>IFERROR(VALUE(TRIM(TelcoData2[[#This Row],[TotalCharges]])),"")</f>
        <v>249.4</v>
      </c>
      <c r="W5379">
        <f>IF(TelcoData2[[#This Row],[Churn]]="Yes",1,0)</f>
        <v>0</v>
      </c>
      <c r="X5379" t="str">
        <f>IF(TelcoData2[[#This Row],[tenure]]&lt;=12,"0-12 Months",
IF(TelcoData2[[#This Row],[tenure]]&lt;=24,"13-24 Months",
IF(TelcoData2[[#This Row],[tenure]]&lt;=36,"25-36 Months",
IF(TelcoData2[[#This Row],[tenure]]&lt;=48,"37-48 Months",
IF(TelcoData2[[#This Row],[tenure]]&lt;=60,"49-60 Months",
"61-72 Months")))))</f>
        <v>0-12 Months</v>
      </c>
    </row>
    <row r="5380" spans="1:24" x14ac:dyDescent="0.3">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s="5">
        <v>4415.75</v>
      </c>
      <c r="U5380" t="s">
        <v>24</v>
      </c>
      <c r="V5380" s="5">
        <f>IFERROR(VALUE(TRIM(TelcoData2[[#This Row],[TotalCharges]])),"")</f>
        <v>4415.75</v>
      </c>
      <c r="W5380">
        <f>IF(TelcoData2[[#This Row],[Churn]]="Yes",1,0)</f>
        <v>0</v>
      </c>
      <c r="X5380" t="str">
        <f>IF(TelcoData2[[#This Row],[tenure]]&lt;=12,"0-12 Months",
IF(TelcoData2[[#This Row],[tenure]]&lt;=24,"13-24 Months",
IF(TelcoData2[[#This Row],[tenure]]&lt;=36,"25-36 Months",
IF(TelcoData2[[#This Row],[tenure]]&lt;=48,"37-48 Months",
IF(TelcoData2[[#This Row],[tenure]]&lt;=60,"49-60 Months",
"61-72 Months")))))</f>
        <v>49-60 Months</v>
      </c>
    </row>
    <row r="5381" spans="1:24" x14ac:dyDescent="0.3">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s="5">
        <v>5270.6</v>
      </c>
      <c r="U5381" t="s">
        <v>24</v>
      </c>
      <c r="V5381" s="5">
        <f>IFERROR(VALUE(TRIM(TelcoData2[[#This Row],[TotalCharges]])),"")</f>
        <v>5270.6</v>
      </c>
      <c r="W5381">
        <f>IF(TelcoData2[[#This Row],[Churn]]="Yes",1,0)</f>
        <v>0</v>
      </c>
      <c r="X5381" t="str">
        <f>IF(TelcoData2[[#This Row],[tenure]]&lt;=12,"0-12 Months",
IF(TelcoData2[[#This Row],[tenure]]&lt;=24,"13-24 Months",
IF(TelcoData2[[#This Row],[tenure]]&lt;=36,"25-36 Months",
IF(TelcoData2[[#This Row],[tenure]]&lt;=48,"37-48 Months",
IF(TelcoData2[[#This Row],[tenure]]&lt;=60,"49-60 Months",
"61-72 Months")))))</f>
        <v>49-60 Months</v>
      </c>
    </row>
    <row r="5382" spans="1:24" x14ac:dyDescent="0.3">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s="5">
        <v>144.55000000000001</v>
      </c>
      <c r="U5382" t="s">
        <v>23</v>
      </c>
      <c r="V5382" s="5">
        <f>IFERROR(VALUE(TRIM(TelcoData2[[#This Row],[TotalCharges]])),"")</f>
        <v>144.55000000000001</v>
      </c>
      <c r="W5382">
        <f>IF(TelcoData2[[#This Row],[Churn]]="Yes",1,0)</f>
        <v>1</v>
      </c>
      <c r="X5382" t="str">
        <f>IF(TelcoData2[[#This Row],[tenure]]&lt;=12,"0-12 Months",
IF(TelcoData2[[#This Row],[tenure]]&lt;=24,"13-24 Months",
IF(TelcoData2[[#This Row],[tenure]]&lt;=36,"25-36 Months",
IF(TelcoData2[[#This Row],[tenure]]&lt;=48,"37-48 Months",
IF(TelcoData2[[#This Row],[tenure]]&lt;=60,"49-60 Months",
"61-72 Months")))))</f>
        <v>0-12 Months</v>
      </c>
    </row>
    <row r="5383" spans="1:24" x14ac:dyDescent="0.3">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s="5">
        <v>2447.9499999999998</v>
      </c>
      <c r="U5383" t="s">
        <v>23</v>
      </c>
      <c r="V5383" s="5">
        <f>IFERROR(VALUE(TRIM(TelcoData2[[#This Row],[TotalCharges]])),"")</f>
        <v>2447.9499999999998</v>
      </c>
      <c r="W5383">
        <f>IF(TelcoData2[[#This Row],[Churn]]="Yes",1,0)</f>
        <v>1</v>
      </c>
      <c r="X5383" t="str">
        <f>IF(TelcoData2[[#This Row],[tenure]]&lt;=12,"0-12 Months",
IF(TelcoData2[[#This Row],[tenure]]&lt;=24,"13-24 Months",
IF(TelcoData2[[#This Row],[tenure]]&lt;=36,"25-36 Months",
IF(TelcoData2[[#This Row],[tenure]]&lt;=48,"37-48 Months",
IF(TelcoData2[[#This Row],[tenure]]&lt;=60,"49-60 Months",
"61-72 Months")))))</f>
        <v>25-36 Months</v>
      </c>
    </row>
    <row r="5384" spans="1:24" x14ac:dyDescent="0.3">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s="5">
        <v>2884.9</v>
      </c>
      <c r="U5384" t="s">
        <v>24</v>
      </c>
      <c r="V5384" s="5">
        <f>IFERROR(VALUE(TRIM(TelcoData2[[#This Row],[TotalCharges]])),"")</f>
        <v>2884.9</v>
      </c>
      <c r="W5384">
        <f>IF(TelcoData2[[#This Row],[Churn]]="Yes",1,0)</f>
        <v>0</v>
      </c>
      <c r="X5384" t="str">
        <f>IF(TelcoData2[[#This Row],[tenure]]&lt;=12,"0-12 Months",
IF(TelcoData2[[#This Row],[tenure]]&lt;=24,"13-24 Months",
IF(TelcoData2[[#This Row],[tenure]]&lt;=36,"25-36 Months",
IF(TelcoData2[[#This Row],[tenure]]&lt;=48,"37-48 Months",
IF(TelcoData2[[#This Row],[tenure]]&lt;=60,"49-60 Months",
"61-72 Months")))))</f>
        <v>49-60 Months</v>
      </c>
    </row>
    <row r="5385" spans="1:24" x14ac:dyDescent="0.3">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s="5">
        <v>3050.15</v>
      </c>
      <c r="U5385" t="s">
        <v>23</v>
      </c>
      <c r="V5385" s="5">
        <f>IFERROR(VALUE(TRIM(TelcoData2[[#This Row],[TotalCharges]])),"")</f>
        <v>3050.15</v>
      </c>
      <c r="W5385">
        <f>IF(TelcoData2[[#This Row],[Churn]]="Yes",1,0)</f>
        <v>1</v>
      </c>
      <c r="X5385" t="str">
        <f>IF(TelcoData2[[#This Row],[tenure]]&lt;=12,"0-12 Months",
IF(TelcoData2[[#This Row],[tenure]]&lt;=24,"13-24 Months",
IF(TelcoData2[[#This Row],[tenure]]&lt;=36,"25-36 Months",
IF(TelcoData2[[#This Row],[tenure]]&lt;=48,"37-48 Months",
IF(TelcoData2[[#This Row],[tenure]]&lt;=60,"49-60 Months",
"61-72 Months")))))</f>
        <v>25-36 Months</v>
      </c>
    </row>
    <row r="5386" spans="1:24" x14ac:dyDescent="0.3">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s="5">
        <v>253</v>
      </c>
      <c r="U5386" t="s">
        <v>24</v>
      </c>
      <c r="V5386" s="5">
        <f>IFERROR(VALUE(TRIM(TelcoData2[[#This Row],[TotalCharges]])),"")</f>
        <v>253</v>
      </c>
      <c r="W5386">
        <f>IF(TelcoData2[[#This Row],[Churn]]="Yes",1,0)</f>
        <v>0</v>
      </c>
      <c r="X5386" t="str">
        <f>IF(TelcoData2[[#This Row],[tenure]]&lt;=12,"0-12 Months",
IF(TelcoData2[[#This Row],[tenure]]&lt;=24,"13-24 Months",
IF(TelcoData2[[#This Row],[tenure]]&lt;=36,"25-36 Months",
IF(TelcoData2[[#This Row],[tenure]]&lt;=48,"37-48 Months",
IF(TelcoData2[[#This Row],[tenure]]&lt;=60,"49-60 Months",
"61-72 Months")))))</f>
        <v>0-12 Months</v>
      </c>
    </row>
    <row r="5387" spans="1:24" x14ac:dyDescent="0.3">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s="5">
        <v>4517.25</v>
      </c>
      <c r="U5387" t="s">
        <v>23</v>
      </c>
      <c r="V5387" s="5">
        <f>IFERROR(VALUE(TRIM(TelcoData2[[#This Row],[TotalCharges]])),"")</f>
        <v>4517.25</v>
      </c>
      <c r="W5387">
        <f>IF(TelcoData2[[#This Row],[Churn]]="Yes",1,0)</f>
        <v>1</v>
      </c>
      <c r="X5387" t="str">
        <f>IF(TelcoData2[[#This Row],[tenure]]&lt;=12,"0-12 Months",
IF(TelcoData2[[#This Row],[tenure]]&lt;=24,"13-24 Months",
IF(TelcoData2[[#This Row],[tenure]]&lt;=36,"25-36 Months",
IF(TelcoData2[[#This Row],[tenure]]&lt;=48,"37-48 Months",
IF(TelcoData2[[#This Row],[tenure]]&lt;=60,"49-60 Months",
"61-72 Months")))))</f>
        <v>49-60 Months</v>
      </c>
    </row>
    <row r="5388" spans="1:24" x14ac:dyDescent="0.3">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s="5">
        <v>436.2</v>
      </c>
      <c r="U5388" t="s">
        <v>24</v>
      </c>
      <c r="V5388" s="5">
        <f>IFERROR(VALUE(TRIM(TelcoData2[[#This Row],[TotalCharges]])),"")</f>
        <v>436.2</v>
      </c>
      <c r="W5388">
        <f>IF(TelcoData2[[#This Row],[Churn]]="Yes",1,0)</f>
        <v>0</v>
      </c>
      <c r="X5388" t="str">
        <f>IF(TelcoData2[[#This Row],[tenure]]&lt;=12,"0-12 Months",
IF(TelcoData2[[#This Row],[tenure]]&lt;=24,"13-24 Months",
IF(TelcoData2[[#This Row],[tenure]]&lt;=36,"25-36 Months",
IF(TelcoData2[[#This Row],[tenure]]&lt;=48,"37-48 Months",
IF(TelcoData2[[#This Row],[tenure]]&lt;=60,"49-60 Months",
"61-72 Months")))))</f>
        <v>0-12 Months</v>
      </c>
    </row>
    <row r="5389" spans="1:24" x14ac:dyDescent="0.3">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s="5">
        <v>118.4</v>
      </c>
      <c r="U5389" t="s">
        <v>24</v>
      </c>
      <c r="V5389" s="5">
        <f>IFERROR(VALUE(TRIM(TelcoData2[[#This Row],[TotalCharges]])),"")</f>
        <v>118.4</v>
      </c>
      <c r="W5389">
        <f>IF(TelcoData2[[#This Row],[Churn]]="Yes",1,0)</f>
        <v>0</v>
      </c>
      <c r="X5389" t="str">
        <f>IF(TelcoData2[[#This Row],[tenure]]&lt;=12,"0-12 Months",
IF(TelcoData2[[#This Row],[tenure]]&lt;=24,"13-24 Months",
IF(TelcoData2[[#This Row],[tenure]]&lt;=36,"25-36 Months",
IF(TelcoData2[[#This Row],[tenure]]&lt;=48,"37-48 Months",
IF(TelcoData2[[#This Row],[tenure]]&lt;=60,"49-60 Months",
"61-72 Months")))))</f>
        <v>0-12 Months</v>
      </c>
    </row>
    <row r="5390" spans="1:24" x14ac:dyDescent="0.3">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s="5">
        <v>19.899999999999999</v>
      </c>
      <c r="U5390" t="s">
        <v>23</v>
      </c>
      <c r="V5390" s="5">
        <f>IFERROR(VALUE(TRIM(TelcoData2[[#This Row],[TotalCharges]])),"")</f>
        <v>19.899999999999999</v>
      </c>
      <c r="W5390">
        <f>IF(TelcoData2[[#This Row],[Churn]]="Yes",1,0)</f>
        <v>1</v>
      </c>
      <c r="X5390" t="str">
        <f>IF(TelcoData2[[#This Row],[tenure]]&lt;=12,"0-12 Months",
IF(TelcoData2[[#This Row],[tenure]]&lt;=24,"13-24 Months",
IF(TelcoData2[[#This Row],[tenure]]&lt;=36,"25-36 Months",
IF(TelcoData2[[#This Row],[tenure]]&lt;=48,"37-48 Months",
IF(TelcoData2[[#This Row],[tenure]]&lt;=60,"49-60 Months",
"61-72 Months")))))</f>
        <v>0-12 Months</v>
      </c>
    </row>
    <row r="5391" spans="1:24" x14ac:dyDescent="0.3">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s="5">
        <v>3649.6</v>
      </c>
      <c r="U5391" t="s">
        <v>24</v>
      </c>
      <c r="V5391" s="5">
        <f>IFERROR(VALUE(TRIM(TelcoData2[[#This Row],[TotalCharges]])),"")</f>
        <v>3649.6</v>
      </c>
      <c r="W5391">
        <f>IF(TelcoData2[[#This Row],[Churn]]="Yes",1,0)</f>
        <v>0</v>
      </c>
      <c r="X5391" t="str">
        <f>IF(TelcoData2[[#This Row],[tenure]]&lt;=12,"0-12 Months",
IF(TelcoData2[[#This Row],[tenure]]&lt;=24,"13-24 Months",
IF(TelcoData2[[#This Row],[tenure]]&lt;=36,"25-36 Months",
IF(TelcoData2[[#This Row],[tenure]]&lt;=48,"37-48 Months",
IF(TelcoData2[[#This Row],[tenure]]&lt;=60,"49-60 Months",
"61-72 Months")))))</f>
        <v>49-60 Months</v>
      </c>
    </row>
    <row r="5392" spans="1:24" x14ac:dyDescent="0.3">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s="5">
        <v>1200.1500000000001</v>
      </c>
      <c r="U5392" t="s">
        <v>23</v>
      </c>
      <c r="V5392" s="5">
        <f>IFERROR(VALUE(TRIM(TelcoData2[[#This Row],[TotalCharges]])),"")</f>
        <v>1200.1500000000001</v>
      </c>
      <c r="W5392">
        <f>IF(TelcoData2[[#This Row],[Churn]]="Yes",1,0)</f>
        <v>1</v>
      </c>
      <c r="X5392" t="str">
        <f>IF(TelcoData2[[#This Row],[tenure]]&lt;=12,"0-12 Months",
IF(TelcoData2[[#This Row],[tenure]]&lt;=24,"13-24 Months",
IF(TelcoData2[[#This Row],[tenure]]&lt;=36,"25-36 Months",
IF(TelcoData2[[#This Row],[tenure]]&lt;=48,"37-48 Months",
IF(TelcoData2[[#This Row],[tenure]]&lt;=60,"49-60 Months",
"61-72 Months")))))</f>
        <v>0-12 Months</v>
      </c>
    </row>
    <row r="5393" spans="1:24" x14ac:dyDescent="0.3">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s="5">
        <v>255.6</v>
      </c>
      <c r="U5393" t="s">
        <v>24</v>
      </c>
      <c r="V5393" s="5">
        <f>IFERROR(VALUE(TRIM(TelcoData2[[#This Row],[TotalCharges]])),"")</f>
        <v>255.6</v>
      </c>
      <c r="W5393">
        <f>IF(TelcoData2[[#This Row],[Churn]]="Yes",1,0)</f>
        <v>0</v>
      </c>
      <c r="X5393" t="str">
        <f>IF(TelcoData2[[#This Row],[tenure]]&lt;=12,"0-12 Months",
IF(TelcoData2[[#This Row],[tenure]]&lt;=24,"13-24 Months",
IF(TelcoData2[[#This Row],[tenure]]&lt;=36,"25-36 Months",
IF(TelcoData2[[#This Row],[tenure]]&lt;=48,"37-48 Months",
IF(TelcoData2[[#This Row],[tenure]]&lt;=60,"49-60 Months",
"61-72 Months")))))</f>
        <v>0-12 Months</v>
      </c>
    </row>
    <row r="5394" spans="1:24" x14ac:dyDescent="0.3">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s="5">
        <v>2395.0500000000002</v>
      </c>
      <c r="U5394" t="s">
        <v>24</v>
      </c>
      <c r="V5394" s="5">
        <f>IFERROR(VALUE(TRIM(TelcoData2[[#This Row],[TotalCharges]])),"")</f>
        <v>2395.0500000000002</v>
      </c>
      <c r="W5394">
        <f>IF(TelcoData2[[#This Row],[Churn]]="Yes",1,0)</f>
        <v>0</v>
      </c>
      <c r="X5394" t="str">
        <f>IF(TelcoData2[[#This Row],[tenure]]&lt;=12,"0-12 Months",
IF(TelcoData2[[#This Row],[tenure]]&lt;=24,"13-24 Months",
IF(TelcoData2[[#This Row],[tenure]]&lt;=36,"25-36 Months",
IF(TelcoData2[[#This Row],[tenure]]&lt;=48,"37-48 Months",
IF(TelcoData2[[#This Row],[tenure]]&lt;=60,"49-60 Months",
"61-72 Months")))))</f>
        <v>61-72 Months</v>
      </c>
    </row>
    <row r="5395" spans="1:24" x14ac:dyDescent="0.3">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s="5">
        <v>70.599999999999994</v>
      </c>
      <c r="U5395" t="s">
        <v>23</v>
      </c>
      <c r="V5395" s="5">
        <f>IFERROR(VALUE(TRIM(TelcoData2[[#This Row],[TotalCharges]])),"")</f>
        <v>70.599999999999994</v>
      </c>
      <c r="W5395">
        <f>IF(TelcoData2[[#This Row],[Churn]]="Yes",1,0)</f>
        <v>1</v>
      </c>
      <c r="X5395" t="str">
        <f>IF(TelcoData2[[#This Row],[tenure]]&lt;=12,"0-12 Months",
IF(TelcoData2[[#This Row],[tenure]]&lt;=24,"13-24 Months",
IF(TelcoData2[[#This Row],[tenure]]&lt;=36,"25-36 Months",
IF(TelcoData2[[#This Row],[tenure]]&lt;=48,"37-48 Months",
IF(TelcoData2[[#This Row],[tenure]]&lt;=60,"49-60 Months",
"61-72 Months")))))</f>
        <v>0-12 Months</v>
      </c>
    </row>
    <row r="5396" spans="1:24" x14ac:dyDescent="0.3">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s="5">
        <v>5083.55</v>
      </c>
      <c r="U5396" t="s">
        <v>24</v>
      </c>
      <c r="V5396" s="5">
        <f>IFERROR(VALUE(TRIM(TelcoData2[[#This Row],[TotalCharges]])),"")</f>
        <v>5083.55</v>
      </c>
      <c r="W5396">
        <f>IF(TelcoData2[[#This Row],[Churn]]="Yes",1,0)</f>
        <v>0</v>
      </c>
      <c r="X5396" t="str">
        <f>IF(TelcoData2[[#This Row],[tenure]]&lt;=12,"0-12 Months",
IF(TelcoData2[[#This Row],[tenure]]&lt;=24,"13-24 Months",
IF(TelcoData2[[#This Row],[tenure]]&lt;=36,"25-36 Months",
IF(TelcoData2[[#This Row],[tenure]]&lt;=48,"37-48 Months",
IF(TelcoData2[[#This Row],[tenure]]&lt;=60,"49-60 Months",
"61-72 Months")))))</f>
        <v>37-48 Months</v>
      </c>
    </row>
    <row r="5397" spans="1:24" x14ac:dyDescent="0.3">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s="5">
        <v>389.6</v>
      </c>
      <c r="U5397" t="s">
        <v>23</v>
      </c>
      <c r="V5397" s="5">
        <f>IFERROR(VALUE(TRIM(TelcoData2[[#This Row],[TotalCharges]])),"")</f>
        <v>389.6</v>
      </c>
      <c r="W5397">
        <f>IF(TelcoData2[[#This Row],[Churn]]="Yes",1,0)</f>
        <v>1</v>
      </c>
      <c r="X5397" t="str">
        <f>IF(TelcoData2[[#This Row],[tenure]]&lt;=12,"0-12 Months",
IF(TelcoData2[[#This Row],[tenure]]&lt;=24,"13-24 Months",
IF(TelcoData2[[#This Row],[tenure]]&lt;=36,"25-36 Months",
IF(TelcoData2[[#This Row],[tenure]]&lt;=48,"37-48 Months",
IF(TelcoData2[[#This Row],[tenure]]&lt;=60,"49-60 Months",
"61-72 Months")))))</f>
        <v>0-12 Months</v>
      </c>
    </row>
    <row r="5398" spans="1:24" x14ac:dyDescent="0.3">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s="5">
        <v>644.5</v>
      </c>
      <c r="U5398" t="s">
        <v>24</v>
      </c>
      <c r="V5398" s="5">
        <f>IFERROR(VALUE(TRIM(TelcoData2[[#This Row],[TotalCharges]])),"")</f>
        <v>644.5</v>
      </c>
      <c r="W5398">
        <f>IF(TelcoData2[[#This Row],[Churn]]="Yes",1,0)</f>
        <v>0</v>
      </c>
      <c r="X5398" t="str">
        <f>IF(TelcoData2[[#This Row],[tenure]]&lt;=12,"0-12 Months",
IF(TelcoData2[[#This Row],[tenure]]&lt;=24,"13-24 Months",
IF(TelcoData2[[#This Row],[tenure]]&lt;=36,"25-36 Months",
IF(TelcoData2[[#This Row],[tenure]]&lt;=48,"37-48 Months",
IF(TelcoData2[[#This Row],[tenure]]&lt;=60,"49-60 Months",
"61-72 Months")))))</f>
        <v>25-36 Months</v>
      </c>
    </row>
    <row r="5399" spans="1:24" x14ac:dyDescent="0.3">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s="5">
        <v>523.5</v>
      </c>
      <c r="U5399" t="s">
        <v>23</v>
      </c>
      <c r="V5399" s="5">
        <f>IFERROR(VALUE(TRIM(TelcoData2[[#This Row],[TotalCharges]])),"")</f>
        <v>523.5</v>
      </c>
      <c r="W5399">
        <f>IF(TelcoData2[[#This Row],[Churn]]="Yes",1,0)</f>
        <v>1</v>
      </c>
      <c r="X5399" t="str">
        <f>IF(TelcoData2[[#This Row],[tenure]]&lt;=12,"0-12 Months",
IF(TelcoData2[[#This Row],[tenure]]&lt;=24,"13-24 Months",
IF(TelcoData2[[#This Row],[tenure]]&lt;=36,"25-36 Months",
IF(TelcoData2[[#This Row],[tenure]]&lt;=48,"37-48 Months",
IF(TelcoData2[[#This Row],[tenure]]&lt;=60,"49-60 Months",
"61-72 Months")))))</f>
        <v>0-12 Months</v>
      </c>
    </row>
    <row r="5400" spans="1:24" x14ac:dyDescent="0.3">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s="5">
        <v>39.299999999999997</v>
      </c>
      <c r="U5400" t="s">
        <v>24</v>
      </c>
      <c r="V5400" s="5">
        <f>IFERROR(VALUE(TRIM(TelcoData2[[#This Row],[TotalCharges]])),"")</f>
        <v>39.299999999999997</v>
      </c>
      <c r="W5400">
        <f>IF(TelcoData2[[#This Row],[Churn]]="Yes",1,0)</f>
        <v>0</v>
      </c>
      <c r="X5400" t="str">
        <f>IF(TelcoData2[[#This Row],[tenure]]&lt;=12,"0-12 Months",
IF(TelcoData2[[#This Row],[tenure]]&lt;=24,"13-24 Months",
IF(TelcoData2[[#This Row],[tenure]]&lt;=36,"25-36 Months",
IF(TelcoData2[[#This Row],[tenure]]&lt;=48,"37-48 Months",
IF(TelcoData2[[#This Row],[tenure]]&lt;=60,"49-60 Months",
"61-72 Months")))))</f>
        <v>0-12 Months</v>
      </c>
    </row>
    <row r="5401" spans="1:24" x14ac:dyDescent="0.3">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s="5">
        <v>989.05</v>
      </c>
      <c r="U5401" t="s">
        <v>24</v>
      </c>
      <c r="V5401" s="5">
        <f>IFERROR(VALUE(TRIM(TelcoData2[[#This Row],[TotalCharges]])),"")</f>
        <v>989.05</v>
      </c>
      <c r="W5401">
        <f>IF(TelcoData2[[#This Row],[Churn]]="Yes",1,0)</f>
        <v>0</v>
      </c>
      <c r="X5401" t="str">
        <f>IF(TelcoData2[[#This Row],[tenure]]&lt;=12,"0-12 Months",
IF(TelcoData2[[#This Row],[tenure]]&lt;=24,"13-24 Months",
IF(TelcoData2[[#This Row],[tenure]]&lt;=36,"25-36 Months",
IF(TelcoData2[[#This Row],[tenure]]&lt;=48,"37-48 Months",
IF(TelcoData2[[#This Row],[tenure]]&lt;=60,"49-60 Months",
"61-72 Months")))))</f>
        <v>49-60 Months</v>
      </c>
    </row>
    <row r="5402" spans="1:24" x14ac:dyDescent="0.3">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s="5">
        <v>2406.1</v>
      </c>
      <c r="U5402" t="s">
        <v>24</v>
      </c>
      <c r="V5402" s="5">
        <f>IFERROR(VALUE(TRIM(TelcoData2[[#This Row],[TotalCharges]])),"")</f>
        <v>2406.1</v>
      </c>
      <c r="W5402">
        <f>IF(TelcoData2[[#This Row],[Churn]]="Yes",1,0)</f>
        <v>0</v>
      </c>
      <c r="X5402" t="str">
        <f>IF(TelcoData2[[#This Row],[tenure]]&lt;=12,"0-12 Months",
IF(TelcoData2[[#This Row],[tenure]]&lt;=24,"13-24 Months",
IF(TelcoData2[[#This Row],[tenure]]&lt;=36,"25-36 Months",
IF(TelcoData2[[#This Row],[tenure]]&lt;=48,"37-48 Months",
IF(TelcoData2[[#This Row],[tenure]]&lt;=60,"49-60 Months",
"61-72 Months")))))</f>
        <v>25-36 Months</v>
      </c>
    </row>
    <row r="5403" spans="1:24" x14ac:dyDescent="0.3">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s="5">
        <v>638.54999999999995</v>
      </c>
      <c r="U5403" t="s">
        <v>24</v>
      </c>
      <c r="V5403" s="5">
        <f>IFERROR(VALUE(TRIM(TelcoData2[[#This Row],[TotalCharges]])),"")</f>
        <v>638.54999999999995</v>
      </c>
      <c r="W5403">
        <f>IF(TelcoData2[[#This Row],[Churn]]="Yes",1,0)</f>
        <v>0</v>
      </c>
      <c r="X5403" t="str">
        <f>IF(TelcoData2[[#This Row],[tenure]]&lt;=12,"0-12 Months",
IF(TelcoData2[[#This Row],[tenure]]&lt;=24,"13-24 Months",
IF(TelcoData2[[#This Row],[tenure]]&lt;=36,"25-36 Months",
IF(TelcoData2[[#This Row],[tenure]]&lt;=48,"37-48 Months",
IF(TelcoData2[[#This Row],[tenure]]&lt;=60,"49-60 Months",
"61-72 Months")))))</f>
        <v>25-36 Months</v>
      </c>
    </row>
    <row r="5404" spans="1:24" x14ac:dyDescent="0.3">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s="5">
        <v>191.1</v>
      </c>
      <c r="U5404" t="s">
        <v>24</v>
      </c>
      <c r="V5404" s="5">
        <f>IFERROR(VALUE(TRIM(TelcoData2[[#This Row],[TotalCharges]])),"")</f>
        <v>191.1</v>
      </c>
      <c r="W5404">
        <f>IF(TelcoData2[[#This Row],[Churn]]="Yes",1,0)</f>
        <v>0</v>
      </c>
      <c r="X5404" t="str">
        <f>IF(TelcoData2[[#This Row],[tenure]]&lt;=12,"0-12 Months",
IF(TelcoData2[[#This Row],[tenure]]&lt;=24,"13-24 Months",
IF(TelcoData2[[#This Row],[tenure]]&lt;=36,"25-36 Months",
IF(TelcoData2[[#This Row],[tenure]]&lt;=48,"37-48 Months",
IF(TelcoData2[[#This Row],[tenure]]&lt;=60,"49-60 Months",
"61-72 Months")))))</f>
        <v>0-12 Months</v>
      </c>
    </row>
    <row r="5405" spans="1:24" x14ac:dyDescent="0.3">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s="5">
        <v>4524.05</v>
      </c>
      <c r="U5405" t="s">
        <v>24</v>
      </c>
      <c r="V5405" s="5">
        <f>IFERROR(VALUE(TRIM(TelcoData2[[#This Row],[TotalCharges]])),"")</f>
        <v>4524.05</v>
      </c>
      <c r="W5405">
        <f>IF(TelcoData2[[#This Row],[Churn]]="Yes",1,0)</f>
        <v>0</v>
      </c>
      <c r="X5405" t="str">
        <f>IF(TelcoData2[[#This Row],[tenure]]&lt;=12,"0-12 Months",
IF(TelcoData2[[#This Row],[tenure]]&lt;=24,"13-24 Months",
IF(TelcoData2[[#This Row],[tenure]]&lt;=36,"25-36 Months",
IF(TelcoData2[[#This Row],[tenure]]&lt;=48,"37-48 Months",
IF(TelcoData2[[#This Row],[tenure]]&lt;=60,"49-60 Months",
"61-72 Months")))))</f>
        <v>49-60 Months</v>
      </c>
    </row>
    <row r="5406" spans="1:24" x14ac:dyDescent="0.3">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s="5">
        <v>4664.2</v>
      </c>
      <c r="U5406" t="s">
        <v>24</v>
      </c>
      <c r="V5406" s="5">
        <f>IFERROR(VALUE(TRIM(TelcoData2[[#This Row],[TotalCharges]])),"")</f>
        <v>4664.2</v>
      </c>
      <c r="W5406">
        <f>IF(TelcoData2[[#This Row],[Churn]]="Yes",1,0)</f>
        <v>0</v>
      </c>
      <c r="X5406" t="str">
        <f>IF(TelcoData2[[#This Row],[tenure]]&lt;=12,"0-12 Months",
IF(TelcoData2[[#This Row],[tenure]]&lt;=24,"13-24 Months",
IF(TelcoData2[[#This Row],[tenure]]&lt;=36,"25-36 Months",
IF(TelcoData2[[#This Row],[tenure]]&lt;=48,"37-48 Months",
IF(TelcoData2[[#This Row],[tenure]]&lt;=60,"49-60 Months",
"61-72 Months")))))</f>
        <v>37-48 Months</v>
      </c>
    </row>
    <row r="5407" spans="1:24" x14ac:dyDescent="0.3">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s="5">
        <v>3470.8</v>
      </c>
      <c r="U5407" t="s">
        <v>24</v>
      </c>
      <c r="V5407" s="5">
        <f>IFERROR(VALUE(TRIM(TelcoData2[[#This Row],[TotalCharges]])),"")</f>
        <v>3470.8</v>
      </c>
      <c r="W5407">
        <f>IF(TelcoData2[[#This Row],[Churn]]="Yes",1,0)</f>
        <v>0</v>
      </c>
      <c r="X5407" t="str">
        <f>IF(TelcoData2[[#This Row],[tenure]]&lt;=12,"0-12 Months",
IF(TelcoData2[[#This Row],[tenure]]&lt;=24,"13-24 Months",
IF(TelcoData2[[#This Row],[tenure]]&lt;=36,"25-36 Months",
IF(TelcoData2[[#This Row],[tenure]]&lt;=48,"37-48 Months",
IF(TelcoData2[[#This Row],[tenure]]&lt;=60,"49-60 Months",
"61-72 Months")))))</f>
        <v>25-36 Months</v>
      </c>
    </row>
    <row r="5408" spans="1:24" x14ac:dyDescent="0.3">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s="5">
        <v>6910.3</v>
      </c>
      <c r="U5408" t="s">
        <v>24</v>
      </c>
      <c r="V5408" s="5">
        <f>IFERROR(VALUE(TRIM(TelcoData2[[#This Row],[TotalCharges]])),"")</f>
        <v>6910.3</v>
      </c>
      <c r="W5408">
        <f>IF(TelcoData2[[#This Row],[Churn]]="Yes",1,0)</f>
        <v>0</v>
      </c>
      <c r="X5408" t="str">
        <f>IF(TelcoData2[[#This Row],[tenure]]&lt;=12,"0-12 Months",
IF(TelcoData2[[#This Row],[tenure]]&lt;=24,"13-24 Months",
IF(TelcoData2[[#This Row],[tenure]]&lt;=36,"25-36 Months",
IF(TelcoData2[[#This Row],[tenure]]&lt;=48,"37-48 Months",
IF(TelcoData2[[#This Row],[tenure]]&lt;=60,"49-60 Months",
"61-72 Months")))))</f>
        <v>61-72 Months</v>
      </c>
    </row>
    <row r="5409" spans="1:24" x14ac:dyDescent="0.3">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s="5">
        <v>4014.2</v>
      </c>
      <c r="U5409" t="s">
        <v>24</v>
      </c>
      <c r="V5409" s="5">
        <f>IFERROR(VALUE(TRIM(TelcoData2[[#This Row],[TotalCharges]])),"")</f>
        <v>4014.2</v>
      </c>
      <c r="W5409">
        <f>IF(TelcoData2[[#This Row],[Churn]]="Yes",1,0)</f>
        <v>0</v>
      </c>
      <c r="X5409" t="str">
        <f>IF(TelcoData2[[#This Row],[tenure]]&lt;=12,"0-12 Months",
IF(TelcoData2[[#This Row],[tenure]]&lt;=24,"13-24 Months",
IF(TelcoData2[[#This Row],[tenure]]&lt;=36,"25-36 Months",
IF(TelcoData2[[#This Row],[tenure]]&lt;=48,"37-48 Months",
IF(TelcoData2[[#This Row],[tenure]]&lt;=60,"49-60 Months",
"61-72 Months")))))</f>
        <v>61-72 Months</v>
      </c>
    </row>
    <row r="5410" spans="1:24" x14ac:dyDescent="0.3">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s="5">
        <v>1288</v>
      </c>
      <c r="U5410" t="s">
        <v>24</v>
      </c>
      <c r="V5410" s="5">
        <f>IFERROR(VALUE(TRIM(TelcoData2[[#This Row],[TotalCharges]])),"")</f>
        <v>1288</v>
      </c>
      <c r="W5410">
        <f>IF(TelcoData2[[#This Row],[Churn]]="Yes",1,0)</f>
        <v>0</v>
      </c>
      <c r="X5410" t="str">
        <f>IF(TelcoData2[[#This Row],[tenure]]&lt;=12,"0-12 Months",
IF(TelcoData2[[#This Row],[tenure]]&lt;=24,"13-24 Months",
IF(TelcoData2[[#This Row],[tenure]]&lt;=36,"25-36 Months",
IF(TelcoData2[[#This Row],[tenure]]&lt;=48,"37-48 Months",
IF(TelcoData2[[#This Row],[tenure]]&lt;=60,"49-60 Months",
"61-72 Months")))))</f>
        <v>49-60 Months</v>
      </c>
    </row>
    <row r="5411" spans="1:24" x14ac:dyDescent="0.3">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s="5">
        <v>2277.65</v>
      </c>
      <c r="U5411" t="s">
        <v>23</v>
      </c>
      <c r="V5411" s="5">
        <f>IFERROR(VALUE(TRIM(TelcoData2[[#This Row],[TotalCharges]])),"")</f>
        <v>2277.65</v>
      </c>
      <c r="W5411">
        <f>IF(TelcoData2[[#This Row],[Churn]]="Yes",1,0)</f>
        <v>1</v>
      </c>
      <c r="X5411" t="str">
        <f>IF(TelcoData2[[#This Row],[tenure]]&lt;=12,"0-12 Months",
IF(TelcoData2[[#This Row],[tenure]]&lt;=24,"13-24 Months",
IF(TelcoData2[[#This Row],[tenure]]&lt;=36,"25-36 Months",
IF(TelcoData2[[#This Row],[tenure]]&lt;=48,"37-48 Months",
IF(TelcoData2[[#This Row],[tenure]]&lt;=60,"49-60 Months",
"61-72 Months")))))</f>
        <v>25-36 Months</v>
      </c>
    </row>
    <row r="5412" spans="1:24" x14ac:dyDescent="0.3">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s="5">
        <v>6375.8</v>
      </c>
      <c r="U5412" t="s">
        <v>24</v>
      </c>
      <c r="V5412" s="5">
        <f>IFERROR(VALUE(TRIM(TelcoData2[[#This Row],[TotalCharges]])),"")</f>
        <v>6375.8</v>
      </c>
      <c r="W5412">
        <f>IF(TelcoData2[[#This Row],[Churn]]="Yes",1,0)</f>
        <v>0</v>
      </c>
      <c r="X5412" t="str">
        <f>IF(TelcoData2[[#This Row],[tenure]]&lt;=12,"0-12 Months",
IF(TelcoData2[[#This Row],[tenure]]&lt;=24,"13-24 Months",
IF(TelcoData2[[#This Row],[tenure]]&lt;=36,"25-36 Months",
IF(TelcoData2[[#This Row],[tenure]]&lt;=48,"37-48 Months",
IF(TelcoData2[[#This Row],[tenure]]&lt;=60,"49-60 Months",
"61-72 Months")))))</f>
        <v>61-72 Months</v>
      </c>
    </row>
    <row r="5413" spans="1:24" x14ac:dyDescent="0.3">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s="5">
        <v>24.8</v>
      </c>
      <c r="U5413" t="s">
        <v>23</v>
      </c>
      <c r="V5413" s="5">
        <f>IFERROR(VALUE(TRIM(TelcoData2[[#This Row],[TotalCharges]])),"")</f>
        <v>24.8</v>
      </c>
      <c r="W5413">
        <f>IF(TelcoData2[[#This Row],[Churn]]="Yes",1,0)</f>
        <v>1</v>
      </c>
      <c r="X5413" t="str">
        <f>IF(TelcoData2[[#This Row],[tenure]]&lt;=12,"0-12 Months",
IF(TelcoData2[[#This Row],[tenure]]&lt;=24,"13-24 Months",
IF(TelcoData2[[#This Row],[tenure]]&lt;=36,"25-36 Months",
IF(TelcoData2[[#This Row],[tenure]]&lt;=48,"37-48 Months",
IF(TelcoData2[[#This Row],[tenure]]&lt;=60,"49-60 Months",
"61-72 Months")))))</f>
        <v>0-12 Months</v>
      </c>
    </row>
    <row r="5414" spans="1:24" x14ac:dyDescent="0.3">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s="5">
        <v>5251.75</v>
      </c>
      <c r="U5414" t="s">
        <v>24</v>
      </c>
      <c r="V5414" s="5">
        <f>IFERROR(VALUE(TRIM(TelcoData2[[#This Row],[TotalCharges]])),"")</f>
        <v>5251.75</v>
      </c>
      <c r="W5414">
        <f>IF(TelcoData2[[#This Row],[Churn]]="Yes",1,0)</f>
        <v>0</v>
      </c>
      <c r="X5414" t="str">
        <f>IF(TelcoData2[[#This Row],[tenure]]&lt;=12,"0-12 Months",
IF(TelcoData2[[#This Row],[tenure]]&lt;=24,"13-24 Months",
IF(TelcoData2[[#This Row],[tenure]]&lt;=36,"25-36 Months",
IF(TelcoData2[[#This Row],[tenure]]&lt;=48,"37-48 Months",
IF(TelcoData2[[#This Row],[tenure]]&lt;=60,"49-60 Months",
"61-72 Months")))))</f>
        <v>61-72 Months</v>
      </c>
    </row>
    <row r="5415" spans="1:24" x14ac:dyDescent="0.3">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s="5">
        <v>1505.45</v>
      </c>
      <c r="U5415" t="s">
        <v>24</v>
      </c>
      <c r="V5415" s="5">
        <f>IFERROR(VALUE(TRIM(TelcoData2[[#This Row],[TotalCharges]])),"")</f>
        <v>1505.45</v>
      </c>
      <c r="W5415">
        <f>IF(TelcoData2[[#This Row],[Churn]]="Yes",1,0)</f>
        <v>0</v>
      </c>
      <c r="X5415" t="str">
        <f>IF(TelcoData2[[#This Row],[tenure]]&lt;=12,"0-12 Months",
IF(TelcoData2[[#This Row],[tenure]]&lt;=24,"13-24 Months",
IF(TelcoData2[[#This Row],[tenure]]&lt;=36,"25-36 Months",
IF(TelcoData2[[#This Row],[tenure]]&lt;=48,"37-48 Months",
IF(TelcoData2[[#This Row],[tenure]]&lt;=60,"49-60 Months",
"61-72 Months")))))</f>
        <v>13-24 Months</v>
      </c>
    </row>
    <row r="5416" spans="1:24" x14ac:dyDescent="0.3">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s="5">
        <v>6903.1</v>
      </c>
      <c r="U5416" t="s">
        <v>23</v>
      </c>
      <c r="V5416" s="5">
        <f>IFERROR(VALUE(TRIM(TelcoData2[[#This Row],[TotalCharges]])),"")</f>
        <v>6903.1</v>
      </c>
      <c r="W5416">
        <f>IF(TelcoData2[[#This Row],[Churn]]="Yes",1,0)</f>
        <v>1</v>
      </c>
      <c r="X5416" t="str">
        <f>IF(TelcoData2[[#This Row],[tenure]]&lt;=12,"0-12 Months",
IF(TelcoData2[[#This Row],[tenure]]&lt;=24,"13-24 Months",
IF(TelcoData2[[#This Row],[tenure]]&lt;=36,"25-36 Months",
IF(TelcoData2[[#This Row],[tenure]]&lt;=48,"37-48 Months",
IF(TelcoData2[[#This Row],[tenure]]&lt;=60,"49-60 Months",
"61-72 Months")))))</f>
        <v>61-72 Months</v>
      </c>
    </row>
    <row r="5417" spans="1:24" x14ac:dyDescent="0.3">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s="5">
        <v>913.3</v>
      </c>
      <c r="U5417" t="s">
        <v>24</v>
      </c>
      <c r="V5417" s="5">
        <f>IFERROR(VALUE(TRIM(TelcoData2[[#This Row],[TotalCharges]])),"")</f>
        <v>913.3</v>
      </c>
      <c r="W5417">
        <f>IF(TelcoData2[[#This Row],[Churn]]="Yes",1,0)</f>
        <v>0</v>
      </c>
      <c r="X5417" t="str">
        <f>IF(TelcoData2[[#This Row],[tenure]]&lt;=12,"0-12 Months",
IF(TelcoData2[[#This Row],[tenure]]&lt;=24,"13-24 Months",
IF(TelcoData2[[#This Row],[tenure]]&lt;=36,"25-36 Months",
IF(TelcoData2[[#This Row],[tenure]]&lt;=48,"37-48 Months",
IF(TelcoData2[[#This Row],[tenure]]&lt;=60,"49-60 Months",
"61-72 Months")))))</f>
        <v>13-24 Months</v>
      </c>
    </row>
    <row r="5418" spans="1:24" x14ac:dyDescent="0.3">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s="5">
        <v>5535.8</v>
      </c>
      <c r="U5418" t="s">
        <v>24</v>
      </c>
      <c r="V5418" s="5">
        <f>IFERROR(VALUE(TRIM(TelcoData2[[#This Row],[TotalCharges]])),"")</f>
        <v>5535.8</v>
      </c>
      <c r="W5418">
        <f>IF(TelcoData2[[#This Row],[Churn]]="Yes",1,0)</f>
        <v>0</v>
      </c>
      <c r="X5418" t="str">
        <f>IF(TelcoData2[[#This Row],[tenure]]&lt;=12,"0-12 Months",
IF(TelcoData2[[#This Row],[tenure]]&lt;=24,"13-24 Months",
IF(TelcoData2[[#This Row],[tenure]]&lt;=36,"25-36 Months",
IF(TelcoData2[[#This Row],[tenure]]&lt;=48,"37-48 Months",
IF(TelcoData2[[#This Row],[tenure]]&lt;=60,"49-60 Months",
"61-72 Months")))))</f>
        <v>49-60 Months</v>
      </c>
    </row>
    <row r="5419" spans="1:24" x14ac:dyDescent="0.3">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s="5">
        <v>815.55</v>
      </c>
      <c r="U5419" t="s">
        <v>24</v>
      </c>
      <c r="V5419" s="5">
        <f>IFERROR(VALUE(TRIM(TelcoData2[[#This Row],[TotalCharges]])),"")</f>
        <v>815.55</v>
      </c>
      <c r="W5419">
        <f>IF(TelcoData2[[#This Row],[Churn]]="Yes",1,0)</f>
        <v>0</v>
      </c>
      <c r="X5419" t="str">
        <f>IF(TelcoData2[[#This Row],[tenure]]&lt;=12,"0-12 Months",
IF(TelcoData2[[#This Row],[tenure]]&lt;=24,"13-24 Months",
IF(TelcoData2[[#This Row],[tenure]]&lt;=36,"25-36 Months",
IF(TelcoData2[[#This Row],[tenure]]&lt;=48,"37-48 Months",
IF(TelcoData2[[#This Row],[tenure]]&lt;=60,"49-60 Months",
"61-72 Months")))))</f>
        <v>13-24 Months</v>
      </c>
    </row>
    <row r="5420" spans="1:24" x14ac:dyDescent="0.3">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s="5">
        <v>1411.65</v>
      </c>
      <c r="U5420" t="s">
        <v>24</v>
      </c>
      <c r="V5420" s="5">
        <f>IFERROR(VALUE(TRIM(TelcoData2[[#This Row],[TotalCharges]])),"")</f>
        <v>1411.65</v>
      </c>
      <c r="W5420">
        <f>IF(TelcoData2[[#This Row],[Churn]]="Yes",1,0)</f>
        <v>0</v>
      </c>
      <c r="X5420" t="str">
        <f>IF(TelcoData2[[#This Row],[tenure]]&lt;=12,"0-12 Months",
IF(TelcoData2[[#This Row],[tenure]]&lt;=24,"13-24 Months",
IF(TelcoData2[[#This Row],[tenure]]&lt;=36,"25-36 Months",
IF(TelcoData2[[#This Row],[tenure]]&lt;=48,"37-48 Months",
IF(TelcoData2[[#This Row],[tenure]]&lt;=60,"49-60 Months",
"61-72 Months")))))</f>
        <v>13-24 Months</v>
      </c>
    </row>
    <row r="5421" spans="1:24" x14ac:dyDescent="0.3">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s="5">
        <v>5602.25</v>
      </c>
      <c r="U5421" t="s">
        <v>24</v>
      </c>
      <c r="V5421" s="5">
        <f>IFERROR(VALUE(TRIM(TelcoData2[[#This Row],[TotalCharges]])),"")</f>
        <v>5602.25</v>
      </c>
      <c r="W5421">
        <f>IF(TelcoData2[[#This Row],[Churn]]="Yes",1,0)</f>
        <v>0</v>
      </c>
      <c r="X5421" t="str">
        <f>IF(TelcoData2[[#This Row],[tenure]]&lt;=12,"0-12 Months",
IF(TelcoData2[[#This Row],[tenure]]&lt;=24,"13-24 Months",
IF(TelcoData2[[#This Row],[tenure]]&lt;=36,"25-36 Months",
IF(TelcoData2[[#This Row],[tenure]]&lt;=48,"37-48 Months",
IF(TelcoData2[[#This Row],[tenure]]&lt;=60,"49-60 Months",
"61-72 Months")))))</f>
        <v>61-72 Months</v>
      </c>
    </row>
    <row r="5422" spans="1:24" x14ac:dyDescent="0.3">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s="5">
        <v>8244.2999999999993</v>
      </c>
      <c r="U5422" t="s">
        <v>24</v>
      </c>
      <c r="V5422" s="5">
        <f>IFERROR(VALUE(TRIM(TelcoData2[[#This Row],[TotalCharges]])),"")</f>
        <v>8244.2999999999993</v>
      </c>
      <c r="W5422">
        <f>IF(TelcoData2[[#This Row],[Churn]]="Yes",1,0)</f>
        <v>0</v>
      </c>
      <c r="X5422" t="str">
        <f>IF(TelcoData2[[#This Row],[tenure]]&lt;=12,"0-12 Months",
IF(TelcoData2[[#This Row],[tenure]]&lt;=24,"13-24 Months",
IF(TelcoData2[[#This Row],[tenure]]&lt;=36,"25-36 Months",
IF(TelcoData2[[#This Row],[tenure]]&lt;=48,"37-48 Months",
IF(TelcoData2[[#This Row],[tenure]]&lt;=60,"49-60 Months",
"61-72 Months")))))</f>
        <v>61-72 Months</v>
      </c>
    </row>
    <row r="5423" spans="1:24" x14ac:dyDescent="0.3">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s="5">
        <v>741.5</v>
      </c>
      <c r="U5423" t="s">
        <v>24</v>
      </c>
      <c r="V5423" s="5">
        <f>IFERROR(VALUE(TRIM(TelcoData2[[#This Row],[TotalCharges]])),"")</f>
        <v>741.5</v>
      </c>
      <c r="W5423">
        <f>IF(TelcoData2[[#This Row],[Churn]]="Yes",1,0)</f>
        <v>0</v>
      </c>
      <c r="X5423" t="str">
        <f>IF(TelcoData2[[#This Row],[tenure]]&lt;=12,"0-12 Months",
IF(TelcoData2[[#This Row],[tenure]]&lt;=24,"13-24 Months",
IF(TelcoData2[[#This Row],[tenure]]&lt;=36,"25-36 Months",
IF(TelcoData2[[#This Row],[tenure]]&lt;=48,"37-48 Months",
IF(TelcoData2[[#This Row],[tenure]]&lt;=60,"49-60 Months",
"61-72 Months")))))</f>
        <v>37-48 Months</v>
      </c>
    </row>
    <row r="5424" spans="1:24" x14ac:dyDescent="0.3">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s="5">
        <v>4375.8</v>
      </c>
      <c r="U5424" t="s">
        <v>24</v>
      </c>
      <c r="V5424" s="5">
        <f>IFERROR(VALUE(TRIM(TelcoData2[[#This Row],[TotalCharges]])),"")</f>
        <v>4375.8</v>
      </c>
      <c r="W5424">
        <f>IF(TelcoData2[[#This Row],[Churn]]="Yes",1,0)</f>
        <v>0</v>
      </c>
      <c r="X5424" t="str">
        <f>IF(TelcoData2[[#This Row],[tenure]]&lt;=12,"0-12 Months",
IF(TelcoData2[[#This Row],[tenure]]&lt;=24,"13-24 Months",
IF(TelcoData2[[#This Row],[tenure]]&lt;=36,"25-36 Months",
IF(TelcoData2[[#This Row],[tenure]]&lt;=48,"37-48 Months",
IF(TelcoData2[[#This Row],[tenure]]&lt;=60,"49-60 Months",
"61-72 Months")))))</f>
        <v>61-72 Months</v>
      </c>
    </row>
    <row r="5425" spans="1:24" x14ac:dyDescent="0.3">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s="5">
        <v>1008.7</v>
      </c>
      <c r="U5425" t="s">
        <v>23</v>
      </c>
      <c r="V5425" s="5">
        <f>IFERROR(VALUE(TRIM(TelcoData2[[#This Row],[TotalCharges]])),"")</f>
        <v>1008.7</v>
      </c>
      <c r="W5425">
        <f>IF(TelcoData2[[#This Row],[Churn]]="Yes",1,0)</f>
        <v>1</v>
      </c>
      <c r="X5425" t="str">
        <f>IF(TelcoData2[[#This Row],[tenure]]&lt;=12,"0-12 Months",
IF(TelcoData2[[#This Row],[tenure]]&lt;=24,"13-24 Months",
IF(TelcoData2[[#This Row],[tenure]]&lt;=36,"25-36 Months",
IF(TelcoData2[[#This Row],[tenure]]&lt;=48,"37-48 Months",
IF(TelcoData2[[#This Row],[tenure]]&lt;=60,"49-60 Months",
"61-72 Months")))))</f>
        <v>13-24 Months</v>
      </c>
    </row>
    <row r="5426" spans="1:24" x14ac:dyDescent="0.3">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s="5">
        <v>5968.4</v>
      </c>
      <c r="U5426" t="s">
        <v>24</v>
      </c>
      <c r="V5426" s="5">
        <f>IFERROR(VALUE(TRIM(TelcoData2[[#This Row],[TotalCharges]])),"")</f>
        <v>5968.4</v>
      </c>
      <c r="W5426">
        <f>IF(TelcoData2[[#This Row],[Churn]]="Yes",1,0)</f>
        <v>0</v>
      </c>
      <c r="X5426" t="str">
        <f>IF(TelcoData2[[#This Row],[tenure]]&lt;=12,"0-12 Months",
IF(TelcoData2[[#This Row],[tenure]]&lt;=24,"13-24 Months",
IF(TelcoData2[[#This Row],[tenure]]&lt;=36,"25-36 Months",
IF(TelcoData2[[#This Row],[tenure]]&lt;=48,"37-48 Months",
IF(TelcoData2[[#This Row],[tenure]]&lt;=60,"49-60 Months",
"61-72 Months")))))</f>
        <v>61-72 Months</v>
      </c>
    </row>
    <row r="5427" spans="1:24" x14ac:dyDescent="0.3">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s="5">
        <v>3096.9</v>
      </c>
      <c r="U5427" t="s">
        <v>24</v>
      </c>
      <c r="V5427" s="5">
        <f>IFERROR(VALUE(TRIM(TelcoData2[[#This Row],[TotalCharges]])),"")</f>
        <v>3096.9</v>
      </c>
      <c r="W5427">
        <f>IF(TelcoData2[[#This Row],[Churn]]="Yes",1,0)</f>
        <v>0</v>
      </c>
      <c r="X5427" t="str">
        <f>IF(TelcoData2[[#This Row],[tenure]]&lt;=12,"0-12 Months",
IF(TelcoData2[[#This Row],[tenure]]&lt;=24,"13-24 Months",
IF(TelcoData2[[#This Row],[tenure]]&lt;=36,"25-36 Months",
IF(TelcoData2[[#This Row],[tenure]]&lt;=48,"37-48 Months",
IF(TelcoData2[[#This Row],[tenure]]&lt;=60,"49-60 Months",
"61-72 Months")))))</f>
        <v>25-36 Months</v>
      </c>
    </row>
    <row r="5428" spans="1:24" x14ac:dyDescent="0.3">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s="5">
        <v>3901.25</v>
      </c>
      <c r="U5428" t="s">
        <v>24</v>
      </c>
      <c r="V5428" s="5">
        <f>IFERROR(VALUE(TRIM(TelcoData2[[#This Row],[TotalCharges]])),"")</f>
        <v>3901.25</v>
      </c>
      <c r="W5428">
        <f>IF(TelcoData2[[#This Row],[Churn]]="Yes",1,0)</f>
        <v>0</v>
      </c>
      <c r="X5428" t="str">
        <f>IF(TelcoData2[[#This Row],[tenure]]&lt;=12,"0-12 Months",
IF(TelcoData2[[#This Row],[tenure]]&lt;=24,"13-24 Months",
IF(TelcoData2[[#This Row],[tenure]]&lt;=36,"25-36 Months",
IF(TelcoData2[[#This Row],[tenure]]&lt;=48,"37-48 Months",
IF(TelcoData2[[#This Row],[tenure]]&lt;=60,"49-60 Months",
"61-72 Months")))))</f>
        <v>49-60 Months</v>
      </c>
    </row>
    <row r="5429" spans="1:24" x14ac:dyDescent="0.3">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s="5">
        <v>2613.4</v>
      </c>
      <c r="U5429" t="s">
        <v>24</v>
      </c>
      <c r="V5429" s="5">
        <f>IFERROR(VALUE(TRIM(TelcoData2[[#This Row],[TotalCharges]])),"")</f>
        <v>2613.4</v>
      </c>
      <c r="W5429">
        <f>IF(TelcoData2[[#This Row],[Churn]]="Yes",1,0)</f>
        <v>0</v>
      </c>
      <c r="X5429" t="str">
        <f>IF(TelcoData2[[#This Row],[tenure]]&lt;=12,"0-12 Months",
IF(TelcoData2[[#This Row],[tenure]]&lt;=24,"13-24 Months",
IF(TelcoData2[[#This Row],[tenure]]&lt;=36,"25-36 Months",
IF(TelcoData2[[#This Row],[tenure]]&lt;=48,"37-48 Months",
IF(TelcoData2[[#This Row],[tenure]]&lt;=60,"49-60 Months",
"61-72 Months")))))</f>
        <v>25-36 Months</v>
      </c>
    </row>
    <row r="5430" spans="1:24" x14ac:dyDescent="0.3">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s="5">
        <v>853.1</v>
      </c>
      <c r="U5430" t="s">
        <v>23</v>
      </c>
      <c r="V5430" s="5">
        <f>IFERROR(VALUE(TRIM(TelcoData2[[#This Row],[TotalCharges]])),"")</f>
        <v>853.1</v>
      </c>
      <c r="W5430">
        <f>IF(TelcoData2[[#This Row],[Churn]]="Yes",1,0)</f>
        <v>1</v>
      </c>
      <c r="X5430" t="str">
        <f>IF(TelcoData2[[#This Row],[tenure]]&lt;=12,"0-12 Months",
IF(TelcoData2[[#This Row],[tenure]]&lt;=24,"13-24 Months",
IF(TelcoData2[[#This Row],[tenure]]&lt;=36,"25-36 Months",
IF(TelcoData2[[#This Row],[tenure]]&lt;=48,"37-48 Months",
IF(TelcoData2[[#This Row],[tenure]]&lt;=60,"49-60 Months",
"61-72 Months")))))</f>
        <v>0-12 Months</v>
      </c>
    </row>
    <row r="5431" spans="1:24" x14ac:dyDescent="0.3">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s="5">
        <v>5661.7</v>
      </c>
      <c r="U5431" t="s">
        <v>24</v>
      </c>
      <c r="V5431" s="5">
        <f>IFERROR(VALUE(TRIM(TelcoData2[[#This Row],[TotalCharges]])),"")</f>
        <v>5661.7</v>
      </c>
      <c r="W5431">
        <f>IF(TelcoData2[[#This Row],[Churn]]="Yes",1,0)</f>
        <v>0</v>
      </c>
      <c r="X5431" t="str">
        <f>IF(TelcoData2[[#This Row],[tenure]]&lt;=12,"0-12 Months",
IF(TelcoData2[[#This Row],[tenure]]&lt;=24,"13-24 Months",
IF(TelcoData2[[#This Row],[tenure]]&lt;=36,"25-36 Months",
IF(TelcoData2[[#This Row],[tenure]]&lt;=48,"37-48 Months",
IF(TelcoData2[[#This Row],[tenure]]&lt;=60,"49-60 Months",
"61-72 Months")))))</f>
        <v>61-72 Months</v>
      </c>
    </row>
    <row r="5432" spans="1:24" x14ac:dyDescent="0.3">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s="5">
        <v>794.25</v>
      </c>
      <c r="U5432" t="s">
        <v>23</v>
      </c>
      <c r="V5432" s="5">
        <f>IFERROR(VALUE(TRIM(TelcoData2[[#This Row],[TotalCharges]])),"")</f>
        <v>794.25</v>
      </c>
      <c r="W5432">
        <f>IF(TelcoData2[[#This Row],[Churn]]="Yes",1,0)</f>
        <v>1</v>
      </c>
      <c r="X5432" t="str">
        <f>IF(TelcoData2[[#This Row],[tenure]]&lt;=12,"0-12 Months",
IF(TelcoData2[[#This Row],[tenure]]&lt;=24,"13-24 Months",
IF(TelcoData2[[#This Row],[tenure]]&lt;=36,"25-36 Months",
IF(TelcoData2[[#This Row],[tenure]]&lt;=48,"37-48 Months",
IF(TelcoData2[[#This Row],[tenure]]&lt;=60,"49-60 Months",
"61-72 Months")))))</f>
        <v>0-12 Months</v>
      </c>
    </row>
    <row r="5433" spans="1:24" x14ac:dyDescent="0.3">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s="5">
        <v>695.05</v>
      </c>
      <c r="U5433" t="s">
        <v>24</v>
      </c>
      <c r="V5433" s="5">
        <f>IFERROR(VALUE(TRIM(TelcoData2[[#This Row],[TotalCharges]])),"")</f>
        <v>695.05</v>
      </c>
      <c r="W5433">
        <f>IF(TelcoData2[[#This Row],[Churn]]="Yes",1,0)</f>
        <v>0</v>
      </c>
      <c r="X5433" t="str">
        <f>IF(TelcoData2[[#This Row],[tenure]]&lt;=12,"0-12 Months",
IF(TelcoData2[[#This Row],[tenure]]&lt;=24,"13-24 Months",
IF(TelcoData2[[#This Row],[tenure]]&lt;=36,"25-36 Months",
IF(TelcoData2[[#This Row],[tenure]]&lt;=48,"37-48 Months",
IF(TelcoData2[[#This Row],[tenure]]&lt;=60,"49-60 Months",
"61-72 Months")))))</f>
        <v>37-48 Months</v>
      </c>
    </row>
    <row r="5434" spans="1:24" x14ac:dyDescent="0.3">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s="5">
        <v>160.80000000000001</v>
      </c>
      <c r="U5434" t="s">
        <v>23</v>
      </c>
      <c r="V5434" s="5">
        <f>IFERROR(VALUE(TRIM(TelcoData2[[#This Row],[TotalCharges]])),"")</f>
        <v>160.80000000000001</v>
      </c>
      <c r="W5434">
        <f>IF(TelcoData2[[#This Row],[Churn]]="Yes",1,0)</f>
        <v>1</v>
      </c>
      <c r="X5434" t="str">
        <f>IF(TelcoData2[[#This Row],[tenure]]&lt;=12,"0-12 Months",
IF(TelcoData2[[#This Row],[tenure]]&lt;=24,"13-24 Months",
IF(TelcoData2[[#This Row],[tenure]]&lt;=36,"25-36 Months",
IF(TelcoData2[[#This Row],[tenure]]&lt;=48,"37-48 Months",
IF(TelcoData2[[#This Row],[tenure]]&lt;=60,"49-60 Months",
"61-72 Months")))))</f>
        <v>0-12 Months</v>
      </c>
    </row>
    <row r="5435" spans="1:24" x14ac:dyDescent="0.3">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s="5">
        <v>5552.05</v>
      </c>
      <c r="U5435" t="s">
        <v>24</v>
      </c>
      <c r="V5435" s="5">
        <f>IFERROR(VALUE(TRIM(TelcoData2[[#This Row],[TotalCharges]])),"")</f>
        <v>5552.05</v>
      </c>
      <c r="W5435">
        <f>IF(TelcoData2[[#This Row],[Churn]]="Yes",1,0)</f>
        <v>0</v>
      </c>
      <c r="X5435" t="str">
        <f>IF(TelcoData2[[#This Row],[tenure]]&lt;=12,"0-12 Months",
IF(TelcoData2[[#This Row],[tenure]]&lt;=24,"13-24 Months",
IF(TelcoData2[[#This Row],[tenure]]&lt;=36,"25-36 Months",
IF(TelcoData2[[#This Row],[tenure]]&lt;=48,"37-48 Months",
IF(TelcoData2[[#This Row],[tenure]]&lt;=60,"49-60 Months",
"61-72 Months")))))</f>
        <v>49-60 Months</v>
      </c>
    </row>
    <row r="5436" spans="1:24" x14ac:dyDescent="0.3">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s="5">
        <v>3275.15</v>
      </c>
      <c r="U5436" t="s">
        <v>24</v>
      </c>
      <c r="V5436" s="5">
        <f>IFERROR(VALUE(TRIM(TelcoData2[[#This Row],[TotalCharges]])),"")</f>
        <v>3275.15</v>
      </c>
      <c r="W5436">
        <f>IF(TelcoData2[[#This Row],[Churn]]="Yes",1,0)</f>
        <v>0</v>
      </c>
      <c r="X5436" t="str">
        <f>IF(TelcoData2[[#This Row],[tenure]]&lt;=12,"0-12 Months",
IF(TelcoData2[[#This Row],[tenure]]&lt;=24,"13-24 Months",
IF(TelcoData2[[#This Row],[tenure]]&lt;=36,"25-36 Months",
IF(TelcoData2[[#This Row],[tenure]]&lt;=48,"37-48 Months",
IF(TelcoData2[[#This Row],[tenure]]&lt;=60,"49-60 Months",
"61-72 Months")))))</f>
        <v>25-36 Months</v>
      </c>
    </row>
    <row r="5437" spans="1:24" x14ac:dyDescent="0.3">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s="5">
        <v>4236.6000000000004</v>
      </c>
      <c r="U5437" t="s">
        <v>24</v>
      </c>
      <c r="V5437" s="5">
        <f>IFERROR(VALUE(TRIM(TelcoData2[[#This Row],[TotalCharges]])),"")</f>
        <v>4236.6000000000004</v>
      </c>
      <c r="W5437">
        <f>IF(TelcoData2[[#This Row],[Churn]]="Yes",1,0)</f>
        <v>0</v>
      </c>
      <c r="X5437" t="str">
        <f>IF(TelcoData2[[#This Row],[tenure]]&lt;=12,"0-12 Months",
IF(TelcoData2[[#This Row],[tenure]]&lt;=24,"13-24 Months",
IF(TelcoData2[[#This Row],[tenure]]&lt;=36,"25-36 Months",
IF(TelcoData2[[#This Row],[tenure]]&lt;=48,"37-48 Months",
IF(TelcoData2[[#This Row],[tenure]]&lt;=60,"49-60 Months",
"61-72 Months")))))</f>
        <v>37-48 Months</v>
      </c>
    </row>
    <row r="5438" spans="1:24" x14ac:dyDescent="0.3">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s="5">
        <v>54.5</v>
      </c>
      <c r="U5438" t="s">
        <v>24</v>
      </c>
      <c r="V5438" s="5">
        <f>IFERROR(VALUE(TRIM(TelcoData2[[#This Row],[TotalCharges]])),"")</f>
        <v>54.5</v>
      </c>
      <c r="W5438">
        <f>IF(TelcoData2[[#This Row],[Churn]]="Yes",1,0)</f>
        <v>0</v>
      </c>
      <c r="X5438" t="str">
        <f>IF(TelcoData2[[#This Row],[tenure]]&lt;=12,"0-12 Months",
IF(TelcoData2[[#This Row],[tenure]]&lt;=24,"13-24 Months",
IF(TelcoData2[[#This Row],[tenure]]&lt;=36,"25-36 Months",
IF(TelcoData2[[#This Row],[tenure]]&lt;=48,"37-48 Months",
IF(TelcoData2[[#This Row],[tenure]]&lt;=60,"49-60 Months",
"61-72 Months")))))</f>
        <v>0-12 Months</v>
      </c>
    </row>
    <row r="5439" spans="1:24" x14ac:dyDescent="0.3">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s="5">
        <v>1174.3499999999999</v>
      </c>
      <c r="U5439" t="s">
        <v>23</v>
      </c>
      <c r="V5439" s="5">
        <f>IFERROR(VALUE(TRIM(TelcoData2[[#This Row],[TotalCharges]])),"")</f>
        <v>1174.3499999999999</v>
      </c>
      <c r="W5439">
        <f>IF(TelcoData2[[#This Row],[Churn]]="Yes",1,0)</f>
        <v>1</v>
      </c>
      <c r="X5439" t="str">
        <f>IF(TelcoData2[[#This Row],[tenure]]&lt;=12,"0-12 Months",
IF(TelcoData2[[#This Row],[tenure]]&lt;=24,"13-24 Months",
IF(TelcoData2[[#This Row],[tenure]]&lt;=36,"25-36 Months",
IF(TelcoData2[[#This Row],[tenure]]&lt;=48,"37-48 Months",
IF(TelcoData2[[#This Row],[tenure]]&lt;=60,"49-60 Months",
"61-72 Months")))))</f>
        <v>13-24 Months</v>
      </c>
    </row>
    <row r="5440" spans="1:24" x14ac:dyDescent="0.3">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s="5">
        <v>741.7</v>
      </c>
      <c r="U5440" t="s">
        <v>23</v>
      </c>
      <c r="V5440" s="5">
        <f>IFERROR(VALUE(TRIM(TelcoData2[[#This Row],[TotalCharges]])),"")</f>
        <v>741.7</v>
      </c>
      <c r="W5440">
        <f>IF(TelcoData2[[#This Row],[Churn]]="Yes",1,0)</f>
        <v>1</v>
      </c>
      <c r="X5440" t="str">
        <f>IF(TelcoData2[[#This Row],[tenure]]&lt;=12,"0-12 Months",
IF(TelcoData2[[#This Row],[tenure]]&lt;=24,"13-24 Months",
IF(TelcoData2[[#This Row],[tenure]]&lt;=36,"25-36 Months",
IF(TelcoData2[[#This Row],[tenure]]&lt;=48,"37-48 Months",
IF(TelcoData2[[#This Row],[tenure]]&lt;=60,"49-60 Months",
"61-72 Months")))))</f>
        <v>0-12 Months</v>
      </c>
    </row>
    <row r="5441" spans="1:24" x14ac:dyDescent="0.3">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s="5">
        <v>3019.25</v>
      </c>
      <c r="U5441" t="s">
        <v>23</v>
      </c>
      <c r="V5441" s="5">
        <f>IFERROR(VALUE(TRIM(TelcoData2[[#This Row],[TotalCharges]])),"")</f>
        <v>3019.25</v>
      </c>
      <c r="W5441">
        <f>IF(TelcoData2[[#This Row],[Churn]]="Yes",1,0)</f>
        <v>1</v>
      </c>
      <c r="X5441" t="str">
        <f>IF(TelcoData2[[#This Row],[tenure]]&lt;=12,"0-12 Months",
IF(TelcoData2[[#This Row],[tenure]]&lt;=24,"13-24 Months",
IF(TelcoData2[[#This Row],[tenure]]&lt;=36,"25-36 Months",
IF(TelcoData2[[#This Row],[tenure]]&lt;=48,"37-48 Months",
IF(TelcoData2[[#This Row],[tenure]]&lt;=60,"49-60 Months",
"61-72 Months")))))</f>
        <v>25-36 Months</v>
      </c>
    </row>
    <row r="5442" spans="1:24" x14ac:dyDescent="0.3">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s="5">
        <v>962.9</v>
      </c>
      <c r="U5442" t="s">
        <v>24</v>
      </c>
      <c r="V5442" s="5">
        <f>IFERROR(VALUE(TRIM(TelcoData2[[#This Row],[TotalCharges]])),"")</f>
        <v>962.9</v>
      </c>
      <c r="W5442">
        <f>IF(TelcoData2[[#This Row],[Churn]]="Yes",1,0)</f>
        <v>0</v>
      </c>
      <c r="X5442" t="str">
        <f>IF(TelcoData2[[#This Row],[tenure]]&lt;=12,"0-12 Months",
IF(TelcoData2[[#This Row],[tenure]]&lt;=24,"13-24 Months",
IF(TelcoData2[[#This Row],[tenure]]&lt;=36,"25-36 Months",
IF(TelcoData2[[#This Row],[tenure]]&lt;=48,"37-48 Months",
IF(TelcoData2[[#This Row],[tenure]]&lt;=60,"49-60 Months",
"61-72 Months")))))</f>
        <v>13-24 Months</v>
      </c>
    </row>
    <row r="5443" spans="1:24" x14ac:dyDescent="0.3">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s="5">
        <v>4759.75</v>
      </c>
      <c r="U5443" t="s">
        <v>23</v>
      </c>
      <c r="V5443" s="5">
        <f>IFERROR(VALUE(TRIM(TelcoData2[[#This Row],[TotalCharges]])),"")</f>
        <v>4759.75</v>
      </c>
      <c r="W5443">
        <f>IF(TelcoData2[[#This Row],[Churn]]="Yes",1,0)</f>
        <v>1</v>
      </c>
      <c r="X5443" t="str">
        <f>IF(TelcoData2[[#This Row],[tenure]]&lt;=12,"0-12 Months",
IF(TelcoData2[[#This Row],[tenure]]&lt;=24,"13-24 Months",
IF(TelcoData2[[#This Row],[tenure]]&lt;=36,"25-36 Months",
IF(TelcoData2[[#This Row],[tenure]]&lt;=48,"37-48 Months",
IF(TelcoData2[[#This Row],[tenure]]&lt;=60,"49-60 Months",
"61-72 Months")))))</f>
        <v>61-72 Months</v>
      </c>
    </row>
    <row r="5444" spans="1:24" x14ac:dyDescent="0.3">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s="5">
        <v>1498.35</v>
      </c>
      <c r="U5444" t="s">
        <v>24</v>
      </c>
      <c r="V5444" s="5">
        <f>IFERROR(VALUE(TRIM(TelcoData2[[#This Row],[TotalCharges]])),"")</f>
        <v>1498.35</v>
      </c>
      <c r="W5444">
        <f>IF(TelcoData2[[#This Row],[Churn]]="Yes",1,0)</f>
        <v>0</v>
      </c>
      <c r="X5444" t="str">
        <f>IF(TelcoData2[[#This Row],[tenure]]&lt;=12,"0-12 Months",
IF(TelcoData2[[#This Row],[tenure]]&lt;=24,"13-24 Months",
IF(TelcoData2[[#This Row],[tenure]]&lt;=36,"25-36 Months",
IF(TelcoData2[[#This Row],[tenure]]&lt;=48,"37-48 Months",
IF(TelcoData2[[#This Row],[tenure]]&lt;=60,"49-60 Months",
"61-72 Months")))))</f>
        <v>61-72 Months</v>
      </c>
    </row>
    <row r="5445" spans="1:24" x14ac:dyDescent="0.3">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s="5">
        <v>1233.1500000000001</v>
      </c>
      <c r="U5445" t="s">
        <v>24</v>
      </c>
      <c r="V5445" s="5">
        <f>IFERROR(VALUE(TRIM(TelcoData2[[#This Row],[TotalCharges]])),"")</f>
        <v>1233.1500000000001</v>
      </c>
      <c r="W5445">
        <f>IF(TelcoData2[[#This Row],[Churn]]="Yes",1,0)</f>
        <v>0</v>
      </c>
      <c r="X5445" t="str">
        <f>IF(TelcoData2[[#This Row],[tenure]]&lt;=12,"0-12 Months",
IF(TelcoData2[[#This Row],[tenure]]&lt;=24,"13-24 Months",
IF(TelcoData2[[#This Row],[tenure]]&lt;=36,"25-36 Months",
IF(TelcoData2[[#This Row],[tenure]]&lt;=48,"37-48 Months",
IF(TelcoData2[[#This Row],[tenure]]&lt;=60,"49-60 Months",
"61-72 Months")))))</f>
        <v>25-36 Months</v>
      </c>
    </row>
    <row r="5446" spans="1:24" x14ac:dyDescent="0.3">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s="5">
        <v>4882.8</v>
      </c>
      <c r="U5446" t="s">
        <v>24</v>
      </c>
      <c r="V5446" s="5">
        <f>IFERROR(VALUE(TRIM(TelcoData2[[#This Row],[TotalCharges]])),"")</f>
        <v>4882.8</v>
      </c>
      <c r="W5446">
        <f>IF(TelcoData2[[#This Row],[Churn]]="Yes",1,0)</f>
        <v>0</v>
      </c>
      <c r="X5446" t="str">
        <f>IF(TelcoData2[[#This Row],[tenure]]&lt;=12,"0-12 Months",
IF(TelcoData2[[#This Row],[tenure]]&lt;=24,"13-24 Months",
IF(TelcoData2[[#This Row],[tenure]]&lt;=36,"25-36 Months",
IF(TelcoData2[[#This Row],[tenure]]&lt;=48,"37-48 Months",
IF(TelcoData2[[#This Row],[tenure]]&lt;=60,"49-60 Months",
"61-72 Months")))))</f>
        <v>37-48 Months</v>
      </c>
    </row>
    <row r="5447" spans="1:24" x14ac:dyDescent="0.3">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s="5">
        <v>5411.65</v>
      </c>
      <c r="U5447" t="s">
        <v>24</v>
      </c>
      <c r="V5447" s="5">
        <f>IFERROR(VALUE(TRIM(TelcoData2[[#This Row],[TotalCharges]])),"")</f>
        <v>5411.65</v>
      </c>
      <c r="W5447">
        <f>IF(TelcoData2[[#This Row],[Churn]]="Yes",1,0)</f>
        <v>0</v>
      </c>
      <c r="X5447" t="str">
        <f>IF(TelcoData2[[#This Row],[tenure]]&lt;=12,"0-12 Months",
IF(TelcoData2[[#This Row],[tenure]]&lt;=24,"13-24 Months",
IF(TelcoData2[[#This Row],[tenure]]&lt;=36,"25-36 Months",
IF(TelcoData2[[#This Row],[tenure]]&lt;=48,"37-48 Months",
IF(TelcoData2[[#This Row],[tenure]]&lt;=60,"49-60 Months",
"61-72 Months")))))</f>
        <v>61-72 Months</v>
      </c>
    </row>
    <row r="5448" spans="1:24" x14ac:dyDescent="0.3">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s="5">
        <v>19.649999999999999</v>
      </c>
      <c r="U5448" t="s">
        <v>23</v>
      </c>
      <c r="V5448" s="5">
        <f>IFERROR(VALUE(TRIM(TelcoData2[[#This Row],[TotalCharges]])),"")</f>
        <v>19.649999999999999</v>
      </c>
      <c r="W5448">
        <f>IF(TelcoData2[[#This Row],[Churn]]="Yes",1,0)</f>
        <v>1</v>
      </c>
      <c r="X5448" t="str">
        <f>IF(TelcoData2[[#This Row],[tenure]]&lt;=12,"0-12 Months",
IF(TelcoData2[[#This Row],[tenure]]&lt;=24,"13-24 Months",
IF(TelcoData2[[#This Row],[tenure]]&lt;=36,"25-36 Months",
IF(TelcoData2[[#This Row],[tenure]]&lt;=48,"37-48 Months",
IF(TelcoData2[[#This Row],[tenure]]&lt;=60,"49-60 Months",
"61-72 Months")))))</f>
        <v>0-12 Months</v>
      </c>
    </row>
    <row r="5449" spans="1:24" x14ac:dyDescent="0.3">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s="5">
        <v>148.05000000000001</v>
      </c>
      <c r="U5449" t="s">
        <v>24</v>
      </c>
      <c r="V5449" s="5">
        <f>IFERROR(VALUE(TRIM(TelcoData2[[#This Row],[TotalCharges]])),"")</f>
        <v>148.05000000000001</v>
      </c>
      <c r="W5449">
        <f>IF(TelcoData2[[#This Row],[Churn]]="Yes",1,0)</f>
        <v>0</v>
      </c>
      <c r="X5449" t="str">
        <f>IF(TelcoData2[[#This Row],[tenure]]&lt;=12,"0-12 Months",
IF(TelcoData2[[#This Row],[tenure]]&lt;=24,"13-24 Months",
IF(TelcoData2[[#This Row],[tenure]]&lt;=36,"25-36 Months",
IF(TelcoData2[[#This Row],[tenure]]&lt;=48,"37-48 Months",
IF(TelcoData2[[#This Row],[tenure]]&lt;=60,"49-60 Months",
"61-72 Months")))))</f>
        <v>0-12 Months</v>
      </c>
    </row>
    <row r="5450" spans="1:24" x14ac:dyDescent="0.3">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s="5">
        <v>3930.55</v>
      </c>
      <c r="U5450" t="s">
        <v>24</v>
      </c>
      <c r="V5450" s="5">
        <f>IFERROR(VALUE(TRIM(TelcoData2[[#This Row],[TotalCharges]])),"")</f>
        <v>3930.55</v>
      </c>
      <c r="W5450">
        <f>IF(TelcoData2[[#This Row],[Churn]]="Yes",1,0)</f>
        <v>0</v>
      </c>
      <c r="X5450" t="str">
        <f>IF(TelcoData2[[#This Row],[tenure]]&lt;=12,"0-12 Months",
IF(TelcoData2[[#This Row],[tenure]]&lt;=24,"13-24 Months",
IF(TelcoData2[[#This Row],[tenure]]&lt;=36,"25-36 Months",
IF(TelcoData2[[#This Row],[tenure]]&lt;=48,"37-48 Months",
IF(TelcoData2[[#This Row],[tenure]]&lt;=60,"49-60 Months",
"61-72 Months")))))</f>
        <v>37-48 Months</v>
      </c>
    </row>
    <row r="5451" spans="1:24" x14ac:dyDescent="0.3">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s="5">
        <v>6895.5</v>
      </c>
      <c r="U5451" t="s">
        <v>24</v>
      </c>
      <c r="V5451" s="5">
        <f>IFERROR(VALUE(TRIM(TelcoData2[[#This Row],[TotalCharges]])),"")</f>
        <v>6895.5</v>
      </c>
      <c r="W5451">
        <f>IF(TelcoData2[[#This Row],[Churn]]="Yes",1,0)</f>
        <v>0</v>
      </c>
      <c r="X5451" t="str">
        <f>IF(TelcoData2[[#This Row],[tenure]]&lt;=12,"0-12 Months",
IF(TelcoData2[[#This Row],[tenure]]&lt;=24,"13-24 Months",
IF(TelcoData2[[#This Row],[tenure]]&lt;=36,"25-36 Months",
IF(TelcoData2[[#This Row],[tenure]]&lt;=48,"37-48 Months",
IF(TelcoData2[[#This Row],[tenure]]&lt;=60,"49-60 Months",
"61-72 Months")))))</f>
        <v>61-72 Months</v>
      </c>
    </row>
    <row r="5452" spans="1:24" x14ac:dyDescent="0.3">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s="5">
        <v>84.65</v>
      </c>
      <c r="U5452" t="s">
        <v>23</v>
      </c>
      <c r="V5452" s="5">
        <f>IFERROR(VALUE(TRIM(TelcoData2[[#This Row],[TotalCharges]])),"")</f>
        <v>84.65</v>
      </c>
      <c r="W5452">
        <f>IF(TelcoData2[[#This Row],[Churn]]="Yes",1,0)</f>
        <v>1</v>
      </c>
      <c r="X5452" t="str">
        <f>IF(TelcoData2[[#This Row],[tenure]]&lt;=12,"0-12 Months",
IF(TelcoData2[[#This Row],[tenure]]&lt;=24,"13-24 Months",
IF(TelcoData2[[#This Row],[tenure]]&lt;=36,"25-36 Months",
IF(TelcoData2[[#This Row],[tenure]]&lt;=48,"37-48 Months",
IF(TelcoData2[[#This Row],[tenure]]&lt;=60,"49-60 Months",
"61-72 Months")))))</f>
        <v>0-12 Months</v>
      </c>
    </row>
    <row r="5453" spans="1:24" x14ac:dyDescent="0.3">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s="5">
        <v>6856.95</v>
      </c>
      <c r="U5453" t="s">
        <v>24</v>
      </c>
      <c r="V5453" s="5">
        <f>IFERROR(VALUE(TRIM(TelcoData2[[#This Row],[TotalCharges]])),"")</f>
        <v>6856.95</v>
      </c>
      <c r="W5453">
        <f>IF(TelcoData2[[#This Row],[Churn]]="Yes",1,0)</f>
        <v>0</v>
      </c>
      <c r="X5453" t="str">
        <f>IF(TelcoData2[[#This Row],[tenure]]&lt;=12,"0-12 Months",
IF(TelcoData2[[#This Row],[tenure]]&lt;=24,"13-24 Months",
IF(TelcoData2[[#This Row],[tenure]]&lt;=36,"25-36 Months",
IF(TelcoData2[[#This Row],[tenure]]&lt;=48,"37-48 Months",
IF(TelcoData2[[#This Row],[tenure]]&lt;=60,"49-60 Months",
"61-72 Months")))))</f>
        <v>61-72 Months</v>
      </c>
    </row>
    <row r="5454" spans="1:24" x14ac:dyDescent="0.3">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s="5">
        <v>2658.8</v>
      </c>
      <c r="U5454" t="s">
        <v>24</v>
      </c>
      <c r="V5454" s="5">
        <f>IFERROR(VALUE(TRIM(TelcoData2[[#This Row],[TotalCharges]])),"")</f>
        <v>2658.8</v>
      </c>
      <c r="W5454">
        <f>IF(TelcoData2[[#This Row],[Churn]]="Yes",1,0)</f>
        <v>0</v>
      </c>
      <c r="X5454" t="str">
        <f>IF(TelcoData2[[#This Row],[tenure]]&lt;=12,"0-12 Months",
IF(TelcoData2[[#This Row],[tenure]]&lt;=24,"13-24 Months",
IF(TelcoData2[[#This Row],[tenure]]&lt;=36,"25-36 Months",
IF(TelcoData2[[#This Row],[tenure]]&lt;=48,"37-48 Months",
IF(TelcoData2[[#This Row],[tenure]]&lt;=60,"49-60 Months",
"61-72 Months")))))</f>
        <v>37-48 Months</v>
      </c>
    </row>
    <row r="5455" spans="1:24" x14ac:dyDescent="0.3">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s="5">
        <v>3766.2</v>
      </c>
      <c r="U5455" t="s">
        <v>24</v>
      </c>
      <c r="V5455" s="5">
        <f>IFERROR(VALUE(TRIM(TelcoData2[[#This Row],[TotalCharges]])),"")</f>
        <v>3766.2</v>
      </c>
      <c r="W5455">
        <f>IF(TelcoData2[[#This Row],[Churn]]="Yes",1,0)</f>
        <v>0</v>
      </c>
      <c r="X5455" t="str">
        <f>IF(TelcoData2[[#This Row],[tenure]]&lt;=12,"0-12 Months",
IF(TelcoData2[[#This Row],[tenure]]&lt;=24,"13-24 Months",
IF(TelcoData2[[#This Row],[tenure]]&lt;=36,"25-36 Months",
IF(TelcoData2[[#This Row],[tenure]]&lt;=48,"37-48 Months",
IF(TelcoData2[[#This Row],[tenure]]&lt;=60,"49-60 Months",
"61-72 Months")))))</f>
        <v>49-60 Months</v>
      </c>
    </row>
    <row r="5456" spans="1:24" x14ac:dyDescent="0.3">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s="5">
        <v>69.55</v>
      </c>
      <c r="U5456" t="s">
        <v>23</v>
      </c>
      <c r="V5456" s="5">
        <f>IFERROR(VALUE(TRIM(TelcoData2[[#This Row],[TotalCharges]])),"")</f>
        <v>69.55</v>
      </c>
      <c r="W5456">
        <f>IF(TelcoData2[[#This Row],[Churn]]="Yes",1,0)</f>
        <v>1</v>
      </c>
      <c r="X5456" t="str">
        <f>IF(TelcoData2[[#This Row],[tenure]]&lt;=12,"0-12 Months",
IF(TelcoData2[[#This Row],[tenure]]&lt;=24,"13-24 Months",
IF(TelcoData2[[#This Row],[tenure]]&lt;=36,"25-36 Months",
IF(TelcoData2[[#This Row],[tenure]]&lt;=48,"37-48 Months",
IF(TelcoData2[[#This Row],[tenure]]&lt;=60,"49-60 Months",
"61-72 Months")))))</f>
        <v>0-12 Months</v>
      </c>
    </row>
    <row r="5457" spans="1:24" x14ac:dyDescent="0.3">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s="5">
        <v>129.55000000000001</v>
      </c>
      <c r="U5457" t="s">
        <v>24</v>
      </c>
      <c r="V5457" s="5">
        <f>IFERROR(VALUE(TRIM(TelcoData2[[#This Row],[TotalCharges]])),"")</f>
        <v>129.55000000000001</v>
      </c>
      <c r="W5457">
        <f>IF(TelcoData2[[#This Row],[Churn]]="Yes",1,0)</f>
        <v>0</v>
      </c>
      <c r="X5457" t="str">
        <f>IF(TelcoData2[[#This Row],[tenure]]&lt;=12,"0-12 Months",
IF(TelcoData2[[#This Row],[tenure]]&lt;=24,"13-24 Months",
IF(TelcoData2[[#This Row],[tenure]]&lt;=36,"25-36 Months",
IF(TelcoData2[[#This Row],[tenure]]&lt;=48,"37-48 Months",
IF(TelcoData2[[#This Row],[tenure]]&lt;=60,"49-60 Months",
"61-72 Months")))))</f>
        <v>0-12 Months</v>
      </c>
    </row>
    <row r="5458" spans="1:24" x14ac:dyDescent="0.3">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s="5">
        <v>347.25</v>
      </c>
      <c r="U5458" t="s">
        <v>23</v>
      </c>
      <c r="V5458" s="5">
        <f>IFERROR(VALUE(TRIM(TelcoData2[[#This Row],[TotalCharges]])),"")</f>
        <v>347.25</v>
      </c>
      <c r="W5458">
        <f>IF(TelcoData2[[#This Row],[Churn]]="Yes",1,0)</f>
        <v>1</v>
      </c>
      <c r="X5458" t="str">
        <f>IF(TelcoData2[[#This Row],[tenure]]&lt;=12,"0-12 Months",
IF(TelcoData2[[#This Row],[tenure]]&lt;=24,"13-24 Months",
IF(TelcoData2[[#This Row],[tenure]]&lt;=36,"25-36 Months",
IF(TelcoData2[[#This Row],[tenure]]&lt;=48,"37-48 Months",
IF(TelcoData2[[#This Row],[tenure]]&lt;=60,"49-60 Months",
"61-72 Months")))))</f>
        <v>13-24 Months</v>
      </c>
    </row>
    <row r="5459" spans="1:24" x14ac:dyDescent="0.3">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s="5">
        <v>581.70000000000005</v>
      </c>
      <c r="U5459" t="s">
        <v>24</v>
      </c>
      <c r="V5459" s="5">
        <f>IFERROR(VALUE(TRIM(TelcoData2[[#This Row],[TotalCharges]])),"")</f>
        <v>581.70000000000005</v>
      </c>
      <c r="W5459">
        <f>IF(TelcoData2[[#This Row],[Churn]]="Yes",1,0)</f>
        <v>0</v>
      </c>
      <c r="X5459" t="str">
        <f>IF(TelcoData2[[#This Row],[tenure]]&lt;=12,"0-12 Months",
IF(TelcoData2[[#This Row],[tenure]]&lt;=24,"13-24 Months",
IF(TelcoData2[[#This Row],[tenure]]&lt;=36,"25-36 Months",
IF(TelcoData2[[#This Row],[tenure]]&lt;=48,"37-48 Months",
IF(TelcoData2[[#This Row],[tenure]]&lt;=60,"49-60 Months",
"61-72 Months")))))</f>
        <v>0-12 Months</v>
      </c>
    </row>
    <row r="5460" spans="1:24" x14ac:dyDescent="0.3">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s="5">
        <v>354.05</v>
      </c>
      <c r="U5460" t="s">
        <v>23</v>
      </c>
      <c r="V5460" s="5">
        <f>IFERROR(VALUE(TRIM(TelcoData2[[#This Row],[TotalCharges]])),"")</f>
        <v>354.05</v>
      </c>
      <c r="W5460">
        <f>IF(TelcoData2[[#This Row],[Churn]]="Yes",1,0)</f>
        <v>1</v>
      </c>
      <c r="X5460" t="str">
        <f>IF(TelcoData2[[#This Row],[tenure]]&lt;=12,"0-12 Months",
IF(TelcoData2[[#This Row],[tenure]]&lt;=24,"13-24 Months",
IF(TelcoData2[[#This Row],[tenure]]&lt;=36,"25-36 Months",
IF(TelcoData2[[#This Row],[tenure]]&lt;=48,"37-48 Months",
IF(TelcoData2[[#This Row],[tenure]]&lt;=60,"49-60 Months",
"61-72 Months")))))</f>
        <v>0-12 Months</v>
      </c>
    </row>
    <row r="5461" spans="1:24" x14ac:dyDescent="0.3">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s="5">
        <v>929.45</v>
      </c>
      <c r="U5461" t="s">
        <v>24</v>
      </c>
      <c r="V5461" s="5">
        <f>IFERROR(VALUE(TRIM(TelcoData2[[#This Row],[TotalCharges]])),"")</f>
        <v>929.45</v>
      </c>
      <c r="W5461">
        <f>IF(TelcoData2[[#This Row],[Churn]]="Yes",1,0)</f>
        <v>0</v>
      </c>
      <c r="X5461" t="str">
        <f>IF(TelcoData2[[#This Row],[tenure]]&lt;=12,"0-12 Months",
IF(TelcoData2[[#This Row],[tenure]]&lt;=24,"13-24 Months",
IF(TelcoData2[[#This Row],[tenure]]&lt;=36,"25-36 Months",
IF(TelcoData2[[#This Row],[tenure]]&lt;=48,"37-48 Months",
IF(TelcoData2[[#This Row],[tenure]]&lt;=60,"49-60 Months",
"61-72 Months")))))</f>
        <v>0-12 Months</v>
      </c>
    </row>
    <row r="5462" spans="1:24" x14ac:dyDescent="0.3">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s="5">
        <v>679</v>
      </c>
      <c r="U5462" t="s">
        <v>24</v>
      </c>
      <c r="V5462" s="5">
        <f>IFERROR(VALUE(TRIM(TelcoData2[[#This Row],[TotalCharges]])),"")</f>
        <v>679</v>
      </c>
      <c r="W5462">
        <f>IF(TelcoData2[[#This Row],[Churn]]="Yes",1,0)</f>
        <v>0</v>
      </c>
      <c r="X5462" t="str">
        <f>IF(TelcoData2[[#This Row],[tenure]]&lt;=12,"0-12 Months",
IF(TelcoData2[[#This Row],[tenure]]&lt;=24,"13-24 Months",
IF(TelcoData2[[#This Row],[tenure]]&lt;=36,"25-36 Months",
IF(TelcoData2[[#This Row],[tenure]]&lt;=48,"37-48 Months",
IF(TelcoData2[[#This Row],[tenure]]&lt;=60,"49-60 Months",
"61-72 Months")))))</f>
        <v>25-36 Months</v>
      </c>
    </row>
    <row r="5463" spans="1:24" x14ac:dyDescent="0.3">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s="5">
        <v>3846.75</v>
      </c>
      <c r="U5463" t="s">
        <v>24</v>
      </c>
      <c r="V5463" s="5">
        <f>IFERROR(VALUE(TRIM(TelcoData2[[#This Row],[TotalCharges]])),"")</f>
        <v>3846.75</v>
      </c>
      <c r="W5463">
        <f>IF(TelcoData2[[#This Row],[Churn]]="Yes",1,0)</f>
        <v>0</v>
      </c>
      <c r="X5463" t="str">
        <f>IF(TelcoData2[[#This Row],[tenure]]&lt;=12,"0-12 Months",
IF(TelcoData2[[#This Row],[tenure]]&lt;=24,"13-24 Months",
IF(TelcoData2[[#This Row],[tenure]]&lt;=36,"25-36 Months",
IF(TelcoData2[[#This Row],[tenure]]&lt;=48,"37-48 Months",
IF(TelcoData2[[#This Row],[tenure]]&lt;=60,"49-60 Months",
"61-72 Months")))))</f>
        <v>61-72 Months</v>
      </c>
    </row>
    <row r="5464" spans="1:24" x14ac:dyDescent="0.3">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s="5">
        <v>4480.7</v>
      </c>
      <c r="U5464" t="s">
        <v>24</v>
      </c>
      <c r="V5464" s="5">
        <f>IFERROR(VALUE(TRIM(TelcoData2[[#This Row],[TotalCharges]])),"")</f>
        <v>4480.7</v>
      </c>
      <c r="W5464">
        <f>IF(TelcoData2[[#This Row],[Churn]]="Yes",1,0)</f>
        <v>0</v>
      </c>
      <c r="X5464" t="str">
        <f>IF(TelcoData2[[#This Row],[tenure]]&lt;=12,"0-12 Months",
IF(TelcoData2[[#This Row],[tenure]]&lt;=24,"13-24 Months",
IF(TelcoData2[[#This Row],[tenure]]&lt;=36,"25-36 Months",
IF(TelcoData2[[#This Row],[tenure]]&lt;=48,"37-48 Months",
IF(TelcoData2[[#This Row],[tenure]]&lt;=60,"49-60 Months",
"61-72 Months")))))</f>
        <v>61-72 Months</v>
      </c>
    </row>
    <row r="5465" spans="1:24" x14ac:dyDescent="0.3">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s="5">
        <v>44.35</v>
      </c>
      <c r="U5465" t="s">
        <v>23</v>
      </c>
      <c r="V5465" s="5">
        <f>IFERROR(VALUE(TRIM(TelcoData2[[#This Row],[TotalCharges]])),"")</f>
        <v>44.35</v>
      </c>
      <c r="W5465">
        <f>IF(TelcoData2[[#This Row],[Churn]]="Yes",1,0)</f>
        <v>1</v>
      </c>
      <c r="X5465" t="str">
        <f>IF(TelcoData2[[#This Row],[tenure]]&lt;=12,"0-12 Months",
IF(TelcoData2[[#This Row],[tenure]]&lt;=24,"13-24 Months",
IF(TelcoData2[[#This Row],[tenure]]&lt;=36,"25-36 Months",
IF(TelcoData2[[#This Row],[tenure]]&lt;=48,"37-48 Months",
IF(TelcoData2[[#This Row],[tenure]]&lt;=60,"49-60 Months",
"61-72 Months")))))</f>
        <v>0-12 Months</v>
      </c>
    </row>
    <row r="5466" spans="1:24" x14ac:dyDescent="0.3">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s="5">
        <v>499.4</v>
      </c>
      <c r="U5466" t="s">
        <v>24</v>
      </c>
      <c r="V5466" s="5">
        <f>IFERROR(VALUE(TRIM(TelcoData2[[#This Row],[TotalCharges]])),"")</f>
        <v>499.4</v>
      </c>
      <c r="W5466">
        <f>IF(TelcoData2[[#This Row],[Churn]]="Yes",1,0)</f>
        <v>0</v>
      </c>
      <c r="X5466" t="str">
        <f>IF(TelcoData2[[#This Row],[tenure]]&lt;=12,"0-12 Months",
IF(TelcoData2[[#This Row],[tenure]]&lt;=24,"13-24 Months",
IF(TelcoData2[[#This Row],[tenure]]&lt;=36,"25-36 Months",
IF(TelcoData2[[#This Row],[tenure]]&lt;=48,"37-48 Months",
IF(TelcoData2[[#This Row],[tenure]]&lt;=60,"49-60 Months",
"61-72 Months")))))</f>
        <v>25-36 Months</v>
      </c>
    </row>
    <row r="5467" spans="1:24" x14ac:dyDescent="0.3">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s="5">
        <v>1553.2</v>
      </c>
      <c r="U5467" t="s">
        <v>24</v>
      </c>
      <c r="V5467" s="5">
        <f>IFERROR(VALUE(TRIM(TelcoData2[[#This Row],[TotalCharges]])),"")</f>
        <v>1553.2</v>
      </c>
      <c r="W5467">
        <f>IF(TelcoData2[[#This Row],[Churn]]="Yes",1,0)</f>
        <v>0</v>
      </c>
      <c r="X5467" t="str">
        <f>IF(TelcoData2[[#This Row],[tenure]]&lt;=12,"0-12 Months",
IF(TelcoData2[[#This Row],[tenure]]&lt;=24,"13-24 Months",
IF(TelcoData2[[#This Row],[tenure]]&lt;=36,"25-36 Months",
IF(TelcoData2[[#This Row],[tenure]]&lt;=48,"37-48 Months",
IF(TelcoData2[[#This Row],[tenure]]&lt;=60,"49-60 Months",
"61-72 Months")))))</f>
        <v>25-36 Months</v>
      </c>
    </row>
    <row r="5468" spans="1:24" x14ac:dyDescent="0.3">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s="5">
        <v>219.5</v>
      </c>
      <c r="U5468" t="s">
        <v>24</v>
      </c>
      <c r="V5468" s="5">
        <f>IFERROR(VALUE(TRIM(TelcoData2[[#This Row],[TotalCharges]])),"")</f>
        <v>219.5</v>
      </c>
      <c r="W5468">
        <f>IF(TelcoData2[[#This Row],[Churn]]="Yes",1,0)</f>
        <v>0</v>
      </c>
      <c r="X5468" t="str">
        <f>IF(TelcoData2[[#This Row],[tenure]]&lt;=12,"0-12 Months",
IF(TelcoData2[[#This Row],[tenure]]&lt;=24,"13-24 Months",
IF(TelcoData2[[#This Row],[tenure]]&lt;=36,"25-36 Months",
IF(TelcoData2[[#This Row],[tenure]]&lt;=48,"37-48 Months",
IF(TelcoData2[[#This Row],[tenure]]&lt;=60,"49-60 Months",
"61-72 Months")))))</f>
        <v>0-12 Months</v>
      </c>
    </row>
    <row r="5469" spans="1:24" x14ac:dyDescent="0.3">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s="5">
        <v>5311.85</v>
      </c>
      <c r="U5469" t="s">
        <v>24</v>
      </c>
      <c r="V5469" s="5">
        <f>IFERROR(VALUE(TRIM(TelcoData2[[#This Row],[TotalCharges]])),"")</f>
        <v>5311.85</v>
      </c>
      <c r="W5469">
        <f>IF(TelcoData2[[#This Row],[Churn]]="Yes",1,0)</f>
        <v>0</v>
      </c>
      <c r="X5469" t="str">
        <f>IF(TelcoData2[[#This Row],[tenure]]&lt;=12,"0-12 Months",
IF(TelcoData2[[#This Row],[tenure]]&lt;=24,"13-24 Months",
IF(TelcoData2[[#This Row],[tenure]]&lt;=36,"25-36 Months",
IF(TelcoData2[[#This Row],[tenure]]&lt;=48,"37-48 Months",
IF(TelcoData2[[#This Row],[tenure]]&lt;=60,"49-60 Months",
"61-72 Months")))))</f>
        <v>49-60 Months</v>
      </c>
    </row>
    <row r="5470" spans="1:24" x14ac:dyDescent="0.3">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s="5">
        <v>586.04999999999995</v>
      </c>
      <c r="U5470" t="s">
        <v>23</v>
      </c>
      <c r="V5470" s="5">
        <f>IFERROR(VALUE(TRIM(TelcoData2[[#This Row],[TotalCharges]])),"")</f>
        <v>586.04999999999995</v>
      </c>
      <c r="W5470">
        <f>IF(TelcoData2[[#This Row],[Churn]]="Yes",1,0)</f>
        <v>1</v>
      </c>
      <c r="X5470" t="str">
        <f>IF(TelcoData2[[#This Row],[tenure]]&lt;=12,"0-12 Months",
IF(TelcoData2[[#This Row],[tenure]]&lt;=24,"13-24 Months",
IF(TelcoData2[[#This Row],[tenure]]&lt;=36,"25-36 Months",
IF(TelcoData2[[#This Row],[tenure]]&lt;=48,"37-48 Months",
IF(TelcoData2[[#This Row],[tenure]]&lt;=60,"49-60 Months",
"61-72 Months")))))</f>
        <v>0-12 Months</v>
      </c>
    </row>
    <row r="5471" spans="1:24" x14ac:dyDescent="0.3">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s="5">
        <v>2576.8000000000002</v>
      </c>
      <c r="U5471" t="s">
        <v>24</v>
      </c>
      <c r="V5471" s="5">
        <f>IFERROR(VALUE(TRIM(TelcoData2[[#This Row],[TotalCharges]])),"")</f>
        <v>2576.8000000000002</v>
      </c>
      <c r="W5471">
        <f>IF(TelcoData2[[#This Row],[Churn]]="Yes",1,0)</f>
        <v>0</v>
      </c>
      <c r="X5471" t="str">
        <f>IF(TelcoData2[[#This Row],[tenure]]&lt;=12,"0-12 Months",
IF(TelcoData2[[#This Row],[tenure]]&lt;=24,"13-24 Months",
IF(TelcoData2[[#This Row],[tenure]]&lt;=36,"25-36 Months",
IF(TelcoData2[[#This Row],[tenure]]&lt;=48,"37-48 Months",
IF(TelcoData2[[#This Row],[tenure]]&lt;=60,"49-60 Months",
"61-72 Months")))))</f>
        <v>25-36 Months</v>
      </c>
    </row>
    <row r="5472" spans="1:24" x14ac:dyDescent="0.3">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s="5">
        <v>6435.25</v>
      </c>
      <c r="U5472" t="s">
        <v>24</v>
      </c>
      <c r="V5472" s="5">
        <f>IFERROR(VALUE(TRIM(TelcoData2[[#This Row],[TotalCharges]])),"")</f>
        <v>6435.25</v>
      </c>
      <c r="W5472">
        <f>IF(TelcoData2[[#This Row],[Churn]]="Yes",1,0)</f>
        <v>0</v>
      </c>
      <c r="X5472" t="str">
        <f>IF(TelcoData2[[#This Row],[tenure]]&lt;=12,"0-12 Months",
IF(TelcoData2[[#This Row],[tenure]]&lt;=24,"13-24 Months",
IF(TelcoData2[[#This Row],[tenure]]&lt;=36,"25-36 Months",
IF(TelcoData2[[#This Row],[tenure]]&lt;=48,"37-48 Months",
IF(TelcoData2[[#This Row],[tenure]]&lt;=60,"49-60 Months",
"61-72 Months")))))</f>
        <v>61-72 Months</v>
      </c>
    </row>
    <row r="5473" spans="1:24" x14ac:dyDescent="0.3">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s="5">
        <v>1993.25</v>
      </c>
      <c r="U5473" t="s">
        <v>24</v>
      </c>
      <c r="V5473" s="5">
        <f>IFERROR(VALUE(TRIM(TelcoData2[[#This Row],[TotalCharges]])),"")</f>
        <v>1993.25</v>
      </c>
      <c r="W5473">
        <f>IF(TelcoData2[[#This Row],[Churn]]="Yes",1,0)</f>
        <v>0</v>
      </c>
      <c r="X5473" t="str">
        <f>IF(TelcoData2[[#This Row],[tenure]]&lt;=12,"0-12 Months",
IF(TelcoData2[[#This Row],[tenure]]&lt;=24,"13-24 Months",
IF(TelcoData2[[#This Row],[tenure]]&lt;=36,"25-36 Months",
IF(TelcoData2[[#This Row],[tenure]]&lt;=48,"37-48 Months",
IF(TelcoData2[[#This Row],[tenure]]&lt;=60,"49-60 Months",
"61-72 Months")))))</f>
        <v>25-36 Months</v>
      </c>
    </row>
    <row r="5474" spans="1:24" x14ac:dyDescent="0.3">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s="5">
        <v>1923.85</v>
      </c>
      <c r="U5474" t="s">
        <v>24</v>
      </c>
      <c r="V5474" s="5">
        <f>IFERROR(VALUE(TRIM(TelcoData2[[#This Row],[TotalCharges]])),"")</f>
        <v>1923.85</v>
      </c>
      <c r="W5474">
        <f>IF(TelcoData2[[#This Row],[Churn]]="Yes",1,0)</f>
        <v>0</v>
      </c>
      <c r="X5474" t="str">
        <f>IF(TelcoData2[[#This Row],[tenure]]&lt;=12,"0-12 Months",
IF(TelcoData2[[#This Row],[tenure]]&lt;=24,"13-24 Months",
IF(TelcoData2[[#This Row],[tenure]]&lt;=36,"25-36 Months",
IF(TelcoData2[[#This Row],[tenure]]&lt;=48,"37-48 Months",
IF(TelcoData2[[#This Row],[tenure]]&lt;=60,"49-60 Months",
"61-72 Months")))))</f>
        <v>13-24 Months</v>
      </c>
    </row>
    <row r="5475" spans="1:24" x14ac:dyDescent="0.3">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s="5">
        <v>939.8</v>
      </c>
      <c r="U5475" t="s">
        <v>24</v>
      </c>
      <c r="V5475" s="5">
        <f>IFERROR(VALUE(TRIM(TelcoData2[[#This Row],[TotalCharges]])),"")</f>
        <v>939.8</v>
      </c>
      <c r="W5475">
        <f>IF(TelcoData2[[#This Row],[Churn]]="Yes",1,0)</f>
        <v>0</v>
      </c>
      <c r="X5475" t="str">
        <f>IF(TelcoData2[[#This Row],[tenure]]&lt;=12,"0-12 Months",
IF(TelcoData2[[#This Row],[tenure]]&lt;=24,"13-24 Months",
IF(TelcoData2[[#This Row],[tenure]]&lt;=36,"25-36 Months",
IF(TelcoData2[[#This Row],[tenure]]&lt;=48,"37-48 Months",
IF(TelcoData2[[#This Row],[tenure]]&lt;=60,"49-60 Months",
"61-72 Months")))))</f>
        <v>13-24 Months</v>
      </c>
    </row>
    <row r="5476" spans="1:24" x14ac:dyDescent="0.3">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s="5">
        <v>84.6</v>
      </c>
      <c r="U5476" t="s">
        <v>24</v>
      </c>
      <c r="V5476" s="5">
        <f>IFERROR(VALUE(TRIM(TelcoData2[[#This Row],[TotalCharges]])),"")</f>
        <v>84.6</v>
      </c>
      <c r="W5476">
        <f>IF(TelcoData2[[#This Row],[Churn]]="Yes",1,0)</f>
        <v>0</v>
      </c>
      <c r="X5476" t="str">
        <f>IF(TelcoData2[[#This Row],[tenure]]&lt;=12,"0-12 Months",
IF(TelcoData2[[#This Row],[tenure]]&lt;=24,"13-24 Months",
IF(TelcoData2[[#This Row],[tenure]]&lt;=36,"25-36 Months",
IF(TelcoData2[[#This Row],[tenure]]&lt;=48,"37-48 Months",
IF(TelcoData2[[#This Row],[tenure]]&lt;=60,"49-60 Months",
"61-72 Months")))))</f>
        <v>0-12 Months</v>
      </c>
    </row>
    <row r="5477" spans="1:24" x14ac:dyDescent="0.3">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s="5">
        <v>3092.65</v>
      </c>
      <c r="U5477" t="s">
        <v>23</v>
      </c>
      <c r="V5477" s="5">
        <f>IFERROR(VALUE(TRIM(TelcoData2[[#This Row],[TotalCharges]])),"")</f>
        <v>3092.65</v>
      </c>
      <c r="W5477">
        <f>IF(TelcoData2[[#This Row],[Churn]]="Yes",1,0)</f>
        <v>1</v>
      </c>
      <c r="X5477" t="str">
        <f>IF(TelcoData2[[#This Row],[tenure]]&lt;=12,"0-12 Months",
IF(TelcoData2[[#This Row],[tenure]]&lt;=24,"13-24 Months",
IF(TelcoData2[[#This Row],[tenure]]&lt;=36,"25-36 Months",
IF(TelcoData2[[#This Row],[tenure]]&lt;=48,"37-48 Months",
IF(TelcoData2[[#This Row],[tenure]]&lt;=60,"49-60 Months",
"61-72 Months")))))</f>
        <v>49-60 Months</v>
      </c>
    </row>
    <row r="5478" spans="1:24" x14ac:dyDescent="0.3">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s="5">
        <v>415.55</v>
      </c>
      <c r="U5478" t="s">
        <v>23</v>
      </c>
      <c r="V5478" s="5">
        <f>IFERROR(VALUE(TRIM(TelcoData2[[#This Row],[TotalCharges]])),"")</f>
        <v>415.55</v>
      </c>
      <c r="W5478">
        <f>IF(TelcoData2[[#This Row],[Churn]]="Yes",1,0)</f>
        <v>1</v>
      </c>
      <c r="X5478" t="str">
        <f>IF(TelcoData2[[#This Row],[tenure]]&lt;=12,"0-12 Months",
IF(TelcoData2[[#This Row],[tenure]]&lt;=24,"13-24 Months",
IF(TelcoData2[[#This Row],[tenure]]&lt;=36,"25-36 Months",
IF(TelcoData2[[#This Row],[tenure]]&lt;=48,"37-48 Months",
IF(TelcoData2[[#This Row],[tenure]]&lt;=60,"49-60 Months",
"61-72 Months")))))</f>
        <v>0-12 Months</v>
      </c>
    </row>
    <row r="5479" spans="1:24" x14ac:dyDescent="0.3">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s="5">
        <v>5986.55</v>
      </c>
      <c r="U5479" t="s">
        <v>24</v>
      </c>
      <c r="V5479" s="5">
        <f>IFERROR(VALUE(TRIM(TelcoData2[[#This Row],[TotalCharges]])),"")</f>
        <v>5986.55</v>
      </c>
      <c r="W5479">
        <f>IF(TelcoData2[[#This Row],[Churn]]="Yes",1,0)</f>
        <v>0</v>
      </c>
      <c r="X5479" t="str">
        <f>IF(TelcoData2[[#This Row],[tenure]]&lt;=12,"0-12 Months",
IF(TelcoData2[[#This Row],[tenure]]&lt;=24,"13-24 Months",
IF(TelcoData2[[#This Row],[tenure]]&lt;=36,"25-36 Months",
IF(TelcoData2[[#This Row],[tenure]]&lt;=48,"37-48 Months",
IF(TelcoData2[[#This Row],[tenure]]&lt;=60,"49-60 Months",
"61-72 Months")))))</f>
        <v>61-72 Months</v>
      </c>
    </row>
    <row r="5480" spans="1:24" x14ac:dyDescent="0.3">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s="5">
        <v>5487</v>
      </c>
      <c r="U5480" t="s">
        <v>24</v>
      </c>
      <c r="V5480" s="5">
        <f>IFERROR(VALUE(TRIM(TelcoData2[[#This Row],[TotalCharges]])),"")</f>
        <v>5487</v>
      </c>
      <c r="W5480">
        <f>IF(TelcoData2[[#This Row],[Churn]]="Yes",1,0)</f>
        <v>0</v>
      </c>
      <c r="X5480" t="str">
        <f>IF(TelcoData2[[#This Row],[tenure]]&lt;=12,"0-12 Months",
IF(TelcoData2[[#This Row],[tenure]]&lt;=24,"13-24 Months",
IF(TelcoData2[[#This Row],[tenure]]&lt;=36,"25-36 Months",
IF(TelcoData2[[#This Row],[tenure]]&lt;=48,"37-48 Months",
IF(TelcoData2[[#This Row],[tenure]]&lt;=60,"49-60 Months",
"61-72 Months")))))</f>
        <v>49-60 Months</v>
      </c>
    </row>
    <row r="5481" spans="1:24" x14ac:dyDescent="0.3">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s="5">
        <v>651.5</v>
      </c>
      <c r="U5481" t="s">
        <v>24</v>
      </c>
      <c r="V5481" s="5">
        <f>IFERROR(VALUE(TRIM(TelcoData2[[#This Row],[TotalCharges]])),"")</f>
        <v>651.5</v>
      </c>
      <c r="W5481">
        <f>IF(TelcoData2[[#This Row],[Churn]]="Yes",1,0)</f>
        <v>0</v>
      </c>
      <c r="X5481" t="str">
        <f>IF(TelcoData2[[#This Row],[tenure]]&lt;=12,"0-12 Months",
IF(TelcoData2[[#This Row],[tenure]]&lt;=24,"13-24 Months",
IF(TelcoData2[[#This Row],[tenure]]&lt;=36,"25-36 Months",
IF(TelcoData2[[#This Row],[tenure]]&lt;=48,"37-48 Months",
IF(TelcoData2[[#This Row],[tenure]]&lt;=60,"49-60 Months",
"61-72 Months")))))</f>
        <v>0-12 Months</v>
      </c>
    </row>
    <row r="5482" spans="1:24" x14ac:dyDescent="0.3">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s="5">
        <v>45.4</v>
      </c>
      <c r="U5482" t="s">
        <v>24</v>
      </c>
      <c r="V5482" s="5">
        <f>IFERROR(VALUE(TRIM(TelcoData2[[#This Row],[TotalCharges]])),"")</f>
        <v>45.4</v>
      </c>
      <c r="W5482">
        <f>IF(TelcoData2[[#This Row],[Churn]]="Yes",1,0)</f>
        <v>0</v>
      </c>
      <c r="X5482" t="str">
        <f>IF(TelcoData2[[#This Row],[tenure]]&lt;=12,"0-12 Months",
IF(TelcoData2[[#This Row],[tenure]]&lt;=24,"13-24 Months",
IF(TelcoData2[[#This Row],[tenure]]&lt;=36,"25-36 Months",
IF(TelcoData2[[#This Row],[tenure]]&lt;=48,"37-48 Months",
IF(TelcoData2[[#This Row],[tenure]]&lt;=60,"49-60 Months",
"61-72 Months")))))</f>
        <v>0-12 Months</v>
      </c>
    </row>
    <row r="5483" spans="1:24" x14ac:dyDescent="0.3">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s="5">
        <v>73.650000000000006</v>
      </c>
      <c r="U5483" t="s">
        <v>23</v>
      </c>
      <c r="V5483" s="5">
        <f>IFERROR(VALUE(TRIM(TelcoData2[[#This Row],[TotalCharges]])),"")</f>
        <v>73.650000000000006</v>
      </c>
      <c r="W5483">
        <f>IF(TelcoData2[[#This Row],[Churn]]="Yes",1,0)</f>
        <v>1</v>
      </c>
      <c r="X5483" t="str">
        <f>IF(TelcoData2[[#This Row],[tenure]]&lt;=12,"0-12 Months",
IF(TelcoData2[[#This Row],[tenure]]&lt;=24,"13-24 Months",
IF(TelcoData2[[#This Row],[tenure]]&lt;=36,"25-36 Months",
IF(TelcoData2[[#This Row],[tenure]]&lt;=48,"37-48 Months",
IF(TelcoData2[[#This Row],[tenure]]&lt;=60,"49-60 Months",
"61-72 Months")))))</f>
        <v>0-12 Months</v>
      </c>
    </row>
    <row r="5484" spans="1:24" x14ac:dyDescent="0.3">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s="5">
        <v>2405.0500000000002</v>
      </c>
      <c r="U5484" t="s">
        <v>23</v>
      </c>
      <c r="V5484" s="5">
        <f>IFERROR(VALUE(TRIM(TelcoData2[[#This Row],[TotalCharges]])),"")</f>
        <v>2405.0500000000002</v>
      </c>
      <c r="W5484">
        <f>IF(TelcoData2[[#This Row],[Churn]]="Yes",1,0)</f>
        <v>1</v>
      </c>
      <c r="X5484" t="str">
        <f>IF(TelcoData2[[#This Row],[tenure]]&lt;=12,"0-12 Months",
IF(TelcoData2[[#This Row],[tenure]]&lt;=24,"13-24 Months",
IF(TelcoData2[[#This Row],[tenure]]&lt;=36,"25-36 Months",
IF(TelcoData2[[#This Row],[tenure]]&lt;=48,"37-48 Months",
IF(TelcoData2[[#This Row],[tenure]]&lt;=60,"49-60 Months",
"61-72 Months")))))</f>
        <v>25-36 Months</v>
      </c>
    </row>
    <row r="5485" spans="1:24" x14ac:dyDescent="0.3">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s="5">
        <v>4458.1499999999996</v>
      </c>
      <c r="U5485" t="s">
        <v>23</v>
      </c>
      <c r="V5485" s="5">
        <f>IFERROR(VALUE(TRIM(TelcoData2[[#This Row],[TotalCharges]])),"")</f>
        <v>4458.1499999999996</v>
      </c>
      <c r="W5485">
        <f>IF(TelcoData2[[#This Row],[Churn]]="Yes",1,0)</f>
        <v>1</v>
      </c>
      <c r="X5485" t="str">
        <f>IF(TelcoData2[[#This Row],[tenure]]&lt;=12,"0-12 Months",
IF(TelcoData2[[#This Row],[tenure]]&lt;=24,"13-24 Months",
IF(TelcoData2[[#This Row],[tenure]]&lt;=36,"25-36 Months",
IF(TelcoData2[[#This Row],[tenure]]&lt;=48,"37-48 Months",
IF(TelcoData2[[#This Row],[tenure]]&lt;=60,"49-60 Months",
"61-72 Months")))))</f>
        <v>49-60 Months</v>
      </c>
    </row>
    <row r="5486" spans="1:24" x14ac:dyDescent="0.3">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s="5">
        <v>6856.45</v>
      </c>
      <c r="U5486" t="s">
        <v>24</v>
      </c>
      <c r="V5486" s="5">
        <f>IFERROR(VALUE(TRIM(TelcoData2[[#This Row],[TotalCharges]])),"")</f>
        <v>6856.45</v>
      </c>
      <c r="W5486">
        <f>IF(TelcoData2[[#This Row],[Churn]]="Yes",1,0)</f>
        <v>0</v>
      </c>
      <c r="X5486" t="str">
        <f>IF(TelcoData2[[#This Row],[tenure]]&lt;=12,"0-12 Months",
IF(TelcoData2[[#This Row],[tenure]]&lt;=24,"13-24 Months",
IF(TelcoData2[[#This Row],[tenure]]&lt;=36,"25-36 Months",
IF(TelcoData2[[#This Row],[tenure]]&lt;=48,"37-48 Months",
IF(TelcoData2[[#This Row],[tenure]]&lt;=60,"49-60 Months",
"61-72 Months")))))</f>
        <v>61-72 Months</v>
      </c>
    </row>
    <row r="5487" spans="1:24" x14ac:dyDescent="0.3">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s="5">
        <v>50.75</v>
      </c>
      <c r="U5487" t="s">
        <v>24</v>
      </c>
      <c r="V5487" s="5">
        <f>IFERROR(VALUE(TRIM(TelcoData2[[#This Row],[TotalCharges]])),"")</f>
        <v>50.75</v>
      </c>
      <c r="W5487">
        <f>IF(TelcoData2[[#This Row],[Churn]]="Yes",1,0)</f>
        <v>0</v>
      </c>
      <c r="X5487" t="str">
        <f>IF(TelcoData2[[#This Row],[tenure]]&lt;=12,"0-12 Months",
IF(TelcoData2[[#This Row],[tenure]]&lt;=24,"13-24 Months",
IF(TelcoData2[[#This Row],[tenure]]&lt;=36,"25-36 Months",
IF(TelcoData2[[#This Row],[tenure]]&lt;=48,"37-48 Months",
IF(TelcoData2[[#This Row],[tenure]]&lt;=60,"49-60 Months",
"61-72 Months")))))</f>
        <v>0-12 Months</v>
      </c>
    </row>
    <row r="5488" spans="1:24" x14ac:dyDescent="0.3">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s="5">
        <v>4735.2</v>
      </c>
      <c r="U5488" t="s">
        <v>24</v>
      </c>
      <c r="V5488" s="5">
        <f>IFERROR(VALUE(TRIM(TelcoData2[[#This Row],[TotalCharges]])),"")</f>
        <v>4735.2</v>
      </c>
      <c r="W5488">
        <f>IF(TelcoData2[[#This Row],[Churn]]="Yes",1,0)</f>
        <v>0</v>
      </c>
      <c r="X5488" t="str">
        <f>IF(TelcoData2[[#This Row],[tenure]]&lt;=12,"0-12 Months",
IF(TelcoData2[[#This Row],[tenure]]&lt;=24,"13-24 Months",
IF(TelcoData2[[#This Row],[tenure]]&lt;=36,"25-36 Months",
IF(TelcoData2[[#This Row],[tenure]]&lt;=48,"37-48 Months",
IF(TelcoData2[[#This Row],[tenure]]&lt;=60,"49-60 Months",
"61-72 Months")))))</f>
        <v>49-60 Months</v>
      </c>
    </row>
    <row r="5489" spans="1:24" x14ac:dyDescent="0.3">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s="5">
        <v>682.15</v>
      </c>
      <c r="U5489" t="s">
        <v>24</v>
      </c>
      <c r="V5489" s="5">
        <f>IFERROR(VALUE(TRIM(TelcoData2[[#This Row],[TotalCharges]])),"")</f>
        <v>682.15</v>
      </c>
      <c r="W5489">
        <f>IF(TelcoData2[[#This Row],[Churn]]="Yes",1,0)</f>
        <v>0</v>
      </c>
      <c r="X5489" t="str">
        <f>IF(TelcoData2[[#This Row],[tenure]]&lt;=12,"0-12 Months",
IF(TelcoData2[[#This Row],[tenure]]&lt;=24,"13-24 Months",
IF(TelcoData2[[#This Row],[tenure]]&lt;=36,"25-36 Months",
IF(TelcoData2[[#This Row],[tenure]]&lt;=48,"37-48 Months",
IF(TelcoData2[[#This Row],[tenure]]&lt;=60,"49-60 Months",
"61-72 Months")))))</f>
        <v>25-36 Months</v>
      </c>
    </row>
    <row r="5490" spans="1:24" x14ac:dyDescent="0.3">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s="5">
        <v>4525.8</v>
      </c>
      <c r="U5490" t="s">
        <v>24</v>
      </c>
      <c r="V5490" s="5">
        <f>IFERROR(VALUE(TRIM(TelcoData2[[#This Row],[TotalCharges]])),"")</f>
        <v>4525.8</v>
      </c>
      <c r="W5490">
        <f>IF(TelcoData2[[#This Row],[Churn]]="Yes",1,0)</f>
        <v>0</v>
      </c>
      <c r="X5490" t="str">
        <f>IF(TelcoData2[[#This Row],[tenure]]&lt;=12,"0-12 Months",
IF(TelcoData2[[#This Row],[tenure]]&lt;=24,"13-24 Months",
IF(TelcoData2[[#This Row],[tenure]]&lt;=36,"25-36 Months",
IF(TelcoData2[[#This Row],[tenure]]&lt;=48,"37-48 Months",
IF(TelcoData2[[#This Row],[tenure]]&lt;=60,"49-60 Months",
"61-72 Months")))))</f>
        <v>37-48 Months</v>
      </c>
    </row>
    <row r="5491" spans="1:24" x14ac:dyDescent="0.3">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s="5">
        <v>321.05</v>
      </c>
      <c r="U5491" t="s">
        <v>24</v>
      </c>
      <c r="V5491" s="5">
        <f>IFERROR(VALUE(TRIM(TelcoData2[[#This Row],[TotalCharges]])),"")</f>
        <v>321.05</v>
      </c>
      <c r="W5491">
        <f>IF(TelcoData2[[#This Row],[Churn]]="Yes",1,0)</f>
        <v>0</v>
      </c>
      <c r="X5491" t="str">
        <f>IF(TelcoData2[[#This Row],[tenure]]&lt;=12,"0-12 Months",
IF(TelcoData2[[#This Row],[tenure]]&lt;=24,"13-24 Months",
IF(TelcoData2[[#This Row],[tenure]]&lt;=36,"25-36 Months",
IF(TelcoData2[[#This Row],[tenure]]&lt;=48,"37-48 Months",
IF(TelcoData2[[#This Row],[tenure]]&lt;=60,"49-60 Months",
"61-72 Months")))))</f>
        <v>0-12 Months</v>
      </c>
    </row>
    <row r="5492" spans="1:24" x14ac:dyDescent="0.3">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s="5">
        <v>335.65</v>
      </c>
      <c r="U5492" t="s">
        <v>24</v>
      </c>
      <c r="V5492" s="5">
        <f>IFERROR(VALUE(TRIM(TelcoData2[[#This Row],[TotalCharges]])),"")</f>
        <v>335.65</v>
      </c>
      <c r="W5492">
        <f>IF(TelcoData2[[#This Row],[Churn]]="Yes",1,0)</f>
        <v>0</v>
      </c>
      <c r="X5492" t="str">
        <f>IF(TelcoData2[[#This Row],[tenure]]&lt;=12,"0-12 Months",
IF(TelcoData2[[#This Row],[tenure]]&lt;=24,"13-24 Months",
IF(TelcoData2[[#This Row],[tenure]]&lt;=36,"25-36 Months",
IF(TelcoData2[[#This Row],[tenure]]&lt;=48,"37-48 Months",
IF(TelcoData2[[#This Row],[tenure]]&lt;=60,"49-60 Months",
"61-72 Months")))))</f>
        <v>0-12 Months</v>
      </c>
    </row>
    <row r="5493" spans="1:24" x14ac:dyDescent="0.3">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s="5">
        <v>1424.4</v>
      </c>
      <c r="U5493" t="s">
        <v>24</v>
      </c>
      <c r="V5493" s="5">
        <f>IFERROR(VALUE(TRIM(TelcoData2[[#This Row],[TotalCharges]])),"")</f>
        <v>1424.4</v>
      </c>
      <c r="W5493">
        <f>IF(TelcoData2[[#This Row],[Churn]]="Yes",1,0)</f>
        <v>0</v>
      </c>
      <c r="X5493" t="str">
        <f>IF(TelcoData2[[#This Row],[tenure]]&lt;=12,"0-12 Months",
IF(TelcoData2[[#This Row],[tenure]]&lt;=24,"13-24 Months",
IF(TelcoData2[[#This Row],[tenure]]&lt;=36,"25-36 Months",
IF(TelcoData2[[#This Row],[tenure]]&lt;=48,"37-48 Months",
IF(TelcoData2[[#This Row],[tenure]]&lt;=60,"49-60 Months",
"61-72 Months")))))</f>
        <v>13-24 Months</v>
      </c>
    </row>
    <row r="5494" spans="1:24" x14ac:dyDescent="0.3">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s="5">
        <v>1748.55</v>
      </c>
      <c r="U5494" t="s">
        <v>24</v>
      </c>
      <c r="V5494" s="5">
        <f>IFERROR(VALUE(TRIM(TelcoData2[[#This Row],[TotalCharges]])),"")</f>
        <v>1748.55</v>
      </c>
      <c r="W5494">
        <f>IF(TelcoData2[[#This Row],[Churn]]="Yes",1,0)</f>
        <v>0</v>
      </c>
      <c r="X5494" t="str">
        <f>IF(TelcoData2[[#This Row],[tenure]]&lt;=12,"0-12 Months",
IF(TelcoData2[[#This Row],[tenure]]&lt;=24,"13-24 Months",
IF(TelcoData2[[#This Row],[tenure]]&lt;=36,"25-36 Months",
IF(TelcoData2[[#This Row],[tenure]]&lt;=48,"37-48 Months",
IF(TelcoData2[[#This Row],[tenure]]&lt;=60,"49-60 Months",
"61-72 Months")))))</f>
        <v>61-72 Months</v>
      </c>
    </row>
    <row r="5495" spans="1:24" x14ac:dyDescent="0.3">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s="5">
        <v>474.9</v>
      </c>
      <c r="U5495" t="s">
        <v>23</v>
      </c>
      <c r="V5495" s="5">
        <f>IFERROR(VALUE(TRIM(TelcoData2[[#This Row],[TotalCharges]])),"")</f>
        <v>474.9</v>
      </c>
      <c r="W5495">
        <f>IF(TelcoData2[[#This Row],[Churn]]="Yes",1,0)</f>
        <v>1</v>
      </c>
      <c r="X5495" t="str">
        <f>IF(TelcoData2[[#This Row],[tenure]]&lt;=12,"0-12 Months",
IF(TelcoData2[[#This Row],[tenure]]&lt;=24,"13-24 Months",
IF(TelcoData2[[#This Row],[tenure]]&lt;=36,"25-36 Months",
IF(TelcoData2[[#This Row],[tenure]]&lt;=48,"37-48 Months",
IF(TelcoData2[[#This Row],[tenure]]&lt;=60,"49-60 Months",
"61-72 Months")))))</f>
        <v>0-12 Months</v>
      </c>
    </row>
    <row r="5496" spans="1:24" x14ac:dyDescent="0.3">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s="5">
        <v>668.4</v>
      </c>
      <c r="U5496" t="s">
        <v>23</v>
      </c>
      <c r="V5496" s="5">
        <f>IFERROR(VALUE(TRIM(TelcoData2[[#This Row],[TotalCharges]])),"")</f>
        <v>668.4</v>
      </c>
      <c r="W5496">
        <f>IF(TelcoData2[[#This Row],[Churn]]="Yes",1,0)</f>
        <v>1</v>
      </c>
      <c r="X5496" t="str">
        <f>IF(TelcoData2[[#This Row],[tenure]]&lt;=12,"0-12 Months",
IF(TelcoData2[[#This Row],[tenure]]&lt;=24,"13-24 Months",
IF(TelcoData2[[#This Row],[tenure]]&lt;=36,"25-36 Months",
IF(TelcoData2[[#This Row],[tenure]]&lt;=48,"37-48 Months",
IF(TelcoData2[[#This Row],[tenure]]&lt;=60,"49-60 Months",
"61-72 Months")))))</f>
        <v>0-12 Months</v>
      </c>
    </row>
    <row r="5497" spans="1:24" x14ac:dyDescent="0.3">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s="5">
        <v>926.25</v>
      </c>
      <c r="U5497" t="s">
        <v>23</v>
      </c>
      <c r="V5497" s="5">
        <f>IFERROR(VALUE(TRIM(TelcoData2[[#This Row],[TotalCharges]])),"")</f>
        <v>926.25</v>
      </c>
      <c r="W5497">
        <f>IF(TelcoData2[[#This Row],[Churn]]="Yes",1,0)</f>
        <v>1</v>
      </c>
      <c r="X5497" t="str">
        <f>IF(TelcoData2[[#This Row],[tenure]]&lt;=12,"0-12 Months",
IF(TelcoData2[[#This Row],[tenure]]&lt;=24,"13-24 Months",
IF(TelcoData2[[#This Row],[tenure]]&lt;=36,"25-36 Months",
IF(TelcoData2[[#This Row],[tenure]]&lt;=48,"37-48 Months",
IF(TelcoData2[[#This Row],[tenure]]&lt;=60,"49-60 Months",
"61-72 Months")))))</f>
        <v>0-12 Months</v>
      </c>
    </row>
    <row r="5498" spans="1:24" x14ac:dyDescent="0.3">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s="5">
        <v>1077.95</v>
      </c>
      <c r="U5498" t="s">
        <v>24</v>
      </c>
      <c r="V5498" s="5">
        <f>IFERROR(VALUE(TRIM(TelcoData2[[#This Row],[TotalCharges]])),"")</f>
        <v>1077.95</v>
      </c>
      <c r="W5498">
        <f>IF(TelcoData2[[#This Row],[Churn]]="Yes",1,0)</f>
        <v>0</v>
      </c>
      <c r="X5498" t="str">
        <f>IF(TelcoData2[[#This Row],[tenure]]&lt;=12,"0-12 Months",
IF(TelcoData2[[#This Row],[tenure]]&lt;=24,"13-24 Months",
IF(TelcoData2[[#This Row],[tenure]]&lt;=36,"25-36 Months",
IF(TelcoData2[[#This Row],[tenure]]&lt;=48,"37-48 Months",
IF(TelcoData2[[#This Row],[tenure]]&lt;=60,"49-60 Months",
"61-72 Months")))))</f>
        <v>37-48 Months</v>
      </c>
    </row>
    <row r="5499" spans="1:24" x14ac:dyDescent="0.3">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s="5">
        <v>2541.25</v>
      </c>
      <c r="U5499" t="s">
        <v>23</v>
      </c>
      <c r="V5499" s="5">
        <f>IFERROR(VALUE(TRIM(TelcoData2[[#This Row],[TotalCharges]])),"")</f>
        <v>2541.25</v>
      </c>
      <c r="W5499">
        <f>IF(TelcoData2[[#This Row],[Churn]]="Yes",1,0)</f>
        <v>1</v>
      </c>
      <c r="X5499" t="str">
        <f>IF(TelcoData2[[#This Row],[tenure]]&lt;=12,"0-12 Months",
IF(TelcoData2[[#This Row],[tenure]]&lt;=24,"13-24 Months",
IF(TelcoData2[[#This Row],[tenure]]&lt;=36,"25-36 Months",
IF(TelcoData2[[#This Row],[tenure]]&lt;=48,"37-48 Months",
IF(TelcoData2[[#This Row],[tenure]]&lt;=60,"49-60 Months",
"61-72 Months")))))</f>
        <v>49-60 Months</v>
      </c>
    </row>
    <row r="5500" spans="1:24" x14ac:dyDescent="0.3">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s="5">
        <v>46</v>
      </c>
      <c r="U5500" t="s">
        <v>23</v>
      </c>
      <c r="V5500" s="5">
        <f>IFERROR(VALUE(TRIM(TelcoData2[[#This Row],[TotalCharges]])),"")</f>
        <v>46</v>
      </c>
      <c r="W5500">
        <f>IF(TelcoData2[[#This Row],[Churn]]="Yes",1,0)</f>
        <v>1</v>
      </c>
      <c r="X5500" t="str">
        <f>IF(TelcoData2[[#This Row],[tenure]]&lt;=12,"0-12 Months",
IF(TelcoData2[[#This Row],[tenure]]&lt;=24,"13-24 Months",
IF(TelcoData2[[#This Row],[tenure]]&lt;=36,"25-36 Months",
IF(TelcoData2[[#This Row],[tenure]]&lt;=48,"37-48 Months",
IF(TelcoData2[[#This Row],[tenure]]&lt;=60,"49-60 Months",
"61-72 Months")))))</f>
        <v>0-12 Months</v>
      </c>
    </row>
    <row r="5501" spans="1:24" x14ac:dyDescent="0.3">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s="5">
        <v>1156.0999999999999</v>
      </c>
      <c r="U5501" t="s">
        <v>23</v>
      </c>
      <c r="V5501" s="5">
        <f>IFERROR(VALUE(TRIM(TelcoData2[[#This Row],[TotalCharges]])),"")</f>
        <v>1156.0999999999999</v>
      </c>
      <c r="W5501">
        <f>IF(TelcoData2[[#This Row],[Churn]]="Yes",1,0)</f>
        <v>1</v>
      </c>
      <c r="X5501" t="str">
        <f>IF(TelcoData2[[#This Row],[tenure]]&lt;=12,"0-12 Months",
IF(TelcoData2[[#This Row],[tenure]]&lt;=24,"13-24 Months",
IF(TelcoData2[[#This Row],[tenure]]&lt;=36,"25-36 Months",
IF(TelcoData2[[#This Row],[tenure]]&lt;=48,"37-48 Months",
IF(TelcoData2[[#This Row],[tenure]]&lt;=60,"49-60 Months",
"61-72 Months")))))</f>
        <v>13-24 Months</v>
      </c>
    </row>
    <row r="5502" spans="1:24" x14ac:dyDescent="0.3">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s="5">
        <v>3694.45</v>
      </c>
      <c r="U5502" t="s">
        <v>24</v>
      </c>
      <c r="V5502" s="5">
        <f>IFERROR(VALUE(TRIM(TelcoData2[[#This Row],[TotalCharges]])),"")</f>
        <v>3694.45</v>
      </c>
      <c r="W5502">
        <f>IF(TelcoData2[[#This Row],[Churn]]="Yes",1,0)</f>
        <v>0</v>
      </c>
      <c r="X5502" t="str">
        <f>IF(TelcoData2[[#This Row],[tenure]]&lt;=12,"0-12 Months",
IF(TelcoData2[[#This Row],[tenure]]&lt;=24,"13-24 Months",
IF(TelcoData2[[#This Row],[tenure]]&lt;=36,"25-36 Months",
IF(TelcoData2[[#This Row],[tenure]]&lt;=48,"37-48 Months",
IF(TelcoData2[[#This Row],[tenure]]&lt;=60,"49-60 Months",
"61-72 Months")))))</f>
        <v>49-60 Months</v>
      </c>
    </row>
    <row r="5503" spans="1:24" x14ac:dyDescent="0.3">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s="5">
        <v>382.8</v>
      </c>
      <c r="U5503" t="s">
        <v>24</v>
      </c>
      <c r="V5503" s="5">
        <f>IFERROR(VALUE(TRIM(TelcoData2[[#This Row],[TotalCharges]])),"")</f>
        <v>382.8</v>
      </c>
      <c r="W5503">
        <f>IF(TelcoData2[[#This Row],[Churn]]="Yes",1,0)</f>
        <v>0</v>
      </c>
      <c r="X5503" t="str">
        <f>IF(TelcoData2[[#This Row],[tenure]]&lt;=12,"0-12 Months",
IF(TelcoData2[[#This Row],[tenure]]&lt;=24,"13-24 Months",
IF(TelcoData2[[#This Row],[tenure]]&lt;=36,"25-36 Months",
IF(TelcoData2[[#This Row],[tenure]]&lt;=48,"37-48 Months",
IF(TelcoData2[[#This Row],[tenure]]&lt;=60,"49-60 Months",
"61-72 Months")))))</f>
        <v>13-24 Months</v>
      </c>
    </row>
    <row r="5504" spans="1:24" x14ac:dyDescent="0.3">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s="5">
        <v>1167.8</v>
      </c>
      <c r="U5504" t="s">
        <v>23</v>
      </c>
      <c r="V5504" s="5">
        <f>IFERROR(VALUE(TRIM(TelcoData2[[#This Row],[TotalCharges]])),"")</f>
        <v>1167.8</v>
      </c>
      <c r="W5504">
        <f>IF(TelcoData2[[#This Row],[Churn]]="Yes",1,0)</f>
        <v>1</v>
      </c>
      <c r="X5504" t="str">
        <f>IF(TelcoData2[[#This Row],[tenure]]&lt;=12,"0-12 Months",
IF(TelcoData2[[#This Row],[tenure]]&lt;=24,"13-24 Months",
IF(TelcoData2[[#This Row],[tenure]]&lt;=36,"25-36 Months",
IF(TelcoData2[[#This Row],[tenure]]&lt;=48,"37-48 Months",
IF(TelcoData2[[#This Row],[tenure]]&lt;=60,"49-60 Months",
"61-72 Months")))))</f>
        <v>13-24 Months</v>
      </c>
    </row>
    <row r="5505" spans="1:24" x14ac:dyDescent="0.3">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s="5">
        <v>746.75</v>
      </c>
      <c r="U5505" t="s">
        <v>24</v>
      </c>
      <c r="V5505" s="5">
        <f>IFERROR(VALUE(TRIM(TelcoData2[[#This Row],[TotalCharges]])),"")</f>
        <v>746.75</v>
      </c>
      <c r="W5505">
        <f>IF(TelcoData2[[#This Row],[Churn]]="Yes",1,0)</f>
        <v>0</v>
      </c>
      <c r="X5505" t="str">
        <f>IF(TelcoData2[[#This Row],[tenure]]&lt;=12,"0-12 Months",
IF(TelcoData2[[#This Row],[tenure]]&lt;=24,"13-24 Months",
IF(TelcoData2[[#This Row],[tenure]]&lt;=36,"25-36 Months",
IF(TelcoData2[[#This Row],[tenure]]&lt;=48,"37-48 Months",
IF(TelcoData2[[#This Row],[tenure]]&lt;=60,"49-60 Months",
"61-72 Months")))))</f>
        <v>25-36 Months</v>
      </c>
    </row>
    <row r="5506" spans="1:24" x14ac:dyDescent="0.3">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s="5">
        <v>3912.9</v>
      </c>
      <c r="U5506" t="s">
        <v>23</v>
      </c>
      <c r="V5506" s="5">
        <f>IFERROR(VALUE(TRIM(TelcoData2[[#This Row],[TotalCharges]])),"")</f>
        <v>3912.9</v>
      </c>
      <c r="W5506">
        <f>IF(TelcoData2[[#This Row],[Churn]]="Yes",1,0)</f>
        <v>1</v>
      </c>
      <c r="X5506" t="str">
        <f>IF(TelcoData2[[#This Row],[tenure]]&lt;=12,"0-12 Months",
IF(TelcoData2[[#This Row],[tenure]]&lt;=24,"13-24 Months",
IF(TelcoData2[[#This Row],[tenure]]&lt;=36,"25-36 Months",
IF(TelcoData2[[#This Row],[tenure]]&lt;=48,"37-48 Months",
IF(TelcoData2[[#This Row],[tenure]]&lt;=60,"49-60 Months",
"61-72 Months")))))</f>
        <v>37-48 Months</v>
      </c>
    </row>
    <row r="5507" spans="1:24" x14ac:dyDescent="0.3">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s="5">
        <v>368.85</v>
      </c>
      <c r="U5507" t="s">
        <v>24</v>
      </c>
      <c r="V5507" s="5">
        <f>IFERROR(VALUE(TRIM(TelcoData2[[#This Row],[TotalCharges]])),"")</f>
        <v>368.85</v>
      </c>
      <c r="W5507">
        <f>IF(TelcoData2[[#This Row],[Churn]]="Yes",1,0)</f>
        <v>0</v>
      </c>
      <c r="X5507" t="str">
        <f>IF(TelcoData2[[#This Row],[tenure]]&lt;=12,"0-12 Months",
IF(TelcoData2[[#This Row],[tenure]]&lt;=24,"13-24 Months",
IF(TelcoData2[[#This Row],[tenure]]&lt;=36,"25-36 Months",
IF(TelcoData2[[#This Row],[tenure]]&lt;=48,"37-48 Months",
IF(TelcoData2[[#This Row],[tenure]]&lt;=60,"49-60 Months",
"61-72 Months")))))</f>
        <v>0-12 Months</v>
      </c>
    </row>
    <row r="5508" spans="1:24" x14ac:dyDescent="0.3">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s="5">
        <v>20.2</v>
      </c>
      <c r="U5508" t="s">
        <v>24</v>
      </c>
      <c r="V5508" s="5">
        <f>IFERROR(VALUE(TRIM(TelcoData2[[#This Row],[TotalCharges]])),"")</f>
        <v>20.2</v>
      </c>
      <c r="W5508">
        <f>IF(TelcoData2[[#This Row],[Churn]]="Yes",1,0)</f>
        <v>0</v>
      </c>
      <c r="X5508" t="str">
        <f>IF(TelcoData2[[#This Row],[tenure]]&lt;=12,"0-12 Months",
IF(TelcoData2[[#This Row],[tenure]]&lt;=24,"13-24 Months",
IF(TelcoData2[[#This Row],[tenure]]&lt;=36,"25-36 Months",
IF(TelcoData2[[#This Row],[tenure]]&lt;=48,"37-48 Months",
IF(TelcoData2[[#This Row],[tenure]]&lt;=60,"49-60 Months",
"61-72 Months")))))</f>
        <v>0-12 Months</v>
      </c>
    </row>
    <row r="5509" spans="1:24" x14ac:dyDescent="0.3">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s="5">
        <v>1654.7</v>
      </c>
      <c r="U5509" t="s">
        <v>24</v>
      </c>
      <c r="V5509" s="5">
        <f>IFERROR(VALUE(TRIM(TelcoData2[[#This Row],[TotalCharges]])),"")</f>
        <v>1654.7</v>
      </c>
      <c r="W5509">
        <f>IF(TelcoData2[[#This Row],[Churn]]="Yes",1,0)</f>
        <v>0</v>
      </c>
      <c r="X5509" t="str">
        <f>IF(TelcoData2[[#This Row],[tenure]]&lt;=12,"0-12 Months",
IF(TelcoData2[[#This Row],[tenure]]&lt;=24,"13-24 Months",
IF(TelcoData2[[#This Row],[tenure]]&lt;=36,"25-36 Months",
IF(TelcoData2[[#This Row],[tenure]]&lt;=48,"37-48 Months",
IF(TelcoData2[[#This Row],[tenure]]&lt;=60,"49-60 Months",
"61-72 Months")))))</f>
        <v>25-36 Months</v>
      </c>
    </row>
    <row r="5510" spans="1:24" x14ac:dyDescent="0.3">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s="5">
        <v>1940.85</v>
      </c>
      <c r="U5510" t="s">
        <v>24</v>
      </c>
      <c r="V5510" s="5">
        <f>IFERROR(VALUE(TRIM(TelcoData2[[#This Row],[TotalCharges]])),"")</f>
        <v>1940.85</v>
      </c>
      <c r="W5510">
        <f>IF(TelcoData2[[#This Row],[Churn]]="Yes",1,0)</f>
        <v>0</v>
      </c>
      <c r="X5510" t="str">
        <f>IF(TelcoData2[[#This Row],[tenure]]&lt;=12,"0-12 Months",
IF(TelcoData2[[#This Row],[tenure]]&lt;=24,"13-24 Months",
IF(TelcoData2[[#This Row],[tenure]]&lt;=36,"25-36 Months",
IF(TelcoData2[[#This Row],[tenure]]&lt;=48,"37-48 Months",
IF(TelcoData2[[#This Row],[tenure]]&lt;=60,"49-60 Months",
"61-72 Months")))))</f>
        <v>61-72 Months</v>
      </c>
    </row>
    <row r="5511" spans="1:24" x14ac:dyDescent="0.3">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s="5">
        <v>221.7</v>
      </c>
      <c r="U5511" t="s">
        <v>23</v>
      </c>
      <c r="V5511" s="5">
        <f>IFERROR(VALUE(TRIM(TelcoData2[[#This Row],[TotalCharges]])),"")</f>
        <v>221.7</v>
      </c>
      <c r="W5511">
        <f>IF(TelcoData2[[#This Row],[Churn]]="Yes",1,0)</f>
        <v>1</v>
      </c>
      <c r="X5511" t="str">
        <f>IF(TelcoData2[[#This Row],[tenure]]&lt;=12,"0-12 Months",
IF(TelcoData2[[#This Row],[tenure]]&lt;=24,"13-24 Months",
IF(TelcoData2[[#This Row],[tenure]]&lt;=36,"25-36 Months",
IF(TelcoData2[[#This Row],[tenure]]&lt;=48,"37-48 Months",
IF(TelcoData2[[#This Row],[tenure]]&lt;=60,"49-60 Months",
"61-72 Months")))))</f>
        <v>0-12 Months</v>
      </c>
    </row>
    <row r="5512" spans="1:24" x14ac:dyDescent="0.3">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s="5">
        <v>1794.65</v>
      </c>
      <c r="U5512" t="s">
        <v>24</v>
      </c>
      <c r="V5512" s="5">
        <f>IFERROR(VALUE(TRIM(TelcoData2[[#This Row],[TotalCharges]])),"")</f>
        <v>1794.65</v>
      </c>
      <c r="W5512">
        <f>IF(TelcoData2[[#This Row],[Churn]]="Yes",1,0)</f>
        <v>0</v>
      </c>
      <c r="X5512" t="str">
        <f>IF(TelcoData2[[#This Row],[tenure]]&lt;=12,"0-12 Months",
IF(TelcoData2[[#This Row],[tenure]]&lt;=24,"13-24 Months",
IF(TelcoData2[[#This Row],[tenure]]&lt;=36,"25-36 Months",
IF(TelcoData2[[#This Row],[tenure]]&lt;=48,"37-48 Months",
IF(TelcoData2[[#This Row],[tenure]]&lt;=60,"49-60 Months",
"61-72 Months")))))</f>
        <v>13-24 Months</v>
      </c>
    </row>
    <row r="5513" spans="1:24" x14ac:dyDescent="0.3">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s="5">
        <v>5289.8</v>
      </c>
      <c r="U5513" t="s">
        <v>24</v>
      </c>
      <c r="V5513" s="5">
        <f>IFERROR(VALUE(TRIM(TelcoData2[[#This Row],[TotalCharges]])),"")</f>
        <v>5289.8</v>
      </c>
      <c r="W5513">
        <f>IF(TelcoData2[[#This Row],[Churn]]="Yes",1,0)</f>
        <v>0</v>
      </c>
      <c r="X5513" t="str">
        <f>IF(TelcoData2[[#This Row],[tenure]]&lt;=12,"0-12 Months",
IF(TelcoData2[[#This Row],[tenure]]&lt;=24,"13-24 Months",
IF(TelcoData2[[#This Row],[tenure]]&lt;=36,"25-36 Months",
IF(TelcoData2[[#This Row],[tenure]]&lt;=48,"37-48 Months",
IF(TelcoData2[[#This Row],[tenure]]&lt;=60,"49-60 Months",
"61-72 Months")))))</f>
        <v>61-72 Months</v>
      </c>
    </row>
    <row r="5514" spans="1:24" x14ac:dyDescent="0.3">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s="5">
        <v>501.2</v>
      </c>
      <c r="U5514" t="s">
        <v>24</v>
      </c>
      <c r="V5514" s="5">
        <f>IFERROR(VALUE(TRIM(TelcoData2[[#This Row],[TotalCharges]])),"")</f>
        <v>501.2</v>
      </c>
      <c r="W5514">
        <f>IF(TelcoData2[[#This Row],[Churn]]="Yes",1,0)</f>
        <v>0</v>
      </c>
      <c r="X5514" t="str">
        <f>IF(TelcoData2[[#This Row],[tenure]]&lt;=12,"0-12 Months",
IF(TelcoData2[[#This Row],[tenure]]&lt;=24,"13-24 Months",
IF(TelcoData2[[#This Row],[tenure]]&lt;=36,"25-36 Months",
IF(TelcoData2[[#This Row],[tenure]]&lt;=48,"37-48 Months",
IF(TelcoData2[[#This Row],[tenure]]&lt;=60,"49-60 Months",
"61-72 Months")))))</f>
        <v>0-12 Months</v>
      </c>
    </row>
    <row r="5515" spans="1:24" x14ac:dyDescent="0.3">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s="5">
        <v>6140.85</v>
      </c>
      <c r="U5515" t="s">
        <v>24</v>
      </c>
      <c r="V5515" s="5">
        <f>IFERROR(VALUE(TRIM(TelcoData2[[#This Row],[TotalCharges]])),"")</f>
        <v>6140.85</v>
      </c>
      <c r="W5515">
        <f>IF(TelcoData2[[#This Row],[Churn]]="Yes",1,0)</f>
        <v>0</v>
      </c>
      <c r="X5515" t="str">
        <f>IF(TelcoData2[[#This Row],[tenure]]&lt;=12,"0-12 Months",
IF(TelcoData2[[#This Row],[tenure]]&lt;=24,"13-24 Months",
IF(TelcoData2[[#This Row],[tenure]]&lt;=36,"25-36 Months",
IF(TelcoData2[[#This Row],[tenure]]&lt;=48,"37-48 Months",
IF(TelcoData2[[#This Row],[tenure]]&lt;=60,"49-60 Months",
"61-72 Months")))))</f>
        <v>61-72 Months</v>
      </c>
    </row>
    <row r="5516" spans="1:24" x14ac:dyDescent="0.3">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s="5">
        <v>48.45</v>
      </c>
      <c r="U5516" t="s">
        <v>24</v>
      </c>
      <c r="V5516" s="5">
        <f>IFERROR(VALUE(TRIM(TelcoData2[[#This Row],[TotalCharges]])),"")</f>
        <v>48.45</v>
      </c>
      <c r="W5516">
        <f>IF(TelcoData2[[#This Row],[Churn]]="Yes",1,0)</f>
        <v>0</v>
      </c>
      <c r="X5516" t="str">
        <f>IF(TelcoData2[[#This Row],[tenure]]&lt;=12,"0-12 Months",
IF(TelcoData2[[#This Row],[tenure]]&lt;=24,"13-24 Months",
IF(TelcoData2[[#This Row],[tenure]]&lt;=36,"25-36 Months",
IF(TelcoData2[[#This Row],[tenure]]&lt;=48,"37-48 Months",
IF(TelcoData2[[#This Row],[tenure]]&lt;=60,"49-60 Months",
"61-72 Months")))))</f>
        <v>0-12 Months</v>
      </c>
    </row>
    <row r="5517" spans="1:24" x14ac:dyDescent="0.3">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s="5">
        <v>309.25</v>
      </c>
      <c r="U5517" t="s">
        <v>24</v>
      </c>
      <c r="V5517" s="5">
        <f>IFERROR(VALUE(TRIM(TelcoData2[[#This Row],[TotalCharges]])),"")</f>
        <v>309.25</v>
      </c>
      <c r="W5517">
        <f>IF(TelcoData2[[#This Row],[Churn]]="Yes",1,0)</f>
        <v>0</v>
      </c>
      <c r="X5517" t="str">
        <f>IF(TelcoData2[[#This Row],[tenure]]&lt;=12,"0-12 Months",
IF(TelcoData2[[#This Row],[tenure]]&lt;=24,"13-24 Months",
IF(TelcoData2[[#This Row],[tenure]]&lt;=36,"25-36 Months",
IF(TelcoData2[[#This Row],[tenure]]&lt;=48,"37-48 Months",
IF(TelcoData2[[#This Row],[tenure]]&lt;=60,"49-60 Months",
"61-72 Months")))))</f>
        <v>13-24 Months</v>
      </c>
    </row>
    <row r="5518" spans="1:24" x14ac:dyDescent="0.3">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s="5">
        <v>201.1</v>
      </c>
      <c r="U5518" t="s">
        <v>23</v>
      </c>
      <c r="V5518" s="5">
        <f>IFERROR(VALUE(TRIM(TelcoData2[[#This Row],[TotalCharges]])),"")</f>
        <v>201.1</v>
      </c>
      <c r="W5518">
        <f>IF(TelcoData2[[#This Row],[Churn]]="Yes",1,0)</f>
        <v>1</v>
      </c>
      <c r="X5518" t="str">
        <f>IF(TelcoData2[[#This Row],[tenure]]&lt;=12,"0-12 Months",
IF(TelcoData2[[#This Row],[tenure]]&lt;=24,"13-24 Months",
IF(TelcoData2[[#This Row],[tenure]]&lt;=36,"25-36 Months",
IF(TelcoData2[[#This Row],[tenure]]&lt;=48,"37-48 Months",
IF(TelcoData2[[#This Row],[tenure]]&lt;=60,"49-60 Months",
"61-72 Months")))))</f>
        <v>0-12 Months</v>
      </c>
    </row>
    <row r="5519" spans="1:24" x14ac:dyDescent="0.3">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s="5">
        <v>6179.35</v>
      </c>
      <c r="U5519" t="s">
        <v>24</v>
      </c>
      <c r="V5519" s="5">
        <f>IFERROR(VALUE(TRIM(TelcoData2[[#This Row],[TotalCharges]])),"")</f>
        <v>6179.35</v>
      </c>
      <c r="W5519">
        <f>IF(TelcoData2[[#This Row],[Churn]]="Yes",1,0)</f>
        <v>0</v>
      </c>
      <c r="X5519" t="str">
        <f>IF(TelcoData2[[#This Row],[tenure]]&lt;=12,"0-12 Months",
IF(TelcoData2[[#This Row],[tenure]]&lt;=24,"13-24 Months",
IF(TelcoData2[[#This Row],[tenure]]&lt;=36,"25-36 Months",
IF(TelcoData2[[#This Row],[tenure]]&lt;=48,"37-48 Months",
IF(TelcoData2[[#This Row],[tenure]]&lt;=60,"49-60 Months",
"61-72 Months")))))</f>
        <v>61-72 Months</v>
      </c>
    </row>
    <row r="5520" spans="1:24" x14ac:dyDescent="0.3">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s="5">
        <v>2838.7</v>
      </c>
      <c r="U5520" t="s">
        <v>23</v>
      </c>
      <c r="V5520" s="5">
        <f>IFERROR(VALUE(TRIM(TelcoData2[[#This Row],[TotalCharges]])),"")</f>
        <v>2838.7</v>
      </c>
      <c r="W5520">
        <f>IF(TelcoData2[[#This Row],[Churn]]="Yes",1,0)</f>
        <v>1</v>
      </c>
      <c r="X5520" t="str">
        <f>IF(TelcoData2[[#This Row],[tenure]]&lt;=12,"0-12 Months",
IF(TelcoData2[[#This Row],[tenure]]&lt;=24,"13-24 Months",
IF(TelcoData2[[#This Row],[tenure]]&lt;=36,"25-36 Months",
IF(TelcoData2[[#This Row],[tenure]]&lt;=48,"37-48 Months",
IF(TelcoData2[[#This Row],[tenure]]&lt;=60,"49-60 Months",
"61-72 Months")))))</f>
        <v>25-36 Months</v>
      </c>
    </row>
    <row r="5521" spans="1:24" x14ac:dyDescent="0.3">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s="5">
        <v>55.7</v>
      </c>
      <c r="U5521" t="s">
        <v>24</v>
      </c>
      <c r="V5521" s="5">
        <f>IFERROR(VALUE(TRIM(TelcoData2[[#This Row],[TotalCharges]])),"")</f>
        <v>55.7</v>
      </c>
      <c r="W5521">
        <f>IF(TelcoData2[[#This Row],[Churn]]="Yes",1,0)</f>
        <v>0</v>
      </c>
      <c r="X5521" t="str">
        <f>IF(TelcoData2[[#This Row],[tenure]]&lt;=12,"0-12 Months",
IF(TelcoData2[[#This Row],[tenure]]&lt;=24,"13-24 Months",
IF(TelcoData2[[#This Row],[tenure]]&lt;=36,"25-36 Months",
IF(TelcoData2[[#This Row],[tenure]]&lt;=48,"37-48 Months",
IF(TelcoData2[[#This Row],[tenure]]&lt;=60,"49-60 Months",
"61-72 Months")))))</f>
        <v>0-12 Months</v>
      </c>
    </row>
    <row r="5522" spans="1:24" x14ac:dyDescent="0.3">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s="5">
        <v>4589.8500000000004</v>
      </c>
      <c r="U5522" t="s">
        <v>24</v>
      </c>
      <c r="V5522" s="5">
        <f>IFERROR(VALUE(TRIM(TelcoData2[[#This Row],[TotalCharges]])),"")</f>
        <v>4589.8500000000004</v>
      </c>
      <c r="W5522">
        <f>IF(TelcoData2[[#This Row],[Churn]]="Yes",1,0)</f>
        <v>0</v>
      </c>
      <c r="X5522" t="str">
        <f>IF(TelcoData2[[#This Row],[tenure]]&lt;=12,"0-12 Months",
IF(TelcoData2[[#This Row],[tenure]]&lt;=24,"13-24 Months",
IF(TelcoData2[[#This Row],[tenure]]&lt;=36,"25-36 Months",
IF(TelcoData2[[#This Row],[tenure]]&lt;=48,"37-48 Months",
IF(TelcoData2[[#This Row],[tenure]]&lt;=60,"49-60 Months",
"61-72 Months")))))</f>
        <v>49-60 Months</v>
      </c>
    </row>
    <row r="5523" spans="1:24" x14ac:dyDescent="0.3">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s="5">
        <v>3735.45</v>
      </c>
      <c r="U5523" t="s">
        <v>24</v>
      </c>
      <c r="V5523" s="5">
        <f>IFERROR(VALUE(TRIM(TelcoData2[[#This Row],[TotalCharges]])),"")</f>
        <v>3735.45</v>
      </c>
      <c r="W5523">
        <f>IF(TelcoData2[[#This Row],[Churn]]="Yes",1,0)</f>
        <v>0</v>
      </c>
      <c r="X5523" t="str">
        <f>IF(TelcoData2[[#This Row],[tenure]]&lt;=12,"0-12 Months",
IF(TelcoData2[[#This Row],[tenure]]&lt;=24,"13-24 Months",
IF(TelcoData2[[#This Row],[tenure]]&lt;=36,"25-36 Months",
IF(TelcoData2[[#This Row],[tenure]]&lt;=48,"37-48 Months",
IF(TelcoData2[[#This Row],[tenure]]&lt;=60,"49-60 Months",
"61-72 Months")))))</f>
        <v>49-60 Months</v>
      </c>
    </row>
    <row r="5524" spans="1:24" x14ac:dyDescent="0.3">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s="5">
        <v>70.150000000000006</v>
      </c>
      <c r="U5524" t="s">
        <v>23</v>
      </c>
      <c r="V5524" s="5">
        <f>IFERROR(VALUE(TRIM(TelcoData2[[#This Row],[TotalCharges]])),"")</f>
        <v>70.150000000000006</v>
      </c>
      <c r="W5524">
        <f>IF(TelcoData2[[#This Row],[Churn]]="Yes",1,0)</f>
        <v>1</v>
      </c>
      <c r="X5524" t="str">
        <f>IF(TelcoData2[[#This Row],[tenure]]&lt;=12,"0-12 Months",
IF(TelcoData2[[#This Row],[tenure]]&lt;=24,"13-24 Months",
IF(TelcoData2[[#This Row],[tenure]]&lt;=36,"25-36 Months",
IF(TelcoData2[[#This Row],[tenure]]&lt;=48,"37-48 Months",
IF(TelcoData2[[#This Row],[tenure]]&lt;=60,"49-60 Months",
"61-72 Months")))))</f>
        <v>0-12 Months</v>
      </c>
    </row>
    <row r="5525" spans="1:24" x14ac:dyDescent="0.3">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s="5">
        <v>477.55</v>
      </c>
      <c r="U5525" t="s">
        <v>24</v>
      </c>
      <c r="V5525" s="5">
        <f>IFERROR(VALUE(TRIM(TelcoData2[[#This Row],[TotalCharges]])),"")</f>
        <v>477.55</v>
      </c>
      <c r="W5525">
        <f>IF(TelcoData2[[#This Row],[Churn]]="Yes",1,0)</f>
        <v>0</v>
      </c>
      <c r="X5525" t="str">
        <f>IF(TelcoData2[[#This Row],[tenure]]&lt;=12,"0-12 Months",
IF(TelcoData2[[#This Row],[tenure]]&lt;=24,"13-24 Months",
IF(TelcoData2[[#This Row],[tenure]]&lt;=36,"25-36 Months",
IF(TelcoData2[[#This Row],[tenure]]&lt;=48,"37-48 Months",
IF(TelcoData2[[#This Row],[tenure]]&lt;=60,"49-60 Months",
"61-72 Months")))))</f>
        <v>0-12 Months</v>
      </c>
    </row>
    <row r="5526" spans="1:24" x14ac:dyDescent="0.3">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s="5">
        <v>2553.6999999999998</v>
      </c>
      <c r="U5526" t="s">
        <v>24</v>
      </c>
      <c r="V5526" s="5">
        <f>IFERROR(VALUE(TRIM(TelcoData2[[#This Row],[TotalCharges]])),"")</f>
        <v>2553.6999999999998</v>
      </c>
      <c r="W5526">
        <f>IF(TelcoData2[[#This Row],[Churn]]="Yes",1,0)</f>
        <v>0</v>
      </c>
      <c r="X5526" t="str">
        <f>IF(TelcoData2[[#This Row],[tenure]]&lt;=12,"0-12 Months",
IF(TelcoData2[[#This Row],[tenure]]&lt;=24,"13-24 Months",
IF(TelcoData2[[#This Row],[tenure]]&lt;=36,"25-36 Months",
IF(TelcoData2[[#This Row],[tenure]]&lt;=48,"37-48 Months",
IF(TelcoData2[[#This Row],[tenure]]&lt;=60,"49-60 Months",
"61-72 Months")))))</f>
        <v>37-48 Months</v>
      </c>
    </row>
    <row r="5527" spans="1:24" x14ac:dyDescent="0.3">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s="5">
        <v>1342.15</v>
      </c>
      <c r="U5527" t="s">
        <v>24</v>
      </c>
      <c r="V5527" s="5">
        <f>IFERROR(VALUE(TRIM(TelcoData2[[#This Row],[TotalCharges]])),"")</f>
        <v>1342.15</v>
      </c>
      <c r="W5527">
        <f>IF(TelcoData2[[#This Row],[Churn]]="Yes",1,0)</f>
        <v>0</v>
      </c>
      <c r="X5527" t="str">
        <f>IF(TelcoData2[[#This Row],[tenure]]&lt;=12,"0-12 Months",
IF(TelcoData2[[#This Row],[tenure]]&lt;=24,"13-24 Months",
IF(TelcoData2[[#This Row],[tenure]]&lt;=36,"25-36 Months",
IF(TelcoData2[[#This Row],[tenure]]&lt;=48,"37-48 Months",
IF(TelcoData2[[#This Row],[tenure]]&lt;=60,"49-60 Months",
"61-72 Months")))))</f>
        <v>49-60 Months</v>
      </c>
    </row>
    <row r="5528" spans="1:24" x14ac:dyDescent="0.3">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s="5">
        <v>1216.3499999999999</v>
      </c>
      <c r="U5528" t="s">
        <v>24</v>
      </c>
      <c r="V5528" s="5">
        <f>IFERROR(VALUE(TRIM(TelcoData2[[#This Row],[TotalCharges]])),"")</f>
        <v>1216.3499999999999</v>
      </c>
      <c r="W5528">
        <f>IF(TelcoData2[[#This Row],[Churn]]="Yes",1,0)</f>
        <v>0</v>
      </c>
      <c r="X5528" t="str">
        <f>IF(TelcoData2[[#This Row],[tenure]]&lt;=12,"0-12 Months",
IF(TelcoData2[[#This Row],[tenure]]&lt;=24,"13-24 Months",
IF(TelcoData2[[#This Row],[tenure]]&lt;=36,"25-36 Months",
IF(TelcoData2[[#This Row],[tenure]]&lt;=48,"37-48 Months",
IF(TelcoData2[[#This Row],[tenure]]&lt;=60,"49-60 Months",
"61-72 Months")))))</f>
        <v>49-60 Months</v>
      </c>
    </row>
    <row r="5529" spans="1:24" x14ac:dyDescent="0.3">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s="5">
        <v>7578.05</v>
      </c>
      <c r="U5529" t="s">
        <v>24</v>
      </c>
      <c r="V5529" s="5">
        <f>IFERROR(VALUE(TRIM(TelcoData2[[#This Row],[TotalCharges]])),"")</f>
        <v>7578.05</v>
      </c>
      <c r="W5529">
        <f>IF(TelcoData2[[#This Row],[Churn]]="Yes",1,0)</f>
        <v>0</v>
      </c>
      <c r="X5529" t="str">
        <f>IF(TelcoData2[[#This Row],[tenure]]&lt;=12,"0-12 Months",
IF(TelcoData2[[#This Row],[tenure]]&lt;=24,"13-24 Months",
IF(TelcoData2[[#This Row],[tenure]]&lt;=36,"25-36 Months",
IF(TelcoData2[[#This Row],[tenure]]&lt;=48,"37-48 Months",
IF(TelcoData2[[#This Row],[tenure]]&lt;=60,"49-60 Months",
"61-72 Months")))))</f>
        <v>61-72 Months</v>
      </c>
    </row>
    <row r="5530" spans="1:24" x14ac:dyDescent="0.3">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s="5">
        <v>2603.9499999999998</v>
      </c>
      <c r="U5530" t="s">
        <v>24</v>
      </c>
      <c r="V5530" s="5">
        <f>IFERROR(VALUE(TRIM(TelcoData2[[#This Row],[TotalCharges]])),"")</f>
        <v>2603.9499999999998</v>
      </c>
      <c r="W5530">
        <f>IF(TelcoData2[[#This Row],[Churn]]="Yes",1,0)</f>
        <v>0</v>
      </c>
      <c r="X5530" t="str">
        <f>IF(TelcoData2[[#This Row],[tenure]]&lt;=12,"0-12 Months",
IF(TelcoData2[[#This Row],[tenure]]&lt;=24,"13-24 Months",
IF(TelcoData2[[#This Row],[tenure]]&lt;=36,"25-36 Months",
IF(TelcoData2[[#This Row],[tenure]]&lt;=48,"37-48 Months",
IF(TelcoData2[[#This Row],[tenure]]&lt;=60,"49-60 Months",
"61-72 Months")))))</f>
        <v>37-48 Months</v>
      </c>
    </row>
    <row r="5531" spans="1:24" x14ac:dyDescent="0.3">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s="5">
        <v>42.7</v>
      </c>
      <c r="U5531" t="s">
        <v>24</v>
      </c>
      <c r="V5531" s="5">
        <f>IFERROR(VALUE(TRIM(TelcoData2[[#This Row],[TotalCharges]])),"")</f>
        <v>42.7</v>
      </c>
      <c r="W5531">
        <f>IF(TelcoData2[[#This Row],[Churn]]="Yes",1,0)</f>
        <v>0</v>
      </c>
      <c r="X5531" t="str">
        <f>IF(TelcoData2[[#This Row],[tenure]]&lt;=12,"0-12 Months",
IF(TelcoData2[[#This Row],[tenure]]&lt;=24,"13-24 Months",
IF(TelcoData2[[#This Row],[tenure]]&lt;=36,"25-36 Months",
IF(TelcoData2[[#This Row],[tenure]]&lt;=48,"37-48 Months",
IF(TelcoData2[[#This Row],[tenure]]&lt;=60,"49-60 Months",
"61-72 Months")))))</f>
        <v>0-12 Months</v>
      </c>
    </row>
    <row r="5532" spans="1:24" x14ac:dyDescent="0.3">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s="5">
        <v>6056.9</v>
      </c>
      <c r="U5532" t="s">
        <v>24</v>
      </c>
      <c r="V5532" s="5">
        <f>IFERROR(VALUE(TRIM(TelcoData2[[#This Row],[TotalCharges]])),"")</f>
        <v>6056.9</v>
      </c>
      <c r="W5532">
        <f>IF(TelcoData2[[#This Row],[Churn]]="Yes",1,0)</f>
        <v>0</v>
      </c>
      <c r="X5532" t="str">
        <f>IF(TelcoData2[[#This Row],[tenure]]&lt;=12,"0-12 Months",
IF(TelcoData2[[#This Row],[tenure]]&lt;=24,"13-24 Months",
IF(TelcoData2[[#This Row],[tenure]]&lt;=36,"25-36 Months",
IF(TelcoData2[[#This Row],[tenure]]&lt;=48,"37-48 Months",
IF(TelcoData2[[#This Row],[tenure]]&lt;=60,"49-60 Months",
"61-72 Months")))))</f>
        <v>61-72 Months</v>
      </c>
    </row>
    <row r="5533" spans="1:24" x14ac:dyDescent="0.3">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s="5">
        <v>2983.65</v>
      </c>
      <c r="U5533" t="s">
        <v>24</v>
      </c>
      <c r="V5533" s="5">
        <f>IFERROR(VALUE(TRIM(TelcoData2[[#This Row],[TotalCharges]])),"")</f>
        <v>2983.65</v>
      </c>
      <c r="W5533">
        <f>IF(TelcoData2[[#This Row],[Churn]]="Yes",1,0)</f>
        <v>0</v>
      </c>
      <c r="X5533" t="str">
        <f>IF(TelcoData2[[#This Row],[tenure]]&lt;=12,"0-12 Months",
IF(TelcoData2[[#This Row],[tenure]]&lt;=24,"13-24 Months",
IF(TelcoData2[[#This Row],[tenure]]&lt;=36,"25-36 Months",
IF(TelcoData2[[#This Row],[tenure]]&lt;=48,"37-48 Months",
IF(TelcoData2[[#This Row],[tenure]]&lt;=60,"49-60 Months",
"61-72 Months")))))</f>
        <v>61-72 Months</v>
      </c>
    </row>
    <row r="5534" spans="1:24" x14ac:dyDescent="0.3">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s="5">
        <v>689.35</v>
      </c>
      <c r="U5534" t="s">
        <v>24</v>
      </c>
      <c r="V5534" s="5">
        <f>IFERROR(VALUE(TRIM(TelcoData2[[#This Row],[TotalCharges]])),"")</f>
        <v>689.35</v>
      </c>
      <c r="W5534">
        <f>IF(TelcoData2[[#This Row],[Churn]]="Yes",1,0)</f>
        <v>0</v>
      </c>
      <c r="X5534" t="str">
        <f>IF(TelcoData2[[#This Row],[tenure]]&lt;=12,"0-12 Months",
IF(TelcoData2[[#This Row],[tenure]]&lt;=24,"13-24 Months",
IF(TelcoData2[[#This Row],[tenure]]&lt;=36,"25-36 Months",
IF(TelcoData2[[#This Row],[tenure]]&lt;=48,"37-48 Months",
IF(TelcoData2[[#This Row],[tenure]]&lt;=60,"49-60 Months",
"61-72 Months")))))</f>
        <v>25-36 Months</v>
      </c>
    </row>
    <row r="5535" spans="1:24" x14ac:dyDescent="0.3">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s="5">
        <v>2025.1</v>
      </c>
      <c r="U5535" t="s">
        <v>24</v>
      </c>
      <c r="V5535" s="5">
        <f>IFERROR(VALUE(TRIM(TelcoData2[[#This Row],[TotalCharges]])),"")</f>
        <v>2025.1</v>
      </c>
      <c r="W5535">
        <f>IF(TelcoData2[[#This Row],[Churn]]="Yes",1,0)</f>
        <v>0</v>
      </c>
      <c r="X5535" t="str">
        <f>IF(TelcoData2[[#This Row],[tenure]]&lt;=12,"0-12 Months",
IF(TelcoData2[[#This Row],[tenure]]&lt;=24,"13-24 Months",
IF(TelcoData2[[#This Row],[tenure]]&lt;=36,"25-36 Months",
IF(TelcoData2[[#This Row],[tenure]]&lt;=48,"37-48 Months",
IF(TelcoData2[[#This Row],[tenure]]&lt;=60,"49-60 Months",
"61-72 Months")))))</f>
        <v>13-24 Months</v>
      </c>
    </row>
    <row r="5536" spans="1:24" x14ac:dyDescent="0.3">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s="5">
        <v>1747.2</v>
      </c>
      <c r="U5536" t="s">
        <v>24</v>
      </c>
      <c r="V5536" s="5">
        <f>IFERROR(VALUE(TRIM(TelcoData2[[#This Row],[TotalCharges]])),"")</f>
        <v>1747.2</v>
      </c>
      <c r="W5536">
        <f>IF(TelcoData2[[#This Row],[Churn]]="Yes",1,0)</f>
        <v>0</v>
      </c>
      <c r="X5536" t="str">
        <f>IF(TelcoData2[[#This Row],[tenure]]&lt;=12,"0-12 Months",
IF(TelcoData2[[#This Row],[tenure]]&lt;=24,"13-24 Months",
IF(TelcoData2[[#This Row],[tenure]]&lt;=36,"25-36 Months",
IF(TelcoData2[[#This Row],[tenure]]&lt;=48,"37-48 Months",
IF(TelcoData2[[#This Row],[tenure]]&lt;=60,"49-60 Months",
"61-72 Months")))))</f>
        <v>13-24 Months</v>
      </c>
    </row>
    <row r="5537" spans="1:24" x14ac:dyDescent="0.3">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s="5">
        <v>4657.95</v>
      </c>
      <c r="U5537" t="s">
        <v>24</v>
      </c>
      <c r="V5537" s="5">
        <f>IFERROR(VALUE(TRIM(TelcoData2[[#This Row],[TotalCharges]])),"")</f>
        <v>4657.95</v>
      </c>
      <c r="W5537">
        <f>IF(TelcoData2[[#This Row],[Churn]]="Yes",1,0)</f>
        <v>0</v>
      </c>
      <c r="X5537" t="str">
        <f>IF(TelcoData2[[#This Row],[tenure]]&lt;=12,"0-12 Months",
IF(TelcoData2[[#This Row],[tenure]]&lt;=24,"13-24 Months",
IF(TelcoData2[[#This Row],[tenure]]&lt;=36,"25-36 Months",
IF(TelcoData2[[#This Row],[tenure]]&lt;=48,"37-48 Months",
IF(TelcoData2[[#This Row],[tenure]]&lt;=60,"49-60 Months",
"61-72 Months")))))</f>
        <v>49-60 Months</v>
      </c>
    </row>
    <row r="5538" spans="1:24" x14ac:dyDescent="0.3">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s="5">
        <v>296.10000000000002</v>
      </c>
      <c r="U5538" t="s">
        <v>23</v>
      </c>
      <c r="V5538" s="5">
        <f>IFERROR(VALUE(TRIM(TelcoData2[[#This Row],[TotalCharges]])),"")</f>
        <v>296.10000000000002</v>
      </c>
      <c r="W5538">
        <f>IF(TelcoData2[[#This Row],[Churn]]="Yes",1,0)</f>
        <v>1</v>
      </c>
      <c r="X5538" t="str">
        <f>IF(TelcoData2[[#This Row],[tenure]]&lt;=12,"0-12 Months",
IF(TelcoData2[[#This Row],[tenure]]&lt;=24,"13-24 Months",
IF(TelcoData2[[#This Row],[tenure]]&lt;=36,"25-36 Months",
IF(TelcoData2[[#This Row],[tenure]]&lt;=48,"37-48 Months",
IF(TelcoData2[[#This Row],[tenure]]&lt;=60,"49-60 Months",
"61-72 Months")))))</f>
        <v>0-12 Months</v>
      </c>
    </row>
    <row r="5539" spans="1:24" x14ac:dyDescent="0.3">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s="5">
        <v>8016.6</v>
      </c>
      <c r="U5539" t="s">
        <v>24</v>
      </c>
      <c r="V5539" s="5">
        <f>IFERROR(VALUE(TRIM(TelcoData2[[#This Row],[TotalCharges]])),"")</f>
        <v>8016.6</v>
      </c>
      <c r="W5539">
        <f>IF(TelcoData2[[#This Row],[Churn]]="Yes",1,0)</f>
        <v>0</v>
      </c>
      <c r="X5539" t="str">
        <f>IF(TelcoData2[[#This Row],[tenure]]&lt;=12,"0-12 Months",
IF(TelcoData2[[#This Row],[tenure]]&lt;=24,"13-24 Months",
IF(TelcoData2[[#This Row],[tenure]]&lt;=36,"25-36 Months",
IF(TelcoData2[[#This Row],[tenure]]&lt;=48,"37-48 Months",
IF(TelcoData2[[#This Row],[tenure]]&lt;=60,"49-60 Months",
"61-72 Months")))))</f>
        <v>61-72 Months</v>
      </c>
    </row>
    <row r="5540" spans="1:24" x14ac:dyDescent="0.3">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s="5">
        <v>81.099999999999994</v>
      </c>
      <c r="U5540" t="s">
        <v>23</v>
      </c>
      <c r="V5540" s="5">
        <f>IFERROR(VALUE(TRIM(TelcoData2[[#This Row],[TotalCharges]])),"")</f>
        <v>81.099999999999994</v>
      </c>
      <c r="W5540">
        <f>IF(TelcoData2[[#This Row],[Churn]]="Yes",1,0)</f>
        <v>1</v>
      </c>
      <c r="X5540" t="str">
        <f>IF(TelcoData2[[#This Row],[tenure]]&lt;=12,"0-12 Months",
IF(TelcoData2[[#This Row],[tenure]]&lt;=24,"13-24 Months",
IF(TelcoData2[[#This Row],[tenure]]&lt;=36,"25-36 Months",
IF(TelcoData2[[#This Row],[tenure]]&lt;=48,"37-48 Months",
IF(TelcoData2[[#This Row],[tenure]]&lt;=60,"49-60 Months",
"61-72 Months")))))</f>
        <v>0-12 Months</v>
      </c>
    </row>
    <row r="5541" spans="1:24" x14ac:dyDescent="0.3">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s="5">
        <v>433.5</v>
      </c>
      <c r="U5541" t="s">
        <v>24</v>
      </c>
      <c r="V5541" s="5">
        <f>IFERROR(VALUE(TRIM(TelcoData2[[#This Row],[TotalCharges]])),"")</f>
        <v>433.5</v>
      </c>
      <c r="W5541">
        <f>IF(TelcoData2[[#This Row],[Churn]]="Yes",1,0)</f>
        <v>0</v>
      </c>
      <c r="X5541" t="str">
        <f>IF(TelcoData2[[#This Row],[tenure]]&lt;=12,"0-12 Months",
IF(TelcoData2[[#This Row],[tenure]]&lt;=24,"13-24 Months",
IF(TelcoData2[[#This Row],[tenure]]&lt;=36,"25-36 Months",
IF(TelcoData2[[#This Row],[tenure]]&lt;=48,"37-48 Months",
IF(TelcoData2[[#This Row],[tenure]]&lt;=60,"49-60 Months",
"61-72 Months")))))</f>
        <v>13-24 Months</v>
      </c>
    </row>
    <row r="5542" spans="1:24" x14ac:dyDescent="0.3">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s="5">
        <v>20.55</v>
      </c>
      <c r="U5542" t="s">
        <v>23</v>
      </c>
      <c r="V5542" s="5">
        <f>IFERROR(VALUE(TRIM(TelcoData2[[#This Row],[TotalCharges]])),"")</f>
        <v>20.55</v>
      </c>
      <c r="W5542">
        <f>IF(TelcoData2[[#This Row],[Churn]]="Yes",1,0)</f>
        <v>1</v>
      </c>
      <c r="X5542" t="str">
        <f>IF(TelcoData2[[#This Row],[tenure]]&lt;=12,"0-12 Months",
IF(TelcoData2[[#This Row],[tenure]]&lt;=24,"13-24 Months",
IF(TelcoData2[[#This Row],[tenure]]&lt;=36,"25-36 Months",
IF(TelcoData2[[#This Row],[tenure]]&lt;=48,"37-48 Months",
IF(TelcoData2[[#This Row],[tenure]]&lt;=60,"49-60 Months",
"61-72 Months")))))</f>
        <v>0-12 Months</v>
      </c>
    </row>
    <row r="5543" spans="1:24" x14ac:dyDescent="0.3">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s="5">
        <v>6428.4</v>
      </c>
      <c r="U5543" t="s">
        <v>23</v>
      </c>
      <c r="V5543" s="5">
        <f>IFERROR(VALUE(TRIM(TelcoData2[[#This Row],[TotalCharges]])),"")</f>
        <v>6428.4</v>
      </c>
      <c r="W5543">
        <f>IF(TelcoData2[[#This Row],[Churn]]="Yes",1,0)</f>
        <v>1</v>
      </c>
      <c r="X5543" t="str">
        <f>IF(TelcoData2[[#This Row],[tenure]]&lt;=12,"0-12 Months",
IF(TelcoData2[[#This Row],[tenure]]&lt;=24,"13-24 Months",
IF(TelcoData2[[#This Row],[tenure]]&lt;=36,"25-36 Months",
IF(TelcoData2[[#This Row],[tenure]]&lt;=48,"37-48 Months",
IF(TelcoData2[[#This Row],[tenure]]&lt;=60,"49-60 Months",
"61-72 Months")))))</f>
        <v>61-72 Months</v>
      </c>
    </row>
    <row r="5544" spans="1:24" x14ac:dyDescent="0.3">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s="5">
        <v>5883.85</v>
      </c>
      <c r="U5544" t="s">
        <v>24</v>
      </c>
      <c r="V5544" s="5">
        <f>IFERROR(VALUE(TRIM(TelcoData2[[#This Row],[TotalCharges]])),"")</f>
        <v>5883.85</v>
      </c>
      <c r="W5544">
        <f>IF(TelcoData2[[#This Row],[Churn]]="Yes",1,0)</f>
        <v>0</v>
      </c>
      <c r="X5544" t="str">
        <f>IF(TelcoData2[[#This Row],[tenure]]&lt;=12,"0-12 Months",
IF(TelcoData2[[#This Row],[tenure]]&lt;=24,"13-24 Months",
IF(TelcoData2[[#This Row],[tenure]]&lt;=36,"25-36 Months",
IF(TelcoData2[[#This Row],[tenure]]&lt;=48,"37-48 Months",
IF(TelcoData2[[#This Row],[tenure]]&lt;=60,"49-60 Months",
"61-72 Months")))))</f>
        <v>61-72 Months</v>
      </c>
    </row>
    <row r="5545" spans="1:24" x14ac:dyDescent="0.3">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s="5">
        <v>1043.8</v>
      </c>
      <c r="U5545" t="s">
        <v>24</v>
      </c>
      <c r="V5545" s="5">
        <f>IFERROR(VALUE(TRIM(TelcoData2[[#This Row],[TotalCharges]])),"")</f>
        <v>1043.8</v>
      </c>
      <c r="W5545">
        <f>IF(TelcoData2[[#This Row],[Churn]]="Yes",1,0)</f>
        <v>0</v>
      </c>
      <c r="X5545" t="str">
        <f>IF(TelcoData2[[#This Row],[tenure]]&lt;=12,"0-12 Months",
IF(TelcoData2[[#This Row],[tenure]]&lt;=24,"13-24 Months",
IF(TelcoData2[[#This Row],[tenure]]&lt;=36,"25-36 Months",
IF(TelcoData2[[#This Row],[tenure]]&lt;=48,"37-48 Months",
IF(TelcoData2[[#This Row],[tenure]]&lt;=60,"49-60 Months",
"61-72 Months")))))</f>
        <v>13-24 Months</v>
      </c>
    </row>
    <row r="5546" spans="1:24" x14ac:dyDescent="0.3">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s="5">
        <v>6252.9</v>
      </c>
      <c r="U5546" t="s">
        <v>23</v>
      </c>
      <c r="V5546" s="5">
        <f>IFERROR(VALUE(TRIM(TelcoData2[[#This Row],[TotalCharges]])),"")</f>
        <v>6252.9</v>
      </c>
      <c r="W5546">
        <f>IF(TelcoData2[[#This Row],[Churn]]="Yes",1,0)</f>
        <v>1</v>
      </c>
      <c r="X5546" t="str">
        <f>IF(TelcoData2[[#This Row],[tenure]]&lt;=12,"0-12 Months",
IF(TelcoData2[[#This Row],[tenure]]&lt;=24,"13-24 Months",
IF(TelcoData2[[#This Row],[tenure]]&lt;=36,"25-36 Months",
IF(TelcoData2[[#This Row],[tenure]]&lt;=48,"37-48 Months",
IF(TelcoData2[[#This Row],[tenure]]&lt;=60,"49-60 Months",
"61-72 Months")))))</f>
        <v>49-60 Months</v>
      </c>
    </row>
    <row r="5547" spans="1:24" x14ac:dyDescent="0.3">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s="5">
        <v>1857.25</v>
      </c>
      <c r="U5547" t="s">
        <v>24</v>
      </c>
      <c r="V5547" s="5">
        <f>IFERROR(VALUE(TRIM(TelcoData2[[#This Row],[TotalCharges]])),"")</f>
        <v>1857.25</v>
      </c>
      <c r="W5547">
        <f>IF(TelcoData2[[#This Row],[Churn]]="Yes",1,0)</f>
        <v>0</v>
      </c>
      <c r="X5547" t="str">
        <f>IF(TelcoData2[[#This Row],[tenure]]&lt;=12,"0-12 Months",
IF(TelcoData2[[#This Row],[tenure]]&lt;=24,"13-24 Months",
IF(TelcoData2[[#This Row],[tenure]]&lt;=36,"25-36 Months",
IF(TelcoData2[[#This Row],[tenure]]&lt;=48,"37-48 Months",
IF(TelcoData2[[#This Row],[tenure]]&lt;=60,"49-60 Months",
"61-72 Months")))))</f>
        <v>13-24 Months</v>
      </c>
    </row>
    <row r="5548" spans="1:24" x14ac:dyDescent="0.3">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s="5">
        <v>146.4</v>
      </c>
      <c r="U5548" t="s">
        <v>24</v>
      </c>
      <c r="V5548" s="5">
        <f>IFERROR(VALUE(TRIM(TelcoData2[[#This Row],[TotalCharges]])),"")</f>
        <v>146.4</v>
      </c>
      <c r="W5548">
        <f>IF(TelcoData2[[#This Row],[Churn]]="Yes",1,0)</f>
        <v>0</v>
      </c>
      <c r="X5548" t="str">
        <f>IF(TelcoData2[[#This Row],[tenure]]&lt;=12,"0-12 Months",
IF(TelcoData2[[#This Row],[tenure]]&lt;=24,"13-24 Months",
IF(TelcoData2[[#This Row],[tenure]]&lt;=36,"25-36 Months",
IF(TelcoData2[[#This Row],[tenure]]&lt;=48,"37-48 Months",
IF(TelcoData2[[#This Row],[tenure]]&lt;=60,"49-60 Months",
"61-72 Months")))))</f>
        <v>0-12 Months</v>
      </c>
    </row>
    <row r="5549" spans="1:24" x14ac:dyDescent="0.3">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s="5">
        <v>240.45</v>
      </c>
      <c r="U5549" t="s">
        <v>23</v>
      </c>
      <c r="V5549" s="5">
        <f>IFERROR(VALUE(TRIM(TelcoData2[[#This Row],[TotalCharges]])),"")</f>
        <v>240.45</v>
      </c>
      <c r="W5549">
        <f>IF(TelcoData2[[#This Row],[Churn]]="Yes",1,0)</f>
        <v>1</v>
      </c>
      <c r="X5549" t="str">
        <f>IF(TelcoData2[[#This Row],[tenure]]&lt;=12,"0-12 Months",
IF(TelcoData2[[#This Row],[tenure]]&lt;=24,"13-24 Months",
IF(TelcoData2[[#This Row],[tenure]]&lt;=36,"25-36 Months",
IF(TelcoData2[[#This Row],[tenure]]&lt;=48,"37-48 Months",
IF(TelcoData2[[#This Row],[tenure]]&lt;=60,"49-60 Months",
"61-72 Months")))))</f>
        <v>0-12 Months</v>
      </c>
    </row>
    <row r="5550" spans="1:24" x14ac:dyDescent="0.3">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s="5">
        <v>1724.15</v>
      </c>
      <c r="U5550" t="s">
        <v>24</v>
      </c>
      <c r="V5550" s="5">
        <f>IFERROR(VALUE(TRIM(TelcoData2[[#This Row],[TotalCharges]])),"")</f>
        <v>1724.15</v>
      </c>
      <c r="W5550">
        <f>IF(TelcoData2[[#This Row],[Churn]]="Yes",1,0)</f>
        <v>0</v>
      </c>
      <c r="X5550" t="str">
        <f>IF(TelcoData2[[#This Row],[tenure]]&lt;=12,"0-12 Months",
IF(TelcoData2[[#This Row],[tenure]]&lt;=24,"13-24 Months",
IF(TelcoData2[[#This Row],[tenure]]&lt;=36,"25-36 Months",
IF(TelcoData2[[#This Row],[tenure]]&lt;=48,"37-48 Months",
IF(TelcoData2[[#This Row],[tenure]]&lt;=60,"49-60 Months",
"61-72 Months")))))</f>
        <v>61-72 Months</v>
      </c>
    </row>
    <row r="5551" spans="1:24" x14ac:dyDescent="0.3">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s="5">
        <v>315.3</v>
      </c>
      <c r="U5551" t="s">
        <v>23</v>
      </c>
      <c r="V5551" s="5">
        <f>IFERROR(VALUE(TRIM(TelcoData2[[#This Row],[TotalCharges]])),"")</f>
        <v>315.3</v>
      </c>
      <c r="W5551">
        <f>IF(TelcoData2[[#This Row],[Churn]]="Yes",1,0)</f>
        <v>1</v>
      </c>
      <c r="X5551" t="str">
        <f>IF(TelcoData2[[#This Row],[tenure]]&lt;=12,"0-12 Months",
IF(TelcoData2[[#This Row],[tenure]]&lt;=24,"13-24 Months",
IF(TelcoData2[[#This Row],[tenure]]&lt;=36,"25-36 Months",
IF(TelcoData2[[#This Row],[tenure]]&lt;=48,"37-48 Months",
IF(TelcoData2[[#This Row],[tenure]]&lt;=60,"49-60 Months",
"61-72 Months")))))</f>
        <v>0-12 Months</v>
      </c>
    </row>
    <row r="5552" spans="1:24" x14ac:dyDescent="0.3">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s="5">
        <v>429.55</v>
      </c>
      <c r="U5552" t="s">
        <v>24</v>
      </c>
      <c r="V5552" s="5">
        <f>IFERROR(VALUE(TRIM(TelcoData2[[#This Row],[TotalCharges]])),"")</f>
        <v>429.55</v>
      </c>
      <c r="W5552">
        <f>IF(TelcoData2[[#This Row],[Churn]]="Yes",1,0)</f>
        <v>0</v>
      </c>
      <c r="X5552" t="str">
        <f>IF(TelcoData2[[#This Row],[tenure]]&lt;=12,"0-12 Months",
IF(TelcoData2[[#This Row],[tenure]]&lt;=24,"13-24 Months",
IF(TelcoData2[[#This Row],[tenure]]&lt;=36,"25-36 Months",
IF(TelcoData2[[#This Row],[tenure]]&lt;=48,"37-48 Months",
IF(TelcoData2[[#This Row],[tenure]]&lt;=60,"49-60 Months",
"61-72 Months")))))</f>
        <v>13-24 Months</v>
      </c>
    </row>
    <row r="5553" spans="1:24" x14ac:dyDescent="0.3">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s="5">
        <v>356.15</v>
      </c>
      <c r="U5553" t="s">
        <v>24</v>
      </c>
      <c r="V5553" s="5">
        <f>IFERROR(VALUE(TRIM(TelcoData2[[#This Row],[TotalCharges]])),"")</f>
        <v>356.15</v>
      </c>
      <c r="W5553">
        <f>IF(TelcoData2[[#This Row],[Churn]]="Yes",1,0)</f>
        <v>0</v>
      </c>
      <c r="X5553" t="str">
        <f>IF(TelcoData2[[#This Row],[tenure]]&lt;=12,"0-12 Months",
IF(TelcoData2[[#This Row],[tenure]]&lt;=24,"13-24 Months",
IF(TelcoData2[[#This Row],[tenure]]&lt;=36,"25-36 Months",
IF(TelcoData2[[#This Row],[tenure]]&lt;=48,"37-48 Months",
IF(TelcoData2[[#This Row],[tenure]]&lt;=60,"49-60 Months",
"61-72 Months")))))</f>
        <v>13-24 Months</v>
      </c>
    </row>
    <row r="5554" spans="1:24" x14ac:dyDescent="0.3">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s="5">
        <v>488.25</v>
      </c>
      <c r="U5554" t="s">
        <v>24</v>
      </c>
      <c r="V5554" s="5">
        <f>IFERROR(VALUE(TRIM(TelcoData2[[#This Row],[TotalCharges]])),"")</f>
        <v>488.25</v>
      </c>
      <c r="W5554">
        <f>IF(TelcoData2[[#This Row],[Churn]]="Yes",1,0)</f>
        <v>0</v>
      </c>
      <c r="X5554" t="str">
        <f>IF(TelcoData2[[#This Row],[tenure]]&lt;=12,"0-12 Months",
IF(TelcoData2[[#This Row],[tenure]]&lt;=24,"13-24 Months",
IF(TelcoData2[[#This Row],[tenure]]&lt;=36,"25-36 Months",
IF(TelcoData2[[#This Row],[tenure]]&lt;=48,"37-48 Months",
IF(TelcoData2[[#This Row],[tenure]]&lt;=60,"49-60 Months",
"61-72 Months")))))</f>
        <v>13-24 Months</v>
      </c>
    </row>
    <row r="5555" spans="1:24" x14ac:dyDescent="0.3">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s="5">
        <v>55.7</v>
      </c>
      <c r="U5555" t="s">
        <v>23</v>
      </c>
      <c r="V5555" s="5">
        <f>IFERROR(VALUE(TRIM(TelcoData2[[#This Row],[TotalCharges]])),"")</f>
        <v>55.7</v>
      </c>
      <c r="W5555">
        <f>IF(TelcoData2[[#This Row],[Churn]]="Yes",1,0)</f>
        <v>1</v>
      </c>
      <c r="X5555" t="str">
        <f>IF(TelcoData2[[#This Row],[tenure]]&lt;=12,"0-12 Months",
IF(TelcoData2[[#This Row],[tenure]]&lt;=24,"13-24 Months",
IF(TelcoData2[[#This Row],[tenure]]&lt;=36,"25-36 Months",
IF(TelcoData2[[#This Row],[tenure]]&lt;=48,"37-48 Months",
IF(TelcoData2[[#This Row],[tenure]]&lt;=60,"49-60 Months",
"61-72 Months")))))</f>
        <v>0-12 Months</v>
      </c>
    </row>
    <row r="5556" spans="1:24" x14ac:dyDescent="0.3">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s="5">
        <v>1298.7</v>
      </c>
      <c r="U5556" t="s">
        <v>24</v>
      </c>
      <c r="V5556" s="5">
        <f>IFERROR(VALUE(TRIM(TelcoData2[[#This Row],[TotalCharges]])),"")</f>
        <v>1298.7</v>
      </c>
      <c r="W5556">
        <f>IF(TelcoData2[[#This Row],[Churn]]="Yes",1,0)</f>
        <v>0</v>
      </c>
      <c r="X5556" t="str">
        <f>IF(TelcoData2[[#This Row],[tenure]]&lt;=12,"0-12 Months",
IF(TelcoData2[[#This Row],[tenure]]&lt;=24,"13-24 Months",
IF(TelcoData2[[#This Row],[tenure]]&lt;=36,"25-36 Months",
IF(TelcoData2[[#This Row],[tenure]]&lt;=48,"37-48 Months",
IF(TelcoData2[[#This Row],[tenure]]&lt;=60,"49-60 Months",
"61-72 Months")))))</f>
        <v>61-72 Months</v>
      </c>
    </row>
    <row r="5557" spans="1:24" x14ac:dyDescent="0.3">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s="5">
        <v>1378.75</v>
      </c>
      <c r="U5557" t="s">
        <v>24</v>
      </c>
      <c r="V5557" s="5">
        <f>IFERROR(VALUE(TRIM(TelcoData2[[#This Row],[TotalCharges]])),"")</f>
        <v>1378.75</v>
      </c>
      <c r="W5557">
        <f>IF(TelcoData2[[#This Row],[Churn]]="Yes",1,0)</f>
        <v>0</v>
      </c>
      <c r="X5557" t="str">
        <f>IF(TelcoData2[[#This Row],[tenure]]&lt;=12,"0-12 Months",
IF(TelcoData2[[#This Row],[tenure]]&lt;=24,"13-24 Months",
IF(TelcoData2[[#This Row],[tenure]]&lt;=36,"25-36 Months",
IF(TelcoData2[[#This Row],[tenure]]&lt;=48,"37-48 Months",
IF(TelcoData2[[#This Row],[tenure]]&lt;=60,"49-60 Months",
"61-72 Months")))))</f>
        <v>61-72 Months</v>
      </c>
    </row>
    <row r="5558" spans="1:24" x14ac:dyDescent="0.3">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s="5">
        <v>973.45</v>
      </c>
      <c r="U5558" t="s">
        <v>23</v>
      </c>
      <c r="V5558" s="5">
        <f>IFERROR(VALUE(TRIM(TelcoData2[[#This Row],[TotalCharges]])),"")</f>
        <v>973.45</v>
      </c>
      <c r="W5558">
        <f>IF(TelcoData2[[#This Row],[Churn]]="Yes",1,0)</f>
        <v>1</v>
      </c>
      <c r="X5558" t="str">
        <f>IF(TelcoData2[[#This Row],[tenure]]&lt;=12,"0-12 Months",
IF(TelcoData2[[#This Row],[tenure]]&lt;=24,"13-24 Months",
IF(TelcoData2[[#This Row],[tenure]]&lt;=36,"25-36 Months",
IF(TelcoData2[[#This Row],[tenure]]&lt;=48,"37-48 Months",
IF(TelcoData2[[#This Row],[tenure]]&lt;=60,"49-60 Months",
"61-72 Months")))))</f>
        <v>13-24 Months</v>
      </c>
    </row>
    <row r="5559" spans="1:24" x14ac:dyDescent="0.3">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s="5">
        <v>384.25</v>
      </c>
      <c r="U5559" t="s">
        <v>24</v>
      </c>
      <c r="V5559" s="5">
        <f>IFERROR(VALUE(TRIM(TelcoData2[[#This Row],[TotalCharges]])),"")</f>
        <v>384.25</v>
      </c>
      <c r="W5559">
        <f>IF(TelcoData2[[#This Row],[Churn]]="Yes",1,0)</f>
        <v>0</v>
      </c>
      <c r="X5559" t="str">
        <f>IF(TelcoData2[[#This Row],[tenure]]&lt;=12,"0-12 Months",
IF(TelcoData2[[#This Row],[tenure]]&lt;=24,"13-24 Months",
IF(TelcoData2[[#This Row],[tenure]]&lt;=36,"25-36 Months",
IF(TelcoData2[[#This Row],[tenure]]&lt;=48,"37-48 Months",
IF(TelcoData2[[#This Row],[tenure]]&lt;=60,"49-60 Months",
"61-72 Months")))))</f>
        <v>0-12 Months</v>
      </c>
    </row>
    <row r="5560" spans="1:24" x14ac:dyDescent="0.3">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s="5">
        <v>8543.25</v>
      </c>
      <c r="U5560" t="s">
        <v>24</v>
      </c>
      <c r="V5560" s="5">
        <f>IFERROR(VALUE(TRIM(TelcoData2[[#This Row],[TotalCharges]])),"")</f>
        <v>8543.25</v>
      </c>
      <c r="W5560">
        <f>IF(TelcoData2[[#This Row],[Churn]]="Yes",1,0)</f>
        <v>0</v>
      </c>
      <c r="X5560" t="str">
        <f>IF(TelcoData2[[#This Row],[tenure]]&lt;=12,"0-12 Months",
IF(TelcoData2[[#This Row],[tenure]]&lt;=24,"13-24 Months",
IF(TelcoData2[[#This Row],[tenure]]&lt;=36,"25-36 Months",
IF(TelcoData2[[#This Row],[tenure]]&lt;=48,"37-48 Months",
IF(TelcoData2[[#This Row],[tenure]]&lt;=60,"49-60 Months",
"61-72 Months")))))</f>
        <v>61-72 Months</v>
      </c>
    </row>
    <row r="5561" spans="1:24" x14ac:dyDescent="0.3">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s="5">
        <v>389.95</v>
      </c>
      <c r="U5561" t="s">
        <v>24</v>
      </c>
      <c r="V5561" s="5">
        <f>IFERROR(VALUE(TRIM(TelcoData2[[#This Row],[TotalCharges]])),"")</f>
        <v>389.95</v>
      </c>
      <c r="W5561">
        <f>IF(TelcoData2[[#This Row],[Churn]]="Yes",1,0)</f>
        <v>0</v>
      </c>
      <c r="X5561" t="str">
        <f>IF(TelcoData2[[#This Row],[tenure]]&lt;=12,"0-12 Months",
IF(TelcoData2[[#This Row],[tenure]]&lt;=24,"13-24 Months",
IF(TelcoData2[[#This Row],[tenure]]&lt;=36,"25-36 Months",
IF(TelcoData2[[#This Row],[tenure]]&lt;=48,"37-48 Months",
IF(TelcoData2[[#This Row],[tenure]]&lt;=60,"49-60 Months",
"61-72 Months")))))</f>
        <v>13-24 Months</v>
      </c>
    </row>
    <row r="5562" spans="1:24" x14ac:dyDescent="0.3">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s="5">
        <v>5731.85</v>
      </c>
      <c r="U5562" t="s">
        <v>24</v>
      </c>
      <c r="V5562" s="5">
        <f>IFERROR(VALUE(TRIM(TelcoData2[[#This Row],[TotalCharges]])),"")</f>
        <v>5731.85</v>
      </c>
      <c r="W5562">
        <f>IF(TelcoData2[[#This Row],[Churn]]="Yes",1,0)</f>
        <v>0</v>
      </c>
      <c r="X5562" t="str">
        <f>IF(TelcoData2[[#This Row],[tenure]]&lt;=12,"0-12 Months",
IF(TelcoData2[[#This Row],[tenure]]&lt;=24,"13-24 Months",
IF(TelcoData2[[#This Row],[tenure]]&lt;=36,"25-36 Months",
IF(TelcoData2[[#This Row],[tenure]]&lt;=48,"37-48 Months",
IF(TelcoData2[[#This Row],[tenure]]&lt;=60,"49-60 Months",
"61-72 Months")))))</f>
        <v>61-72 Months</v>
      </c>
    </row>
    <row r="5563" spans="1:24" x14ac:dyDescent="0.3">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s="5">
        <v>20.65</v>
      </c>
      <c r="U5563" t="s">
        <v>24</v>
      </c>
      <c r="V5563" s="5">
        <f>IFERROR(VALUE(TRIM(TelcoData2[[#This Row],[TotalCharges]])),"")</f>
        <v>20.65</v>
      </c>
      <c r="W5563">
        <f>IF(TelcoData2[[#This Row],[Churn]]="Yes",1,0)</f>
        <v>0</v>
      </c>
      <c r="X5563" t="str">
        <f>IF(TelcoData2[[#This Row],[tenure]]&lt;=12,"0-12 Months",
IF(TelcoData2[[#This Row],[tenure]]&lt;=24,"13-24 Months",
IF(TelcoData2[[#This Row],[tenure]]&lt;=36,"25-36 Months",
IF(TelcoData2[[#This Row],[tenure]]&lt;=48,"37-48 Months",
IF(TelcoData2[[#This Row],[tenure]]&lt;=60,"49-60 Months",
"61-72 Months")))))</f>
        <v>0-12 Months</v>
      </c>
    </row>
    <row r="5564" spans="1:24" x14ac:dyDescent="0.3">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s="5">
        <v>4275.75</v>
      </c>
      <c r="U5564" t="s">
        <v>24</v>
      </c>
      <c r="V5564" s="5">
        <f>IFERROR(VALUE(TRIM(TelcoData2[[#This Row],[TotalCharges]])),"")</f>
        <v>4275.75</v>
      </c>
      <c r="W5564">
        <f>IF(TelcoData2[[#This Row],[Churn]]="Yes",1,0)</f>
        <v>0</v>
      </c>
      <c r="X5564" t="str">
        <f>IF(TelcoData2[[#This Row],[tenure]]&lt;=12,"0-12 Months",
IF(TelcoData2[[#This Row],[tenure]]&lt;=24,"13-24 Months",
IF(TelcoData2[[#This Row],[tenure]]&lt;=36,"25-36 Months",
IF(TelcoData2[[#This Row],[tenure]]&lt;=48,"37-48 Months",
IF(TelcoData2[[#This Row],[tenure]]&lt;=60,"49-60 Months",
"61-72 Months")))))</f>
        <v>49-60 Months</v>
      </c>
    </row>
    <row r="5565" spans="1:24" x14ac:dyDescent="0.3">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s="5">
        <v>84.5</v>
      </c>
      <c r="U5565" t="s">
        <v>24</v>
      </c>
      <c r="V5565" s="5">
        <f>IFERROR(VALUE(TRIM(TelcoData2[[#This Row],[TotalCharges]])),"")</f>
        <v>84.5</v>
      </c>
      <c r="W5565">
        <f>IF(TelcoData2[[#This Row],[Churn]]="Yes",1,0)</f>
        <v>0</v>
      </c>
      <c r="X5565" t="str">
        <f>IF(TelcoData2[[#This Row],[tenure]]&lt;=12,"0-12 Months",
IF(TelcoData2[[#This Row],[tenure]]&lt;=24,"13-24 Months",
IF(TelcoData2[[#This Row],[tenure]]&lt;=36,"25-36 Months",
IF(TelcoData2[[#This Row],[tenure]]&lt;=48,"37-48 Months",
IF(TelcoData2[[#This Row],[tenure]]&lt;=60,"49-60 Months",
"61-72 Months")))))</f>
        <v>0-12 Months</v>
      </c>
    </row>
    <row r="5566" spans="1:24" x14ac:dyDescent="0.3">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s="5">
        <v>1924.1</v>
      </c>
      <c r="U5566" t="s">
        <v>24</v>
      </c>
      <c r="V5566" s="5">
        <f>IFERROR(VALUE(TRIM(TelcoData2[[#This Row],[TotalCharges]])),"")</f>
        <v>1924.1</v>
      </c>
      <c r="W5566">
        <f>IF(TelcoData2[[#This Row],[Churn]]="Yes",1,0)</f>
        <v>0</v>
      </c>
      <c r="X5566" t="str">
        <f>IF(TelcoData2[[#This Row],[tenure]]&lt;=12,"0-12 Months",
IF(TelcoData2[[#This Row],[tenure]]&lt;=24,"13-24 Months",
IF(TelcoData2[[#This Row],[tenure]]&lt;=36,"25-36 Months",
IF(TelcoData2[[#This Row],[tenure]]&lt;=48,"37-48 Months",
IF(TelcoData2[[#This Row],[tenure]]&lt;=60,"49-60 Months",
"61-72 Months")))))</f>
        <v>25-36 Months</v>
      </c>
    </row>
    <row r="5567" spans="1:24" x14ac:dyDescent="0.3">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s="5">
        <v>669.85</v>
      </c>
      <c r="U5567" t="s">
        <v>23</v>
      </c>
      <c r="V5567" s="5">
        <f>IFERROR(VALUE(TRIM(TelcoData2[[#This Row],[TotalCharges]])),"")</f>
        <v>669.85</v>
      </c>
      <c r="W5567">
        <f>IF(TelcoData2[[#This Row],[Churn]]="Yes",1,0)</f>
        <v>1</v>
      </c>
      <c r="X5567" t="str">
        <f>IF(TelcoData2[[#This Row],[tenure]]&lt;=12,"0-12 Months",
IF(TelcoData2[[#This Row],[tenure]]&lt;=24,"13-24 Months",
IF(TelcoData2[[#This Row],[tenure]]&lt;=36,"25-36 Months",
IF(TelcoData2[[#This Row],[tenure]]&lt;=48,"37-48 Months",
IF(TelcoData2[[#This Row],[tenure]]&lt;=60,"49-60 Months",
"61-72 Months")))))</f>
        <v>13-24 Months</v>
      </c>
    </row>
    <row r="5568" spans="1:24" x14ac:dyDescent="0.3">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s="5">
        <v>5784.3</v>
      </c>
      <c r="U5568" t="s">
        <v>24</v>
      </c>
      <c r="V5568" s="5">
        <f>IFERROR(VALUE(TRIM(TelcoData2[[#This Row],[TotalCharges]])),"")</f>
        <v>5784.3</v>
      </c>
      <c r="W5568">
        <f>IF(TelcoData2[[#This Row],[Churn]]="Yes",1,0)</f>
        <v>0</v>
      </c>
      <c r="X5568" t="str">
        <f>IF(TelcoData2[[#This Row],[tenure]]&lt;=12,"0-12 Months",
IF(TelcoData2[[#This Row],[tenure]]&lt;=24,"13-24 Months",
IF(TelcoData2[[#This Row],[tenure]]&lt;=36,"25-36 Months",
IF(TelcoData2[[#This Row],[tenure]]&lt;=48,"37-48 Months",
IF(TelcoData2[[#This Row],[tenure]]&lt;=60,"49-60 Months",
"61-72 Months")))))</f>
        <v>61-72 Months</v>
      </c>
    </row>
    <row r="5569" spans="1:24" x14ac:dyDescent="0.3">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s="5">
        <v>5166.2</v>
      </c>
      <c r="U5569" t="s">
        <v>24</v>
      </c>
      <c r="V5569" s="5">
        <f>IFERROR(VALUE(TRIM(TelcoData2[[#This Row],[TotalCharges]])),"")</f>
        <v>5166.2</v>
      </c>
      <c r="W5569">
        <f>IF(TelcoData2[[#This Row],[Churn]]="Yes",1,0)</f>
        <v>0</v>
      </c>
      <c r="X5569" t="str">
        <f>IF(TelcoData2[[#This Row],[tenure]]&lt;=12,"0-12 Months",
IF(TelcoData2[[#This Row],[tenure]]&lt;=24,"13-24 Months",
IF(TelcoData2[[#This Row],[tenure]]&lt;=36,"25-36 Months",
IF(TelcoData2[[#This Row],[tenure]]&lt;=48,"37-48 Months",
IF(TelcoData2[[#This Row],[tenure]]&lt;=60,"49-60 Months",
"61-72 Months")))))</f>
        <v>49-60 Months</v>
      </c>
    </row>
    <row r="5570" spans="1:24" x14ac:dyDescent="0.3">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s="5">
        <v>4060.55</v>
      </c>
      <c r="U5570" t="s">
        <v>24</v>
      </c>
      <c r="V5570" s="5">
        <f>IFERROR(VALUE(TRIM(TelcoData2[[#This Row],[TotalCharges]])),"")</f>
        <v>4060.55</v>
      </c>
      <c r="W5570">
        <f>IF(TelcoData2[[#This Row],[Churn]]="Yes",1,0)</f>
        <v>0</v>
      </c>
      <c r="X5570" t="str">
        <f>IF(TelcoData2[[#This Row],[tenure]]&lt;=12,"0-12 Months",
IF(TelcoData2[[#This Row],[tenure]]&lt;=24,"13-24 Months",
IF(TelcoData2[[#This Row],[tenure]]&lt;=36,"25-36 Months",
IF(TelcoData2[[#This Row],[tenure]]&lt;=48,"37-48 Months",
IF(TelcoData2[[#This Row],[tenure]]&lt;=60,"49-60 Months",
"61-72 Months")))))</f>
        <v>37-48 Months</v>
      </c>
    </row>
    <row r="5571" spans="1:24" x14ac:dyDescent="0.3">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s="5">
        <v>267.39999999999998</v>
      </c>
      <c r="U5571" t="s">
        <v>23</v>
      </c>
      <c r="V5571" s="5">
        <f>IFERROR(VALUE(TRIM(TelcoData2[[#This Row],[TotalCharges]])),"")</f>
        <v>267.39999999999998</v>
      </c>
      <c r="W5571">
        <f>IF(TelcoData2[[#This Row],[Churn]]="Yes",1,0)</f>
        <v>1</v>
      </c>
      <c r="X5571" t="str">
        <f>IF(TelcoData2[[#This Row],[tenure]]&lt;=12,"0-12 Months",
IF(TelcoData2[[#This Row],[tenure]]&lt;=24,"13-24 Months",
IF(TelcoData2[[#This Row],[tenure]]&lt;=36,"25-36 Months",
IF(TelcoData2[[#This Row],[tenure]]&lt;=48,"37-48 Months",
IF(TelcoData2[[#This Row],[tenure]]&lt;=60,"49-60 Months",
"61-72 Months")))))</f>
        <v>0-12 Months</v>
      </c>
    </row>
    <row r="5572" spans="1:24" x14ac:dyDescent="0.3">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s="5">
        <v>3532.85</v>
      </c>
      <c r="U5572" t="s">
        <v>24</v>
      </c>
      <c r="V5572" s="5">
        <f>IFERROR(VALUE(TRIM(TelcoData2[[#This Row],[TotalCharges]])),"")</f>
        <v>3532.85</v>
      </c>
      <c r="W5572">
        <f>IF(TelcoData2[[#This Row],[Churn]]="Yes",1,0)</f>
        <v>0</v>
      </c>
      <c r="X5572" t="str">
        <f>IF(TelcoData2[[#This Row],[tenure]]&lt;=12,"0-12 Months",
IF(TelcoData2[[#This Row],[tenure]]&lt;=24,"13-24 Months",
IF(TelcoData2[[#This Row],[tenure]]&lt;=36,"25-36 Months",
IF(TelcoData2[[#This Row],[tenure]]&lt;=48,"37-48 Months",
IF(TelcoData2[[#This Row],[tenure]]&lt;=60,"49-60 Months",
"61-72 Months")))))</f>
        <v>37-48 Months</v>
      </c>
    </row>
    <row r="5573" spans="1:24" x14ac:dyDescent="0.3">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s="5">
        <v>4914.8</v>
      </c>
      <c r="U5573" t="s">
        <v>24</v>
      </c>
      <c r="V5573" s="5">
        <f>IFERROR(VALUE(TRIM(TelcoData2[[#This Row],[TotalCharges]])),"")</f>
        <v>4914.8</v>
      </c>
      <c r="W5573">
        <f>IF(TelcoData2[[#This Row],[Churn]]="Yes",1,0)</f>
        <v>0</v>
      </c>
      <c r="X5573" t="str">
        <f>IF(TelcoData2[[#This Row],[tenure]]&lt;=12,"0-12 Months",
IF(TelcoData2[[#This Row],[tenure]]&lt;=24,"13-24 Months",
IF(TelcoData2[[#This Row],[tenure]]&lt;=36,"25-36 Months",
IF(TelcoData2[[#This Row],[tenure]]&lt;=48,"37-48 Months",
IF(TelcoData2[[#This Row],[tenure]]&lt;=60,"49-60 Months",
"61-72 Months")))))</f>
        <v>61-72 Months</v>
      </c>
    </row>
    <row r="5574" spans="1:24" x14ac:dyDescent="0.3">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s="5">
        <v>5315.8</v>
      </c>
      <c r="U5574" t="s">
        <v>24</v>
      </c>
      <c r="V5574" s="5">
        <f>IFERROR(VALUE(TRIM(TelcoData2[[#This Row],[TotalCharges]])),"")</f>
        <v>5315.8</v>
      </c>
      <c r="W5574">
        <f>IF(TelcoData2[[#This Row],[Churn]]="Yes",1,0)</f>
        <v>0</v>
      </c>
      <c r="X5574" t="str">
        <f>IF(TelcoData2[[#This Row],[tenure]]&lt;=12,"0-12 Months",
IF(TelcoData2[[#This Row],[tenure]]&lt;=24,"13-24 Months",
IF(TelcoData2[[#This Row],[tenure]]&lt;=36,"25-36 Months",
IF(TelcoData2[[#This Row],[tenure]]&lt;=48,"37-48 Months",
IF(TelcoData2[[#This Row],[tenure]]&lt;=60,"49-60 Months",
"61-72 Months")))))</f>
        <v>61-72 Months</v>
      </c>
    </row>
    <row r="5575" spans="1:24" x14ac:dyDescent="0.3">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s="5">
        <v>69.849999999999994</v>
      </c>
      <c r="U5575" t="s">
        <v>23</v>
      </c>
      <c r="V5575" s="5">
        <f>IFERROR(VALUE(TRIM(TelcoData2[[#This Row],[TotalCharges]])),"")</f>
        <v>69.849999999999994</v>
      </c>
      <c r="W5575">
        <f>IF(TelcoData2[[#This Row],[Churn]]="Yes",1,0)</f>
        <v>1</v>
      </c>
      <c r="X5575" t="str">
        <f>IF(TelcoData2[[#This Row],[tenure]]&lt;=12,"0-12 Months",
IF(TelcoData2[[#This Row],[tenure]]&lt;=24,"13-24 Months",
IF(TelcoData2[[#This Row],[tenure]]&lt;=36,"25-36 Months",
IF(TelcoData2[[#This Row],[tenure]]&lt;=48,"37-48 Months",
IF(TelcoData2[[#This Row],[tenure]]&lt;=60,"49-60 Months",
"61-72 Months")))))</f>
        <v>0-12 Months</v>
      </c>
    </row>
    <row r="5576" spans="1:24" x14ac:dyDescent="0.3">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s="5">
        <v>775.6</v>
      </c>
      <c r="U5576" t="s">
        <v>24</v>
      </c>
      <c r="V5576" s="5">
        <f>IFERROR(VALUE(TRIM(TelcoData2[[#This Row],[TotalCharges]])),"")</f>
        <v>775.6</v>
      </c>
      <c r="W5576">
        <f>IF(TelcoData2[[#This Row],[Churn]]="Yes",1,0)</f>
        <v>0</v>
      </c>
      <c r="X5576" t="str">
        <f>IF(TelcoData2[[#This Row],[tenure]]&lt;=12,"0-12 Months",
IF(TelcoData2[[#This Row],[tenure]]&lt;=24,"13-24 Months",
IF(TelcoData2[[#This Row],[tenure]]&lt;=36,"25-36 Months",
IF(TelcoData2[[#This Row],[tenure]]&lt;=48,"37-48 Months",
IF(TelcoData2[[#This Row],[tenure]]&lt;=60,"49-60 Months",
"61-72 Months")))))</f>
        <v>37-48 Months</v>
      </c>
    </row>
    <row r="5577" spans="1:24" x14ac:dyDescent="0.3">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s="5">
        <v>5445.95</v>
      </c>
      <c r="U5577" t="s">
        <v>24</v>
      </c>
      <c r="V5577" s="5">
        <f>IFERROR(VALUE(TRIM(TelcoData2[[#This Row],[TotalCharges]])),"")</f>
        <v>5445.95</v>
      </c>
      <c r="W5577">
        <f>IF(TelcoData2[[#This Row],[Churn]]="Yes",1,0)</f>
        <v>0</v>
      </c>
      <c r="X5577" t="str">
        <f>IF(TelcoData2[[#This Row],[tenure]]&lt;=12,"0-12 Months",
IF(TelcoData2[[#This Row],[tenure]]&lt;=24,"13-24 Months",
IF(TelcoData2[[#This Row],[tenure]]&lt;=36,"25-36 Months",
IF(TelcoData2[[#This Row],[tenure]]&lt;=48,"37-48 Months",
IF(TelcoData2[[#This Row],[tenure]]&lt;=60,"49-60 Months",
"61-72 Months")))))</f>
        <v>61-72 Months</v>
      </c>
    </row>
    <row r="5578" spans="1:24" x14ac:dyDescent="0.3">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s="5">
        <v>53.55</v>
      </c>
      <c r="U5578" t="s">
        <v>23</v>
      </c>
      <c r="V5578" s="5">
        <f>IFERROR(VALUE(TRIM(TelcoData2[[#This Row],[TotalCharges]])),"")</f>
        <v>53.55</v>
      </c>
      <c r="W5578">
        <f>IF(TelcoData2[[#This Row],[Churn]]="Yes",1,0)</f>
        <v>1</v>
      </c>
      <c r="X5578" t="str">
        <f>IF(TelcoData2[[#This Row],[tenure]]&lt;=12,"0-12 Months",
IF(TelcoData2[[#This Row],[tenure]]&lt;=24,"13-24 Months",
IF(TelcoData2[[#This Row],[tenure]]&lt;=36,"25-36 Months",
IF(TelcoData2[[#This Row],[tenure]]&lt;=48,"37-48 Months",
IF(TelcoData2[[#This Row],[tenure]]&lt;=60,"49-60 Months",
"61-72 Months")))))</f>
        <v>0-12 Months</v>
      </c>
    </row>
    <row r="5579" spans="1:24" x14ac:dyDescent="0.3">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s="5">
        <v>1007.8</v>
      </c>
      <c r="U5579" t="s">
        <v>24</v>
      </c>
      <c r="V5579" s="5">
        <f>IFERROR(VALUE(TRIM(TelcoData2[[#This Row],[TotalCharges]])),"")</f>
        <v>1007.8</v>
      </c>
      <c r="W5579">
        <f>IF(TelcoData2[[#This Row],[Churn]]="Yes",1,0)</f>
        <v>0</v>
      </c>
      <c r="X5579" t="str">
        <f>IF(TelcoData2[[#This Row],[tenure]]&lt;=12,"0-12 Months",
IF(TelcoData2[[#This Row],[tenure]]&lt;=24,"13-24 Months",
IF(TelcoData2[[#This Row],[tenure]]&lt;=36,"25-36 Months",
IF(TelcoData2[[#This Row],[tenure]]&lt;=48,"37-48 Months",
IF(TelcoData2[[#This Row],[tenure]]&lt;=60,"49-60 Months",
"61-72 Months")))))</f>
        <v>49-60 Months</v>
      </c>
    </row>
    <row r="5580" spans="1:24" x14ac:dyDescent="0.3">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s="5">
        <v>833.55</v>
      </c>
      <c r="U5580" t="s">
        <v>24</v>
      </c>
      <c r="V5580" s="5">
        <f>IFERROR(VALUE(TRIM(TelcoData2[[#This Row],[TotalCharges]])),"")</f>
        <v>833.55</v>
      </c>
      <c r="W5580">
        <f>IF(TelcoData2[[#This Row],[Churn]]="Yes",1,0)</f>
        <v>0</v>
      </c>
      <c r="X5580" t="str">
        <f>IF(TelcoData2[[#This Row],[tenure]]&lt;=12,"0-12 Months",
IF(TelcoData2[[#This Row],[tenure]]&lt;=24,"13-24 Months",
IF(TelcoData2[[#This Row],[tenure]]&lt;=36,"25-36 Months",
IF(TelcoData2[[#This Row],[tenure]]&lt;=48,"37-48 Months",
IF(TelcoData2[[#This Row],[tenure]]&lt;=60,"49-60 Months",
"61-72 Months")))))</f>
        <v>37-48 Months</v>
      </c>
    </row>
    <row r="5581" spans="1:24" x14ac:dyDescent="0.3">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s="5">
        <v>6579.05</v>
      </c>
      <c r="U5581" t="s">
        <v>23</v>
      </c>
      <c r="V5581" s="5">
        <f>IFERROR(VALUE(TRIM(TelcoData2[[#This Row],[TotalCharges]])),"")</f>
        <v>6579.05</v>
      </c>
      <c r="W5581">
        <f>IF(TelcoData2[[#This Row],[Churn]]="Yes",1,0)</f>
        <v>1</v>
      </c>
      <c r="X5581" t="str">
        <f>IF(TelcoData2[[#This Row],[tenure]]&lt;=12,"0-12 Months",
IF(TelcoData2[[#This Row],[tenure]]&lt;=24,"13-24 Months",
IF(TelcoData2[[#This Row],[tenure]]&lt;=36,"25-36 Months",
IF(TelcoData2[[#This Row],[tenure]]&lt;=48,"37-48 Months",
IF(TelcoData2[[#This Row],[tenure]]&lt;=60,"49-60 Months",
"61-72 Months")))))</f>
        <v>61-72 Months</v>
      </c>
    </row>
    <row r="5582" spans="1:24" x14ac:dyDescent="0.3">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s="5">
        <v>1004.5</v>
      </c>
      <c r="U5582" t="s">
        <v>24</v>
      </c>
      <c r="V5582" s="5">
        <f>IFERROR(VALUE(TRIM(TelcoData2[[#This Row],[TotalCharges]])),"")</f>
        <v>1004.5</v>
      </c>
      <c r="W5582">
        <f>IF(TelcoData2[[#This Row],[Churn]]="Yes",1,0)</f>
        <v>0</v>
      </c>
      <c r="X5582" t="str">
        <f>IF(TelcoData2[[#This Row],[tenure]]&lt;=12,"0-12 Months",
IF(TelcoData2[[#This Row],[tenure]]&lt;=24,"13-24 Months",
IF(TelcoData2[[#This Row],[tenure]]&lt;=36,"25-36 Months",
IF(TelcoData2[[#This Row],[tenure]]&lt;=48,"37-48 Months",
IF(TelcoData2[[#This Row],[tenure]]&lt;=60,"49-60 Months",
"61-72 Months")))))</f>
        <v>37-48 Months</v>
      </c>
    </row>
    <row r="5583" spans="1:24" x14ac:dyDescent="0.3">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s="5">
        <v>7856</v>
      </c>
      <c r="U5583" t="s">
        <v>23</v>
      </c>
      <c r="V5583" s="5">
        <f>IFERROR(VALUE(TRIM(TelcoData2[[#This Row],[TotalCharges]])),"")</f>
        <v>7856</v>
      </c>
      <c r="W5583">
        <f>IF(TelcoData2[[#This Row],[Churn]]="Yes",1,0)</f>
        <v>1</v>
      </c>
      <c r="X5583" t="str">
        <f>IF(TelcoData2[[#This Row],[tenure]]&lt;=12,"0-12 Months",
IF(TelcoData2[[#This Row],[tenure]]&lt;=24,"13-24 Months",
IF(TelcoData2[[#This Row],[tenure]]&lt;=36,"25-36 Months",
IF(TelcoData2[[#This Row],[tenure]]&lt;=48,"37-48 Months",
IF(TelcoData2[[#This Row],[tenure]]&lt;=60,"49-60 Months",
"61-72 Months")))))</f>
        <v>61-72 Months</v>
      </c>
    </row>
    <row r="5584" spans="1:24" x14ac:dyDescent="0.3">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s="5">
        <v>1183.05</v>
      </c>
      <c r="U5584" t="s">
        <v>24</v>
      </c>
      <c r="V5584" s="5">
        <f>IFERROR(VALUE(TRIM(TelcoData2[[#This Row],[TotalCharges]])),"")</f>
        <v>1183.05</v>
      </c>
      <c r="W5584">
        <f>IF(TelcoData2[[#This Row],[Churn]]="Yes",1,0)</f>
        <v>0</v>
      </c>
      <c r="X5584" t="str">
        <f>IF(TelcoData2[[#This Row],[tenure]]&lt;=12,"0-12 Months",
IF(TelcoData2[[#This Row],[tenure]]&lt;=24,"13-24 Months",
IF(TelcoData2[[#This Row],[tenure]]&lt;=36,"25-36 Months",
IF(TelcoData2[[#This Row],[tenure]]&lt;=48,"37-48 Months",
IF(TelcoData2[[#This Row],[tenure]]&lt;=60,"49-60 Months",
"61-72 Months")))))</f>
        <v>37-48 Months</v>
      </c>
    </row>
    <row r="5585" spans="1:24" x14ac:dyDescent="0.3">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s="5">
        <v>2169.75</v>
      </c>
      <c r="U5585" t="s">
        <v>23</v>
      </c>
      <c r="V5585" s="5">
        <f>IFERROR(VALUE(TRIM(TelcoData2[[#This Row],[TotalCharges]])),"")</f>
        <v>2169.75</v>
      </c>
      <c r="W5585">
        <f>IF(TelcoData2[[#This Row],[Churn]]="Yes",1,0)</f>
        <v>1</v>
      </c>
      <c r="X5585" t="str">
        <f>IF(TelcoData2[[#This Row],[tenure]]&lt;=12,"0-12 Months",
IF(TelcoData2[[#This Row],[tenure]]&lt;=24,"13-24 Months",
IF(TelcoData2[[#This Row],[tenure]]&lt;=36,"25-36 Months",
IF(TelcoData2[[#This Row],[tenure]]&lt;=48,"37-48 Months",
IF(TelcoData2[[#This Row],[tenure]]&lt;=60,"49-60 Months",
"61-72 Months")))))</f>
        <v>25-36 Months</v>
      </c>
    </row>
    <row r="5586" spans="1:24" x14ac:dyDescent="0.3">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s="5">
        <v>896.9</v>
      </c>
      <c r="U5586" t="s">
        <v>23</v>
      </c>
      <c r="V5586" s="5">
        <f>IFERROR(VALUE(TRIM(TelcoData2[[#This Row],[TotalCharges]])),"")</f>
        <v>896.9</v>
      </c>
      <c r="W5586">
        <f>IF(TelcoData2[[#This Row],[Churn]]="Yes",1,0)</f>
        <v>1</v>
      </c>
      <c r="X5586" t="str">
        <f>IF(TelcoData2[[#This Row],[tenure]]&lt;=12,"0-12 Months",
IF(TelcoData2[[#This Row],[tenure]]&lt;=24,"13-24 Months",
IF(TelcoData2[[#This Row],[tenure]]&lt;=36,"25-36 Months",
IF(TelcoData2[[#This Row],[tenure]]&lt;=48,"37-48 Months",
IF(TelcoData2[[#This Row],[tenure]]&lt;=60,"49-60 Months",
"61-72 Months")))))</f>
        <v>0-12 Months</v>
      </c>
    </row>
    <row r="5587" spans="1:24" x14ac:dyDescent="0.3">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s="5">
        <v>19.3</v>
      </c>
      <c r="U5587" t="s">
        <v>23</v>
      </c>
      <c r="V5587" s="5">
        <f>IFERROR(VALUE(TRIM(TelcoData2[[#This Row],[TotalCharges]])),"")</f>
        <v>19.3</v>
      </c>
      <c r="W5587">
        <f>IF(TelcoData2[[#This Row],[Churn]]="Yes",1,0)</f>
        <v>1</v>
      </c>
      <c r="X5587" t="str">
        <f>IF(TelcoData2[[#This Row],[tenure]]&lt;=12,"0-12 Months",
IF(TelcoData2[[#This Row],[tenure]]&lt;=24,"13-24 Months",
IF(TelcoData2[[#This Row],[tenure]]&lt;=36,"25-36 Months",
IF(TelcoData2[[#This Row],[tenure]]&lt;=48,"37-48 Months",
IF(TelcoData2[[#This Row],[tenure]]&lt;=60,"49-60 Months",
"61-72 Months")))))</f>
        <v>0-12 Months</v>
      </c>
    </row>
    <row r="5588" spans="1:24" x14ac:dyDescent="0.3">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s="5">
        <v>501.35</v>
      </c>
      <c r="U5588" t="s">
        <v>24</v>
      </c>
      <c r="V5588" s="5">
        <f>IFERROR(VALUE(TRIM(TelcoData2[[#This Row],[TotalCharges]])),"")</f>
        <v>501.35</v>
      </c>
      <c r="W5588">
        <f>IF(TelcoData2[[#This Row],[Churn]]="Yes",1,0)</f>
        <v>0</v>
      </c>
      <c r="X5588" t="str">
        <f>IF(TelcoData2[[#This Row],[tenure]]&lt;=12,"0-12 Months",
IF(TelcoData2[[#This Row],[tenure]]&lt;=24,"13-24 Months",
IF(TelcoData2[[#This Row],[tenure]]&lt;=36,"25-36 Months",
IF(TelcoData2[[#This Row],[tenure]]&lt;=48,"37-48 Months",
IF(TelcoData2[[#This Row],[tenure]]&lt;=60,"49-60 Months",
"61-72 Months")))))</f>
        <v>25-36 Months</v>
      </c>
    </row>
    <row r="5589" spans="1:24" x14ac:dyDescent="0.3">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s="5">
        <v>4126.3500000000004</v>
      </c>
      <c r="U5589" t="s">
        <v>24</v>
      </c>
      <c r="V5589" s="5">
        <f>IFERROR(VALUE(TRIM(TelcoData2[[#This Row],[TotalCharges]])),"")</f>
        <v>4126.3500000000004</v>
      </c>
      <c r="W5589">
        <f>IF(TelcoData2[[#This Row],[Churn]]="Yes",1,0)</f>
        <v>0</v>
      </c>
      <c r="X5589" t="str">
        <f>IF(TelcoData2[[#This Row],[tenure]]&lt;=12,"0-12 Months",
IF(TelcoData2[[#This Row],[tenure]]&lt;=24,"13-24 Months",
IF(TelcoData2[[#This Row],[tenure]]&lt;=36,"25-36 Months",
IF(TelcoData2[[#This Row],[tenure]]&lt;=48,"37-48 Months",
IF(TelcoData2[[#This Row],[tenure]]&lt;=60,"49-60 Months",
"61-72 Months")))))</f>
        <v>37-48 Months</v>
      </c>
    </row>
    <row r="5590" spans="1:24" x14ac:dyDescent="0.3">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s="5">
        <v>49.65</v>
      </c>
      <c r="U5590" t="s">
        <v>23</v>
      </c>
      <c r="V5590" s="5">
        <f>IFERROR(VALUE(TRIM(TelcoData2[[#This Row],[TotalCharges]])),"")</f>
        <v>49.65</v>
      </c>
      <c r="W5590">
        <f>IF(TelcoData2[[#This Row],[Churn]]="Yes",1,0)</f>
        <v>1</v>
      </c>
      <c r="X5590" t="str">
        <f>IF(TelcoData2[[#This Row],[tenure]]&lt;=12,"0-12 Months",
IF(TelcoData2[[#This Row],[tenure]]&lt;=24,"13-24 Months",
IF(TelcoData2[[#This Row],[tenure]]&lt;=36,"25-36 Months",
IF(TelcoData2[[#This Row],[tenure]]&lt;=48,"37-48 Months",
IF(TelcoData2[[#This Row],[tenure]]&lt;=60,"49-60 Months",
"61-72 Months")))))</f>
        <v>0-12 Months</v>
      </c>
    </row>
    <row r="5591" spans="1:24" x14ac:dyDescent="0.3">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s="5">
        <v>2460.15</v>
      </c>
      <c r="U5591" t="s">
        <v>23</v>
      </c>
      <c r="V5591" s="5">
        <f>IFERROR(VALUE(TRIM(TelcoData2[[#This Row],[TotalCharges]])),"")</f>
        <v>2460.15</v>
      </c>
      <c r="W5591">
        <f>IF(TelcoData2[[#This Row],[Churn]]="Yes",1,0)</f>
        <v>1</v>
      </c>
      <c r="X5591" t="str">
        <f>IF(TelcoData2[[#This Row],[tenure]]&lt;=12,"0-12 Months",
IF(TelcoData2[[#This Row],[tenure]]&lt;=24,"13-24 Months",
IF(TelcoData2[[#This Row],[tenure]]&lt;=36,"25-36 Months",
IF(TelcoData2[[#This Row],[tenure]]&lt;=48,"37-48 Months",
IF(TelcoData2[[#This Row],[tenure]]&lt;=60,"49-60 Months",
"61-72 Months")))))</f>
        <v>37-48 Months</v>
      </c>
    </row>
    <row r="5592" spans="1:24" x14ac:dyDescent="0.3">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s="5">
        <v>477.6</v>
      </c>
      <c r="U5592" t="s">
        <v>24</v>
      </c>
      <c r="V5592" s="5">
        <f>IFERROR(VALUE(TRIM(TelcoData2[[#This Row],[TotalCharges]])),"")</f>
        <v>477.6</v>
      </c>
      <c r="W5592">
        <f>IF(TelcoData2[[#This Row],[Churn]]="Yes",1,0)</f>
        <v>0</v>
      </c>
      <c r="X5592" t="str">
        <f>IF(TelcoData2[[#This Row],[tenure]]&lt;=12,"0-12 Months",
IF(TelcoData2[[#This Row],[tenure]]&lt;=24,"13-24 Months",
IF(TelcoData2[[#This Row],[tenure]]&lt;=36,"25-36 Months",
IF(TelcoData2[[#This Row],[tenure]]&lt;=48,"37-48 Months",
IF(TelcoData2[[#This Row],[tenure]]&lt;=60,"49-60 Months",
"61-72 Months")))))</f>
        <v>25-36 Months</v>
      </c>
    </row>
    <row r="5593" spans="1:24" x14ac:dyDescent="0.3">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s="5">
        <v>370.65</v>
      </c>
      <c r="U5593" t="s">
        <v>23</v>
      </c>
      <c r="V5593" s="5">
        <f>IFERROR(VALUE(TRIM(TelcoData2[[#This Row],[TotalCharges]])),"")</f>
        <v>370.65</v>
      </c>
      <c r="W5593">
        <f>IF(TelcoData2[[#This Row],[Churn]]="Yes",1,0)</f>
        <v>1</v>
      </c>
      <c r="X5593" t="str">
        <f>IF(TelcoData2[[#This Row],[tenure]]&lt;=12,"0-12 Months",
IF(TelcoData2[[#This Row],[tenure]]&lt;=24,"13-24 Months",
IF(TelcoData2[[#This Row],[tenure]]&lt;=36,"25-36 Months",
IF(TelcoData2[[#This Row],[tenure]]&lt;=48,"37-48 Months",
IF(TelcoData2[[#This Row],[tenure]]&lt;=60,"49-60 Months",
"61-72 Months")))))</f>
        <v>0-12 Months</v>
      </c>
    </row>
    <row r="5594" spans="1:24" x14ac:dyDescent="0.3">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s="5">
        <v>265.75</v>
      </c>
      <c r="U5594" t="s">
        <v>24</v>
      </c>
      <c r="V5594" s="5">
        <f>IFERROR(VALUE(TRIM(TelcoData2[[#This Row],[TotalCharges]])),"")</f>
        <v>265.75</v>
      </c>
      <c r="W5594">
        <f>IF(TelcoData2[[#This Row],[Churn]]="Yes",1,0)</f>
        <v>0</v>
      </c>
      <c r="X5594" t="str">
        <f>IF(TelcoData2[[#This Row],[tenure]]&lt;=12,"0-12 Months",
IF(TelcoData2[[#This Row],[tenure]]&lt;=24,"13-24 Months",
IF(TelcoData2[[#This Row],[tenure]]&lt;=36,"25-36 Months",
IF(TelcoData2[[#This Row],[tenure]]&lt;=48,"37-48 Months",
IF(TelcoData2[[#This Row],[tenure]]&lt;=60,"49-60 Months",
"61-72 Months")))))</f>
        <v>13-24 Months</v>
      </c>
    </row>
    <row r="5595" spans="1:24" x14ac:dyDescent="0.3">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s="5">
        <v>2424.4499999999998</v>
      </c>
      <c r="U5595" t="s">
        <v>24</v>
      </c>
      <c r="V5595" s="5">
        <f>IFERROR(VALUE(TRIM(TelcoData2[[#This Row],[TotalCharges]])),"")</f>
        <v>2424.4499999999998</v>
      </c>
      <c r="W5595">
        <f>IF(TelcoData2[[#This Row],[Churn]]="Yes",1,0)</f>
        <v>0</v>
      </c>
      <c r="X5595" t="str">
        <f>IF(TelcoData2[[#This Row],[tenure]]&lt;=12,"0-12 Months",
IF(TelcoData2[[#This Row],[tenure]]&lt;=24,"13-24 Months",
IF(TelcoData2[[#This Row],[tenure]]&lt;=36,"25-36 Months",
IF(TelcoData2[[#This Row],[tenure]]&lt;=48,"37-48 Months",
IF(TelcoData2[[#This Row],[tenure]]&lt;=60,"49-60 Months",
"61-72 Months")))))</f>
        <v>25-36 Months</v>
      </c>
    </row>
    <row r="5596" spans="1:24" x14ac:dyDescent="0.3">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s="5">
        <v>1849.95</v>
      </c>
      <c r="U5596" t="s">
        <v>24</v>
      </c>
      <c r="V5596" s="5">
        <f>IFERROR(VALUE(TRIM(TelcoData2[[#This Row],[TotalCharges]])),"")</f>
        <v>1849.95</v>
      </c>
      <c r="W5596">
        <f>IF(TelcoData2[[#This Row],[Churn]]="Yes",1,0)</f>
        <v>0</v>
      </c>
      <c r="X5596" t="str">
        <f>IF(TelcoData2[[#This Row],[tenure]]&lt;=12,"0-12 Months",
IF(TelcoData2[[#This Row],[tenure]]&lt;=24,"13-24 Months",
IF(TelcoData2[[#This Row],[tenure]]&lt;=36,"25-36 Months",
IF(TelcoData2[[#This Row],[tenure]]&lt;=48,"37-48 Months",
IF(TelcoData2[[#This Row],[tenure]]&lt;=60,"49-60 Months",
"61-72 Months")))))</f>
        <v>13-24 Months</v>
      </c>
    </row>
    <row r="5597" spans="1:24" x14ac:dyDescent="0.3">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s="5">
        <v>61.05</v>
      </c>
      <c r="U5597" t="s">
        <v>24</v>
      </c>
      <c r="V5597" s="5">
        <f>IFERROR(VALUE(TRIM(TelcoData2[[#This Row],[TotalCharges]])),"")</f>
        <v>61.05</v>
      </c>
      <c r="W5597">
        <f>IF(TelcoData2[[#This Row],[Churn]]="Yes",1,0)</f>
        <v>0</v>
      </c>
      <c r="X5597" t="str">
        <f>IF(TelcoData2[[#This Row],[tenure]]&lt;=12,"0-12 Months",
IF(TelcoData2[[#This Row],[tenure]]&lt;=24,"13-24 Months",
IF(TelcoData2[[#This Row],[tenure]]&lt;=36,"25-36 Months",
IF(TelcoData2[[#This Row],[tenure]]&lt;=48,"37-48 Months",
IF(TelcoData2[[#This Row],[tenure]]&lt;=60,"49-60 Months",
"61-72 Months")))))</f>
        <v>0-12 Months</v>
      </c>
    </row>
    <row r="5598" spans="1:24" x14ac:dyDescent="0.3">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s="5">
        <v>1698.55</v>
      </c>
      <c r="U5598" t="s">
        <v>24</v>
      </c>
      <c r="V5598" s="5">
        <f>IFERROR(VALUE(TRIM(TelcoData2[[#This Row],[TotalCharges]])),"")</f>
        <v>1698.55</v>
      </c>
      <c r="W5598">
        <f>IF(TelcoData2[[#This Row],[Churn]]="Yes",1,0)</f>
        <v>0</v>
      </c>
      <c r="X5598" t="str">
        <f>IF(TelcoData2[[#This Row],[tenure]]&lt;=12,"0-12 Months",
IF(TelcoData2[[#This Row],[tenure]]&lt;=24,"13-24 Months",
IF(TelcoData2[[#This Row],[tenure]]&lt;=36,"25-36 Months",
IF(TelcoData2[[#This Row],[tenure]]&lt;=48,"37-48 Months",
IF(TelcoData2[[#This Row],[tenure]]&lt;=60,"49-60 Months",
"61-72 Months")))))</f>
        <v>61-72 Months</v>
      </c>
    </row>
    <row r="5599" spans="1:24" x14ac:dyDescent="0.3">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s="5">
        <v>1910.6</v>
      </c>
      <c r="U5599" t="s">
        <v>23</v>
      </c>
      <c r="V5599" s="5">
        <f>IFERROR(VALUE(TRIM(TelcoData2[[#This Row],[TotalCharges]])),"")</f>
        <v>1910.6</v>
      </c>
      <c r="W5599">
        <f>IF(TelcoData2[[#This Row],[Churn]]="Yes",1,0)</f>
        <v>1</v>
      </c>
      <c r="X5599" t="str">
        <f>IF(TelcoData2[[#This Row],[tenure]]&lt;=12,"0-12 Months",
IF(TelcoData2[[#This Row],[tenure]]&lt;=24,"13-24 Months",
IF(TelcoData2[[#This Row],[tenure]]&lt;=36,"25-36 Months",
IF(TelcoData2[[#This Row],[tenure]]&lt;=48,"37-48 Months",
IF(TelcoData2[[#This Row],[tenure]]&lt;=60,"49-60 Months",
"61-72 Months")))))</f>
        <v>13-24 Months</v>
      </c>
    </row>
    <row r="5600" spans="1:24" x14ac:dyDescent="0.3">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s="5">
        <v>998.1</v>
      </c>
      <c r="U5600" t="s">
        <v>24</v>
      </c>
      <c r="V5600" s="5">
        <f>IFERROR(VALUE(TRIM(TelcoData2[[#This Row],[TotalCharges]])),"")</f>
        <v>998.1</v>
      </c>
      <c r="W5600">
        <f>IF(TelcoData2[[#This Row],[Churn]]="Yes",1,0)</f>
        <v>0</v>
      </c>
      <c r="X5600" t="str">
        <f>IF(TelcoData2[[#This Row],[tenure]]&lt;=12,"0-12 Months",
IF(TelcoData2[[#This Row],[tenure]]&lt;=24,"13-24 Months",
IF(TelcoData2[[#This Row],[tenure]]&lt;=36,"25-36 Months",
IF(TelcoData2[[#This Row],[tenure]]&lt;=48,"37-48 Months",
IF(TelcoData2[[#This Row],[tenure]]&lt;=60,"49-60 Months",
"61-72 Months")))))</f>
        <v>49-60 Months</v>
      </c>
    </row>
    <row r="5601" spans="1:24" x14ac:dyDescent="0.3">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s="5">
        <v>890.6</v>
      </c>
      <c r="U5601" t="s">
        <v>23</v>
      </c>
      <c r="V5601" s="5">
        <f>IFERROR(VALUE(TRIM(TelcoData2[[#This Row],[TotalCharges]])),"")</f>
        <v>890.6</v>
      </c>
      <c r="W5601">
        <f>IF(TelcoData2[[#This Row],[Churn]]="Yes",1,0)</f>
        <v>1</v>
      </c>
      <c r="X5601" t="str">
        <f>IF(TelcoData2[[#This Row],[tenure]]&lt;=12,"0-12 Months",
IF(TelcoData2[[#This Row],[tenure]]&lt;=24,"13-24 Months",
IF(TelcoData2[[#This Row],[tenure]]&lt;=36,"25-36 Months",
IF(TelcoData2[[#This Row],[tenure]]&lt;=48,"37-48 Months",
IF(TelcoData2[[#This Row],[tenure]]&lt;=60,"49-60 Months",
"61-72 Months")))))</f>
        <v>0-12 Months</v>
      </c>
    </row>
    <row r="5602" spans="1:24" x14ac:dyDescent="0.3">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s="5">
        <v>529.5</v>
      </c>
      <c r="U5602" t="s">
        <v>23</v>
      </c>
      <c r="V5602" s="5">
        <f>IFERROR(VALUE(TRIM(TelcoData2[[#This Row],[TotalCharges]])),"")</f>
        <v>529.5</v>
      </c>
      <c r="W5602">
        <f>IF(TelcoData2[[#This Row],[Churn]]="Yes",1,0)</f>
        <v>1</v>
      </c>
      <c r="X5602" t="str">
        <f>IF(TelcoData2[[#This Row],[tenure]]&lt;=12,"0-12 Months",
IF(TelcoData2[[#This Row],[tenure]]&lt;=24,"13-24 Months",
IF(TelcoData2[[#This Row],[tenure]]&lt;=36,"25-36 Months",
IF(TelcoData2[[#This Row],[tenure]]&lt;=48,"37-48 Months",
IF(TelcoData2[[#This Row],[tenure]]&lt;=60,"49-60 Months",
"61-72 Months")))))</f>
        <v>0-12 Months</v>
      </c>
    </row>
    <row r="5603" spans="1:24" x14ac:dyDescent="0.3">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s="5">
        <v>1383.6</v>
      </c>
      <c r="U5603" t="s">
        <v>24</v>
      </c>
      <c r="V5603" s="5">
        <f>IFERROR(VALUE(TRIM(TelcoData2[[#This Row],[TotalCharges]])),"")</f>
        <v>1383.6</v>
      </c>
      <c r="W5603">
        <f>IF(TelcoData2[[#This Row],[Churn]]="Yes",1,0)</f>
        <v>0</v>
      </c>
      <c r="X5603" t="str">
        <f>IF(TelcoData2[[#This Row],[tenure]]&lt;=12,"0-12 Months",
IF(TelcoData2[[#This Row],[tenure]]&lt;=24,"13-24 Months",
IF(TelcoData2[[#This Row],[tenure]]&lt;=36,"25-36 Months",
IF(TelcoData2[[#This Row],[tenure]]&lt;=48,"37-48 Months",
IF(TelcoData2[[#This Row],[tenure]]&lt;=60,"49-60 Months",
"61-72 Months")))))</f>
        <v>25-36 Months</v>
      </c>
    </row>
    <row r="5604" spans="1:24" x14ac:dyDescent="0.3">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s="5">
        <v>493.4</v>
      </c>
      <c r="U5604" t="s">
        <v>24</v>
      </c>
      <c r="V5604" s="5">
        <f>IFERROR(VALUE(TRIM(TelcoData2[[#This Row],[TotalCharges]])),"")</f>
        <v>493.4</v>
      </c>
      <c r="W5604">
        <f>IF(TelcoData2[[#This Row],[Churn]]="Yes",1,0)</f>
        <v>0</v>
      </c>
      <c r="X5604" t="str">
        <f>IF(TelcoData2[[#This Row],[tenure]]&lt;=12,"0-12 Months",
IF(TelcoData2[[#This Row],[tenure]]&lt;=24,"13-24 Months",
IF(TelcoData2[[#This Row],[tenure]]&lt;=36,"25-36 Months",
IF(TelcoData2[[#This Row],[tenure]]&lt;=48,"37-48 Months",
IF(TelcoData2[[#This Row],[tenure]]&lt;=60,"49-60 Months",
"61-72 Months")))))</f>
        <v>0-12 Months</v>
      </c>
    </row>
    <row r="5605" spans="1:24" x14ac:dyDescent="0.3">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s="5">
        <v>48.6</v>
      </c>
      <c r="U5605" t="s">
        <v>23</v>
      </c>
      <c r="V5605" s="5">
        <f>IFERROR(VALUE(TRIM(TelcoData2[[#This Row],[TotalCharges]])),"")</f>
        <v>48.6</v>
      </c>
      <c r="W5605">
        <f>IF(TelcoData2[[#This Row],[Churn]]="Yes",1,0)</f>
        <v>1</v>
      </c>
      <c r="X5605" t="str">
        <f>IF(TelcoData2[[#This Row],[tenure]]&lt;=12,"0-12 Months",
IF(TelcoData2[[#This Row],[tenure]]&lt;=24,"13-24 Months",
IF(TelcoData2[[#This Row],[tenure]]&lt;=36,"25-36 Months",
IF(TelcoData2[[#This Row],[tenure]]&lt;=48,"37-48 Months",
IF(TelcoData2[[#This Row],[tenure]]&lt;=60,"49-60 Months",
"61-72 Months")))))</f>
        <v>0-12 Months</v>
      </c>
    </row>
    <row r="5606" spans="1:24" x14ac:dyDescent="0.3">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s="5">
        <v>1207</v>
      </c>
      <c r="U5606" t="s">
        <v>24</v>
      </c>
      <c r="V5606" s="5">
        <f>IFERROR(VALUE(TRIM(TelcoData2[[#This Row],[TotalCharges]])),"")</f>
        <v>1207</v>
      </c>
      <c r="W5606">
        <f>IF(TelcoData2[[#This Row],[Churn]]="Yes",1,0)</f>
        <v>0</v>
      </c>
      <c r="X5606" t="str">
        <f>IF(TelcoData2[[#This Row],[tenure]]&lt;=12,"0-12 Months",
IF(TelcoData2[[#This Row],[tenure]]&lt;=24,"13-24 Months",
IF(TelcoData2[[#This Row],[tenure]]&lt;=36,"25-36 Months",
IF(TelcoData2[[#This Row],[tenure]]&lt;=48,"37-48 Months",
IF(TelcoData2[[#This Row],[tenure]]&lt;=60,"49-60 Months",
"61-72 Months")))))</f>
        <v>13-24 Months</v>
      </c>
    </row>
    <row r="5607" spans="1:24" x14ac:dyDescent="0.3">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s="5">
        <v>563.5</v>
      </c>
      <c r="U5607" t="s">
        <v>24</v>
      </c>
      <c r="V5607" s="5">
        <f>IFERROR(VALUE(TRIM(TelcoData2[[#This Row],[TotalCharges]])),"")</f>
        <v>563.5</v>
      </c>
      <c r="W5607">
        <f>IF(TelcoData2[[#This Row],[Churn]]="Yes",1,0)</f>
        <v>0</v>
      </c>
      <c r="X5607" t="str">
        <f>IF(TelcoData2[[#This Row],[tenure]]&lt;=12,"0-12 Months",
IF(TelcoData2[[#This Row],[tenure]]&lt;=24,"13-24 Months",
IF(TelcoData2[[#This Row],[tenure]]&lt;=36,"25-36 Months",
IF(TelcoData2[[#This Row],[tenure]]&lt;=48,"37-48 Months",
IF(TelcoData2[[#This Row],[tenure]]&lt;=60,"49-60 Months",
"61-72 Months")))))</f>
        <v>0-12 Months</v>
      </c>
    </row>
    <row r="5608" spans="1:24" x14ac:dyDescent="0.3">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s="5">
        <v>864.55</v>
      </c>
      <c r="U5608" t="s">
        <v>24</v>
      </c>
      <c r="V5608" s="5">
        <f>IFERROR(VALUE(TRIM(TelcoData2[[#This Row],[TotalCharges]])),"")</f>
        <v>864.55</v>
      </c>
      <c r="W5608">
        <f>IF(TelcoData2[[#This Row],[Churn]]="Yes",1,0)</f>
        <v>0</v>
      </c>
      <c r="X5608" t="str">
        <f>IF(TelcoData2[[#This Row],[tenure]]&lt;=12,"0-12 Months",
IF(TelcoData2[[#This Row],[tenure]]&lt;=24,"13-24 Months",
IF(TelcoData2[[#This Row],[tenure]]&lt;=36,"25-36 Months",
IF(TelcoData2[[#This Row],[tenure]]&lt;=48,"37-48 Months",
IF(TelcoData2[[#This Row],[tenure]]&lt;=60,"49-60 Months",
"61-72 Months")))))</f>
        <v>13-24 Months</v>
      </c>
    </row>
    <row r="5609" spans="1:24" x14ac:dyDescent="0.3">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s="5">
        <v>2109.35</v>
      </c>
      <c r="U5609" t="s">
        <v>23</v>
      </c>
      <c r="V5609" s="5">
        <f>IFERROR(VALUE(TRIM(TelcoData2[[#This Row],[TotalCharges]])),"")</f>
        <v>2109.35</v>
      </c>
      <c r="W5609">
        <f>IF(TelcoData2[[#This Row],[Churn]]="Yes",1,0)</f>
        <v>1</v>
      </c>
      <c r="X5609" t="str">
        <f>IF(TelcoData2[[#This Row],[tenure]]&lt;=12,"0-12 Months",
IF(TelcoData2[[#This Row],[tenure]]&lt;=24,"13-24 Months",
IF(TelcoData2[[#This Row],[tenure]]&lt;=36,"25-36 Months",
IF(TelcoData2[[#This Row],[tenure]]&lt;=48,"37-48 Months",
IF(TelcoData2[[#This Row],[tenure]]&lt;=60,"49-60 Months",
"61-72 Months")))))</f>
        <v>37-48 Months</v>
      </c>
    </row>
    <row r="5610" spans="1:24" x14ac:dyDescent="0.3">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s="5">
        <v>701.05</v>
      </c>
      <c r="U5610" t="s">
        <v>24</v>
      </c>
      <c r="V5610" s="5">
        <f>IFERROR(VALUE(TRIM(TelcoData2[[#This Row],[TotalCharges]])),"")</f>
        <v>701.05</v>
      </c>
      <c r="W5610">
        <f>IF(TelcoData2[[#This Row],[Churn]]="Yes",1,0)</f>
        <v>0</v>
      </c>
      <c r="X5610" t="str">
        <f>IF(TelcoData2[[#This Row],[tenure]]&lt;=12,"0-12 Months",
IF(TelcoData2[[#This Row],[tenure]]&lt;=24,"13-24 Months",
IF(TelcoData2[[#This Row],[tenure]]&lt;=36,"25-36 Months",
IF(TelcoData2[[#This Row],[tenure]]&lt;=48,"37-48 Months",
IF(TelcoData2[[#This Row],[tenure]]&lt;=60,"49-60 Months",
"61-72 Months")))))</f>
        <v>13-24 Months</v>
      </c>
    </row>
    <row r="5611" spans="1:24" x14ac:dyDescent="0.3">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s="5">
        <v>2265.25</v>
      </c>
      <c r="U5611" t="s">
        <v>23</v>
      </c>
      <c r="V5611" s="5">
        <f>IFERROR(VALUE(TRIM(TelcoData2[[#This Row],[TotalCharges]])),"")</f>
        <v>2265.25</v>
      </c>
      <c r="W5611">
        <f>IF(TelcoData2[[#This Row],[Churn]]="Yes",1,0)</f>
        <v>1</v>
      </c>
      <c r="X5611" t="str">
        <f>IF(TelcoData2[[#This Row],[tenure]]&lt;=12,"0-12 Months",
IF(TelcoData2[[#This Row],[tenure]]&lt;=24,"13-24 Months",
IF(TelcoData2[[#This Row],[tenure]]&lt;=36,"25-36 Months",
IF(TelcoData2[[#This Row],[tenure]]&lt;=48,"37-48 Months",
IF(TelcoData2[[#This Row],[tenure]]&lt;=60,"49-60 Months",
"61-72 Months")))))</f>
        <v>25-36 Months</v>
      </c>
    </row>
    <row r="5612" spans="1:24" x14ac:dyDescent="0.3">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s="5">
        <v>220.6</v>
      </c>
      <c r="U5612" t="s">
        <v>23</v>
      </c>
      <c r="V5612" s="5">
        <f>IFERROR(VALUE(TRIM(TelcoData2[[#This Row],[TotalCharges]])),"")</f>
        <v>220.6</v>
      </c>
      <c r="W5612">
        <f>IF(TelcoData2[[#This Row],[Churn]]="Yes",1,0)</f>
        <v>1</v>
      </c>
      <c r="X5612" t="str">
        <f>IF(TelcoData2[[#This Row],[tenure]]&lt;=12,"0-12 Months",
IF(TelcoData2[[#This Row],[tenure]]&lt;=24,"13-24 Months",
IF(TelcoData2[[#This Row],[tenure]]&lt;=36,"25-36 Months",
IF(TelcoData2[[#This Row],[tenure]]&lt;=48,"37-48 Months",
IF(TelcoData2[[#This Row],[tenure]]&lt;=60,"49-60 Months",
"61-72 Months")))))</f>
        <v>0-12 Months</v>
      </c>
    </row>
    <row r="5613" spans="1:24" x14ac:dyDescent="0.3">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s="5">
        <v>5749.8</v>
      </c>
      <c r="U5613" t="s">
        <v>24</v>
      </c>
      <c r="V5613" s="5">
        <f>IFERROR(VALUE(TRIM(TelcoData2[[#This Row],[TotalCharges]])),"")</f>
        <v>5749.8</v>
      </c>
      <c r="W5613">
        <f>IF(TelcoData2[[#This Row],[Churn]]="Yes",1,0)</f>
        <v>0</v>
      </c>
      <c r="X5613" t="str">
        <f>IF(TelcoData2[[#This Row],[tenure]]&lt;=12,"0-12 Months",
IF(TelcoData2[[#This Row],[tenure]]&lt;=24,"13-24 Months",
IF(TelcoData2[[#This Row],[tenure]]&lt;=36,"25-36 Months",
IF(TelcoData2[[#This Row],[tenure]]&lt;=48,"37-48 Months",
IF(TelcoData2[[#This Row],[tenure]]&lt;=60,"49-60 Months",
"61-72 Months")))))</f>
        <v>49-60 Months</v>
      </c>
    </row>
    <row r="5614" spans="1:24" x14ac:dyDescent="0.3">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s="5">
        <v>2796.45</v>
      </c>
      <c r="U5614" t="s">
        <v>24</v>
      </c>
      <c r="V5614" s="5">
        <f>IFERROR(VALUE(TRIM(TelcoData2[[#This Row],[TotalCharges]])),"")</f>
        <v>2796.45</v>
      </c>
      <c r="W5614">
        <f>IF(TelcoData2[[#This Row],[Churn]]="Yes",1,0)</f>
        <v>0</v>
      </c>
      <c r="X5614" t="str">
        <f>IF(TelcoData2[[#This Row],[tenure]]&lt;=12,"0-12 Months",
IF(TelcoData2[[#This Row],[tenure]]&lt;=24,"13-24 Months",
IF(TelcoData2[[#This Row],[tenure]]&lt;=36,"25-36 Months",
IF(TelcoData2[[#This Row],[tenure]]&lt;=48,"37-48 Months",
IF(TelcoData2[[#This Row],[tenure]]&lt;=60,"49-60 Months",
"61-72 Months")))))</f>
        <v>37-48 Months</v>
      </c>
    </row>
    <row r="5615" spans="1:24" x14ac:dyDescent="0.3">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s="5">
        <v>5165.7</v>
      </c>
      <c r="U5615" t="s">
        <v>24</v>
      </c>
      <c r="V5615" s="5">
        <f>IFERROR(VALUE(TRIM(TelcoData2[[#This Row],[TotalCharges]])),"")</f>
        <v>5165.7</v>
      </c>
      <c r="W5615">
        <f>IF(TelcoData2[[#This Row],[Churn]]="Yes",1,0)</f>
        <v>0</v>
      </c>
      <c r="X5615" t="str">
        <f>IF(TelcoData2[[#This Row],[tenure]]&lt;=12,"0-12 Months",
IF(TelcoData2[[#This Row],[tenure]]&lt;=24,"13-24 Months",
IF(TelcoData2[[#This Row],[tenure]]&lt;=36,"25-36 Months",
IF(TelcoData2[[#This Row],[tenure]]&lt;=48,"37-48 Months",
IF(TelcoData2[[#This Row],[tenure]]&lt;=60,"49-60 Months",
"61-72 Months")))))</f>
        <v>61-72 Months</v>
      </c>
    </row>
    <row r="5616" spans="1:24" x14ac:dyDescent="0.3">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s="5">
        <v>5696.6</v>
      </c>
      <c r="U5616" t="s">
        <v>24</v>
      </c>
      <c r="V5616" s="5">
        <f>IFERROR(VALUE(TRIM(TelcoData2[[#This Row],[TotalCharges]])),"")</f>
        <v>5696.6</v>
      </c>
      <c r="W5616">
        <f>IF(TelcoData2[[#This Row],[Churn]]="Yes",1,0)</f>
        <v>0</v>
      </c>
      <c r="X5616" t="str">
        <f>IF(TelcoData2[[#This Row],[tenure]]&lt;=12,"0-12 Months",
IF(TelcoData2[[#This Row],[tenure]]&lt;=24,"13-24 Months",
IF(TelcoData2[[#This Row],[tenure]]&lt;=36,"25-36 Months",
IF(TelcoData2[[#This Row],[tenure]]&lt;=48,"37-48 Months",
IF(TelcoData2[[#This Row],[tenure]]&lt;=60,"49-60 Months",
"61-72 Months")))))</f>
        <v>61-72 Months</v>
      </c>
    </row>
    <row r="5617" spans="1:24" x14ac:dyDescent="0.3">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s="5">
        <v>20.2</v>
      </c>
      <c r="U5617" t="s">
        <v>23</v>
      </c>
      <c r="V5617" s="5">
        <f>IFERROR(VALUE(TRIM(TelcoData2[[#This Row],[TotalCharges]])),"")</f>
        <v>20.2</v>
      </c>
      <c r="W5617">
        <f>IF(TelcoData2[[#This Row],[Churn]]="Yes",1,0)</f>
        <v>1</v>
      </c>
      <c r="X5617" t="str">
        <f>IF(TelcoData2[[#This Row],[tenure]]&lt;=12,"0-12 Months",
IF(TelcoData2[[#This Row],[tenure]]&lt;=24,"13-24 Months",
IF(TelcoData2[[#This Row],[tenure]]&lt;=36,"25-36 Months",
IF(TelcoData2[[#This Row],[tenure]]&lt;=48,"37-48 Months",
IF(TelcoData2[[#This Row],[tenure]]&lt;=60,"49-60 Months",
"61-72 Months")))))</f>
        <v>0-12 Months</v>
      </c>
    </row>
    <row r="5618" spans="1:24" x14ac:dyDescent="0.3">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s="5">
        <v>2076.0500000000002</v>
      </c>
      <c r="U5618" t="s">
        <v>24</v>
      </c>
      <c r="V5618" s="5">
        <f>IFERROR(VALUE(TRIM(TelcoData2[[#This Row],[TotalCharges]])),"")</f>
        <v>2076.0500000000002</v>
      </c>
      <c r="W5618">
        <f>IF(TelcoData2[[#This Row],[Churn]]="Yes",1,0)</f>
        <v>0</v>
      </c>
      <c r="X5618" t="str">
        <f>IF(TelcoData2[[#This Row],[tenure]]&lt;=12,"0-12 Months",
IF(TelcoData2[[#This Row],[tenure]]&lt;=24,"13-24 Months",
IF(TelcoData2[[#This Row],[tenure]]&lt;=36,"25-36 Months",
IF(TelcoData2[[#This Row],[tenure]]&lt;=48,"37-48 Months",
IF(TelcoData2[[#This Row],[tenure]]&lt;=60,"49-60 Months",
"61-72 Months")))))</f>
        <v>37-48 Months</v>
      </c>
    </row>
    <row r="5619" spans="1:24" x14ac:dyDescent="0.3">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s="5">
        <v>44.2</v>
      </c>
      <c r="U5619" t="s">
        <v>24</v>
      </c>
      <c r="V5619" s="5">
        <f>IFERROR(VALUE(TRIM(TelcoData2[[#This Row],[TotalCharges]])),"")</f>
        <v>44.2</v>
      </c>
      <c r="W5619">
        <f>IF(TelcoData2[[#This Row],[Churn]]="Yes",1,0)</f>
        <v>0</v>
      </c>
      <c r="X5619" t="str">
        <f>IF(TelcoData2[[#This Row],[tenure]]&lt;=12,"0-12 Months",
IF(TelcoData2[[#This Row],[tenure]]&lt;=24,"13-24 Months",
IF(TelcoData2[[#This Row],[tenure]]&lt;=36,"25-36 Months",
IF(TelcoData2[[#This Row],[tenure]]&lt;=48,"37-48 Months",
IF(TelcoData2[[#This Row],[tenure]]&lt;=60,"49-60 Months",
"61-72 Months")))))</f>
        <v>0-12 Months</v>
      </c>
    </row>
    <row r="5620" spans="1:24" x14ac:dyDescent="0.3">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s="5">
        <v>215.25</v>
      </c>
      <c r="U5620" t="s">
        <v>24</v>
      </c>
      <c r="V5620" s="5">
        <f>IFERROR(VALUE(TRIM(TelcoData2[[#This Row],[TotalCharges]])),"")</f>
        <v>215.25</v>
      </c>
      <c r="W5620">
        <f>IF(TelcoData2[[#This Row],[Churn]]="Yes",1,0)</f>
        <v>0</v>
      </c>
      <c r="X5620" t="str">
        <f>IF(TelcoData2[[#This Row],[tenure]]&lt;=12,"0-12 Months",
IF(TelcoData2[[#This Row],[tenure]]&lt;=24,"13-24 Months",
IF(TelcoData2[[#This Row],[tenure]]&lt;=36,"25-36 Months",
IF(TelcoData2[[#This Row],[tenure]]&lt;=48,"37-48 Months",
IF(TelcoData2[[#This Row],[tenure]]&lt;=60,"49-60 Months",
"61-72 Months")))))</f>
        <v>0-12 Months</v>
      </c>
    </row>
    <row r="5621" spans="1:24" x14ac:dyDescent="0.3">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s="5">
        <v>1859.5</v>
      </c>
      <c r="U5621" t="s">
        <v>24</v>
      </c>
      <c r="V5621" s="5">
        <f>IFERROR(VALUE(TRIM(TelcoData2[[#This Row],[TotalCharges]])),"")</f>
        <v>1859.5</v>
      </c>
      <c r="W5621">
        <f>IF(TelcoData2[[#This Row],[Churn]]="Yes",1,0)</f>
        <v>0</v>
      </c>
      <c r="X5621" t="str">
        <f>IF(TelcoData2[[#This Row],[tenure]]&lt;=12,"0-12 Months",
IF(TelcoData2[[#This Row],[tenure]]&lt;=24,"13-24 Months",
IF(TelcoData2[[#This Row],[tenure]]&lt;=36,"25-36 Months",
IF(TelcoData2[[#This Row],[tenure]]&lt;=48,"37-48 Months",
IF(TelcoData2[[#This Row],[tenure]]&lt;=60,"49-60 Months",
"61-72 Months")))))</f>
        <v>13-24 Months</v>
      </c>
    </row>
    <row r="5622" spans="1:24" x14ac:dyDescent="0.3">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s="5">
        <v>7470.1</v>
      </c>
      <c r="U5622" t="s">
        <v>24</v>
      </c>
      <c r="V5622" s="5">
        <f>IFERROR(VALUE(TRIM(TelcoData2[[#This Row],[TotalCharges]])),"")</f>
        <v>7470.1</v>
      </c>
      <c r="W5622">
        <f>IF(TelcoData2[[#This Row],[Churn]]="Yes",1,0)</f>
        <v>0</v>
      </c>
      <c r="X5622" t="str">
        <f>IF(TelcoData2[[#This Row],[tenure]]&lt;=12,"0-12 Months",
IF(TelcoData2[[#This Row],[tenure]]&lt;=24,"13-24 Months",
IF(TelcoData2[[#This Row],[tenure]]&lt;=36,"25-36 Months",
IF(TelcoData2[[#This Row],[tenure]]&lt;=48,"37-48 Months",
IF(TelcoData2[[#This Row],[tenure]]&lt;=60,"49-60 Months",
"61-72 Months")))))</f>
        <v>61-72 Months</v>
      </c>
    </row>
    <row r="5623" spans="1:24" x14ac:dyDescent="0.3">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s="5">
        <v>229.5</v>
      </c>
      <c r="U5623" t="s">
        <v>23</v>
      </c>
      <c r="V5623" s="5">
        <f>IFERROR(VALUE(TRIM(TelcoData2[[#This Row],[TotalCharges]])),"")</f>
        <v>229.5</v>
      </c>
      <c r="W5623">
        <f>IF(TelcoData2[[#This Row],[Churn]]="Yes",1,0)</f>
        <v>1</v>
      </c>
      <c r="X5623" t="str">
        <f>IF(TelcoData2[[#This Row],[tenure]]&lt;=12,"0-12 Months",
IF(TelcoData2[[#This Row],[tenure]]&lt;=24,"13-24 Months",
IF(TelcoData2[[#This Row],[tenure]]&lt;=36,"25-36 Months",
IF(TelcoData2[[#This Row],[tenure]]&lt;=48,"37-48 Months",
IF(TelcoData2[[#This Row],[tenure]]&lt;=60,"49-60 Months",
"61-72 Months")))))</f>
        <v>0-12 Months</v>
      </c>
    </row>
    <row r="5624" spans="1:24" x14ac:dyDescent="0.3">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s="5">
        <v>2470.1</v>
      </c>
      <c r="U5624" t="s">
        <v>23</v>
      </c>
      <c r="V5624" s="5">
        <f>IFERROR(VALUE(TRIM(TelcoData2[[#This Row],[TotalCharges]])),"")</f>
        <v>2470.1</v>
      </c>
      <c r="W5624">
        <f>IF(TelcoData2[[#This Row],[Churn]]="Yes",1,0)</f>
        <v>1</v>
      </c>
      <c r="X5624" t="str">
        <f>IF(TelcoData2[[#This Row],[tenure]]&lt;=12,"0-12 Months",
IF(TelcoData2[[#This Row],[tenure]]&lt;=24,"13-24 Months",
IF(TelcoData2[[#This Row],[tenure]]&lt;=36,"25-36 Months",
IF(TelcoData2[[#This Row],[tenure]]&lt;=48,"37-48 Months",
IF(TelcoData2[[#This Row],[tenure]]&lt;=60,"49-60 Months",
"61-72 Months")))))</f>
        <v>13-24 Months</v>
      </c>
    </row>
    <row r="5625" spans="1:24" x14ac:dyDescent="0.3">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s="5">
        <v>2092.9</v>
      </c>
      <c r="U5625" t="s">
        <v>24</v>
      </c>
      <c r="V5625" s="5">
        <f>IFERROR(VALUE(TRIM(TelcoData2[[#This Row],[TotalCharges]])),"")</f>
        <v>2092.9</v>
      </c>
      <c r="W5625">
        <f>IF(TelcoData2[[#This Row],[Churn]]="Yes",1,0)</f>
        <v>0</v>
      </c>
      <c r="X5625" t="str">
        <f>IF(TelcoData2[[#This Row],[tenure]]&lt;=12,"0-12 Months",
IF(TelcoData2[[#This Row],[tenure]]&lt;=24,"13-24 Months",
IF(TelcoData2[[#This Row],[tenure]]&lt;=36,"25-36 Months",
IF(TelcoData2[[#This Row],[tenure]]&lt;=48,"37-48 Months",
IF(TelcoData2[[#This Row],[tenure]]&lt;=60,"49-60 Months",
"61-72 Months")))))</f>
        <v>37-48 Months</v>
      </c>
    </row>
    <row r="5626" spans="1:24" x14ac:dyDescent="0.3">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s="5">
        <v>5629.55</v>
      </c>
      <c r="U5626" t="s">
        <v>24</v>
      </c>
      <c r="V5626" s="5">
        <f>IFERROR(VALUE(TRIM(TelcoData2[[#This Row],[TotalCharges]])),"")</f>
        <v>5629.55</v>
      </c>
      <c r="W5626">
        <f>IF(TelcoData2[[#This Row],[Churn]]="Yes",1,0)</f>
        <v>0</v>
      </c>
      <c r="X5626" t="str">
        <f>IF(TelcoData2[[#This Row],[tenure]]&lt;=12,"0-12 Months",
IF(TelcoData2[[#This Row],[tenure]]&lt;=24,"13-24 Months",
IF(TelcoData2[[#This Row],[tenure]]&lt;=36,"25-36 Months",
IF(TelcoData2[[#This Row],[tenure]]&lt;=48,"37-48 Months",
IF(TelcoData2[[#This Row],[tenure]]&lt;=60,"49-60 Months",
"61-72 Months")))))</f>
        <v>61-72 Months</v>
      </c>
    </row>
    <row r="5627" spans="1:24" x14ac:dyDescent="0.3">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s="5">
        <v>469.85</v>
      </c>
      <c r="U5627" t="s">
        <v>24</v>
      </c>
      <c r="V5627" s="5">
        <f>IFERROR(VALUE(TRIM(TelcoData2[[#This Row],[TotalCharges]])),"")</f>
        <v>469.85</v>
      </c>
      <c r="W5627">
        <f>IF(TelcoData2[[#This Row],[Churn]]="Yes",1,0)</f>
        <v>0</v>
      </c>
      <c r="X5627" t="str">
        <f>IF(TelcoData2[[#This Row],[tenure]]&lt;=12,"0-12 Months",
IF(TelcoData2[[#This Row],[tenure]]&lt;=24,"13-24 Months",
IF(TelcoData2[[#This Row],[tenure]]&lt;=36,"25-36 Months",
IF(TelcoData2[[#This Row],[tenure]]&lt;=48,"37-48 Months",
IF(TelcoData2[[#This Row],[tenure]]&lt;=60,"49-60 Months",
"61-72 Months")))))</f>
        <v>13-24 Months</v>
      </c>
    </row>
    <row r="5628" spans="1:24" x14ac:dyDescent="0.3">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s="5">
        <v>733.95</v>
      </c>
      <c r="U5628" t="s">
        <v>24</v>
      </c>
      <c r="V5628" s="5">
        <f>IFERROR(VALUE(TRIM(TelcoData2[[#This Row],[TotalCharges]])),"")</f>
        <v>733.95</v>
      </c>
      <c r="W5628">
        <f>IF(TelcoData2[[#This Row],[Churn]]="Yes",1,0)</f>
        <v>0</v>
      </c>
      <c r="X5628" t="str">
        <f>IF(TelcoData2[[#This Row],[tenure]]&lt;=12,"0-12 Months",
IF(TelcoData2[[#This Row],[tenure]]&lt;=24,"13-24 Months",
IF(TelcoData2[[#This Row],[tenure]]&lt;=36,"25-36 Months",
IF(TelcoData2[[#This Row],[tenure]]&lt;=48,"37-48 Months",
IF(TelcoData2[[#This Row],[tenure]]&lt;=60,"49-60 Months",
"61-72 Months")))))</f>
        <v>0-12 Months</v>
      </c>
    </row>
    <row r="5629" spans="1:24" x14ac:dyDescent="0.3">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s="5">
        <v>485.25</v>
      </c>
      <c r="U5629" t="s">
        <v>24</v>
      </c>
      <c r="V5629" s="5">
        <f>IFERROR(VALUE(TRIM(TelcoData2[[#This Row],[TotalCharges]])),"")</f>
        <v>485.25</v>
      </c>
      <c r="W5629">
        <f>IF(TelcoData2[[#This Row],[Churn]]="Yes",1,0)</f>
        <v>0</v>
      </c>
      <c r="X5629" t="str">
        <f>IF(TelcoData2[[#This Row],[tenure]]&lt;=12,"0-12 Months",
IF(TelcoData2[[#This Row],[tenure]]&lt;=24,"13-24 Months",
IF(TelcoData2[[#This Row],[tenure]]&lt;=36,"25-36 Months",
IF(TelcoData2[[#This Row],[tenure]]&lt;=48,"37-48 Months",
IF(TelcoData2[[#This Row],[tenure]]&lt;=60,"49-60 Months",
"61-72 Months")))))</f>
        <v>0-12 Months</v>
      </c>
    </row>
    <row r="5630" spans="1:24" x14ac:dyDescent="0.3">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s="5">
        <v>1244.5</v>
      </c>
      <c r="U5630" t="s">
        <v>23</v>
      </c>
      <c r="V5630" s="5">
        <f>IFERROR(VALUE(TRIM(TelcoData2[[#This Row],[TotalCharges]])),"")</f>
        <v>1244.5</v>
      </c>
      <c r="W5630">
        <f>IF(TelcoData2[[#This Row],[Churn]]="Yes",1,0)</f>
        <v>1</v>
      </c>
      <c r="X5630" t="str">
        <f>IF(TelcoData2[[#This Row],[tenure]]&lt;=12,"0-12 Months",
IF(TelcoData2[[#This Row],[tenure]]&lt;=24,"13-24 Months",
IF(TelcoData2[[#This Row],[tenure]]&lt;=36,"25-36 Months",
IF(TelcoData2[[#This Row],[tenure]]&lt;=48,"37-48 Months",
IF(TelcoData2[[#This Row],[tenure]]&lt;=60,"49-60 Months",
"61-72 Months")))))</f>
        <v>13-24 Months</v>
      </c>
    </row>
    <row r="5631" spans="1:24" x14ac:dyDescent="0.3">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s="5">
        <v>20.05</v>
      </c>
      <c r="U5631" t="s">
        <v>23</v>
      </c>
      <c r="V5631" s="5">
        <f>IFERROR(VALUE(TRIM(TelcoData2[[#This Row],[TotalCharges]])),"")</f>
        <v>20.05</v>
      </c>
      <c r="W5631">
        <f>IF(TelcoData2[[#This Row],[Churn]]="Yes",1,0)</f>
        <v>1</v>
      </c>
      <c r="X5631" t="str">
        <f>IF(TelcoData2[[#This Row],[tenure]]&lt;=12,"0-12 Months",
IF(TelcoData2[[#This Row],[tenure]]&lt;=24,"13-24 Months",
IF(TelcoData2[[#This Row],[tenure]]&lt;=36,"25-36 Months",
IF(TelcoData2[[#This Row],[tenure]]&lt;=48,"37-48 Months",
IF(TelcoData2[[#This Row],[tenure]]&lt;=60,"49-60 Months",
"61-72 Months")))))</f>
        <v>0-12 Months</v>
      </c>
    </row>
    <row r="5632" spans="1:24" x14ac:dyDescent="0.3">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s="5">
        <v>3994.45</v>
      </c>
      <c r="U5632" t="s">
        <v>23</v>
      </c>
      <c r="V5632" s="5">
        <f>IFERROR(VALUE(TRIM(TelcoData2[[#This Row],[TotalCharges]])),"")</f>
        <v>3994.45</v>
      </c>
      <c r="W5632">
        <f>IF(TelcoData2[[#This Row],[Churn]]="Yes",1,0)</f>
        <v>1</v>
      </c>
      <c r="X5632" t="str">
        <f>IF(TelcoData2[[#This Row],[tenure]]&lt;=12,"0-12 Months",
IF(TelcoData2[[#This Row],[tenure]]&lt;=24,"13-24 Months",
IF(TelcoData2[[#This Row],[tenure]]&lt;=36,"25-36 Months",
IF(TelcoData2[[#This Row],[tenure]]&lt;=48,"37-48 Months",
IF(TelcoData2[[#This Row],[tenure]]&lt;=60,"49-60 Months",
"61-72 Months")))))</f>
        <v>37-48 Months</v>
      </c>
    </row>
    <row r="5633" spans="1:24" x14ac:dyDescent="0.3">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s="5">
        <v>78.25</v>
      </c>
      <c r="U5633" t="s">
        <v>24</v>
      </c>
      <c r="V5633" s="5">
        <f>IFERROR(VALUE(TRIM(TelcoData2[[#This Row],[TotalCharges]])),"")</f>
        <v>78.25</v>
      </c>
      <c r="W5633">
        <f>IF(TelcoData2[[#This Row],[Churn]]="Yes",1,0)</f>
        <v>0</v>
      </c>
      <c r="X5633" t="str">
        <f>IF(TelcoData2[[#This Row],[tenure]]&lt;=12,"0-12 Months",
IF(TelcoData2[[#This Row],[tenure]]&lt;=24,"13-24 Months",
IF(TelcoData2[[#This Row],[tenure]]&lt;=36,"25-36 Months",
IF(TelcoData2[[#This Row],[tenure]]&lt;=48,"37-48 Months",
IF(TelcoData2[[#This Row],[tenure]]&lt;=60,"49-60 Months",
"61-72 Months")))))</f>
        <v>0-12 Months</v>
      </c>
    </row>
    <row r="5634" spans="1:24" x14ac:dyDescent="0.3">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s="5">
        <v>1131.5</v>
      </c>
      <c r="U5634" t="s">
        <v>24</v>
      </c>
      <c r="V5634" s="5">
        <f>IFERROR(VALUE(TRIM(TelcoData2[[#This Row],[TotalCharges]])),"")</f>
        <v>1131.5</v>
      </c>
      <c r="W5634">
        <f>IF(TelcoData2[[#This Row],[Churn]]="Yes",1,0)</f>
        <v>0</v>
      </c>
      <c r="X5634" t="str">
        <f>IF(TelcoData2[[#This Row],[tenure]]&lt;=12,"0-12 Months",
IF(TelcoData2[[#This Row],[tenure]]&lt;=24,"13-24 Months",
IF(TelcoData2[[#This Row],[tenure]]&lt;=36,"25-36 Months",
IF(TelcoData2[[#This Row],[tenure]]&lt;=48,"37-48 Months",
IF(TelcoData2[[#This Row],[tenure]]&lt;=60,"49-60 Months",
"61-72 Months")))))</f>
        <v>49-60 Months</v>
      </c>
    </row>
    <row r="5635" spans="1:24" x14ac:dyDescent="0.3">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s="5">
        <v>184.05</v>
      </c>
      <c r="U5635" t="s">
        <v>24</v>
      </c>
      <c r="V5635" s="5">
        <f>IFERROR(VALUE(TRIM(TelcoData2[[#This Row],[TotalCharges]])),"")</f>
        <v>184.05</v>
      </c>
      <c r="W5635">
        <f>IF(TelcoData2[[#This Row],[Churn]]="Yes",1,0)</f>
        <v>0</v>
      </c>
      <c r="X5635" t="str">
        <f>IF(TelcoData2[[#This Row],[tenure]]&lt;=12,"0-12 Months",
IF(TelcoData2[[#This Row],[tenure]]&lt;=24,"13-24 Months",
IF(TelcoData2[[#This Row],[tenure]]&lt;=36,"25-36 Months",
IF(TelcoData2[[#This Row],[tenure]]&lt;=48,"37-48 Months",
IF(TelcoData2[[#This Row],[tenure]]&lt;=60,"49-60 Months",
"61-72 Months")))))</f>
        <v>0-12 Months</v>
      </c>
    </row>
    <row r="5636" spans="1:24" x14ac:dyDescent="0.3">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s="5">
        <v>19.899999999999999</v>
      </c>
      <c r="U5636" t="s">
        <v>23</v>
      </c>
      <c r="V5636" s="5">
        <f>IFERROR(VALUE(TRIM(TelcoData2[[#This Row],[TotalCharges]])),"")</f>
        <v>19.899999999999999</v>
      </c>
      <c r="W5636">
        <f>IF(TelcoData2[[#This Row],[Churn]]="Yes",1,0)</f>
        <v>1</v>
      </c>
      <c r="X5636" t="str">
        <f>IF(TelcoData2[[#This Row],[tenure]]&lt;=12,"0-12 Months",
IF(TelcoData2[[#This Row],[tenure]]&lt;=24,"13-24 Months",
IF(TelcoData2[[#This Row],[tenure]]&lt;=36,"25-36 Months",
IF(TelcoData2[[#This Row],[tenure]]&lt;=48,"37-48 Months",
IF(TelcoData2[[#This Row],[tenure]]&lt;=60,"49-60 Months",
"61-72 Months")))))</f>
        <v>0-12 Months</v>
      </c>
    </row>
    <row r="5637" spans="1:24" x14ac:dyDescent="0.3">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s="5">
        <v>1178.75</v>
      </c>
      <c r="U5637" t="s">
        <v>24</v>
      </c>
      <c r="V5637" s="5">
        <f>IFERROR(VALUE(TRIM(TelcoData2[[#This Row],[TotalCharges]])),"")</f>
        <v>1178.75</v>
      </c>
      <c r="W5637">
        <f>IF(TelcoData2[[#This Row],[Churn]]="Yes",1,0)</f>
        <v>0</v>
      </c>
      <c r="X5637" t="str">
        <f>IF(TelcoData2[[#This Row],[tenure]]&lt;=12,"0-12 Months",
IF(TelcoData2[[#This Row],[tenure]]&lt;=24,"13-24 Months",
IF(TelcoData2[[#This Row],[tenure]]&lt;=36,"25-36 Months",
IF(TelcoData2[[#This Row],[tenure]]&lt;=48,"37-48 Months",
IF(TelcoData2[[#This Row],[tenure]]&lt;=60,"49-60 Months",
"61-72 Months")))))</f>
        <v>13-24 Months</v>
      </c>
    </row>
    <row r="5638" spans="1:24" x14ac:dyDescent="0.3">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s="5">
        <v>667.7</v>
      </c>
      <c r="U5638" t="s">
        <v>23</v>
      </c>
      <c r="V5638" s="5">
        <f>IFERROR(VALUE(TRIM(TelcoData2[[#This Row],[TotalCharges]])),"")</f>
        <v>667.7</v>
      </c>
      <c r="W5638">
        <f>IF(TelcoData2[[#This Row],[Churn]]="Yes",1,0)</f>
        <v>1</v>
      </c>
      <c r="X5638" t="str">
        <f>IF(TelcoData2[[#This Row],[tenure]]&lt;=12,"0-12 Months",
IF(TelcoData2[[#This Row],[tenure]]&lt;=24,"13-24 Months",
IF(TelcoData2[[#This Row],[tenure]]&lt;=36,"25-36 Months",
IF(TelcoData2[[#This Row],[tenure]]&lt;=48,"37-48 Months",
IF(TelcoData2[[#This Row],[tenure]]&lt;=60,"49-60 Months",
"61-72 Months")))))</f>
        <v>13-24 Months</v>
      </c>
    </row>
    <row r="5639" spans="1:24" x14ac:dyDescent="0.3">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s="5">
        <v>5629.15</v>
      </c>
      <c r="U5639" t="s">
        <v>24</v>
      </c>
      <c r="V5639" s="5">
        <f>IFERROR(VALUE(TRIM(TelcoData2[[#This Row],[TotalCharges]])),"")</f>
        <v>5629.15</v>
      </c>
      <c r="W5639">
        <f>IF(TelcoData2[[#This Row],[Churn]]="Yes",1,0)</f>
        <v>0</v>
      </c>
      <c r="X5639" t="str">
        <f>IF(TelcoData2[[#This Row],[tenure]]&lt;=12,"0-12 Months",
IF(TelcoData2[[#This Row],[tenure]]&lt;=24,"13-24 Months",
IF(TelcoData2[[#This Row],[tenure]]&lt;=36,"25-36 Months",
IF(TelcoData2[[#This Row],[tenure]]&lt;=48,"37-48 Months",
IF(TelcoData2[[#This Row],[tenure]]&lt;=60,"49-60 Months",
"61-72 Months")))))</f>
        <v>61-72 Months</v>
      </c>
    </row>
    <row r="5640" spans="1:24" x14ac:dyDescent="0.3">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s="5">
        <v>19.95</v>
      </c>
      <c r="U5640" t="s">
        <v>23</v>
      </c>
      <c r="V5640" s="5">
        <f>IFERROR(VALUE(TRIM(TelcoData2[[#This Row],[TotalCharges]])),"")</f>
        <v>19.95</v>
      </c>
      <c r="W5640">
        <f>IF(TelcoData2[[#This Row],[Churn]]="Yes",1,0)</f>
        <v>1</v>
      </c>
      <c r="X5640" t="str">
        <f>IF(TelcoData2[[#This Row],[tenure]]&lt;=12,"0-12 Months",
IF(TelcoData2[[#This Row],[tenure]]&lt;=24,"13-24 Months",
IF(TelcoData2[[#This Row],[tenure]]&lt;=36,"25-36 Months",
IF(TelcoData2[[#This Row],[tenure]]&lt;=48,"37-48 Months",
IF(TelcoData2[[#This Row],[tenure]]&lt;=60,"49-60 Months",
"61-72 Months")))))</f>
        <v>0-12 Months</v>
      </c>
    </row>
    <row r="5641" spans="1:24" x14ac:dyDescent="0.3">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s="5">
        <v>109.3</v>
      </c>
      <c r="U5641" t="s">
        <v>24</v>
      </c>
      <c r="V5641" s="5">
        <f>IFERROR(VALUE(TRIM(TelcoData2[[#This Row],[TotalCharges]])),"")</f>
        <v>109.3</v>
      </c>
      <c r="W5641">
        <f>IF(TelcoData2[[#This Row],[Churn]]="Yes",1,0)</f>
        <v>0</v>
      </c>
      <c r="X5641" t="str">
        <f>IF(TelcoData2[[#This Row],[tenure]]&lt;=12,"0-12 Months",
IF(TelcoData2[[#This Row],[tenure]]&lt;=24,"13-24 Months",
IF(TelcoData2[[#This Row],[tenure]]&lt;=36,"25-36 Months",
IF(TelcoData2[[#This Row],[tenure]]&lt;=48,"37-48 Months",
IF(TelcoData2[[#This Row],[tenure]]&lt;=60,"49-60 Months",
"61-72 Months")))))</f>
        <v>0-12 Months</v>
      </c>
    </row>
    <row r="5642" spans="1:24" x14ac:dyDescent="0.3">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s="5">
        <v>79.599999999999994</v>
      </c>
      <c r="U5642" t="s">
        <v>23</v>
      </c>
      <c r="V5642" s="5">
        <f>IFERROR(VALUE(TRIM(TelcoData2[[#This Row],[TotalCharges]])),"")</f>
        <v>79.599999999999994</v>
      </c>
      <c r="W5642">
        <f>IF(TelcoData2[[#This Row],[Churn]]="Yes",1,0)</f>
        <v>1</v>
      </c>
      <c r="X5642" t="str">
        <f>IF(TelcoData2[[#This Row],[tenure]]&lt;=12,"0-12 Months",
IF(TelcoData2[[#This Row],[tenure]]&lt;=24,"13-24 Months",
IF(TelcoData2[[#This Row],[tenure]]&lt;=36,"25-36 Months",
IF(TelcoData2[[#This Row],[tenure]]&lt;=48,"37-48 Months",
IF(TelcoData2[[#This Row],[tenure]]&lt;=60,"49-60 Months",
"61-72 Months")))))</f>
        <v>0-12 Months</v>
      </c>
    </row>
    <row r="5643" spans="1:24" x14ac:dyDescent="0.3">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s="5">
        <v>958.45</v>
      </c>
      <c r="U5643" t="s">
        <v>24</v>
      </c>
      <c r="V5643" s="5">
        <f>IFERROR(VALUE(TRIM(TelcoData2[[#This Row],[TotalCharges]])),"")</f>
        <v>958.45</v>
      </c>
      <c r="W5643">
        <f>IF(TelcoData2[[#This Row],[Churn]]="Yes",1,0)</f>
        <v>0</v>
      </c>
      <c r="X5643" t="str">
        <f>IF(TelcoData2[[#This Row],[tenure]]&lt;=12,"0-12 Months",
IF(TelcoData2[[#This Row],[tenure]]&lt;=24,"13-24 Months",
IF(TelcoData2[[#This Row],[tenure]]&lt;=36,"25-36 Months",
IF(TelcoData2[[#This Row],[tenure]]&lt;=48,"37-48 Months",
IF(TelcoData2[[#This Row],[tenure]]&lt;=60,"49-60 Months",
"61-72 Months")))))</f>
        <v>37-48 Months</v>
      </c>
    </row>
    <row r="5644" spans="1:24" x14ac:dyDescent="0.3">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s="5">
        <v>403.15</v>
      </c>
      <c r="U5644" t="s">
        <v>24</v>
      </c>
      <c r="V5644" s="5">
        <f>IFERROR(VALUE(TRIM(TelcoData2[[#This Row],[TotalCharges]])),"")</f>
        <v>403.15</v>
      </c>
      <c r="W5644">
        <f>IF(TelcoData2[[#This Row],[Churn]]="Yes",1,0)</f>
        <v>0</v>
      </c>
      <c r="X5644" t="str">
        <f>IF(TelcoData2[[#This Row],[tenure]]&lt;=12,"0-12 Months",
IF(TelcoData2[[#This Row],[tenure]]&lt;=24,"13-24 Months",
IF(TelcoData2[[#This Row],[tenure]]&lt;=36,"25-36 Months",
IF(TelcoData2[[#This Row],[tenure]]&lt;=48,"37-48 Months",
IF(TelcoData2[[#This Row],[tenure]]&lt;=60,"49-60 Months",
"61-72 Months")))))</f>
        <v>13-24 Months</v>
      </c>
    </row>
    <row r="5645" spans="1:24" x14ac:dyDescent="0.3">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s="5">
        <v>75.900000000000006</v>
      </c>
      <c r="U5645" t="s">
        <v>23</v>
      </c>
      <c r="V5645" s="5">
        <f>IFERROR(VALUE(TRIM(TelcoData2[[#This Row],[TotalCharges]])),"")</f>
        <v>75.900000000000006</v>
      </c>
      <c r="W5645">
        <f>IF(TelcoData2[[#This Row],[Churn]]="Yes",1,0)</f>
        <v>1</v>
      </c>
      <c r="X5645" t="str">
        <f>IF(TelcoData2[[#This Row],[tenure]]&lt;=12,"0-12 Months",
IF(TelcoData2[[#This Row],[tenure]]&lt;=24,"13-24 Months",
IF(TelcoData2[[#This Row],[tenure]]&lt;=36,"25-36 Months",
IF(TelcoData2[[#This Row],[tenure]]&lt;=48,"37-48 Months",
IF(TelcoData2[[#This Row],[tenure]]&lt;=60,"49-60 Months",
"61-72 Months")))))</f>
        <v>0-12 Months</v>
      </c>
    </row>
    <row r="5646" spans="1:24" x14ac:dyDescent="0.3">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s="5">
        <v>76.2</v>
      </c>
      <c r="U5646" t="s">
        <v>23</v>
      </c>
      <c r="V5646" s="5">
        <f>IFERROR(VALUE(TRIM(TelcoData2[[#This Row],[TotalCharges]])),"")</f>
        <v>76.2</v>
      </c>
      <c r="W5646">
        <f>IF(TelcoData2[[#This Row],[Churn]]="Yes",1,0)</f>
        <v>1</v>
      </c>
      <c r="X5646" t="str">
        <f>IF(TelcoData2[[#This Row],[tenure]]&lt;=12,"0-12 Months",
IF(TelcoData2[[#This Row],[tenure]]&lt;=24,"13-24 Months",
IF(TelcoData2[[#This Row],[tenure]]&lt;=36,"25-36 Months",
IF(TelcoData2[[#This Row],[tenure]]&lt;=48,"37-48 Months",
IF(TelcoData2[[#This Row],[tenure]]&lt;=60,"49-60 Months",
"61-72 Months")))))</f>
        <v>0-12 Months</v>
      </c>
    </row>
    <row r="5647" spans="1:24" x14ac:dyDescent="0.3">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s="5">
        <v>4392.5</v>
      </c>
      <c r="U5647" t="s">
        <v>24</v>
      </c>
      <c r="V5647" s="5">
        <f>IFERROR(VALUE(TRIM(TelcoData2[[#This Row],[TotalCharges]])),"")</f>
        <v>4392.5</v>
      </c>
      <c r="W5647">
        <f>IF(TelcoData2[[#This Row],[Churn]]="Yes",1,0)</f>
        <v>0</v>
      </c>
      <c r="X5647" t="str">
        <f>IF(TelcoData2[[#This Row],[tenure]]&lt;=12,"0-12 Months",
IF(TelcoData2[[#This Row],[tenure]]&lt;=24,"13-24 Months",
IF(TelcoData2[[#This Row],[tenure]]&lt;=36,"25-36 Months",
IF(TelcoData2[[#This Row],[tenure]]&lt;=48,"37-48 Months",
IF(TelcoData2[[#This Row],[tenure]]&lt;=60,"49-60 Months",
"61-72 Months")))))</f>
        <v>61-72 Months</v>
      </c>
    </row>
    <row r="5648" spans="1:24" x14ac:dyDescent="0.3">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s="5">
        <v>19.25</v>
      </c>
      <c r="U5648" t="s">
        <v>23</v>
      </c>
      <c r="V5648" s="5">
        <f>IFERROR(VALUE(TRIM(TelcoData2[[#This Row],[TotalCharges]])),"")</f>
        <v>19.25</v>
      </c>
      <c r="W5648">
        <f>IF(TelcoData2[[#This Row],[Churn]]="Yes",1,0)</f>
        <v>1</v>
      </c>
      <c r="X5648" t="str">
        <f>IF(TelcoData2[[#This Row],[tenure]]&lt;=12,"0-12 Months",
IF(TelcoData2[[#This Row],[tenure]]&lt;=24,"13-24 Months",
IF(TelcoData2[[#This Row],[tenure]]&lt;=36,"25-36 Months",
IF(TelcoData2[[#This Row],[tenure]]&lt;=48,"37-48 Months",
IF(TelcoData2[[#This Row],[tenure]]&lt;=60,"49-60 Months",
"61-72 Months")))))</f>
        <v>0-12 Months</v>
      </c>
    </row>
    <row r="5649" spans="1:24" x14ac:dyDescent="0.3">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s="5">
        <v>3168</v>
      </c>
      <c r="U5649" t="s">
        <v>24</v>
      </c>
      <c r="V5649" s="5">
        <f>IFERROR(VALUE(TRIM(TelcoData2[[#This Row],[TotalCharges]])),"")</f>
        <v>3168</v>
      </c>
      <c r="W5649">
        <f>IF(TelcoData2[[#This Row],[Churn]]="Yes",1,0)</f>
        <v>0</v>
      </c>
      <c r="X5649" t="str">
        <f>IF(TelcoData2[[#This Row],[tenure]]&lt;=12,"0-12 Months",
IF(TelcoData2[[#This Row],[tenure]]&lt;=24,"13-24 Months",
IF(TelcoData2[[#This Row],[tenure]]&lt;=36,"25-36 Months",
IF(TelcoData2[[#This Row],[tenure]]&lt;=48,"37-48 Months",
IF(TelcoData2[[#This Row],[tenure]]&lt;=60,"49-60 Months",
"61-72 Months")))))</f>
        <v>37-48 Months</v>
      </c>
    </row>
    <row r="5650" spans="1:24" x14ac:dyDescent="0.3">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s="5">
        <v>1096.5999999999999</v>
      </c>
      <c r="U5650" t="s">
        <v>24</v>
      </c>
      <c r="V5650" s="5">
        <f>IFERROR(VALUE(TRIM(TelcoData2[[#This Row],[TotalCharges]])),"")</f>
        <v>1096.5999999999999</v>
      </c>
      <c r="W5650">
        <f>IF(TelcoData2[[#This Row],[Churn]]="Yes",1,0)</f>
        <v>0</v>
      </c>
      <c r="X5650" t="str">
        <f>IF(TelcoData2[[#This Row],[tenure]]&lt;=12,"0-12 Months",
IF(TelcoData2[[#This Row],[tenure]]&lt;=24,"13-24 Months",
IF(TelcoData2[[#This Row],[tenure]]&lt;=36,"25-36 Months",
IF(TelcoData2[[#This Row],[tenure]]&lt;=48,"37-48 Months",
IF(TelcoData2[[#This Row],[tenure]]&lt;=60,"49-60 Months",
"61-72 Months")))))</f>
        <v>25-36 Months</v>
      </c>
    </row>
    <row r="5651" spans="1:24" x14ac:dyDescent="0.3">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s="5">
        <v>669.45</v>
      </c>
      <c r="U5651" t="s">
        <v>24</v>
      </c>
      <c r="V5651" s="5">
        <f>IFERROR(VALUE(TRIM(TelcoData2[[#This Row],[TotalCharges]])),"")</f>
        <v>669.45</v>
      </c>
      <c r="W5651">
        <f>IF(TelcoData2[[#This Row],[Churn]]="Yes",1,0)</f>
        <v>0</v>
      </c>
      <c r="X5651" t="str">
        <f>IF(TelcoData2[[#This Row],[tenure]]&lt;=12,"0-12 Months",
IF(TelcoData2[[#This Row],[tenure]]&lt;=24,"13-24 Months",
IF(TelcoData2[[#This Row],[tenure]]&lt;=36,"25-36 Months",
IF(TelcoData2[[#This Row],[tenure]]&lt;=48,"37-48 Months",
IF(TelcoData2[[#This Row],[tenure]]&lt;=60,"49-60 Months",
"61-72 Months")))))</f>
        <v>25-36 Months</v>
      </c>
    </row>
    <row r="5652" spans="1:24" x14ac:dyDescent="0.3">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s="5">
        <v>2343.85</v>
      </c>
      <c r="U5652" t="s">
        <v>24</v>
      </c>
      <c r="V5652" s="5">
        <f>IFERROR(VALUE(TRIM(TelcoData2[[#This Row],[TotalCharges]])),"")</f>
        <v>2343.85</v>
      </c>
      <c r="W5652">
        <f>IF(TelcoData2[[#This Row],[Churn]]="Yes",1,0)</f>
        <v>0</v>
      </c>
      <c r="X5652" t="str">
        <f>IF(TelcoData2[[#This Row],[tenure]]&lt;=12,"0-12 Months",
IF(TelcoData2[[#This Row],[tenure]]&lt;=24,"13-24 Months",
IF(TelcoData2[[#This Row],[tenure]]&lt;=36,"25-36 Months",
IF(TelcoData2[[#This Row],[tenure]]&lt;=48,"37-48 Months",
IF(TelcoData2[[#This Row],[tenure]]&lt;=60,"49-60 Months",
"61-72 Months")))))</f>
        <v>37-48 Months</v>
      </c>
    </row>
    <row r="5653" spans="1:24" x14ac:dyDescent="0.3">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s="5">
        <v>3588.4</v>
      </c>
      <c r="U5653" t="s">
        <v>23</v>
      </c>
      <c r="V5653" s="5">
        <f>IFERROR(VALUE(TRIM(TelcoData2[[#This Row],[TotalCharges]])),"")</f>
        <v>3588.4</v>
      </c>
      <c r="W5653">
        <f>IF(TelcoData2[[#This Row],[Churn]]="Yes",1,0)</f>
        <v>1</v>
      </c>
      <c r="X5653" t="str">
        <f>IF(TelcoData2[[#This Row],[tenure]]&lt;=12,"0-12 Months",
IF(TelcoData2[[#This Row],[tenure]]&lt;=24,"13-24 Months",
IF(TelcoData2[[#This Row],[tenure]]&lt;=36,"25-36 Months",
IF(TelcoData2[[#This Row],[tenure]]&lt;=48,"37-48 Months",
IF(TelcoData2[[#This Row],[tenure]]&lt;=60,"49-60 Months",
"61-72 Months")))))</f>
        <v>37-48 Months</v>
      </c>
    </row>
    <row r="5654" spans="1:24" x14ac:dyDescent="0.3">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s="5">
        <v>48.6</v>
      </c>
      <c r="U5654" t="s">
        <v>24</v>
      </c>
      <c r="V5654" s="5">
        <f>IFERROR(VALUE(TRIM(TelcoData2[[#This Row],[TotalCharges]])),"")</f>
        <v>48.6</v>
      </c>
      <c r="W5654">
        <f>IF(TelcoData2[[#This Row],[Churn]]="Yes",1,0)</f>
        <v>0</v>
      </c>
      <c r="X5654" t="str">
        <f>IF(TelcoData2[[#This Row],[tenure]]&lt;=12,"0-12 Months",
IF(TelcoData2[[#This Row],[tenure]]&lt;=24,"13-24 Months",
IF(TelcoData2[[#This Row],[tenure]]&lt;=36,"25-36 Months",
IF(TelcoData2[[#This Row],[tenure]]&lt;=48,"37-48 Months",
IF(TelcoData2[[#This Row],[tenure]]&lt;=60,"49-60 Months",
"61-72 Months")))))</f>
        <v>0-12 Months</v>
      </c>
    </row>
    <row r="5655" spans="1:24" x14ac:dyDescent="0.3">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s="5">
        <v>522.95000000000005</v>
      </c>
      <c r="U5655" t="s">
        <v>23</v>
      </c>
      <c r="V5655" s="5">
        <f>IFERROR(VALUE(TRIM(TelcoData2[[#This Row],[TotalCharges]])),"")</f>
        <v>522.95000000000005</v>
      </c>
      <c r="W5655">
        <f>IF(TelcoData2[[#This Row],[Churn]]="Yes",1,0)</f>
        <v>1</v>
      </c>
      <c r="X5655" t="str">
        <f>IF(TelcoData2[[#This Row],[tenure]]&lt;=12,"0-12 Months",
IF(TelcoData2[[#This Row],[tenure]]&lt;=24,"13-24 Months",
IF(TelcoData2[[#This Row],[tenure]]&lt;=36,"25-36 Months",
IF(TelcoData2[[#This Row],[tenure]]&lt;=48,"37-48 Months",
IF(TelcoData2[[#This Row],[tenure]]&lt;=60,"49-60 Months",
"61-72 Months")))))</f>
        <v>0-12 Months</v>
      </c>
    </row>
    <row r="5656" spans="1:24" x14ac:dyDescent="0.3">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s="5">
        <v>7511.9</v>
      </c>
      <c r="U5656" t="s">
        <v>24</v>
      </c>
      <c r="V5656" s="5">
        <f>IFERROR(VALUE(TRIM(TelcoData2[[#This Row],[TotalCharges]])),"")</f>
        <v>7511.9</v>
      </c>
      <c r="W5656">
        <f>IF(TelcoData2[[#This Row],[Churn]]="Yes",1,0)</f>
        <v>0</v>
      </c>
      <c r="X5656" t="str">
        <f>IF(TelcoData2[[#This Row],[tenure]]&lt;=12,"0-12 Months",
IF(TelcoData2[[#This Row],[tenure]]&lt;=24,"13-24 Months",
IF(TelcoData2[[#This Row],[tenure]]&lt;=36,"25-36 Months",
IF(TelcoData2[[#This Row],[tenure]]&lt;=48,"37-48 Months",
IF(TelcoData2[[#This Row],[tenure]]&lt;=60,"49-60 Months",
"61-72 Months")))))</f>
        <v>61-72 Months</v>
      </c>
    </row>
    <row r="5657" spans="1:24" x14ac:dyDescent="0.3">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s="5">
        <v>1725</v>
      </c>
      <c r="U5657" t="s">
        <v>24</v>
      </c>
      <c r="V5657" s="5">
        <f>IFERROR(VALUE(TRIM(TelcoData2[[#This Row],[TotalCharges]])),"")</f>
        <v>1725</v>
      </c>
      <c r="W5657">
        <f>IF(TelcoData2[[#This Row],[Churn]]="Yes",1,0)</f>
        <v>0</v>
      </c>
      <c r="X5657" t="str">
        <f>IF(TelcoData2[[#This Row],[tenure]]&lt;=12,"0-12 Months",
IF(TelcoData2[[#This Row],[tenure]]&lt;=24,"13-24 Months",
IF(TelcoData2[[#This Row],[tenure]]&lt;=36,"25-36 Months",
IF(TelcoData2[[#This Row],[tenure]]&lt;=48,"37-48 Months",
IF(TelcoData2[[#This Row],[tenure]]&lt;=60,"49-60 Months",
"61-72 Months")))))</f>
        <v>61-72 Months</v>
      </c>
    </row>
    <row r="5658" spans="1:24" x14ac:dyDescent="0.3">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s="5">
        <v>49.75</v>
      </c>
      <c r="U5658" t="s">
        <v>24</v>
      </c>
      <c r="V5658" s="5">
        <f>IFERROR(VALUE(TRIM(TelcoData2[[#This Row],[TotalCharges]])),"")</f>
        <v>49.75</v>
      </c>
      <c r="W5658">
        <f>IF(TelcoData2[[#This Row],[Churn]]="Yes",1,0)</f>
        <v>0</v>
      </c>
      <c r="X5658" t="str">
        <f>IF(TelcoData2[[#This Row],[tenure]]&lt;=12,"0-12 Months",
IF(TelcoData2[[#This Row],[tenure]]&lt;=24,"13-24 Months",
IF(TelcoData2[[#This Row],[tenure]]&lt;=36,"25-36 Months",
IF(TelcoData2[[#This Row],[tenure]]&lt;=48,"37-48 Months",
IF(TelcoData2[[#This Row],[tenure]]&lt;=60,"49-60 Months",
"61-72 Months")))))</f>
        <v>0-12 Months</v>
      </c>
    </row>
    <row r="5659" spans="1:24" x14ac:dyDescent="0.3">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s="5">
        <v>1691.9</v>
      </c>
      <c r="U5659" t="s">
        <v>24</v>
      </c>
      <c r="V5659" s="5">
        <f>IFERROR(VALUE(TRIM(TelcoData2[[#This Row],[TotalCharges]])),"")</f>
        <v>1691.9</v>
      </c>
      <c r="W5659">
        <f>IF(TelcoData2[[#This Row],[Churn]]="Yes",1,0)</f>
        <v>0</v>
      </c>
      <c r="X5659" t="str">
        <f>IF(TelcoData2[[#This Row],[tenure]]&lt;=12,"0-12 Months",
IF(TelcoData2[[#This Row],[tenure]]&lt;=24,"13-24 Months",
IF(TelcoData2[[#This Row],[tenure]]&lt;=36,"25-36 Months",
IF(TelcoData2[[#This Row],[tenure]]&lt;=48,"37-48 Months",
IF(TelcoData2[[#This Row],[tenure]]&lt;=60,"49-60 Months",
"61-72 Months")))))</f>
        <v>13-24 Months</v>
      </c>
    </row>
    <row r="5660" spans="1:24" x14ac:dyDescent="0.3">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s="5">
        <v>2248.0500000000002</v>
      </c>
      <c r="U5660" t="s">
        <v>24</v>
      </c>
      <c r="V5660" s="5">
        <f>IFERROR(VALUE(TRIM(TelcoData2[[#This Row],[TotalCharges]])),"")</f>
        <v>2248.0500000000002</v>
      </c>
      <c r="W5660">
        <f>IF(TelcoData2[[#This Row],[Churn]]="Yes",1,0)</f>
        <v>0</v>
      </c>
      <c r="X5660" t="str">
        <f>IF(TelcoData2[[#This Row],[tenure]]&lt;=12,"0-12 Months",
IF(TelcoData2[[#This Row],[tenure]]&lt;=24,"13-24 Months",
IF(TelcoData2[[#This Row],[tenure]]&lt;=36,"25-36 Months",
IF(TelcoData2[[#This Row],[tenure]]&lt;=48,"37-48 Months",
IF(TelcoData2[[#This Row],[tenure]]&lt;=60,"49-60 Months",
"61-72 Months")))))</f>
        <v>13-24 Months</v>
      </c>
    </row>
    <row r="5661" spans="1:24" x14ac:dyDescent="0.3">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s="5">
        <v>4479.2</v>
      </c>
      <c r="U5661" t="s">
        <v>24</v>
      </c>
      <c r="V5661" s="5">
        <f>IFERROR(VALUE(TRIM(TelcoData2[[#This Row],[TotalCharges]])),"")</f>
        <v>4479.2</v>
      </c>
      <c r="W5661">
        <f>IF(TelcoData2[[#This Row],[Churn]]="Yes",1,0)</f>
        <v>0</v>
      </c>
      <c r="X5661" t="str">
        <f>IF(TelcoData2[[#This Row],[tenure]]&lt;=12,"0-12 Months",
IF(TelcoData2[[#This Row],[tenure]]&lt;=24,"13-24 Months",
IF(TelcoData2[[#This Row],[tenure]]&lt;=36,"25-36 Months",
IF(TelcoData2[[#This Row],[tenure]]&lt;=48,"37-48 Months",
IF(TelcoData2[[#This Row],[tenure]]&lt;=60,"49-60 Months",
"61-72 Months")))))</f>
        <v>61-72 Months</v>
      </c>
    </row>
    <row r="5662" spans="1:24" x14ac:dyDescent="0.3">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s="5">
        <v>3471.1</v>
      </c>
      <c r="U5662" t="s">
        <v>24</v>
      </c>
      <c r="V5662" s="5">
        <f>IFERROR(VALUE(TRIM(TelcoData2[[#This Row],[TotalCharges]])),"")</f>
        <v>3471.1</v>
      </c>
      <c r="W5662">
        <f>IF(TelcoData2[[#This Row],[Churn]]="Yes",1,0)</f>
        <v>0</v>
      </c>
      <c r="X5662" t="str">
        <f>IF(TelcoData2[[#This Row],[tenure]]&lt;=12,"0-12 Months",
IF(TelcoData2[[#This Row],[tenure]]&lt;=24,"13-24 Months",
IF(TelcoData2[[#This Row],[tenure]]&lt;=36,"25-36 Months",
IF(TelcoData2[[#This Row],[tenure]]&lt;=48,"37-48 Months",
IF(TelcoData2[[#This Row],[tenure]]&lt;=60,"49-60 Months",
"61-72 Months")))))</f>
        <v>37-48 Months</v>
      </c>
    </row>
    <row r="5663" spans="1:24" x14ac:dyDescent="0.3">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s="5">
        <v>63</v>
      </c>
      <c r="U5663" t="s">
        <v>24</v>
      </c>
      <c r="V5663" s="5">
        <f>IFERROR(VALUE(TRIM(TelcoData2[[#This Row],[TotalCharges]])),"")</f>
        <v>63</v>
      </c>
      <c r="W5663">
        <f>IF(TelcoData2[[#This Row],[Churn]]="Yes",1,0)</f>
        <v>0</v>
      </c>
      <c r="X5663" t="str">
        <f>IF(TelcoData2[[#This Row],[tenure]]&lt;=12,"0-12 Months",
IF(TelcoData2[[#This Row],[tenure]]&lt;=24,"13-24 Months",
IF(TelcoData2[[#This Row],[tenure]]&lt;=36,"25-36 Months",
IF(TelcoData2[[#This Row],[tenure]]&lt;=48,"37-48 Months",
IF(TelcoData2[[#This Row],[tenure]]&lt;=60,"49-60 Months",
"61-72 Months")))))</f>
        <v>0-12 Months</v>
      </c>
    </row>
    <row r="5664" spans="1:24" x14ac:dyDescent="0.3">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s="5">
        <v>70.25</v>
      </c>
      <c r="U5664" t="s">
        <v>23</v>
      </c>
      <c r="V5664" s="5">
        <f>IFERROR(VALUE(TRIM(TelcoData2[[#This Row],[TotalCharges]])),"")</f>
        <v>70.25</v>
      </c>
      <c r="W5664">
        <f>IF(TelcoData2[[#This Row],[Churn]]="Yes",1,0)</f>
        <v>1</v>
      </c>
      <c r="X5664" t="str">
        <f>IF(TelcoData2[[#This Row],[tenure]]&lt;=12,"0-12 Months",
IF(TelcoData2[[#This Row],[tenure]]&lt;=24,"13-24 Months",
IF(TelcoData2[[#This Row],[tenure]]&lt;=36,"25-36 Months",
IF(TelcoData2[[#This Row],[tenure]]&lt;=48,"37-48 Months",
IF(TelcoData2[[#This Row],[tenure]]&lt;=60,"49-60 Months",
"61-72 Months")))))</f>
        <v>0-12 Months</v>
      </c>
    </row>
    <row r="5665" spans="1:24" x14ac:dyDescent="0.3">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s="5">
        <v>3314.15</v>
      </c>
      <c r="U5665" t="s">
        <v>24</v>
      </c>
      <c r="V5665" s="5">
        <f>IFERROR(VALUE(TRIM(TelcoData2[[#This Row],[TotalCharges]])),"")</f>
        <v>3314.15</v>
      </c>
      <c r="W5665">
        <f>IF(TelcoData2[[#This Row],[Churn]]="Yes",1,0)</f>
        <v>0</v>
      </c>
      <c r="X5665" t="str">
        <f>IF(TelcoData2[[#This Row],[tenure]]&lt;=12,"0-12 Months",
IF(TelcoData2[[#This Row],[tenure]]&lt;=24,"13-24 Months",
IF(TelcoData2[[#This Row],[tenure]]&lt;=36,"25-36 Months",
IF(TelcoData2[[#This Row],[tenure]]&lt;=48,"37-48 Months",
IF(TelcoData2[[#This Row],[tenure]]&lt;=60,"49-60 Months",
"61-72 Months")))))</f>
        <v>37-48 Months</v>
      </c>
    </row>
    <row r="5666" spans="1:24" x14ac:dyDescent="0.3">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s="5">
        <v>865.55</v>
      </c>
      <c r="U5666" t="s">
        <v>23</v>
      </c>
      <c r="V5666" s="5">
        <f>IFERROR(VALUE(TRIM(TelcoData2[[#This Row],[TotalCharges]])),"")</f>
        <v>865.55</v>
      </c>
      <c r="W5666">
        <f>IF(TelcoData2[[#This Row],[Churn]]="Yes",1,0)</f>
        <v>1</v>
      </c>
      <c r="X5666" t="str">
        <f>IF(TelcoData2[[#This Row],[tenure]]&lt;=12,"0-12 Months",
IF(TelcoData2[[#This Row],[tenure]]&lt;=24,"13-24 Months",
IF(TelcoData2[[#This Row],[tenure]]&lt;=36,"25-36 Months",
IF(TelcoData2[[#This Row],[tenure]]&lt;=48,"37-48 Months",
IF(TelcoData2[[#This Row],[tenure]]&lt;=60,"49-60 Months",
"61-72 Months")))))</f>
        <v>0-12 Months</v>
      </c>
    </row>
    <row r="5667" spans="1:24" x14ac:dyDescent="0.3">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s="5">
        <v>852.7</v>
      </c>
      <c r="U5667" t="s">
        <v>24</v>
      </c>
      <c r="V5667" s="5">
        <f>IFERROR(VALUE(TRIM(TelcoData2[[#This Row],[TotalCharges]])),"")</f>
        <v>852.7</v>
      </c>
      <c r="W5667">
        <f>IF(TelcoData2[[#This Row],[Churn]]="Yes",1,0)</f>
        <v>0</v>
      </c>
      <c r="X5667" t="str">
        <f>IF(TelcoData2[[#This Row],[tenure]]&lt;=12,"0-12 Months",
IF(TelcoData2[[#This Row],[tenure]]&lt;=24,"13-24 Months",
IF(TelcoData2[[#This Row],[tenure]]&lt;=36,"25-36 Months",
IF(TelcoData2[[#This Row],[tenure]]&lt;=48,"37-48 Months",
IF(TelcoData2[[#This Row],[tenure]]&lt;=60,"49-60 Months",
"61-72 Months")))))</f>
        <v>25-36 Months</v>
      </c>
    </row>
    <row r="5668" spans="1:24" x14ac:dyDescent="0.3">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s="5">
        <v>1930.9</v>
      </c>
      <c r="U5668" t="s">
        <v>24</v>
      </c>
      <c r="V5668" s="5">
        <f>IFERROR(VALUE(TRIM(TelcoData2[[#This Row],[TotalCharges]])),"")</f>
        <v>1930.9</v>
      </c>
      <c r="W5668">
        <f>IF(TelcoData2[[#This Row],[Churn]]="Yes",1,0)</f>
        <v>0</v>
      </c>
      <c r="X5668" t="str">
        <f>IF(TelcoData2[[#This Row],[tenure]]&lt;=12,"0-12 Months",
IF(TelcoData2[[#This Row],[tenure]]&lt;=24,"13-24 Months",
IF(TelcoData2[[#This Row],[tenure]]&lt;=36,"25-36 Months",
IF(TelcoData2[[#This Row],[tenure]]&lt;=48,"37-48 Months",
IF(TelcoData2[[#This Row],[tenure]]&lt;=60,"49-60 Months",
"61-72 Months")))))</f>
        <v>25-36 Months</v>
      </c>
    </row>
    <row r="5669" spans="1:24" x14ac:dyDescent="0.3">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s="5">
        <v>91.4</v>
      </c>
      <c r="U5669" t="s">
        <v>24</v>
      </c>
      <c r="V5669" s="5">
        <f>IFERROR(VALUE(TRIM(TelcoData2[[#This Row],[TotalCharges]])),"")</f>
        <v>91.4</v>
      </c>
      <c r="W5669">
        <f>IF(TelcoData2[[#This Row],[Churn]]="Yes",1,0)</f>
        <v>0</v>
      </c>
      <c r="X5669" t="str">
        <f>IF(TelcoData2[[#This Row],[tenure]]&lt;=12,"0-12 Months",
IF(TelcoData2[[#This Row],[tenure]]&lt;=24,"13-24 Months",
IF(TelcoData2[[#This Row],[tenure]]&lt;=36,"25-36 Months",
IF(TelcoData2[[#This Row],[tenure]]&lt;=48,"37-48 Months",
IF(TelcoData2[[#This Row],[tenure]]&lt;=60,"49-60 Months",
"61-72 Months")))))</f>
        <v>0-12 Months</v>
      </c>
    </row>
    <row r="5670" spans="1:24" x14ac:dyDescent="0.3">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s="5">
        <v>3949.15</v>
      </c>
      <c r="U5670" t="s">
        <v>24</v>
      </c>
      <c r="V5670" s="5">
        <f>IFERROR(VALUE(TRIM(TelcoData2[[#This Row],[TotalCharges]])),"")</f>
        <v>3949.15</v>
      </c>
      <c r="W5670">
        <f>IF(TelcoData2[[#This Row],[Churn]]="Yes",1,0)</f>
        <v>0</v>
      </c>
      <c r="X5670" t="str">
        <f>IF(TelcoData2[[#This Row],[tenure]]&lt;=12,"0-12 Months",
IF(TelcoData2[[#This Row],[tenure]]&lt;=24,"13-24 Months",
IF(TelcoData2[[#This Row],[tenure]]&lt;=36,"25-36 Months",
IF(TelcoData2[[#This Row],[tenure]]&lt;=48,"37-48 Months",
IF(TelcoData2[[#This Row],[tenure]]&lt;=60,"49-60 Months",
"61-72 Months")))))</f>
        <v>37-48 Months</v>
      </c>
    </row>
    <row r="5671" spans="1:24" x14ac:dyDescent="0.3">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s="5">
        <v>4304</v>
      </c>
      <c r="U5671" t="s">
        <v>24</v>
      </c>
      <c r="V5671" s="5">
        <f>IFERROR(VALUE(TRIM(TelcoData2[[#This Row],[TotalCharges]])),"")</f>
        <v>4304</v>
      </c>
      <c r="W5671">
        <f>IF(TelcoData2[[#This Row],[Churn]]="Yes",1,0)</f>
        <v>0</v>
      </c>
      <c r="X5671" t="str">
        <f>IF(TelcoData2[[#This Row],[tenure]]&lt;=12,"0-12 Months",
IF(TelcoData2[[#This Row],[tenure]]&lt;=24,"13-24 Months",
IF(TelcoData2[[#This Row],[tenure]]&lt;=36,"25-36 Months",
IF(TelcoData2[[#This Row],[tenure]]&lt;=48,"37-48 Months",
IF(TelcoData2[[#This Row],[tenure]]&lt;=60,"49-60 Months",
"61-72 Months")))))</f>
        <v>37-48 Months</v>
      </c>
    </row>
    <row r="5672" spans="1:24" x14ac:dyDescent="0.3">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s="5">
        <v>409.9</v>
      </c>
      <c r="U5672" t="s">
        <v>23</v>
      </c>
      <c r="V5672" s="5">
        <f>IFERROR(VALUE(TRIM(TelcoData2[[#This Row],[TotalCharges]])),"")</f>
        <v>409.9</v>
      </c>
      <c r="W5672">
        <f>IF(TelcoData2[[#This Row],[Churn]]="Yes",1,0)</f>
        <v>1</v>
      </c>
      <c r="X5672" t="str">
        <f>IF(TelcoData2[[#This Row],[tenure]]&lt;=12,"0-12 Months",
IF(TelcoData2[[#This Row],[tenure]]&lt;=24,"13-24 Months",
IF(TelcoData2[[#This Row],[tenure]]&lt;=36,"25-36 Months",
IF(TelcoData2[[#This Row],[tenure]]&lt;=48,"37-48 Months",
IF(TelcoData2[[#This Row],[tenure]]&lt;=60,"49-60 Months",
"61-72 Months")))))</f>
        <v>13-24 Months</v>
      </c>
    </row>
    <row r="5673" spans="1:24" x14ac:dyDescent="0.3">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s="5">
        <v>1554.9</v>
      </c>
      <c r="U5673" t="s">
        <v>24</v>
      </c>
      <c r="V5673" s="5">
        <f>IFERROR(VALUE(TRIM(TelcoData2[[#This Row],[TotalCharges]])),"")</f>
        <v>1554.9</v>
      </c>
      <c r="W5673">
        <f>IF(TelcoData2[[#This Row],[Churn]]="Yes",1,0)</f>
        <v>0</v>
      </c>
      <c r="X5673" t="str">
        <f>IF(TelcoData2[[#This Row],[tenure]]&lt;=12,"0-12 Months",
IF(TelcoData2[[#This Row],[tenure]]&lt;=24,"13-24 Months",
IF(TelcoData2[[#This Row],[tenure]]&lt;=36,"25-36 Months",
IF(TelcoData2[[#This Row],[tenure]]&lt;=48,"37-48 Months",
IF(TelcoData2[[#This Row],[tenure]]&lt;=60,"49-60 Months",
"61-72 Months")))))</f>
        <v>61-72 Months</v>
      </c>
    </row>
    <row r="5674" spans="1:24" x14ac:dyDescent="0.3">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s="5">
        <v>3472.05</v>
      </c>
      <c r="U5674" t="s">
        <v>24</v>
      </c>
      <c r="V5674" s="5">
        <f>IFERROR(VALUE(TRIM(TelcoData2[[#This Row],[TotalCharges]])),"")</f>
        <v>3472.05</v>
      </c>
      <c r="W5674">
        <f>IF(TelcoData2[[#This Row],[Churn]]="Yes",1,0)</f>
        <v>0</v>
      </c>
      <c r="X5674" t="str">
        <f>IF(TelcoData2[[#This Row],[tenure]]&lt;=12,"0-12 Months",
IF(TelcoData2[[#This Row],[tenure]]&lt;=24,"13-24 Months",
IF(TelcoData2[[#This Row],[tenure]]&lt;=36,"25-36 Months",
IF(TelcoData2[[#This Row],[tenure]]&lt;=48,"37-48 Months",
IF(TelcoData2[[#This Row],[tenure]]&lt;=60,"49-60 Months",
"61-72 Months")))))</f>
        <v>49-60 Months</v>
      </c>
    </row>
    <row r="5675" spans="1:24" x14ac:dyDescent="0.3">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s="5">
        <v>117.8</v>
      </c>
      <c r="U5675" t="s">
        <v>24</v>
      </c>
      <c r="V5675" s="5">
        <f>IFERROR(VALUE(TRIM(TelcoData2[[#This Row],[TotalCharges]])),"")</f>
        <v>117.8</v>
      </c>
      <c r="W5675">
        <f>IF(TelcoData2[[#This Row],[Churn]]="Yes",1,0)</f>
        <v>0</v>
      </c>
      <c r="X5675" t="str">
        <f>IF(TelcoData2[[#This Row],[tenure]]&lt;=12,"0-12 Months",
IF(TelcoData2[[#This Row],[tenure]]&lt;=24,"13-24 Months",
IF(TelcoData2[[#This Row],[tenure]]&lt;=36,"25-36 Months",
IF(TelcoData2[[#This Row],[tenure]]&lt;=48,"37-48 Months",
IF(TelcoData2[[#This Row],[tenure]]&lt;=60,"49-60 Months",
"61-72 Months")))))</f>
        <v>0-12 Months</v>
      </c>
    </row>
    <row r="5676" spans="1:24" x14ac:dyDescent="0.3">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s="5">
        <v>3210.35</v>
      </c>
      <c r="U5676" t="s">
        <v>24</v>
      </c>
      <c r="V5676" s="5">
        <f>IFERROR(VALUE(TRIM(TelcoData2[[#This Row],[TotalCharges]])),"")</f>
        <v>3210.35</v>
      </c>
      <c r="W5676">
        <f>IF(TelcoData2[[#This Row],[Churn]]="Yes",1,0)</f>
        <v>0</v>
      </c>
      <c r="X5676" t="str">
        <f>IF(TelcoData2[[#This Row],[tenure]]&lt;=12,"0-12 Months",
IF(TelcoData2[[#This Row],[tenure]]&lt;=24,"13-24 Months",
IF(TelcoData2[[#This Row],[tenure]]&lt;=36,"25-36 Months",
IF(TelcoData2[[#This Row],[tenure]]&lt;=48,"37-48 Months",
IF(TelcoData2[[#This Row],[tenure]]&lt;=60,"49-60 Months",
"61-72 Months")))))</f>
        <v>61-72 Months</v>
      </c>
    </row>
    <row r="5677" spans="1:24" x14ac:dyDescent="0.3">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s="5">
        <v>207.4</v>
      </c>
      <c r="U5677" t="s">
        <v>24</v>
      </c>
      <c r="V5677" s="5">
        <f>IFERROR(VALUE(TRIM(TelcoData2[[#This Row],[TotalCharges]])),"")</f>
        <v>207.4</v>
      </c>
      <c r="W5677">
        <f>IF(TelcoData2[[#This Row],[Churn]]="Yes",1,0)</f>
        <v>0</v>
      </c>
      <c r="X5677" t="str">
        <f>IF(TelcoData2[[#This Row],[tenure]]&lt;=12,"0-12 Months",
IF(TelcoData2[[#This Row],[tenure]]&lt;=24,"13-24 Months",
IF(TelcoData2[[#This Row],[tenure]]&lt;=36,"25-36 Months",
IF(TelcoData2[[#This Row],[tenure]]&lt;=48,"37-48 Months",
IF(TelcoData2[[#This Row],[tenure]]&lt;=60,"49-60 Months",
"61-72 Months")))))</f>
        <v>0-12 Months</v>
      </c>
    </row>
    <row r="5678" spans="1:24" x14ac:dyDescent="0.3">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s="5">
        <v>19.75</v>
      </c>
      <c r="U5678" t="s">
        <v>24</v>
      </c>
      <c r="V5678" s="5">
        <f>IFERROR(VALUE(TRIM(TelcoData2[[#This Row],[TotalCharges]])),"")</f>
        <v>19.75</v>
      </c>
      <c r="W5678">
        <f>IF(TelcoData2[[#This Row],[Churn]]="Yes",1,0)</f>
        <v>0</v>
      </c>
      <c r="X5678" t="str">
        <f>IF(TelcoData2[[#This Row],[tenure]]&lt;=12,"0-12 Months",
IF(TelcoData2[[#This Row],[tenure]]&lt;=24,"13-24 Months",
IF(TelcoData2[[#This Row],[tenure]]&lt;=36,"25-36 Months",
IF(TelcoData2[[#This Row],[tenure]]&lt;=48,"37-48 Months",
IF(TelcoData2[[#This Row],[tenure]]&lt;=60,"49-60 Months",
"61-72 Months")))))</f>
        <v>0-12 Months</v>
      </c>
    </row>
    <row r="5679" spans="1:24" x14ac:dyDescent="0.3">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s="5">
        <v>3132.75</v>
      </c>
      <c r="U5679" t="s">
        <v>24</v>
      </c>
      <c r="V5679" s="5">
        <f>IFERROR(VALUE(TRIM(TelcoData2[[#This Row],[TotalCharges]])),"")</f>
        <v>3132.75</v>
      </c>
      <c r="W5679">
        <f>IF(TelcoData2[[#This Row],[Churn]]="Yes",1,0)</f>
        <v>0</v>
      </c>
      <c r="X5679" t="str">
        <f>IF(TelcoData2[[#This Row],[tenure]]&lt;=12,"0-12 Months",
IF(TelcoData2[[#This Row],[tenure]]&lt;=24,"13-24 Months",
IF(TelcoData2[[#This Row],[tenure]]&lt;=36,"25-36 Months",
IF(TelcoData2[[#This Row],[tenure]]&lt;=48,"37-48 Months",
IF(TelcoData2[[#This Row],[tenure]]&lt;=60,"49-60 Months",
"61-72 Months")))))</f>
        <v>37-48 Months</v>
      </c>
    </row>
    <row r="5680" spans="1:24" x14ac:dyDescent="0.3">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s="5">
        <v>60</v>
      </c>
      <c r="U5680" t="s">
        <v>23</v>
      </c>
      <c r="V5680" s="5">
        <f>IFERROR(VALUE(TRIM(TelcoData2[[#This Row],[TotalCharges]])),"")</f>
        <v>60</v>
      </c>
      <c r="W5680">
        <f>IF(TelcoData2[[#This Row],[Churn]]="Yes",1,0)</f>
        <v>1</v>
      </c>
      <c r="X5680" t="str">
        <f>IF(TelcoData2[[#This Row],[tenure]]&lt;=12,"0-12 Months",
IF(TelcoData2[[#This Row],[tenure]]&lt;=24,"13-24 Months",
IF(TelcoData2[[#This Row],[tenure]]&lt;=36,"25-36 Months",
IF(TelcoData2[[#This Row],[tenure]]&lt;=48,"37-48 Months",
IF(TelcoData2[[#This Row],[tenure]]&lt;=60,"49-60 Months",
"61-72 Months")))))</f>
        <v>0-12 Months</v>
      </c>
    </row>
    <row r="5681" spans="1:24" x14ac:dyDescent="0.3">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s="5">
        <v>649.65</v>
      </c>
      <c r="U5681" t="s">
        <v>23</v>
      </c>
      <c r="V5681" s="5">
        <f>IFERROR(VALUE(TRIM(TelcoData2[[#This Row],[TotalCharges]])),"")</f>
        <v>649.65</v>
      </c>
      <c r="W5681">
        <f>IF(TelcoData2[[#This Row],[Churn]]="Yes",1,0)</f>
        <v>1</v>
      </c>
      <c r="X5681" t="str">
        <f>IF(TelcoData2[[#This Row],[tenure]]&lt;=12,"0-12 Months",
IF(TelcoData2[[#This Row],[tenure]]&lt;=24,"13-24 Months",
IF(TelcoData2[[#This Row],[tenure]]&lt;=36,"25-36 Months",
IF(TelcoData2[[#This Row],[tenure]]&lt;=48,"37-48 Months",
IF(TelcoData2[[#This Row],[tenure]]&lt;=60,"49-60 Months",
"61-72 Months")))))</f>
        <v>0-12 Months</v>
      </c>
    </row>
    <row r="5682" spans="1:24" x14ac:dyDescent="0.3">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s="5">
        <v>20.85</v>
      </c>
      <c r="U5682" t="s">
        <v>23</v>
      </c>
      <c r="V5682" s="5">
        <f>IFERROR(VALUE(TRIM(TelcoData2[[#This Row],[TotalCharges]])),"")</f>
        <v>20.85</v>
      </c>
      <c r="W5682">
        <f>IF(TelcoData2[[#This Row],[Churn]]="Yes",1,0)</f>
        <v>1</v>
      </c>
      <c r="X5682" t="str">
        <f>IF(TelcoData2[[#This Row],[tenure]]&lt;=12,"0-12 Months",
IF(TelcoData2[[#This Row],[tenure]]&lt;=24,"13-24 Months",
IF(TelcoData2[[#This Row],[tenure]]&lt;=36,"25-36 Months",
IF(TelcoData2[[#This Row],[tenure]]&lt;=48,"37-48 Months",
IF(TelcoData2[[#This Row],[tenure]]&lt;=60,"49-60 Months",
"61-72 Months")))))</f>
        <v>0-12 Months</v>
      </c>
    </row>
    <row r="5683" spans="1:24" x14ac:dyDescent="0.3">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s="5">
        <v>2106.3000000000002</v>
      </c>
      <c r="U5683" t="s">
        <v>24</v>
      </c>
      <c r="V5683" s="5">
        <f>IFERROR(VALUE(TRIM(TelcoData2[[#This Row],[TotalCharges]])),"")</f>
        <v>2106.3000000000002</v>
      </c>
      <c r="W5683">
        <f>IF(TelcoData2[[#This Row],[Churn]]="Yes",1,0)</f>
        <v>0</v>
      </c>
      <c r="X5683" t="str">
        <f>IF(TelcoData2[[#This Row],[tenure]]&lt;=12,"0-12 Months",
IF(TelcoData2[[#This Row],[tenure]]&lt;=24,"13-24 Months",
IF(TelcoData2[[#This Row],[tenure]]&lt;=36,"25-36 Months",
IF(TelcoData2[[#This Row],[tenure]]&lt;=48,"37-48 Months",
IF(TelcoData2[[#This Row],[tenure]]&lt;=60,"49-60 Months",
"61-72 Months")))))</f>
        <v>25-36 Months</v>
      </c>
    </row>
    <row r="5684" spans="1:24" x14ac:dyDescent="0.3">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s="5">
        <v>35</v>
      </c>
      <c r="U5684" t="s">
        <v>24</v>
      </c>
      <c r="V5684" s="5">
        <f>IFERROR(VALUE(TRIM(TelcoData2[[#This Row],[TotalCharges]])),"")</f>
        <v>35</v>
      </c>
      <c r="W5684">
        <f>IF(TelcoData2[[#This Row],[Churn]]="Yes",1,0)</f>
        <v>0</v>
      </c>
      <c r="X5684" t="str">
        <f>IF(TelcoData2[[#This Row],[tenure]]&lt;=12,"0-12 Months",
IF(TelcoData2[[#This Row],[tenure]]&lt;=24,"13-24 Months",
IF(TelcoData2[[#This Row],[tenure]]&lt;=36,"25-36 Months",
IF(TelcoData2[[#This Row],[tenure]]&lt;=48,"37-48 Months",
IF(TelcoData2[[#This Row],[tenure]]&lt;=60,"49-60 Months",
"61-72 Months")))))</f>
        <v>0-12 Months</v>
      </c>
    </row>
    <row r="5685" spans="1:24" x14ac:dyDescent="0.3">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s="5">
        <v>2011.4</v>
      </c>
      <c r="U5685" t="s">
        <v>23</v>
      </c>
      <c r="V5685" s="5">
        <f>IFERROR(VALUE(TRIM(TelcoData2[[#This Row],[TotalCharges]])),"")</f>
        <v>2011.4</v>
      </c>
      <c r="W5685">
        <f>IF(TelcoData2[[#This Row],[Churn]]="Yes",1,0)</f>
        <v>1</v>
      </c>
      <c r="X5685" t="str">
        <f>IF(TelcoData2[[#This Row],[tenure]]&lt;=12,"0-12 Months",
IF(TelcoData2[[#This Row],[tenure]]&lt;=24,"13-24 Months",
IF(TelcoData2[[#This Row],[tenure]]&lt;=36,"25-36 Months",
IF(TelcoData2[[#This Row],[tenure]]&lt;=48,"37-48 Months",
IF(TelcoData2[[#This Row],[tenure]]&lt;=60,"49-60 Months",
"61-72 Months")))))</f>
        <v>37-48 Months</v>
      </c>
    </row>
    <row r="5686" spans="1:24" x14ac:dyDescent="0.3">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s="5">
        <v>6205.5</v>
      </c>
      <c r="U5686" t="s">
        <v>23</v>
      </c>
      <c r="V5686" s="5">
        <f>IFERROR(VALUE(TRIM(TelcoData2[[#This Row],[TotalCharges]])),"")</f>
        <v>6205.5</v>
      </c>
      <c r="W5686">
        <f>IF(TelcoData2[[#This Row],[Churn]]="Yes",1,0)</f>
        <v>1</v>
      </c>
      <c r="X5686" t="str">
        <f>IF(TelcoData2[[#This Row],[tenure]]&lt;=12,"0-12 Months",
IF(TelcoData2[[#This Row],[tenure]]&lt;=24,"13-24 Months",
IF(TelcoData2[[#This Row],[tenure]]&lt;=36,"25-36 Months",
IF(TelcoData2[[#This Row],[tenure]]&lt;=48,"37-48 Months",
IF(TelcoData2[[#This Row],[tenure]]&lt;=60,"49-60 Months",
"61-72 Months")))))</f>
        <v>49-60 Months</v>
      </c>
    </row>
    <row r="5687" spans="1:24" x14ac:dyDescent="0.3">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s="5">
        <v>903.7</v>
      </c>
      <c r="U5687" t="s">
        <v>24</v>
      </c>
      <c r="V5687" s="5">
        <f>IFERROR(VALUE(TRIM(TelcoData2[[#This Row],[TotalCharges]])),"")</f>
        <v>903.7</v>
      </c>
      <c r="W5687">
        <f>IF(TelcoData2[[#This Row],[Churn]]="Yes",1,0)</f>
        <v>0</v>
      </c>
      <c r="X5687" t="str">
        <f>IF(TelcoData2[[#This Row],[tenure]]&lt;=12,"0-12 Months",
IF(TelcoData2[[#This Row],[tenure]]&lt;=24,"13-24 Months",
IF(TelcoData2[[#This Row],[tenure]]&lt;=36,"25-36 Months",
IF(TelcoData2[[#This Row],[tenure]]&lt;=48,"37-48 Months",
IF(TelcoData2[[#This Row],[tenure]]&lt;=60,"49-60 Months",
"61-72 Months")))))</f>
        <v>37-48 Months</v>
      </c>
    </row>
    <row r="5688" spans="1:24" x14ac:dyDescent="0.3">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s="5">
        <v>503.6</v>
      </c>
      <c r="U5688" t="s">
        <v>23</v>
      </c>
      <c r="V5688" s="5">
        <f>IFERROR(VALUE(TRIM(TelcoData2[[#This Row],[TotalCharges]])),"")</f>
        <v>503.6</v>
      </c>
      <c r="W5688">
        <f>IF(TelcoData2[[#This Row],[Churn]]="Yes",1,0)</f>
        <v>1</v>
      </c>
      <c r="X5688" t="str">
        <f>IF(TelcoData2[[#This Row],[tenure]]&lt;=12,"0-12 Months",
IF(TelcoData2[[#This Row],[tenure]]&lt;=24,"13-24 Months",
IF(TelcoData2[[#This Row],[tenure]]&lt;=36,"25-36 Months",
IF(TelcoData2[[#This Row],[tenure]]&lt;=48,"37-48 Months",
IF(TelcoData2[[#This Row],[tenure]]&lt;=60,"49-60 Months",
"61-72 Months")))))</f>
        <v>0-12 Months</v>
      </c>
    </row>
    <row r="5689" spans="1:24" x14ac:dyDescent="0.3">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s="5">
        <v>3882.3</v>
      </c>
      <c r="U5689" t="s">
        <v>24</v>
      </c>
      <c r="V5689" s="5">
        <f>IFERROR(VALUE(TRIM(TelcoData2[[#This Row],[TotalCharges]])),"")</f>
        <v>3882.3</v>
      </c>
      <c r="W5689">
        <f>IF(TelcoData2[[#This Row],[Churn]]="Yes",1,0)</f>
        <v>0</v>
      </c>
      <c r="X5689" t="str">
        <f>IF(TelcoData2[[#This Row],[tenure]]&lt;=12,"0-12 Months",
IF(TelcoData2[[#This Row],[tenure]]&lt;=24,"13-24 Months",
IF(TelcoData2[[#This Row],[tenure]]&lt;=36,"25-36 Months",
IF(TelcoData2[[#This Row],[tenure]]&lt;=48,"37-48 Months",
IF(TelcoData2[[#This Row],[tenure]]&lt;=60,"49-60 Months",
"61-72 Months")))))</f>
        <v>37-48 Months</v>
      </c>
    </row>
    <row r="5690" spans="1:24" x14ac:dyDescent="0.3">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s="5">
        <v>879.8</v>
      </c>
      <c r="U5690" t="s">
        <v>24</v>
      </c>
      <c r="V5690" s="5">
        <f>IFERROR(VALUE(TRIM(TelcoData2[[#This Row],[TotalCharges]])),"")</f>
        <v>879.8</v>
      </c>
      <c r="W5690">
        <f>IF(TelcoData2[[#This Row],[Churn]]="Yes",1,0)</f>
        <v>0</v>
      </c>
      <c r="X5690" t="str">
        <f>IF(TelcoData2[[#This Row],[tenure]]&lt;=12,"0-12 Months",
IF(TelcoData2[[#This Row],[tenure]]&lt;=24,"13-24 Months",
IF(TelcoData2[[#This Row],[tenure]]&lt;=36,"25-36 Months",
IF(TelcoData2[[#This Row],[tenure]]&lt;=48,"37-48 Months",
IF(TelcoData2[[#This Row],[tenure]]&lt;=60,"49-60 Months",
"61-72 Months")))))</f>
        <v>37-48 Months</v>
      </c>
    </row>
    <row r="5691" spans="1:24" x14ac:dyDescent="0.3">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s="5">
        <v>383.65</v>
      </c>
      <c r="U5691" t="s">
        <v>24</v>
      </c>
      <c r="V5691" s="5">
        <f>IFERROR(VALUE(TRIM(TelcoData2[[#This Row],[TotalCharges]])),"")</f>
        <v>383.65</v>
      </c>
      <c r="W5691">
        <f>IF(TelcoData2[[#This Row],[Churn]]="Yes",1,0)</f>
        <v>0</v>
      </c>
      <c r="X5691" t="str">
        <f>IF(TelcoData2[[#This Row],[tenure]]&lt;=12,"0-12 Months",
IF(TelcoData2[[#This Row],[tenure]]&lt;=24,"13-24 Months",
IF(TelcoData2[[#This Row],[tenure]]&lt;=36,"25-36 Months",
IF(TelcoData2[[#This Row],[tenure]]&lt;=48,"37-48 Months",
IF(TelcoData2[[#This Row],[tenure]]&lt;=60,"49-60 Months",
"61-72 Months")))))</f>
        <v>0-12 Months</v>
      </c>
    </row>
    <row r="5692" spans="1:24" x14ac:dyDescent="0.3">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s="5">
        <v>4390.25</v>
      </c>
      <c r="U5692" t="s">
        <v>24</v>
      </c>
      <c r="V5692" s="5">
        <f>IFERROR(VALUE(TRIM(TelcoData2[[#This Row],[TotalCharges]])),"")</f>
        <v>4390.25</v>
      </c>
      <c r="W5692">
        <f>IF(TelcoData2[[#This Row],[Churn]]="Yes",1,0)</f>
        <v>0</v>
      </c>
      <c r="X5692" t="str">
        <f>IF(TelcoData2[[#This Row],[tenure]]&lt;=12,"0-12 Months",
IF(TelcoData2[[#This Row],[tenure]]&lt;=24,"13-24 Months",
IF(TelcoData2[[#This Row],[tenure]]&lt;=36,"25-36 Months",
IF(TelcoData2[[#This Row],[tenure]]&lt;=48,"37-48 Months",
IF(TelcoData2[[#This Row],[tenure]]&lt;=60,"49-60 Months",
"61-72 Months")))))</f>
        <v>61-72 Months</v>
      </c>
    </row>
    <row r="5693" spans="1:24" x14ac:dyDescent="0.3">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s="5">
        <v>68.2</v>
      </c>
      <c r="U5693" t="s">
        <v>24</v>
      </c>
      <c r="V5693" s="5">
        <f>IFERROR(VALUE(TRIM(TelcoData2[[#This Row],[TotalCharges]])),"")</f>
        <v>68.2</v>
      </c>
      <c r="W5693">
        <f>IF(TelcoData2[[#This Row],[Churn]]="Yes",1,0)</f>
        <v>0</v>
      </c>
      <c r="X5693" t="str">
        <f>IF(TelcoData2[[#This Row],[tenure]]&lt;=12,"0-12 Months",
IF(TelcoData2[[#This Row],[tenure]]&lt;=24,"13-24 Months",
IF(TelcoData2[[#This Row],[tenure]]&lt;=36,"25-36 Months",
IF(TelcoData2[[#This Row],[tenure]]&lt;=48,"37-48 Months",
IF(TelcoData2[[#This Row],[tenure]]&lt;=60,"49-60 Months",
"61-72 Months")))))</f>
        <v>0-12 Months</v>
      </c>
    </row>
    <row r="5694" spans="1:24" x14ac:dyDescent="0.3">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s="5">
        <v>452.8</v>
      </c>
      <c r="U5694" t="s">
        <v>24</v>
      </c>
      <c r="V5694" s="5">
        <f>IFERROR(VALUE(TRIM(TelcoData2[[#This Row],[TotalCharges]])),"")</f>
        <v>452.8</v>
      </c>
      <c r="W5694">
        <f>IF(TelcoData2[[#This Row],[Churn]]="Yes",1,0)</f>
        <v>0</v>
      </c>
      <c r="X5694" t="str">
        <f>IF(TelcoData2[[#This Row],[tenure]]&lt;=12,"0-12 Months",
IF(TelcoData2[[#This Row],[tenure]]&lt;=24,"13-24 Months",
IF(TelcoData2[[#This Row],[tenure]]&lt;=36,"25-36 Months",
IF(TelcoData2[[#This Row],[tenure]]&lt;=48,"37-48 Months",
IF(TelcoData2[[#This Row],[tenure]]&lt;=60,"49-60 Months",
"61-72 Months")))))</f>
        <v>0-12 Months</v>
      </c>
    </row>
    <row r="5695" spans="1:24" x14ac:dyDescent="0.3">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s="5">
        <v>5329</v>
      </c>
      <c r="U5695" t="s">
        <v>24</v>
      </c>
      <c r="V5695" s="5">
        <f>IFERROR(VALUE(TRIM(TelcoData2[[#This Row],[TotalCharges]])),"")</f>
        <v>5329</v>
      </c>
      <c r="W5695">
        <f>IF(TelcoData2[[#This Row],[Churn]]="Yes",1,0)</f>
        <v>0</v>
      </c>
      <c r="X5695" t="str">
        <f>IF(TelcoData2[[#This Row],[tenure]]&lt;=12,"0-12 Months",
IF(TelcoData2[[#This Row],[tenure]]&lt;=24,"13-24 Months",
IF(TelcoData2[[#This Row],[tenure]]&lt;=36,"25-36 Months",
IF(TelcoData2[[#This Row],[tenure]]&lt;=48,"37-48 Months",
IF(TelcoData2[[#This Row],[tenure]]&lt;=60,"49-60 Months",
"61-72 Months")))))</f>
        <v>61-72 Months</v>
      </c>
    </row>
    <row r="5696" spans="1:24" x14ac:dyDescent="0.3">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s="5">
        <v>1758.9</v>
      </c>
      <c r="U5696" t="s">
        <v>24</v>
      </c>
      <c r="V5696" s="5">
        <f>IFERROR(VALUE(TRIM(TelcoData2[[#This Row],[TotalCharges]])),"")</f>
        <v>1758.9</v>
      </c>
      <c r="W5696">
        <f>IF(TelcoData2[[#This Row],[Churn]]="Yes",1,0)</f>
        <v>0</v>
      </c>
      <c r="X5696" t="str">
        <f>IF(TelcoData2[[#This Row],[tenure]]&lt;=12,"0-12 Months",
IF(TelcoData2[[#This Row],[tenure]]&lt;=24,"13-24 Months",
IF(TelcoData2[[#This Row],[tenure]]&lt;=36,"25-36 Months",
IF(TelcoData2[[#This Row],[tenure]]&lt;=48,"37-48 Months",
IF(TelcoData2[[#This Row],[tenure]]&lt;=60,"49-60 Months",
"61-72 Months")))))</f>
        <v>25-36 Months</v>
      </c>
    </row>
    <row r="5697" spans="1:24" x14ac:dyDescent="0.3">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s="5">
        <v>5737.6</v>
      </c>
      <c r="U5697" t="s">
        <v>24</v>
      </c>
      <c r="V5697" s="5">
        <f>IFERROR(VALUE(TRIM(TelcoData2[[#This Row],[TotalCharges]])),"")</f>
        <v>5737.6</v>
      </c>
      <c r="W5697">
        <f>IF(TelcoData2[[#This Row],[Churn]]="Yes",1,0)</f>
        <v>0</v>
      </c>
      <c r="X5697" t="str">
        <f>IF(TelcoData2[[#This Row],[tenure]]&lt;=12,"0-12 Months",
IF(TelcoData2[[#This Row],[tenure]]&lt;=24,"13-24 Months",
IF(TelcoData2[[#This Row],[tenure]]&lt;=36,"25-36 Months",
IF(TelcoData2[[#This Row],[tenure]]&lt;=48,"37-48 Months",
IF(TelcoData2[[#This Row],[tenure]]&lt;=60,"49-60 Months",
"61-72 Months")))))</f>
        <v>61-72 Months</v>
      </c>
    </row>
    <row r="5698" spans="1:24" x14ac:dyDescent="0.3">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s="5">
        <v>1152.7</v>
      </c>
      <c r="U5698" t="s">
        <v>23</v>
      </c>
      <c r="V5698" s="5">
        <f>IFERROR(VALUE(TRIM(TelcoData2[[#This Row],[TotalCharges]])),"")</f>
        <v>1152.7</v>
      </c>
      <c r="W5698">
        <f>IF(TelcoData2[[#This Row],[Churn]]="Yes",1,0)</f>
        <v>1</v>
      </c>
      <c r="X5698" t="str">
        <f>IF(TelcoData2[[#This Row],[tenure]]&lt;=12,"0-12 Months",
IF(TelcoData2[[#This Row],[tenure]]&lt;=24,"13-24 Months",
IF(TelcoData2[[#This Row],[tenure]]&lt;=36,"25-36 Months",
IF(TelcoData2[[#This Row],[tenure]]&lt;=48,"37-48 Months",
IF(TelcoData2[[#This Row],[tenure]]&lt;=60,"49-60 Months",
"61-72 Months")))))</f>
        <v>13-24 Months</v>
      </c>
    </row>
    <row r="5699" spans="1:24" x14ac:dyDescent="0.3">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s="5">
        <v>7674.55</v>
      </c>
      <c r="U5699" t="s">
        <v>23</v>
      </c>
      <c r="V5699" s="5">
        <f>IFERROR(VALUE(TRIM(TelcoData2[[#This Row],[TotalCharges]])),"")</f>
        <v>7674.55</v>
      </c>
      <c r="W5699">
        <f>IF(TelcoData2[[#This Row],[Churn]]="Yes",1,0)</f>
        <v>1</v>
      </c>
      <c r="X5699" t="str">
        <f>IF(TelcoData2[[#This Row],[tenure]]&lt;=12,"0-12 Months",
IF(TelcoData2[[#This Row],[tenure]]&lt;=24,"13-24 Months",
IF(TelcoData2[[#This Row],[tenure]]&lt;=36,"25-36 Months",
IF(TelcoData2[[#This Row],[tenure]]&lt;=48,"37-48 Months",
IF(TelcoData2[[#This Row],[tenure]]&lt;=60,"49-60 Months",
"61-72 Months")))))</f>
        <v>61-72 Months</v>
      </c>
    </row>
    <row r="5700" spans="1:24" x14ac:dyDescent="0.3">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s="5">
        <v>2157.9499999999998</v>
      </c>
      <c r="U5700" t="s">
        <v>23</v>
      </c>
      <c r="V5700" s="5">
        <f>IFERROR(VALUE(TRIM(TelcoData2[[#This Row],[TotalCharges]])),"")</f>
        <v>2157.9499999999998</v>
      </c>
      <c r="W5700">
        <f>IF(TelcoData2[[#This Row],[Churn]]="Yes",1,0)</f>
        <v>1</v>
      </c>
      <c r="X5700" t="str">
        <f>IF(TelcoData2[[#This Row],[tenure]]&lt;=12,"0-12 Months",
IF(TelcoData2[[#This Row],[tenure]]&lt;=24,"13-24 Months",
IF(TelcoData2[[#This Row],[tenure]]&lt;=36,"25-36 Months",
IF(TelcoData2[[#This Row],[tenure]]&lt;=48,"37-48 Months",
IF(TelcoData2[[#This Row],[tenure]]&lt;=60,"49-60 Months",
"61-72 Months")))))</f>
        <v>13-24 Months</v>
      </c>
    </row>
    <row r="5701" spans="1:24" x14ac:dyDescent="0.3">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s="5">
        <v>1219.8499999999999</v>
      </c>
      <c r="U5701" t="s">
        <v>24</v>
      </c>
      <c r="V5701" s="5">
        <f>IFERROR(VALUE(TRIM(TelcoData2[[#This Row],[TotalCharges]])),"")</f>
        <v>1219.8499999999999</v>
      </c>
      <c r="W5701">
        <f>IF(TelcoData2[[#This Row],[Churn]]="Yes",1,0)</f>
        <v>0</v>
      </c>
      <c r="X5701" t="str">
        <f>IF(TelcoData2[[#This Row],[tenure]]&lt;=12,"0-12 Months",
IF(TelcoData2[[#This Row],[tenure]]&lt;=24,"13-24 Months",
IF(TelcoData2[[#This Row],[tenure]]&lt;=36,"25-36 Months",
IF(TelcoData2[[#This Row],[tenure]]&lt;=48,"37-48 Months",
IF(TelcoData2[[#This Row],[tenure]]&lt;=60,"49-60 Months",
"61-72 Months")))))</f>
        <v>13-24 Months</v>
      </c>
    </row>
    <row r="5702" spans="1:24" x14ac:dyDescent="0.3">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s="5">
        <v>2414.5500000000002</v>
      </c>
      <c r="U5702" t="s">
        <v>24</v>
      </c>
      <c r="V5702" s="5">
        <f>IFERROR(VALUE(TRIM(TelcoData2[[#This Row],[TotalCharges]])),"")</f>
        <v>2414.5500000000002</v>
      </c>
      <c r="W5702">
        <f>IF(TelcoData2[[#This Row],[Churn]]="Yes",1,0)</f>
        <v>0</v>
      </c>
      <c r="X5702" t="str">
        <f>IF(TelcoData2[[#This Row],[tenure]]&lt;=12,"0-12 Months",
IF(TelcoData2[[#This Row],[tenure]]&lt;=24,"13-24 Months",
IF(TelcoData2[[#This Row],[tenure]]&lt;=36,"25-36 Months",
IF(TelcoData2[[#This Row],[tenure]]&lt;=48,"37-48 Months",
IF(TelcoData2[[#This Row],[tenure]]&lt;=60,"49-60 Months",
"61-72 Months")))))</f>
        <v>25-36 Months</v>
      </c>
    </row>
    <row r="5703" spans="1:24" x14ac:dyDescent="0.3">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s="5">
        <v>1155.5999999999999</v>
      </c>
      <c r="U5703" t="s">
        <v>24</v>
      </c>
      <c r="V5703" s="5">
        <f>IFERROR(VALUE(TRIM(TelcoData2[[#This Row],[TotalCharges]])),"")</f>
        <v>1155.5999999999999</v>
      </c>
      <c r="W5703">
        <f>IF(TelcoData2[[#This Row],[Churn]]="Yes",1,0)</f>
        <v>0</v>
      </c>
      <c r="X5703" t="str">
        <f>IF(TelcoData2[[#This Row],[tenure]]&lt;=12,"0-12 Months",
IF(TelcoData2[[#This Row],[tenure]]&lt;=24,"13-24 Months",
IF(TelcoData2[[#This Row],[tenure]]&lt;=36,"25-36 Months",
IF(TelcoData2[[#This Row],[tenure]]&lt;=48,"37-48 Months",
IF(TelcoData2[[#This Row],[tenure]]&lt;=60,"49-60 Months",
"61-72 Months")))))</f>
        <v>13-24 Months</v>
      </c>
    </row>
    <row r="5704" spans="1:24" x14ac:dyDescent="0.3">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s="5">
        <v>7548.1</v>
      </c>
      <c r="U5704" t="s">
        <v>23</v>
      </c>
      <c r="V5704" s="5">
        <f>IFERROR(VALUE(TRIM(TelcoData2[[#This Row],[TotalCharges]])),"")</f>
        <v>7548.1</v>
      </c>
      <c r="W5704">
        <f>IF(TelcoData2[[#This Row],[Churn]]="Yes",1,0)</f>
        <v>1</v>
      </c>
      <c r="X5704" t="str">
        <f>IF(TelcoData2[[#This Row],[tenure]]&lt;=12,"0-12 Months",
IF(TelcoData2[[#This Row],[tenure]]&lt;=24,"13-24 Months",
IF(TelcoData2[[#This Row],[tenure]]&lt;=36,"25-36 Months",
IF(TelcoData2[[#This Row],[tenure]]&lt;=48,"37-48 Months",
IF(TelcoData2[[#This Row],[tenure]]&lt;=60,"49-60 Months",
"61-72 Months")))))</f>
        <v>61-72 Months</v>
      </c>
    </row>
    <row r="5705" spans="1:24" x14ac:dyDescent="0.3">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s="5">
        <v>1809.35</v>
      </c>
      <c r="U5705" t="s">
        <v>24</v>
      </c>
      <c r="V5705" s="5">
        <f>IFERROR(VALUE(TRIM(TelcoData2[[#This Row],[TotalCharges]])),"")</f>
        <v>1809.35</v>
      </c>
      <c r="W5705">
        <f>IF(TelcoData2[[#This Row],[Churn]]="Yes",1,0)</f>
        <v>0</v>
      </c>
      <c r="X5705" t="str">
        <f>IF(TelcoData2[[#This Row],[tenure]]&lt;=12,"0-12 Months",
IF(TelcoData2[[#This Row],[tenure]]&lt;=24,"13-24 Months",
IF(TelcoData2[[#This Row],[tenure]]&lt;=36,"25-36 Months",
IF(TelcoData2[[#This Row],[tenure]]&lt;=48,"37-48 Months",
IF(TelcoData2[[#This Row],[tenure]]&lt;=60,"49-60 Months",
"61-72 Months")))))</f>
        <v>61-72 Months</v>
      </c>
    </row>
    <row r="5706" spans="1:24" x14ac:dyDescent="0.3">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s="5">
        <v>1564.4</v>
      </c>
      <c r="U5706" t="s">
        <v>24</v>
      </c>
      <c r="V5706" s="5">
        <f>IFERROR(VALUE(TRIM(TelcoData2[[#This Row],[TotalCharges]])),"")</f>
        <v>1564.4</v>
      </c>
      <c r="W5706">
        <f>IF(TelcoData2[[#This Row],[Churn]]="Yes",1,0)</f>
        <v>0</v>
      </c>
      <c r="X5706" t="str">
        <f>IF(TelcoData2[[#This Row],[tenure]]&lt;=12,"0-12 Months",
IF(TelcoData2[[#This Row],[tenure]]&lt;=24,"13-24 Months",
IF(TelcoData2[[#This Row],[tenure]]&lt;=36,"25-36 Months",
IF(TelcoData2[[#This Row],[tenure]]&lt;=48,"37-48 Months",
IF(TelcoData2[[#This Row],[tenure]]&lt;=60,"49-60 Months",
"61-72 Months")))))</f>
        <v>13-24 Months</v>
      </c>
    </row>
    <row r="5707" spans="1:24" x14ac:dyDescent="0.3">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s="5">
        <v>19.649999999999999</v>
      </c>
      <c r="U5707" t="s">
        <v>24</v>
      </c>
      <c r="V5707" s="5">
        <f>IFERROR(VALUE(TRIM(TelcoData2[[#This Row],[TotalCharges]])),"")</f>
        <v>19.649999999999999</v>
      </c>
      <c r="W5707">
        <f>IF(TelcoData2[[#This Row],[Churn]]="Yes",1,0)</f>
        <v>0</v>
      </c>
      <c r="X5707" t="str">
        <f>IF(TelcoData2[[#This Row],[tenure]]&lt;=12,"0-12 Months",
IF(TelcoData2[[#This Row],[tenure]]&lt;=24,"13-24 Months",
IF(TelcoData2[[#This Row],[tenure]]&lt;=36,"25-36 Months",
IF(TelcoData2[[#This Row],[tenure]]&lt;=48,"37-48 Months",
IF(TelcoData2[[#This Row],[tenure]]&lt;=60,"49-60 Months",
"61-72 Months")))))</f>
        <v>0-12 Months</v>
      </c>
    </row>
    <row r="5708" spans="1:24" x14ac:dyDescent="0.3">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s="5">
        <v>75.7</v>
      </c>
      <c r="U5708" t="s">
        <v>23</v>
      </c>
      <c r="V5708" s="5">
        <f>IFERROR(VALUE(TRIM(TelcoData2[[#This Row],[TotalCharges]])),"")</f>
        <v>75.7</v>
      </c>
      <c r="W5708">
        <f>IF(TelcoData2[[#This Row],[Churn]]="Yes",1,0)</f>
        <v>1</v>
      </c>
      <c r="X5708" t="str">
        <f>IF(TelcoData2[[#This Row],[tenure]]&lt;=12,"0-12 Months",
IF(TelcoData2[[#This Row],[tenure]]&lt;=24,"13-24 Months",
IF(TelcoData2[[#This Row],[tenure]]&lt;=36,"25-36 Months",
IF(TelcoData2[[#This Row],[tenure]]&lt;=48,"37-48 Months",
IF(TelcoData2[[#This Row],[tenure]]&lt;=60,"49-60 Months",
"61-72 Months")))))</f>
        <v>0-12 Months</v>
      </c>
    </row>
    <row r="5709" spans="1:24" x14ac:dyDescent="0.3">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s="5">
        <v>84.4</v>
      </c>
      <c r="U5709" t="s">
        <v>24</v>
      </c>
      <c r="V5709" s="5">
        <f>IFERROR(VALUE(TRIM(TelcoData2[[#This Row],[TotalCharges]])),"")</f>
        <v>84.4</v>
      </c>
      <c r="W5709">
        <f>IF(TelcoData2[[#This Row],[Churn]]="Yes",1,0)</f>
        <v>0</v>
      </c>
      <c r="X5709" t="str">
        <f>IF(TelcoData2[[#This Row],[tenure]]&lt;=12,"0-12 Months",
IF(TelcoData2[[#This Row],[tenure]]&lt;=24,"13-24 Months",
IF(TelcoData2[[#This Row],[tenure]]&lt;=36,"25-36 Months",
IF(TelcoData2[[#This Row],[tenure]]&lt;=48,"37-48 Months",
IF(TelcoData2[[#This Row],[tenure]]&lt;=60,"49-60 Months",
"61-72 Months")))))</f>
        <v>0-12 Months</v>
      </c>
    </row>
    <row r="5710" spans="1:24" x14ac:dyDescent="0.3">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s="5">
        <v>864.85</v>
      </c>
      <c r="U5710" t="s">
        <v>24</v>
      </c>
      <c r="V5710" s="5">
        <f>IFERROR(VALUE(TRIM(TelcoData2[[#This Row],[TotalCharges]])),"")</f>
        <v>864.85</v>
      </c>
      <c r="W5710">
        <f>IF(TelcoData2[[#This Row],[Churn]]="Yes",1,0)</f>
        <v>0</v>
      </c>
      <c r="X5710" t="str">
        <f>IF(TelcoData2[[#This Row],[tenure]]&lt;=12,"0-12 Months",
IF(TelcoData2[[#This Row],[tenure]]&lt;=24,"13-24 Months",
IF(TelcoData2[[#This Row],[tenure]]&lt;=36,"25-36 Months",
IF(TelcoData2[[#This Row],[tenure]]&lt;=48,"37-48 Months",
IF(TelcoData2[[#This Row],[tenure]]&lt;=60,"49-60 Months",
"61-72 Months")))))</f>
        <v>0-12 Months</v>
      </c>
    </row>
    <row r="5711" spans="1:24" x14ac:dyDescent="0.3">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s="5">
        <v>228.75</v>
      </c>
      <c r="U5711" t="s">
        <v>24</v>
      </c>
      <c r="V5711" s="5">
        <f>IFERROR(VALUE(TRIM(TelcoData2[[#This Row],[TotalCharges]])),"")</f>
        <v>228.75</v>
      </c>
      <c r="W5711">
        <f>IF(TelcoData2[[#This Row],[Churn]]="Yes",1,0)</f>
        <v>0</v>
      </c>
      <c r="X5711" t="str">
        <f>IF(TelcoData2[[#This Row],[tenure]]&lt;=12,"0-12 Months",
IF(TelcoData2[[#This Row],[tenure]]&lt;=24,"13-24 Months",
IF(TelcoData2[[#This Row],[tenure]]&lt;=36,"25-36 Months",
IF(TelcoData2[[#This Row],[tenure]]&lt;=48,"37-48 Months",
IF(TelcoData2[[#This Row],[tenure]]&lt;=60,"49-60 Months",
"61-72 Months")))))</f>
        <v>0-12 Months</v>
      </c>
    </row>
    <row r="5712" spans="1:24" x14ac:dyDescent="0.3">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s="5">
        <v>7752.05</v>
      </c>
      <c r="U5712" t="s">
        <v>24</v>
      </c>
      <c r="V5712" s="5">
        <f>IFERROR(VALUE(TRIM(TelcoData2[[#This Row],[TotalCharges]])),"")</f>
        <v>7752.05</v>
      </c>
      <c r="W5712">
        <f>IF(TelcoData2[[#This Row],[Churn]]="Yes",1,0)</f>
        <v>0</v>
      </c>
      <c r="X5712" t="str">
        <f>IF(TelcoData2[[#This Row],[tenure]]&lt;=12,"0-12 Months",
IF(TelcoData2[[#This Row],[tenure]]&lt;=24,"13-24 Months",
IF(TelcoData2[[#This Row],[tenure]]&lt;=36,"25-36 Months",
IF(TelcoData2[[#This Row],[tenure]]&lt;=48,"37-48 Months",
IF(TelcoData2[[#This Row],[tenure]]&lt;=60,"49-60 Months",
"61-72 Months")))))</f>
        <v>61-72 Months</v>
      </c>
    </row>
    <row r="5713" spans="1:24" x14ac:dyDescent="0.3">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s="5">
        <v>1951</v>
      </c>
      <c r="U5713" t="s">
        <v>23</v>
      </c>
      <c r="V5713" s="5">
        <f>IFERROR(VALUE(TRIM(TelcoData2[[#This Row],[TotalCharges]])),"")</f>
        <v>1951</v>
      </c>
      <c r="W5713">
        <f>IF(TelcoData2[[#This Row],[Churn]]="Yes",1,0)</f>
        <v>1</v>
      </c>
      <c r="X5713" t="str">
        <f>IF(TelcoData2[[#This Row],[tenure]]&lt;=12,"0-12 Months",
IF(TelcoData2[[#This Row],[tenure]]&lt;=24,"13-24 Months",
IF(TelcoData2[[#This Row],[tenure]]&lt;=36,"25-36 Months",
IF(TelcoData2[[#This Row],[tenure]]&lt;=48,"37-48 Months",
IF(TelcoData2[[#This Row],[tenure]]&lt;=60,"49-60 Months",
"61-72 Months")))))</f>
        <v>13-24 Months</v>
      </c>
    </row>
    <row r="5714" spans="1:24" x14ac:dyDescent="0.3">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s="5">
        <v>470.6</v>
      </c>
      <c r="U5714" t="s">
        <v>24</v>
      </c>
      <c r="V5714" s="5">
        <f>IFERROR(VALUE(TRIM(TelcoData2[[#This Row],[TotalCharges]])),"")</f>
        <v>470.6</v>
      </c>
      <c r="W5714">
        <f>IF(TelcoData2[[#This Row],[Churn]]="Yes",1,0)</f>
        <v>0</v>
      </c>
      <c r="X5714" t="str">
        <f>IF(TelcoData2[[#This Row],[tenure]]&lt;=12,"0-12 Months",
IF(TelcoData2[[#This Row],[tenure]]&lt;=24,"13-24 Months",
IF(TelcoData2[[#This Row],[tenure]]&lt;=36,"25-36 Months",
IF(TelcoData2[[#This Row],[tenure]]&lt;=48,"37-48 Months",
IF(TelcoData2[[#This Row],[tenure]]&lt;=60,"49-60 Months",
"61-72 Months")))))</f>
        <v>13-24 Months</v>
      </c>
    </row>
    <row r="5715" spans="1:24" x14ac:dyDescent="0.3">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s="5">
        <v>4060.9</v>
      </c>
      <c r="U5715" t="s">
        <v>24</v>
      </c>
      <c r="V5715" s="5">
        <f>IFERROR(VALUE(TRIM(TelcoData2[[#This Row],[TotalCharges]])),"")</f>
        <v>4060.9</v>
      </c>
      <c r="W5715">
        <f>IF(TelcoData2[[#This Row],[Churn]]="Yes",1,0)</f>
        <v>0</v>
      </c>
      <c r="X5715" t="str">
        <f>IF(TelcoData2[[#This Row],[tenure]]&lt;=12,"0-12 Months",
IF(TelcoData2[[#This Row],[tenure]]&lt;=24,"13-24 Months",
IF(TelcoData2[[#This Row],[tenure]]&lt;=36,"25-36 Months",
IF(TelcoData2[[#This Row],[tenure]]&lt;=48,"37-48 Months",
IF(TelcoData2[[#This Row],[tenure]]&lt;=60,"49-60 Months",
"61-72 Months")))))</f>
        <v>49-60 Months</v>
      </c>
    </row>
    <row r="5716" spans="1:24" x14ac:dyDescent="0.3">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s="5">
        <v>384.5</v>
      </c>
      <c r="U5716" t="s">
        <v>23</v>
      </c>
      <c r="V5716" s="5">
        <f>IFERROR(VALUE(TRIM(TelcoData2[[#This Row],[TotalCharges]])),"")</f>
        <v>384.5</v>
      </c>
      <c r="W5716">
        <f>IF(TelcoData2[[#This Row],[Churn]]="Yes",1,0)</f>
        <v>1</v>
      </c>
      <c r="X5716" t="str">
        <f>IF(TelcoData2[[#This Row],[tenure]]&lt;=12,"0-12 Months",
IF(TelcoData2[[#This Row],[tenure]]&lt;=24,"13-24 Months",
IF(TelcoData2[[#This Row],[tenure]]&lt;=36,"25-36 Months",
IF(TelcoData2[[#This Row],[tenure]]&lt;=48,"37-48 Months",
IF(TelcoData2[[#This Row],[tenure]]&lt;=60,"49-60 Months",
"61-72 Months")))))</f>
        <v>0-12 Months</v>
      </c>
    </row>
    <row r="5717" spans="1:24" x14ac:dyDescent="0.3">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s="5">
        <v>3432.9</v>
      </c>
      <c r="U5717" t="s">
        <v>23</v>
      </c>
      <c r="V5717" s="5">
        <f>IFERROR(VALUE(TRIM(TelcoData2[[#This Row],[TotalCharges]])),"")</f>
        <v>3432.9</v>
      </c>
      <c r="W5717">
        <f>IF(TelcoData2[[#This Row],[Churn]]="Yes",1,0)</f>
        <v>1</v>
      </c>
      <c r="X5717" t="str">
        <f>IF(TelcoData2[[#This Row],[tenure]]&lt;=12,"0-12 Months",
IF(TelcoData2[[#This Row],[tenure]]&lt;=24,"13-24 Months",
IF(TelcoData2[[#This Row],[tenure]]&lt;=36,"25-36 Months",
IF(TelcoData2[[#This Row],[tenure]]&lt;=48,"37-48 Months",
IF(TelcoData2[[#This Row],[tenure]]&lt;=60,"49-60 Months",
"61-72 Months")))))</f>
        <v>25-36 Months</v>
      </c>
    </row>
    <row r="5718" spans="1:24" x14ac:dyDescent="0.3">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s="5">
        <v>108.65</v>
      </c>
      <c r="U5718" t="s">
        <v>24</v>
      </c>
      <c r="V5718" s="5">
        <f>IFERROR(VALUE(TRIM(TelcoData2[[#This Row],[TotalCharges]])),"")</f>
        <v>108.65</v>
      </c>
      <c r="W5718">
        <f>IF(TelcoData2[[#This Row],[Churn]]="Yes",1,0)</f>
        <v>0</v>
      </c>
      <c r="X5718" t="str">
        <f>IF(TelcoData2[[#This Row],[tenure]]&lt;=12,"0-12 Months",
IF(TelcoData2[[#This Row],[tenure]]&lt;=24,"13-24 Months",
IF(TelcoData2[[#This Row],[tenure]]&lt;=36,"25-36 Months",
IF(TelcoData2[[#This Row],[tenure]]&lt;=48,"37-48 Months",
IF(TelcoData2[[#This Row],[tenure]]&lt;=60,"49-60 Months",
"61-72 Months")))))</f>
        <v>0-12 Months</v>
      </c>
    </row>
    <row r="5719" spans="1:24" x14ac:dyDescent="0.3">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s="5">
        <v>3952.65</v>
      </c>
      <c r="U5719" t="s">
        <v>24</v>
      </c>
      <c r="V5719" s="5">
        <f>IFERROR(VALUE(TRIM(TelcoData2[[#This Row],[TotalCharges]])),"")</f>
        <v>3952.65</v>
      </c>
      <c r="W5719">
        <f>IF(TelcoData2[[#This Row],[Churn]]="Yes",1,0)</f>
        <v>0</v>
      </c>
      <c r="X5719" t="str">
        <f>IF(TelcoData2[[#This Row],[tenure]]&lt;=12,"0-12 Months",
IF(TelcoData2[[#This Row],[tenure]]&lt;=24,"13-24 Months",
IF(TelcoData2[[#This Row],[tenure]]&lt;=36,"25-36 Months",
IF(TelcoData2[[#This Row],[tenure]]&lt;=48,"37-48 Months",
IF(TelcoData2[[#This Row],[tenure]]&lt;=60,"49-60 Months",
"61-72 Months")))))</f>
        <v>61-72 Months</v>
      </c>
    </row>
    <row r="5720" spans="1:24" x14ac:dyDescent="0.3">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s="5">
        <v>463.05</v>
      </c>
      <c r="U5720" t="s">
        <v>23</v>
      </c>
      <c r="V5720" s="5">
        <f>IFERROR(VALUE(TRIM(TelcoData2[[#This Row],[TotalCharges]])),"")</f>
        <v>463.05</v>
      </c>
      <c r="W5720">
        <f>IF(TelcoData2[[#This Row],[Churn]]="Yes",1,0)</f>
        <v>1</v>
      </c>
      <c r="X5720" t="str">
        <f>IF(TelcoData2[[#This Row],[tenure]]&lt;=12,"0-12 Months",
IF(TelcoData2[[#This Row],[tenure]]&lt;=24,"13-24 Months",
IF(TelcoData2[[#This Row],[tenure]]&lt;=36,"25-36 Months",
IF(TelcoData2[[#This Row],[tenure]]&lt;=48,"37-48 Months",
IF(TelcoData2[[#This Row],[tenure]]&lt;=60,"49-60 Months",
"61-72 Months")))))</f>
        <v>0-12 Months</v>
      </c>
    </row>
    <row r="5721" spans="1:24" x14ac:dyDescent="0.3">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s="5">
        <v>494.05</v>
      </c>
      <c r="U5721" t="s">
        <v>24</v>
      </c>
      <c r="V5721" s="5">
        <f>IFERROR(VALUE(TRIM(TelcoData2[[#This Row],[TotalCharges]])),"")</f>
        <v>494.05</v>
      </c>
      <c r="W5721">
        <f>IF(TelcoData2[[#This Row],[Churn]]="Yes",1,0)</f>
        <v>0</v>
      </c>
      <c r="X5721" t="str">
        <f>IF(TelcoData2[[#This Row],[tenure]]&lt;=12,"0-12 Months",
IF(TelcoData2[[#This Row],[tenure]]&lt;=24,"13-24 Months",
IF(TelcoData2[[#This Row],[tenure]]&lt;=36,"25-36 Months",
IF(TelcoData2[[#This Row],[tenure]]&lt;=48,"37-48 Months",
IF(TelcoData2[[#This Row],[tenure]]&lt;=60,"49-60 Months",
"61-72 Months")))))</f>
        <v>13-24 Months</v>
      </c>
    </row>
    <row r="5722" spans="1:24" x14ac:dyDescent="0.3">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s="5">
        <v>3416.85</v>
      </c>
      <c r="U5722" t="s">
        <v>24</v>
      </c>
      <c r="V5722" s="5">
        <f>IFERROR(VALUE(TRIM(TelcoData2[[#This Row],[TotalCharges]])),"")</f>
        <v>3416.85</v>
      </c>
      <c r="W5722">
        <f>IF(TelcoData2[[#This Row],[Churn]]="Yes",1,0)</f>
        <v>0</v>
      </c>
      <c r="X5722" t="str">
        <f>IF(TelcoData2[[#This Row],[tenure]]&lt;=12,"0-12 Months",
IF(TelcoData2[[#This Row],[tenure]]&lt;=24,"13-24 Months",
IF(TelcoData2[[#This Row],[tenure]]&lt;=36,"25-36 Months",
IF(TelcoData2[[#This Row],[tenure]]&lt;=48,"37-48 Months",
IF(TelcoData2[[#This Row],[tenure]]&lt;=60,"49-60 Months",
"61-72 Months")))))</f>
        <v>25-36 Months</v>
      </c>
    </row>
    <row r="5723" spans="1:24" x14ac:dyDescent="0.3">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s="5">
        <v>1498.65</v>
      </c>
      <c r="U5723" t="s">
        <v>24</v>
      </c>
      <c r="V5723" s="5">
        <f>IFERROR(VALUE(TRIM(TelcoData2[[#This Row],[TotalCharges]])),"")</f>
        <v>1498.65</v>
      </c>
      <c r="W5723">
        <f>IF(TelcoData2[[#This Row],[Churn]]="Yes",1,0)</f>
        <v>0</v>
      </c>
      <c r="X5723" t="str">
        <f>IF(TelcoData2[[#This Row],[tenure]]&lt;=12,"0-12 Months",
IF(TelcoData2[[#This Row],[tenure]]&lt;=24,"13-24 Months",
IF(TelcoData2[[#This Row],[tenure]]&lt;=36,"25-36 Months",
IF(TelcoData2[[#This Row],[tenure]]&lt;=48,"37-48 Months",
IF(TelcoData2[[#This Row],[tenure]]&lt;=60,"49-60 Months",
"61-72 Months")))))</f>
        <v>25-36 Months</v>
      </c>
    </row>
    <row r="5724" spans="1:24" x14ac:dyDescent="0.3">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s="5">
        <v>2867.75</v>
      </c>
      <c r="U5724" t="s">
        <v>23</v>
      </c>
      <c r="V5724" s="5">
        <f>IFERROR(VALUE(TRIM(TelcoData2[[#This Row],[TotalCharges]])),"")</f>
        <v>2867.75</v>
      </c>
      <c r="W5724">
        <f>IF(TelcoData2[[#This Row],[Churn]]="Yes",1,0)</f>
        <v>1</v>
      </c>
      <c r="X5724" t="str">
        <f>IF(TelcoData2[[#This Row],[tenure]]&lt;=12,"0-12 Months",
IF(TelcoData2[[#This Row],[tenure]]&lt;=24,"13-24 Months",
IF(TelcoData2[[#This Row],[tenure]]&lt;=36,"25-36 Months",
IF(TelcoData2[[#This Row],[tenure]]&lt;=48,"37-48 Months",
IF(TelcoData2[[#This Row],[tenure]]&lt;=60,"49-60 Months",
"61-72 Months")))))</f>
        <v>25-36 Months</v>
      </c>
    </row>
    <row r="5725" spans="1:24" x14ac:dyDescent="0.3">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s="5">
        <v>4807.3500000000004</v>
      </c>
      <c r="U5725" t="s">
        <v>24</v>
      </c>
      <c r="V5725" s="5">
        <f>IFERROR(VALUE(TRIM(TelcoData2[[#This Row],[TotalCharges]])),"")</f>
        <v>4807.3500000000004</v>
      </c>
      <c r="W5725">
        <f>IF(TelcoData2[[#This Row],[Churn]]="Yes",1,0)</f>
        <v>0</v>
      </c>
      <c r="X5725" t="str">
        <f>IF(TelcoData2[[#This Row],[tenure]]&lt;=12,"0-12 Months",
IF(TelcoData2[[#This Row],[tenure]]&lt;=24,"13-24 Months",
IF(TelcoData2[[#This Row],[tenure]]&lt;=36,"25-36 Months",
IF(TelcoData2[[#This Row],[tenure]]&lt;=48,"37-48 Months",
IF(TelcoData2[[#This Row],[tenure]]&lt;=60,"49-60 Months",
"61-72 Months")))))</f>
        <v>49-60 Months</v>
      </c>
    </row>
    <row r="5726" spans="1:24" x14ac:dyDescent="0.3">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s="5">
        <v>71.349999999999994</v>
      </c>
      <c r="U5726" t="s">
        <v>23</v>
      </c>
      <c r="V5726" s="5">
        <f>IFERROR(VALUE(TRIM(TelcoData2[[#This Row],[TotalCharges]])),"")</f>
        <v>71.349999999999994</v>
      </c>
      <c r="W5726">
        <f>IF(TelcoData2[[#This Row],[Churn]]="Yes",1,0)</f>
        <v>1</v>
      </c>
      <c r="X5726" t="str">
        <f>IF(TelcoData2[[#This Row],[tenure]]&lt;=12,"0-12 Months",
IF(TelcoData2[[#This Row],[tenure]]&lt;=24,"13-24 Months",
IF(TelcoData2[[#This Row],[tenure]]&lt;=36,"25-36 Months",
IF(TelcoData2[[#This Row],[tenure]]&lt;=48,"37-48 Months",
IF(TelcoData2[[#This Row],[tenure]]&lt;=60,"49-60 Months",
"61-72 Months")))))</f>
        <v>0-12 Months</v>
      </c>
    </row>
    <row r="5727" spans="1:24" x14ac:dyDescent="0.3">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s="5">
        <v>471.35</v>
      </c>
      <c r="U5727" t="s">
        <v>24</v>
      </c>
      <c r="V5727" s="5">
        <f>IFERROR(VALUE(TRIM(TelcoData2[[#This Row],[TotalCharges]])),"")</f>
        <v>471.35</v>
      </c>
      <c r="W5727">
        <f>IF(TelcoData2[[#This Row],[Churn]]="Yes",1,0)</f>
        <v>0</v>
      </c>
      <c r="X5727" t="str">
        <f>IF(TelcoData2[[#This Row],[tenure]]&lt;=12,"0-12 Months",
IF(TelcoData2[[#This Row],[tenure]]&lt;=24,"13-24 Months",
IF(TelcoData2[[#This Row],[tenure]]&lt;=36,"25-36 Months",
IF(TelcoData2[[#This Row],[tenure]]&lt;=48,"37-48 Months",
IF(TelcoData2[[#This Row],[tenure]]&lt;=60,"49-60 Months",
"61-72 Months")))))</f>
        <v>13-24 Months</v>
      </c>
    </row>
    <row r="5728" spans="1:24" x14ac:dyDescent="0.3">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s="5">
        <v>1041.8</v>
      </c>
      <c r="U5728" t="s">
        <v>24</v>
      </c>
      <c r="V5728" s="5">
        <f>IFERROR(VALUE(TRIM(TelcoData2[[#This Row],[TotalCharges]])),"")</f>
        <v>1041.8</v>
      </c>
      <c r="W5728">
        <f>IF(TelcoData2[[#This Row],[Churn]]="Yes",1,0)</f>
        <v>0</v>
      </c>
      <c r="X5728" t="str">
        <f>IF(TelcoData2[[#This Row],[tenure]]&lt;=12,"0-12 Months",
IF(TelcoData2[[#This Row],[tenure]]&lt;=24,"13-24 Months",
IF(TelcoData2[[#This Row],[tenure]]&lt;=36,"25-36 Months",
IF(TelcoData2[[#This Row],[tenure]]&lt;=48,"37-48 Months",
IF(TelcoData2[[#This Row],[tenure]]&lt;=60,"49-60 Months",
"61-72 Months")))))</f>
        <v>37-48 Months</v>
      </c>
    </row>
    <row r="5729" spans="1:24" x14ac:dyDescent="0.3">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s="5">
        <v>7689.8</v>
      </c>
      <c r="U5729" t="s">
        <v>24</v>
      </c>
      <c r="V5729" s="5">
        <f>IFERROR(VALUE(TRIM(TelcoData2[[#This Row],[TotalCharges]])),"")</f>
        <v>7689.8</v>
      </c>
      <c r="W5729">
        <f>IF(TelcoData2[[#This Row],[Churn]]="Yes",1,0)</f>
        <v>0</v>
      </c>
      <c r="X5729" t="str">
        <f>IF(TelcoData2[[#This Row],[tenure]]&lt;=12,"0-12 Months",
IF(TelcoData2[[#This Row],[tenure]]&lt;=24,"13-24 Months",
IF(TelcoData2[[#This Row],[tenure]]&lt;=36,"25-36 Months",
IF(TelcoData2[[#This Row],[tenure]]&lt;=48,"37-48 Months",
IF(TelcoData2[[#This Row],[tenure]]&lt;=60,"49-60 Months",
"61-72 Months")))))</f>
        <v>61-72 Months</v>
      </c>
    </row>
    <row r="5730" spans="1:24" x14ac:dyDescent="0.3">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s="5">
        <v>1132.3499999999999</v>
      </c>
      <c r="U5730" t="s">
        <v>23</v>
      </c>
      <c r="V5730" s="5">
        <f>IFERROR(VALUE(TRIM(TelcoData2[[#This Row],[TotalCharges]])),"")</f>
        <v>1132.3499999999999</v>
      </c>
      <c r="W5730">
        <f>IF(TelcoData2[[#This Row],[Churn]]="Yes",1,0)</f>
        <v>1</v>
      </c>
      <c r="X5730" t="str">
        <f>IF(TelcoData2[[#This Row],[tenure]]&lt;=12,"0-12 Months",
IF(TelcoData2[[#This Row],[tenure]]&lt;=24,"13-24 Months",
IF(TelcoData2[[#This Row],[tenure]]&lt;=36,"25-36 Months",
IF(TelcoData2[[#This Row],[tenure]]&lt;=48,"37-48 Months",
IF(TelcoData2[[#This Row],[tenure]]&lt;=60,"49-60 Months",
"61-72 Months")))))</f>
        <v>13-24 Months</v>
      </c>
    </row>
    <row r="5731" spans="1:24" x14ac:dyDescent="0.3">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s="5">
        <v>1815</v>
      </c>
      <c r="U5731" t="s">
        <v>24</v>
      </c>
      <c r="V5731" s="5">
        <f>IFERROR(VALUE(TRIM(TelcoData2[[#This Row],[TotalCharges]])),"")</f>
        <v>1815</v>
      </c>
      <c r="W5731">
        <f>IF(TelcoData2[[#This Row],[Churn]]="Yes",1,0)</f>
        <v>0</v>
      </c>
      <c r="X5731" t="str">
        <f>IF(TelcoData2[[#This Row],[tenure]]&lt;=12,"0-12 Months",
IF(TelcoData2[[#This Row],[tenure]]&lt;=24,"13-24 Months",
IF(TelcoData2[[#This Row],[tenure]]&lt;=36,"25-36 Months",
IF(TelcoData2[[#This Row],[tenure]]&lt;=48,"37-48 Months",
IF(TelcoData2[[#This Row],[tenure]]&lt;=60,"49-60 Months",
"61-72 Months")))))</f>
        <v>25-36 Months</v>
      </c>
    </row>
    <row r="5732" spans="1:24" x14ac:dyDescent="0.3">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s="5">
        <v>1311.3</v>
      </c>
      <c r="U5732" t="s">
        <v>24</v>
      </c>
      <c r="V5732" s="5">
        <f>IFERROR(VALUE(TRIM(TelcoData2[[#This Row],[TotalCharges]])),"")</f>
        <v>1311.3</v>
      </c>
      <c r="W5732">
        <f>IF(TelcoData2[[#This Row],[Churn]]="Yes",1,0)</f>
        <v>0</v>
      </c>
      <c r="X5732" t="str">
        <f>IF(TelcoData2[[#This Row],[tenure]]&lt;=12,"0-12 Months",
IF(TelcoData2[[#This Row],[tenure]]&lt;=24,"13-24 Months",
IF(TelcoData2[[#This Row],[tenure]]&lt;=36,"25-36 Months",
IF(TelcoData2[[#This Row],[tenure]]&lt;=48,"37-48 Months",
IF(TelcoData2[[#This Row],[tenure]]&lt;=60,"49-60 Months",
"61-72 Months")))))</f>
        <v>61-72 Months</v>
      </c>
    </row>
    <row r="5733" spans="1:24" x14ac:dyDescent="0.3">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s="5">
        <v>199.45</v>
      </c>
      <c r="U5733" t="s">
        <v>24</v>
      </c>
      <c r="V5733" s="5">
        <f>IFERROR(VALUE(TRIM(TelcoData2[[#This Row],[TotalCharges]])),"")</f>
        <v>199.45</v>
      </c>
      <c r="W5733">
        <f>IF(TelcoData2[[#This Row],[Churn]]="Yes",1,0)</f>
        <v>0</v>
      </c>
      <c r="X5733" t="str">
        <f>IF(TelcoData2[[#This Row],[tenure]]&lt;=12,"0-12 Months",
IF(TelcoData2[[#This Row],[tenure]]&lt;=24,"13-24 Months",
IF(TelcoData2[[#This Row],[tenure]]&lt;=36,"25-36 Months",
IF(TelcoData2[[#This Row],[tenure]]&lt;=48,"37-48 Months",
IF(TelcoData2[[#This Row],[tenure]]&lt;=60,"49-60 Months",
"61-72 Months")))))</f>
        <v>0-12 Months</v>
      </c>
    </row>
    <row r="5734" spans="1:24" x14ac:dyDescent="0.3">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s="5">
        <v>1637.3</v>
      </c>
      <c r="U5734" t="s">
        <v>24</v>
      </c>
      <c r="V5734" s="5">
        <f>IFERROR(VALUE(TRIM(TelcoData2[[#This Row],[TotalCharges]])),"")</f>
        <v>1637.3</v>
      </c>
      <c r="W5734">
        <f>IF(TelcoData2[[#This Row],[Churn]]="Yes",1,0)</f>
        <v>0</v>
      </c>
      <c r="X5734" t="str">
        <f>IF(TelcoData2[[#This Row],[tenure]]&lt;=12,"0-12 Months",
IF(TelcoData2[[#This Row],[tenure]]&lt;=24,"13-24 Months",
IF(TelcoData2[[#This Row],[tenure]]&lt;=36,"25-36 Months",
IF(TelcoData2[[#This Row],[tenure]]&lt;=48,"37-48 Months",
IF(TelcoData2[[#This Row],[tenure]]&lt;=60,"49-60 Months",
"61-72 Months")))))</f>
        <v>13-24 Months</v>
      </c>
    </row>
    <row r="5735" spans="1:24" x14ac:dyDescent="0.3">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s="5">
        <v>1326.35</v>
      </c>
      <c r="U5735" t="s">
        <v>24</v>
      </c>
      <c r="V5735" s="5">
        <f>IFERROR(VALUE(TRIM(TelcoData2[[#This Row],[TotalCharges]])),"")</f>
        <v>1326.35</v>
      </c>
      <c r="W5735">
        <f>IF(TelcoData2[[#This Row],[Churn]]="Yes",1,0)</f>
        <v>0</v>
      </c>
      <c r="X5735" t="str">
        <f>IF(TelcoData2[[#This Row],[tenure]]&lt;=12,"0-12 Months",
IF(TelcoData2[[#This Row],[tenure]]&lt;=24,"13-24 Months",
IF(TelcoData2[[#This Row],[tenure]]&lt;=36,"25-36 Months",
IF(TelcoData2[[#This Row],[tenure]]&lt;=48,"37-48 Months",
IF(TelcoData2[[#This Row],[tenure]]&lt;=60,"49-60 Months",
"61-72 Months")))))</f>
        <v>61-72 Months</v>
      </c>
    </row>
    <row r="5736" spans="1:24" x14ac:dyDescent="0.3">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s="5">
        <v>6376.55</v>
      </c>
      <c r="U5736" t="s">
        <v>24</v>
      </c>
      <c r="V5736" s="5">
        <f>IFERROR(VALUE(TRIM(TelcoData2[[#This Row],[TotalCharges]])),"")</f>
        <v>6376.55</v>
      </c>
      <c r="W5736">
        <f>IF(TelcoData2[[#This Row],[Churn]]="Yes",1,0)</f>
        <v>0</v>
      </c>
      <c r="X5736" t="str">
        <f>IF(TelcoData2[[#This Row],[tenure]]&lt;=12,"0-12 Months",
IF(TelcoData2[[#This Row],[tenure]]&lt;=24,"13-24 Months",
IF(TelcoData2[[#This Row],[tenure]]&lt;=36,"25-36 Months",
IF(TelcoData2[[#This Row],[tenure]]&lt;=48,"37-48 Months",
IF(TelcoData2[[#This Row],[tenure]]&lt;=60,"49-60 Months",
"61-72 Months")))))</f>
        <v>61-72 Months</v>
      </c>
    </row>
    <row r="5737" spans="1:24" x14ac:dyDescent="0.3">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s="5">
        <v>935.9</v>
      </c>
      <c r="U5737" t="s">
        <v>24</v>
      </c>
      <c r="V5737" s="5">
        <f>IFERROR(VALUE(TRIM(TelcoData2[[#This Row],[TotalCharges]])),"")</f>
        <v>935.9</v>
      </c>
      <c r="W5737">
        <f>IF(TelcoData2[[#This Row],[Churn]]="Yes",1,0)</f>
        <v>0</v>
      </c>
      <c r="X5737" t="str">
        <f>IF(TelcoData2[[#This Row],[tenure]]&lt;=12,"0-12 Months",
IF(TelcoData2[[#This Row],[tenure]]&lt;=24,"13-24 Months",
IF(TelcoData2[[#This Row],[tenure]]&lt;=36,"25-36 Months",
IF(TelcoData2[[#This Row],[tenure]]&lt;=48,"37-48 Months",
IF(TelcoData2[[#This Row],[tenure]]&lt;=60,"49-60 Months",
"61-72 Months")))))</f>
        <v>37-48 Months</v>
      </c>
    </row>
    <row r="5738" spans="1:24" x14ac:dyDescent="0.3">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s="5">
        <v>20.05</v>
      </c>
      <c r="U5738" t="s">
        <v>24</v>
      </c>
      <c r="V5738" s="5">
        <f>IFERROR(VALUE(TRIM(TelcoData2[[#This Row],[TotalCharges]])),"")</f>
        <v>20.05</v>
      </c>
      <c r="W5738">
        <f>IF(TelcoData2[[#This Row],[Churn]]="Yes",1,0)</f>
        <v>0</v>
      </c>
      <c r="X5738" t="str">
        <f>IF(TelcoData2[[#This Row],[tenure]]&lt;=12,"0-12 Months",
IF(TelcoData2[[#This Row],[tenure]]&lt;=24,"13-24 Months",
IF(TelcoData2[[#This Row],[tenure]]&lt;=36,"25-36 Months",
IF(TelcoData2[[#This Row],[tenure]]&lt;=48,"37-48 Months",
IF(TelcoData2[[#This Row],[tenure]]&lt;=60,"49-60 Months",
"61-72 Months")))))</f>
        <v>0-12 Months</v>
      </c>
    </row>
    <row r="5739" spans="1:24" x14ac:dyDescent="0.3">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s="5">
        <v>1611.15</v>
      </c>
      <c r="U5739" t="s">
        <v>24</v>
      </c>
      <c r="V5739" s="5">
        <f>IFERROR(VALUE(TRIM(TelcoData2[[#This Row],[TotalCharges]])),"")</f>
        <v>1611.15</v>
      </c>
      <c r="W5739">
        <f>IF(TelcoData2[[#This Row],[Churn]]="Yes",1,0)</f>
        <v>0</v>
      </c>
      <c r="X5739" t="str">
        <f>IF(TelcoData2[[#This Row],[tenure]]&lt;=12,"0-12 Months",
IF(TelcoData2[[#This Row],[tenure]]&lt;=24,"13-24 Months",
IF(TelcoData2[[#This Row],[tenure]]&lt;=36,"25-36 Months",
IF(TelcoData2[[#This Row],[tenure]]&lt;=48,"37-48 Months",
IF(TelcoData2[[#This Row],[tenure]]&lt;=60,"49-60 Months",
"61-72 Months")))))</f>
        <v>13-24 Months</v>
      </c>
    </row>
    <row r="5740" spans="1:24" x14ac:dyDescent="0.3">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s="5">
        <v>20.6</v>
      </c>
      <c r="U5740" t="s">
        <v>23</v>
      </c>
      <c r="V5740" s="5">
        <f>IFERROR(VALUE(TRIM(TelcoData2[[#This Row],[TotalCharges]])),"")</f>
        <v>20.6</v>
      </c>
      <c r="W5740">
        <f>IF(TelcoData2[[#This Row],[Churn]]="Yes",1,0)</f>
        <v>1</v>
      </c>
      <c r="X5740" t="str">
        <f>IF(TelcoData2[[#This Row],[tenure]]&lt;=12,"0-12 Months",
IF(TelcoData2[[#This Row],[tenure]]&lt;=24,"13-24 Months",
IF(TelcoData2[[#This Row],[tenure]]&lt;=36,"25-36 Months",
IF(TelcoData2[[#This Row],[tenure]]&lt;=48,"37-48 Months",
IF(TelcoData2[[#This Row],[tenure]]&lt;=60,"49-60 Months",
"61-72 Months")))))</f>
        <v>0-12 Months</v>
      </c>
    </row>
    <row r="5741" spans="1:24" x14ac:dyDescent="0.3">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s="5">
        <v>6989.7</v>
      </c>
      <c r="U5741" t="s">
        <v>24</v>
      </c>
      <c r="V5741" s="5">
        <f>IFERROR(VALUE(TRIM(TelcoData2[[#This Row],[TotalCharges]])),"")</f>
        <v>6989.7</v>
      </c>
      <c r="W5741">
        <f>IF(TelcoData2[[#This Row],[Churn]]="Yes",1,0)</f>
        <v>0</v>
      </c>
      <c r="X5741" t="str">
        <f>IF(TelcoData2[[#This Row],[tenure]]&lt;=12,"0-12 Months",
IF(TelcoData2[[#This Row],[tenure]]&lt;=24,"13-24 Months",
IF(TelcoData2[[#This Row],[tenure]]&lt;=36,"25-36 Months",
IF(TelcoData2[[#This Row],[tenure]]&lt;=48,"37-48 Months",
IF(TelcoData2[[#This Row],[tenure]]&lt;=60,"49-60 Months",
"61-72 Months")))))</f>
        <v>61-72 Months</v>
      </c>
    </row>
    <row r="5742" spans="1:24" x14ac:dyDescent="0.3">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s="5">
        <v>2779.5</v>
      </c>
      <c r="U5742" t="s">
        <v>24</v>
      </c>
      <c r="V5742" s="5">
        <f>IFERROR(VALUE(TRIM(TelcoData2[[#This Row],[TotalCharges]])),"")</f>
        <v>2779.5</v>
      </c>
      <c r="W5742">
        <f>IF(TelcoData2[[#This Row],[Churn]]="Yes",1,0)</f>
        <v>0</v>
      </c>
      <c r="X5742" t="str">
        <f>IF(TelcoData2[[#This Row],[tenure]]&lt;=12,"0-12 Months",
IF(TelcoData2[[#This Row],[tenure]]&lt;=24,"13-24 Months",
IF(TelcoData2[[#This Row],[tenure]]&lt;=36,"25-36 Months",
IF(TelcoData2[[#This Row],[tenure]]&lt;=48,"37-48 Months",
IF(TelcoData2[[#This Row],[tenure]]&lt;=60,"49-60 Months",
"61-72 Months")))))</f>
        <v>61-72 Months</v>
      </c>
    </row>
    <row r="5743" spans="1:24" x14ac:dyDescent="0.3">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s="5">
        <v>1931.75</v>
      </c>
      <c r="U5743" t="s">
        <v>23</v>
      </c>
      <c r="V5743" s="5">
        <f>IFERROR(VALUE(TRIM(TelcoData2[[#This Row],[TotalCharges]])),"")</f>
        <v>1931.75</v>
      </c>
      <c r="W5743">
        <f>IF(TelcoData2[[#This Row],[Churn]]="Yes",1,0)</f>
        <v>1</v>
      </c>
      <c r="X5743" t="str">
        <f>IF(TelcoData2[[#This Row],[tenure]]&lt;=12,"0-12 Months",
IF(TelcoData2[[#This Row],[tenure]]&lt;=24,"13-24 Months",
IF(TelcoData2[[#This Row],[tenure]]&lt;=36,"25-36 Months",
IF(TelcoData2[[#This Row],[tenure]]&lt;=48,"37-48 Months",
IF(TelcoData2[[#This Row],[tenure]]&lt;=60,"49-60 Months",
"61-72 Months")))))</f>
        <v>13-24 Months</v>
      </c>
    </row>
    <row r="5744" spans="1:24" x14ac:dyDescent="0.3">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s="5">
        <v>8331.9500000000007</v>
      </c>
      <c r="U5744" t="s">
        <v>24</v>
      </c>
      <c r="V5744" s="5">
        <f>IFERROR(VALUE(TRIM(TelcoData2[[#This Row],[TotalCharges]])),"")</f>
        <v>8331.9500000000007</v>
      </c>
      <c r="W5744">
        <f>IF(TelcoData2[[#This Row],[Churn]]="Yes",1,0)</f>
        <v>0</v>
      </c>
      <c r="X5744" t="str">
        <f>IF(TelcoData2[[#This Row],[tenure]]&lt;=12,"0-12 Months",
IF(TelcoData2[[#This Row],[tenure]]&lt;=24,"13-24 Months",
IF(TelcoData2[[#This Row],[tenure]]&lt;=36,"25-36 Months",
IF(TelcoData2[[#This Row],[tenure]]&lt;=48,"37-48 Months",
IF(TelcoData2[[#This Row],[tenure]]&lt;=60,"49-60 Months",
"61-72 Months")))))</f>
        <v>61-72 Months</v>
      </c>
    </row>
    <row r="5745" spans="1:24" x14ac:dyDescent="0.3">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s="5">
        <v>735.9</v>
      </c>
      <c r="U5745" t="s">
        <v>24</v>
      </c>
      <c r="V5745" s="5">
        <f>IFERROR(VALUE(TRIM(TelcoData2[[#This Row],[TotalCharges]])),"")</f>
        <v>735.9</v>
      </c>
      <c r="W5745">
        <f>IF(TelcoData2[[#This Row],[Churn]]="Yes",1,0)</f>
        <v>0</v>
      </c>
      <c r="X5745" t="str">
        <f>IF(TelcoData2[[#This Row],[tenure]]&lt;=12,"0-12 Months",
IF(TelcoData2[[#This Row],[tenure]]&lt;=24,"13-24 Months",
IF(TelcoData2[[#This Row],[tenure]]&lt;=36,"25-36 Months",
IF(TelcoData2[[#This Row],[tenure]]&lt;=48,"37-48 Months",
IF(TelcoData2[[#This Row],[tenure]]&lt;=60,"49-60 Months",
"61-72 Months")))))</f>
        <v>37-48 Months</v>
      </c>
    </row>
    <row r="5746" spans="1:24" x14ac:dyDescent="0.3">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s="5">
        <v>2283.3000000000002</v>
      </c>
      <c r="U5746" t="s">
        <v>24</v>
      </c>
      <c r="V5746" s="5">
        <f>IFERROR(VALUE(TRIM(TelcoData2[[#This Row],[TotalCharges]])),"")</f>
        <v>2283.3000000000002</v>
      </c>
      <c r="W5746">
        <f>IF(TelcoData2[[#This Row],[Churn]]="Yes",1,0)</f>
        <v>0</v>
      </c>
      <c r="X5746" t="str">
        <f>IF(TelcoData2[[#This Row],[tenure]]&lt;=12,"0-12 Months",
IF(TelcoData2[[#This Row],[tenure]]&lt;=24,"13-24 Months",
IF(TelcoData2[[#This Row],[tenure]]&lt;=36,"25-36 Months",
IF(TelcoData2[[#This Row],[tenure]]&lt;=48,"37-48 Months",
IF(TelcoData2[[#This Row],[tenure]]&lt;=60,"49-60 Months",
"61-72 Months")))))</f>
        <v>37-48 Months</v>
      </c>
    </row>
    <row r="5747" spans="1:24" x14ac:dyDescent="0.3">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s="5">
        <v>1445.2</v>
      </c>
      <c r="U5747" t="s">
        <v>24</v>
      </c>
      <c r="V5747" s="5">
        <f>IFERROR(VALUE(TRIM(TelcoData2[[#This Row],[TotalCharges]])),"")</f>
        <v>1445.2</v>
      </c>
      <c r="W5747">
        <f>IF(TelcoData2[[#This Row],[Churn]]="Yes",1,0)</f>
        <v>0</v>
      </c>
      <c r="X5747" t="str">
        <f>IF(TelcoData2[[#This Row],[tenure]]&lt;=12,"0-12 Months",
IF(TelcoData2[[#This Row],[tenure]]&lt;=24,"13-24 Months",
IF(TelcoData2[[#This Row],[tenure]]&lt;=36,"25-36 Months",
IF(TelcoData2[[#This Row],[tenure]]&lt;=48,"37-48 Months",
IF(TelcoData2[[#This Row],[tenure]]&lt;=60,"49-60 Months",
"61-72 Months")))))</f>
        <v>61-72 Months</v>
      </c>
    </row>
    <row r="5748" spans="1:24" x14ac:dyDescent="0.3">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s="5">
        <v>818.05</v>
      </c>
      <c r="U5748" t="s">
        <v>23</v>
      </c>
      <c r="V5748" s="5">
        <f>IFERROR(VALUE(TRIM(TelcoData2[[#This Row],[TotalCharges]])),"")</f>
        <v>818.05</v>
      </c>
      <c r="W5748">
        <f>IF(TelcoData2[[#This Row],[Churn]]="Yes",1,0)</f>
        <v>1</v>
      </c>
      <c r="X5748" t="str">
        <f>IF(TelcoData2[[#This Row],[tenure]]&lt;=12,"0-12 Months",
IF(TelcoData2[[#This Row],[tenure]]&lt;=24,"13-24 Months",
IF(TelcoData2[[#This Row],[tenure]]&lt;=36,"25-36 Months",
IF(TelcoData2[[#This Row],[tenure]]&lt;=48,"37-48 Months",
IF(TelcoData2[[#This Row],[tenure]]&lt;=60,"49-60 Months",
"61-72 Months")))))</f>
        <v>0-12 Months</v>
      </c>
    </row>
    <row r="5749" spans="1:24" x14ac:dyDescent="0.3">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s="5">
        <v>2333.0500000000002</v>
      </c>
      <c r="U5749" t="s">
        <v>24</v>
      </c>
      <c r="V5749" s="5">
        <f>IFERROR(VALUE(TRIM(TelcoData2[[#This Row],[TotalCharges]])),"")</f>
        <v>2333.0500000000002</v>
      </c>
      <c r="W5749">
        <f>IF(TelcoData2[[#This Row],[Churn]]="Yes",1,0)</f>
        <v>0</v>
      </c>
      <c r="X5749" t="str">
        <f>IF(TelcoData2[[#This Row],[tenure]]&lt;=12,"0-12 Months",
IF(TelcoData2[[#This Row],[tenure]]&lt;=24,"13-24 Months",
IF(TelcoData2[[#This Row],[tenure]]&lt;=36,"25-36 Months",
IF(TelcoData2[[#This Row],[tenure]]&lt;=48,"37-48 Months",
IF(TelcoData2[[#This Row],[tenure]]&lt;=60,"49-60 Months",
"61-72 Months")))))</f>
        <v>25-36 Months</v>
      </c>
    </row>
    <row r="5750" spans="1:24" x14ac:dyDescent="0.3">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s="5">
        <v>1992.55</v>
      </c>
      <c r="U5750" t="s">
        <v>24</v>
      </c>
      <c r="V5750" s="5">
        <f>IFERROR(VALUE(TRIM(TelcoData2[[#This Row],[TotalCharges]])),"")</f>
        <v>1992.55</v>
      </c>
      <c r="W5750">
        <f>IF(TelcoData2[[#This Row],[Churn]]="Yes",1,0)</f>
        <v>0</v>
      </c>
      <c r="X5750" t="str">
        <f>IF(TelcoData2[[#This Row],[tenure]]&lt;=12,"0-12 Months",
IF(TelcoData2[[#This Row],[tenure]]&lt;=24,"13-24 Months",
IF(TelcoData2[[#This Row],[tenure]]&lt;=36,"25-36 Months",
IF(TelcoData2[[#This Row],[tenure]]&lt;=48,"37-48 Months",
IF(TelcoData2[[#This Row],[tenure]]&lt;=60,"49-60 Months",
"61-72 Months")))))</f>
        <v>13-24 Months</v>
      </c>
    </row>
    <row r="5751" spans="1:24" x14ac:dyDescent="0.3">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s="5">
        <v>5890</v>
      </c>
      <c r="U5751" t="s">
        <v>24</v>
      </c>
      <c r="V5751" s="5">
        <f>IFERROR(VALUE(TRIM(TelcoData2[[#This Row],[TotalCharges]])),"")</f>
        <v>5890</v>
      </c>
      <c r="W5751">
        <f>IF(TelcoData2[[#This Row],[Churn]]="Yes",1,0)</f>
        <v>0</v>
      </c>
      <c r="X5751" t="str">
        <f>IF(TelcoData2[[#This Row],[tenure]]&lt;=12,"0-12 Months",
IF(TelcoData2[[#This Row],[tenure]]&lt;=24,"13-24 Months",
IF(TelcoData2[[#This Row],[tenure]]&lt;=36,"25-36 Months",
IF(TelcoData2[[#This Row],[tenure]]&lt;=48,"37-48 Months",
IF(TelcoData2[[#This Row],[tenure]]&lt;=60,"49-60 Months",
"61-72 Months")))))</f>
        <v>49-60 Months</v>
      </c>
    </row>
    <row r="5752" spans="1:24" x14ac:dyDescent="0.3">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s="5">
        <v>916.75</v>
      </c>
      <c r="U5752" t="s">
        <v>23</v>
      </c>
      <c r="V5752" s="5">
        <f>IFERROR(VALUE(TRIM(TelcoData2[[#This Row],[TotalCharges]])),"")</f>
        <v>916.75</v>
      </c>
      <c r="W5752">
        <f>IF(TelcoData2[[#This Row],[Churn]]="Yes",1,0)</f>
        <v>1</v>
      </c>
      <c r="X5752" t="str">
        <f>IF(TelcoData2[[#This Row],[tenure]]&lt;=12,"0-12 Months",
IF(TelcoData2[[#This Row],[tenure]]&lt;=24,"13-24 Months",
IF(TelcoData2[[#This Row],[tenure]]&lt;=36,"25-36 Months",
IF(TelcoData2[[#This Row],[tenure]]&lt;=48,"37-48 Months",
IF(TelcoData2[[#This Row],[tenure]]&lt;=60,"49-60 Months",
"61-72 Months")))))</f>
        <v>13-24 Months</v>
      </c>
    </row>
    <row r="5753" spans="1:24" x14ac:dyDescent="0.3">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s="5">
        <v>1029.8</v>
      </c>
      <c r="U5753" t="s">
        <v>24</v>
      </c>
      <c r="V5753" s="5">
        <f>IFERROR(VALUE(TRIM(TelcoData2[[#This Row],[TotalCharges]])),"")</f>
        <v>1029.8</v>
      </c>
      <c r="W5753">
        <f>IF(TelcoData2[[#This Row],[Churn]]="Yes",1,0)</f>
        <v>0</v>
      </c>
      <c r="X5753" t="str">
        <f>IF(TelcoData2[[#This Row],[tenure]]&lt;=12,"0-12 Months",
IF(TelcoData2[[#This Row],[tenure]]&lt;=24,"13-24 Months",
IF(TelcoData2[[#This Row],[tenure]]&lt;=36,"25-36 Months",
IF(TelcoData2[[#This Row],[tenure]]&lt;=48,"37-48 Months",
IF(TelcoData2[[#This Row],[tenure]]&lt;=60,"49-60 Months",
"61-72 Months")))))</f>
        <v>37-48 Months</v>
      </c>
    </row>
    <row r="5754" spans="1:24" x14ac:dyDescent="0.3">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s="5">
        <v>1796.55</v>
      </c>
      <c r="U5754" t="s">
        <v>24</v>
      </c>
      <c r="V5754" s="5">
        <f>IFERROR(VALUE(TRIM(TelcoData2[[#This Row],[TotalCharges]])),"")</f>
        <v>1796.55</v>
      </c>
      <c r="W5754">
        <f>IF(TelcoData2[[#This Row],[Churn]]="Yes",1,0)</f>
        <v>0</v>
      </c>
      <c r="X5754" t="str">
        <f>IF(TelcoData2[[#This Row],[tenure]]&lt;=12,"0-12 Months",
IF(TelcoData2[[#This Row],[tenure]]&lt;=24,"13-24 Months",
IF(TelcoData2[[#This Row],[tenure]]&lt;=36,"25-36 Months",
IF(TelcoData2[[#This Row],[tenure]]&lt;=48,"37-48 Months",
IF(TelcoData2[[#This Row],[tenure]]&lt;=60,"49-60 Months",
"61-72 Months")))))</f>
        <v>61-72 Months</v>
      </c>
    </row>
    <row r="5755" spans="1:24" x14ac:dyDescent="0.3">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s="5">
        <v>33.700000000000003</v>
      </c>
      <c r="U5755" t="s">
        <v>24</v>
      </c>
      <c r="V5755" s="5">
        <f>IFERROR(VALUE(TRIM(TelcoData2[[#This Row],[TotalCharges]])),"")</f>
        <v>33.700000000000003</v>
      </c>
      <c r="W5755">
        <f>IF(TelcoData2[[#This Row],[Churn]]="Yes",1,0)</f>
        <v>0</v>
      </c>
      <c r="X5755" t="str">
        <f>IF(TelcoData2[[#This Row],[tenure]]&lt;=12,"0-12 Months",
IF(TelcoData2[[#This Row],[tenure]]&lt;=24,"13-24 Months",
IF(TelcoData2[[#This Row],[tenure]]&lt;=36,"25-36 Months",
IF(TelcoData2[[#This Row],[tenure]]&lt;=48,"37-48 Months",
IF(TelcoData2[[#This Row],[tenure]]&lt;=60,"49-60 Months",
"61-72 Months")))))</f>
        <v>0-12 Months</v>
      </c>
    </row>
    <row r="5756" spans="1:24" x14ac:dyDescent="0.3">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s="5">
        <v>454.05</v>
      </c>
      <c r="U5756" t="s">
        <v>24</v>
      </c>
      <c r="V5756" s="5">
        <f>IFERROR(VALUE(TRIM(TelcoData2[[#This Row],[TotalCharges]])),"")</f>
        <v>454.05</v>
      </c>
      <c r="W5756">
        <f>IF(TelcoData2[[#This Row],[Churn]]="Yes",1,0)</f>
        <v>0</v>
      </c>
      <c r="X5756" t="str">
        <f>IF(TelcoData2[[#This Row],[tenure]]&lt;=12,"0-12 Months",
IF(TelcoData2[[#This Row],[tenure]]&lt;=24,"13-24 Months",
IF(TelcoData2[[#This Row],[tenure]]&lt;=36,"25-36 Months",
IF(TelcoData2[[#This Row],[tenure]]&lt;=48,"37-48 Months",
IF(TelcoData2[[#This Row],[tenure]]&lt;=60,"49-60 Months",
"61-72 Months")))))</f>
        <v>13-24 Months</v>
      </c>
    </row>
    <row r="5757" spans="1:24" x14ac:dyDescent="0.3">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s="5">
        <v>1392.25</v>
      </c>
      <c r="U5757" t="s">
        <v>24</v>
      </c>
      <c r="V5757" s="5">
        <f>IFERROR(VALUE(TRIM(TelcoData2[[#This Row],[TotalCharges]])),"")</f>
        <v>1392.25</v>
      </c>
      <c r="W5757">
        <f>IF(TelcoData2[[#This Row],[Churn]]="Yes",1,0)</f>
        <v>0</v>
      </c>
      <c r="X5757" t="str">
        <f>IF(TelcoData2[[#This Row],[tenure]]&lt;=12,"0-12 Months",
IF(TelcoData2[[#This Row],[tenure]]&lt;=24,"13-24 Months",
IF(TelcoData2[[#This Row],[tenure]]&lt;=36,"25-36 Months",
IF(TelcoData2[[#This Row],[tenure]]&lt;=48,"37-48 Months",
IF(TelcoData2[[#This Row],[tenure]]&lt;=60,"49-60 Months",
"61-72 Months")))))</f>
        <v>13-24 Months</v>
      </c>
    </row>
    <row r="5758" spans="1:24" x14ac:dyDescent="0.3">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s="5">
        <v>1049.5999999999999</v>
      </c>
      <c r="U5758" t="s">
        <v>24</v>
      </c>
      <c r="V5758" s="5">
        <f>IFERROR(VALUE(TRIM(TelcoData2[[#This Row],[TotalCharges]])),"")</f>
        <v>1049.5999999999999</v>
      </c>
      <c r="W5758">
        <f>IF(TelcoData2[[#This Row],[Churn]]="Yes",1,0)</f>
        <v>0</v>
      </c>
      <c r="X5758" t="str">
        <f>IF(TelcoData2[[#This Row],[tenure]]&lt;=12,"0-12 Months",
IF(TelcoData2[[#This Row],[tenure]]&lt;=24,"13-24 Months",
IF(TelcoData2[[#This Row],[tenure]]&lt;=36,"25-36 Months",
IF(TelcoData2[[#This Row],[tenure]]&lt;=48,"37-48 Months",
IF(TelcoData2[[#This Row],[tenure]]&lt;=60,"49-60 Months",
"61-72 Months")))))</f>
        <v>49-60 Months</v>
      </c>
    </row>
    <row r="5759" spans="1:24" x14ac:dyDescent="0.3">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s="5">
        <v>734.6</v>
      </c>
      <c r="U5759" t="s">
        <v>24</v>
      </c>
      <c r="V5759" s="5">
        <f>IFERROR(VALUE(TRIM(TelcoData2[[#This Row],[TotalCharges]])),"")</f>
        <v>734.6</v>
      </c>
      <c r="W5759">
        <f>IF(TelcoData2[[#This Row],[Churn]]="Yes",1,0)</f>
        <v>0</v>
      </c>
      <c r="X5759" t="str">
        <f>IF(TelcoData2[[#This Row],[tenure]]&lt;=12,"0-12 Months",
IF(TelcoData2[[#This Row],[tenure]]&lt;=24,"13-24 Months",
IF(TelcoData2[[#This Row],[tenure]]&lt;=36,"25-36 Months",
IF(TelcoData2[[#This Row],[tenure]]&lt;=48,"37-48 Months",
IF(TelcoData2[[#This Row],[tenure]]&lt;=60,"49-60 Months",
"61-72 Months")))))</f>
        <v>25-36 Months</v>
      </c>
    </row>
    <row r="5760" spans="1:24" x14ac:dyDescent="0.3">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s="5">
        <v>475.1</v>
      </c>
      <c r="U5760" t="s">
        <v>24</v>
      </c>
      <c r="V5760" s="5">
        <f>IFERROR(VALUE(TRIM(TelcoData2[[#This Row],[TotalCharges]])),"")</f>
        <v>475.1</v>
      </c>
      <c r="W5760">
        <f>IF(TelcoData2[[#This Row],[Churn]]="Yes",1,0)</f>
        <v>0</v>
      </c>
      <c r="X5760" t="str">
        <f>IF(TelcoData2[[#This Row],[tenure]]&lt;=12,"0-12 Months",
IF(TelcoData2[[#This Row],[tenure]]&lt;=24,"13-24 Months",
IF(TelcoData2[[#This Row],[tenure]]&lt;=36,"25-36 Months",
IF(TelcoData2[[#This Row],[tenure]]&lt;=48,"37-48 Months",
IF(TelcoData2[[#This Row],[tenure]]&lt;=60,"49-60 Months",
"61-72 Months")))))</f>
        <v>13-24 Months</v>
      </c>
    </row>
    <row r="5761" spans="1:24" x14ac:dyDescent="0.3">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s="5">
        <v>70.150000000000006</v>
      </c>
      <c r="U5761" t="s">
        <v>23</v>
      </c>
      <c r="V5761" s="5">
        <f>IFERROR(VALUE(TRIM(TelcoData2[[#This Row],[TotalCharges]])),"")</f>
        <v>70.150000000000006</v>
      </c>
      <c r="W5761">
        <f>IF(TelcoData2[[#This Row],[Churn]]="Yes",1,0)</f>
        <v>1</v>
      </c>
      <c r="X5761" t="str">
        <f>IF(TelcoData2[[#This Row],[tenure]]&lt;=12,"0-12 Months",
IF(TelcoData2[[#This Row],[tenure]]&lt;=24,"13-24 Months",
IF(TelcoData2[[#This Row],[tenure]]&lt;=36,"25-36 Months",
IF(TelcoData2[[#This Row],[tenure]]&lt;=48,"37-48 Months",
IF(TelcoData2[[#This Row],[tenure]]&lt;=60,"49-60 Months",
"61-72 Months")))))</f>
        <v>0-12 Months</v>
      </c>
    </row>
    <row r="5762" spans="1:24" x14ac:dyDescent="0.3">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s="5">
        <v>1540.05</v>
      </c>
      <c r="U5762" t="s">
        <v>24</v>
      </c>
      <c r="V5762" s="5">
        <f>IFERROR(VALUE(TRIM(TelcoData2[[#This Row],[TotalCharges]])),"")</f>
        <v>1540.05</v>
      </c>
      <c r="W5762">
        <f>IF(TelcoData2[[#This Row],[Churn]]="Yes",1,0)</f>
        <v>0</v>
      </c>
      <c r="X5762" t="str">
        <f>IF(TelcoData2[[#This Row],[tenure]]&lt;=12,"0-12 Months",
IF(TelcoData2[[#This Row],[tenure]]&lt;=24,"13-24 Months",
IF(TelcoData2[[#This Row],[tenure]]&lt;=36,"25-36 Months",
IF(TelcoData2[[#This Row],[tenure]]&lt;=48,"37-48 Months",
IF(TelcoData2[[#This Row],[tenure]]&lt;=60,"49-60 Months",
"61-72 Months")))))</f>
        <v>13-24 Months</v>
      </c>
    </row>
    <row r="5763" spans="1:24" x14ac:dyDescent="0.3">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s="5">
        <v>1978.65</v>
      </c>
      <c r="U5763" t="s">
        <v>24</v>
      </c>
      <c r="V5763" s="5">
        <f>IFERROR(VALUE(TRIM(TelcoData2[[#This Row],[TotalCharges]])),"")</f>
        <v>1978.65</v>
      </c>
      <c r="W5763">
        <f>IF(TelcoData2[[#This Row],[Churn]]="Yes",1,0)</f>
        <v>0</v>
      </c>
      <c r="X5763" t="str">
        <f>IF(TelcoData2[[#This Row],[tenure]]&lt;=12,"0-12 Months",
IF(TelcoData2[[#This Row],[tenure]]&lt;=24,"13-24 Months",
IF(TelcoData2[[#This Row],[tenure]]&lt;=36,"25-36 Months",
IF(TelcoData2[[#This Row],[tenure]]&lt;=48,"37-48 Months",
IF(TelcoData2[[#This Row],[tenure]]&lt;=60,"49-60 Months",
"61-72 Months")))))</f>
        <v>37-48 Months</v>
      </c>
    </row>
    <row r="5764" spans="1:24" x14ac:dyDescent="0.3">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s="5">
        <v>3181.8</v>
      </c>
      <c r="U5764" t="s">
        <v>24</v>
      </c>
      <c r="V5764" s="5">
        <f>IFERROR(VALUE(TRIM(TelcoData2[[#This Row],[TotalCharges]])),"")</f>
        <v>3181.8</v>
      </c>
      <c r="W5764">
        <f>IF(TelcoData2[[#This Row],[Churn]]="Yes",1,0)</f>
        <v>0</v>
      </c>
      <c r="X5764" t="str">
        <f>IF(TelcoData2[[#This Row],[tenure]]&lt;=12,"0-12 Months",
IF(TelcoData2[[#This Row],[tenure]]&lt;=24,"13-24 Months",
IF(TelcoData2[[#This Row],[tenure]]&lt;=36,"25-36 Months",
IF(TelcoData2[[#This Row],[tenure]]&lt;=48,"37-48 Months",
IF(TelcoData2[[#This Row],[tenure]]&lt;=60,"49-60 Months",
"61-72 Months")))))</f>
        <v>25-36 Months</v>
      </c>
    </row>
    <row r="5765" spans="1:24" x14ac:dyDescent="0.3">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s="5">
        <v>229.7</v>
      </c>
      <c r="U5765" t="s">
        <v>24</v>
      </c>
      <c r="V5765" s="5">
        <f>IFERROR(VALUE(TRIM(TelcoData2[[#This Row],[TotalCharges]])),"")</f>
        <v>229.7</v>
      </c>
      <c r="W5765">
        <f>IF(TelcoData2[[#This Row],[Churn]]="Yes",1,0)</f>
        <v>0</v>
      </c>
      <c r="X5765" t="str">
        <f>IF(TelcoData2[[#This Row],[tenure]]&lt;=12,"0-12 Months",
IF(TelcoData2[[#This Row],[tenure]]&lt;=24,"13-24 Months",
IF(TelcoData2[[#This Row],[tenure]]&lt;=36,"25-36 Months",
IF(TelcoData2[[#This Row],[tenure]]&lt;=48,"37-48 Months",
IF(TelcoData2[[#This Row],[tenure]]&lt;=60,"49-60 Months",
"61-72 Months")))))</f>
        <v>0-12 Months</v>
      </c>
    </row>
    <row r="5766" spans="1:24" x14ac:dyDescent="0.3">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s="5">
        <v>5625.55</v>
      </c>
      <c r="U5766" t="s">
        <v>24</v>
      </c>
      <c r="V5766" s="5">
        <f>IFERROR(VALUE(TRIM(TelcoData2[[#This Row],[TotalCharges]])),"")</f>
        <v>5625.55</v>
      </c>
      <c r="W5766">
        <f>IF(TelcoData2[[#This Row],[Churn]]="Yes",1,0)</f>
        <v>0</v>
      </c>
      <c r="X5766" t="str">
        <f>IF(TelcoData2[[#This Row],[tenure]]&lt;=12,"0-12 Months",
IF(TelcoData2[[#This Row],[tenure]]&lt;=24,"13-24 Months",
IF(TelcoData2[[#This Row],[tenure]]&lt;=36,"25-36 Months",
IF(TelcoData2[[#This Row],[tenure]]&lt;=48,"37-48 Months",
IF(TelcoData2[[#This Row],[tenure]]&lt;=60,"49-60 Months",
"61-72 Months")))))</f>
        <v>49-60 Months</v>
      </c>
    </row>
    <row r="5767" spans="1:24" x14ac:dyDescent="0.3">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s="5">
        <v>6581.9</v>
      </c>
      <c r="U5767" t="s">
        <v>23</v>
      </c>
      <c r="V5767" s="5">
        <f>IFERROR(VALUE(TRIM(TelcoData2[[#This Row],[TotalCharges]])),"")</f>
        <v>6581.9</v>
      </c>
      <c r="W5767">
        <f>IF(TelcoData2[[#This Row],[Churn]]="Yes",1,0)</f>
        <v>1</v>
      </c>
      <c r="X5767" t="str">
        <f>IF(TelcoData2[[#This Row],[tenure]]&lt;=12,"0-12 Months",
IF(TelcoData2[[#This Row],[tenure]]&lt;=24,"13-24 Months",
IF(TelcoData2[[#This Row],[tenure]]&lt;=36,"25-36 Months",
IF(TelcoData2[[#This Row],[tenure]]&lt;=48,"37-48 Months",
IF(TelcoData2[[#This Row],[tenure]]&lt;=60,"49-60 Months",
"61-72 Months")))))</f>
        <v>61-72 Months</v>
      </c>
    </row>
    <row r="5768" spans="1:24" x14ac:dyDescent="0.3">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s="5">
        <v>1347.15</v>
      </c>
      <c r="U5768" t="s">
        <v>24</v>
      </c>
      <c r="V5768" s="5">
        <f>IFERROR(VALUE(TRIM(TelcoData2[[#This Row],[TotalCharges]])),"")</f>
        <v>1347.15</v>
      </c>
      <c r="W5768">
        <f>IF(TelcoData2[[#This Row],[Churn]]="Yes",1,0)</f>
        <v>0</v>
      </c>
      <c r="X5768" t="str">
        <f>IF(TelcoData2[[#This Row],[tenure]]&lt;=12,"0-12 Months",
IF(TelcoData2[[#This Row],[tenure]]&lt;=24,"13-24 Months",
IF(TelcoData2[[#This Row],[tenure]]&lt;=36,"25-36 Months",
IF(TelcoData2[[#This Row],[tenure]]&lt;=48,"37-48 Months",
IF(TelcoData2[[#This Row],[tenure]]&lt;=60,"49-60 Months",
"61-72 Months")))))</f>
        <v>13-24 Months</v>
      </c>
    </row>
    <row r="5769" spans="1:24" x14ac:dyDescent="0.3">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s="5">
        <v>3808.2</v>
      </c>
      <c r="U5769" t="s">
        <v>24</v>
      </c>
      <c r="V5769" s="5">
        <f>IFERROR(VALUE(TRIM(TelcoData2[[#This Row],[TotalCharges]])),"")</f>
        <v>3808.2</v>
      </c>
      <c r="W5769">
        <f>IF(TelcoData2[[#This Row],[Churn]]="Yes",1,0)</f>
        <v>0</v>
      </c>
      <c r="X5769" t="str">
        <f>IF(TelcoData2[[#This Row],[tenure]]&lt;=12,"0-12 Months",
IF(TelcoData2[[#This Row],[tenure]]&lt;=24,"13-24 Months",
IF(TelcoData2[[#This Row],[tenure]]&lt;=36,"25-36 Months",
IF(TelcoData2[[#This Row],[tenure]]&lt;=48,"37-48 Months",
IF(TelcoData2[[#This Row],[tenure]]&lt;=60,"49-60 Months",
"61-72 Months")))))</f>
        <v>61-72 Months</v>
      </c>
    </row>
    <row r="5770" spans="1:24" x14ac:dyDescent="0.3">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s="5">
        <v>3974.15</v>
      </c>
      <c r="U5770" t="s">
        <v>24</v>
      </c>
      <c r="V5770" s="5">
        <f>IFERROR(VALUE(TRIM(TelcoData2[[#This Row],[TotalCharges]])),"")</f>
        <v>3974.15</v>
      </c>
      <c r="W5770">
        <f>IF(TelcoData2[[#This Row],[Churn]]="Yes",1,0)</f>
        <v>0</v>
      </c>
      <c r="X5770" t="str">
        <f>IF(TelcoData2[[#This Row],[tenure]]&lt;=12,"0-12 Months",
IF(TelcoData2[[#This Row],[tenure]]&lt;=24,"13-24 Months",
IF(TelcoData2[[#This Row],[tenure]]&lt;=36,"25-36 Months",
IF(TelcoData2[[#This Row],[tenure]]&lt;=48,"37-48 Months",
IF(TelcoData2[[#This Row],[tenure]]&lt;=60,"49-60 Months",
"61-72 Months")))))</f>
        <v>37-48 Months</v>
      </c>
    </row>
    <row r="5771" spans="1:24" x14ac:dyDescent="0.3">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s="5">
        <v>7661.8</v>
      </c>
      <c r="U5771" t="s">
        <v>24</v>
      </c>
      <c r="V5771" s="5">
        <f>IFERROR(VALUE(TRIM(TelcoData2[[#This Row],[TotalCharges]])),"")</f>
        <v>7661.8</v>
      </c>
      <c r="W5771">
        <f>IF(TelcoData2[[#This Row],[Churn]]="Yes",1,0)</f>
        <v>0</v>
      </c>
      <c r="X5771" t="str">
        <f>IF(TelcoData2[[#This Row],[tenure]]&lt;=12,"0-12 Months",
IF(TelcoData2[[#This Row],[tenure]]&lt;=24,"13-24 Months",
IF(TelcoData2[[#This Row],[tenure]]&lt;=36,"25-36 Months",
IF(TelcoData2[[#This Row],[tenure]]&lt;=48,"37-48 Months",
IF(TelcoData2[[#This Row],[tenure]]&lt;=60,"49-60 Months",
"61-72 Months")))))</f>
        <v>61-72 Months</v>
      </c>
    </row>
    <row r="5772" spans="1:24" x14ac:dyDescent="0.3">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s="5">
        <v>2479.25</v>
      </c>
      <c r="U5772" t="s">
        <v>24</v>
      </c>
      <c r="V5772" s="5">
        <f>IFERROR(VALUE(TRIM(TelcoData2[[#This Row],[TotalCharges]])),"")</f>
        <v>2479.25</v>
      </c>
      <c r="W5772">
        <f>IF(TelcoData2[[#This Row],[Churn]]="Yes",1,0)</f>
        <v>0</v>
      </c>
      <c r="X5772" t="str">
        <f>IF(TelcoData2[[#This Row],[tenure]]&lt;=12,"0-12 Months",
IF(TelcoData2[[#This Row],[tenure]]&lt;=24,"13-24 Months",
IF(TelcoData2[[#This Row],[tenure]]&lt;=36,"25-36 Months",
IF(TelcoData2[[#This Row],[tenure]]&lt;=48,"37-48 Months",
IF(TelcoData2[[#This Row],[tenure]]&lt;=60,"49-60 Months",
"61-72 Months")))))</f>
        <v>37-48 Months</v>
      </c>
    </row>
    <row r="5773" spans="1:24" x14ac:dyDescent="0.3">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s="5">
        <v>266.60000000000002</v>
      </c>
      <c r="U5773" t="s">
        <v>24</v>
      </c>
      <c r="V5773" s="5">
        <f>IFERROR(VALUE(TRIM(TelcoData2[[#This Row],[TotalCharges]])),"")</f>
        <v>266.60000000000002</v>
      </c>
      <c r="W5773">
        <f>IF(TelcoData2[[#This Row],[Churn]]="Yes",1,0)</f>
        <v>0</v>
      </c>
      <c r="X5773" t="str">
        <f>IF(TelcoData2[[#This Row],[tenure]]&lt;=12,"0-12 Months",
IF(TelcoData2[[#This Row],[tenure]]&lt;=24,"13-24 Months",
IF(TelcoData2[[#This Row],[tenure]]&lt;=36,"25-36 Months",
IF(TelcoData2[[#This Row],[tenure]]&lt;=48,"37-48 Months",
IF(TelcoData2[[#This Row],[tenure]]&lt;=60,"49-60 Months",
"61-72 Months")))))</f>
        <v>0-12 Months</v>
      </c>
    </row>
    <row r="5774" spans="1:24" x14ac:dyDescent="0.3">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s="5">
        <v>5601.4</v>
      </c>
      <c r="U5774" t="s">
        <v>24</v>
      </c>
      <c r="V5774" s="5">
        <f>IFERROR(VALUE(TRIM(TelcoData2[[#This Row],[TotalCharges]])),"")</f>
        <v>5601.4</v>
      </c>
      <c r="W5774">
        <f>IF(TelcoData2[[#This Row],[Churn]]="Yes",1,0)</f>
        <v>0</v>
      </c>
      <c r="X5774" t="str">
        <f>IF(TelcoData2[[#This Row],[tenure]]&lt;=12,"0-12 Months",
IF(TelcoData2[[#This Row],[tenure]]&lt;=24,"13-24 Months",
IF(TelcoData2[[#This Row],[tenure]]&lt;=36,"25-36 Months",
IF(TelcoData2[[#This Row],[tenure]]&lt;=48,"37-48 Months",
IF(TelcoData2[[#This Row],[tenure]]&lt;=60,"49-60 Months",
"61-72 Months")))))</f>
        <v>61-72 Months</v>
      </c>
    </row>
    <row r="5775" spans="1:24" x14ac:dyDescent="0.3">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s="5">
        <v>1982.6</v>
      </c>
      <c r="U5775" t="s">
        <v>24</v>
      </c>
      <c r="V5775" s="5">
        <f>IFERROR(VALUE(TRIM(TelcoData2[[#This Row],[TotalCharges]])),"")</f>
        <v>1982.6</v>
      </c>
      <c r="W5775">
        <f>IF(TelcoData2[[#This Row],[Churn]]="Yes",1,0)</f>
        <v>0</v>
      </c>
      <c r="X5775" t="str">
        <f>IF(TelcoData2[[#This Row],[tenure]]&lt;=12,"0-12 Months",
IF(TelcoData2[[#This Row],[tenure]]&lt;=24,"13-24 Months",
IF(TelcoData2[[#This Row],[tenure]]&lt;=36,"25-36 Months",
IF(TelcoData2[[#This Row],[tenure]]&lt;=48,"37-48 Months",
IF(TelcoData2[[#This Row],[tenure]]&lt;=60,"49-60 Months",
"61-72 Months")))))</f>
        <v>25-36 Months</v>
      </c>
    </row>
    <row r="5776" spans="1:24" x14ac:dyDescent="0.3">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s="5">
        <v>339.9</v>
      </c>
      <c r="U5776" t="s">
        <v>24</v>
      </c>
      <c r="V5776" s="5">
        <f>IFERROR(VALUE(TRIM(TelcoData2[[#This Row],[TotalCharges]])),"")</f>
        <v>339.9</v>
      </c>
      <c r="W5776">
        <f>IF(TelcoData2[[#This Row],[Churn]]="Yes",1,0)</f>
        <v>0</v>
      </c>
      <c r="X5776" t="str">
        <f>IF(TelcoData2[[#This Row],[tenure]]&lt;=12,"0-12 Months",
IF(TelcoData2[[#This Row],[tenure]]&lt;=24,"13-24 Months",
IF(TelcoData2[[#This Row],[tenure]]&lt;=36,"25-36 Months",
IF(TelcoData2[[#This Row],[tenure]]&lt;=48,"37-48 Months",
IF(TelcoData2[[#This Row],[tenure]]&lt;=60,"49-60 Months",
"61-72 Months")))))</f>
        <v>0-12 Months</v>
      </c>
    </row>
    <row r="5777" spans="1:24" x14ac:dyDescent="0.3">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s="5">
        <v>4828.05</v>
      </c>
      <c r="U5777" t="s">
        <v>24</v>
      </c>
      <c r="V5777" s="5">
        <f>IFERROR(VALUE(TRIM(TelcoData2[[#This Row],[TotalCharges]])),"")</f>
        <v>4828.05</v>
      </c>
      <c r="W5777">
        <f>IF(TelcoData2[[#This Row],[Churn]]="Yes",1,0)</f>
        <v>0</v>
      </c>
      <c r="X5777" t="str">
        <f>IF(TelcoData2[[#This Row],[tenure]]&lt;=12,"0-12 Months",
IF(TelcoData2[[#This Row],[tenure]]&lt;=24,"13-24 Months",
IF(TelcoData2[[#This Row],[tenure]]&lt;=36,"25-36 Months",
IF(TelcoData2[[#This Row],[tenure]]&lt;=48,"37-48 Months",
IF(TelcoData2[[#This Row],[tenure]]&lt;=60,"49-60 Months",
"61-72 Months")))))</f>
        <v>49-60 Months</v>
      </c>
    </row>
    <row r="5778" spans="1:24" x14ac:dyDescent="0.3">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s="5">
        <v>5980.55</v>
      </c>
      <c r="U5778" t="s">
        <v>24</v>
      </c>
      <c r="V5778" s="5">
        <f>IFERROR(VALUE(TRIM(TelcoData2[[#This Row],[TotalCharges]])),"")</f>
        <v>5980.55</v>
      </c>
      <c r="W5778">
        <f>IF(TelcoData2[[#This Row],[Churn]]="Yes",1,0)</f>
        <v>0</v>
      </c>
      <c r="X5778" t="str">
        <f>IF(TelcoData2[[#This Row],[tenure]]&lt;=12,"0-12 Months",
IF(TelcoData2[[#This Row],[tenure]]&lt;=24,"13-24 Months",
IF(TelcoData2[[#This Row],[tenure]]&lt;=36,"25-36 Months",
IF(TelcoData2[[#This Row],[tenure]]&lt;=48,"37-48 Months",
IF(TelcoData2[[#This Row],[tenure]]&lt;=60,"49-60 Months",
"61-72 Months")))))</f>
        <v>61-72 Months</v>
      </c>
    </row>
    <row r="5779" spans="1:24" x14ac:dyDescent="0.3">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s="5">
        <v>4808.7</v>
      </c>
      <c r="U5779" t="s">
        <v>24</v>
      </c>
      <c r="V5779" s="5">
        <f>IFERROR(VALUE(TRIM(TelcoData2[[#This Row],[TotalCharges]])),"")</f>
        <v>4808.7</v>
      </c>
      <c r="W5779">
        <f>IF(TelcoData2[[#This Row],[Churn]]="Yes",1,0)</f>
        <v>0</v>
      </c>
      <c r="X5779" t="str">
        <f>IF(TelcoData2[[#This Row],[tenure]]&lt;=12,"0-12 Months",
IF(TelcoData2[[#This Row],[tenure]]&lt;=24,"13-24 Months",
IF(TelcoData2[[#This Row],[tenure]]&lt;=36,"25-36 Months",
IF(TelcoData2[[#This Row],[tenure]]&lt;=48,"37-48 Months",
IF(TelcoData2[[#This Row],[tenure]]&lt;=60,"49-60 Months",
"61-72 Months")))))</f>
        <v>61-72 Months</v>
      </c>
    </row>
    <row r="5780" spans="1:24" x14ac:dyDescent="0.3">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s="5">
        <v>20.3</v>
      </c>
      <c r="U5780" t="s">
        <v>24</v>
      </c>
      <c r="V5780" s="5">
        <f>IFERROR(VALUE(TRIM(TelcoData2[[#This Row],[TotalCharges]])),"")</f>
        <v>20.3</v>
      </c>
      <c r="W5780">
        <f>IF(TelcoData2[[#This Row],[Churn]]="Yes",1,0)</f>
        <v>0</v>
      </c>
      <c r="X5780" t="str">
        <f>IF(TelcoData2[[#This Row],[tenure]]&lt;=12,"0-12 Months",
IF(TelcoData2[[#This Row],[tenure]]&lt;=24,"13-24 Months",
IF(TelcoData2[[#This Row],[tenure]]&lt;=36,"25-36 Months",
IF(TelcoData2[[#This Row],[tenure]]&lt;=48,"37-48 Months",
IF(TelcoData2[[#This Row],[tenure]]&lt;=60,"49-60 Months",
"61-72 Months")))))</f>
        <v>0-12 Months</v>
      </c>
    </row>
    <row r="5781" spans="1:24" x14ac:dyDescent="0.3">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s="5">
        <v>3692.85</v>
      </c>
      <c r="U5781" t="s">
        <v>23</v>
      </c>
      <c r="V5781" s="5">
        <f>IFERROR(VALUE(TRIM(TelcoData2[[#This Row],[TotalCharges]])),"")</f>
        <v>3692.85</v>
      </c>
      <c r="W5781">
        <f>IF(TelcoData2[[#This Row],[Churn]]="Yes",1,0)</f>
        <v>1</v>
      </c>
      <c r="X5781" t="str">
        <f>IF(TelcoData2[[#This Row],[tenure]]&lt;=12,"0-12 Months",
IF(TelcoData2[[#This Row],[tenure]]&lt;=24,"13-24 Months",
IF(TelcoData2[[#This Row],[tenure]]&lt;=36,"25-36 Months",
IF(TelcoData2[[#This Row],[tenure]]&lt;=48,"37-48 Months",
IF(TelcoData2[[#This Row],[tenure]]&lt;=60,"49-60 Months",
"61-72 Months")))))</f>
        <v>37-48 Months</v>
      </c>
    </row>
    <row r="5782" spans="1:24" x14ac:dyDescent="0.3">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s="5">
        <v>1068.1500000000001</v>
      </c>
      <c r="U5782" t="s">
        <v>24</v>
      </c>
      <c r="V5782" s="5">
        <f>IFERROR(VALUE(TRIM(TelcoData2[[#This Row],[TotalCharges]])),"")</f>
        <v>1068.1500000000001</v>
      </c>
      <c r="W5782">
        <f>IF(TelcoData2[[#This Row],[Churn]]="Yes",1,0)</f>
        <v>0</v>
      </c>
      <c r="X5782" t="str">
        <f>IF(TelcoData2[[#This Row],[tenure]]&lt;=12,"0-12 Months",
IF(TelcoData2[[#This Row],[tenure]]&lt;=24,"13-24 Months",
IF(TelcoData2[[#This Row],[tenure]]&lt;=36,"25-36 Months",
IF(TelcoData2[[#This Row],[tenure]]&lt;=48,"37-48 Months",
IF(TelcoData2[[#This Row],[tenure]]&lt;=60,"49-60 Months",
"61-72 Months")))))</f>
        <v>49-60 Months</v>
      </c>
    </row>
    <row r="5783" spans="1:24" x14ac:dyDescent="0.3">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s="5">
        <v>2383.6</v>
      </c>
      <c r="U5783" t="s">
        <v>24</v>
      </c>
      <c r="V5783" s="5">
        <f>IFERROR(VALUE(TRIM(TelcoData2[[#This Row],[TotalCharges]])),"")</f>
        <v>2383.6</v>
      </c>
      <c r="W5783">
        <f>IF(TelcoData2[[#This Row],[Churn]]="Yes",1,0)</f>
        <v>0</v>
      </c>
      <c r="X5783" t="str">
        <f>IF(TelcoData2[[#This Row],[tenure]]&lt;=12,"0-12 Months",
IF(TelcoData2[[#This Row],[tenure]]&lt;=24,"13-24 Months",
IF(TelcoData2[[#This Row],[tenure]]&lt;=36,"25-36 Months",
IF(TelcoData2[[#This Row],[tenure]]&lt;=48,"37-48 Months",
IF(TelcoData2[[#This Row],[tenure]]&lt;=60,"49-60 Months",
"61-72 Months")))))</f>
        <v>25-36 Months</v>
      </c>
    </row>
    <row r="5784" spans="1:24" x14ac:dyDescent="0.3">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s="5">
        <v>69.650000000000006</v>
      </c>
      <c r="U5784" t="s">
        <v>23</v>
      </c>
      <c r="V5784" s="5">
        <f>IFERROR(VALUE(TRIM(TelcoData2[[#This Row],[TotalCharges]])),"")</f>
        <v>69.650000000000006</v>
      </c>
      <c r="W5784">
        <f>IF(TelcoData2[[#This Row],[Churn]]="Yes",1,0)</f>
        <v>1</v>
      </c>
      <c r="X5784" t="str">
        <f>IF(TelcoData2[[#This Row],[tenure]]&lt;=12,"0-12 Months",
IF(TelcoData2[[#This Row],[tenure]]&lt;=24,"13-24 Months",
IF(TelcoData2[[#This Row],[tenure]]&lt;=36,"25-36 Months",
IF(TelcoData2[[#This Row],[tenure]]&lt;=48,"37-48 Months",
IF(TelcoData2[[#This Row],[tenure]]&lt;=60,"49-60 Months",
"61-72 Months")))))</f>
        <v>0-12 Months</v>
      </c>
    </row>
    <row r="5785" spans="1:24" x14ac:dyDescent="0.3">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s="5">
        <v>89.3</v>
      </c>
      <c r="U5785" t="s">
        <v>23</v>
      </c>
      <c r="V5785" s="5">
        <f>IFERROR(VALUE(TRIM(TelcoData2[[#This Row],[TotalCharges]])),"")</f>
        <v>89.3</v>
      </c>
      <c r="W5785">
        <f>IF(TelcoData2[[#This Row],[Churn]]="Yes",1,0)</f>
        <v>1</v>
      </c>
      <c r="X5785" t="str">
        <f>IF(TelcoData2[[#This Row],[tenure]]&lt;=12,"0-12 Months",
IF(TelcoData2[[#This Row],[tenure]]&lt;=24,"13-24 Months",
IF(TelcoData2[[#This Row],[tenure]]&lt;=36,"25-36 Months",
IF(TelcoData2[[#This Row],[tenure]]&lt;=48,"37-48 Months",
IF(TelcoData2[[#This Row],[tenure]]&lt;=60,"49-60 Months",
"61-72 Months")))))</f>
        <v>0-12 Months</v>
      </c>
    </row>
    <row r="5786" spans="1:24" x14ac:dyDescent="0.3">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s="5">
        <v>1438.05</v>
      </c>
      <c r="U5786" t="s">
        <v>24</v>
      </c>
      <c r="V5786" s="5">
        <f>IFERROR(VALUE(TRIM(TelcoData2[[#This Row],[TotalCharges]])),"")</f>
        <v>1438.05</v>
      </c>
      <c r="W5786">
        <f>IF(TelcoData2[[#This Row],[Churn]]="Yes",1,0)</f>
        <v>0</v>
      </c>
      <c r="X5786" t="str">
        <f>IF(TelcoData2[[#This Row],[tenure]]&lt;=12,"0-12 Months",
IF(TelcoData2[[#This Row],[tenure]]&lt;=24,"13-24 Months",
IF(TelcoData2[[#This Row],[tenure]]&lt;=36,"25-36 Months",
IF(TelcoData2[[#This Row],[tenure]]&lt;=48,"37-48 Months",
IF(TelcoData2[[#This Row],[tenure]]&lt;=60,"49-60 Months",
"61-72 Months")))))</f>
        <v>13-24 Months</v>
      </c>
    </row>
    <row r="5787" spans="1:24" x14ac:dyDescent="0.3">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s="5">
        <v>917.45</v>
      </c>
      <c r="U5787" t="s">
        <v>24</v>
      </c>
      <c r="V5787" s="5">
        <f>IFERROR(VALUE(TRIM(TelcoData2[[#This Row],[TotalCharges]])),"")</f>
        <v>917.45</v>
      </c>
      <c r="W5787">
        <f>IF(TelcoData2[[#This Row],[Churn]]="Yes",1,0)</f>
        <v>0</v>
      </c>
      <c r="X5787" t="str">
        <f>IF(TelcoData2[[#This Row],[tenure]]&lt;=12,"0-12 Months",
IF(TelcoData2[[#This Row],[tenure]]&lt;=24,"13-24 Months",
IF(TelcoData2[[#This Row],[tenure]]&lt;=36,"25-36 Months",
IF(TelcoData2[[#This Row],[tenure]]&lt;=48,"37-48 Months",
IF(TelcoData2[[#This Row],[tenure]]&lt;=60,"49-60 Months",
"61-72 Months")))))</f>
        <v>37-48 Months</v>
      </c>
    </row>
    <row r="5788" spans="1:24" x14ac:dyDescent="0.3">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s="5">
        <v>6096.45</v>
      </c>
      <c r="U5788" t="s">
        <v>24</v>
      </c>
      <c r="V5788" s="5">
        <f>IFERROR(VALUE(TRIM(TelcoData2[[#This Row],[TotalCharges]])),"")</f>
        <v>6096.45</v>
      </c>
      <c r="W5788">
        <f>IF(TelcoData2[[#This Row],[Churn]]="Yes",1,0)</f>
        <v>0</v>
      </c>
      <c r="X5788" t="str">
        <f>IF(TelcoData2[[#This Row],[tenure]]&lt;=12,"0-12 Months",
IF(TelcoData2[[#This Row],[tenure]]&lt;=24,"13-24 Months",
IF(TelcoData2[[#This Row],[tenure]]&lt;=36,"25-36 Months",
IF(TelcoData2[[#This Row],[tenure]]&lt;=48,"37-48 Months",
IF(TelcoData2[[#This Row],[tenure]]&lt;=60,"49-60 Months",
"61-72 Months")))))</f>
        <v>61-72 Months</v>
      </c>
    </row>
    <row r="5789" spans="1:24" x14ac:dyDescent="0.3">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s="5">
        <v>3078.1</v>
      </c>
      <c r="U5789" t="s">
        <v>23</v>
      </c>
      <c r="V5789" s="5">
        <f>IFERROR(VALUE(TRIM(TelcoData2[[#This Row],[TotalCharges]])),"")</f>
        <v>3078.1</v>
      </c>
      <c r="W5789">
        <f>IF(TelcoData2[[#This Row],[Churn]]="Yes",1,0)</f>
        <v>1</v>
      </c>
      <c r="X5789" t="str">
        <f>IF(TelcoData2[[#This Row],[tenure]]&lt;=12,"0-12 Months",
IF(TelcoData2[[#This Row],[tenure]]&lt;=24,"13-24 Months",
IF(TelcoData2[[#This Row],[tenure]]&lt;=36,"25-36 Months",
IF(TelcoData2[[#This Row],[tenure]]&lt;=48,"37-48 Months",
IF(TelcoData2[[#This Row],[tenure]]&lt;=60,"49-60 Months",
"61-72 Months")))))</f>
        <v>25-36 Months</v>
      </c>
    </row>
    <row r="5790" spans="1:24" x14ac:dyDescent="0.3">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s="5">
        <v>99.95</v>
      </c>
      <c r="U5790" t="s">
        <v>24</v>
      </c>
      <c r="V5790" s="5">
        <f>IFERROR(VALUE(TRIM(TelcoData2[[#This Row],[TotalCharges]])),"")</f>
        <v>99.95</v>
      </c>
      <c r="W5790">
        <f>IF(TelcoData2[[#This Row],[Churn]]="Yes",1,0)</f>
        <v>0</v>
      </c>
      <c r="X5790" t="str">
        <f>IF(TelcoData2[[#This Row],[tenure]]&lt;=12,"0-12 Months",
IF(TelcoData2[[#This Row],[tenure]]&lt;=24,"13-24 Months",
IF(TelcoData2[[#This Row],[tenure]]&lt;=36,"25-36 Months",
IF(TelcoData2[[#This Row],[tenure]]&lt;=48,"37-48 Months",
IF(TelcoData2[[#This Row],[tenure]]&lt;=60,"49-60 Months",
"61-72 Months")))))</f>
        <v>0-12 Months</v>
      </c>
    </row>
    <row r="5791" spans="1:24" x14ac:dyDescent="0.3">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s="5">
        <v>475.2</v>
      </c>
      <c r="U5791" t="s">
        <v>24</v>
      </c>
      <c r="V5791" s="5">
        <f>IFERROR(VALUE(TRIM(TelcoData2[[#This Row],[TotalCharges]])),"")</f>
        <v>475.2</v>
      </c>
      <c r="W5791">
        <f>IF(TelcoData2[[#This Row],[Churn]]="Yes",1,0)</f>
        <v>0</v>
      </c>
      <c r="X5791" t="str">
        <f>IF(TelcoData2[[#This Row],[tenure]]&lt;=12,"0-12 Months",
IF(TelcoData2[[#This Row],[tenure]]&lt;=24,"13-24 Months",
IF(TelcoData2[[#This Row],[tenure]]&lt;=36,"25-36 Months",
IF(TelcoData2[[#This Row],[tenure]]&lt;=48,"37-48 Months",
IF(TelcoData2[[#This Row],[tenure]]&lt;=60,"49-60 Months",
"61-72 Months")))))</f>
        <v>25-36 Months</v>
      </c>
    </row>
    <row r="5792" spans="1:24" x14ac:dyDescent="0.3">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s="5">
        <v>2036.55</v>
      </c>
      <c r="U5792" t="s">
        <v>24</v>
      </c>
      <c r="V5792" s="5">
        <f>IFERROR(VALUE(TRIM(TelcoData2[[#This Row],[TotalCharges]])),"")</f>
        <v>2036.55</v>
      </c>
      <c r="W5792">
        <f>IF(TelcoData2[[#This Row],[Churn]]="Yes",1,0)</f>
        <v>0</v>
      </c>
      <c r="X5792" t="str">
        <f>IF(TelcoData2[[#This Row],[tenure]]&lt;=12,"0-12 Months",
IF(TelcoData2[[#This Row],[tenure]]&lt;=24,"13-24 Months",
IF(TelcoData2[[#This Row],[tenure]]&lt;=36,"25-36 Months",
IF(TelcoData2[[#This Row],[tenure]]&lt;=48,"37-48 Months",
IF(TelcoData2[[#This Row],[tenure]]&lt;=60,"49-60 Months",
"61-72 Months")))))</f>
        <v>37-48 Months</v>
      </c>
    </row>
    <row r="5793" spans="1:24" x14ac:dyDescent="0.3">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s="5">
        <v>6444.05</v>
      </c>
      <c r="U5793" t="s">
        <v>24</v>
      </c>
      <c r="V5793" s="5">
        <f>IFERROR(VALUE(TRIM(TelcoData2[[#This Row],[TotalCharges]])),"")</f>
        <v>6444.05</v>
      </c>
      <c r="W5793">
        <f>IF(TelcoData2[[#This Row],[Churn]]="Yes",1,0)</f>
        <v>0</v>
      </c>
      <c r="X5793" t="str">
        <f>IF(TelcoData2[[#This Row],[tenure]]&lt;=12,"0-12 Months",
IF(TelcoData2[[#This Row],[tenure]]&lt;=24,"13-24 Months",
IF(TelcoData2[[#This Row],[tenure]]&lt;=36,"25-36 Months",
IF(TelcoData2[[#This Row],[tenure]]&lt;=48,"37-48 Months",
IF(TelcoData2[[#This Row],[tenure]]&lt;=60,"49-60 Months",
"61-72 Months")))))</f>
        <v>61-72 Months</v>
      </c>
    </row>
    <row r="5794" spans="1:24" x14ac:dyDescent="0.3">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s="5">
        <v>1426.75</v>
      </c>
      <c r="U5794" t="s">
        <v>23</v>
      </c>
      <c r="V5794" s="5">
        <f>IFERROR(VALUE(TRIM(TelcoData2[[#This Row],[TotalCharges]])),"")</f>
        <v>1426.75</v>
      </c>
      <c r="W5794">
        <f>IF(TelcoData2[[#This Row],[Churn]]="Yes",1,0)</f>
        <v>1</v>
      </c>
      <c r="X5794" t="str">
        <f>IF(TelcoData2[[#This Row],[tenure]]&lt;=12,"0-12 Months",
IF(TelcoData2[[#This Row],[tenure]]&lt;=24,"13-24 Months",
IF(TelcoData2[[#This Row],[tenure]]&lt;=36,"25-36 Months",
IF(TelcoData2[[#This Row],[tenure]]&lt;=48,"37-48 Months",
IF(TelcoData2[[#This Row],[tenure]]&lt;=60,"49-60 Months",
"61-72 Months")))))</f>
        <v>13-24 Months</v>
      </c>
    </row>
    <row r="5795" spans="1:24" x14ac:dyDescent="0.3">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s="5">
        <v>767.55</v>
      </c>
      <c r="U5795" t="s">
        <v>24</v>
      </c>
      <c r="V5795" s="5">
        <f>IFERROR(VALUE(TRIM(TelcoData2[[#This Row],[TotalCharges]])),"")</f>
        <v>767.55</v>
      </c>
      <c r="W5795">
        <f>IF(TelcoData2[[#This Row],[Churn]]="Yes",1,0)</f>
        <v>0</v>
      </c>
      <c r="X5795" t="str">
        <f>IF(TelcoData2[[#This Row],[tenure]]&lt;=12,"0-12 Months",
IF(TelcoData2[[#This Row],[tenure]]&lt;=24,"13-24 Months",
IF(TelcoData2[[#This Row],[tenure]]&lt;=36,"25-36 Months",
IF(TelcoData2[[#This Row],[tenure]]&lt;=48,"37-48 Months",
IF(TelcoData2[[#This Row],[tenure]]&lt;=60,"49-60 Months",
"61-72 Months")))))</f>
        <v>13-24 Months</v>
      </c>
    </row>
    <row r="5796" spans="1:24" x14ac:dyDescent="0.3">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s="5">
        <v>7932.5</v>
      </c>
      <c r="U5796" t="s">
        <v>24</v>
      </c>
      <c r="V5796" s="5">
        <f>IFERROR(VALUE(TRIM(TelcoData2[[#This Row],[TotalCharges]])),"")</f>
        <v>7932.5</v>
      </c>
      <c r="W5796">
        <f>IF(TelcoData2[[#This Row],[Churn]]="Yes",1,0)</f>
        <v>0</v>
      </c>
      <c r="X5796" t="str">
        <f>IF(TelcoData2[[#This Row],[tenure]]&lt;=12,"0-12 Months",
IF(TelcoData2[[#This Row],[tenure]]&lt;=24,"13-24 Months",
IF(TelcoData2[[#This Row],[tenure]]&lt;=36,"25-36 Months",
IF(TelcoData2[[#This Row],[tenure]]&lt;=48,"37-48 Months",
IF(TelcoData2[[#This Row],[tenure]]&lt;=60,"49-60 Months",
"61-72 Months")))))</f>
        <v>61-72 Months</v>
      </c>
    </row>
    <row r="5797" spans="1:24" x14ac:dyDescent="0.3">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s="5">
        <v>4040.65</v>
      </c>
      <c r="U5797" t="s">
        <v>24</v>
      </c>
      <c r="V5797" s="5">
        <f>IFERROR(VALUE(TRIM(TelcoData2[[#This Row],[TotalCharges]])),"")</f>
        <v>4040.65</v>
      </c>
      <c r="W5797">
        <f>IF(TelcoData2[[#This Row],[Churn]]="Yes",1,0)</f>
        <v>0</v>
      </c>
      <c r="X5797" t="str">
        <f>IF(TelcoData2[[#This Row],[tenure]]&lt;=12,"0-12 Months",
IF(TelcoData2[[#This Row],[tenure]]&lt;=24,"13-24 Months",
IF(TelcoData2[[#This Row],[tenure]]&lt;=36,"25-36 Months",
IF(TelcoData2[[#This Row],[tenure]]&lt;=48,"37-48 Months",
IF(TelcoData2[[#This Row],[tenure]]&lt;=60,"49-60 Months",
"61-72 Months")))))</f>
        <v>37-48 Months</v>
      </c>
    </row>
    <row r="5798" spans="1:24" x14ac:dyDescent="0.3">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s="5">
        <v>2768.65</v>
      </c>
      <c r="U5798" t="s">
        <v>24</v>
      </c>
      <c r="V5798" s="5">
        <f>IFERROR(VALUE(TRIM(TelcoData2[[#This Row],[TotalCharges]])),"")</f>
        <v>2768.65</v>
      </c>
      <c r="W5798">
        <f>IF(TelcoData2[[#This Row],[Churn]]="Yes",1,0)</f>
        <v>0</v>
      </c>
      <c r="X5798" t="str">
        <f>IF(TelcoData2[[#This Row],[tenure]]&lt;=12,"0-12 Months",
IF(TelcoData2[[#This Row],[tenure]]&lt;=24,"13-24 Months",
IF(TelcoData2[[#This Row],[tenure]]&lt;=36,"25-36 Months",
IF(TelcoData2[[#This Row],[tenure]]&lt;=48,"37-48 Months",
IF(TelcoData2[[#This Row],[tenure]]&lt;=60,"49-60 Months",
"61-72 Months")))))</f>
        <v>37-48 Months</v>
      </c>
    </row>
    <row r="5799" spans="1:24" x14ac:dyDescent="0.3">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s="5">
        <v>1672.35</v>
      </c>
      <c r="U5799" t="s">
        <v>24</v>
      </c>
      <c r="V5799" s="5">
        <f>IFERROR(VALUE(TRIM(TelcoData2[[#This Row],[TotalCharges]])),"")</f>
        <v>1672.35</v>
      </c>
      <c r="W5799">
        <f>IF(TelcoData2[[#This Row],[Churn]]="Yes",1,0)</f>
        <v>0</v>
      </c>
      <c r="X5799" t="str">
        <f>IF(TelcoData2[[#This Row],[tenure]]&lt;=12,"0-12 Months",
IF(TelcoData2[[#This Row],[tenure]]&lt;=24,"13-24 Months",
IF(TelcoData2[[#This Row],[tenure]]&lt;=36,"25-36 Months",
IF(TelcoData2[[#This Row],[tenure]]&lt;=48,"37-48 Months",
IF(TelcoData2[[#This Row],[tenure]]&lt;=60,"49-60 Months",
"61-72 Months")))))</f>
        <v>13-24 Months</v>
      </c>
    </row>
    <row r="5800" spans="1:24" x14ac:dyDescent="0.3">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s="5">
        <v>474.8</v>
      </c>
      <c r="U5800" t="s">
        <v>23</v>
      </c>
      <c r="V5800" s="5">
        <f>IFERROR(VALUE(TRIM(TelcoData2[[#This Row],[TotalCharges]])),"")</f>
        <v>474.8</v>
      </c>
      <c r="W5800">
        <f>IF(TelcoData2[[#This Row],[Churn]]="Yes",1,0)</f>
        <v>1</v>
      </c>
      <c r="X5800" t="str">
        <f>IF(TelcoData2[[#This Row],[tenure]]&lt;=12,"0-12 Months",
IF(TelcoData2[[#This Row],[tenure]]&lt;=24,"13-24 Months",
IF(TelcoData2[[#This Row],[tenure]]&lt;=36,"25-36 Months",
IF(TelcoData2[[#This Row],[tenure]]&lt;=48,"37-48 Months",
IF(TelcoData2[[#This Row],[tenure]]&lt;=60,"49-60 Months",
"61-72 Months")))))</f>
        <v>0-12 Months</v>
      </c>
    </row>
    <row r="5801" spans="1:24" x14ac:dyDescent="0.3">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s="5">
        <v>446.1</v>
      </c>
      <c r="U5801" t="s">
        <v>23</v>
      </c>
      <c r="V5801" s="5">
        <f>IFERROR(VALUE(TRIM(TelcoData2[[#This Row],[TotalCharges]])),"")</f>
        <v>446.1</v>
      </c>
      <c r="W5801">
        <f>IF(TelcoData2[[#This Row],[Churn]]="Yes",1,0)</f>
        <v>1</v>
      </c>
      <c r="X5801" t="str">
        <f>IF(TelcoData2[[#This Row],[tenure]]&lt;=12,"0-12 Months",
IF(TelcoData2[[#This Row],[tenure]]&lt;=24,"13-24 Months",
IF(TelcoData2[[#This Row],[tenure]]&lt;=36,"25-36 Months",
IF(TelcoData2[[#This Row],[tenure]]&lt;=48,"37-48 Months",
IF(TelcoData2[[#This Row],[tenure]]&lt;=60,"49-60 Months",
"61-72 Months")))))</f>
        <v>13-24 Months</v>
      </c>
    </row>
    <row r="5802" spans="1:24" x14ac:dyDescent="0.3">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s="5">
        <v>1345.65</v>
      </c>
      <c r="U5802" t="s">
        <v>24</v>
      </c>
      <c r="V5802" s="5">
        <f>IFERROR(VALUE(TRIM(TelcoData2[[#This Row],[TotalCharges]])),"")</f>
        <v>1345.65</v>
      </c>
      <c r="W5802">
        <f>IF(TelcoData2[[#This Row],[Churn]]="Yes",1,0)</f>
        <v>0</v>
      </c>
      <c r="X5802" t="str">
        <f>IF(TelcoData2[[#This Row],[tenure]]&lt;=12,"0-12 Months",
IF(TelcoData2[[#This Row],[tenure]]&lt;=24,"13-24 Months",
IF(TelcoData2[[#This Row],[tenure]]&lt;=36,"25-36 Months",
IF(TelcoData2[[#This Row],[tenure]]&lt;=48,"37-48 Months",
IF(TelcoData2[[#This Row],[tenure]]&lt;=60,"49-60 Months",
"61-72 Months")))))</f>
        <v>13-24 Months</v>
      </c>
    </row>
    <row r="5803" spans="1:24" x14ac:dyDescent="0.3">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s="5">
        <v>2425.4</v>
      </c>
      <c r="U5803" t="s">
        <v>24</v>
      </c>
      <c r="V5803" s="5">
        <f>IFERROR(VALUE(TRIM(TelcoData2[[#This Row],[TotalCharges]])),"")</f>
        <v>2425.4</v>
      </c>
      <c r="W5803">
        <f>IF(TelcoData2[[#This Row],[Churn]]="Yes",1,0)</f>
        <v>0</v>
      </c>
      <c r="X5803" t="str">
        <f>IF(TelcoData2[[#This Row],[tenure]]&lt;=12,"0-12 Months",
IF(TelcoData2[[#This Row],[tenure]]&lt;=24,"13-24 Months",
IF(TelcoData2[[#This Row],[tenure]]&lt;=36,"25-36 Months",
IF(TelcoData2[[#This Row],[tenure]]&lt;=48,"37-48 Months",
IF(TelcoData2[[#This Row],[tenure]]&lt;=60,"49-60 Months",
"61-72 Months")))))</f>
        <v>25-36 Months</v>
      </c>
    </row>
    <row r="5804" spans="1:24" x14ac:dyDescent="0.3">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s="5">
        <v>2077.9499999999998</v>
      </c>
      <c r="U5804" t="s">
        <v>24</v>
      </c>
      <c r="V5804" s="5">
        <f>IFERROR(VALUE(TRIM(TelcoData2[[#This Row],[TotalCharges]])),"")</f>
        <v>2077.9499999999998</v>
      </c>
      <c r="W5804">
        <f>IF(TelcoData2[[#This Row],[Churn]]="Yes",1,0)</f>
        <v>0</v>
      </c>
      <c r="X5804" t="str">
        <f>IF(TelcoData2[[#This Row],[tenure]]&lt;=12,"0-12 Months",
IF(TelcoData2[[#This Row],[tenure]]&lt;=24,"13-24 Months",
IF(TelcoData2[[#This Row],[tenure]]&lt;=36,"25-36 Months",
IF(TelcoData2[[#This Row],[tenure]]&lt;=48,"37-48 Months",
IF(TelcoData2[[#This Row],[tenure]]&lt;=60,"49-60 Months",
"61-72 Months")))))</f>
        <v>37-48 Months</v>
      </c>
    </row>
    <row r="5805" spans="1:24" x14ac:dyDescent="0.3">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s="5">
        <v>416.3</v>
      </c>
      <c r="U5805" t="s">
        <v>23</v>
      </c>
      <c r="V5805" s="5">
        <f>IFERROR(VALUE(TRIM(TelcoData2[[#This Row],[TotalCharges]])),"")</f>
        <v>416.3</v>
      </c>
      <c r="W5805">
        <f>IF(TelcoData2[[#This Row],[Churn]]="Yes",1,0)</f>
        <v>1</v>
      </c>
      <c r="X5805" t="str">
        <f>IF(TelcoData2[[#This Row],[tenure]]&lt;=12,"0-12 Months",
IF(TelcoData2[[#This Row],[tenure]]&lt;=24,"13-24 Months",
IF(TelcoData2[[#This Row],[tenure]]&lt;=36,"25-36 Months",
IF(TelcoData2[[#This Row],[tenure]]&lt;=48,"37-48 Months",
IF(TelcoData2[[#This Row],[tenure]]&lt;=60,"49-60 Months",
"61-72 Months")))))</f>
        <v>0-12 Months</v>
      </c>
    </row>
    <row r="5806" spans="1:24" x14ac:dyDescent="0.3">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s="5">
        <v>1663.5</v>
      </c>
      <c r="U5806" t="s">
        <v>24</v>
      </c>
      <c r="V5806" s="5">
        <f>IFERROR(VALUE(TRIM(TelcoData2[[#This Row],[TotalCharges]])),"")</f>
        <v>1663.5</v>
      </c>
      <c r="W5806">
        <f>IF(TelcoData2[[#This Row],[Churn]]="Yes",1,0)</f>
        <v>0</v>
      </c>
      <c r="X5806" t="str">
        <f>IF(TelcoData2[[#This Row],[tenure]]&lt;=12,"0-12 Months",
IF(TelcoData2[[#This Row],[tenure]]&lt;=24,"13-24 Months",
IF(TelcoData2[[#This Row],[tenure]]&lt;=36,"25-36 Months",
IF(TelcoData2[[#This Row],[tenure]]&lt;=48,"37-48 Months",
IF(TelcoData2[[#This Row],[tenure]]&lt;=60,"49-60 Months",
"61-72 Months")))))</f>
        <v>61-72 Months</v>
      </c>
    </row>
    <row r="5807" spans="1:24" x14ac:dyDescent="0.3">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s="5">
        <v>1286.05</v>
      </c>
      <c r="U5807" t="s">
        <v>24</v>
      </c>
      <c r="V5807" s="5">
        <f>IFERROR(VALUE(TRIM(TelcoData2[[#This Row],[TotalCharges]])),"")</f>
        <v>1286.05</v>
      </c>
      <c r="W5807">
        <f>IF(TelcoData2[[#This Row],[Churn]]="Yes",1,0)</f>
        <v>0</v>
      </c>
      <c r="X5807" t="str">
        <f>IF(TelcoData2[[#This Row],[tenure]]&lt;=12,"0-12 Months",
IF(TelcoData2[[#This Row],[tenure]]&lt;=24,"13-24 Months",
IF(TelcoData2[[#This Row],[tenure]]&lt;=36,"25-36 Months",
IF(TelcoData2[[#This Row],[tenure]]&lt;=48,"37-48 Months",
IF(TelcoData2[[#This Row],[tenure]]&lt;=60,"49-60 Months",
"61-72 Months")))))</f>
        <v>13-24 Months</v>
      </c>
    </row>
    <row r="5808" spans="1:24" x14ac:dyDescent="0.3">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s="5">
        <v>35.85</v>
      </c>
      <c r="U5808" t="s">
        <v>23</v>
      </c>
      <c r="V5808" s="5">
        <f>IFERROR(VALUE(TRIM(TelcoData2[[#This Row],[TotalCharges]])),"")</f>
        <v>35.85</v>
      </c>
      <c r="W5808">
        <f>IF(TelcoData2[[#This Row],[Churn]]="Yes",1,0)</f>
        <v>1</v>
      </c>
      <c r="X5808" t="str">
        <f>IF(TelcoData2[[#This Row],[tenure]]&lt;=12,"0-12 Months",
IF(TelcoData2[[#This Row],[tenure]]&lt;=24,"13-24 Months",
IF(TelcoData2[[#This Row],[tenure]]&lt;=36,"25-36 Months",
IF(TelcoData2[[#This Row],[tenure]]&lt;=48,"37-48 Months",
IF(TelcoData2[[#This Row],[tenure]]&lt;=60,"49-60 Months",
"61-72 Months")))))</f>
        <v>0-12 Months</v>
      </c>
    </row>
    <row r="5809" spans="1:24" x14ac:dyDescent="0.3">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s="5">
        <v>1094.3499999999999</v>
      </c>
      <c r="U5809" t="s">
        <v>24</v>
      </c>
      <c r="V5809" s="5">
        <f>IFERROR(VALUE(TRIM(TelcoData2[[#This Row],[TotalCharges]])),"")</f>
        <v>1094.3499999999999</v>
      </c>
      <c r="W5809">
        <f>IF(TelcoData2[[#This Row],[Churn]]="Yes",1,0)</f>
        <v>0</v>
      </c>
      <c r="X5809" t="str">
        <f>IF(TelcoData2[[#This Row],[tenure]]&lt;=12,"0-12 Months",
IF(TelcoData2[[#This Row],[tenure]]&lt;=24,"13-24 Months",
IF(TelcoData2[[#This Row],[tenure]]&lt;=36,"25-36 Months",
IF(TelcoData2[[#This Row],[tenure]]&lt;=48,"37-48 Months",
IF(TelcoData2[[#This Row],[tenure]]&lt;=60,"49-60 Months",
"61-72 Months")))))</f>
        <v>49-60 Months</v>
      </c>
    </row>
    <row r="5810" spans="1:24" x14ac:dyDescent="0.3">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s="5">
        <v>7719.5</v>
      </c>
      <c r="U5810" t="s">
        <v>24</v>
      </c>
      <c r="V5810" s="5">
        <f>IFERROR(VALUE(TRIM(TelcoData2[[#This Row],[TotalCharges]])),"")</f>
        <v>7719.5</v>
      </c>
      <c r="W5810">
        <f>IF(TelcoData2[[#This Row],[Churn]]="Yes",1,0)</f>
        <v>0</v>
      </c>
      <c r="X5810" t="str">
        <f>IF(TelcoData2[[#This Row],[tenure]]&lt;=12,"0-12 Months",
IF(TelcoData2[[#This Row],[tenure]]&lt;=24,"13-24 Months",
IF(TelcoData2[[#This Row],[tenure]]&lt;=36,"25-36 Months",
IF(TelcoData2[[#This Row],[tenure]]&lt;=48,"37-48 Months",
IF(TelcoData2[[#This Row],[tenure]]&lt;=60,"49-60 Months",
"61-72 Months")))))</f>
        <v>61-72 Months</v>
      </c>
    </row>
    <row r="5811" spans="1:24" x14ac:dyDescent="0.3">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s="5">
        <v>514.6</v>
      </c>
      <c r="U5811" t="s">
        <v>24</v>
      </c>
      <c r="V5811" s="5">
        <f>IFERROR(VALUE(TRIM(TelcoData2[[#This Row],[TotalCharges]])),"")</f>
        <v>514.6</v>
      </c>
      <c r="W5811">
        <f>IF(TelcoData2[[#This Row],[Churn]]="Yes",1,0)</f>
        <v>0</v>
      </c>
      <c r="X5811" t="str">
        <f>IF(TelcoData2[[#This Row],[tenure]]&lt;=12,"0-12 Months",
IF(TelcoData2[[#This Row],[tenure]]&lt;=24,"13-24 Months",
IF(TelcoData2[[#This Row],[tenure]]&lt;=36,"25-36 Months",
IF(TelcoData2[[#This Row],[tenure]]&lt;=48,"37-48 Months",
IF(TelcoData2[[#This Row],[tenure]]&lt;=60,"49-60 Months",
"61-72 Months")))))</f>
        <v>0-12 Months</v>
      </c>
    </row>
    <row r="5812" spans="1:24" x14ac:dyDescent="0.3">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s="5">
        <v>1451.6</v>
      </c>
      <c r="U5812" t="s">
        <v>23</v>
      </c>
      <c r="V5812" s="5">
        <f>IFERROR(VALUE(TRIM(TelcoData2[[#This Row],[TotalCharges]])),"")</f>
        <v>1451.6</v>
      </c>
      <c r="W5812">
        <f>IF(TelcoData2[[#This Row],[Churn]]="Yes",1,0)</f>
        <v>1</v>
      </c>
      <c r="X5812" t="str">
        <f>IF(TelcoData2[[#This Row],[tenure]]&lt;=12,"0-12 Months",
IF(TelcoData2[[#This Row],[tenure]]&lt;=24,"13-24 Months",
IF(TelcoData2[[#This Row],[tenure]]&lt;=36,"25-36 Months",
IF(TelcoData2[[#This Row],[tenure]]&lt;=48,"37-48 Months",
IF(TelcoData2[[#This Row],[tenure]]&lt;=60,"49-60 Months",
"61-72 Months")))))</f>
        <v>13-24 Months</v>
      </c>
    </row>
    <row r="5813" spans="1:24" x14ac:dyDescent="0.3">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s="5">
        <v>4932.5</v>
      </c>
      <c r="U5813" t="s">
        <v>24</v>
      </c>
      <c r="V5813" s="5">
        <f>IFERROR(VALUE(TRIM(TelcoData2[[#This Row],[TotalCharges]])),"")</f>
        <v>4932.5</v>
      </c>
      <c r="W5813">
        <f>IF(TelcoData2[[#This Row],[Churn]]="Yes",1,0)</f>
        <v>0</v>
      </c>
      <c r="X5813" t="str">
        <f>IF(TelcoData2[[#This Row],[tenure]]&lt;=12,"0-12 Months",
IF(TelcoData2[[#This Row],[tenure]]&lt;=24,"13-24 Months",
IF(TelcoData2[[#This Row],[tenure]]&lt;=36,"25-36 Months",
IF(TelcoData2[[#This Row],[tenure]]&lt;=48,"37-48 Months",
IF(TelcoData2[[#This Row],[tenure]]&lt;=60,"49-60 Months",
"61-72 Months")))))</f>
        <v>61-72 Months</v>
      </c>
    </row>
    <row r="5814" spans="1:24" x14ac:dyDescent="0.3">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s="5">
        <v>71</v>
      </c>
      <c r="U5814" t="s">
        <v>23</v>
      </c>
      <c r="V5814" s="5">
        <f>IFERROR(VALUE(TRIM(TelcoData2[[#This Row],[TotalCharges]])),"")</f>
        <v>71</v>
      </c>
      <c r="W5814">
        <f>IF(TelcoData2[[#This Row],[Churn]]="Yes",1,0)</f>
        <v>1</v>
      </c>
      <c r="X5814" t="str">
        <f>IF(TelcoData2[[#This Row],[tenure]]&lt;=12,"0-12 Months",
IF(TelcoData2[[#This Row],[tenure]]&lt;=24,"13-24 Months",
IF(TelcoData2[[#This Row],[tenure]]&lt;=36,"25-36 Months",
IF(TelcoData2[[#This Row],[tenure]]&lt;=48,"37-48 Months",
IF(TelcoData2[[#This Row],[tenure]]&lt;=60,"49-60 Months",
"61-72 Months")))))</f>
        <v>0-12 Months</v>
      </c>
    </row>
    <row r="5815" spans="1:24" x14ac:dyDescent="0.3">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s="5">
        <v>5443.65</v>
      </c>
      <c r="U5815" t="s">
        <v>24</v>
      </c>
      <c r="V5815" s="5">
        <f>IFERROR(VALUE(TRIM(TelcoData2[[#This Row],[TotalCharges]])),"")</f>
        <v>5443.65</v>
      </c>
      <c r="W5815">
        <f>IF(TelcoData2[[#This Row],[Churn]]="Yes",1,0)</f>
        <v>0</v>
      </c>
      <c r="X5815" t="str">
        <f>IF(TelcoData2[[#This Row],[tenure]]&lt;=12,"0-12 Months",
IF(TelcoData2[[#This Row],[tenure]]&lt;=24,"13-24 Months",
IF(TelcoData2[[#This Row],[tenure]]&lt;=36,"25-36 Months",
IF(TelcoData2[[#This Row],[tenure]]&lt;=48,"37-48 Months",
IF(TelcoData2[[#This Row],[tenure]]&lt;=60,"49-60 Months",
"61-72 Months")))))</f>
        <v>37-48 Months</v>
      </c>
    </row>
    <row r="5816" spans="1:24" x14ac:dyDescent="0.3">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s="5">
        <v>330.25</v>
      </c>
      <c r="U5816" t="s">
        <v>24</v>
      </c>
      <c r="V5816" s="5">
        <f>IFERROR(VALUE(TRIM(TelcoData2[[#This Row],[TotalCharges]])),"")</f>
        <v>330.25</v>
      </c>
      <c r="W5816">
        <f>IF(TelcoData2[[#This Row],[Churn]]="Yes",1,0)</f>
        <v>0</v>
      </c>
      <c r="X5816" t="str">
        <f>IF(TelcoData2[[#This Row],[tenure]]&lt;=12,"0-12 Months",
IF(TelcoData2[[#This Row],[tenure]]&lt;=24,"13-24 Months",
IF(TelcoData2[[#This Row],[tenure]]&lt;=36,"25-36 Months",
IF(TelcoData2[[#This Row],[tenure]]&lt;=48,"37-48 Months",
IF(TelcoData2[[#This Row],[tenure]]&lt;=60,"49-60 Months",
"61-72 Months")))))</f>
        <v>13-24 Months</v>
      </c>
    </row>
    <row r="5817" spans="1:24" x14ac:dyDescent="0.3">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s="5">
        <v>746.5</v>
      </c>
      <c r="U5817" t="s">
        <v>23</v>
      </c>
      <c r="V5817" s="5">
        <f>IFERROR(VALUE(TRIM(TelcoData2[[#This Row],[TotalCharges]])),"")</f>
        <v>746.5</v>
      </c>
      <c r="W5817">
        <f>IF(TelcoData2[[#This Row],[Churn]]="Yes",1,0)</f>
        <v>1</v>
      </c>
      <c r="X5817" t="str">
        <f>IF(TelcoData2[[#This Row],[tenure]]&lt;=12,"0-12 Months",
IF(TelcoData2[[#This Row],[tenure]]&lt;=24,"13-24 Months",
IF(TelcoData2[[#This Row],[tenure]]&lt;=36,"25-36 Months",
IF(TelcoData2[[#This Row],[tenure]]&lt;=48,"37-48 Months",
IF(TelcoData2[[#This Row],[tenure]]&lt;=60,"49-60 Months",
"61-72 Months")))))</f>
        <v>0-12 Months</v>
      </c>
    </row>
    <row r="5818" spans="1:24" x14ac:dyDescent="0.3">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s="5">
        <v>122.7</v>
      </c>
      <c r="U5818" t="s">
        <v>24</v>
      </c>
      <c r="V5818" s="5">
        <f>IFERROR(VALUE(TRIM(TelcoData2[[#This Row],[TotalCharges]])),"")</f>
        <v>122.7</v>
      </c>
      <c r="W5818">
        <f>IF(TelcoData2[[#This Row],[Churn]]="Yes",1,0)</f>
        <v>0</v>
      </c>
      <c r="X5818" t="str">
        <f>IF(TelcoData2[[#This Row],[tenure]]&lt;=12,"0-12 Months",
IF(TelcoData2[[#This Row],[tenure]]&lt;=24,"13-24 Months",
IF(TelcoData2[[#This Row],[tenure]]&lt;=36,"25-36 Months",
IF(TelcoData2[[#This Row],[tenure]]&lt;=48,"37-48 Months",
IF(TelcoData2[[#This Row],[tenure]]&lt;=60,"49-60 Months",
"61-72 Months")))))</f>
        <v>0-12 Months</v>
      </c>
    </row>
    <row r="5819" spans="1:24" x14ac:dyDescent="0.3">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s="5">
        <v>44.4</v>
      </c>
      <c r="U5819" t="s">
        <v>23</v>
      </c>
      <c r="V5819" s="5">
        <f>IFERROR(VALUE(TRIM(TelcoData2[[#This Row],[TotalCharges]])),"")</f>
        <v>44.4</v>
      </c>
      <c r="W5819">
        <f>IF(TelcoData2[[#This Row],[Churn]]="Yes",1,0)</f>
        <v>1</v>
      </c>
      <c r="X5819" t="str">
        <f>IF(TelcoData2[[#This Row],[tenure]]&lt;=12,"0-12 Months",
IF(TelcoData2[[#This Row],[tenure]]&lt;=24,"13-24 Months",
IF(TelcoData2[[#This Row],[tenure]]&lt;=36,"25-36 Months",
IF(TelcoData2[[#This Row],[tenure]]&lt;=48,"37-48 Months",
IF(TelcoData2[[#This Row],[tenure]]&lt;=60,"49-60 Months",
"61-72 Months")))))</f>
        <v>0-12 Months</v>
      </c>
    </row>
    <row r="5820" spans="1:24" x14ac:dyDescent="0.3">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s="5">
        <v>6631.85</v>
      </c>
      <c r="U5820" t="s">
        <v>24</v>
      </c>
      <c r="V5820" s="5">
        <f>IFERROR(VALUE(TRIM(TelcoData2[[#This Row],[TotalCharges]])),"")</f>
        <v>6631.85</v>
      </c>
      <c r="W5820">
        <f>IF(TelcoData2[[#This Row],[Churn]]="Yes",1,0)</f>
        <v>0</v>
      </c>
      <c r="X5820" t="str">
        <f>IF(TelcoData2[[#This Row],[tenure]]&lt;=12,"0-12 Months",
IF(TelcoData2[[#This Row],[tenure]]&lt;=24,"13-24 Months",
IF(TelcoData2[[#This Row],[tenure]]&lt;=36,"25-36 Months",
IF(TelcoData2[[#This Row],[tenure]]&lt;=48,"37-48 Months",
IF(TelcoData2[[#This Row],[tenure]]&lt;=60,"49-60 Months",
"61-72 Months")))))</f>
        <v>61-72 Months</v>
      </c>
    </row>
    <row r="5821" spans="1:24" x14ac:dyDescent="0.3">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s="5">
        <v>8250</v>
      </c>
      <c r="U5821" t="s">
        <v>24</v>
      </c>
      <c r="V5821" s="5">
        <f>IFERROR(VALUE(TRIM(TelcoData2[[#This Row],[TotalCharges]])),"")</f>
        <v>8250</v>
      </c>
      <c r="W5821">
        <f>IF(TelcoData2[[#This Row],[Churn]]="Yes",1,0)</f>
        <v>0</v>
      </c>
      <c r="X5821" t="str">
        <f>IF(TelcoData2[[#This Row],[tenure]]&lt;=12,"0-12 Months",
IF(TelcoData2[[#This Row],[tenure]]&lt;=24,"13-24 Months",
IF(TelcoData2[[#This Row],[tenure]]&lt;=36,"25-36 Months",
IF(TelcoData2[[#This Row],[tenure]]&lt;=48,"37-48 Months",
IF(TelcoData2[[#This Row],[tenure]]&lt;=60,"49-60 Months",
"61-72 Months")))))</f>
        <v>61-72 Months</v>
      </c>
    </row>
    <row r="5822" spans="1:24" x14ac:dyDescent="0.3">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s="5">
        <v>3561.15</v>
      </c>
      <c r="U5822" t="s">
        <v>24</v>
      </c>
      <c r="V5822" s="5">
        <f>IFERROR(VALUE(TRIM(TelcoData2[[#This Row],[TotalCharges]])),"")</f>
        <v>3561.15</v>
      </c>
      <c r="W5822">
        <f>IF(TelcoData2[[#This Row],[Churn]]="Yes",1,0)</f>
        <v>0</v>
      </c>
      <c r="X5822" t="str">
        <f>IF(TelcoData2[[#This Row],[tenure]]&lt;=12,"0-12 Months",
IF(TelcoData2[[#This Row],[tenure]]&lt;=24,"13-24 Months",
IF(TelcoData2[[#This Row],[tenure]]&lt;=36,"25-36 Months",
IF(TelcoData2[[#This Row],[tenure]]&lt;=48,"37-48 Months",
IF(TelcoData2[[#This Row],[tenure]]&lt;=60,"49-60 Months",
"61-72 Months")))))</f>
        <v>49-60 Months</v>
      </c>
    </row>
    <row r="5823" spans="1:24" x14ac:dyDescent="0.3">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s="5">
        <v>1763.55</v>
      </c>
      <c r="U5823" t="s">
        <v>24</v>
      </c>
      <c r="V5823" s="5">
        <f>IFERROR(VALUE(TRIM(TelcoData2[[#This Row],[TotalCharges]])),"")</f>
        <v>1763.55</v>
      </c>
      <c r="W5823">
        <f>IF(TelcoData2[[#This Row],[Churn]]="Yes",1,0)</f>
        <v>0</v>
      </c>
      <c r="X5823" t="str">
        <f>IF(TelcoData2[[#This Row],[tenure]]&lt;=12,"0-12 Months",
IF(TelcoData2[[#This Row],[tenure]]&lt;=24,"13-24 Months",
IF(TelcoData2[[#This Row],[tenure]]&lt;=36,"25-36 Months",
IF(TelcoData2[[#This Row],[tenure]]&lt;=48,"37-48 Months",
IF(TelcoData2[[#This Row],[tenure]]&lt;=60,"49-60 Months",
"61-72 Months")))))</f>
        <v>61-72 Months</v>
      </c>
    </row>
    <row r="5824" spans="1:24" x14ac:dyDescent="0.3">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s="5">
        <v>2419</v>
      </c>
      <c r="U5824" t="s">
        <v>24</v>
      </c>
      <c r="V5824" s="5">
        <f>IFERROR(VALUE(TRIM(TelcoData2[[#This Row],[TotalCharges]])),"")</f>
        <v>2419</v>
      </c>
      <c r="W5824">
        <f>IF(TelcoData2[[#This Row],[Churn]]="Yes",1,0)</f>
        <v>0</v>
      </c>
      <c r="X5824" t="str">
        <f>IF(TelcoData2[[#This Row],[tenure]]&lt;=12,"0-12 Months",
IF(TelcoData2[[#This Row],[tenure]]&lt;=24,"13-24 Months",
IF(TelcoData2[[#This Row],[tenure]]&lt;=36,"25-36 Months",
IF(TelcoData2[[#This Row],[tenure]]&lt;=48,"37-48 Months",
IF(TelcoData2[[#This Row],[tenure]]&lt;=60,"49-60 Months",
"61-72 Months")))))</f>
        <v>25-36 Months</v>
      </c>
    </row>
    <row r="5825" spans="1:24" x14ac:dyDescent="0.3">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s="5">
        <v>470.2</v>
      </c>
      <c r="U5825" t="s">
        <v>24</v>
      </c>
      <c r="V5825" s="5">
        <f>IFERROR(VALUE(TRIM(TelcoData2[[#This Row],[TotalCharges]])),"")</f>
        <v>470.2</v>
      </c>
      <c r="W5825">
        <f>IF(TelcoData2[[#This Row],[Churn]]="Yes",1,0)</f>
        <v>0</v>
      </c>
      <c r="X5825" t="str">
        <f>IF(TelcoData2[[#This Row],[tenure]]&lt;=12,"0-12 Months",
IF(TelcoData2[[#This Row],[tenure]]&lt;=24,"13-24 Months",
IF(TelcoData2[[#This Row],[tenure]]&lt;=36,"25-36 Months",
IF(TelcoData2[[#This Row],[tenure]]&lt;=48,"37-48 Months",
IF(TelcoData2[[#This Row],[tenure]]&lt;=60,"49-60 Months",
"61-72 Months")))))</f>
        <v>13-24 Months</v>
      </c>
    </row>
    <row r="5826" spans="1:24" x14ac:dyDescent="0.3">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s="5">
        <v>5234.95</v>
      </c>
      <c r="U5826" t="s">
        <v>24</v>
      </c>
      <c r="V5826" s="5">
        <f>IFERROR(VALUE(TRIM(TelcoData2[[#This Row],[TotalCharges]])),"")</f>
        <v>5234.95</v>
      </c>
      <c r="W5826">
        <f>IF(TelcoData2[[#This Row],[Churn]]="Yes",1,0)</f>
        <v>0</v>
      </c>
      <c r="X5826" t="str">
        <f>IF(TelcoData2[[#This Row],[tenure]]&lt;=12,"0-12 Months",
IF(TelcoData2[[#This Row],[tenure]]&lt;=24,"13-24 Months",
IF(TelcoData2[[#This Row],[tenure]]&lt;=36,"25-36 Months",
IF(TelcoData2[[#This Row],[tenure]]&lt;=48,"37-48 Months",
IF(TelcoData2[[#This Row],[tenure]]&lt;=60,"49-60 Months",
"61-72 Months")))))</f>
        <v>61-72 Months</v>
      </c>
    </row>
    <row r="5827" spans="1:24" x14ac:dyDescent="0.3">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s="5">
        <v>70.3</v>
      </c>
      <c r="U5827" t="s">
        <v>23</v>
      </c>
      <c r="V5827" s="5">
        <f>IFERROR(VALUE(TRIM(TelcoData2[[#This Row],[TotalCharges]])),"")</f>
        <v>70.3</v>
      </c>
      <c r="W5827">
        <f>IF(TelcoData2[[#This Row],[Churn]]="Yes",1,0)</f>
        <v>1</v>
      </c>
      <c r="X5827" t="str">
        <f>IF(TelcoData2[[#This Row],[tenure]]&lt;=12,"0-12 Months",
IF(TelcoData2[[#This Row],[tenure]]&lt;=24,"13-24 Months",
IF(TelcoData2[[#This Row],[tenure]]&lt;=36,"25-36 Months",
IF(TelcoData2[[#This Row],[tenure]]&lt;=48,"37-48 Months",
IF(TelcoData2[[#This Row],[tenure]]&lt;=60,"49-60 Months",
"61-72 Months")))))</f>
        <v>0-12 Months</v>
      </c>
    </row>
    <row r="5828" spans="1:24" x14ac:dyDescent="0.3">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s="5">
        <v>79.349999999999994</v>
      </c>
      <c r="U5828" t="s">
        <v>23</v>
      </c>
      <c r="V5828" s="5">
        <f>IFERROR(VALUE(TRIM(TelcoData2[[#This Row],[TotalCharges]])),"")</f>
        <v>79.349999999999994</v>
      </c>
      <c r="W5828">
        <f>IF(TelcoData2[[#This Row],[Churn]]="Yes",1,0)</f>
        <v>1</v>
      </c>
      <c r="X5828" t="str">
        <f>IF(TelcoData2[[#This Row],[tenure]]&lt;=12,"0-12 Months",
IF(TelcoData2[[#This Row],[tenure]]&lt;=24,"13-24 Months",
IF(TelcoData2[[#This Row],[tenure]]&lt;=36,"25-36 Months",
IF(TelcoData2[[#This Row],[tenure]]&lt;=48,"37-48 Months",
IF(TelcoData2[[#This Row],[tenure]]&lt;=60,"49-60 Months",
"61-72 Months")))))</f>
        <v>0-12 Months</v>
      </c>
    </row>
    <row r="5829" spans="1:24" x14ac:dyDescent="0.3">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s="5">
        <v>3097</v>
      </c>
      <c r="U5829" t="s">
        <v>24</v>
      </c>
      <c r="V5829" s="5">
        <f>IFERROR(VALUE(TRIM(TelcoData2[[#This Row],[TotalCharges]])),"")</f>
        <v>3097</v>
      </c>
      <c r="W5829">
        <f>IF(TelcoData2[[#This Row],[Churn]]="Yes",1,0)</f>
        <v>0</v>
      </c>
      <c r="X5829" t="str">
        <f>IF(TelcoData2[[#This Row],[tenure]]&lt;=12,"0-12 Months",
IF(TelcoData2[[#This Row],[tenure]]&lt;=24,"13-24 Months",
IF(TelcoData2[[#This Row],[tenure]]&lt;=36,"25-36 Months",
IF(TelcoData2[[#This Row],[tenure]]&lt;=48,"37-48 Months",
IF(TelcoData2[[#This Row],[tenure]]&lt;=60,"49-60 Months",
"61-72 Months")))))</f>
        <v>25-36 Months</v>
      </c>
    </row>
    <row r="5830" spans="1:24" x14ac:dyDescent="0.3">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s="5">
        <v>1709.1</v>
      </c>
      <c r="U5830" t="s">
        <v>24</v>
      </c>
      <c r="V5830" s="5">
        <f>IFERROR(VALUE(TRIM(TelcoData2[[#This Row],[TotalCharges]])),"")</f>
        <v>1709.1</v>
      </c>
      <c r="W5830">
        <f>IF(TelcoData2[[#This Row],[Churn]]="Yes",1,0)</f>
        <v>0</v>
      </c>
      <c r="X5830" t="str">
        <f>IF(TelcoData2[[#This Row],[tenure]]&lt;=12,"0-12 Months",
IF(TelcoData2[[#This Row],[tenure]]&lt;=24,"13-24 Months",
IF(TelcoData2[[#This Row],[tenure]]&lt;=36,"25-36 Months",
IF(TelcoData2[[#This Row],[tenure]]&lt;=48,"37-48 Months",
IF(TelcoData2[[#This Row],[tenure]]&lt;=60,"49-60 Months",
"61-72 Months")))))</f>
        <v>61-72 Months</v>
      </c>
    </row>
    <row r="5831" spans="1:24" x14ac:dyDescent="0.3">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s="5">
        <v>1848.8</v>
      </c>
      <c r="U5831" t="s">
        <v>24</v>
      </c>
      <c r="V5831" s="5">
        <f>IFERROR(VALUE(TRIM(TelcoData2[[#This Row],[TotalCharges]])),"")</f>
        <v>1848.8</v>
      </c>
      <c r="W5831">
        <f>IF(TelcoData2[[#This Row],[Churn]]="Yes",1,0)</f>
        <v>0</v>
      </c>
      <c r="X5831" t="str">
        <f>IF(TelcoData2[[#This Row],[tenure]]&lt;=12,"0-12 Months",
IF(TelcoData2[[#This Row],[tenure]]&lt;=24,"13-24 Months",
IF(TelcoData2[[#This Row],[tenure]]&lt;=36,"25-36 Months",
IF(TelcoData2[[#This Row],[tenure]]&lt;=48,"37-48 Months",
IF(TelcoData2[[#This Row],[tenure]]&lt;=60,"49-60 Months",
"61-72 Months")))))</f>
        <v>25-36 Months</v>
      </c>
    </row>
    <row r="5832" spans="1:24" x14ac:dyDescent="0.3">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s="5">
        <v>723.3</v>
      </c>
      <c r="U5832" t="s">
        <v>24</v>
      </c>
      <c r="V5832" s="5">
        <f>IFERROR(VALUE(TRIM(TelcoData2[[#This Row],[TotalCharges]])),"")</f>
        <v>723.3</v>
      </c>
      <c r="W5832">
        <f>IF(TelcoData2[[#This Row],[Churn]]="Yes",1,0)</f>
        <v>0</v>
      </c>
      <c r="X5832" t="str">
        <f>IF(TelcoData2[[#This Row],[tenure]]&lt;=12,"0-12 Months",
IF(TelcoData2[[#This Row],[tenure]]&lt;=24,"13-24 Months",
IF(TelcoData2[[#This Row],[tenure]]&lt;=36,"25-36 Months",
IF(TelcoData2[[#This Row],[tenure]]&lt;=48,"37-48 Months",
IF(TelcoData2[[#This Row],[tenure]]&lt;=60,"49-60 Months",
"61-72 Months")))))</f>
        <v>25-36 Months</v>
      </c>
    </row>
    <row r="5833" spans="1:24" x14ac:dyDescent="0.3">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s="5">
        <v>809.75</v>
      </c>
      <c r="U5833" t="s">
        <v>23</v>
      </c>
      <c r="V5833" s="5">
        <f>IFERROR(VALUE(TRIM(TelcoData2[[#This Row],[TotalCharges]])),"")</f>
        <v>809.75</v>
      </c>
      <c r="W5833">
        <f>IF(TelcoData2[[#This Row],[Churn]]="Yes",1,0)</f>
        <v>1</v>
      </c>
      <c r="X5833" t="str">
        <f>IF(TelcoData2[[#This Row],[tenure]]&lt;=12,"0-12 Months",
IF(TelcoData2[[#This Row],[tenure]]&lt;=24,"13-24 Months",
IF(TelcoData2[[#This Row],[tenure]]&lt;=36,"25-36 Months",
IF(TelcoData2[[#This Row],[tenure]]&lt;=48,"37-48 Months",
IF(TelcoData2[[#This Row],[tenure]]&lt;=60,"49-60 Months",
"61-72 Months")))))</f>
        <v>0-12 Months</v>
      </c>
    </row>
    <row r="5834" spans="1:24" x14ac:dyDescent="0.3">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s="5">
        <v>1470.95</v>
      </c>
      <c r="U5834" t="s">
        <v>23</v>
      </c>
      <c r="V5834" s="5">
        <f>IFERROR(VALUE(TRIM(TelcoData2[[#This Row],[TotalCharges]])),"")</f>
        <v>1470.95</v>
      </c>
      <c r="W5834">
        <f>IF(TelcoData2[[#This Row],[Churn]]="Yes",1,0)</f>
        <v>1</v>
      </c>
      <c r="X5834" t="str">
        <f>IF(TelcoData2[[#This Row],[tenure]]&lt;=12,"0-12 Months",
IF(TelcoData2[[#This Row],[tenure]]&lt;=24,"13-24 Months",
IF(TelcoData2[[#This Row],[tenure]]&lt;=36,"25-36 Months",
IF(TelcoData2[[#This Row],[tenure]]&lt;=48,"37-48 Months",
IF(TelcoData2[[#This Row],[tenure]]&lt;=60,"49-60 Months",
"61-72 Months")))))</f>
        <v>13-24 Months</v>
      </c>
    </row>
    <row r="5835" spans="1:24" x14ac:dyDescent="0.3">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s="5">
        <v>577.15</v>
      </c>
      <c r="U5835" t="s">
        <v>24</v>
      </c>
      <c r="V5835" s="5">
        <f>IFERROR(VALUE(TRIM(TelcoData2[[#This Row],[TotalCharges]])),"")</f>
        <v>577.15</v>
      </c>
      <c r="W5835">
        <f>IF(TelcoData2[[#This Row],[Churn]]="Yes",1,0)</f>
        <v>0</v>
      </c>
      <c r="X5835" t="str">
        <f>IF(TelcoData2[[#This Row],[tenure]]&lt;=12,"0-12 Months",
IF(TelcoData2[[#This Row],[tenure]]&lt;=24,"13-24 Months",
IF(TelcoData2[[#This Row],[tenure]]&lt;=36,"25-36 Months",
IF(TelcoData2[[#This Row],[tenure]]&lt;=48,"37-48 Months",
IF(TelcoData2[[#This Row],[tenure]]&lt;=60,"49-60 Months",
"61-72 Months")))))</f>
        <v>13-24 Months</v>
      </c>
    </row>
    <row r="5836" spans="1:24" x14ac:dyDescent="0.3">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s="5">
        <v>6914.95</v>
      </c>
      <c r="U5836" t="s">
        <v>24</v>
      </c>
      <c r="V5836" s="5">
        <f>IFERROR(VALUE(TRIM(TelcoData2[[#This Row],[TotalCharges]])),"")</f>
        <v>6914.95</v>
      </c>
      <c r="W5836">
        <f>IF(TelcoData2[[#This Row],[Churn]]="Yes",1,0)</f>
        <v>0</v>
      </c>
      <c r="X5836" t="str">
        <f>IF(TelcoData2[[#This Row],[tenure]]&lt;=12,"0-12 Months",
IF(TelcoData2[[#This Row],[tenure]]&lt;=24,"13-24 Months",
IF(TelcoData2[[#This Row],[tenure]]&lt;=36,"25-36 Months",
IF(TelcoData2[[#This Row],[tenure]]&lt;=48,"37-48 Months",
IF(TelcoData2[[#This Row],[tenure]]&lt;=60,"49-60 Months",
"61-72 Months")))))</f>
        <v>61-72 Months</v>
      </c>
    </row>
    <row r="5837" spans="1:24" x14ac:dyDescent="0.3">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s="5">
        <v>602.9</v>
      </c>
      <c r="U5837" t="s">
        <v>24</v>
      </c>
      <c r="V5837" s="5">
        <f>IFERROR(VALUE(TRIM(TelcoData2[[#This Row],[TotalCharges]])),"")</f>
        <v>602.9</v>
      </c>
      <c r="W5837">
        <f>IF(TelcoData2[[#This Row],[Churn]]="Yes",1,0)</f>
        <v>0</v>
      </c>
      <c r="X5837" t="str">
        <f>IF(TelcoData2[[#This Row],[tenure]]&lt;=12,"0-12 Months",
IF(TelcoData2[[#This Row],[tenure]]&lt;=24,"13-24 Months",
IF(TelcoData2[[#This Row],[tenure]]&lt;=36,"25-36 Months",
IF(TelcoData2[[#This Row],[tenure]]&lt;=48,"37-48 Months",
IF(TelcoData2[[#This Row],[tenure]]&lt;=60,"49-60 Months",
"61-72 Months")))))</f>
        <v>25-36 Months</v>
      </c>
    </row>
    <row r="5838" spans="1:24" x14ac:dyDescent="0.3">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s="5">
        <v>124.4</v>
      </c>
      <c r="U5838" t="s">
        <v>24</v>
      </c>
      <c r="V5838" s="5">
        <f>IFERROR(VALUE(TRIM(TelcoData2[[#This Row],[TotalCharges]])),"")</f>
        <v>124.4</v>
      </c>
      <c r="W5838">
        <f>IF(TelcoData2[[#This Row],[Churn]]="Yes",1,0)</f>
        <v>0</v>
      </c>
      <c r="X5838" t="str">
        <f>IF(TelcoData2[[#This Row],[tenure]]&lt;=12,"0-12 Months",
IF(TelcoData2[[#This Row],[tenure]]&lt;=24,"13-24 Months",
IF(TelcoData2[[#This Row],[tenure]]&lt;=36,"25-36 Months",
IF(TelcoData2[[#This Row],[tenure]]&lt;=48,"37-48 Months",
IF(TelcoData2[[#This Row],[tenure]]&lt;=60,"49-60 Months",
"61-72 Months")))))</f>
        <v>0-12 Months</v>
      </c>
    </row>
    <row r="5839" spans="1:24" x14ac:dyDescent="0.3">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s="5">
        <v>96.8</v>
      </c>
      <c r="U5839" t="s">
        <v>24</v>
      </c>
      <c r="V5839" s="5">
        <f>IFERROR(VALUE(TRIM(TelcoData2[[#This Row],[TotalCharges]])),"")</f>
        <v>96.8</v>
      </c>
      <c r="W5839">
        <f>IF(TelcoData2[[#This Row],[Churn]]="Yes",1,0)</f>
        <v>0</v>
      </c>
      <c r="X5839" t="str">
        <f>IF(TelcoData2[[#This Row],[tenure]]&lt;=12,"0-12 Months",
IF(TelcoData2[[#This Row],[tenure]]&lt;=24,"13-24 Months",
IF(TelcoData2[[#This Row],[tenure]]&lt;=36,"25-36 Months",
IF(TelcoData2[[#This Row],[tenure]]&lt;=48,"37-48 Months",
IF(TelcoData2[[#This Row],[tenure]]&lt;=60,"49-60 Months",
"61-72 Months")))))</f>
        <v>0-12 Months</v>
      </c>
    </row>
    <row r="5840" spans="1:24" x14ac:dyDescent="0.3">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s="5">
        <v>3827.9</v>
      </c>
      <c r="U5840" t="s">
        <v>24</v>
      </c>
      <c r="V5840" s="5">
        <f>IFERROR(VALUE(TRIM(TelcoData2[[#This Row],[TotalCharges]])),"")</f>
        <v>3827.9</v>
      </c>
      <c r="W5840">
        <f>IF(TelcoData2[[#This Row],[Churn]]="Yes",1,0)</f>
        <v>0</v>
      </c>
      <c r="X5840" t="str">
        <f>IF(TelcoData2[[#This Row],[tenure]]&lt;=12,"0-12 Months",
IF(TelcoData2[[#This Row],[tenure]]&lt;=24,"13-24 Months",
IF(TelcoData2[[#This Row],[tenure]]&lt;=36,"25-36 Months",
IF(TelcoData2[[#This Row],[tenure]]&lt;=48,"37-48 Months",
IF(TelcoData2[[#This Row],[tenure]]&lt;=60,"49-60 Months",
"61-72 Months")))))</f>
        <v>49-60 Months</v>
      </c>
    </row>
    <row r="5841" spans="1:24" x14ac:dyDescent="0.3">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s="5">
        <v>533.04999999999995</v>
      </c>
      <c r="U5841" t="s">
        <v>24</v>
      </c>
      <c r="V5841" s="5">
        <f>IFERROR(VALUE(TRIM(TelcoData2[[#This Row],[TotalCharges]])),"")</f>
        <v>533.04999999999995</v>
      </c>
      <c r="W5841">
        <f>IF(TelcoData2[[#This Row],[Churn]]="Yes",1,0)</f>
        <v>0</v>
      </c>
      <c r="X5841" t="str">
        <f>IF(TelcoData2[[#This Row],[tenure]]&lt;=12,"0-12 Months",
IF(TelcoData2[[#This Row],[tenure]]&lt;=24,"13-24 Months",
IF(TelcoData2[[#This Row],[tenure]]&lt;=36,"25-36 Months",
IF(TelcoData2[[#This Row],[tenure]]&lt;=48,"37-48 Months",
IF(TelcoData2[[#This Row],[tenure]]&lt;=60,"49-60 Months",
"61-72 Months")))))</f>
        <v>0-12 Months</v>
      </c>
    </row>
    <row r="5842" spans="1:24" x14ac:dyDescent="0.3">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s="5">
        <v>2961.4</v>
      </c>
      <c r="U5842" t="s">
        <v>24</v>
      </c>
      <c r="V5842" s="5">
        <f>IFERROR(VALUE(TRIM(TelcoData2[[#This Row],[TotalCharges]])),"")</f>
        <v>2961.4</v>
      </c>
      <c r="W5842">
        <f>IF(TelcoData2[[#This Row],[Churn]]="Yes",1,0)</f>
        <v>0</v>
      </c>
      <c r="X5842" t="str">
        <f>IF(TelcoData2[[#This Row],[tenure]]&lt;=12,"0-12 Months",
IF(TelcoData2[[#This Row],[tenure]]&lt;=24,"13-24 Months",
IF(TelcoData2[[#This Row],[tenure]]&lt;=36,"25-36 Months",
IF(TelcoData2[[#This Row],[tenure]]&lt;=48,"37-48 Months",
IF(TelcoData2[[#This Row],[tenure]]&lt;=60,"49-60 Months",
"61-72 Months")))))</f>
        <v>61-72 Months</v>
      </c>
    </row>
    <row r="5843" spans="1:24" x14ac:dyDescent="0.3">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s="5">
        <v>3264.45</v>
      </c>
      <c r="U5843" t="s">
        <v>23</v>
      </c>
      <c r="V5843" s="5">
        <f>IFERROR(VALUE(TRIM(TelcoData2[[#This Row],[TotalCharges]])),"")</f>
        <v>3264.45</v>
      </c>
      <c r="W5843">
        <f>IF(TelcoData2[[#This Row],[Churn]]="Yes",1,0)</f>
        <v>1</v>
      </c>
      <c r="X5843" t="str">
        <f>IF(TelcoData2[[#This Row],[tenure]]&lt;=12,"0-12 Months",
IF(TelcoData2[[#This Row],[tenure]]&lt;=24,"13-24 Months",
IF(TelcoData2[[#This Row],[tenure]]&lt;=36,"25-36 Months",
IF(TelcoData2[[#This Row],[tenure]]&lt;=48,"37-48 Months",
IF(TelcoData2[[#This Row],[tenure]]&lt;=60,"49-60 Months",
"61-72 Months")))))</f>
        <v>61-72 Months</v>
      </c>
    </row>
    <row r="5844" spans="1:24" x14ac:dyDescent="0.3">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s="5">
        <v>995.35</v>
      </c>
      <c r="U5844" t="s">
        <v>24</v>
      </c>
      <c r="V5844" s="5">
        <f>IFERROR(VALUE(TRIM(TelcoData2[[#This Row],[TotalCharges]])),"")</f>
        <v>995.35</v>
      </c>
      <c r="W5844">
        <f>IF(TelcoData2[[#This Row],[Churn]]="Yes",1,0)</f>
        <v>0</v>
      </c>
      <c r="X5844" t="str">
        <f>IF(TelcoData2[[#This Row],[tenure]]&lt;=12,"0-12 Months",
IF(TelcoData2[[#This Row],[tenure]]&lt;=24,"13-24 Months",
IF(TelcoData2[[#This Row],[tenure]]&lt;=36,"25-36 Months",
IF(TelcoData2[[#This Row],[tenure]]&lt;=48,"37-48 Months",
IF(TelcoData2[[#This Row],[tenure]]&lt;=60,"49-60 Months",
"61-72 Months")))))</f>
        <v>13-24 Months</v>
      </c>
    </row>
    <row r="5845" spans="1:24" x14ac:dyDescent="0.3">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s="5">
        <v>2815.25</v>
      </c>
      <c r="U5845" t="s">
        <v>24</v>
      </c>
      <c r="V5845" s="5">
        <f>IFERROR(VALUE(TRIM(TelcoData2[[#This Row],[TotalCharges]])),"")</f>
        <v>2815.25</v>
      </c>
      <c r="W5845">
        <f>IF(TelcoData2[[#This Row],[Churn]]="Yes",1,0)</f>
        <v>0</v>
      </c>
      <c r="X5845" t="str">
        <f>IF(TelcoData2[[#This Row],[tenure]]&lt;=12,"0-12 Months",
IF(TelcoData2[[#This Row],[tenure]]&lt;=24,"13-24 Months",
IF(TelcoData2[[#This Row],[tenure]]&lt;=36,"25-36 Months",
IF(TelcoData2[[#This Row],[tenure]]&lt;=48,"37-48 Months",
IF(TelcoData2[[#This Row],[tenure]]&lt;=60,"49-60 Months",
"61-72 Months")))))</f>
        <v>25-36 Months</v>
      </c>
    </row>
    <row r="5846" spans="1:24" x14ac:dyDescent="0.3">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s="5">
        <v>154.80000000000001</v>
      </c>
      <c r="U5846" t="s">
        <v>24</v>
      </c>
      <c r="V5846" s="5">
        <f>IFERROR(VALUE(TRIM(TelcoData2[[#This Row],[TotalCharges]])),"")</f>
        <v>154.80000000000001</v>
      </c>
      <c r="W5846">
        <f>IF(TelcoData2[[#This Row],[Churn]]="Yes",1,0)</f>
        <v>0</v>
      </c>
      <c r="X5846" t="str">
        <f>IF(TelcoData2[[#This Row],[tenure]]&lt;=12,"0-12 Months",
IF(TelcoData2[[#This Row],[tenure]]&lt;=24,"13-24 Months",
IF(TelcoData2[[#This Row],[tenure]]&lt;=36,"25-36 Months",
IF(TelcoData2[[#This Row],[tenure]]&lt;=48,"37-48 Months",
IF(TelcoData2[[#This Row],[tenure]]&lt;=60,"49-60 Months",
"61-72 Months")))))</f>
        <v>0-12 Months</v>
      </c>
    </row>
    <row r="5847" spans="1:24" x14ac:dyDescent="0.3">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s="5">
        <v>246.3</v>
      </c>
      <c r="U5847" t="s">
        <v>23</v>
      </c>
      <c r="V5847" s="5">
        <f>IFERROR(VALUE(TRIM(TelcoData2[[#This Row],[TotalCharges]])),"")</f>
        <v>246.3</v>
      </c>
      <c r="W5847">
        <f>IF(TelcoData2[[#This Row],[Churn]]="Yes",1,0)</f>
        <v>1</v>
      </c>
      <c r="X5847" t="str">
        <f>IF(TelcoData2[[#This Row],[tenure]]&lt;=12,"0-12 Months",
IF(TelcoData2[[#This Row],[tenure]]&lt;=24,"13-24 Months",
IF(TelcoData2[[#This Row],[tenure]]&lt;=36,"25-36 Months",
IF(TelcoData2[[#This Row],[tenure]]&lt;=48,"37-48 Months",
IF(TelcoData2[[#This Row],[tenure]]&lt;=60,"49-60 Months",
"61-72 Months")))))</f>
        <v>0-12 Months</v>
      </c>
    </row>
    <row r="5848" spans="1:24" x14ac:dyDescent="0.3">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s="5">
        <v>257.60000000000002</v>
      </c>
      <c r="U5848" t="s">
        <v>24</v>
      </c>
      <c r="V5848" s="5">
        <f>IFERROR(VALUE(TRIM(TelcoData2[[#This Row],[TotalCharges]])),"")</f>
        <v>257.60000000000002</v>
      </c>
      <c r="W5848">
        <f>IF(TelcoData2[[#This Row],[Churn]]="Yes",1,0)</f>
        <v>0</v>
      </c>
      <c r="X5848" t="str">
        <f>IF(TelcoData2[[#This Row],[tenure]]&lt;=12,"0-12 Months",
IF(TelcoData2[[#This Row],[tenure]]&lt;=24,"13-24 Months",
IF(TelcoData2[[#This Row],[tenure]]&lt;=36,"25-36 Months",
IF(TelcoData2[[#This Row],[tenure]]&lt;=48,"37-48 Months",
IF(TelcoData2[[#This Row],[tenure]]&lt;=60,"49-60 Months",
"61-72 Months")))))</f>
        <v>0-12 Months</v>
      </c>
    </row>
    <row r="5849" spans="1:24" x14ac:dyDescent="0.3">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s="5">
        <v>5757.2</v>
      </c>
      <c r="U5849" t="s">
        <v>24</v>
      </c>
      <c r="V5849" s="5">
        <f>IFERROR(VALUE(TRIM(TelcoData2[[#This Row],[TotalCharges]])),"")</f>
        <v>5757.2</v>
      </c>
      <c r="W5849">
        <f>IF(TelcoData2[[#This Row],[Churn]]="Yes",1,0)</f>
        <v>0</v>
      </c>
      <c r="X5849" t="str">
        <f>IF(TelcoData2[[#This Row],[tenure]]&lt;=12,"0-12 Months",
IF(TelcoData2[[#This Row],[tenure]]&lt;=24,"13-24 Months",
IF(TelcoData2[[#This Row],[tenure]]&lt;=36,"25-36 Months",
IF(TelcoData2[[#This Row],[tenure]]&lt;=48,"37-48 Months",
IF(TelcoData2[[#This Row],[tenure]]&lt;=60,"49-60 Months",
"61-72 Months")))))</f>
        <v>61-72 Months</v>
      </c>
    </row>
    <row r="5850" spans="1:24" x14ac:dyDescent="0.3">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s="5">
        <v>7517.7</v>
      </c>
      <c r="U5850" t="s">
        <v>24</v>
      </c>
      <c r="V5850" s="5">
        <f>IFERROR(VALUE(TRIM(TelcoData2[[#This Row],[TotalCharges]])),"")</f>
        <v>7517.7</v>
      </c>
      <c r="W5850">
        <f>IF(TelcoData2[[#This Row],[Churn]]="Yes",1,0)</f>
        <v>0</v>
      </c>
      <c r="X5850" t="str">
        <f>IF(TelcoData2[[#This Row],[tenure]]&lt;=12,"0-12 Months",
IF(TelcoData2[[#This Row],[tenure]]&lt;=24,"13-24 Months",
IF(TelcoData2[[#This Row],[tenure]]&lt;=36,"25-36 Months",
IF(TelcoData2[[#This Row],[tenure]]&lt;=48,"37-48 Months",
IF(TelcoData2[[#This Row],[tenure]]&lt;=60,"49-60 Months",
"61-72 Months")))))</f>
        <v>61-72 Months</v>
      </c>
    </row>
    <row r="5851" spans="1:24" x14ac:dyDescent="0.3">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s="5">
        <v>1234.8</v>
      </c>
      <c r="U5851" t="s">
        <v>24</v>
      </c>
      <c r="V5851" s="5">
        <f>IFERROR(VALUE(TRIM(TelcoData2[[#This Row],[TotalCharges]])),"")</f>
        <v>1234.8</v>
      </c>
      <c r="W5851">
        <f>IF(TelcoData2[[#This Row],[Churn]]="Yes",1,0)</f>
        <v>0</v>
      </c>
      <c r="X5851" t="str">
        <f>IF(TelcoData2[[#This Row],[tenure]]&lt;=12,"0-12 Months",
IF(TelcoData2[[#This Row],[tenure]]&lt;=24,"13-24 Months",
IF(TelcoData2[[#This Row],[tenure]]&lt;=36,"25-36 Months",
IF(TelcoData2[[#This Row],[tenure]]&lt;=48,"37-48 Months",
IF(TelcoData2[[#This Row],[tenure]]&lt;=60,"49-60 Months",
"61-72 Months")))))</f>
        <v>61-72 Months</v>
      </c>
    </row>
    <row r="5852" spans="1:24" x14ac:dyDescent="0.3">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s="5">
        <v>1389.2</v>
      </c>
      <c r="U5852" t="s">
        <v>23</v>
      </c>
      <c r="V5852" s="5">
        <f>IFERROR(VALUE(TRIM(TelcoData2[[#This Row],[TotalCharges]])),"")</f>
        <v>1389.2</v>
      </c>
      <c r="W5852">
        <f>IF(TelcoData2[[#This Row],[Churn]]="Yes",1,0)</f>
        <v>1</v>
      </c>
      <c r="X5852" t="str">
        <f>IF(TelcoData2[[#This Row],[tenure]]&lt;=12,"0-12 Months",
IF(TelcoData2[[#This Row],[tenure]]&lt;=24,"13-24 Months",
IF(TelcoData2[[#This Row],[tenure]]&lt;=36,"25-36 Months",
IF(TelcoData2[[#This Row],[tenure]]&lt;=48,"37-48 Months",
IF(TelcoData2[[#This Row],[tenure]]&lt;=60,"49-60 Months",
"61-72 Months")))))</f>
        <v>13-24 Months</v>
      </c>
    </row>
    <row r="5853" spans="1:24" x14ac:dyDescent="0.3">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s="5">
        <v>3836.3</v>
      </c>
      <c r="U5853" t="s">
        <v>24</v>
      </c>
      <c r="V5853" s="5">
        <f>IFERROR(VALUE(TRIM(TelcoData2[[#This Row],[TotalCharges]])),"")</f>
        <v>3836.3</v>
      </c>
      <c r="W5853">
        <f>IF(TelcoData2[[#This Row],[Churn]]="Yes",1,0)</f>
        <v>0</v>
      </c>
      <c r="X5853" t="str">
        <f>IF(TelcoData2[[#This Row],[tenure]]&lt;=12,"0-12 Months",
IF(TelcoData2[[#This Row],[tenure]]&lt;=24,"13-24 Months",
IF(TelcoData2[[#This Row],[tenure]]&lt;=36,"25-36 Months",
IF(TelcoData2[[#This Row],[tenure]]&lt;=48,"37-48 Months",
IF(TelcoData2[[#This Row],[tenure]]&lt;=60,"49-60 Months",
"61-72 Months")))))</f>
        <v>25-36 Months</v>
      </c>
    </row>
    <row r="5854" spans="1:24" x14ac:dyDescent="0.3">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s="5">
        <v>1474.75</v>
      </c>
      <c r="U5854" t="s">
        <v>23</v>
      </c>
      <c r="V5854" s="5">
        <f>IFERROR(VALUE(TRIM(TelcoData2[[#This Row],[TotalCharges]])),"")</f>
        <v>1474.75</v>
      </c>
      <c r="W5854">
        <f>IF(TelcoData2[[#This Row],[Churn]]="Yes",1,0)</f>
        <v>1</v>
      </c>
      <c r="X5854" t="str">
        <f>IF(TelcoData2[[#This Row],[tenure]]&lt;=12,"0-12 Months",
IF(TelcoData2[[#This Row],[tenure]]&lt;=24,"13-24 Months",
IF(TelcoData2[[#This Row],[tenure]]&lt;=36,"25-36 Months",
IF(TelcoData2[[#This Row],[tenure]]&lt;=48,"37-48 Months",
IF(TelcoData2[[#This Row],[tenure]]&lt;=60,"49-60 Months",
"61-72 Months")))))</f>
        <v>13-24 Months</v>
      </c>
    </row>
    <row r="5855" spans="1:24" x14ac:dyDescent="0.3">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s="5">
        <v>6001.45</v>
      </c>
      <c r="U5855" t="s">
        <v>24</v>
      </c>
      <c r="V5855" s="5">
        <f>IFERROR(VALUE(TRIM(TelcoData2[[#This Row],[TotalCharges]])),"")</f>
        <v>6001.45</v>
      </c>
      <c r="W5855">
        <f>IF(TelcoData2[[#This Row],[Churn]]="Yes",1,0)</f>
        <v>0</v>
      </c>
      <c r="X5855" t="str">
        <f>IF(TelcoData2[[#This Row],[tenure]]&lt;=12,"0-12 Months",
IF(TelcoData2[[#This Row],[tenure]]&lt;=24,"13-24 Months",
IF(TelcoData2[[#This Row],[tenure]]&lt;=36,"25-36 Months",
IF(TelcoData2[[#This Row],[tenure]]&lt;=48,"37-48 Months",
IF(TelcoData2[[#This Row],[tenure]]&lt;=60,"49-60 Months",
"61-72 Months")))))</f>
        <v>61-72 Months</v>
      </c>
    </row>
    <row r="5856" spans="1:24" x14ac:dyDescent="0.3">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s="5">
        <v>720.1</v>
      </c>
      <c r="U5856" t="s">
        <v>24</v>
      </c>
      <c r="V5856" s="5">
        <f>IFERROR(VALUE(TRIM(TelcoData2[[#This Row],[TotalCharges]])),"")</f>
        <v>720.1</v>
      </c>
      <c r="W5856">
        <f>IF(TelcoData2[[#This Row],[Churn]]="Yes",1,0)</f>
        <v>0</v>
      </c>
      <c r="X5856" t="str">
        <f>IF(TelcoData2[[#This Row],[tenure]]&lt;=12,"0-12 Months",
IF(TelcoData2[[#This Row],[tenure]]&lt;=24,"13-24 Months",
IF(TelcoData2[[#This Row],[tenure]]&lt;=36,"25-36 Months",
IF(TelcoData2[[#This Row],[tenure]]&lt;=48,"37-48 Months",
IF(TelcoData2[[#This Row],[tenure]]&lt;=60,"49-60 Months",
"61-72 Months")))))</f>
        <v>13-24 Months</v>
      </c>
    </row>
    <row r="5857" spans="1:24" x14ac:dyDescent="0.3">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s="5">
        <v>2832.75</v>
      </c>
      <c r="U5857" t="s">
        <v>24</v>
      </c>
      <c r="V5857" s="5">
        <f>IFERROR(VALUE(TRIM(TelcoData2[[#This Row],[TotalCharges]])),"")</f>
        <v>2832.75</v>
      </c>
      <c r="W5857">
        <f>IF(TelcoData2[[#This Row],[Churn]]="Yes",1,0)</f>
        <v>0</v>
      </c>
      <c r="X5857" t="str">
        <f>IF(TelcoData2[[#This Row],[tenure]]&lt;=12,"0-12 Months",
IF(TelcoData2[[#This Row],[tenure]]&lt;=24,"13-24 Months",
IF(TelcoData2[[#This Row],[tenure]]&lt;=36,"25-36 Months",
IF(TelcoData2[[#This Row],[tenure]]&lt;=48,"37-48 Months",
IF(TelcoData2[[#This Row],[tenure]]&lt;=60,"49-60 Months",
"61-72 Months")))))</f>
        <v>49-60 Months</v>
      </c>
    </row>
    <row r="5858" spans="1:24" x14ac:dyDescent="0.3">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s="5">
        <v>472.25</v>
      </c>
      <c r="U5858" t="s">
        <v>24</v>
      </c>
      <c r="V5858" s="5">
        <f>IFERROR(VALUE(TRIM(TelcoData2[[#This Row],[TotalCharges]])),"")</f>
        <v>472.25</v>
      </c>
      <c r="W5858">
        <f>IF(TelcoData2[[#This Row],[Churn]]="Yes",1,0)</f>
        <v>0</v>
      </c>
      <c r="X5858" t="str">
        <f>IF(TelcoData2[[#This Row],[tenure]]&lt;=12,"0-12 Months",
IF(TelcoData2[[#This Row],[tenure]]&lt;=24,"13-24 Months",
IF(TelcoData2[[#This Row],[tenure]]&lt;=36,"25-36 Months",
IF(TelcoData2[[#This Row],[tenure]]&lt;=48,"37-48 Months",
IF(TelcoData2[[#This Row],[tenure]]&lt;=60,"49-60 Months",
"61-72 Months")))))</f>
        <v>0-12 Months</v>
      </c>
    </row>
    <row r="5859" spans="1:24" x14ac:dyDescent="0.3">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s="5">
        <v>1460.65</v>
      </c>
      <c r="U5859" t="s">
        <v>23</v>
      </c>
      <c r="V5859" s="5">
        <f>IFERROR(VALUE(TRIM(TelcoData2[[#This Row],[TotalCharges]])),"")</f>
        <v>1460.65</v>
      </c>
      <c r="W5859">
        <f>IF(TelcoData2[[#This Row],[Churn]]="Yes",1,0)</f>
        <v>1</v>
      </c>
      <c r="X5859" t="str">
        <f>IF(TelcoData2[[#This Row],[tenure]]&lt;=12,"0-12 Months",
IF(TelcoData2[[#This Row],[tenure]]&lt;=24,"13-24 Months",
IF(TelcoData2[[#This Row],[tenure]]&lt;=36,"25-36 Months",
IF(TelcoData2[[#This Row],[tenure]]&lt;=48,"37-48 Months",
IF(TelcoData2[[#This Row],[tenure]]&lt;=60,"49-60 Months",
"61-72 Months")))))</f>
        <v>13-24 Months</v>
      </c>
    </row>
    <row r="5860" spans="1:24" x14ac:dyDescent="0.3">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s="5">
        <v>1336.35</v>
      </c>
      <c r="U5860" t="s">
        <v>24</v>
      </c>
      <c r="V5860" s="5">
        <f>IFERROR(VALUE(TRIM(TelcoData2[[#This Row],[TotalCharges]])),"")</f>
        <v>1336.35</v>
      </c>
      <c r="W5860">
        <f>IF(TelcoData2[[#This Row],[Churn]]="Yes",1,0)</f>
        <v>0</v>
      </c>
      <c r="X5860" t="str">
        <f>IF(TelcoData2[[#This Row],[tenure]]&lt;=12,"0-12 Months",
IF(TelcoData2[[#This Row],[tenure]]&lt;=24,"13-24 Months",
IF(TelcoData2[[#This Row],[tenure]]&lt;=36,"25-36 Months",
IF(TelcoData2[[#This Row],[tenure]]&lt;=48,"37-48 Months",
IF(TelcoData2[[#This Row],[tenure]]&lt;=60,"49-60 Months",
"61-72 Months")))))</f>
        <v>61-72 Months</v>
      </c>
    </row>
    <row r="5861" spans="1:24" x14ac:dyDescent="0.3">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s="5">
        <v>6388.65</v>
      </c>
      <c r="U5861" t="s">
        <v>24</v>
      </c>
      <c r="V5861" s="5">
        <f>IFERROR(VALUE(TRIM(TelcoData2[[#This Row],[TotalCharges]])),"")</f>
        <v>6388.65</v>
      </c>
      <c r="W5861">
        <f>IF(TelcoData2[[#This Row],[Churn]]="Yes",1,0)</f>
        <v>0</v>
      </c>
      <c r="X5861" t="str">
        <f>IF(TelcoData2[[#This Row],[tenure]]&lt;=12,"0-12 Months",
IF(TelcoData2[[#This Row],[tenure]]&lt;=24,"13-24 Months",
IF(TelcoData2[[#This Row],[tenure]]&lt;=36,"25-36 Months",
IF(TelcoData2[[#This Row],[tenure]]&lt;=48,"37-48 Months",
IF(TelcoData2[[#This Row],[tenure]]&lt;=60,"49-60 Months",
"61-72 Months")))))</f>
        <v>61-72 Months</v>
      </c>
    </row>
    <row r="5862" spans="1:24" x14ac:dyDescent="0.3">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s="5">
        <v>153.05000000000001</v>
      </c>
      <c r="U5862" t="s">
        <v>23</v>
      </c>
      <c r="V5862" s="5">
        <f>IFERROR(VALUE(TRIM(TelcoData2[[#This Row],[TotalCharges]])),"")</f>
        <v>153.05000000000001</v>
      </c>
      <c r="W5862">
        <f>IF(TelcoData2[[#This Row],[Churn]]="Yes",1,0)</f>
        <v>1</v>
      </c>
      <c r="X5862" t="str">
        <f>IF(TelcoData2[[#This Row],[tenure]]&lt;=12,"0-12 Months",
IF(TelcoData2[[#This Row],[tenure]]&lt;=24,"13-24 Months",
IF(TelcoData2[[#This Row],[tenure]]&lt;=36,"25-36 Months",
IF(TelcoData2[[#This Row],[tenure]]&lt;=48,"37-48 Months",
IF(TelcoData2[[#This Row],[tenure]]&lt;=60,"49-60 Months",
"61-72 Months")))))</f>
        <v>0-12 Months</v>
      </c>
    </row>
    <row r="5863" spans="1:24" x14ac:dyDescent="0.3">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s="5">
        <v>677.9</v>
      </c>
      <c r="U5863" t="s">
        <v>24</v>
      </c>
      <c r="V5863" s="5">
        <f>IFERROR(VALUE(TRIM(TelcoData2[[#This Row],[TotalCharges]])),"")</f>
        <v>677.9</v>
      </c>
      <c r="W5863">
        <f>IF(TelcoData2[[#This Row],[Churn]]="Yes",1,0)</f>
        <v>0</v>
      </c>
      <c r="X5863" t="str">
        <f>IF(TelcoData2[[#This Row],[tenure]]&lt;=12,"0-12 Months",
IF(TelcoData2[[#This Row],[tenure]]&lt;=24,"13-24 Months",
IF(TelcoData2[[#This Row],[tenure]]&lt;=36,"25-36 Months",
IF(TelcoData2[[#This Row],[tenure]]&lt;=48,"37-48 Months",
IF(TelcoData2[[#This Row],[tenure]]&lt;=60,"49-60 Months",
"61-72 Months")))))</f>
        <v>25-36 Months</v>
      </c>
    </row>
    <row r="5864" spans="1:24" x14ac:dyDescent="0.3">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s="5">
        <v>1165.5999999999999</v>
      </c>
      <c r="U5864" t="s">
        <v>24</v>
      </c>
      <c r="V5864" s="5">
        <f>IFERROR(VALUE(TRIM(TelcoData2[[#This Row],[TotalCharges]])),"")</f>
        <v>1165.5999999999999</v>
      </c>
      <c r="W5864">
        <f>IF(TelcoData2[[#This Row],[Churn]]="Yes",1,0)</f>
        <v>0</v>
      </c>
      <c r="X5864" t="str">
        <f>IF(TelcoData2[[#This Row],[tenure]]&lt;=12,"0-12 Months",
IF(TelcoData2[[#This Row],[tenure]]&lt;=24,"13-24 Months",
IF(TelcoData2[[#This Row],[tenure]]&lt;=36,"25-36 Months",
IF(TelcoData2[[#This Row],[tenure]]&lt;=48,"37-48 Months",
IF(TelcoData2[[#This Row],[tenure]]&lt;=60,"49-60 Months",
"61-72 Months")))))</f>
        <v>13-24 Months</v>
      </c>
    </row>
    <row r="5865" spans="1:24" x14ac:dyDescent="0.3">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s="5">
        <v>2119.5</v>
      </c>
      <c r="U5865" t="s">
        <v>23</v>
      </c>
      <c r="V5865" s="5">
        <f>IFERROR(VALUE(TRIM(TelcoData2[[#This Row],[TotalCharges]])),"")</f>
        <v>2119.5</v>
      </c>
      <c r="W5865">
        <f>IF(TelcoData2[[#This Row],[Churn]]="Yes",1,0)</f>
        <v>1</v>
      </c>
      <c r="X5865" t="str">
        <f>IF(TelcoData2[[#This Row],[tenure]]&lt;=12,"0-12 Months",
IF(TelcoData2[[#This Row],[tenure]]&lt;=24,"13-24 Months",
IF(TelcoData2[[#This Row],[tenure]]&lt;=36,"25-36 Months",
IF(TelcoData2[[#This Row],[tenure]]&lt;=48,"37-48 Months",
IF(TelcoData2[[#This Row],[tenure]]&lt;=60,"49-60 Months",
"61-72 Months")))))</f>
        <v>13-24 Months</v>
      </c>
    </row>
    <row r="5866" spans="1:24" x14ac:dyDescent="0.3">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s="5">
        <v>921.55</v>
      </c>
      <c r="U5866" t="s">
        <v>24</v>
      </c>
      <c r="V5866" s="5">
        <f>IFERROR(VALUE(TRIM(TelcoData2[[#This Row],[TotalCharges]])),"")</f>
        <v>921.55</v>
      </c>
      <c r="W5866">
        <f>IF(TelcoData2[[#This Row],[Churn]]="Yes",1,0)</f>
        <v>0</v>
      </c>
      <c r="X5866" t="str">
        <f>IF(TelcoData2[[#This Row],[tenure]]&lt;=12,"0-12 Months",
IF(TelcoData2[[#This Row],[tenure]]&lt;=24,"13-24 Months",
IF(TelcoData2[[#This Row],[tenure]]&lt;=36,"25-36 Months",
IF(TelcoData2[[#This Row],[tenure]]&lt;=48,"37-48 Months",
IF(TelcoData2[[#This Row],[tenure]]&lt;=60,"49-60 Months",
"61-72 Months")))))</f>
        <v>37-48 Months</v>
      </c>
    </row>
    <row r="5867" spans="1:24" x14ac:dyDescent="0.3">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s="5">
        <v>72</v>
      </c>
      <c r="U5867" t="s">
        <v>24</v>
      </c>
      <c r="V5867" s="5">
        <f>IFERROR(VALUE(TRIM(TelcoData2[[#This Row],[TotalCharges]])),"")</f>
        <v>72</v>
      </c>
      <c r="W5867">
        <f>IF(TelcoData2[[#This Row],[Churn]]="Yes",1,0)</f>
        <v>0</v>
      </c>
      <c r="X5867" t="str">
        <f>IF(TelcoData2[[#This Row],[tenure]]&lt;=12,"0-12 Months",
IF(TelcoData2[[#This Row],[tenure]]&lt;=24,"13-24 Months",
IF(TelcoData2[[#This Row],[tenure]]&lt;=36,"25-36 Months",
IF(TelcoData2[[#This Row],[tenure]]&lt;=48,"37-48 Months",
IF(TelcoData2[[#This Row],[tenure]]&lt;=60,"49-60 Months",
"61-72 Months")))))</f>
        <v>0-12 Months</v>
      </c>
    </row>
    <row r="5868" spans="1:24" x14ac:dyDescent="0.3">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s="5">
        <v>68.349999999999994</v>
      </c>
      <c r="U5868" t="s">
        <v>24</v>
      </c>
      <c r="V5868" s="5">
        <f>IFERROR(VALUE(TRIM(TelcoData2[[#This Row],[TotalCharges]])),"")</f>
        <v>68.349999999999994</v>
      </c>
      <c r="W5868">
        <f>IF(TelcoData2[[#This Row],[Churn]]="Yes",1,0)</f>
        <v>0</v>
      </c>
      <c r="X5868" t="str">
        <f>IF(TelcoData2[[#This Row],[tenure]]&lt;=12,"0-12 Months",
IF(TelcoData2[[#This Row],[tenure]]&lt;=24,"13-24 Months",
IF(TelcoData2[[#This Row],[tenure]]&lt;=36,"25-36 Months",
IF(TelcoData2[[#This Row],[tenure]]&lt;=48,"37-48 Months",
IF(TelcoData2[[#This Row],[tenure]]&lt;=60,"49-60 Months",
"61-72 Months")))))</f>
        <v>0-12 Months</v>
      </c>
    </row>
    <row r="5869" spans="1:24" x14ac:dyDescent="0.3">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s="5">
        <v>847.25</v>
      </c>
      <c r="U5869" t="s">
        <v>24</v>
      </c>
      <c r="V5869" s="5">
        <f>IFERROR(VALUE(TRIM(TelcoData2[[#This Row],[TotalCharges]])),"")</f>
        <v>847.25</v>
      </c>
      <c r="W5869">
        <f>IF(TelcoData2[[#This Row],[Churn]]="Yes",1,0)</f>
        <v>0</v>
      </c>
      <c r="X5869" t="str">
        <f>IF(TelcoData2[[#This Row],[tenure]]&lt;=12,"0-12 Months",
IF(TelcoData2[[#This Row],[tenure]]&lt;=24,"13-24 Months",
IF(TelcoData2[[#This Row],[tenure]]&lt;=36,"25-36 Months",
IF(TelcoData2[[#This Row],[tenure]]&lt;=48,"37-48 Months",
IF(TelcoData2[[#This Row],[tenure]]&lt;=60,"49-60 Months",
"61-72 Months")))))</f>
        <v>37-48 Months</v>
      </c>
    </row>
    <row r="5870" spans="1:24" x14ac:dyDescent="0.3">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s="5">
        <v>44</v>
      </c>
      <c r="U5870" t="s">
        <v>24</v>
      </c>
      <c r="V5870" s="5">
        <f>IFERROR(VALUE(TRIM(TelcoData2[[#This Row],[TotalCharges]])),"")</f>
        <v>44</v>
      </c>
      <c r="W5870">
        <f>IF(TelcoData2[[#This Row],[Churn]]="Yes",1,0)</f>
        <v>0</v>
      </c>
      <c r="X5870" t="str">
        <f>IF(TelcoData2[[#This Row],[tenure]]&lt;=12,"0-12 Months",
IF(TelcoData2[[#This Row],[tenure]]&lt;=24,"13-24 Months",
IF(TelcoData2[[#This Row],[tenure]]&lt;=36,"25-36 Months",
IF(TelcoData2[[#This Row],[tenure]]&lt;=48,"37-48 Months",
IF(TelcoData2[[#This Row],[tenure]]&lt;=60,"49-60 Months",
"61-72 Months")))))</f>
        <v>0-12 Months</v>
      </c>
    </row>
    <row r="5871" spans="1:24" x14ac:dyDescent="0.3">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s="5">
        <v>4295.3500000000004</v>
      </c>
      <c r="U5871" t="s">
        <v>24</v>
      </c>
      <c r="V5871" s="5">
        <f>IFERROR(VALUE(TRIM(TelcoData2[[#This Row],[TotalCharges]])),"")</f>
        <v>4295.3500000000004</v>
      </c>
      <c r="W5871">
        <f>IF(TelcoData2[[#This Row],[Churn]]="Yes",1,0)</f>
        <v>0</v>
      </c>
      <c r="X5871" t="str">
        <f>IF(TelcoData2[[#This Row],[tenure]]&lt;=12,"0-12 Months",
IF(TelcoData2[[#This Row],[tenure]]&lt;=24,"13-24 Months",
IF(TelcoData2[[#This Row],[tenure]]&lt;=36,"25-36 Months",
IF(TelcoData2[[#This Row],[tenure]]&lt;=48,"37-48 Months",
IF(TelcoData2[[#This Row],[tenure]]&lt;=60,"49-60 Months",
"61-72 Months")))))</f>
        <v>37-48 Months</v>
      </c>
    </row>
    <row r="5872" spans="1:24" x14ac:dyDescent="0.3">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s="5">
        <v>135</v>
      </c>
      <c r="U5872" t="s">
        <v>23</v>
      </c>
      <c r="V5872" s="5">
        <f>IFERROR(VALUE(TRIM(TelcoData2[[#This Row],[TotalCharges]])),"")</f>
        <v>135</v>
      </c>
      <c r="W5872">
        <f>IF(TelcoData2[[#This Row],[Churn]]="Yes",1,0)</f>
        <v>1</v>
      </c>
      <c r="X5872" t="str">
        <f>IF(TelcoData2[[#This Row],[tenure]]&lt;=12,"0-12 Months",
IF(TelcoData2[[#This Row],[tenure]]&lt;=24,"13-24 Months",
IF(TelcoData2[[#This Row],[tenure]]&lt;=36,"25-36 Months",
IF(TelcoData2[[#This Row],[tenure]]&lt;=48,"37-48 Months",
IF(TelcoData2[[#This Row],[tenure]]&lt;=60,"49-60 Months",
"61-72 Months")))))</f>
        <v>0-12 Months</v>
      </c>
    </row>
    <row r="5873" spans="1:24" x14ac:dyDescent="0.3">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s="5">
        <v>1400.55</v>
      </c>
      <c r="U5873" t="s">
        <v>23</v>
      </c>
      <c r="V5873" s="5">
        <f>IFERROR(VALUE(TRIM(TelcoData2[[#This Row],[TotalCharges]])),"")</f>
        <v>1400.55</v>
      </c>
      <c r="W5873">
        <f>IF(TelcoData2[[#This Row],[Churn]]="Yes",1,0)</f>
        <v>1</v>
      </c>
      <c r="X5873" t="str">
        <f>IF(TelcoData2[[#This Row],[tenure]]&lt;=12,"0-12 Months",
IF(TelcoData2[[#This Row],[tenure]]&lt;=24,"13-24 Months",
IF(TelcoData2[[#This Row],[tenure]]&lt;=36,"25-36 Months",
IF(TelcoData2[[#This Row],[tenure]]&lt;=48,"37-48 Months",
IF(TelcoData2[[#This Row],[tenure]]&lt;=60,"49-60 Months",
"61-72 Months")))))</f>
        <v>13-24 Months</v>
      </c>
    </row>
    <row r="5874" spans="1:24" x14ac:dyDescent="0.3">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s="5">
        <v>69.650000000000006</v>
      </c>
      <c r="U5874" t="s">
        <v>23</v>
      </c>
      <c r="V5874" s="5">
        <f>IFERROR(VALUE(TRIM(TelcoData2[[#This Row],[TotalCharges]])),"")</f>
        <v>69.650000000000006</v>
      </c>
      <c r="W5874">
        <f>IF(TelcoData2[[#This Row],[Churn]]="Yes",1,0)</f>
        <v>1</v>
      </c>
      <c r="X5874" t="str">
        <f>IF(TelcoData2[[#This Row],[tenure]]&lt;=12,"0-12 Months",
IF(TelcoData2[[#This Row],[tenure]]&lt;=24,"13-24 Months",
IF(TelcoData2[[#This Row],[tenure]]&lt;=36,"25-36 Months",
IF(TelcoData2[[#This Row],[tenure]]&lt;=48,"37-48 Months",
IF(TelcoData2[[#This Row],[tenure]]&lt;=60,"49-60 Months",
"61-72 Months")))))</f>
        <v>0-12 Months</v>
      </c>
    </row>
    <row r="5875" spans="1:24" x14ac:dyDescent="0.3">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s="5">
        <v>1380.4</v>
      </c>
      <c r="U5875" t="s">
        <v>24</v>
      </c>
      <c r="V5875" s="5">
        <f>IFERROR(VALUE(TRIM(TelcoData2[[#This Row],[TotalCharges]])),"")</f>
        <v>1380.4</v>
      </c>
      <c r="W5875">
        <f>IF(TelcoData2[[#This Row],[Churn]]="Yes",1,0)</f>
        <v>0</v>
      </c>
      <c r="X5875" t="str">
        <f>IF(TelcoData2[[#This Row],[tenure]]&lt;=12,"0-12 Months",
IF(TelcoData2[[#This Row],[tenure]]&lt;=24,"13-24 Months",
IF(TelcoData2[[#This Row],[tenure]]&lt;=36,"25-36 Months",
IF(TelcoData2[[#This Row],[tenure]]&lt;=48,"37-48 Months",
IF(TelcoData2[[#This Row],[tenure]]&lt;=60,"49-60 Months",
"61-72 Months")))))</f>
        <v>13-24 Months</v>
      </c>
    </row>
    <row r="5876" spans="1:24" x14ac:dyDescent="0.3">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s="5">
        <v>1060.2</v>
      </c>
      <c r="U5876" t="s">
        <v>23</v>
      </c>
      <c r="V5876" s="5">
        <f>IFERROR(VALUE(TRIM(TelcoData2[[#This Row],[TotalCharges]])),"")</f>
        <v>1060.2</v>
      </c>
      <c r="W5876">
        <f>IF(TelcoData2[[#This Row],[Churn]]="Yes",1,0)</f>
        <v>1</v>
      </c>
      <c r="X5876" t="str">
        <f>IF(TelcoData2[[#This Row],[tenure]]&lt;=12,"0-12 Months",
IF(TelcoData2[[#This Row],[tenure]]&lt;=24,"13-24 Months",
IF(TelcoData2[[#This Row],[tenure]]&lt;=36,"25-36 Months",
IF(TelcoData2[[#This Row],[tenure]]&lt;=48,"37-48 Months",
IF(TelcoData2[[#This Row],[tenure]]&lt;=60,"49-60 Months",
"61-72 Months")))))</f>
        <v>0-12 Months</v>
      </c>
    </row>
    <row r="5877" spans="1:24" x14ac:dyDescent="0.3">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s="5">
        <v>4386.2</v>
      </c>
      <c r="U5877" t="s">
        <v>24</v>
      </c>
      <c r="V5877" s="5">
        <f>IFERROR(VALUE(TRIM(TelcoData2[[#This Row],[TotalCharges]])),"")</f>
        <v>4386.2</v>
      </c>
      <c r="W5877">
        <f>IF(TelcoData2[[#This Row],[Churn]]="Yes",1,0)</f>
        <v>0</v>
      </c>
      <c r="X5877" t="str">
        <f>IF(TelcoData2[[#This Row],[tenure]]&lt;=12,"0-12 Months",
IF(TelcoData2[[#This Row],[tenure]]&lt;=24,"13-24 Months",
IF(TelcoData2[[#This Row],[tenure]]&lt;=36,"25-36 Months",
IF(TelcoData2[[#This Row],[tenure]]&lt;=48,"37-48 Months",
IF(TelcoData2[[#This Row],[tenure]]&lt;=60,"49-60 Months",
"61-72 Months")))))</f>
        <v>61-72 Months</v>
      </c>
    </row>
    <row r="5878" spans="1:24" x14ac:dyDescent="0.3">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s="5">
        <v>86</v>
      </c>
      <c r="U5878" t="s">
        <v>23</v>
      </c>
      <c r="V5878" s="5">
        <f>IFERROR(VALUE(TRIM(TelcoData2[[#This Row],[TotalCharges]])),"")</f>
        <v>86</v>
      </c>
      <c r="W5878">
        <f>IF(TelcoData2[[#This Row],[Churn]]="Yes",1,0)</f>
        <v>1</v>
      </c>
      <c r="X5878" t="str">
        <f>IF(TelcoData2[[#This Row],[tenure]]&lt;=12,"0-12 Months",
IF(TelcoData2[[#This Row],[tenure]]&lt;=24,"13-24 Months",
IF(TelcoData2[[#This Row],[tenure]]&lt;=36,"25-36 Months",
IF(TelcoData2[[#This Row],[tenure]]&lt;=48,"37-48 Months",
IF(TelcoData2[[#This Row],[tenure]]&lt;=60,"49-60 Months",
"61-72 Months")))))</f>
        <v>0-12 Months</v>
      </c>
    </row>
    <row r="5879" spans="1:24" x14ac:dyDescent="0.3">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s="5">
        <v>5785.5</v>
      </c>
      <c r="U5879" t="s">
        <v>23</v>
      </c>
      <c r="V5879" s="5">
        <f>IFERROR(VALUE(TRIM(TelcoData2[[#This Row],[TotalCharges]])),"")</f>
        <v>5785.5</v>
      </c>
      <c r="W5879">
        <f>IF(TelcoData2[[#This Row],[Churn]]="Yes",1,0)</f>
        <v>1</v>
      </c>
      <c r="X5879" t="str">
        <f>IF(TelcoData2[[#This Row],[tenure]]&lt;=12,"0-12 Months",
IF(TelcoData2[[#This Row],[tenure]]&lt;=24,"13-24 Months",
IF(TelcoData2[[#This Row],[tenure]]&lt;=36,"25-36 Months",
IF(TelcoData2[[#This Row],[tenure]]&lt;=48,"37-48 Months",
IF(TelcoData2[[#This Row],[tenure]]&lt;=60,"49-60 Months",
"61-72 Months")))))</f>
        <v>49-60 Months</v>
      </c>
    </row>
    <row r="5880" spans="1:24" x14ac:dyDescent="0.3">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s="5">
        <v>52.05</v>
      </c>
      <c r="U5880" t="s">
        <v>24</v>
      </c>
      <c r="V5880" s="5">
        <f>IFERROR(VALUE(TRIM(TelcoData2[[#This Row],[TotalCharges]])),"")</f>
        <v>52.05</v>
      </c>
      <c r="W5880">
        <f>IF(TelcoData2[[#This Row],[Churn]]="Yes",1,0)</f>
        <v>0</v>
      </c>
      <c r="X5880" t="str">
        <f>IF(TelcoData2[[#This Row],[tenure]]&lt;=12,"0-12 Months",
IF(TelcoData2[[#This Row],[tenure]]&lt;=24,"13-24 Months",
IF(TelcoData2[[#This Row],[tenure]]&lt;=36,"25-36 Months",
IF(TelcoData2[[#This Row],[tenure]]&lt;=48,"37-48 Months",
IF(TelcoData2[[#This Row],[tenure]]&lt;=60,"49-60 Months",
"61-72 Months")))))</f>
        <v>0-12 Months</v>
      </c>
    </row>
    <row r="5881" spans="1:24" x14ac:dyDescent="0.3">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s="5">
        <v>2018.4</v>
      </c>
      <c r="U5881" t="s">
        <v>24</v>
      </c>
      <c r="V5881" s="5">
        <f>IFERROR(VALUE(TRIM(TelcoData2[[#This Row],[TotalCharges]])),"")</f>
        <v>2018.4</v>
      </c>
      <c r="W5881">
        <f>IF(TelcoData2[[#This Row],[Churn]]="Yes",1,0)</f>
        <v>0</v>
      </c>
      <c r="X5881" t="str">
        <f>IF(TelcoData2[[#This Row],[tenure]]&lt;=12,"0-12 Months",
IF(TelcoData2[[#This Row],[tenure]]&lt;=24,"13-24 Months",
IF(TelcoData2[[#This Row],[tenure]]&lt;=36,"25-36 Months",
IF(TelcoData2[[#This Row],[tenure]]&lt;=48,"37-48 Months",
IF(TelcoData2[[#This Row],[tenure]]&lt;=60,"49-60 Months",
"61-72 Months")))))</f>
        <v>25-36 Months</v>
      </c>
    </row>
    <row r="5882" spans="1:24" x14ac:dyDescent="0.3">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s="5">
        <v>79.45</v>
      </c>
      <c r="U5882" t="s">
        <v>23</v>
      </c>
      <c r="V5882" s="5">
        <f>IFERROR(VALUE(TRIM(TelcoData2[[#This Row],[TotalCharges]])),"")</f>
        <v>79.45</v>
      </c>
      <c r="W5882">
        <f>IF(TelcoData2[[#This Row],[Churn]]="Yes",1,0)</f>
        <v>1</v>
      </c>
      <c r="X5882" t="str">
        <f>IF(TelcoData2[[#This Row],[tenure]]&lt;=12,"0-12 Months",
IF(TelcoData2[[#This Row],[tenure]]&lt;=24,"13-24 Months",
IF(TelcoData2[[#This Row],[tenure]]&lt;=36,"25-36 Months",
IF(TelcoData2[[#This Row],[tenure]]&lt;=48,"37-48 Months",
IF(TelcoData2[[#This Row],[tenure]]&lt;=60,"49-60 Months",
"61-72 Months")))))</f>
        <v>0-12 Months</v>
      </c>
    </row>
    <row r="5883" spans="1:24" x14ac:dyDescent="0.3">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s="5">
        <v>2727.3</v>
      </c>
      <c r="U5883" t="s">
        <v>24</v>
      </c>
      <c r="V5883" s="5">
        <f>IFERROR(VALUE(TRIM(TelcoData2[[#This Row],[TotalCharges]])),"")</f>
        <v>2727.3</v>
      </c>
      <c r="W5883">
        <f>IF(TelcoData2[[#This Row],[Churn]]="Yes",1,0)</f>
        <v>0</v>
      </c>
      <c r="X5883" t="str">
        <f>IF(TelcoData2[[#This Row],[tenure]]&lt;=12,"0-12 Months",
IF(TelcoData2[[#This Row],[tenure]]&lt;=24,"13-24 Months",
IF(TelcoData2[[#This Row],[tenure]]&lt;=36,"25-36 Months",
IF(TelcoData2[[#This Row],[tenure]]&lt;=48,"37-48 Months",
IF(TelcoData2[[#This Row],[tenure]]&lt;=60,"49-60 Months",
"61-72 Months")))))</f>
        <v>25-36 Months</v>
      </c>
    </row>
    <row r="5884" spans="1:24" x14ac:dyDescent="0.3">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s="5">
        <v>263.64999999999998</v>
      </c>
      <c r="U5884" t="s">
        <v>24</v>
      </c>
      <c r="V5884" s="5">
        <f>IFERROR(VALUE(TRIM(TelcoData2[[#This Row],[TotalCharges]])),"")</f>
        <v>263.64999999999998</v>
      </c>
      <c r="W5884">
        <f>IF(TelcoData2[[#This Row],[Churn]]="Yes",1,0)</f>
        <v>0</v>
      </c>
      <c r="X5884" t="str">
        <f>IF(TelcoData2[[#This Row],[tenure]]&lt;=12,"0-12 Months",
IF(TelcoData2[[#This Row],[tenure]]&lt;=24,"13-24 Months",
IF(TelcoData2[[#This Row],[tenure]]&lt;=36,"25-36 Months",
IF(TelcoData2[[#This Row],[tenure]]&lt;=48,"37-48 Months",
IF(TelcoData2[[#This Row],[tenure]]&lt;=60,"49-60 Months",
"61-72 Months")))))</f>
        <v>13-24 Months</v>
      </c>
    </row>
    <row r="5885" spans="1:24" x14ac:dyDescent="0.3">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s="5">
        <v>275.39999999999998</v>
      </c>
      <c r="U5885" t="s">
        <v>24</v>
      </c>
      <c r="V5885" s="5">
        <f>IFERROR(VALUE(TRIM(TelcoData2[[#This Row],[TotalCharges]])),"")</f>
        <v>275.39999999999998</v>
      </c>
      <c r="W5885">
        <f>IF(TelcoData2[[#This Row],[Churn]]="Yes",1,0)</f>
        <v>0</v>
      </c>
      <c r="X5885" t="str">
        <f>IF(TelcoData2[[#This Row],[tenure]]&lt;=12,"0-12 Months",
IF(TelcoData2[[#This Row],[tenure]]&lt;=24,"13-24 Months",
IF(TelcoData2[[#This Row],[tenure]]&lt;=36,"25-36 Months",
IF(TelcoData2[[#This Row],[tenure]]&lt;=48,"37-48 Months",
IF(TelcoData2[[#This Row],[tenure]]&lt;=60,"49-60 Months",
"61-72 Months")))))</f>
        <v>13-24 Months</v>
      </c>
    </row>
    <row r="5886" spans="1:24" x14ac:dyDescent="0.3">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s="5">
        <v>2816.65</v>
      </c>
      <c r="U5886" t="s">
        <v>23</v>
      </c>
      <c r="V5886" s="5">
        <f>IFERROR(VALUE(TRIM(TelcoData2[[#This Row],[TotalCharges]])),"")</f>
        <v>2816.65</v>
      </c>
      <c r="W5886">
        <f>IF(TelcoData2[[#This Row],[Churn]]="Yes",1,0)</f>
        <v>1</v>
      </c>
      <c r="X5886" t="str">
        <f>IF(TelcoData2[[#This Row],[tenure]]&lt;=12,"0-12 Months",
IF(TelcoData2[[#This Row],[tenure]]&lt;=24,"13-24 Months",
IF(TelcoData2[[#This Row],[tenure]]&lt;=36,"25-36 Months",
IF(TelcoData2[[#This Row],[tenure]]&lt;=48,"37-48 Months",
IF(TelcoData2[[#This Row],[tenure]]&lt;=60,"49-60 Months",
"61-72 Months")))))</f>
        <v>37-48 Months</v>
      </c>
    </row>
    <row r="5887" spans="1:24" x14ac:dyDescent="0.3">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s="5">
        <v>538.5</v>
      </c>
      <c r="U5887" t="s">
        <v>24</v>
      </c>
      <c r="V5887" s="5">
        <f>IFERROR(VALUE(TRIM(TelcoData2[[#This Row],[TotalCharges]])),"")</f>
        <v>538.5</v>
      </c>
      <c r="W5887">
        <f>IF(TelcoData2[[#This Row],[Churn]]="Yes",1,0)</f>
        <v>0</v>
      </c>
      <c r="X5887" t="str">
        <f>IF(TelcoData2[[#This Row],[tenure]]&lt;=12,"0-12 Months",
IF(TelcoData2[[#This Row],[tenure]]&lt;=24,"13-24 Months",
IF(TelcoData2[[#This Row],[tenure]]&lt;=36,"25-36 Months",
IF(TelcoData2[[#This Row],[tenure]]&lt;=48,"37-48 Months",
IF(TelcoData2[[#This Row],[tenure]]&lt;=60,"49-60 Months",
"61-72 Months")))))</f>
        <v>13-24 Months</v>
      </c>
    </row>
    <row r="5888" spans="1:24" x14ac:dyDescent="0.3">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s="5">
        <v>948.9</v>
      </c>
      <c r="U5888" t="s">
        <v>24</v>
      </c>
      <c r="V5888" s="5">
        <f>IFERROR(VALUE(TRIM(TelcoData2[[#This Row],[TotalCharges]])),"")</f>
        <v>948.9</v>
      </c>
      <c r="W5888">
        <f>IF(TelcoData2[[#This Row],[Churn]]="Yes",1,0)</f>
        <v>0</v>
      </c>
      <c r="X5888" t="str">
        <f>IF(TelcoData2[[#This Row],[tenure]]&lt;=12,"0-12 Months",
IF(TelcoData2[[#This Row],[tenure]]&lt;=24,"13-24 Months",
IF(TelcoData2[[#This Row],[tenure]]&lt;=36,"25-36 Months",
IF(TelcoData2[[#This Row],[tenure]]&lt;=48,"37-48 Months",
IF(TelcoData2[[#This Row],[tenure]]&lt;=60,"49-60 Months",
"61-72 Months")))))</f>
        <v>37-48 Months</v>
      </c>
    </row>
    <row r="5889" spans="1:24" x14ac:dyDescent="0.3">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s="5">
        <v>846.8</v>
      </c>
      <c r="U5889" t="s">
        <v>24</v>
      </c>
      <c r="V5889" s="5">
        <f>IFERROR(VALUE(TRIM(TelcoData2[[#This Row],[TotalCharges]])),"")</f>
        <v>846.8</v>
      </c>
      <c r="W5889">
        <f>IF(TelcoData2[[#This Row],[Churn]]="Yes",1,0)</f>
        <v>0</v>
      </c>
      <c r="X5889" t="str">
        <f>IF(TelcoData2[[#This Row],[tenure]]&lt;=12,"0-12 Months",
IF(TelcoData2[[#This Row],[tenure]]&lt;=24,"13-24 Months",
IF(TelcoData2[[#This Row],[tenure]]&lt;=36,"25-36 Months",
IF(TelcoData2[[#This Row],[tenure]]&lt;=48,"37-48 Months",
IF(TelcoData2[[#This Row],[tenure]]&lt;=60,"49-60 Months",
"61-72 Months")))))</f>
        <v>13-24 Months</v>
      </c>
    </row>
    <row r="5890" spans="1:24" x14ac:dyDescent="0.3">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s="5">
        <v>4783.5</v>
      </c>
      <c r="U5890" t="s">
        <v>23</v>
      </c>
      <c r="V5890" s="5">
        <f>IFERROR(VALUE(TRIM(TelcoData2[[#This Row],[TotalCharges]])),"")</f>
        <v>4783.5</v>
      </c>
      <c r="W5890">
        <f>IF(TelcoData2[[#This Row],[Churn]]="Yes",1,0)</f>
        <v>1</v>
      </c>
      <c r="X5890" t="str">
        <f>IF(TelcoData2[[#This Row],[tenure]]&lt;=12,"0-12 Months",
IF(TelcoData2[[#This Row],[tenure]]&lt;=24,"13-24 Months",
IF(TelcoData2[[#This Row],[tenure]]&lt;=36,"25-36 Months",
IF(TelcoData2[[#This Row],[tenure]]&lt;=48,"37-48 Months",
IF(TelcoData2[[#This Row],[tenure]]&lt;=60,"49-60 Months",
"61-72 Months")))))</f>
        <v>49-60 Months</v>
      </c>
    </row>
    <row r="5891" spans="1:24" x14ac:dyDescent="0.3">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s="5">
        <v>2997.45</v>
      </c>
      <c r="U5891" t="s">
        <v>24</v>
      </c>
      <c r="V5891" s="5">
        <f>IFERROR(VALUE(TRIM(TelcoData2[[#This Row],[TotalCharges]])),"")</f>
        <v>2997.45</v>
      </c>
      <c r="W5891">
        <f>IF(TelcoData2[[#This Row],[Churn]]="Yes",1,0)</f>
        <v>0</v>
      </c>
      <c r="X5891" t="str">
        <f>IF(TelcoData2[[#This Row],[tenure]]&lt;=12,"0-12 Months",
IF(TelcoData2[[#This Row],[tenure]]&lt;=24,"13-24 Months",
IF(TelcoData2[[#This Row],[tenure]]&lt;=36,"25-36 Months",
IF(TelcoData2[[#This Row],[tenure]]&lt;=48,"37-48 Months",
IF(TelcoData2[[#This Row],[tenure]]&lt;=60,"49-60 Months",
"61-72 Months")))))</f>
        <v>49-60 Months</v>
      </c>
    </row>
    <row r="5892" spans="1:24" x14ac:dyDescent="0.3">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s="5">
        <v>5897.4</v>
      </c>
      <c r="U5892" t="s">
        <v>24</v>
      </c>
      <c r="V5892" s="5">
        <f>IFERROR(VALUE(TRIM(TelcoData2[[#This Row],[TotalCharges]])),"")</f>
        <v>5897.4</v>
      </c>
      <c r="W5892">
        <f>IF(TelcoData2[[#This Row],[Churn]]="Yes",1,0)</f>
        <v>0</v>
      </c>
      <c r="X5892" t="str">
        <f>IF(TelcoData2[[#This Row],[tenure]]&lt;=12,"0-12 Months",
IF(TelcoData2[[#This Row],[tenure]]&lt;=24,"13-24 Months",
IF(TelcoData2[[#This Row],[tenure]]&lt;=36,"25-36 Months",
IF(TelcoData2[[#This Row],[tenure]]&lt;=48,"37-48 Months",
IF(TelcoData2[[#This Row],[tenure]]&lt;=60,"49-60 Months",
"61-72 Months")))))</f>
        <v>61-72 Months</v>
      </c>
    </row>
    <row r="5893" spans="1:24" x14ac:dyDescent="0.3">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s="5">
        <v>470.6</v>
      </c>
      <c r="U5893" t="s">
        <v>23</v>
      </c>
      <c r="V5893" s="5">
        <f>IFERROR(VALUE(TRIM(TelcoData2[[#This Row],[TotalCharges]])),"")</f>
        <v>470.6</v>
      </c>
      <c r="W5893">
        <f>IF(TelcoData2[[#This Row],[Churn]]="Yes",1,0)</f>
        <v>1</v>
      </c>
      <c r="X5893" t="str">
        <f>IF(TelcoData2[[#This Row],[tenure]]&lt;=12,"0-12 Months",
IF(TelcoData2[[#This Row],[tenure]]&lt;=24,"13-24 Months",
IF(TelcoData2[[#This Row],[tenure]]&lt;=36,"25-36 Months",
IF(TelcoData2[[#This Row],[tenure]]&lt;=48,"37-48 Months",
IF(TelcoData2[[#This Row],[tenure]]&lt;=60,"49-60 Months",
"61-72 Months")))))</f>
        <v>0-12 Months</v>
      </c>
    </row>
    <row r="5894" spans="1:24" x14ac:dyDescent="0.3">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s="5">
        <v>524.5</v>
      </c>
      <c r="U5894" t="s">
        <v>24</v>
      </c>
      <c r="V5894" s="5">
        <f>IFERROR(VALUE(TRIM(TelcoData2[[#This Row],[TotalCharges]])),"")</f>
        <v>524.5</v>
      </c>
      <c r="W5894">
        <f>IF(TelcoData2[[#This Row],[Churn]]="Yes",1,0)</f>
        <v>0</v>
      </c>
      <c r="X5894" t="str">
        <f>IF(TelcoData2[[#This Row],[tenure]]&lt;=12,"0-12 Months",
IF(TelcoData2[[#This Row],[tenure]]&lt;=24,"13-24 Months",
IF(TelcoData2[[#This Row],[tenure]]&lt;=36,"25-36 Months",
IF(TelcoData2[[#This Row],[tenure]]&lt;=48,"37-48 Months",
IF(TelcoData2[[#This Row],[tenure]]&lt;=60,"49-60 Months",
"61-72 Months")))))</f>
        <v>0-12 Months</v>
      </c>
    </row>
    <row r="5895" spans="1:24" x14ac:dyDescent="0.3">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s="5">
        <v>269.64999999999998</v>
      </c>
      <c r="U5895" t="s">
        <v>24</v>
      </c>
      <c r="V5895" s="5">
        <f>IFERROR(VALUE(TRIM(TelcoData2[[#This Row],[TotalCharges]])),"")</f>
        <v>269.64999999999998</v>
      </c>
      <c r="W5895">
        <f>IF(TelcoData2[[#This Row],[Churn]]="Yes",1,0)</f>
        <v>0</v>
      </c>
      <c r="X5895" t="str">
        <f>IF(TelcoData2[[#This Row],[tenure]]&lt;=12,"0-12 Months",
IF(TelcoData2[[#This Row],[tenure]]&lt;=24,"13-24 Months",
IF(TelcoData2[[#This Row],[tenure]]&lt;=36,"25-36 Months",
IF(TelcoData2[[#This Row],[tenure]]&lt;=48,"37-48 Months",
IF(TelcoData2[[#This Row],[tenure]]&lt;=60,"49-60 Months",
"61-72 Months")))))</f>
        <v>0-12 Months</v>
      </c>
    </row>
    <row r="5896" spans="1:24" x14ac:dyDescent="0.3">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s="5">
        <v>4740</v>
      </c>
      <c r="U5896" t="s">
        <v>23</v>
      </c>
      <c r="V5896" s="5">
        <f>IFERROR(VALUE(TRIM(TelcoData2[[#This Row],[TotalCharges]])),"")</f>
        <v>4740</v>
      </c>
      <c r="W5896">
        <f>IF(TelcoData2[[#This Row],[Churn]]="Yes",1,0)</f>
        <v>1</v>
      </c>
      <c r="X5896" t="str">
        <f>IF(TelcoData2[[#This Row],[tenure]]&lt;=12,"0-12 Months",
IF(TelcoData2[[#This Row],[tenure]]&lt;=24,"13-24 Months",
IF(TelcoData2[[#This Row],[tenure]]&lt;=36,"25-36 Months",
IF(TelcoData2[[#This Row],[tenure]]&lt;=48,"37-48 Months",
IF(TelcoData2[[#This Row],[tenure]]&lt;=60,"49-60 Months",
"61-72 Months")))))</f>
        <v>37-48 Months</v>
      </c>
    </row>
    <row r="5897" spans="1:24" x14ac:dyDescent="0.3">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s="5">
        <v>2341.5</v>
      </c>
      <c r="U5897" t="s">
        <v>24</v>
      </c>
      <c r="V5897" s="5">
        <f>IFERROR(VALUE(TRIM(TelcoData2[[#This Row],[TotalCharges]])),"")</f>
        <v>2341.5</v>
      </c>
      <c r="W5897">
        <f>IF(TelcoData2[[#This Row],[Churn]]="Yes",1,0)</f>
        <v>0</v>
      </c>
      <c r="X5897" t="str">
        <f>IF(TelcoData2[[#This Row],[tenure]]&lt;=12,"0-12 Months",
IF(TelcoData2[[#This Row],[tenure]]&lt;=24,"13-24 Months",
IF(TelcoData2[[#This Row],[tenure]]&lt;=36,"25-36 Months",
IF(TelcoData2[[#This Row],[tenure]]&lt;=48,"37-48 Months",
IF(TelcoData2[[#This Row],[tenure]]&lt;=60,"49-60 Months",
"61-72 Months")))))</f>
        <v>37-48 Months</v>
      </c>
    </row>
    <row r="5898" spans="1:24" x14ac:dyDescent="0.3">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s="5">
        <v>1789.65</v>
      </c>
      <c r="U5898" t="s">
        <v>24</v>
      </c>
      <c r="V5898" s="5">
        <f>IFERROR(VALUE(TRIM(TelcoData2[[#This Row],[TotalCharges]])),"")</f>
        <v>1789.65</v>
      </c>
      <c r="W5898">
        <f>IF(TelcoData2[[#This Row],[Churn]]="Yes",1,0)</f>
        <v>0</v>
      </c>
      <c r="X5898" t="str">
        <f>IF(TelcoData2[[#This Row],[tenure]]&lt;=12,"0-12 Months",
IF(TelcoData2[[#This Row],[tenure]]&lt;=24,"13-24 Months",
IF(TelcoData2[[#This Row],[tenure]]&lt;=36,"25-36 Months",
IF(TelcoData2[[#This Row],[tenure]]&lt;=48,"37-48 Months",
IF(TelcoData2[[#This Row],[tenure]]&lt;=60,"49-60 Months",
"61-72 Months")))))</f>
        <v>61-72 Months</v>
      </c>
    </row>
    <row r="5899" spans="1:24" x14ac:dyDescent="0.3">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s="5">
        <v>1626.4</v>
      </c>
      <c r="U5899" t="s">
        <v>24</v>
      </c>
      <c r="V5899" s="5">
        <f>IFERROR(VALUE(TRIM(TelcoData2[[#This Row],[TotalCharges]])),"")</f>
        <v>1626.4</v>
      </c>
      <c r="W5899">
        <f>IF(TelcoData2[[#This Row],[Churn]]="Yes",1,0)</f>
        <v>0</v>
      </c>
      <c r="X5899" t="str">
        <f>IF(TelcoData2[[#This Row],[tenure]]&lt;=12,"0-12 Months",
IF(TelcoData2[[#This Row],[tenure]]&lt;=24,"13-24 Months",
IF(TelcoData2[[#This Row],[tenure]]&lt;=36,"25-36 Months",
IF(TelcoData2[[#This Row],[tenure]]&lt;=48,"37-48 Months",
IF(TelcoData2[[#This Row],[tenure]]&lt;=60,"49-60 Months",
"61-72 Months")))))</f>
        <v>61-72 Months</v>
      </c>
    </row>
    <row r="5900" spans="1:24" x14ac:dyDescent="0.3">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s="5">
        <v>800.3</v>
      </c>
      <c r="U5900" t="s">
        <v>24</v>
      </c>
      <c r="V5900" s="5">
        <f>IFERROR(VALUE(TRIM(TelcoData2[[#This Row],[TotalCharges]])),"")</f>
        <v>800.3</v>
      </c>
      <c r="W5900">
        <f>IF(TelcoData2[[#This Row],[Churn]]="Yes",1,0)</f>
        <v>0</v>
      </c>
      <c r="X5900" t="str">
        <f>IF(TelcoData2[[#This Row],[tenure]]&lt;=12,"0-12 Months",
IF(TelcoData2[[#This Row],[tenure]]&lt;=24,"13-24 Months",
IF(TelcoData2[[#This Row],[tenure]]&lt;=36,"25-36 Months",
IF(TelcoData2[[#This Row],[tenure]]&lt;=48,"37-48 Months",
IF(TelcoData2[[#This Row],[tenure]]&lt;=60,"49-60 Months",
"61-72 Months")))))</f>
        <v>25-36 Months</v>
      </c>
    </row>
    <row r="5901" spans="1:24" x14ac:dyDescent="0.3">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s="5">
        <v>5060.8500000000004</v>
      </c>
      <c r="U5901" t="s">
        <v>24</v>
      </c>
      <c r="V5901" s="5">
        <f>IFERROR(VALUE(TRIM(TelcoData2[[#This Row],[TotalCharges]])),"")</f>
        <v>5060.8500000000004</v>
      </c>
      <c r="W5901">
        <f>IF(TelcoData2[[#This Row],[Churn]]="Yes",1,0)</f>
        <v>0</v>
      </c>
      <c r="X5901" t="str">
        <f>IF(TelcoData2[[#This Row],[tenure]]&lt;=12,"0-12 Months",
IF(TelcoData2[[#This Row],[tenure]]&lt;=24,"13-24 Months",
IF(TelcoData2[[#This Row],[tenure]]&lt;=36,"25-36 Months",
IF(TelcoData2[[#This Row],[tenure]]&lt;=48,"37-48 Months",
IF(TelcoData2[[#This Row],[tenure]]&lt;=60,"49-60 Months",
"61-72 Months")))))</f>
        <v>61-72 Months</v>
      </c>
    </row>
    <row r="5902" spans="1:24" x14ac:dyDescent="0.3">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s="5">
        <v>1448.8</v>
      </c>
      <c r="U5902" t="s">
        <v>23</v>
      </c>
      <c r="V5902" s="5">
        <f>IFERROR(VALUE(TRIM(TelcoData2[[#This Row],[TotalCharges]])),"")</f>
        <v>1448.8</v>
      </c>
      <c r="W5902">
        <f>IF(TelcoData2[[#This Row],[Churn]]="Yes",1,0)</f>
        <v>1</v>
      </c>
      <c r="X5902" t="str">
        <f>IF(TelcoData2[[#This Row],[tenure]]&lt;=12,"0-12 Months",
IF(TelcoData2[[#This Row],[tenure]]&lt;=24,"13-24 Months",
IF(TelcoData2[[#This Row],[tenure]]&lt;=36,"25-36 Months",
IF(TelcoData2[[#This Row],[tenure]]&lt;=48,"37-48 Months",
IF(TelcoData2[[#This Row],[tenure]]&lt;=60,"49-60 Months",
"61-72 Months")))))</f>
        <v>37-48 Months</v>
      </c>
    </row>
    <row r="5903" spans="1:24" x14ac:dyDescent="0.3">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s="5">
        <v>4254.8500000000004</v>
      </c>
      <c r="U5903" t="s">
        <v>23</v>
      </c>
      <c r="V5903" s="5">
        <f>IFERROR(VALUE(TRIM(TelcoData2[[#This Row],[TotalCharges]])),"")</f>
        <v>4254.8500000000004</v>
      </c>
      <c r="W5903">
        <f>IF(TelcoData2[[#This Row],[Churn]]="Yes",1,0)</f>
        <v>1</v>
      </c>
      <c r="X5903" t="str">
        <f>IF(TelcoData2[[#This Row],[tenure]]&lt;=12,"0-12 Months",
IF(TelcoData2[[#This Row],[tenure]]&lt;=24,"13-24 Months",
IF(TelcoData2[[#This Row],[tenure]]&lt;=36,"25-36 Months",
IF(TelcoData2[[#This Row],[tenure]]&lt;=48,"37-48 Months",
IF(TelcoData2[[#This Row],[tenure]]&lt;=60,"49-60 Months",
"61-72 Months")))))</f>
        <v>49-60 Months</v>
      </c>
    </row>
    <row r="5904" spans="1:24" x14ac:dyDescent="0.3">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s="5">
        <v>466.6</v>
      </c>
      <c r="U5904" t="s">
        <v>24</v>
      </c>
      <c r="V5904" s="5">
        <f>IFERROR(VALUE(TRIM(TelcoData2[[#This Row],[TotalCharges]])),"")</f>
        <v>466.6</v>
      </c>
      <c r="W5904">
        <f>IF(TelcoData2[[#This Row],[Churn]]="Yes",1,0)</f>
        <v>0</v>
      </c>
      <c r="X5904" t="str">
        <f>IF(TelcoData2[[#This Row],[tenure]]&lt;=12,"0-12 Months",
IF(TelcoData2[[#This Row],[tenure]]&lt;=24,"13-24 Months",
IF(TelcoData2[[#This Row],[tenure]]&lt;=36,"25-36 Months",
IF(TelcoData2[[#This Row],[tenure]]&lt;=48,"37-48 Months",
IF(TelcoData2[[#This Row],[tenure]]&lt;=60,"49-60 Months",
"61-72 Months")))))</f>
        <v>0-12 Months</v>
      </c>
    </row>
    <row r="5905" spans="1:24" x14ac:dyDescent="0.3">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s="5">
        <v>4627.8</v>
      </c>
      <c r="U5905" t="s">
        <v>24</v>
      </c>
      <c r="V5905" s="5">
        <f>IFERROR(VALUE(TRIM(TelcoData2[[#This Row],[TotalCharges]])),"")</f>
        <v>4627.8</v>
      </c>
      <c r="W5905">
        <f>IF(TelcoData2[[#This Row],[Churn]]="Yes",1,0)</f>
        <v>0</v>
      </c>
      <c r="X5905" t="str">
        <f>IF(TelcoData2[[#This Row],[tenure]]&lt;=12,"0-12 Months",
IF(TelcoData2[[#This Row],[tenure]]&lt;=24,"13-24 Months",
IF(TelcoData2[[#This Row],[tenure]]&lt;=36,"25-36 Months",
IF(TelcoData2[[#This Row],[tenure]]&lt;=48,"37-48 Months",
IF(TelcoData2[[#This Row],[tenure]]&lt;=60,"49-60 Months",
"61-72 Months")))))</f>
        <v>49-60 Months</v>
      </c>
    </row>
    <row r="5906" spans="1:24" x14ac:dyDescent="0.3">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s="5">
        <v>6838.6</v>
      </c>
      <c r="U5906" t="s">
        <v>24</v>
      </c>
      <c r="V5906" s="5">
        <f>IFERROR(VALUE(TRIM(TelcoData2[[#This Row],[TotalCharges]])),"")</f>
        <v>6838.6</v>
      </c>
      <c r="W5906">
        <f>IF(TelcoData2[[#This Row],[Churn]]="Yes",1,0)</f>
        <v>0</v>
      </c>
      <c r="X5906" t="str">
        <f>IF(TelcoData2[[#This Row],[tenure]]&lt;=12,"0-12 Months",
IF(TelcoData2[[#This Row],[tenure]]&lt;=24,"13-24 Months",
IF(TelcoData2[[#This Row],[tenure]]&lt;=36,"25-36 Months",
IF(TelcoData2[[#This Row],[tenure]]&lt;=48,"37-48 Months",
IF(TelcoData2[[#This Row],[tenure]]&lt;=60,"49-60 Months",
"61-72 Months")))))</f>
        <v>61-72 Months</v>
      </c>
    </row>
    <row r="5907" spans="1:24" x14ac:dyDescent="0.3">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s="5">
        <v>85</v>
      </c>
      <c r="U5907" t="s">
        <v>24</v>
      </c>
      <c r="V5907" s="5">
        <f>IFERROR(VALUE(TRIM(TelcoData2[[#This Row],[TotalCharges]])),"")</f>
        <v>85</v>
      </c>
      <c r="W5907">
        <f>IF(TelcoData2[[#This Row],[Churn]]="Yes",1,0)</f>
        <v>0</v>
      </c>
      <c r="X5907" t="str">
        <f>IF(TelcoData2[[#This Row],[tenure]]&lt;=12,"0-12 Months",
IF(TelcoData2[[#This Row],[tenure]]&lt;=24,"13-24 Months",
IF(TelcoData2[[#This Row],[tenure]]&lt;=36,"25-36 Months",
IF(TelcoData2[[#This Row],[tenure]]&lt;=48,"37-48 Months",
IF(TelcoData2[[#This Row],[tenure]]&lt;=60,"49-60 Months",
"61-72 Months")))))</f>
        <v>0-12 Months</v>
      </c>
    </row>
    <row r="5908" spans="1:24" x14ac:dyDescent="0.3">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s="5">
        <v>1101.8499999999999</v>
      </c>
      <c r="U5908" t="s">
        <v>23</v>
      </c>
      <c r="V5908" s="5">
        <f>IFERROR(VALUE(TRIM(TelcoData2[[#This Row],[TotalCharges]])),"")</f>
        <v>1101.8499999999999</v>
      </c>
      <c r="W5908">
        <f>IF(TelcoData2[[#This Row],[Churn]]="Yes",1,0)</f>
        <v>1</v>
      </c>
      <c r="X5908" t="str">
        <f>IF(TelcoData2[[#This Row],[tenure]]&lt;=12,"0-12 Months",
IF(TelcoData2[[#This Row],[tenure]]&lt;=24,"13-24 Months",
IF(TelcoData2[[#This Row],[tenure]]&lt;=36,"25-36 Months",
IF(TelcoData2[[#This Row],[tenure]]&lt;=48,"37-48 Months",
IF(TelcoData2[[#This Row],[tenure]]&lt;=60,"49-60 Months",
"61-72 Months")))))</f>
        <v>13-24 Months</v>
      </c>
    </row>
    <row r="5909" spans="1:24" x14ac:dyDescent="0.3">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s="5">
        <v>44.3</v>
      </c>
      <c r="U5909" t="s">
        <v>24</v>
      </c>
      <c r="V5909" s="5">
        <f>IFERROR(VALUE(TRIM(TelcoData2[[#This Row],[TotalCharges]])),"")</f>
        <v>44.3</v>
      </c>
      <c r="W5909">
        <f>IF(TelcoData2[[#This Row],[Churn]]="Yes",1,0)</f>
        <v>0</v>
      </c>
      <c r="X5909" t="str">
        <f>IF(TelcoData2[[#This Row],[tenure]]&lt;=12,"0-12 Months",
IF(TelcoData2[[#This Row],[tenure]]&lt;=24,"13-24 Months",
IF(TelcoData2[[#This Row],[tenure]]&lt;=36,"25-36 Months",
IF(TelcoData2[[#This Row],[tenure]]&lt;=48,"37-48 Months",
IF(TelcoData2[[#This Row],[tenure]]&lt;=60,"49-60 Months",
"61-72 Months")))))</f>
        <v>0-12 Months</v>
      </c>
    </row>
    <row r="5910" spans="1:24" x14ac:dyDescent="0.3">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s="5">
        <v>20.2</v>
      </c>
      <c r="U5910" t="s">
        <v>23</v>
      </c>
      <c r="V5910" s="5">
        <f>IFERROR(VALUE(TRIM(TelcoData2[[#This Row],[TotalCharges]])),"")</f>
        <v>20.2</v>
      </c>
      <c r="W5910">
        <f>IF(TelcoData2[[#This Row],[Churn]]="Yes",1,0)</f>
        <v>1</v>
      </c>
      <c r="X5910" t="str">
        <f>IF(TelcoData2[[#This Row],[tenure]]&lt;=12,"0-12 Months",
IF(TelcoData2[[#This Row],[tenure]]&lt;=24,"13-24 Months",
IF(TelcoData2[[#This Row],[tenure]]&lt;=36,"25-36 Months",
IF(TelcoData2[[#This Row],[tenure]]&lt;=48,"37-48 Months",
IF(TelcoData2[[#This Row],[tenure]]&lt;=60,"49-60 Months",
"61-72 Months")))))</f>
        <v>0-12 Months</v>
      </c>
    </row>
    <row r="5911" spans="1:24" x14ac:dyDescent="0.3">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s="5">
        <v>4297.6000000000004</v>
      </c>
      <c r="U5911" t="s">
        <v>24</v>
      </c>
      <c r="V5911" s="5">
        <f>IFERROR(VALUE(TRIM(TelcoData2[[#This Row],[TotalCharges]])),"")</f>
        <v>4297.6000000000004</v>
      </c>
      <c r="W5911">
        <f>IF(TelcoData2[[#This Row],[Churn]]="Yes",1,0)</f>
        <v>0</v>
      </c>
      <c r="X5911" t="str">
        <f>IF(TelcoData2[[#This Row],[tenure]]&lt;=12,"0-12 Months",
IF(TelcoData2[[#This Row],[tenure]]&lt;=24,"13-24 Months",
IF(TelcoData2[[#This Row],[tenure]]&lt;=36,"25-36 Months",
IF(TelcoData2[[#This Row],[tenure]]&lt;=48,"37-48 Months",
IF(TelcoData2[[#This Row],[tenure]]&lt;=60,"49-60 Months",
"61-72 Months")))))</f>
        <v>49-60 Months</v>
      </c>
    </row>
    <row r="5912" spans="1:24" x14ac:dyDescent="0.3">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s="5">
        <v>414.1</v>
      </c>
      <c r="U5912" t="s">
        <v>24</v>
      </c>
      <c r="V5912" s="5">
        <f>IFERROR(VALUE(TRIM(TelcoData2[[#This Row],[TotalCharges]])),"")</f>
        <v>414.1</v>
      </c>
      <c r="W5912">
        <f>IF(TelcoData2[[#This Row],[Churn]]="Yes",1,0)</f>
        <v>0</v>
      </c>
      <c r="X5912" t="str">
        <f>IF(TelcoData2[[#This Row],[tenure]]&lt;=12,"0-12 Months",
IF(TelcoData2[[#This Row],[tenure]]&lt;=24,"13-24 Months",
IF(TelcoData2[[#This Row],[tenure]]&lt;=36,"25-36 Months",
IF(TelcoData2[[#This Row],[tenure]]&lt;=48,"37-48 Months",
IF(TelcoData2[[#This Row],[tenure]]&lt;=60,"49-60 Months",
"61-72 Months")))))</f>
        <v>0-12 Months</v>
      </c>
    </row>
    <row r="5913" spans="1:24" x14ac:dyDescent="0.3">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s="5">
        <v>256.60000000000002</v>
      </c>
      <c r="U5913" t="s">
        <v>24</v>
      </c>
      <c r="V5913" s="5">
        <f>IFERROR(VALUE(TRIM(TelcoData2[[#This Row],[TotalCharges]])),"")</f>
        <v>256.60000000000002</v>
      </c>
      <c r="W5913">
        <f>IF(TelcoData2[[#This Row],[Churn]]="Yes",1,0)</f>
        <v>0</v>
      </c>
      <c r="X5913" t="str">
        <f>IF(TelcoData2[[#This Row],[tenure]]&lt;=12,"0-12 Months",
IF(TelcoData2[[#This Row],[tenure]]&lt;=24,"13-24 Months",
IF(TelcoData2[[#This Row],[tenure]]&lt;=36,"25-36 Months",
IF(TelcoData2[[#This Row],[tenure]]&lt;=48,"37-48 Months",
IF(TelcoData2[[#This Row],[tenure]]&lt;=60,"49-60 Months",
"61-72 Months")))))</f>
        <v>0-12 Months</v>
      </c>
    </row>
    <row r="5914" spans="1:24" x14ac:dyDescent="0.3">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s="5">
        <v>3969.35</v>
      </c>
      <c r="U5914" t="s">
        <v>23</v>
      </c>
      <c r="V5914" s="5">
        <f>IFERROR(VALUE(TRIM(TelcoData2[[#This Row],[TotalCharges]])),"")</f>
        <v>3969.35</v>
      </c>
      <c r="W5914">
        <f>IF(TelcoData2[[#This Row],[Churn]]="Yes",1,0)</f>
        <v>1</v>
      </c>
      <c r="X5914" t="str">
        <f>IF(TelcoData2[[#This Row],[tenure]]&lt;=12,"0-12 Months",
IF(TelcoData2[[#This Row],[tenure]]&lt;=24,"13-24 Months",
IF(TelcoData2[[#This Row],[tenure]]&lt;=36,"25-36 Months",
IF(TelcoData2[[#This Row],[tenure]]&lt;=48,"37-48 Months",
IF(TelcoData2[[#This Row],[tenure]]&lt;=60,"49-60 Months",
"61-72 Months")))))</f>
        <v>37-48 Months</v>
      </c>
    </row>
    <row r="5915" spans="1:24" x14ac:dyDescent="0.3">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s="5">
        <v>2274.1</v>
      </c>
      <c r="U5915" t="s">
        <v>24</v>
      </c>
      <c r="V5915" s="5">
        <f>IFERROR(VALUE(TRIM(TelcoData2[[#This Row],[TotalCharges]])),"")</f>
        <v>2274.1</v>
      </c>
      <c r="W5915">
        <f>IF(TelcoData2[[#This Row],[Churn]]="Yes",1,0)</f>
        <v>0</v>
      </c>
      <c r="X5915" t="str">
        <f>IF(TelcoData2[[#This Row],[tenure]]&lt;=12,"0-12 Months",
IF(TelcoData2[[#This Row],[tenure]]&lt;=24,"13-24 Months",
IF(TelcoData2[[#This Row],[tenure]]&lt;=36,"25-36 Months",
IF(TelcoData2[[#This Row],[tenure]]&lt;=48,"37-48 Months",
IF(TelcoData2[[#This Row],[tenure]]&lt;=60,"49-60 Months",
"61-72 Months")))))</f>
        <v>25-36 Months</v>
      </c>
    </row>
    <row r="5916" spans="1:24" x14ac:dyDescent="0.3">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s="5">
        <v>1296.8</v>
      </c>
      <c r="U5916" t="s">
        <v>24</v>
      </c>
      <c r="V5916" s="5">
        <f>IFERROR(VALUE(TRIM(TelcoData2[[#This Row],[TotalCharges]])),"")</f>
        <v>1296.8</v>
      </c>
      <c r="W5916">
        <f>IF(TelcoData2[[#This Row],[Churn]]="Yes",1,0)</f>
        <v>0</v>
      </c>
      <c r="X5916" t="str">
        <f>IF(TelcoData2[[#This Row],[tenure]]&lt;=12,"0-12 Months",
IF(TelcoData2[[#This Row],[tenure]]&lt;=24,"13-24 Months",
IF(TelcoData2[[#This Row],[tenure]]&lt;=36,"25-36 Months",
IF(TelcoData2[[#This Row],[tenure]]&lt;=48,"37-48 Months",
IF(TelcoData2[[#This Row],[tenure]]&lt;=60,"49-60 Months",
"61-72 Months")))))</f>
        <v>25-36 Months</v>
      </c>
    </row>
    <row r="5917" spans="1:24" x14ac:dyDescent="0.3">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s="5">
        <v>1268.8499999999999</v>
      </c>
      <c r="U5917" t="s">
        <v>24</v>
      </c>
      <c r="V5917" s="5">
        <f>IFERROR(VALUE(TRIM(TelcoData2[[#This Row],[TotalCharges]])),"")</f>
        <v>1268.8499999999999</v>
      </c>
      <c r="W5917">
        <f>IF(TelcoData2[[#This Row],[Churn]]="Yes",1,0)</f>
        <v>0</v>
      </c>
      <c r="X5917" t="str">
        <f>IF(TelcoData2[[#This Row],[tenure]]&lt;=12,"0-12 Months",
IF(TelcoData2[[#This Row],[tenure]]&lt;=24,"13-24 Months",
IF(TelcoData2[[#This Row],[tenure]]&lt;=36,"25-36 Months",
IF(TelcoData2[[#This Row],[tenure]]&lt;=48,"37-48 Months",
IF(TelcoData2[[#This Row],[tenure]]&lt;=60,"49-60 Months",
"61-72 Months")))))</f>
        <v>61-72 Months</v>
      </c>
    </row>
    <row r="5918" spans="1:24" x14ac:dyDescent="0.3">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s="5">
        <v>8192.6</v>
      </c>
      <c r="U5918" t="s">
        <v>24</v>
      </c>
      <c r="V5918" s="5">
        <f>IFERROR(VALUE(TRIM(TelcoData2[[#This Row],[TotalCharges]])),"")</f>
        <v>8192.6</v>
      </c>
      <c r="W5918">
        <f>IF(TelcoData2[[#This Row],[Churn]]="Yes",1,0)</f>
        <v>0</v>
      </c>
      <c r="X5918" t="str">
        <f>IF(TelcoData2[[#This Row],[tenure]]&lt;=12,"0-12 Months",
IF(TelcoData2[[#This Row],[tenure]]&lt;=24,"13-24 Months",
IF(TelcoData2[[#This Row],[tenure]]&lt;=36,"25-36 Months",
IF(TelcoData2[[#This Row],[tenure]]&lt;=48,"37-48 Months",
IF(TelcoData2[[#This Row],[tenure]]&lt;=60,"49-60 Months",
"61-72 Months")))))</f>
        <v>61-72 Months</v>
      </c>
    </row>
    <row r="5919" spans="1:24" x14ac:dyDescent="0.3">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s="5">
        <v>59.25</v>
      </c>
      <c r="U5919" t="s">
        <v>24</v>
      </c>
      <c r="V5919" s="5">
        <f>IFERROR(VALUE(TRIM(TelcoData2[[#This Row],[TotalCharges]])),"")</f>
        <v>59.25</v>
      </c>
      <c r="W5919">
        <f>IF(TelcoData2[[#This Row],[Churn]]="Yes",1,0)</f>
        <v>0</v>
      </c>
      <c r="X5919" t="str">
        <f>IF(TelcoData2[[#This Row],[tenure]]&lt;=12,"0-12 Months",
IF(TelcoData2[[#This Row],[tenure]]&lt;=24,"13-24 Months",
IF(TelcoData2[[#This Row],[tenure]]&lt;=36,"25-36 Months",
IF(TelcoData2[[#This Row],[tenure]]&lt;=48,"37-48 Months",
IF(TelcoData2[[#This Row],[tenure]]&lt;=60,"49-60 Months",
"61-72 Months")))))</f>
        <v>0-12 Months</v>
      </c>
    </row>
    <row r="5920" spans="1:24" x14ac:dyDescent="0.3">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s="5">
        <v>1147.8499999999999</v>
      </c>
      <c r="U5920" t="s">
        <v>24</v>
      </c>
      <c r="V5920" s="5">
        <f>IFERROR(VALUE(TRIM(TelcoData2[[#This Row],[TotalCharges]])),"")</f>
        <v>1147.8499999999999</v>
      </c>
      <c r="W5920">
        <f>IF(TelcoData2[[#This Row],[Churn]]="Yes",1,0)</f>
        <v>0</v>
      </c>
      <c r="X5920" t="str">
        <f>IF(TelcoData2[[#This Row],[tenure]]&lt;=12,"0-12 Months",
IF(TelcoData2[[#This Row],[tenure]]&lt;=24,"13-24 Months",
IF(TelcoData2[[#This Row],[tenure]]&lt;=36,"25-36 Months",
IF(TelcoData2[[#This Row],[tenure]]&lt;=48,"37-48 Months",
IF(TelcoData2[[#This Row],[tenure]]&lt;=60,"49-60 Months",
"61-72 Months")))))</f>
        <v>49-60 Months</v>
      </c>
    </row>
    <row r="5921" spans="1:24" x14ac:dyDescent="0.3">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s="5">
        <v>4361.55</v>
      </c>
      <c r="U5921" t="s">
        <v>24</v>
      </c>
      <c r="V5921" s="5">
        <f>IFERROR(VALUE(TRIM(TelcoData2[[#This Row],[TotalCharges]])),"")</f>
        <v>4361.55</v>
      </c>
      <c r="W5921">
        <f>IF(TelcoData2[[#This Row],[Churn]]="Yes",1,0)</f>
        <v>0</v>
      </c>
      <c r="X5921" t="str">
        <f>IF(TelcoData2[[#This Row],[tenure]]&lt;=12,"0-12 Months",
IF(TelcoData2[[#This Row],[tenure]]&lt;=24,"13-24 Months",
IF(TelcoData2[[#This Row],[tenure]]&lt;=36,"25-36 Months",
IF(TelcoData2[[#This Row],[tenure]]&lt;=48,"37-48 Months",
IF(TelcoData2[[#This Row],[tenure]]&lt;=60,"49-60 Months",
"61-72 Months")))))</f>
        <v>61-72 Months</v>
      </c>
    </row>
    <row r="5922" spans="1:24" x14ac:dyDescent="0.3">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s="5">
        <v>2006.1</v>
      </c>
      <c r="U5922" t="s">
        <v>24</v>
      </c>
      <c r="V5922" s="5">
        <f>IFERROR(VALUE(TRIM(TelcoData2[[#This Row],[TotalCharges]])),"")</f>
        <v>2006.1</v>
      </c>
      <c r="W5922">
        <f>IF(TelcoData2[[#This Row],[Churn]]="Yes",1,0)</f>
        <v>0</v>
      </c>
      <c r="X5922" t="str">
        <f>IF(TelcoData2[[#This Row],[tenure]]&lt;=12,"0-12 Months",
IF(TelcoData2[[#This Row],[tenure]]&lt;=24,"13-24 Months",
IF(TelcoData2[[#This Row],[tenure]]&lt;=36,"25-36 Months",
IF(TelcoData2[[#This Row],[tenure]]&lt;=48,"37-48 Months",
IF(TelcoData2[[#This Row],[tenure]]&lt;=60,"49-60 Months",
"61-72 Months")))))</f>
        <v>25-36 Months</v>
      </c>
    </row>
    <row r="5923" spans="1:24" x14ac:dyDescent="0.3">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s="5">
        <v>2078.9499999999998</v>
      </c>
      <c r="U5923" t="s">
        <v>24</v>
      </c>
      <c r="V5923" s="5">
        <f>IFERROR(VALUE(TRIM(TelcoData2[[#This Row],[TotalCharges]])),"")</f>
        <v>2078.9499999999998</v>
      </c>
      <c r="W5923">
        <f>IF(TelcoData2[[#This Row],[Churn]]="Yes",1,0)</f>
        <v>0</v>
      </c>
      <c r="X5923" t="str">
        <f>IF(TelcoData2[[#This Row],[tenure]]&lt;=12,"0-12 Months",
IF(TelcoData2[[#This Row],[tenure]]&lt;=24,"13-24 Months",
IF(TelcoData2[[#This Row],[tenure]]&lt;=36,"25-36 Months",
IF(TelcoData2[[#This Row],[tenure]]&lt;=48,"37-48 Months",
IF(TelcoData2[[#This Row],[tenure]]&lt;=60,"49-60 Months",
"61-72 Months")))))</f>
        <v>25-36 Months</v>
      </c>
    </row>
    <row r="5924" spans="1:24" x14ac:dyDescent="0.3">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s="5">
        <v>7609.75</v>
      </c>
      <c r="U5924" t="s">
        <v>24</v>
      </c>
      <c r="V5924" s="5">
        <f>IFERROR(VALUE(TRIM(TelcoData2[[#This Row],[TotalCharges]])),"")</f>
        <v>7609.75</v>
      </c>
      <c r="W5924">
        <f>IF(TelcoData2[[#This Row],[Churn]]="Yes",1,0)</f>
        <v>0</v>
      </c>
      <c r="X5924" t="str">
        <f>IF(TelcoData2[[#This Row],[tenure]]&lt;=12,"0-12 Months",
IF(TelcoData2[[#This Row],[tenure]]&lt;=24,"13-24 Months",
IF(TelcoData2[[#This Row],[tenure]]&lt;=36,"25-36 Months",
IF(TelcoData2[[#This Row],[tenure]]&lt;=48,"37-48 Months",
IF(TelcoData2[[#This Row],[tenure]]&lt;=60,"49-60 Months",
"61-72 Months")))))</f>
        <v>61-72 Months</v>
      </c>
    </row>
    <row r="5925" spans="1:24" x14ac:dyDescent="0.3">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s="5">
        <v>487.05</v>
      </c>
      <c r="U5925" t="s">
        <v>24</v>
      </c>
      <c r="V5925" s="5">
        <f>IFERROR(VALUE(TRIM(TelcoData2[[#This Row],[TotalCharges]])),"")</f>
        <v>487.05</v>
      </c>
      <c r="W5925">
        <f>IF(TelcoData2[[#This Row],[Churn]]="Yes",1,0)</f>
        <v>0</v>
      </c>
      <c r="X5925" t="str">
        <f>IF(TelcoData2[[#This Row],[tenure]]&lt;=12,"0-12 Months",
IF(TelcoData2[[#This Row],[tenure]]&lt;=24,"13-24 Months",
IF(TelcoData2[[#This Row],[tenure]]&lt;=36,"25-36 Months",
IF(TelcoData2[[#This Row],[tenure]]&lt;=48,"37-48 Months",
IF(TelcoData2[[#This Row],[tenure]]&lt;=60,"49-60 Months",
"61-72 Months")))))</f>
        <v>0-12 Months</v>
      </c>
    </row>
    <row r="5926" spans="1:24" x14ac:dyDescent="0.3">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s="5">
        <v>1218.45</v>
      </c>
      <c r="U5926" t="s">
        <v>24</v>
      </c>
      <c r="V5926" s="5">
        <f>IFERROR(VALUE(TRIM(TelcoData2[[#This Row],[TotalCharges]])),"")</f>
        <v>1218.45</v>
      </c>
      <c r="W5926">
        <f>IF(TelcoData2[[#This Row],[Churn]]="Yes",1,0)</f>
        <v>0</v>
      </c>
      <c r="X5926" t="str">
        <f>IF(TelcoData2[[#This Row],[tenure]]&lt;=12,"0-12 Months",
IF(TelcoData2[[#This Row],[tenure]]&lt;=24,"13-24 Months",
IF(TelcoData2[[#This Row],[tenure]]&lt;=36,"25-36 Months",
IF(TelcoData2[[#This Row],[tenure]]&lt;=48,"37-48 Months",
IF(TelcoData2[[#This Row],[tenure]]&lt;=60,"49-60 Months",
"61-72 Months")))))</f>
        <v>61-72 Months</v>
      </c>
    </row>
    <row r="5927" spans="1:24" x14ac:dyDescent="0.3">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s="5">
        <v>1416.2</v>
      </c>
      <c r="U5927" t="s">
        <v>24</v>
      </c>
      <c r="V5927" s="5">
        <f>IFERROR(VALUE(TRIM(TelcoData2[[#This Row],[TotalCharges]])),"")</f>
        <v>1416.2</v>
      </c>
      <c r="W5927">
        <f>IF(TelcoData2[[#This Row],[Churn]]="Yes",1,0)</f>
        <v>0</v>
      </c>
      <c r="X5927" t="str">
        <f>IF(TelcoData2[[#This Row],[tenure]]&lt;=12,"0-12 Months",
IF(TelcoData2[[#This Row],[tenure]]&lt;=24,"13-24 Months",
IF(TelcoData2[[#This Row],[tenure]]&lt;=36,"25-36 Months",
IF(TelcoData2[[#This Row],[tenure]]&lt;=48,"37-48 Months",
IF(TelcoData2[[#This Row],[tenure]]&lt;=60,"49-60 Months",
"61-72 Months")))))</f>
        <v>13-24 Months</v>
      </c>
    </row>
    <row r="5928" spans="1:24" x14ac:dyDescent="0.3">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s="5">
        <v>483.3</v>
      </c>
      <c r="U5928" t="s">
        <v>24</v>
      </c>
      <c r="V5928" s="5">
        <f>IFERROR(VALUE(TRIM(TelcoData2[[#This Row],[TotalCharges]])),"")</f>
        <v>483.3</v>
      </c>
      <c r="W5928">
        <f>IF(TelcoData2[[#This Row],[Churn]]="Yes",1,0)</f>
        <v>0</v>
      </c>
      <c r="X5928" t="str">
        <f>IF(TelcoData2[[#This Row],[tenure]]&lt;=12,"0-12 Months",
IF(TelcoData2[[#This Row],[tenure]]&lt;=24,"13-24 Months",
IF(TelcoData2[[#This Row],[tenure]]&lt;=36,"25-36 Months",
IF(TelcoData2[[#This Row],[tenure]]&lt;=48,"37-48 Months",
IF(TelcoData2[[#This Row],[tenure]]&lt;=60,"49-60 Months",
"61-72 Months")))))</f>
        <v>0-12 Months</v>
      </c>
    </row>
    <row r="5929" spans="1:24" x14ac:dyDescent="0.3">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s="5">
        <v>1234.5999999999999</v>
      </c>
      <c r="U5929" t="s">
        <v>24</v>
      </c>
      <c r="V5929" s="5">
        <f>IFERROR(VALUE(TRIM(TelcoData2[[#This Row],[TotalCharges]])),"")</f>
        <v>1234.5999999999999</v>
      </c>
      <c r="W5929">
        <f>IF(TelcoData2[[#This Row],[Churn]]="Yes",1,0)</f>
        <v>0</v>
      </c>
      <c r="X5929" t="str">
        <f>IF(TelcoData2[[#This Row],[tenure]]&lt;=12,"0-12 Months",
IF(TelcoData2[[#This Row],[tenure]]&lt;=24,"13-24 Months",
IF(TelcoData2[[#This Row],[tenure]]&lt;=36,"25-36 Months",
IF(TelcoData2[[#This Row],[tenure]]&lt;=48,"37-48 Months",
IF(TelcoData2[[#This Row],[tenure]]&lt;=60,"49-60 Months",
"61-72 Months")))))</f>
        <v>49-60 Months</v>
      </c>
    </row>
    <row r="5930" spans="1:24" x14ac:dyDescent="0.3">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s="5">
        <v>1311.6</v>
      </c>
      <c r="U5930" t="s">
        <v>24</v>
      </c>
      <c r="V5930" s="5">
        <f>IFERROR(VALUE(TRIM(TelcoData2[[#This Row],[TotalCharges]])),"")</f>
        <v>1311.6</v>
      </c>
      <c r="W5930">
        <f>IF(TelcoData2[[#This Row],[Churn]]="Yes",1,0)</f>
        <v>0</v>
      </c>
      <c r="X5930" t="str">
        <f>IF(TelcoData2[[#This Row],[tenure]]&lt;=12,"0-12 Months",
IF(TelcoData2[[#This Row],[tenure]]&lt;=24,"13-24 Months",
IF(TelcoData2[[#This Row],[tenure]]&lt;=36,"25-36 Months",
IF(TelcoData2[[#This Row],[tenure]]&lt;=48,"37-48 Months",
IF(TelcoData2[[#This Row],[tenure]]&lt;=60,"49-60 Months",
"61-72 Months")))))</f>
        <v>61-72 Months</v>
      </c>
    </row>
    <row r="5931" spans="1:24" x14ac:dyDescent="0.3">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s="5">
        <v>5618.3</v>
      </c>
      <c r="U5931" t="s">
        <v>24</v>
      </c>
      <c r="V5931" s="5">
        <f>IFERROR(VALUE(TRIM(TelcoData2[[#This Row],[TotalCharges]])),"")</f>
        <v>5618.3</v>
      </c>
      <c r="W5931">
        <f>IF(TelcoData2[[#This Row],[Churn]]="Yes",1,0)</f>
        <v>0</v>
      </c>
      <c r="X5931" t="str">
        <f>IF(TelcoData2[[#This Row],[tenure]]&lt;=12,"0-12 Months",
IF(TelcoData2[[#This Row],[tenure]]&lt;=24,"13-24 Months",
IF(TelcoData2[[#This Row],[tenure]]&lt;=36,"25-36 Months",
IF(TelcoData2[[#This Row],[tenure]]&lt;=48,"37-48 Months",
IF(TelcoData2[[#This Row],[tenure]]&lt;=60,"49-60 Months",
"61-72 Months")))))</f>
        <v>61-72 Months</v>
      </c>
    </row>
    <row r="5932" spans="1:24" x14ac:dyDescent="0.3">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s="5">
        <v>6185.15</v>
      </c>
      <c r="U5932" t="s">
        <v>24</v>
      </c>
      <c r="V5932" s="5">
        <f>IFERROR(VALUE(TRIM(TelcoData2[[#This Row],[TotalCharges]])),"")</f>
        <v>6185.15</v>
      </c>
      <c r="W5932">
        <f>IF(TelcoData2[[#This Row],[Churn]]="Yes",1,0)</f>
        <v>0</v>
      </c>
      <c r="X5932" t="str">
        <f>IF(TelcoData2[[#This Row],[tenure]]&lt;=12,"0-12 Months",
IF(TelcoData2[[#This Row],[tenure]]&lt;=24,"13-24 Months",
IF(TelcoData2[[#This Row],[tenure]]&lt;=36,"25-36 Months",
IF(TelcoData2[[#This Row],[tenure]]&lt;=48,"37-48 Months",
IF(TelcoData2[[#This Row],[tenure]]&lt;=60,"49-60 Months",
"61-72 Months")))))</f>
        <v>61-72 Months</v>
      </c>
    </row>
    <row r="5933" spans="1:24" x14ac:dyDescent="0.3">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s="5">
        <v>1237.8499999999999</v>
      </c>
      <c r="U5933" t="s">
        <v>23</v>
      </c>
      <c r="V5933" s="5">
        <f>IFERROR(VALUE(TRIM(TelcoData2[[#This Row],[TotalCharges]])),"")</f>
        <v>1237.8499999999999</v>
      </c>
      <c r="W5933">
        <f>IF(TelcoData2[[#This Row],[Churn]]="Yes",1,0)</f>
        <v>1</v>
      </c>
      <c r="X5933" t="str">
        <f>IF(TelcoData2[[#This Row],[tenure]]&lt;=12,"0-12 Months",
IF(TelcoData2[[#This Row],[tenure]]&lt;=24,"13-24 Months",
IF(TelcoData2[[#This Row],[tenure]]&lt;=36,"25-36 Months",
IF(TelcoData2[[#This Row],[tenure]]&lt;=48,"37-48 Months",
IF(TelcoData2[[#This Row],[tenure]]&lt;=60,"49-60 Months",
"61-72 Months")))))</f>
        <v>13-24 Months</v>
      </c>
    </row>
    <row r="5934" spans="1:24" x14ac:dyDescent="0.3">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s="5">
        <v>498.1</v>
      </c>
      <c r="U5934" t="s">
        <v>23</v>
      </c>
      <c r="V5934" s="5">
        <f>IFERROR(VALUE(TRIM(TelcoData2[[#This Row],[TotalCharges]])),"")</f>
        <v>498.1</v>
      </c>
      <c r="W5934">
        <f>IF(TelcoData2[[#This Row],[Churn]]="Yes",1,0)</f>
        <v>1</v>
      </c>
      <c r="X5934" t="str">
        <f>IF(TelcoData2[[#This Row],[tenure]]&lt;=12,"0-12 Months",
IF(TelcoData2[[#This Row],[tenure]]&lt;=24,"13-24 Months",
IF(TelcoData2[[#This Row],[tenure]]&lt;=36,"25-36 Months",
IF(TelcoData2[[#This Row],[tenure]]&lt;=48,"37-48 Months",
IF(TelcoData2[[#This Row],[tenure]]&lt;=60,"49-60 Months",
"61-72 Months")))))</f>
        <v>0-12 Months</v>
      </c>
    </row>
    <row r="5935" spans="1:24" x14ac:dyDescent="0.3">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s="5">
        <v>294.45</v>
      </c>
      <c r="U5935" t="s">
        <v>23</v>
      </c>
      <c r="V5935" s="5">
        <f>IFERROR(VALUE(TRIM(TelcoData2[[#This Row],[TotalCharges]])),"")</f>
        <v>294.45</v>
      </c>
      <c r="W5935">
        <f>IF(TelcoData2[[#This Row],[Churn]]="Yes",1,0)</f>
        <v>1</v>
      </c>
      <c r="X5935" t="str">
        <f>IF(TelcoData2[[#This Row],[tenure]]&lt;=12,"0-12 Months",
IF(TelcoData2[[#This Row],[tenure]]&lt;=24,"13-24 Months",
IF(TelcoData2[[#This Row],[tenure]]&lt;=36,"25-36 Months",
IF(TelcoData2[[#This Row],[tenure]]&lt;=48,"37-48 Months",
IF(TelcoData2[[#This Row],[tenure]]&lt;=60,"49-60 Months",
"61-72 Months")))))</f>
        <v>0-12 Months</v>
      </c>
    </row>
    <row r="5936" spans="1:24" x14ac:dyDescent="0.3">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s="5">
        <v>2381.5500000000002</v>
      </c>
      <c r="U5936" t="s">
        <v>23</v>
      </c>
      <c r="V5936" s="5">
        <f>IFERROR(VALUE(TRIM(TelcoData2[[#This Row],[TotalCharges]])),"")</f>
        <v>2381.5500000000002</v>
      </c>
      <c r="W5936">
        <f>IF(TelcoData2[[#This Row],[Churn]]="Yes",1,0)</f>
        <v>1</v>
      </c>
      <c r="X5936" t="str">
        <f>IF(TelcoData2[[#This Row],[tenure]]&lt;=12,"0-12 Months",
IF(TelcoData2[[#This Row],[tenure]]&lt;=24,"13-24 Months",
IF(TelcoData2[[#This Row],[tenure]]&lt;=36,"25-36 Months",
IF(TelcoData2[[#This Row],[tenure]]&lt;=48,"37-48 Months",
IF(TelcoData2[[#This Row],[tenure]]&lt;=60,"49-60 Months",
"61-72 Months")))))</f>
        <v>25-36 Months</v>
      </c>
    </row>
    <row r="5937" spans="1:24" x14ac:dyDescent="0.3">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s="5">
        <v>788.35</v>
      </c>
      <c r="U5937" t="s">
        <v>24</v>
      </c>
      <c r="V5937" s="5">
        <f>IFERROR(VALUE(TRIM(TelcoData2[[#This Row],[TotalCharges]])),"")</f>
        <v>788.35</v>
      </c>
      <c r="W5937">
        <f>IF(TelcoData2[[#This Row],[Churn]]="Yes",1,0)</f>
        <v>0</v>
      </c>
      <c r="X5937" t="str">
        <f>IF(TelcoData2[[#This Row],[tenure]]&lt;=12,"0-12 Months",
IF(TelcoData2[[#This Row],[tenure]]&lt;=24,"13-24 Months",
IF(TelcoData2[[#This Row],[tenure]]&lt;=36,"25-36 Months",
IF(TelcoData2[[#This Row],[tenure]]&lt;=48,"37-48 Months",
IF(TelcoData2[[#This Row],[tenure]]&lt;=60,"49-60 Months",
"61-72 Months")))))</f>
        <v>13-24 Months</v>
      </c>
    </row>
    <row r="5938" spans="1:24" x14ac:dyDescent="0.3">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s="5">
        <v>756.4</v>
      </c>
      <c r="U5938" t="s">
        <v>24</v>
      </c>
      <c r="V5938" s="5">
        <f>IFERROR(VALUE(TRIM(TelcoData2[[#This Row],[TotalCharges]])),"")</f>
        <v>756.4</v>
      </c>
      <c r="W5938">
        <f>IF(TelcoData2[[#This Row],[Churn]]="Yes",1,0)</f>
        <v>0</v>
      </c>
      <c r="X5938" t="str">
        <f>IF(TelcoData2[[#This Row],[tenure]]&lt;=12,"0-12 Months",
IF(TelcoData2[[#This Row],[tenure]]&lt;=24,"13-24 Months",
IF(TelcoData2[[#This Row],[tenure]]&lt;=36,"25-36 Months",
IF(TelcoData2[[#This Row],[tenure]]&lt;=48,"37-48 Months",
IF(TelcoData2[[#This Row],[tenure]]&lt;=60,"49-60 Months",
"61-72 Months")))))</f>
        <v>37-48 Months</v>
      </c>
    </row>
    <row r="5939" spans="1:24" x14ac:dyDescent="0.3">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s="5">
        <v>613.4</v>
      </c>
      <c r="U5939" t="s">
        <v>23</v>
      </c>
      <c r="V5939" s="5">
        <f>IFERROR(VALUE(TRIM(TelcoData2[[#This Row],[TotalCharges]])),"")</f>
        <v>613.4</v>
      </c>
      <c r="W5939">
        <f>IF(TelcoData2[[#This Row],[Churn]]="Yes",1,0)</f>
        <v>1</v>
      </c>
      <c r="X5939" t="str">
        <f>IF(TelcoData2[[#This Row],[tenure]]&lt;=12,"0-12 Months",
IF(TelcoData2[[#This Row],[tenure]]&lt;=24,"13-24 Months",
IF(TelcoData2[[#This Row],[tenure]]&lt;=36,"25-36 Months",
IF(TelcoData2[[#This Row],[tenure]]&lt;=48,"37-48 Months",
IF(TelcoData2[[#This Row],[tenure]]&lt;=60,"49-60 Months",
"61-72 Months")))))</f>
        <v>0-12 Months</v>
      </c>
    </row>
    <row r="5940" spans="1:24" x14ac:dyDescent="0.3">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s="5">
        <v>3625.2</v>
      </c>
      <c r="U5940" t="s">
        <v>24</v>
      </c>
      <c r="V5940" s="5">
        <f>IFERROR(VALUE(TRIM(TelcoData2[[#This Row],[TotalCharges]])),"")</f>
        <v>3625.2</v>
      </c>
      <c r="W5940">
        <f>IF(TelcoData2[[#This Row],[Churn]]="Yes",1,0)</f>
        <v>0</v>
      </c>
      <c r="X5940" t="str">
        <f>IF(TelcoData2[[#This Row],[tenure]]&lt;=12,"0-12 Months",
IF(TelcoData2[[#This Row],[tenure]]&lt;=24,"13-24 Months",
IF(TelcoData2[[#This Row],[tenure]]&lt;=36,"25-36 Months",
IF(TelcoData2[[#This Row],[tenure]]&lt;=48,"37-48 Months",
IF(TelcoData2[[#This Row],[tenure]]&lt;=60,"49-60 Months",
"61-72 Months")))))</f>
        <v>25-36 Months</v>
      </c>
    </row>
    <row r="5941" spans="1:24" x14ac:dyDescent="0.3">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s="5">
        <v>550.35</v>
      </c>
      <c r="U5941" t="s">
        <v>24</v>
      </c>
      <c r="V5941" s="5">
        <f>IFERROR(VALUE(TRIM(TelcoData2[[#This Row],[TotalCharges]])),"")</f>
        <v>550.35</v>
      </c>
      <c r="W5941">
        <f>IF(TelcoData2[[#This Row],[Churn]]="Yes",1,0)</f>
        <v>0</v>
      </c>
      <c r="X5941" t="str">
        <f>IF(TelcoData2[[#This Row],[tenure]]&lt;=12,"0-12 Months",
IF(TelcoData2[[#This Row],[tenure]]&lt;=24,"13-24 Months",
IF(TelcoData2[[#This Row],[tenure]]&lt;=36,"25-36 Months",
IF(TelcoData2[[#This Row],[tenure]]&lt;=48,"37-48 Months",
IF(TelcoData2[[#This Row],[tenure]]&lt;=60,"49-60 Months",
"61-72 Months")))))</f>
        <v>13-24 Months</v>
      </c>
    </row>
    <row r="5942" spans="1:24" x14ac:dyDescent="0.3">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s="5">
        <v>4793.8</v>
      </c>
      <c r="U5942" t="s">
        <v>24</v>
      </c>
      <c r="V5942" s="5">
        <f>IFERROR(VALUE(TRIM(TelcoData2[[#This Row],[TotalCharges]])),"")</f>
        <v>4793.8</v>
      </c>
      <c r="W5942">
        <f>IF(TelcoData2[[#This Row],[Churn]]="Yes",1,0)</f>
        <v>0</v>
      </c>
      <c r="X5942" t="str">
        <f>IF(TelcoData2[[#This Row],[tenure]]&lt;=12,"0-12 Months",
IF(TelcoData2[[#This Row],[tenure]]&lt;=24,"13-24 Months",
IF(TelcoData2[[#This Row],[tenure]]&lt;=36,"25-36 Months",
IF(TelcoData2[[#This Row],[tenure]]&lt;=48,"37-48 Months",
IF(TelcoData2[[#This Row],[tenure]]&lt;=60,"49-60 Months",
"61-72 Months")))))</f>
        <v>49-60 Months</v>
      </c>
    </row>
    <row r="5943" spans="1:24" x14ac:dyDescent="0.3">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s="5">
        <v>1267.2</v>
      </c>
      <c r="U5943" t="s">
        <v>24</v>
      </c>
      <c r="V5943" s="5">
        <f>IFERROR(VALUE(TRIM(TelcoData2[[#This Row],[TotalCharges]])),"")</f>
        <v>1267.2</v>
      </c>
      <c r="W5943">
        <f>IF(TelcoData2[[#This Row],[Churn]]="Yes",1,0)</f>
        <v>0</v>
      </c>
      <c r="X5943" t="str">
        <f>IF(TelcoData2[[#This Row],[tenure]]&lt;=12,"0-12 Months",
IF(TelcoData2[[#This Row],[tenure]]&lt;=24,"13-24 Months",
IF(TelcoData2[[#This Row],[tenure]]&lt;=36,"25-36 Months",
IF(TelcoData2[[#This Row],[tenure]]&lt;=48,"37-48 Months",
IF(TelcoData2[[#This Row],[tenure]]&lt;=60,"49-60 Months",
"61-72 Months")))))</f>
        <v>25-36 Months</v>
      </c>
    </row>
    <row r="5944" spans="1:24" x14ac:dyDescent="0.3">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s="5">
        <v>442.2</v>
      </c>
      <c r="U5944" t="s">
        <v>23</v>
      </c>
      <c r="V5944" s="5">
        <f>IFERROR(VALUE(TRIM(TelcoData2[[#This Row],[TotalCharges]])),"")</f>
        <v>442.2</v>
      </c>
      <c r="W5944">
        <f>IF(TelcoData2[[#This Row],[Churn]]="Yes",1,0)</f>
        <v>1</v>
      </c>
      <c r="X5944" t="str">
        <f>IF(TelcoData2[[#This Row],[tenure]]&lt;=12,"0-12 Months",
IF(TelcoData2[[#This Row],[tenure]]&lt;=24,"13-24 Months",
IF(TelcoData2[[#This Row],[tenure]]&lt;=36,"25-36 Months",
IF(TelcoData2[[#This Row],[tenure]]&lt;=48,"37-48 Months",
IF(TelcoData2[[#This Row],[tenure]]&lt;=60,"49-60 Months",
"61-72 Months")))))</f>
        <v>0-12 Months</v>
      </c>
    </row>
    <row r="5945" spans="1:24" x14ac:dyDescent="0.3">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s="5">
        <v>84.85</v>
      </c>
      <c r="U5945" t="s">
        <v>23</v>
      </c>
      <c r="V5945" s="5">
        <f>IFERROR(VALUE(TRIM(TelcoData2[[#This Row],[TotalCharges]])),"")</f>
        <v>84.85</v>
      </c>
      <c r="W5945">
        <f>IF(TelcoData2[[#This Row],[Churn]]="Yes",1,0)</f>
        <v>1</v>
      </c>
      <c r="X5945" t="str">
        <f>IF(TelcoData2[[#This Row],[tenure]]&lt;=12,"0-12 Months",
IF(TelcoData2[[#This Row],[tenure]]&lt;=24,"13-24 Months",
IF(TelcoData2[[#This Row],[tenure]]&lt;=36,"25-36 Months",
IF(TelcoData2[[#This Row],[tenure]]&lt;=48,"37-48 Months",
IF(TelcoData2[[#This Row],[tenure]]&lt;=60,"49-60 Months",
"61-72 Months")))))</f>
        <v>0-12 Months</v>
      </c>
    </row>
    <row r="5946" spans="1:24" x14ac:dyDescent="0.3">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s="5">
        <v>654.85</v>
      </c>
      <c r="U5946" t="s">
        <v>23</v>
      </c>
      <c r="V5946" s="5">
        <f>IFERROR(VALUE(TRIM(TelcoData2[[#This Row],[TotalCharges]])),"")</f>
        <v>654.85</v>
      </c>
      <c r="W5946">
        <f>IF(TelcoData2[[#This Row],[Churn]]="Yes",1,0)</f>
        <v>1</v>
      </c>
      <c r="X5946" t="str">
        <f>IF(TelcoData2[[#This Row],[tenure]]&lt;=12,"0-12 Months",
IF(TelcoData2[[#This Row],[tenure]]&lt;=24,"13-24 Months",
IF(TelcoData2[[#This Row],[tenure]]&lt;=36,"25-36 Months",
IF(TelcoData2[[#This Row],[tenure]]&lt;=48,"37-48 Months",
IF(TelcoData2[[#This Row],[tenure]]&lt;=60,"49-60 Months",
"61-72 Months")))))</f>
        <v>0-12 Months</v>
      </c>
    </row>
    <row r="5947" spans="1:24" x14ac:dyDescent="0.3">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s="5">
        <v>5567.45</v>
      </c>
      <c r="U5947" t="s">
        <v>24</v>
      </c>
      <c r="V5947" s="5">
        <f>IFERROR(VALUE(TRIM(TelcoData2[[#This Row],[TotalCharges]])),"")</f>
        <v>5567.45</v>
      </c>
      <c r="W5947">
        <f>IF(TelcoData2[[#This Row],[Churn]]="Yes",1,0)</f>
        <v>0</v>
      </c>
      <c r="X5947" t="str">
        <f>IF(TelcoData2[[#This Row],[tenure]]&lt;=12,"0-12 Months",
IF(TelcoData2[[#This Row],[tenure]]&lt;=24,"13-24 Months",
IF(TelcoData2[[#This Row],[tenure]]&lt;=36,"25-36 Months",
IF(TelcoData2[[#This Row],[tenure]]&lt;=48,"37-48 Months",
IF(TelcoData2[[#This Row],[tenure]]&lt;=60,"49-60 Months",
"61-72 Months")))))</f>
        <v>49-60 Months</v>
      </c>
    </row>
    <row r="5948" spans="1:24" x14ac:dyDescent="0.3">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s="5">
        <v>3160.55</v>
      </c>
      <c r="U5948" t="s">
        <v>23</v>
      </c>
      <c r="V5948" s="5">
        <f>IFERROR(VALUE(TRIM(TelcoData2[[#This Row],[TotalCharges]])),"")</f>
        <v>3160.55</v>
      </c>
      <c r="W5948">
        <f>IF(TelcoData2[[#This Row],[Churn]]="Yes",1,0)</f>
        <v>1</v>
      </c>
      <c r="X5948" t="str">
        <f>IF(TelcoData2[[#This Row],[tenure]]&lt;=12,"0-12 Months",
IF(TelcoData2[[#This Row],[tenure]]&lt;=24,"13-24 Months",
IF(TelcoData2[[#This Row],[tenure]]&lt;=36,"25-36 Months",
IF(TelcoData2[[#This Row],[tenure]]&lt;=48,"37-48 Months",
IF(TelcoData2[[#This Row],[tenure]]&lt;=60,"49-60 Months",
"61-72 Months")))))</f>
        <v>37-48 Months</v>
      </c>
    </row>
    <row r="5949" spans="1:24" x14ac:dyDescent="0.3">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s="5">
        <v>740.3</v>
      </c>
      <c r="U5949" t="s">
        <v>23</v>
      </c>
      <c r="V5949" s="5">
        <f>IFERROR(VALUE(TRIM(TelcoData2[[#This Row],[TotalCharges]])),"")</f>
        <v>740.3</v>
      </c>
      <c r="W5949">
        <f>IF(TelcoData2[[#This Row],[Churn]]="Yes",1,0)</f>
        <v>1</v>
      </c>
      <c r="X5949" t="str">
        <f>IF(TelcoData2[[#This Row],[tenure]]&lt;=12,"0-12 Months",
IF(TelcoData2[[#This Row],[tenure]]&lt;=24,"13-24 Months",
IF(TelcoData2[[#This Row],[tenure]]&lt;=36,"25-36 Months",
IF(TelcoData2[[#This Row],[tenure]]&lt;=48,"37-48 Months",
IF(TelcoData2[[#This Row],[tenure]]&lt;=60,"49-60 Months",
"61-72 Months")))))</f>
        <v>25-36 Months</v>
      </c>
    </row>
    <row r="5950" spans="1:24" x14ac:dyDescent="0.3">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s="5">
        <v>5706.2</v>
      </c>
      <c r="U5950" t="s">
        <v>24</v>
      </c>
      <c r="V5950" s="5">
        <f>IFERROR(VALUE(TRIM(TelcoData2[[#This Row],[TotalCharges]])),"")</f>
        <v>5706.2</v>
      </c>
      <c r="W5950">
        <f>IF(TelcoData2[[#This Row],[Churn]]="Yes",1,0)</f>
        <v>0</v>
      </c>
      <c r="X5950" t="str">
        <f>IF(TelcoData2[[#This Row],[tenure]]&lt;=12,"0-12 Months",
IF(TelcoData2[[#This Row],[tenure]]&lt;=24,"13-24 Months",
IF(TelcoData2[[#This Row],[tenure]]&lt;=36,"25-36 Months",
IF(TelcoData2[[#This Row],[tenure]]&lt;=48,"37-48 Months",
IF(TelcoData2[[#This Row],[tenure]]&lt;=60,"49-60 Months",
"61-72 Months")))))</f>
        <v>61-72 Months</v>
      </c>
    </row>
    <row r="5951" spans="1:24" x14ac:dyDescent="0.3">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s="5">
        <v>3085.35</v>
      </c>
      <c r="U5951" t="s">
        <v>24</v>
      </c>
      <c r="V5951" s="5">
        <f>IFERROR(VALUE(TRIM(TelcoData2[[#This Row],[TotalCharges]])),"")</f>
        <v>3085.35</v>
      </c>
      <c r="W5951">
        <f>IF(TelcoData2[[#This Row],[Churn]]="Yes",1,0)</f>
        <v>0</v>
      </c>
      <c r="X5951" t="str">
        <f>IF(TelcoData2[[#This Row],[tenure]]&lt;=12,"0-12 Months",
IF(TelcoData2[[#This Row],[tenure]]&lt;=24,"13-24 Months",
IF(TelcoData2[[#This Row],[tenure]]&lt;=36,"25-36 Months",
IF(TelcoData2[[#This Row],[tenure]]&lt;=48,"37-48 Months",
IF(TelcoData2[[#This Row],[tenure]]&lt;=60,"49-60 Months",
"61-72 Months")))))</f>
        <v>61-72 Months</v>
      </c>
    </row>
    <row r="5952" spans="1:24" x14ac:dyDescent="0.3">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s="5">
        <v>24.7</v>
      </c>
      <c r="U5952" t="s">
        <v>24</v>
      </c>
      <c r="V5952" s="5">
        <f>IFERROR(VALUE(TRIM(TelcoData2[[#This Row],[TotalCharges]])),"")</f>
        <v>24.7</v>
      </c>
      <c r="W5952">
        <f>IF(TelcoData2[[#This Row],[Churn]]="Yes",1,0)</f>
        <v>0</v>
      </c>
      <c r="X5952" t="str">
        <f>IF(TelcoData2[[#This Row],[tenure]]&lt;=12,"0-12 Months",
IF(TelcoData2[[#This Row],[tenure]]&lt;=24,"13-24 Months",
IF(TelcoData2[[#This Row],[tenure]]&lt;=36,"25-36 Months",
IF(TelcoData2[[#This Row],[tenure]]&lt;=48,"37-48 Months",
IF(TelcoData2[[#This Row],[tenure]]&lt;=60,"49-60 Months",
"61-72 Months")))))</f>
        <v>0-12 Months</v>
      </c>
    </row>
    <row r="5953" spans="1:24" x14ac:dyDescent="0.3">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s="5">
        <v>3541.4</v>
      </c>
      <c r="U5953" t="s">
        <v>24</v>
      </c>
      <c r="V5953" s="5">
        <f>IFERROR(VALUE(TRIM(TelcoData2[[#This Row],[TotalCharges]])),"")</f>
        <v>3541.4</v>
      </c>
      <c r="W5953">
        <f>IF(TelcoData2[[#This Row],[Churn]]="Yes",1,0)</f>
        <v>0</v>
      </c>
      <c r="X5953" t="str">
        <f>IF(TelcoData2[[#This Row],[tenure]]&lt;=12,"0-12 Months",
IF(TelcoData2[[#This Row],[tenure]]&lt;=24,"13-24 Months",
IF(TelcoData2[[#This Row],[tenure]]&lt;=36,"25-36 Months",
IF(TelcoData2[[#This Row],[tenure]]&lt;=48,"37-48 Months",
IF(TelcoData2[[#This Row],[tenure]]&lt;=60,"49-60 Months",
"61-72 Months")))))</f>
        <v>37-48 Months</v>
      </c>
    </row>
    <row r="5954" spans="1:24" x14ac:dyDescent="0.3">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s="5">
        <v>84.2</v>
      </c>
      <c r="U5954" t="s">
        <v>24</v>
      </c>
      <c r="V5954" s="5">
        <f>IFERROR(VALUE(TRIM(TelcoData2[[#This Row],[TotalCharges]])),"")</f>
        <v>84.2</v>
      </c>
      <c r="W5954">
        <f>IF(TelcoData2[[#This Row],[Churn]]="Yes",1,0)</f>
        <v>0</v>
      </c>
      <c r="X5954" t="str">
        <f>IF(TelcoData2[[#This Row],[tenure]]&lt;=12,"0-12 Months",
IF(TelcoData2[[#This Row],[tenure]]&lt;=24,"13-24 Months",
IF(TelcoData2[[#This Row],[tenure]]&lt;=36,"25-36 Months",
IF(TelcoData2[[#This Row],[tenure]]&lt;=48,"37-48 Months",
IF(TelcoData2[[#This Row],[tenure]]&lt;=60,"49-60 Months",
"61-72 Months")))))</f>
        <v>0-12 Months</v>
      </c>
    </row>
    <row r="5955" spans="1:24" x14ac:dyDescent="0.3">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s="5">
        <v>50.7</v>
      </c>
      <c r="U5955" t="s">
        <v>24</v>
      </c>
      <c r="V5955" s="5">
        <f>IFERROR(VALUE(TRIM(TelcoData2[[#This Row],[TotalCharges]])),"")</f>
        <v>50.7</v>
      </c>
      <c r="W5955">
        <f>IF(TelcoData2[[#This Row],[Churn]]="Yes",1,0)</f>
        <v>0</v>
      </c>
      <c r="X5955" t="str">
        <f>IF(TelcoData2[[#This Row],[tenure]]&lt;=12,"0-12 Months",
IF(TelcoData2[[#This Row],[tenure]]&lt;=24,"13-24 Months",
IF(TelcoData2[[#This Row],[tenure]]&lt;=36,"25-36 Months",
IF(TelcoData2[[#This Row],[tenure]]&lt;=48,"37-48 Months",
IF(TelcoData2[[#This Row],[tenure]]&lt;=60,"49-60 Months",
"61-72 Months")))))</f>
        <v>0-12 Months</v>
      </c>
    </row>
    <row r="5956" spans="1:24" x14ac:dyDescent="0.3">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s="5">
        <v>1165.55</v>
      </c>
      <c r="U5956" t="s">
        <v>24</v>
      </c>
      <c r="V5956" s="5">
        <f>IFERROR(VALUE(TRIM(TelcoData2[[#This Row],[TotalCharges]])),"")</f>
        <v>1165.55</v>
      </c>
      <c r="W5956">
        <f>IF(TelcoData2[[#This Row],[Churn]]="Yes",1,0)</f>
        <v>0</v>
      </c>
      <c r="X5956" t="str">
        <f>IF(TelcoData2[[#This Row],[tenure]]&lt;=12,"0-12 Months",
IF(TelcoData2[[#This Row],[tenure]]&lt;=24,"13-24 Months",
IF(TelcoData2[[#This Row],[tenure]]&lt;=36,"25-36 Months",
IF(TelcoData2[[#This Row],[tenure]]&lt;=48,"37-48 Months",
IF(TelcoData2[[#This Row],[tenure]]&lt;=60,"49-60 Months",
"61-72 Months")))))</f>
        <v>13-24 Months</v>
      </c>
    </row>
    <row r="5957" spans="1:24" x14ac:dyDescent="0.3">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s="5">
        <v>4855.3500000000004</v>
      </c>
      <c r="U5957" t="s">
        <v>24</v>
      </c>
      <c r="V5957" s="5">
        <f>IFERROR(VALUE(TRIM(TelcoData2[[#This Row],[TotalCharges]])),"")</f>
        <v>4855.3500000000004</v>
      </c>
      <c r="W5957">
        <f>IF(TelcoData2[[#This Row],[Churn]]="Yes",1,0)</f>
        <v>0</v>
      </c>
      <c r="X5957" t="str">
        <f>IF(TelcoData2[[#This Row],[tenure]]&lt;=12,"0-12 Months",
IF(TelcoData2[[#This Row],[tenure]]&lt;=24,"13-24 Months",
IF(TelcoData2[[#This Row],[tenure]]&lt;=36,"25-36 Months",
IF(TelcoData2[[#This Row],[tenure]]&lt;=48,"37-48 Months",
IF(TelcoData2[[#This Row],[tenure]]&lt;=60,"49-60 Months",
"61-72 Months")))))</f>
        <v>61-72 Months</v>
      </c>
    </row>
    <row r="5958" spans="1:24" x14ac:dyDescent="0.3">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s="5">
        <v>2806.9</v>
      </c>
      <c r="U5958" t="s">
        <v>23</v>
      </c>
      <c r="V5958" s="5">
        <f>IFERROR(VALUE(TRIM(TelcoData2[[#This Row],[TotalCharges]])),"")</f>
        <v>2806.9</v>
      </c>
      <c r="W5958">
        <f>IF(TelcoData2[[#This Row],[Churn]]="Yes",1,0)</f>
        <v>1</v>
      </c>
      <c r="X5958" t="str">
        <f>IF(TelcoData2[[#This Row],[tenure]]&lt;=12,"0-12 Months",
IF(TelcoData2[[#This Row],[tenure]]&lt;=24,"13-24 Months",
IF(TelcoData2[[#This Row],[tenure]]&lt;=36,"25-36 Months",
IF(TelcoData2[[#This Row],[tenure]]&lt;=48,"37-48 Months",
IF(TelcoData2[[#This Row],[tenure]]&lt;=60,"49-60 Months",
"61-72 Months")))))</f>
        <v>25-36 Months</v>
      </c>
    </row>
    <row r="5959" spans="1:24" x14ac:dyDescent="0.3">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s="5">
        <v>1422.65</v>
      </c>
      <c r="U5959" t="s">
        <v>23</v>
      </c>
      <c r="V5959" s="5">
        <f>IFERROR(VALUE(TRIM(TelcoData2[[#This Row],[TotalCharges]])),"")</f>
        <v>1422.65</v>
      </c>
      <c r="W5959">
        <f>IF(TelcoData2[[#This Row],[Churn]]="Yes",1,0)</f>
        <v>1</v>
      </c>
      <c r="X5959" t="str">
        <f>IF(TelcoData2[[#This Row],[tenure]]&lt;=12,"0-12 Months",
IF(TelcoData2[[#This Row],[tenure]]&lt;=24,"13-24 Months",
IF(TelcoData2[[#This Row],[tenure]]&lt;=36,"25-36 Months",
IF(TelcoData2[[#This Row],[tenure]]&lt;=48,"37-48 Months",
IF(TelcoData2[[#This Row],[tenure]]&lt;=60,"49-60 Months",
"61-72 Months")))))</f>
        <v>13-24 Months</v>
      </c>
    </row>
    <row r="5960" spans="1:24" x14ac:dyDescent="0.3">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s="5">
        <v>608.15</v>
      </c>
      <c r="U5960" t="s">
        <v>24</v>
      </c>
      <c r="V5960" s="5">
        <f>IFERROR(VALUE(TRIM(TelcoData2[[#This Row],[TotalCharges]])),"")</f>
        <v>608.15</v>
      </c>
      <c r="W5960">
        <f>IF(TelcoData2[[#This Row],[Churn]]="Yes",1,0)</f>
        <v>0</v>
      </c>
      <c r="X5960" t="str">
        <f>IF(TelcoData2[[#This Row],[tenure]]&lt;=12,"0-12 Months",
IF(TelcoData2[[#This Row],[tenure]]&lt;=24,"13-24 Months",
IF(TelcoData2[[#This Row],[tenure]]&lt;=36,"25-36 Months",
IF(TelcoData2[[#This Row],[tenure]]&lt;=48,"37-48 Months",
IF(TelcoData2[[#This Row],[tenure]]&lt;=60,"49-60 Months",
"61-72 Months")))))</f>
        <v>0-12 Months</v>
      </c>
    </row>
    <row r="5961" spans="1:24" x14ac:dyDescent="0.3">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s="5">
        <v>641.35</v>
      </c>
      <c r="U5961" t="s">
        <v>24</v>
      </c>
      <c r="V5961" s="5">
        <f>IFERROR(VALUE(TRIM(TelcoData2[[#This Row],[TotalCharges]])),"")</f>
        <v>641.35</v>
      </c>
      <c r="W5961">
        <f>IF(TelcoData2[[#This Row],[Churn]]="Yes",1,0)</f>
        <v>0</v>
      </c>
      <c r="X5961" t="str">
        <f>IF(TelcoData2[[#This Row],[tenure]]&lt;=12,"0-12 Months",
IF(TelcoData2[[#This Row],[tenure]]&lt;=24,"13-24 Months",
IF(TelcoData2[[#This Row],[tenure]]&lt;=36,"25-36 Months",
IF(TelcoData2[[#This Row],[tenure]]&lt;=48,"37-48 Months",
IF(TelcoData2[[#This Row],[tenure]]&lt;=60,"49-60 Months",
"61-72 Months")))))</f>
        <v>25-36 Months</v>
      </c>
    </row>
    <row r="5962" spans="1:24" x14ac:dyDescent="0.3">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s="5">
        <v>4959.1499999999996</v>
      </c>
      <c r="U5962" t="s">
        <v>24</v>
      </c>
      <c r="V5962" s="5">
        <f>IFERROR(VALUE(TRIM(TelcoData2[[#This Row],[TotalCharges]])),"")</f>
        <v>4959.1499999999996</v>
      </c>
      <c r="W5962">
        <f>IF(TelcoData2[[#This Row],[Churn]]="Yes",1,0)</f>
        <v>0</v>
      </c>
      <c r="X5962" t="str">
        <f>IF(TelcoData2[[#This Row],[tenure]]&lt;=12,"0-12 Months",
IF(TelcoData2[[#This Row],[tenure]]&lt;=24,"13-24 Months",
IF(TelcoData2[[#This Row],[tenure]]&lt;=36,"25-36 Months",
IF(TelcoData2[[#This Row],[tenure]]&lt;=48,"37-48 Months",
IF(TelcoData2[[#This Row],[tenure]]&lt;=60,"49-60 Months",
"61-72 Months")))))</f>
        <v>61-72 Months</v>
      </c>
    </row>
    <row r="5963" spans="1:24" x14ac:dyDescent="0.3">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s="5">
        <v>35.9</v>
      </c>
      <c r="U5963" t="s">
        <v>24</v>
      </c>
      <c r="V5963" s="5">
        <f>IFERROR(VALUE(TRIM(TelcoData2[[#This Row],[TotalCharges]])),"")</f>
        <v>35.9</v>
      </c>
      <c r="W5963">
        <f>IF(TelcoData2[[#This Row],[Churn]]="Yes",1,0)</f>
        <v>0</v>
      </c>
      <c r="X5963" t="str">
        <f>IF(TelcoData2[[#This Row],[tenure]]&lt;=12,"0-12 Months",
IF(TelcoData2[[#This Row],[tenure]]&lt;=24,"13-24 Months",
IF(TelcoData2[[#This Row],[tenure]]&lt;=36,"25-36 Months",
IF(TelcoData2[[#This Row],[tenure]]&lt;=48,"37-48 Months",
IF(TelcoData2[[#This Row],[tenure]]&lt;=60,"49-60 Months",
"61-72 Months")))))</f>
        <v>0-12 Months</v>
      </c>
    </row>
    <row r="5964" spans="1:24" x14ac:dyDescent="0.3">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s="5">
        <v>1321.3</v>
      </c>
      <c r="U5964" t="s">
        <v>24</v>
      </c>
      <c r="V5964" s="5">
        <f>IFERROR(VALUE(TRIM(TelcoData2[[#This Row],[TotalCharges]])),"")</f>
        <v>1321.3</v>
      </c>
      <c r="W5964">
        <f>IF(TelcoData2[[#This Row],[Churn]]="Yes",1,0)</f>
        <v>0</v>
      </c>
      <c r="X5964" t="str">
        <f>IF(TelcoData2[[#This Row],[tenure]]&lt;=12,"0-12 Months",
IF(TelcoData2[[#This Row],[tenure]]&lt;=24,"13-24 Months",
IF(TelcoData2[[#This Row],[tenure]]&lt;=36,"25-36 Months",
IF(TelcoData2[[#This Row],[tenure]]&lt;=48,"37-48 Months",
IF(TelcoData2[[#This Row],[tenure]]&lt;=60,"49-60 Months",
"61-72 Months")))))</f>
        <v>13-24 Months</v>
      </c>
    </row>
    <row r="5965" spans="1:24" x14ac:dyDescent="0.3">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s="5">
        <v>1663.75</v>
      </c>
      <c r="U5965" t="s">
        <v>24</v>
      </c>
      <c r="V5965" s="5">
        <f>IFERROR(VALUE(TRIM(TelcoData2[[#This Row],[TotalCharges]])),"")</f>
        <v>1663.75</v>
      </c>
      <c r="W5965">
        <f>IF(TelcoData2[[#This Row],[Churn]]="Yes",1,0)</f>
        <v>0</v>
      </c>
      <c r="X5965" t="str">
        <f>IF(TelcoData2[[#This Row],[tenure]]&lt;=12,"0-12 Months",
IF(TelcoData2[[#This Row],[tenure]]&lt;=24,"13-24 Months",
IF(TelcoData2[[#This Row],[tenure]]&lt;=36,"25-36 Months",
IF(TelcoData2[[#This Row],[tenure]]&lt;=48,"37-48 Months",
IF(TelcoData2[[#This Row],[tenure]]&lt;=60,"49-60 Months",
"61-72 Months")))))</f>
        <v>13-24 Months</v>
      </c>
    </row>
    <row r="5966" spans="1:24" x14ac:dyDescent="0.3">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s="5">
        <v>3024.15</v>
      </c>
      <c r="U5966" t="s">
        <v>24</v>
      </c>
      <c r="V5966" s="5">
        <f>IFERROR(VALUE(TRIM(TelcoData2[[#This Row],[TotalCharges]])),"")</f>
        <v>3024.15</v>
      </c>
      <c r="W5966">
        <f>IF(TelcoData2[[#This Row],[Churn]]="Yes",1,0)</f>
        <v>0</v>
      </c>
      <c r="X5966" t="str">
        <f>IF(TelcoData2[[#This Row],[tenure]]&lt;=12,"0-12 Months",
IF(TelcoData2[[#This Row],[tenure]]&lt;=24,"13-24 Months",
IF(TelcoData2[[#This Row],[tenure]]&lt;=36,"25-36 Months",
IF(TelcoData2[[#This Row],[tenure]]&lt;=48,"37-48 Months",
IF(TelcoData2[[#This Row],[tenure]]&lt;=60,"49-60 Months",
"61-72 Months")))))</f>
        <v>49-60 Months</v>
      </c>
    </row>
    <row r="5967" spans="1:24" x14ac:dyDescent="0.3">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s="5">
        <v>2188.5</v>
      </c>
      <c r="U5967" t="s">
        <v>24</v>
      </c>
      <c r="V5967" s="5">
        <f>IFERROR(VALUE(TRIM(TelcoData2[[#This Row],[TotalCharges]])),"")</f>
        <v>2188.5</v>
      </c>
      <c r="W5967">
        <f>IF(TelcoData2[[#This Row],[Churn]]="Yes",1,0)</f>
        <v>0</v>
      </c>
      <c r="X5967" t="str">
        <f>IF(TelcoData2[[#This Row],[tenure]]&lt;=12,"0-12 Months",
IF(TelcoData2[[#This Row],[tenure]]&lt;=24,"13-24 Months",
IF(TelcoData2[[#This Row],[tenure]]&lt;=36,"25-36 Months",
IF(TelcoData2[[#This Row],[tenure]]&lt;=48,"37-48 Months",
IF(TelcoData2[[#This Row],[tenure]]&lt;=60,"49-60 Months",
"61-72 Months")))))</f>
        <v>25-36 Months</v>
      </c>
    </row>
    <row r="5968" spans="1:24" x14ac:dyDescent="0.3">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s="5">
        <v>4138.05</v>
      </c>
      <c r="U5968" t="s">
        <v>23</v>
      </c>
      <c r="V5968" s="5">
        <f>IFERROR(VALUE(TRIM(TelcoData2[[#This Row],[TotalCharges]])),"")</f>
        <v>4138.05</v>
      </c>
      <c r="W5968">
        <f>IF(TelcoData2[[#This Row],[Churn]]="Yes",1,0)</f>
        <v>1</v>
      </c>
      <c r="X5968" t="str">
        <f>IF(TelcoData2[[#This Row],[tenure]]&lt;=12,"0-12 Months",
IF(TelcoData2[[#This Row],[tenure]]&lt;=24,"13-24 Months",
IF(TelcoData2[[#This Row],[tenure]]&lt;=36,"25-36 Months",
IF(TelcoData2[[#This Row],[tenure]]&lt;=48,"37-48 Months",
IF(TelcoData2[[#This Row],[tenure]]&lt;=60,"49-60 Months",
"61-72 Months")))))</f>
        <v>37-48 Months</v>
      </c>
    </row>
    <row r="5969" spans="1:24" x14ac:dyDescent="0.3">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s="5">
        <v>102.5</v>
      </c>
      <c r="U5969" t="s">
        <v>23</v>
      </c>
      <c r="V5969" s="5">
        <f>IFERROR(VALUE(TRIM(TelcoData2[[#This Row],[TotalCharges]])),"")</f>
        <v>102.5</v>
      </c>
      <c r="W5969">
        <f>IF(TelcoData2[[#This Row],[Churn]]="Yes",1,0)</f>
        <v>1</v>
      </c>
      <c r="X5969" t="str">
        <f>IF(TelcoData2[[#This Row],[tenure]]&lt;=12,"0-12 Months",
IF(TelcoData2[[#This Row],[tenure]]&lt;=24,"13-24 Months",
IF(TelcoData2[[#This Row],[tenure]]&lt;=36,"25-36 Months",
IF(TelcoData2[[#This Row],[tenure]]&lt;=48,"37-48 Months",
IF(TelcoData2[[#This Row],[tenure]]&lt;=60,"49-60 Months",
"61-72 Months")))))</f>
        <v>0-12 Months</v>
      </c>
    </row>
    <row r="5970" spans="1:24" x14ac:dyDescent="0.3">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s="5">
        <v>872.65</v>
      </c>
      <c r="U5970" t="s">
        <v>23</v>
      </c>
      <c r="V5970" s="5">
        <f>IFERROR(VALUE(TRIM(TelcoData2[[#This Row],[TotalCharges]])),"")</f>
        <v>872.65</v>
      </c>
      <c r="W5970">
        <f>IF(TelcoData2[[#This Row],[Churn]]="Yes",1,0)</f>
        <v>1</v>
      </c>
      <c r="X5970" t="str">
        <f>IF(TelcoData2[[#This Row],[tenure]]&lt;=12,"0-12 Months",
IF(TelcoData2[[#This Row],[tenure]]&lt;=24,"13-24 Months",
IF(TelcoData2[[#This Row],[tenure]]&lt;=36,"25-36 Months",
IF(TelcoData2[[#This Row],[tenure]]&lt;=48,"37-48 Months",
IF(TelcoData2[[#This Row],[tenure]]&lt;=60,"49-60 Months",
"61-72 Months")))))</f>
        <v>0-12 Months</v>
      </c>
    </row>
    <row r="5971" spans="1:24" x14ac:dyDescent="0.3">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s="5">
        <v>2724.25</v>
      </c>
      <c r="U5971" t="s">
        <v>24</v>
      </c>
      <c r="V5971" s="5">
        <f>IFERROR(VALUE(TRIM(TelcoData2[[#This Row],[TotalCharges]])),"")</f>
        <v>2724.25</v>
      </c>
      <c r="W5971">
        <f>IF(TelcoData2[[#This Row],[Churn]]="Yes",1,0)</f>
        <v>0</v>
      </c>
      <c r="X5971" t="str">
        <f>IF(TelcoData2[[#This Row],[tenure]]&lt;=12,"0-12 Months",
IF(TelcoData2[[#This Row],[tenure]]&lt;=24,"13-24 Months",
IF(TelcoData2[[#This Row],[tenure]]&lt;=36,"25-36 Months",
IF(TelcoData2[[#This Row],[tenure]]&lt;=48,"37-48 Months",
IF(TelcoData2[[#This Row],[tenure]]&lt;=60,"49-60 Months",
"61-72 Months")))))</f>
        <v>25-36 Months</v>
      </c>
    </row>
    <row r="5972" spans="1:24" x14ac:dyDescent="0.3">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s="5">
        <v>413.25</v>
      </c>
      <c r="U5972" t="s">
        <v>24</v>
      </c>
      <c r="V5972" s="5">
        <f>IFERROR(VALUE(TRIM(TelcoData2[[#This Row],[TotalCharges]])),"")</f>
        <v>413.25</v>
      </c>
      <c r="W5972">
        <f>IF(TelcoData2[[#This Row],[Churn]]="Yes",1,0)</f>
        <v>0</v>
      </c>
      <c r="X5972" t="str">
        <f>IF(TelcoData2[[#This Row],[tenure]]&lt;=12,"0-12 Months",
IF(TelcoData2[[#This Row],[tenure]]&lt;=24,"13-24 Months",
IF(TelcoData2[[#This Row],[tenure]]&lt;=36,"25-36 Months",
IF(TelcoData2[[#This Row],[tenure]]&lt;=48,"37-48 Months",
IF(TelcoData2[[#This Row],[tenure]]&lt;=60,"49-60 Months",
"61-72 Months")))))</f>
        <v>0-12 Months</v>
      </c>
    </row>
    <row r="5973" spans="1:24" x14ac:dyDescent="0.3">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s="5">
        <v>1374.2</v>
      </c>
      <c r="U5973" t="s">
        <v>24</v>
      </c>
      <c r="V5973" s="5">
        <f>IFERROR(VALUE(TRIM(TelcoData2[[#This Row],[TotalCharges]])),"")</f>
        <v>1374.2</v>
      </c>
      <c r="W5973">
        <f>IF(TelcoData2[[#This Row],[Churn]]="Yes",1,0)</f>
        <v>0</v>
      </c>
      <c r="X5973" t="str">
        <f>IF(TelcoData2[[#This Row],[tenure]]&lt;=12,"0-12 Months",
IF(TelcoData2[[#This Row],[tenure]]&lt;=24,"13-24 Months",
IF(TelcoData2[[#This Row],[tenure]]&lt;=36,"25-36 Months",
IF(TelcoData2[[#This Row],[tenure]]&lt;=48,"37-48 Months",
IF(TelcoData2[[#This Row],[tenure]]&lt;=60,"49-60 Months",
"61-72 Months")))))</f>
        <v>61-72 Months</v>
      </c>
    </row>
    <row r="5974" spans="1:24" x14ac:dyDescent="0.3">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s="5">
        <v>757.1</v>
      </c>
      <c r="U5974" t="s">
        <v>23</v>
      </c>
      <c r="V5974" s="5">
        <f>IFERROR(VALUE(TRIM(TelcoData2[[#This Row],[TotalCharges]])),"")</f>
        <v>757.1</v>
      </c>
      <c r="W5974">
        <f>IF(TelcoData2[[#This Row],[Churn]]="Yes",1,0)</f>
        <v>1</v>
      </c>
      <c r="X5974" t="str">
        <f>IF(TelcoData2[[#This Row],[tenure]]&lt;=12,"0-12 Months",
IF(TelcoData2[[#This Row],[tenure]]&lt;=24,"13-24 Months",
IF(TelcoData2[[#This Row],[tenure]]&lt;=36,"25-36 Months",
IF(TelcoData2[[#This Row],[tenure]]&lt;=48,"37-48 Months",
IF(TelcoData2[[#This Row],[tenure]]&lt;=60,"49-60 Months",
"61-72 Months")))))</f>
        <v>13-24 Months</v>
      </c>
    </row>
    <row r="5975" spans="1:24" x14ac:dyDescent="0.3">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s="5">
        <v>6692.65</v>
      </c>
      <c r="U5975" t="s">
        <v>24</v>
      </c>
      <c r="V5975" s="5">
        <f>IFERROR(VALUE(TRIM(TelcoData2[[#This Row],[TotalCharges]])),"")</f>
        <v>6692.65</v>
      </c>
      <c r="W5975">
        <f>IF(TelcoData2[[#This Row],[Churn]]="Yes",1,0)</f>
        <v>0</v>
      </c>
      <c r="X5975" t="str">
        <f>IF(TelcoData2[[#This Row],[tenure]]&lt;=12,"0-12 Months",
IF(TelcoData2[[#This Row],[tenure]]&lt;=24,"13-24 Months",
IF(TelcoData2[[#This Row],[tenure]]&lt;=36,"25-36 Months",
IF(TelcoData2[[#This Row],[tenure]]&lt;=48,"37-48 Months",
IF(TelcoData2[[#This Row],[tenure]]&lt;=60,"49-60 Months",
"61-72 Months")))))</f>
        <v>61-72 Months</v>
      </c>
    </row>
    <row r="5976" spans="1:24" x14ac:dyDescent="0.3">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s="5">
        <v>218.5</v>
      </c>
      <c r="U5976" t="s">
        <v>24</v>
      </c>
      <c r="V5976" s="5">
        <f>IFERROR(VALUE(TRIM(TelcoData2[[#This Row],[TotalCharges]])),"")</f>
        <v>218.5</v>
      </c>
      <c r="W5976">
        <f>IF(TelcoData2[[#This Row],[Churn]]="Yes",1,0)</f>
        <v>0</v>
      </c>
      <c r="X5976" t="str">
        <f>IF(TelcoData2[[#This Row],[tenure]]&lt;=12,"0-12 Months",
IF(TelcoData2[[#This Row],[tenure]]&lt;=24,"13-24 Months",
IF(TelcoData2[[#This Row],[tenure]]&lt;=36,"25-36 Months",
IF(TelcoData2[[#This Row],[tenure]]&lt;=48,"37-48 Months",
IF(TelcoData2[[#This Row],[tenure]]&lt;=60,"49-60 Months",
"61-72 Months")))))</f>
        <v>0-12 Months</v>
      </c>
    </row>
    <row r="5977" spans="1:24" x14ac:dyDescent="0.3">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s="5">
        <v>608.79999999999995</v>
      </c>
      <c r="U5977" t="s">
        <v>23</v>
      </c>
      <c r="V5977" s="5">
        <f>IFERROR(VALUE(TRIM(TelcoData2[[#This Row],[TotalCharges]])),"")</f>
        <v>608.79999999999995</v>
      </c>
      <c r="W5977">
        <f>IF(TelcoData2[[#This Row],[Churn]]="Yes",1,0)</f>
        <v>1</v>
      </c>
      <c r="X5977" t="str">
        <f>IF(TelcoData2[[#This Row],[tenure]]&lt;=12,"0-12 Months",
IF(TelcoData2[[#This Row],[tenure]]&lt;=24,"13-24 Months",
IF(TelcoData2[[#This Row],[tenure]]&lt;=36,"25-36 Months",
IF(TelcoData2[[#This Row],[tenure]]&lt;=48,"37-48 Months",
IF(TelcoData2[[#This Row],[tenure]]&lt;=60,"49-60 Months",
"61-72 Months")))))</f>
        <v>0-12 Months</v>
      </c>
    </row>
    <row r="5978" spans="1:24" x14ac:dyDescent="0.3">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s="5">
        <v>1004.75</v>
      </c>
      <c r="U5978" t="s">
        <v>24</v>
      </c>
      <c r="V5978" s="5">
        <f>IFERROR(VALUE(TRIM(TelcoData2[[#This Row],[TotalCharges]])),"")</f>
        <v>1004.75</v>
      </c>
      <c r="W5978">
        <f>IF(TelcoData2[[#This Row],[Churn]]="Yes",1,0)</f>
        <v>0</v>
      </c>
      <c r="X5978" t="str">
        <f>IF(TelcoData2[[#This Row],[tenure]]&lt;=12,"0-12 Months",
IF(TelcoData2[[#This Row],[tenure]]&lt;=24,"13-24 Months",
IF(TelcoData2[[#This Row],[tenure]]&lt;=36,"25-36 Months",
IF(TelcoData2[[#This Row],[tenure]]&lt;=48,"37-48 Months",
IF(TelcoData2[[#This Row],[tenure]]&lt;=60,"49-60 Months",
"61-72 Months")))))</f>
        <v>25-36 Months</v>
      </c>
    </row>
    <row r="5979" spans="1:24" x14ac:dyDescent="0.3">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s="5">
        <v>1125.5999999999999</v>
      </c>
      <c r="U5979" t="s">
        <v>24</v>
      </c>
      <c r="V5979" s="5">
        <f>IFERROR(VALUE(TRIM(TelcoData2[[#This Row],[TotalCharges]])),"")</f>
        <v>1125.5999999999999</v>
      </c>
      <c r="W5979">
        <f>IF(TelcoData2[[#This Row],[Churn]]="Yes",1,0)</f>
        <v>0</v>
      </c>
      <c r="X5979" t="str">
        <f>IF(TelcoData2[[#This Row],[tenure]]&lt;=12,"0-12 Months",
IF(TelcoData2[[#This Row],[tenure]]&lt;=24,"13-24 Months",
IF(TelcoData2[[#This Row],[tenure]]&lt;=36,"25-36 Months",
IF(TelcoData2[[#This Row],[tenure]]&lt;=48,"37-48 Months",
IF(TelcoData2[[#This Row],[tenure]]&lt;=60,"49-60 Months",
"61-72 Months")))))</f>
        <v>49-60 Months</v>
      </c>
    </row>
    <row r="5980" spans="1:24" x14ac:dyDescent="0.3">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s="5">
        <v>3847.6</v>
      </c>
      <c r="U5980" t="s">
        <v>24</v>
      </c>
      <c r="V5980" s="5">
        <f>IFERROR(VALUE(TRIM(TelcoData2[[#This Row],[TotalCharges]])),"")</f>
        <v>3847.6</v>
      </c>
      <c r="W5980">
        <f>IF(TelcoData2[[#This Row],[Churn]]="Yes",1,0)</f>
        <v>0</v>
      </c>
      <c r="X5980" t="str">
        <f>IF(TelcoData2[[#This Row],[tenure]]&lt;=12,"0-12 Months",
IF(TelcoData2[[#This Row],[tenure]]&lt;=24,"13-24 Months",
IF(TelcoData2[[#This Row],[tenure]]&lt;=36,"25-36 Months",
IF(TelcoData2[[#This Row],[tenure]]&lt;=48,"37-48 Months",
IF(TelcoData2[[#This Row],[tenure]]&lt;=60,"49-60 Months",
"61-72 Months")))))</f>
        <v>37-48 Months</v>
      </c>
    </row>
    <row r="5981" spans="1:24" x14ac:dyDescent="0.3">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s="5">
        <v>978</v>
      </c>
      <c r="U5981" t="s">
        <v>24</v>
      </c>
      <c r="V5981" s="5">
        <f>IFERROR(VALUE(TRIM(TelcoData2[[#This Row],[TotalCharges]])),"")</f>
        <v>978</v>
      </c>
      <c r="W5981">
        <f>IF(TelcoData2[[#This Row],[Churn]]="Yes",1,0)</f>
        <v>0</v>
      </c>
      <c r="X5981" t="str">
        <f>IF(TelcoData2[[#This Row],[tenure]]&lt;=12,"0-12 Months",
IF(TelcoData2[[#This Row],[tenure]]&lt;=24,"13-24 Months",
IF(TelcoData2[[#This Row],[tenure]]&lt;=36,"25-36 Months",
IF(TelcoData2[[#This Row],[tenure]]&lt;=48,"37-48 Months",
IF(TelcoData2[[#This Row],[tenure]]&lt;=60,"49-60 Months",
"61-72 Months")))))</f>
        <v>49-60 Months</v>
      </c>
    </row>
    <row r="5982" spans="1:24" x14ac:dyDescent="0.3">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s="5">
        <v>1387.35</v>
      </c>
      <c r="U5982" t="s">
        <v>24</v>
      </c>
      <c r="V5982" s="5">
        <f>IFERROR(VALUE(TRIM(TelcoData2[[#This Row],[TotalCharges]])),"")</f>
        <v>1387.35</v>
      </c>
      <c r="W5982">
        <f>IF(TelcoData2[[#This Row],[Churn]]="Yes",1,0)</f>
        <v>0</v>
      </c>
      <c r="X5982" t="str">
        <f>IF(TelcoData2[[#This Row],[tenure]]&lt;=12,"0-12 Months",
IF(TelcoData2[[#This Row],[tenure]]&lt;=24,"13-24 Months",
IF(TelcoData2[[#This Row],[tenure]]&lt;=36,"25-36 Months",
IF(TelcoData2[[#This Row],[tenure]]&lt;=48,"37-48 Months",
IF(TelcoData2[[#This Row],[tenure]]&lt;=60,"49-60 Months",
"61-72 Months")))))</f>
        <v>13-24 Months</v>
      </c>
    </row>
    <row r="5983" spans="1:24" x14ac:dyDescent="0.3">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s="5">
        <v>746.05</v>
      </c>
      <c r="U5983" t="s">
        <v>24</v>
      </c>
      <c r="V5983" s="5">
        <f>IFERROR(VALUE(TRIM(TelcoData2[[#This Row],[TotalCharges]])),"")</f>
        <v>746.05</v>
      </c>
      <c r="W5983">
        <f>IF(TelcoData2[[#This Row],[Churn]]="Yes",1,0)</f>
        <v>0</v>
      </c>
      <c r="X5983" t="str">
        <f>IF(TelcoData2[[#This Row],[tenure]]&lt;=12,"0-12 Months",
IF(TelcoData2[[#This Row],[tenure]]&lt;=24,"13-24 Months",
IF(TelcoData2[[#This Row],[tenure]]&lt;=36,"25-36 Months",
IF(TelcoData2[[#This Row],[tenure]]&lt;=48,"37-48 Months",
IF(TelcoData2[[#This Row],[tenure]]&lt;=60,"49-60 Months",
"61-72 Months")))))</f>
        <v>37-48 Months</v>
      </c>
    </row>
    <row r="5984" spans="1:24" x14ac:dyDescent="0.3">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s="5">
        <v>304.60000000000002</v>
      </c>
      <c r="U5984" t="s">
        <v>24</v>
      </c>
      <c r="V5984" s="5">
        <f>IFERROR(VALUE(TRIM(TelcoData2[[#This Row],[TotalCharges]])),"")</f>
        <v>304.60000000000002</v>
      </c>
      <c r="W5984">
        <f>IF(TelcoData2[[#This Row],[Churn]]="Yes",1,0)</f>
        <v>0</v>
      </c>
      <c r="X5984" t="str">
        <f>IF(TelcoData2[[#This Row],[tenure]]&lt;=12,"0-12 Months",
IF(TelcoData2[[#This Row],[tenure]]&lt;=24,"13-24 Months",
IF(TelcoData2[[#This Row],[tenure]]&lt;=36,"25-36 Months",
IF(TelcoData2[[#This Row],[tenure]]&lt;=48,"37-48 Months",
IF(TelcoData2[[#This Row],[tenure]]&lt;=60,"49-60 Months",
"61-72 Months")))))</f>
        <v>13-24 Months</v>
      </c>
    </row>
    <row r="5985" spans="1:24" x14ac:dyDescent="0.3">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s="5">
        <v>1098.8499999999999</v>
      </c>
      <c r="U5985" t="s">
        <v>24</v>
      </c>
      <c r="V5985" s="5">
        <f>IFERROR(VALUE(TRIM(TelcoData2[[#This Row],[TotalCharges]])),"")</f>
        <v>1098.8499999999999</v>
      </c>
      <c r="W5985">
        <f>IF(TelcoData2[[#This Row],[Churn]]="Yes",1,0)</f>
        <v>0</v>
      </c>
      <c r="X5985" t="str">
        <f>IF(TelcoData2[[#This Row],[tenure]]&lt;=12,"0-12 Months",
IF(TelcoData2[[#This Row],[tenure]]&lt;=24,"13-24 Months",
IF(TelcoData2[[#This Row],[tenure]]&lt;=36,"25-36 Months",
IF(TelcoData2[[#This Row],[tenure]]&lt;=48,"37-48 Months",
IF(TelcoData2[[#This Row],[tenure]]&lt;=60,"49-60 Months",
"61-72 Months")))))</f>
        <v>13-24 Months</v>
      </c>
    </row>
    <row r="5986" spans="1:24" x14ac:dyDescent="0.3">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s="5">
        <v>1139.2</v>
      </c>
      <c r="U5986" t="s">
        <v>23</v>
      </c>
      <c r="V5986" s="5">
        <f>IFERROR(VALUE(TRIM(TelcoData2[[#This Row],[TotalCharges]])),"")</f>
        <v>1139.2</v>
      </c>
      <c r="W5986">
        <f>IF(TelcoData2[[#This Row],[Churn]]="Yes",1,0)</f>
        <v>1</v>
      </c>
      <c r="X5986" t="str">
        <f>IF(TelcoData2[[#This Row],[tenure]]&lt;=12,"0-12 Months",
IF(TelcoData2[[#This Row],[tenure]]&lt;=24,"13-24 Months",
IF(TelcoData2[[#This Row],[tenure]]&lt;=36,"25-36 Months",
IF(TelcoData2[[#This Row],[tenure]]&lt;=48,"37-48 Months",
IF(TelcoData2[[#This Row],[tenure]]&lt;=60,"49-60 Months",
"61-72 Months")))))</f>
        <v>13-24 Months</v>
      </c>
    </row>
    <row r="5987" spans="1:24" x14ac:dyDescent="0.3">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s="5">
        <v>4368.95</v>
      </c>
      <c r="U5987" t="s">
        <v>24</v>
      </c>
      <c r="V5987" s="5">
        <f>IFERROR(VALUE(TRIM(TelcoData2[[#This Row],[TotalCharges]])),"")</f>
        <v>4368.95</v>
      </c>
      <c r="W5987">
        <f>IF(TelcoData2[[#This Row],[Churn]]="Yes",1,0)</f>
        <v>0</v>
      </c>
      <c r="X5987" t="str">
        <f>IF(TelcoData2[[#This Row],[tenure]]&lt;=12,"0-12 Months",
IF(TelcoData2[[#This Row],[tenure]]&lt;=24,"13-24 Months",
IF(TelcoData2[[#This Row],[tenure]]&lt;=36,"25-36 Months",
IF(TelcoData2[[#This Row],[tenure]]&lt;=48,"37-48 Months",
IF(TelcoData2[[#This Row],[tenure]]&lt;=60,"49-60 Months",
"61-72 Months")))))</f>
        <v>49-60 Months</v>
      </c>
    </row>
    <row r="5988" spans="1:24" x14ac:dyDescent="0.3">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s="5">
        <v>827.7</v>
      </c>
      <c r="U5988" t="s">
        <v>24</v>
      </c>
      <c r="V5988" s="5">
        <f>IFERROR(VALUE(TRIM(TelcoData2[[#This Row],[TotalCharges]])),"")</f>
        <v>827.7</v>
      </c>
      <c r="W5988">
        <f>IF(TelcoData2[[#This Row],[Churn]]="Yes",1,0)</f>
        <v>0</v>
      </c>
      <c r="X5988" t="str">
        <f>IF(TelcoData2[[#This Row],[tenure]]&lt;=12,"0-12 Months",
IF(TelcoData2[[#This Row],[tenure]]&lt;=24,"13-24 Months",
IF(TelcoData2[[#This Row],[tenure]]&lt;=36,"25-36 Months",
IF(TelcoData2[[#This Row],[tenure]]&lt;=48,"37-48 Months",
IF(TelcoData2[[#This Row],[tenure]]&lt;=60,"49-60 Months",
"61-72 Months")))))</f>
        <v>0-12 Months</v>
      </c>
    </row>
    <row r="5989" spans="1:24" x14ac:dyDescent="0.3">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s="5">
        <v>20.350000000000001</v>
      </c>
      <c r="U5989" t="s">
        <v>24</v>
      </c>
      <c r="V5989" s="5">
        <f>IFERROR(VALUE(TRIM(TelcoData2[[#This Row],[TotalCharges]])),"")</f>
        <v>20.350000000000001</v>
      </c>
      <c r="W5989">
        <f>IF(TelcoData2[[#This Row],[Churn]]="Yes",1,0)</f>
        <v>0</v>
      </c>
      <c r="X5989" t="str">
        <f>IF(TelcoData2[[#This Row],[tenure]]&lt;=12,"0-12 Months",
IF(TelcoData2[[#This Row],[tenure]]&lt;=24,"13-24 Months",
IF(TelcoData2[[#This Row],[tenure]]&lt;=36,"25-36 Months",
IF(TelcoData2[[#This Row],[tenure]]&lt;=48,"37-48 Months",
IF(TelcoData2[[#This Row],[tenure]]&lt;=60,"49-60 Months",
"61-72 Months")))))</f>
        <v>0-12 Months</v>
      </c>
    </row>
    <row r="5990" spans="1:24" x14ac:dyDescent="0.3">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s="5">
        <v>262.05</v>
      </c>
      <c r="U5990" t="s">
        <v>24</v>
      </c>
      <c r="V5990" s="5">
        <f>IFERROR(VALUE(TRIM(TelcoData2[[#This Row],[TotalCharges]])),"")</f>
        <v>262.05</v>
      </c>
      <c r="W5990">
        <f>IF(TelcoData2[[#This Row],[Churn]]="Yes",1,0)</f>
        <v>0</v>
      </c>
      <c r="X5990" t="str">
        <f>IF(TelcoData2[[#This Row],[tenure]]&lt;=12,"0-12 Months",
IF(TelcoData2[[#This Row],[tenure]]&lt;=24,"13-24 Months",
IF(TelcoData2[[#This Row],[tenure]]&lt;=36,"25-36 Months",
IF(TelcoData2[[#This Row],[tenure]]&lt;=48,"37-48 Months",
IF(TelcoData2[[#This Row],[tenure]]&lt;=60,"49-60 Months",
"61-72 Months")))))</f>
        <v>0-12 Months</v>
      </c>
    </row>
    <row r="5991" spans="1:24" x14ac:dyDescent="0.3">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s="5">
        <v>279.55</v>
      </c>
      <c r="U5991" t="s">
        <v>23</v>
      </c>
      <c r="V5991" s="5">
        <f>IFERROR(VALUE(TRIM(TelcoData2[[#This Row],[TotalCharges]])),"")</f>
        <v>279.55</v>
      </c>
      <c r="W5991">
        <f>IF(TelcoData2[[#This Row],[Churn]]="Yes",1,0)</f>
        <v>1</v>
      </c>
      <c r="X5991" t="str">
        <f>IF(TelcoData2[[#This Row],[tenure]]&lt;=12,"0-12 Months",
IF(TelcoData2[[#This Row],[tenure]]&lt;=24,"13-24 Months",
IF(TelcoData2[[#This Row],[tenure]]&lt;=36,"25-36 Months",
IF(TelcoData2[[#This Row],[tenure]]&lt;=48,"37-48 Months",
IF(TelcoData2[[#This Row],[tenure]]&lt;=60,"49-60 Months",
"61-72 Months")))))</f>
        <v>0-12 Months</v>
      </c>
    </row>
    <row r="5992" spans="1:24" x14ac:dyDescent="0.3">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s="5">
        <v>3512.5</v>
      </c>
      <c r="U5992" t="s">
        <v>24</v>
      </c>
      <c r="V5992" s="5">
        <f>IFERROR(VALUE(TRIM(TelcoData2[[#This Row],[TotalCharges]])),"")</f>
        <v>3512.5</v>
      </c>
      <c r="W5992">
        <f>IF(TelcoData2[[#This Row],[Churn]]="Yes",1,0)</f>
        <v>0</v>
      </c>
      <c r="X5992" t="str">
        <f>IF(TelcoData2[[#This Row],[tenure]]&lt;=12,"0-12 Months",
IF(TelcoData2[[#This Row],[tenure]]&lt;=24,"13-24 Months",
IF(TelcoData2[[#This Row],[tenure]]&lt;=36,"25-36 Months",
IF(TelcoData2[[#This Row],[tenure]]&lt;=48,"37-48 Months",
IF(TelcoData2[[#This Row],[tenure]]&lt;=60,"49-60 Months",
"61-72 Months")))))</f>
        <v>25-36 Months</v>
      </c>
    </row>
    <row r="5993" spans="1:24" x14ac:dyDescent="0.3">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s="5">
        <v>1483.25</v>
      </c>
      <c r="U5993" t="s">
        <v>23</v>
      </c>
      <c r="V5993" s="5">
        <f>IFERROR(VALUE(TRIM(TelcoData2[[#This Row],[TotalCharges]])),"")</f>
        <v>1483.25</v>
      </c>
      <c r="W5993">
        <f>IF(TelcoData2[[#This Row],[Churn]]="Yes",1,0)</f>
        <v>1</v>
      </c>
      <c r="X5993" t="str">
        <f>IF(TelcoData2[[#This Row],[tenure]]&lt;=12,"0-12 Months",
IF(TelcoData2[[#This Row],[tenure]]&lt;=24,"13-24 Months",
IF(TelcoData2[[#This Row],[tenure]]&lt;=36,"25-36 Months",
IF(TelcoData2[[#This Row],[tenure]]&lt;=48,"37-48 Months",
IF(TelcoData2[[#This Row],[tenure]]&lt;=60,"49-60 Months",
"61-72 Months")))))</f>
        <v>13-24 Months</v>
      </c>
    </row>
    <row r="5994" spans="1:24" x14ac:dyDescent="0.3">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s="5">
        <v>4653.8500000000004</v>
      </c>
      <c r="U5994" t="s">
        <v>23</v>
      </c>
      <c r="V5994" s="5">
        <f>IFERROR(VALUE(TRIM(TelcoData2[[#This Row],[TotalCharges]])),"")</f>
        <v>4653.8500000000004</v>
      </c>
      <c r="W5994">
        <f>IF(TelcoData2[[#This Row],[Churn]]="Yes",1,0)</f>
        <v>1</v>
      </c>
      <c r="X5994" t="str">
        <f>IF(TelcoData2[[#This Row],[tenure]]&lt;=12,"0-12 Months",
IF(TelcoData2[[#This Row],[tenure]]&lt;=24,"13-24 Months",
IF(TelcoData2[[#This Row],[tenure]]&lt;=36,"25-36 Months",
IF(TelcoData2[[#This Row],[tenure]]&lt;=48,"37-48 Months",
IF(TelcoData2[[#This Row],[tenure]]&lt;=60,"49-60 Months",
"61-72 Months")))))</f>
        <v>61-72 Months</v>
      </c>
    </row>
    <row r="5995" spans="1:24" x14ac:dyDescent="0.3">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s="5">
        <v>151.75</v>
      </c>
      <c r="U5995" t="s">
        <v>24</v>
      </c>
      <c r="V5995" s="5">
        <f>IFERROR(VALUE(TRIM(TelcoData2[[#This Row],[TotalCharges]])),"")</f>
        <v>151.75</v>
      </c>
      <c r="W5995">
        <f>IF(TelcoData2[[#This Row],[Churn]]="Yes",1,0)</f>
        <v>0</v>
      </c>
      <c r="X5995" t="str">
        <f>IF(TelcoData2[[#This Row],[tenure]]&lt;=12,"0-12 Months",
IF(TelcoData2[[#This Row],[tenure]]&lt;=24,"13-24 Months",
IF(TelcoData2[[#This Row],[tenure]]&lt;=36,"25-36 Months",
IF(TelcoData2[[#This Row],[tenure]]&lt;=48,"37-48 Months",
IF(TelcoData2[[#This Row],[tenure]]&lt;=60,"49-60 Months",
"61-72 Months")))))</f>
        <v>0-12 Months</v>
      </c>
    </row>
    <row r="5996" spans="1:24" x14ac:dyDescent="0.3">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s="5">
        <v>4400.75</v>
      </c>
      <c r="U5996" t="s">
        <v>23</v>
      </c>
      <c r="V5996" s="5">
        <f>IFERROR(VALUE(TRIM(TelcoData2[[#This Row],[TotalCharges]])),"")</f>
        <v>4400.75</v>
      </c>
      <c r="W5996">
        <f>IF(TelcoData2[[#This Row],[Churn]]="Yes",1,0)</f>
        <v>1</v>
      </c>
      <c r="X5996" t="str">
        <f>IF(TelcoData2[[#This Row],[tenure]]&lt;=12,"0-12 Months",
IF(TelcoData2[[#This Row],[tenure]]&lt;=24,"13-24 Months",
IF(TelcoData2[[#This Row],[tenure]]&lt;=36,"25-36 Months",
IF(TelcoData2[[#This Row],[tenure]]&lt;=48,"37-48 Months",
IF(TelcoData2[[#This Row],[tenure]]&lt;=60,"49-60 Months",
"61-72 Months")))))</f>
        <v>37-48 Months</v>
      </c>
    </row>
    <row r="5997" spans="1:24" x14ac:dyDescent="0.3">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s="5">
        <v>8033.1</v>
      </c>
      <c r="U5997" t="s">
        <v>24</v>
      </c>
      <c r="V5997" s="5">
        <f>IFERROR(VALUE(TRIM(TelcoData2[[#This Row],[TotalCharges]])),"")</f>
        <v>8033.1</v>
      </c>
      <c r="W5997">
        <f>IF(TelcoData2[[#This Row],[Churn]]="Yes",1,0)</f>
        <v>0</v>
      </c>
      <c r="X5997" t="str">
        <f>IF(TelcoData2[[#This Row],[tenure]]&lt;=12,"0-12 Months",
IF(TelcoData2[[#This Row],[tenure]]&lt;=24,"13-24 Months",
IF(TelcoData2[[#This Row],[tenure]]&lt;=36,"25-36 Months",
IF(TelcoData2[[#This Row],[tenure]]&lt;=48,"37-48 Months",
IF(TelcoData2[[#This Row],[tenure]]&lt;=60,"49-60 Months",
"61-72 Months")))))</f>
        <v>61-72 Months</v>
      </c>
    </row>
    <row r="5998" spans="1:24" x14ac:dyDescent="0.3">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s="5">
        <v>1253.6500000000001</v>
      </c>
      <c r="U5998" t="s">
        <v>24</v>
      </c>
      <c r="V5998" s="5">
        <f>IFERROR(VALUE(TRIM(TelcoData2[[#This Row],[TotalCharges]])),"")</f>
        <v>1253.6500000000001</v>
      </c>
      <c r="W5998">
        <f>IF(TelcoData2[[#This Row],[Churn]]="Yes",1,0)</f>
        <v>0</v>
      </c>
      <c r="X5998" t="str">
        <f>IF(TelcoData2[[#This Row],[tenure]]&lt;=12,"0-12 Months",
IF(TelcoData2[[#This Row],[tenure]]&lt;=24,"13-24 Months",
IF(TelcoData2[[#This Row],[tenure]]&lt;=36,"25-36 Months",
IF(TelcoData2[[#This Row],[tenure]]&lt;=48,"37-48 Months",
IF(TelcoData2[[#This Row],[tenure]]&lt;=60,"49-60 Months",
"61-72 Months")))))</f>
        <v>61-72 Months</v>
      </c>
    </row>
    <row r="5999" spans="1:24" x14ac:dyDescent="0.3">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s="5">
        <v>552.65</v>
      </c>
      <c r="U5999" t="s">
        <v>24</v>
      </c>
      <c r="V5999" s="5">
        <f>IFERROR(VALUE(TRIM(TelcoData2[[#This Row],[TotalCharges]])),"")</f>
        <v>552.65</v>
      </c>
      <c r="W5999">
        <f>IF(TelcoData2[[#This Row],[Churn]]="Yes",1,0)</f>
        <v>0</v>
      </c>
      <c r="X5999" t="str">
        <f>IF(TelcoData2[[#This Row],[tenure]]&lt;=12,"0-12 Months",
IF(TelcoData2[[#This Row],[tenure]]&lt;=24,"13-24 Months",
IF(TelcoData2[[#This Row],[tenure]]&lt;=36,"25-36 Months",
IF(TelcoData2[[#This Row],[tenure]]&lt;=48,"37-48 Months",
IF(TelcoData2[[#This Row],[tenure]]&lt;=60,"49-60 Months",
"61-72 Months")))))</f>
        <v>0-12 Months</v>
      </c>
    </row>
    <row r="6000" spans="1:24" x14ac:dyDescent="0.3">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s="5">
        <v>1036</v>
      </c>
      <c r="U6000" t="s">
        <v>24</v>
      </c>
      <c r="V6000" s="5">
        <f>IFERROR(VALUE(TRIM(TelcoData2[[#This Row],[TotalCharges]])),"")</f>
        <v>1036</v>
      </c>
      <c r="W6000">
        <f>IF(TelcoData2[[#This Row],[Churn]]="Yes",1,0)</f>
        <v>0</v>
      </c>
      <c r="X6000" t="str">
        <f>IF(TelcoData2[[#This Row],[tenure]]&lt;=12,"0-12 Months",
IF(TelcoData2[[#This Row],[tenure]]&lt;=24,"13-24 Months",
IF(TelcoData2[[#This Row],[tenure]]&lt;=36,"25-36 Months",
IF(TelcoData2[[#This Row],[tenure]]&lt;=48,"37-48 Months",
IF(TelcoData2[[#This Row],[tenure]]&lt;=60,"49-60 Months",
"61-72 Months")))))</f>
        <v>37-48 Months</v>
      </c>
    </row>
    <row r="6001" spans="1:24" x14ac:dyDescent="0.3">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s="5">
        <v>4025.5</v>
      </c>
      <c r="U6001" t="s">
        <v>24</v>
      </c>
      <c r="V6001" s="5">
        <f>IFERROR(VALUE(TRIM(TelcoData2[[#This Row],[TotalCharges]])),"")</f>
        <v>4025.5</v>
      </c>
      <c r="W6001">
        <f>IF(TelcoData2[[#This Row],[Churn]]="Yes",1,0)</f>
        <v>0</v>
      </c>
      <c r="X6001" t="str">
        <f>IF(TelcoData2[[#This Row],[tenure]]&lt;=12,"0-12 Months",
IF(TelcoData2[[#This Row],[tenure]]&lt;=24,"13-24 Months",
IF(TelcoData2[[#This Row],[tenure]]&lt;=36,"25-36 Months",
IF(TelcoData2[[#This Row],[tenure]]&lt;=48,"37-48 Months",
IF(TelcoData2[[#This Row],[tenure]]&lt;=60,"49-60 Months",
"61-72 Months")))))</f>
        <v>25-36 Months</v>
      </c>
    </row>
    <row r="6002" spans="1:24" x14ac:dyDescent="0.3">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s="5">
        <v>928.4</v>
      </c>
      <c r="U6002" t="s">
        <v>24</v>
      </c>
      <c r="V6002" s="5">
        <f>IFERROR(VALUE(TRIM(TelcoData2[[#This Row],[TotalCharges]])),"")</f>
        <v>928.4</v>
      </c>
      <c r="W6002">
        <f>IF(TelcoData2[[#This Row],[Churn]]="Yes",1,0)</f>
        <v>0</v>
      </c>
      <c r="X6002" t="str">
        <f>IF(TelcoData2[[#This Row],[tenure]]&lt;=12,"0-12 Months",
IF(TelcoData2[[#This Row],[tenure]]&lt;=24,"13-24 Months",
IF(TelcoData2[[#This Row],[tenure]]&lt;=36,"25-36 Months",
IF(TelcoData2[[#This Row],[tenure]]&lt;=48,"37-48 Months",
IF(TelcoData2[[#This Row],[tenure]]&lt;=60,"49-60 Months",
"61-72 Months")))))</f>
        <v>49-60 Months</v>
      </c>
    </row>
    <row r="6003" spans="1:24" x14ac:dyDescent="0.3">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s="5">
        <v>24.9</v>
      </c>
      <c r="U6003" t="s">
        <v>24</v>
      </c>
      <c r="V6003" s="5">
        <f>IFERROR(VALUE(TRIM(TelcoData2[[#This Row],[TotalCharges]])),"")</f>
        <v>24.9</v>
      </c>
      <c r="W6003">
        <f>IF(TelcoData2[[#This Row],[Churn]]="Yes",1,0)</f>
        <v>0</v>
      </c>
      <c r="X6003" t="str">
        <f>IF(TelcoData2[[#This Row],[tenure]]&lt;=12,"0-12 Months",
IF(TelcoData2[[#This Row],[tenure]]&lt;=24,"13-24 Months",
IF(TelcoData2[[#This Row],[tenure]]&lt;=36,"25-36 Months",
IF(TelcoData2[[#This Row],[tenure]]&lt;=48,"37-48 Months",
IF(TelcoData2[[#This Row],[tenure]]&lt;=60,"49-60 Months",
"61-72 Months")))))</f>
        <v>0-12 Months</v>
      </c>
    </row>
    <row r="6004" spans="1:24" x14ac:dyDescent="0.3">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s="5">
        <v>460.25</v>
      </c>
      <c r="U6004" t="s">
        <v>23</v>
      </c>
      <c r="V6004" s="5">
        <f>IFERROR(VALUE(TRIM(TelcoData2[[#This Row],[TotalCharges]])),"")</f>
        <v>460.25</v>
      </c>
      <c r="W6004">
        <f>IF(TelcoData2[[#This Row],[Churn]]="Yes",1,0)</f>
        <v>1</v>
      </c>
      <c r="X6004" t="str">
        <f>IF(TelcoData2[[#This Row],[tenure]]&lt;=12,"0-12 Months",
IF(TelcoData2[[#This Row],[tenure]]&lt;=24,"13-24 Months",
IF(TelcoData2[[#This Row],[tenure]]&lt;=36,"25-36 Months",
IF(TelcoData2[[#This Row],[tenure]]&lt;=48,"37-48 Months",
IF(TelcoData2[[#This Row],[tenure]]&lt;=60,"49-60 Months",
"61-72 Months")))))</f>
        <v>0-12 Months</v>
      </c>
    </row>
    <row r="6005" spans="1:24" x14ac:dyDescent="0.3">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s="5">
        <v>6506.15</v>
      </c>
      <c r="U6005" t="s">
        <v>24</v>
      </c>
      <c r="V6005" s="5">
        <f>IFERROR(VALUE(TRIM(TelcoData2[[#This Row],[TotalCharges]])),"")</f>
        <v>6506.15</v>
      </c>
      <c r="W6005">
        <f>IF(TelcoData2[[#This Row],[Churn]]="Yes",1,0)</f>
        <v>0</v>
      </c>
      <c r="X6005" t="str">
        <f>IF(TelcoData2[[#This Row],[tenure]]&lt;=12,"0-12 Months",
IF(TelcoData2[[#This Row],[tenure]]&lt;=24,"13-24 Months",
IF(TelcoData2[[#This Row],[tenure]]&lt;=36,"25-36 Months",
IF(TelcoData2[[#This Row],[tenure]]&lt;=48,"37-48 Months",
IF(TelcoData2[[#This Row],[tenure]]&lt;=60,"49-60 Months",
"61-72 Months")))))</f>
        <v>61-72 Months</v>
      </c>
    </row>
    <row r="6006" spans="1:24" x14ac:dyDescent="0.3">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s="5">
        <v>5598.3</v>
      </c>
      <c r="U6006" t="s">
        <v>24</v>
      </c>
      <c r="V6006" s="5">
        <f>IFERROR(VALUE(TRIM(TelcoData2[[#This Row],[TotalCharges]])),"")</f>
        <v>5598.3</v>
      </c>
      <c r="W6006">
        <f>IF(TelcoData2[[#This Row],[Churn]]="Yes",1,0)</f>
        <v>0</v>
      </c>
      <c r="X6006" t="str">
        <f>IF(TelcoData2[[#This Row],[tenure]]&lt;=12,"0-12 Months",
IF(TelcoData2[[#This Row],[tenure]]&lt;=24,"13-24 Months",
IF(TelcoData2[[#This Row],[tenure]]&lt;=36,"25-36 Months",
IF(TelcoData2[[#This Row],[tenure]]&lt;=48,"37-48 Months",
IF(TelcoData2[[#This Row],[tenure]]&lt;=60,"49-60 Months",
"61-72 Months")))))</f>
        <v>61-72 Months</v>
      </c>
    </row>
    <row r="6007" spans="1:24" x14ac:dyDescent="0.3">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s="5">
        <v>4374.55</v>
      </c>
      <c r="U6007" t="s">
        <v>24</v>
      </c>
      <c r="V6007" s="5">
        <f>IFERROR(VALUE(TRIM(TelcoData2[[#This Row],[TotalCharges]])),"")</f>
        <v>4374.55</v>
      </c>
      <c r="W6007">
        <f>IF(TelcoData2[[#This Row],[Churn]]="Yes",1,0)</f>
        <v>0</v>
      </c>
      <c r="X6007" t="str">
        <f>IF(TelcoData2[[#This Row],[tenure]]&lt;=12,"0-12 Months",
IF(TelcoData2[[#This Row],[tenure]]&lt;=24,"13-24 Months",
IF(TelcoData2[[#This Row],[tenure]]&lt;=36,"25-36 Months",
IF(TelcoData2[[#This Row],[tenure]]&lt;=48,"37-48 Months",
IF(TelcoData2[[#This Row],[tenure]]&lt;=60,"49-60 Months",
"61-72 Months")))))</f>
        <v>49-60 Months</v>
      </c>
    </row>
    <row r="6008" spans="1:24" x14ac:dyDescent="0.3">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s="5">
        <v>678.75</v>
      </c>
      <c r="U6008" t="s">
        <v>24</v>
      </c>
      <c r="V6008" s="5">
        <f>IFERROR(VALUE(TRIM(TelcoData2[[#This Row],[TotalCharges]])),"")</f>
        <v>678.75</v>
      </c>
      <c r="W6008">
        <f>IF(TelcoData2[[#This Row],[Churn]]="Yes",1,0)</f>
        <v>0</v>
      </c>
      <c r="X6008" t="str">
        <f>IF(TelcoData2[[#This Row],[tenure]]&lt;=12,"0-12 Months",
IF(TelcoData2[[#This Row],[tenure]]&lt;=24,"13-24 Months",
IF(TelcoData2[[#This Row],[tenure]]&lt;=36,"25-36 Months",
IF(TelcoData2[[#This Row],[tenure]]&lt;=48,"37-48 Months",
IF(TelcoData2[[#This Row],[tenure]]&lt;=60,"49-60 Months",
"61-72 Months")))))</f>
        <v>13-24 Months</v>
      </c>
    </row>
    <row r="6009" spans="1:24" x14ac:dyDescent="0.3">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s="5">
        <v>2191.6999999999998</v>
      </c>
      <c r="U6009" t="s">
        <v>24</v>
      </c>
      <c r="V6009" s="5">
        <f>IFERROR(VALUE(TRIM(TelcoData2[[#This Row],[TotalCharges]])),"")</f>
        <v>2191.6999999999998</v>
      </c>
      <c r="W6009">
        <f>IF(TelcoData2[[#This Row],[Churn]]="Yes",1,0)</f>
        <v>0</v>
      </c>
      <c r="X6009" t="str">
        <f>IF(TelcoData2[[#This Row],[tenure]]&lt;=12,"0-12 Months",
IF(TelcoData2[[#This Row],[tenure]]&lt;=24,"13-24 Months",
IF(TelcoData2[[#This Row],[tenure]]&lt;=36,"25-36 Months",
IF(TelcoData2[[#This Row],[tenure]]&lt;=48,"37-48 Months",
IF(TelcoData2[[#This Row],[tenure]]&lt;=60,"49-60 Months",
"61-72 Months")))))</f>
        <v>37-48 Months</v>
      </c>
    </row>
    <row r="6010" spans="1:24" x14ac:dyDescent="0.3">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s="5">
        <v>239.75</v>
      </c>
      <c r="U6010" t="s">
        <v>24</v>
      </c>
      <c r="V6010" s="5">
        <f>IFERROR(VALUE(TRIM(TelcoData2[[#This Row],[TotalCharges]])),"")</f>
        <v>239.75</v>
      </c>
      <c r="W6010">
        <f>IF(TelcoData2[[#This Row],[Churn]]="Yes",1,0)</f>
        <v>0</v>
      </c>
      <c r="X6010" t="str">
        <f>IF(TelcoData2[[#This Row],[tenure]]&lt;=12,"0-12 Months",
IF(TelcoData2[[#This Row],[tenure]]&lt;=24,"13-24 Months",
IF(TelcoData2[[#This Row],[tenure]]&lt;=36,"25-36 Months",
IF(TelcoData2[[#This Row],[tenure]]&lt;=48,"37-48 Months",
IF(TelcoData2[[#This Row],[tenure]]&lt;=60,"49-60 Months",
"61-72 Months")))))</f>
        <v>13-24 Months</v>
      </c>
    </row>
    <row r="6011" spans="1:24" x14ac:dyDescent="0.3">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s="5">
        <v>5485.5</v>
      </c>
      <c r="U6011" t="s">
        <v>23</v>
      </c>
      <c r="V6011" s="5">
        <f>IFERROR(VALUE(TRIM(TelcoData2[[#This Row],[TotalCharges]])),"")</f>
        <v>5485.5</v>
      </c>
      <c r="W6011">
        <f>IF(TelcoData2[[#This Row],[Churn]]="Yes",1,0)</f>
        <v>1</v>
      </c>
      <c r="X6011" t="str">
        <f>IF(TelcoData2[[#This Row],[tenure]]&lt;=12,"0-12 Months",
IF(TelcoData2[[#This Row],[tenure]]&lt;=24,"13-24 Months",
IF(TelcoData2[[#This Row],[tenure]]&lt;=36,"25-36 Months",
IF(TelcoData2[[#This Row],[tenure]]&lt;=48,"37-48 Months",
IF(TelcoData2[[#This Row],[tenure]]&lt;=60,"49-60 Months",
"61-72 Months")))))</f>
        <v>49-60 Months</v>
      </c>
    </row>
    <row r="6012" spans="1:24" x14ac:dyDescent="0.3">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s="5">
        <v>609.04999999999995</v>
      </c>
      <c r="U6012" t="s">
        <v>24</v>
      </c>
      <c r="V6012" s="5">
        <f>IFERROR(VALUE(TRIM(TelcoData2[[#This Row],[TotalCharges]])),"")</f>
        <v>609.04999999999995</v>
      </c>
      <c r="W6012">
        <f>IF(TelcoData2[[#This Row],[Churn]]="Yes",1,0)</f>
        <v>0</v>
      </c>
      <c r="X6012" t="str">
        <f>IF(TelcoData2[[#This Row],[tenure]]&lt;=12,"0-12 Months",
IF(TelcoData2[[#This Row],[tenure]]&lt;=24,"13-24 Months",
IF(TelcoData2[[#This Row],[tenure]]&lt;=36,"25-36 Months",
IF(TelcoData2[[#This Row],[tenure]]&lt;=48,"37-48 Months",
IF(TelcoData2[[#This Row],[tenure]]&lt;=60,"49-60 Months",
"61-72 Months")))))</f>
        <v>13-24 Months</v>
      </c>
    </row>
    <row r="6013" spans="1:24" x14ac:dyDescent="0.3">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s="5">
        <v>683.75</v>
      </c>
      <c r="U6013" t="s">
        <v>24</v>
      </c>
      <c r="V6013" s="5">
        <f>IFERROR(VALUE(TRIM(TelcoData2[[#This Row],[TotalCharges]])),"")</f>
        <v>683.75</v>
      </c>
      <c r="W6013">
        <f>IF(TelcoData2[[#This Row],[Churn]]="Yes",1,0)</f>
        <v>0</v>
      </c>
      <c r="X6013" t="str">
        <f>IF(TelcoData2[[#This Row],[tenure]]&lt;=12,"0-12 Months",
IF(TelcoData2[[#This Row],[tenure]]&lt;=24,"13-24 Months",
IF(TelcoData2[[#This Row],[tenure]]&lt;=36,"25-36 Months",
IF(TelcoData2[[#This Row],[tenure]]&lt;=48,"37-48 Months",
IF(TelcoData2[[#This Row],[tenure]]&lt;=60,"49-60 Months",
"61-72 Months")))))</f>
        <v>37-48 Months</v>
      </c>
    </row>
    <row r="6014" spans="1:24" x14ac:dyDescent="0.3">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s="5">
        <v>404.2</v>
      </c>
      <c r="U6014" t="s">
        <v>23</v>
      </c>
      <c r="V6014" s="5">
        <f>IFERROR(VALUE(TRIM(TelcoData2[[#This Row],[TotalCharges]])),"")</f>
        <v>404.2</v>
      </c>
      <c r="W6014">
        <f>IF(TelcoData2[[#This Row],[Churn]]="Yes",1,0)</f>
        <v>1</v>
      </c>
      <c r="X6014" t="str">
        <f>IF(TelcoData2[[#This Row],[tenure]]&lt;=12,"0-12 Months",
IF(TelcoData2[[#This Row],[tenure]]&lt;=24,"13-24 Months",
IF(TelcoData2[[#This Row],[tenure]]&lt;=36,"25-36 Months",
IF(TelcoData2[[#This Row],[tenure]]&lt;=48,"37-48 Months",
IF(TelcoData2[[#This Row],[tenure]]&lt;=60,"49-60 Months",
"61-72 Months")))))</f>
        <v>0-12 Months</v>
      </c>
    </row>
    <row r="6015" spans="1:24" x14ac:dyDescent="0.3">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s="5">
        <v>5189.75</v>
      </c>
      <c r="U6015" t="s">
        <v>24</v>
      </c>
      <c r="V6015" s="5">
        <f>IFERROR(VALUE(TRIM(TelcoData2[[#This Row],[TotalCharges]])),"")</f>
        <v>5189.75</v>
      </c>
      <c r="W6015">
        <f>IF(TelcoData2[[#This Row],[Churn]]="Yes",1,0)</f>
        <v>0</v>
      </c>
      <c r="X6015" t="str">
        <f>IF(TelcoData2[[#This Row],[tenure]]&lt;=12,"0-12 Months",
IF(TelcoData2[[#This Row],[tenure]]&lt;=24,"13-24 Months",
IF(TelcoData2[[#This Row],[tenure]]&lt;=36,"25-36 Months",
IF(TelcoData2[[#This Row],[tenure]]&lt;=48,"37-48 Months",
IF(TelcoData2[[#This Row],[tenure]]&lt;=60,"49-60 Months",
"61-72 Months")))))</f>
        <v>49-60 Months</v>
      </c>
    </row>
    <row r="6016" spans="1:24" x14ac:dyDescent="0.3">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s="5">
        <v>5060.8999999999996</v>
      </c>
      <c r="U6016" t="s">
        <v>24</v>
      </c>
      <c r="V6016" s="5">
        <f>IFERROR(VALUE(TRIM(TelcoData2[[#This Row],[TotalCharges]])),"")</f>
        <v>5060.8999999999996</v>
      </c>
      <c r="W6016">
        <f>IF(TelcoData2[[#This Row],[Churn]]="Yes",1,0)</f>
        <v>0</v>
      </c>
      <c r="X6016" t="str">
        <f>IF(TelcoData2[[#This Row],[tenure]]&lt;=12,"0-12 Months",
IF(TelcoData2[[#This Row],[tenure]]&lt;=24,"13-24 Months",
IF(TelcoData2[[#This Row],[tenure]]&lt;=36,"25-36 Months",
IF(TelcoData2[[#This Row],[tenure]]&lt;=48,"37-48 Months",
IF(TelcoData2[[#This Row],[tenure]]&lt;=60,"49-60 Months",
"61-72 Months")))))</f>
        <v>49-60 Months</v>
      </c>
    </row>
    <row r="6017" spans="1:24" x14ac:dyDescent="0.3">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s="5">
        <v>233.65</v>
      </c>
      <c r="U6017" t="s">
        <v>24</v>
      </c>
      <c r="V6017" s="5">
        <f>IFERROR(VALUE(TRIM(TelcoData2[[#This Row],[TotalCharges]])),"")</f>
        <v>233.65</v>
      </c>
      <c r="W6017">
        <f>IF(TelcoData2[[#This Row],[Churn]]="Yes",1,0)</f>
        <v>0</v>
      </c>
      <c r="X6017" t="str">
        <f>IF(TelcoData2[[#This Row],[tenure]]&lt;=12,"0-12 Months",
IF(TelcoData2[[#This Row],[tenure]]&lt;=24,"13-24 Months",
IF(TelcoData2[[#This Row],[tenure]]&lt;=36,"25-36 Months",
IF(TelcoData2[[#This Row],[tenure]]&lt;=48,"37-48 Months",
IF(TelcoData2[[#This Row],[tenure]]&lt;=60,"49-60 Months",
"61-72 Months")))))</f>
        <v>0-12 Months</v>
      </c>
    </row>
    <row r="6018" spans="1:24" x14ac:dyDescent="0.3">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s="5">
        <v>7176.55</v>
      </c>
      <c r="U6018" t="s">
        <v>23</v>
      </c>
      <c r="V6018" s="5">
        <f>IFERROR(VALUE(TRIM(TelcoData2[[#This Row],[TotalCharges]])),"")</f>
        <v>7176.55</v>
      </c>
      <c r="W6018">
        <f>IF(TelcoData2[[#This Row],[Churn]]="Yes",1,0)</f>
        <v>1</v>
      </c>
      <c r="X6018" t="str">
        <f>IF(TelcoData2[[#This Row],[tenure]]&lt;=12,"0-12 Months",
IF(TelcoData2[[#This Row],[tenure]]&lt;=24,"13-24 Months",
IF(TelcoData2[[#This Row],[tenure]]&lt;=36,"25-36 Months",
IF(TelcoData2[[#This Row],[tenure]]&lt;=48,"37-48 Months",
IF(TelcoData2[[#This Row],[tenure]]&lt;=60,"49-60 Months",
"61-72 Months")))))</f>
        <v>61-72 Months</v>
      </c>
    </row>
    <row r="6019" spans="1:24" x14ac:dyDescent="0.3">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s="5">
        <v>291.45</v>
      </c>
      <c r="U6019" t="s">
        <v>24</v>
      </c>
      <c r="V6019" s="5">
        <f>IFERROR(VALUE(TRIM(TelcoData2[[#This Row],[TotalCharges]])),"")</f>
        <v>291.45</v>
      </c>
      <c r="W6019">
        <f>IF(TelcoData2[[#This Row],[Churn]]="Yes",1,0)</f>
        <v>0</v>
      </c>
      <c r="X6019" t="str">
        <f>IF(TelcoData2[[#This Row],[tenure]]&lt;=12,"0-12 Months",
IF(TelcoData2[[#This Row],[tenure]]&lt;=24,"13-24 Months",
IF(TelcoData2[[#This Row],[tenure]]&lt;=36,"25-36 Months",
IF(TelcoData2[[#This Row],[tenure]]&lt;=48,"37-48 Months",
IF(TelcoData2[[#This Row],[tenure]]&lt;=60,"49-60 Months",
"61-72 Months")))))</f>
        <v>0-12 Months</v>
      </c>
    </row>
    <row r="6020" spans="1:24" x14ac:dyDescent="0.3">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s="5">
        <v>689.75</v>
      </c>
      <c r="U6020" t="s">
        <v>24</v>
      </c>
      <c r="V6020" s="5">
        <f>IFERROR(VALUE(TRIM(TelcoData2[[#This Row],[TotalCharges]])),"")</f>
        <v>689.75</v>
      </c>
      <c r="W6020">
        <f>IF(TelcoData2[[#This Row],[Churn]]="Yes",1,0)</f>
        <v>0</v>
      </c>
      <c r="X6020" t="str">
        <f>IF(TelcoData2[[#This Row],[tenure]]&lt;=12,"0-12 Months",
IF(TelcoData2[[#This Row],[tenure]]&lt;=24,"13-24 Months",
IF(TelcoData2[[#This Row],[tenure]]&lt;=36,"25-36 Months",
IF(TelcoData2[[#This Row],[tenure]]&lt;=48,"37-48 Months",
IF(TelcoData2[[#This Row],[tenure]]&lt;=60,"49-60 Months",
"61-72 Months")))))</f>
        <v>25-36 Months</v>
      </c>
    </row>
    <row r="6021" spans="1:24" x14ac:dyDescent="0.3">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s="5">
        <v>3263.9</v>
      </c>
      <c r="U6021" t="s">
        <v>24</v>
      </c>
      <c r="V6021" s="5">
        <f>IFERROR(VALUE(TRIM(TelcoData2[[#This Row],[TotalCharges]])),"")</f>
        <v>3263.9</v>
      </c>
      <c r="W6021">
        <f>IF(TelcoData2[[#This Row],[Churn]]="Yes",1,0)</f>
        <v>0</v>
      </c>
      <c r="X6021" t="str">
        <f>IF(TelcoData2[[#This Row],[tenure]]&lt;=12,"0-12 Months",
IF(TelcoData2[[#This Row],[tenure]]&lt;=24,"13-24 Months",
IF(TelcoData2[[#This Row],[tenure]]&lt;=36,"25-36 Months",
IF(TelcoData2[[#This Row],[tenure]]&lt;=48,"37-48 Months",
IF(TelcoData2[[#This Row],[tenure]]&lt;=60,"49-60 Months",
"61-72 Months")))))</f>
        <v>37-48 Months</v>
      </c>
    </row>
    <row r="6022" spans="1:24" x14ac:dyDescent="0.3">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s="5">
        <v>1993.2</v>
      </c>
      <c r="U6022" t="s">
        <v>24</v>
      </c>
      <c r="V6022" s="5">
        <f>IFERROR(VALUE(TRIM(TelcoData2[[#This Row],[TotalCharges]])),"")</f>
        <v>1993.2</v>
      </c>
      <c r="W6022">
        <f>IF(TelcoData2[[#This Row],[Churn]]="Yes",1,0)</f>
        <v>0</v>
      </c>
      <c r="X6022" t="str">
        <f>IF(TelcoData2[[#This Row],[tenure]]&lt;=12,"0-12 Months",
IF(TelcoData2[[#This Row],[tenure]]&lt;=24,"13-24 Months",
IF(TelcoData2[[#This Row],[tenure]]&lt;=36,"25-36 Months",
IF(TelcoData2[[#This Row],[tenure]]&lt;=48,"37-48 Months",
IF(TelcoData2[[#This Row],[tenure]]&lt;=60,"49-60 Months",
"61-72 Months")))))</f>
        <v>25-36 Months</v>
      </c>
    </row>
    <row r="6023" spans="1:24" x14ac:dyDescent="0.3">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s="5">
        <v>254.5</v>
      </c>
      <c r="U6023" t="s">
        <v>24</v>
      </c>
      <c r="V6023" s="5">
        <f>IFERROR(VALUE(TRIM(TelcoData2[[#This Row],[TotalCharges]])),"")</f>
        <v>254.5</v>
      </c>
      <c r="W6023">
        <f>IF(TelcoData2[[#This Row],[Churn]]="Yes",1,0)</f>
        <v>0</v>
      </c>
      <c r="X6023" t="str">
        <f>IF(TelcoData2[[#This Row],[tenure]]&lt;=12,"0-12 Months",
IF(TelcoData2[[#This Row],[tenure]]&lt;=24,"13-24 Months",
IF(TelcoData2[[#This Row],[tenure]]&lt;=36,"25-36 Months",
IF(TelcoData2[[#This Row],[tenure]]&lt;=48,"37-48 Months",
IF(TelcoData2[[#This Row],[tenure]]&lt;=60,"49-60 Months",
"61-72 Months")))))</f>
        <v>13-24 Months</v>
      </c>
    </row>
    <row r="6024" spans="1:24" x14ac:dyDescent="0.3">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s="5">
        <v>347.65</v>
      </c>
      <c r="U6024" t="s">
        <v>24</v>
      </c>
      <c r="V6024" s="5">
        <f>IFERROR(VALUE(TRIM(TelcoData2[[#This Row],[TotalCharges]])),"")</f>
        <v>347.65</v>
      </c>
      <c r="W6024">
        <f>IF(TelcoData2[[#This Row],[Churn]]="Yes",1,0)</f>
        <v>0</v>
      </c>
      <c r="X6024" t="str">
        <f>IF(TelcoData2[[#This Row],[tenure]]&lt;=12,"0-12 Months",
IF(TelcoData2[[#This Row],[tenure]]&lt;=24,"13-24 Months",
IF(TelcoData2[[#This Row],[tenure]]&lt;=36,"25-36 Months",
IF(TelcoData2[[#This Row],[tenure]]&lt;=48,"37-48 Months",
IF(TelcoData2[[#This Row],[tenure]]&lt;=60,"49-60 Months",
"61-72 Months")))))</f>
        <v>13-24 Months</v>
      </c>
    </row>
    <row r="6025" spans="1:24" x14ac:dyDescent="0.3">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s="5">
        <v>967.9</v>
      </c>
      <c r="U6025" t="s">
        <v>24</v>
      </c>
      <c r="V6025" s="5">
        <f>IFERROR(VALUE(TRIM(TelcoData2[[#This Row],[TotalCharges]])),"")</f>
        <v>967.9</v>
      </c>
      <c r="W6025">
        <f>IF(TelcoData2[[#This Row],[Churn]]="Yes",1,0)</f>
        <v>0</v>
      </c>
      <c r="X6025" t="str">
        <f>IF(TelcoData2[[#This Row],[tenure]]&lt;=12,"0-12 Months",
IF(TelcoData2[[#This Row],[tenure]]&lt;=24,"13-24 Months",
IF(TelcoData2[[#This Row],[tenure]]&lt;=36,"25-36 Months",
IF(TelcoData2[[#This Row],[tenure]]&lt;=48,"37-48 Months",
IF(TelcoData2[[#This Row],[tenure]]&lt;=60,"49-60 Months",
"61-72 Months")))))</f>
        <v>49-60 Months</v>
      </c>
    </row>
    <row r="6026" spans="1:24" x14ac:dyDescent="0.3">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s="5">
        <v>242.95</v>
      </c>
      <c r="U6026" t="s">
        <v>23</v>
      </c>
      <c r="V6026" s="5">
        <f>IFERROR(VALUE(TRIM(TelcoData2[[#This Row],[TotalCharges]])),"")</f>
        <v>242.95</v>
      </c>
      <c r="W6026">
        <f>IF(TelcoData2[[#This Row],[Churn]]="Yes",1,0)</f>
        <v>1</v>
      </c>
      <c r="X6026" t="str">
        <f>IF(TelcoData2[[#This Row],[tenure]]&lt;=12,"0-12 Months",
IF(TelcoData2[[#This Row],[tenure]]&lt;=24,"13-24 Months",
IF(TelcoData2[[#This Row],[tenure]]&lt;=36,"25-36 Months",
IF(TelcoData2[[#This Row],[tenure]]&lt;=48,"37-48 Months",
IF(TelcoData2[[#This Row],[tenure]]&lt;=60,"49-60 Months",
"61-72 Months")))))</f>
        <v>0-12 Months</v>
      </c>
    </row>
    <row r="6027" spans="1:24" x14ac:dyDescent="0.3">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s="5">
        <v>1841.9</v>
      </c>
      <c r="U6027" t="s">
        <v>24</v>
      </c>
      <c r="V6027" s="5">
        <f>IFERROR(VALUE(TRIM(TelcoData2[[#This Row],[TotalCharges]])),"")</f>
        <v>1841.9</v>
      </c>
      <c r="W6027">
        <f>IF(TelcoData2[[#This Row],[Churn]]="Yes",1,0)</f>
        <v>0</v>
      </c>
      <c r="X6027" t="str">
        <f>IF(TelcoData2[[#This Row],[tenure]]&lt;=12,"0-12 Months",
IF(TelcoData2[[#This Row],[tenure]]&lt;=24,"13-24 Months",
IF(TelcoData2[[#This Row],[tenure]]&lt;=36,"25-36 Months",
IF(TelcoData2[[#This Row],[tenure]]&lt;=48,"37-48 Months",
IF(TelcoData2[[#This Row],[tenure]]&lt;=60,"49-60 Months",
"61-72 Months")))))</f>
        <v>37-48 Months</v>
      </c>
    </row>
    <row r="6028" spans="1:24" x14ac:dyDescent="0.3">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s="5">
        <v>232.1</v>
      </c>
      <c r="U6028" t="s">
        <v>24</v>
      </c>
      <c r="V6028" s="5">
        <f>IFERROR(VALUE(TRIM(TelcoData2[[#This Row],[TotalCharges]])),"")</f>
        <v>232.1</v>
      </c>
      <c r="W6028">
        <f>IF(TelcoData2[[#This Row],[Churn]]="Yes",1,0)</f>
        <v>0</v>
      </c>
      <c r="X6028" t="str">
        <f>IF(TelcoData2[[#This Row],[tenure]]&lt;=12,"0-12 Months",
IF(TelcoData2[[#This Row],[tenure]]&lt;=24,"13-24 Months",
IF(TelcoData2[[#This Row],[tenure]]&lt;=36,"25-36 Months",
IF(TelcoData2[[#This Row],[tenure]]&lt;=48,"37-48 Months",
IF(TelcoData2[[#This Row],[tenure]]&lt;=60,"49-60 Months",
"61-72 Months")))))</f>
        <v>13-24 Months</v>
      </c>
    </row>
    <row r="6029" spans="1:24" x14ac:dyDescent="0.3">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s="5">
        <v>809.25</v>
      </c>
      <c r="U6029" t="s">
        <v>24</v>
      </c>
      <c r="V6029" s="5">
        <f>IFERROR(VALUE(TRIM(TelcoData2[[#This Row],[TotalCharges]])),"")</f>
        <v>809.25</v>
      </c>
      <c r="W6029">
        <f>IF(TelcoData2[[#This Row],[Churn]]="Yes",1,0)</f>
        <v>0</v>
      </c>
      <c r="X6029" t="str">
        <f>IF(TelcoData2[[#This Row],[tenure]]&lt;=12,"0-12 Months",
IF(TelcoData2[[#This Row],[tenure]]&lt;=24,"13-24 Months",
IF(TelcoData2[[#This Row],[tenure]]&lt;=36,"25-36 Months",
IF(TelcoData2[[#This Row],[tenure]]&lt;=48,"37-48 Months",
IF(TelcoData2[[#This Row],[tenure]]&lt;=60,"49-60 Months",
"61-72 Months")))))</f>
        <v>25-36 Months</v>
      </c>
    </row>
    <row r="6030" spans="1:24" x14ac:dyDescent="0.3">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s="5">
        <v>866.45</v>
      </c>
      <c r="U6030" t="s">
        <v>23</v>
      </c>
      <c r="V6030" s="5">
        <f>IFERROR(VALUE(TRIM(TelcoData2[[#This Row],[TotalCharges]])),"")</f>
        <v>866.45</v>
      </c>
      <c r="W6030">
        <f>IF(TelcoData2[[#This Row],[Churn]]="Yes",1,0)</f>
        <v>1</v>
      </c>
      <c r="X6030" t="str">
        <f>IF(TelcoData2[[#This Row],[tenure]]&lt;=12,"0-12 Months",
IF(TelcoData2[[#This Row],[tenure]]&lt;=24,"13-24 Months",
IF(TelcoData2[[#This Row],[tenure]]&lt;=36,"25-36 Months",
IF(TelcoData2[[#This Row],[tenure]]&lt;=48,"37-48 Months",
IF(TelcoData2[[#This Row],[tenure]]&lt;=60,"49-60 Months",
"61-72 Months")))))</f>
        <v>0-12 Months</v>
      </c>
    </row>
    <row r="6031" spans="1:24" x14ac:dyDescent="0.3">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s="5">
        <v>360.55</v>
      </c>
      <c r="U6031" t="s">
        <v>24</v>
      </c>
      <c r="V6031" s="5">
        <f>IFERROR(VALUE(TRIM(TelcoData2[[#This Row],[TotalCharges]])),"")</f>
        <v>360.55</v>
      </c>
      <c r="W6031">
        <f>IF(TelcoData2[[#This Row],[Churn]]="Yes",1,0)</f>
        <v>0</v>
      </c>
      <c r="X6031" t="str">
        <f>IF(TelcoData2[[#This Row],[tenure]]&lt;=12,"0-12 Months",
IF(TelcoData2[[#This Row],[tenure]]&lt;=24,"13-24 Months",
IF(TelcoData2[[#This Row],[tenure]]&lt;=36,"25-36 Months",
IF(TelcoData2[[#This Row],[tenure]]&lt;=48,"37-48 Months",
IF(TelcoData2[[#This Row],[tenure]]&lt;=60,"49-60 Months",
"61-72 Months")))))</f>
        <v>0-12 Months</v>
      </c>
    </row>
    <row r="6032" spans="1:24" x14ac:dyDescent="0.3">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s="5">
        <v>2076.1999999999998</v>
      </c>
      <c r="U6032" t="s">
        <v>23</v>
      </c>
      <c r="V6032" s="5">
        <f>IFERROR(VALUE(TRIM(TelcoData2[[#This Row],[TotalCharges]])),"")</f>
        <v>2076.1999999999998</v>
      </c>
      <c r="W6032">
        <f>IF(TelcoData2[[#This Row],[Churn]]="Yes",1,0)</f>
        <v>1</v>
      </c>
      <c r="X6032" t="str">
        <f>IF(TelcoData2[[#This Row],[tenure]]&lt;=12,"0-12 Months",
IF(TelcoData2[[#This Row],[tenure]]&lt;=24,"13-24 Months",
IF(TelcoData2[[#This Row],[tenure]]&lt;=36,"25-36 Months",
IF(TelcoData2[[#This Row],[tenure]]&lt;=48,"37-48 Months",
IF(TelcoData2[[#This Row],[tenure]]&lt;=60,"49-60 Months",
"61-72 Months")))))</f>
        <v>37-48 Months</v>
      </c>
    </row>
    <row r="6033" spans="1:24" x14ac:dyDescent="0.3">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s="5">
        <v>355.9</v>
      </c>
      <c r="U6033" t="s">
        <v>24</v>
      </c>
      <c r="V6033" s="5">
        <f>IFERROR(VALUE(TRIM(TelcoData2[[#This Row],[TotalCharges]])),"")</f>
        <v>355.9</v>
      </c>
      <c r="W6033">
        <f>IF(TelcoData2[[#This Row],[Churn]]="Yes",1,0)</f>
        <v>0</v>
      </c>
      <c r="X6033" t="str">
        <f>IF(TelcoData2[[#This Row],[tenure]]&lt;=12,"0-12 Months",
IF(TelcoData2[[#This Row],[tenure]]&lt;=24,"13-24 Months",
IF(TelcoData2[[#This Row],[tenure]]&lt;=36,"25-36 Months",
IF(TelcoData2[[#This Row],[tenure]]&lt;=48,"37-48 Months",
IF(TelcoData2[[#This Row],[tenure]]&lt;=60,"49-60 Months",
"61-72 Months")))))</f>
        <v>0-12 Months</v>
      </c>
    </row>
    <row r="6034" spans="1:24" x14ac:dyDescent="0.3">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s="5">
        <v>7299.65</v>
      </c>
      <c r="U6034" t="s">
        <v>23</v>
      </c>
      <c r="V6034" s="5">
        <f>IFERROR(VALUE(TRIM(TelcoData2[[#This Row],[TotalCharges]])),"")</f>
        <v>7299.65</v>
      </c>
      <c r="W6034">
        <f>IF(TelcoData2[[#This Row],[Churn]]="Yes",1,0)</f>
        <v>1</v>
      </c>
      <c r="X6034" t="str">
        <f>IF(TelcoData2[[#This Row],[tenure]]&lt;=12,"0-12 Months",
IF(TelcoData2[[#This Row],[tenure]]&lt;=24,"13-24 Months",
IF(TelcoData2[[#This Row],[tenure]]&lt;=36,"25-36 Months",
IF(TelcoData2[[#This Row],[tenure]]&lt;=48,"37-48 Months",
IF(TelcoData2[[#This Row],[tenure]]&lt;=60,"49-60 Months",
"61-72 Months")))))</f>
        <v>61-72 Months</v>
      </c>
    </row>
    <row r="6035" spans="1:24" x14ac:dyDescent="0.3">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s="5">
        <v>2291.1999999999998</v>
      </c>
      <c r="U6035" t="s">
        <v>23</v>
      </c>
      <c r="V6035" s="5">
        <f>IFERROR(VALUE(TRIM(TelcoData2[[#This Row],[TotalCharges]])),"")</f>
        <v>2291.1999999999998</v>
      </c>
      <c r="W6035">
        <f>IF(TelcoData2[[#This Row],[Churn]]="Yes",1,0)</f>
        <v>1</v>
      </c>
      <c r="X6035" t="str">
        <f>IF(TelcoData2[[#This Row],[tenure]]&lt;=12,"0-12 Months",
IF(TelcoData2[[#This Row],[tenure]]&lt;=24,"13-24 Months",
IF(TelcoData2[[#This Row],[tenure]]&lt;=36,"25-36 Months",
IF(TelcoData2[[#This Row],[tenure]]&lt;=48,"37-48 Months",
IF(TelcoData2[[#This Row],[tenure]]&lt;=60,"49-60 Months",
"61-72 Months")))))</f>
        <v>25-36 Months</v>
      </c>
    </row>
    <row r="6036" spans="1:24" x14ac:dyDescent="0.3">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s="5">
        <v>129.15</v>
      </c>
      <c r="U6036" t="s">
        <v>24</v>
      </c>
      <c r="V6036" s="5">
        <f>IFERROR(VALUE(TRIM(TelcoData2[[#This Row],[TotalCharges]])),"")</f>
        <v>129.15</v>
      </c>
      <c r="W6036">
        <f>IF(TelcoData2[[#This Row],[Churn]]="Yes",1,0)</f>
        <v>0</v>
      </c>
      <c r="X6036" t="str">
        <f>IF(TelcoData2[[#This Row],[tenure]]&lt;=12,"0-12 Months",
IF(TelcoData2[[#This Row],[tenure]]&lt;=24,"13-24 Months",
IF(TelcoData2[[#This Row],[tenure]]&lt;=36,"25-36 Months",
IF(TelcoData2[[#This Row],[tenure]]&lt;=48,"37-48 Months",
IF(TelcoData2[[#This Row],[tenure]]&lt;=60,"49-60 Months",
"61-72 Months")))))</f>
        <v>0-12 Months</v>
      </c>
    </row>
    <row r="6037" spans="1:24" x14ac:dyDescent="0.3">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s="5">
        <v>7491.75</v>
      </c>
      <c r="U6037" t="s">
        <v>23</v>
      </c>
      <c r="V6037" s="5">
        <f>IFERROR(VALUE(TRIM(TelcoData2[[#This Row],[TotalCharges]])),"")</f>
        <v>7491.75</v>
      </c>
      <c r="W6037">
        <f>IF(TelcoData2[[#This Row],[Churn]]="Yes",1,0)</f>
        <v>1</v>
      </c>
      <c r="X6037" t="str">
        <f>IF(TelcoData2[[#This Row],[tenure]]&lt;=12,"0-12 Months",
IF(TelcoData2[[#This Row],[tenure]]&lt;=24,"13-24 Months",
IF(TelcoData2[[#This Row],[tenure]]&lt;=36,"25-36 Months",
IF(TelcoData2[[#This Row],[tenure]]&lt;=48,"37-48 Months",
IF(TelcoData2[[#This Row],[tenure]]&lt;=60,"49-60 Months",
"61-72 Months")))))</f>
        <v>61-72 Months</v>
      </c>
    </row>
    <row r="6038" spans="1:24" x14ac:dyDescent="0.3">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s="5">
        <v>5835.5</v>
      </c>
      <c r="U6038" t="s">
        <v>24</v>
      </c>
      <c r="V6038" s="5">
        <f>IFERROR(VALUE(TRIM(TelcoData2[[#This Row],[TotalCharges]])),"")</f>
        <v>5835.5</v>
      </c>
      <c r="W6038">
        <f>IF(TelcoData2[[#This Row],[Churn]]="Yes",1,0)</f>
        <v>0</v>
      </c>
      <c r="X6038" t="str">
        <f>IF(TelcoData2[[#This Row],[tenure]]&lt;=12,"0-12 Months",
IF(TelcoData2[[#This Row],[tenure]]&lt;=24,"13-24 Months",
IF(TelcoData2[[#This Row],[tenure]]&lt;=36,"25-36 Months",
IF(TelcoData2[[#This Row],[tenure]]&lt;=48,"37-48 Months",
IF(TelcoData2[[#This Row],[tenure]]&lt;=60,"49-60 Months",
"61-72 Months")))))</f>
        <v>49-60 Months</v>
      </c>
    </row>
    <row r="6039" spans="1:24" x14ac:dyDescent="0.3">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s="5">
        <v>7031.45</v>
      </c>
      <c r="U6039" t="s">
        <v>24</v>
      </c>
      <c r="V6039" s="5">
        <f>IFERROR(VALUE(TRIM(TelcoData2[[#This Row],[TotalCharges]])),"")</f>
        <v>7031.45</v>
      </c>
      <c r="W6039">
        <f>IF(TelcoData2[[#This Row],[Churn]]="Yes",1,0)</f>
        <v>0</v>
      </c>
      <c r="X6039" t="str">
        <f>IF(TelcoData2[[#This Row],[tenure]]&lt;=12,"0-12 Months",
IF(TelcoData2[[#This Row],[tenure]]&lt;=24,"13-24 Months",
IF(TelcoData2[[#This Row],[tenure]]&lt;=36,"25-36 Months",
IF(TelcoData2[[#This Row],[tenure]]&lt;=48,"37-48 Months",
IF(TelcoData2[[#This Row],[tenure]]&lt;=60,"49-60 Months",
"61-72 Months")))))</f>
        <v>61-72 Months</v>
      </c>
    </row>
    <row r="6040" spans="1:24" x14ac:dyDescent="0.3">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s="5">
        <v>7723.9</v>
      </c>
      <c r="U6040" t="s">
        <v>23</v>
      </c>
      <c r="V6040" s="5">
        <f>IFERROR(VALUE(TRIM(TelcoData2[[#This Row],[TotalCharges]])),"")</f>
        <v>7723.9</v>
      </c>
      <c r="W6040">
        <f>IF(TelcoData2[[#This Row],[Churn]]="Yes",1,0)</f>
        <v>1</v>
      </c>
      <c r="X6040" t="str">
        <f>IF(TelcoData2[[#This Row],[tenure]]&lt;=12,"0-12 Months",
IF(TelcoData2[[#This Row],[tenure]]&lt;=24,"13-24 Months",
IF(TelcoData2[[#This Row],[tenure]]&lt;=36,"25-36 Months",
IF(TelcoData2[[#This Row],[tenure]]&lt;=48,"37-48 Months",
IF(TelcoData2[[#This Row],[tenure]]&lt;=60,"49-60 Months",
"61-72 Months")))))</f>
        <v>61-72 Months</v>
      </c>
    </row>
    <row r="6041" spans="1:24" x14ac:dyDescent="0.3">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s="5">
        <v>1032</v>
      </c>
      <c r="U6041" t="s">
        <v>23</v>
      </c>
      <c r="V6041" s="5">
        <f>IFERROR(VALUE(TRIM(TelcoData2[[#This Row],[TotalCharges]])),"")</f>
        <v>1032</v>
      </c>
      <c r="W6041">
        <f>IF(TelcoData2[[#This Row],[Churn]]="Yes",1,0)</f>
        <v>1</v>
      </c>
      <c r="X6041" t="str">
        <f>IF(TelcoData2[[#This Row],[tenure]]&lt;=12,"0-12 Months",
IF(TelcoData2[[#This Row],[tenure]]&lt;=24,"13-24 Months",
IF(TelcoData2[[#This Row],[tenure]]&lt;=36,"25-36 Months",
IF(TelcoData2[[#This Row],[tenure]]&lt;=48,"37-48 Months",
IF(TelcoData2[[#This Row],[tenure]]&lt;=60,"49-60 Months",
"61-72 Months")))))</f>
        <v>25-36 Months</v>
      </c>
    </row>
    <row r="6042" spans="1:24" x14ac:dyDescent="0.3">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s="5">
        <v>70.75</v>
      </c>
      <c r="U6042" t="s">
        <v>23</v>
      </c>
      <c r="V6042" s="5">
        <f>IFERROR(VALUE(TRIM(TelcoData2[[#This Row],[TotalCharges]])),"")</f>
        <v>70.75</v>
      </c>
      <c r="W6042">
        <f>IF(TelcoData2[[#This Row],[Churn]]="Yes",1,0)</f>
        <v>1</v>
      </c>
      <c r="X6042" t="str">
        <f>IF(TelcoData2[[#This Row],[tenure]]&lt;=12,"0-12 Months",
IF(TelcoData2[[#This Row],[tenure]]&lt;=24,"13-24 Months",
IF(TelcoData2[[#This Row],[tenure]]&lt;=36,"25-36 Months",
IF(TelcoData2[[#This Row],[tenure]]&lt;=48,"37-48 Months",
IF(TelcoData2[[#This Row],[tenure]]&lt;=60,"49-60 Months",
"61-72 Months")))))</f>
        <v>0-12 Months</v>
      </c>
    </row>
    <row r="6043" spans="1:24" x14ac:dyDescent="0.3">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s="5">
        <v>109.6</v>
      </c>
      <c r="U6043" t="s">
        <v>24</v>
      </c>
      <c r="V6043" s="5">
        <f>IFERROR(VALUE(TRIM(TelcoData2[[#This Row],[TotalCharges]])),"")</f>
        <v>109.6</v>
      </c>
      <c r="W6043">
        <f>IF(TelcoData2[[#This Row],[Churn]]="Yes",1,0)</f>
        <v>0</v>
      </c>
      <c r="X6043" t="str">
        <f>IF(TelcoData2[[#This Row],[tenure]]&lt;=12,"0-12 Months",
IF(TelcoData2[[#This Row],[tenure]]&lt;=24,"13-24 Months",
IF(TelcoData2[[#This Row],[tenure]]&lt;=36,"25-36 Months",
IF(TelcoData2[[#This Row],[tenure]]&lt;=48,"37-48 Months",
IF(TelcoData2[[#This Row],[tenure]]&lt;=60,"49-60 Months",
"61-72 Months")))))</f>
        <v>0-12 Months</v>
      </c>
    </row>
    <row r="6044" spans="1:24" x14ac:dyDescent="0.3">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s="5">
        <v>727.8</v>
      </c>
      <c r="U6044" t="s">
        <v>24</v>
      </c>
      <c r="V6044" s="5">
        <f>IFERROR(VALUE(TRIM(TelcoData2[[#This Row],[TotalCharges]])),"")</f>
        <v>727.8</v>
      </c>
      <c r="W6044">
        <f>IF(TelcoData2[[#This Row],[Churn]]="Yes",1,0)</f>
        <v>0</v>
      </c>
      <c r="X6044" t="str">
        <f>IF(TelcoData2[[#This Row],[tenure]]&lt;=12,"0-12 Months",
IF(TelcoData2[[#This Row],[tenure]]&lt;=24,"13-24 Months",
IF(TelcoData2[[#This Row],[tenure]]&lt;=36,"25-36 Months",
IF(TelcoData2[[#This Row],[tenure]]&lt;=48,"37-48 Months",
IF(TelcoData2[[#This Row],[tenure]]&lt;=60,"49-60 Months",
"61-72 Months")))))</f>
        <v>37-48 Months</v>
      </c>
    </row>
    <row r="6045" spans="1:24" x14ac:dyDescent="0.3">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s="5">
        <v>130.75</v>
      </c>
      <c r="U6045" t="s">
        <v>23</v>
      </c>
      <c r="V6045" s="5">
        <f>IFERROR(VALUE(TRIM(TelcoData2[[#This Row],[TotalCharges]])),"")</f>
        <v>130.75</v>
      </c>
      <c r="W6045">
        <f>IF(TelcoData2[[#This Row],[Churn]]="Yes",1,0)</f>
        <v>1</v>
      </c>
      <c r="X6045" t="str">
        <f>IF(TelcoData2[[#This Row],[tenure]]&lt;=12,"0-12 Months",
IF(TelcoData2[[#This Row],[tenure]]&lt;=24,"13-24 Months",
IF(TelcoData2[[#This Row],[tenure]]&lt;=36,"25-36 Months",
IF(TelcoData2[[#This Row],[tenure]]&lt;=48,"37-48 Months",
IF(TelcoData2[[#This Row],[tenure]]&lt;=60,"49-60 Months",
"61-72 Months")))))</f>
        <v>0-12 Months</v>
      </c>
    </row>
    <row r="6046" spans="1:24" x14ac:dyDescent="0.3">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s="5">
        <v>893</v>
      </c>
      <c r="U6046" t="s">
        <v>24</v>
      </c>
      <c r="V6046" s="5">
        <f>IFERROR(VALUE(TRIM(TelcoData2[[#This Row],[TotalCharges]])),"")</f>
        <v>893</v>
      </c>
      <c r="W6046">
        <f>IF(TelcoData2[[#This Row],[Churn]]="Yes",1,0)</f>
        <v>0</v>
      </c>
      <c r="X6046" t="str">
        <f>IF(TelcoData2[[#This Row],[tenure]]&lt;=12,"0-12 Months",
IF(TelcoData2[[#This Row],[tenure]]&lt;=24,"13-24 Months",
IF(TelcoData2[[#This Row],[tenure]]&lt;=36,"25-36 Months",
IF(TelcoData2[[#This Row],[tenure]]&lt;=48,"37-48 Months",
IF(TelcoData2[[#This Row],[tenure]]&lt;=60,"49-60 Months",
"61-72 Months")))))</f>
        <v>0-12 Months</v>
      </c>
    </row>
    <row r="6047" spans="1:24" x14ac:dyDescent="0.3">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s="5">
        <v>763.1</v>
      </c>
      <c r="U6047" t="s">
        <v>24</v>
      </c>
      <c r="V6047" s="5">
        <f>IFERROR(VALUE(TRIM(TelcoData2[[#This Row],[TotalCharges]])),"")</f>
        <v>763.1</v>
      </c>
      <c r="W6047">
        <f>IF(TelcoData2[[#This Row],[Churn]]="Yes",1,0)</f>
        <v>0</v>
      </c>
      <c r="X6047" t="str">
        <f>IF(TelcoData2[[#This Row],[tenure]]&lt;=12,"0-12 Months",
IF(TelcoData2[[#This Row],[tenure]]&lt;=24,"13-24 Months",
IF(TelcoData2[[#This Row],[tenure]]&lt;=36,"25-36 Months",
IF(TelcoData2[[#This Row],[tenure]]&lt;=48,"37-48 Months",
IF(TelcoData2[[#This Row],[tenure]]&lt;=60,"49-60 Months",
"61-72 Months")))))</f>
        <v>37-48 Months</v>
      </c>
    </row>
    <row r="6048" spans="1:24" x14ac:dyDescent="0.3">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s="5">
        <v>781.4</v>
      </c>
      <c r="U6048" t="s">
        <v>24</v>
      </c>
      <c r="V6048" s="5">
        <f>IFERROR(VALUE(TRIM(TelcoData2[[#This Row],[TotalCharges]])),"")</f>
        <v>781.4</v>
      </c>
      <c r="W6048">
        <f>IF(TelcoData2[[#This Row],[Churn]]="Yes",1,0)</f>
        <v>0</v>
      </c>
      <c r="X6048" t="str">
        <f>IF(TelcoData2[[#This Row],[tenure]]&lt;=12,"0-12 Months",
IF(TelcoData2[[#This Row],[tenure]]&lt;=24,"13-24 Months",
IF(TelcoData2[[#This Row],[tenure]]&lt;=36,"25-36 Months",
IF(TelcoData2[[#This Row],[tenure]]&lt;=48,"37-48 Months",
IF(TelcoData2[[#This Row],[tenure]]&lt;=60,"49-60 Months",
"61-72 Months")))))</f>
        <v>0-12 Months</v>
      </c>
    </row>
    <row r="6049" spans="1:24" x14ac:dyDescent="0.3">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s="5">
        <v>902.25</v>
      </c>
      <c r="U6049" t="s">
        <v>24</v>
      </c>
      <c r="V6049" s="5">
        <f>IFERROR(VALUE(TRIM(TelcoData2[[#This Row],[TotalCharges]])),"")</f>
        <v>902.25</v>
      </c>
      <c r="W6049">
        <f>IF(TelcoData2[[#This Row],[Churn]]="Yes",1,0)</f>
        <v>0</v>
      </c>
      <c r="X6049" t="str">
        <f>IF(TelcoData2[[#This Row],[tenure]]&lt;=12,"0-12 Months",
IF(TelcoData2[[#This Row],[tenure]]&lt;=24,"13-24 Months",
IF(TelcoData2[[#This Row],[tenure]]&lt;=36,"25-36 Months",
IF(TelcoData2[[#This Row],[tenure]]&lt;=48,"37-48 Months",
IF(TelcoData2[[#This Row],[tenure]]&lt;=60,"49-60 Months",
"61-72 Months")))))</f>
        <v>13-24 Months</v>
      </c>
    </row>
    <row r="6050" spans="1:24" x14ac:dyDescent="0.3">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s="5">
        <v>2653.65</v>
      </c>
      <c r="U6050" t="s">
        <v>23</v>
      </c>
      <c r="V6050" s="5">
        <f>IFERROR(VALUE(TRIM(TelcoData2[[#This Row],[TotalCharges]])),"")</f>
        <v>2653.65</v>
      </c>
      <c r="W6050">
        <f>IF(TelcoData2[[#This Row],[Churn]]="Yes",1,0)</f>
        <v>1</v>
      </c>
      <c r="X6050" t="str">
        <f>IF(TelcoData2[[#This Row],[tenure]]&lt;=12,"0-12 Months",
IF(TelcoData2[[#This Row],[tenure]]&lt;=24,"13-24 Months",
IF(TelcoData2[[#This Row],[tenure]]&lt;=36,"25-36 Months",
IF(TelcoData2[[#This Row],[tenure]]&lt;=48,"37-48 Months",
IF(TelcoData2[[#This Row],[tenure]]&lt;=60,"49-60 Months",
"61-72 Months")))))</f>
        <v>25-36 Months</v>
      </c>
    </row>
    <row r="6051" spans="1:24" x14ac:dyDescent="0.3">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s="5">
        <v>1016.7</v>
      </c>
      <c r="U6051" t="s">
        <v>24</v>
      </c>
      <c r="V6051" s="5">
        <f>IFERROR(VALUE(TRIM(TelcoData2[[#This Row],[TotalCharges]])),"")</f>
        <v>1016.7</v>
      </c>
      <c r="W6051">
        <f>IF(TelcoData2[[#This Row],[Churn]]="Yes",1,0)</f>
        <v>0</v>
      </c>
      <c r="X6051" t="str">
        <f>IF(TelcoData2[[#This Row],[tenure]]&lt;=12,"0-12 Months",
IF(TelcoData2[[#This Row],[tenure]]&lt;=24,"13-24 Months",
IF(TelcoData2[[#This Row],[tenure]]&lt;=36,"25-36 Months",
IF(TelcoData2[[#This Row],[tenure]]&lt;=48,"37-48 Months",
IF(TelcoData2[[#This Row],[tenure]]&lt;=60,"49-60 Months",
"61-72 Months")))))</f>
        <v>37-48 Months</v>
      </c>
    </row>
    <row r="6052" spans="1:24" x14ac:dyDescent="0.3">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s="5">
        <v>5943.65</v>
      </c>
      <c r="U6052" t="s">
        <v>24</v>
      </c>
      <c r="V6052" s="5">
        <f>IFERROR(VALUE(TRIM(TelcoData2[[#This Row],[TotalCharges]])),"")</f>
        <v>5943.65</v>
      </c>
      <c r="W6052">
        <f>IF(TelcoData2[[#This Row],[Churn]]="Yes",1,0)</f>
        <v>0</v>
      </c>
      <c r="X6052" t="str">
        <f>IF(TelcoData2[[#This Row],[tenure]]&lt;=12,"0-12 Months",
IF(TelcoData2[[#This Row],[tenure]]&lt;=24,"13-24 Months",
IF(TelcoData2[[#This Row],[tenure]]&lt;=36,"25-36 Months",
IF(TelcoData2[[#This Row],[tenure]]&lt;=48,"37-48 Months",
IF(TelcoData2[[#This Row],[tenure]]&lt;=60,"49-60 Months",
"61-72 Months")))))</f>
        <v>61-72 Months</v>
      </c>
    </row>
    <row r="6053" spans="1:24" x14ac:dyDescent="0.3">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s="5">
        <v>275.7</v>
      </c>
      <c r="U6053" t="s">
        <v>24</v>
      </c>
      <c r="V6053" s="5">
        <f>IFERROR(VALUE(TRIM(TelcoData2[[#This Row],[TotalCharges]])),"")</f>
        <v>275.7</v>
      </c>
      <c r="W6053">
        <f>IF(TelcoData2[[#This Row],[Churn]]="Yes",1,0)</f>
        <v>0</v>
      </c>
      <c r="X6053" t="str">
        <f>IF(TelcoData2[[#This Row],[tenure]]&lt;=12,"0-12 Months",
IF(TelcoData2[[#This Row],[tenure]]&lt;=24,"13-24 Months",
IF(TelcoData2[[#This Row],[tenure]]&lt;=36,"25-36 Months",
IF(TelcoData2[[#This Row],[tenure]]&lt;=48,"37-48 Months",
IF(TelcoData2[[#This Row],[tenure]]&lt;=60,"49-60 Months",
"61-72 Months")))))</f>
        <v>13-24 Months</v>
      </c>
    </row>
    <row r="6054" spans="1:24" x14ac:dyDescent="0.3">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s="5">
        <v>3126.45</v>
      </c>
      <c r="U6054" t="s">
        <v>24</v>
      </c>
      <c r="V6054" s="5">
        <f>IFERROR(VALUE(TRIM(TelcoData2[[#This Row],[TotalCharges]])),"")</f>
        <v>3126.45</v>
      </c>
      <c r="W6054">
        <f>IF(TelcoData2[[#This Row],[Churn]]="Yes",1,0)</f>
        <v>0</v>
      </c>
      <c r="X6054" t="str">
        <f>IF(TelcoData2[[#This Row],[tenure]]&lt;=12,"0-12 Months",
IF(TelcoData2[[#This Row],[tenure]]&lt;=24,"13-24 Months",
IF(TelcoData2[[#This Row],[tenure]]&lt;=36,"25-36 Months",
IF(TelcoData2[[#This Row],[tenure]]&lt;=48,"37-48 Months",
IF(TelcoData2[[#This Row],[tenure]]&lt;=60,"49-60 Months",
"61-72 Months")))))</f>
        <v>37-48 Months</v>
      </c>
    </row>
    <row r="6055" spans="1:24" x14ac:dyDescent="0.3">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s="5">
        <v>1070.1500000000001</v>
      </c>
      <c r="U6055" t="s">
        <v>24</v>
      </c>
      <c r="V6055" s="5">
        <f>IFERROR(VALUE(TRIM(TelcoData2[[#This Row],[TotalCharges]])),"")</f>
        <v>1070.1500000000001</v>
      </c>
      <c r="W6055">
        <f>IF(TelcoData2[[#This Row],[Churn]]="Yes",1,0)</f>
        <v>0</v>
      </c>
      <c r="X6055" t="str">
        <f>IF(TelcoData2[[#This Row],[tenure]]&lt;=12,"0-12 Months",
IF(TelcoData2[[#This Row],[tenure]]&lt;=24,"13-24 Months",
IF(TelcoData2[[#This Row],[tenure]]&lt;=36,"25-36 Months",
IF(TelcoData2[[#This Row],[tenure]]&lt;=48,"37-48 Months",
IF(TelcoData2[[#This Row],[tenure]]&lt;=60,"49-60 Months",
"61-72 Months")))))</f>
        <v>37-48 Months</v>
      </c>
    </row>
    <row r="6056" spans="1:24" x14ac:dyDescent="0.3">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s="5">
        <v>3457.9</v>
      </c>
      <c r="U6056" t="s">
        <v>23</v>
      </c>
      <c r="V6056" s="5">
        <f>IFERROR(VALUE(TRIM(TelcoData2[[#This Row],[TotalCharges]])),"")</f>
        <v>3457.9</v>
      </c>
      <c r="W6056">
        <f>IF(TelcoData2[[#This Row],[Churn]]="Yes",1,0)</f>
        <v>1</v>
      </c>
      <c r="X6056" t="str">
        <f>IF(TelcoData2[[#This Row],[tenure]]&lt;=12,"0-12 Months",
IF(TelcoData2[[#This Row],[tenure]]&lt;=24,"13-24 Months",
IF(TelcoData2[[#This Row],[tenure]]&lt;=36,"25-36 Months",
IF(TelcoData2[[#This Row],[tenure]]&lt;=48,"37-48 Months",
IF(TelcoData2[[#This Row],[tenure]]&lt;=60,"49-60 Months",
"61-72 Months")))))</f>
        <v>25-36 Months</v>
      </c>
    </row>
    <row r="6057" spans="1:24" x14ac:dyDescent="0.3">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s="5">
        <v>340.4</v>
      </c>
      <c r="U6057" t="s">
        <v>24</v>
      </c>
      <c r="V6057" s="5">
        <f>IFERROR(VALUE(TRIM(TelcoData2[[#This Row],[TotalCharges]])),"")</f>
        <v>340.4</v>
      </c>
      <c r="W6057">
        <f>IF(TelcoData2[[#This Row],[Churn]]="Yes",1,0)</f>
        <v>0</v>
      </c>
      <c r="X6057" t="str">
        <f>IF(TelcoData2[[#This Row],[tenure]]&lt;=12,"0-12 Months",
IF(TelcoData2[[#This Row],[tenure]]&lt;=24,"13-24 Months",
IF(TelcoData2[[#This Row],[tenure]]&lt;=36,"25-36 Months",
IF(TelcoData2[[#This Row],[tenure]]&lt;=48,"37-48 Months",
IF(TelcoData2[[#This Row],[tenure]]&lt;=60,"49-60 Months",
"61-72 Months")))))</f>
        <v>0-12 Months</v>
      </c>
    </row>
    <row r="6058" spans="1:24" x14ac:dyDescent="0.3">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s="5">
        <v>4299.2</v>
      </c>
      <c r="U6058" t="s">
        <v>24</v>
      </c>
      <c r="V6058" s="5">
        <f>IFERROR(VALUE(TRIM(TelcoData2[[#This Row],[TotalCharges]])),"")</f>
        <v>4299.2</v>
      </c>
      <c r="W6058">
        <f>IF(TelcoData2[[#This Row],[Churn]]="Yes",1,0)</f>
        <v>0</v>
      </c>
      <c r="X6058" t="str">
        <f>IF(TelcoData2[[#This Row],[tenure]]&lt;=12,"0-12 Months",
IF(TelcoData2[[#This Row],[tenure]]&lt;=24,"13-24 Months",
IF(TelcoData2[[#This Row],[tenure]]&lt;=36,"25-36 Months",
IF(TelcoData2[[#This Row],[tenure]]&lt;=48,"37-48 Months",
IF(TelcoData2[[#This Row],[tenure]]&lt;=60,"49-60 Months",
"61-72 Months")))))</f>
        <v>49-60 Months</v>
      </c>
    </row>
    <row r="6059" spans="1:24" x14ac:dyDescent="0.3">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s="5">
        <v>1093.2</v>
      </c>
      <c r="U6059" t="s">
        <v>24</v>
      </c>
      <c r="V6059" s="5">
        <f>IFERROR(VALUE(TRIM(TelcoData2[[#This Row],[TotalCharges]])),"")</f>
        <v>1093.2</v>
      </c>
      <c r="W6059">
        <f>IF(TelcoData2[[#This Row],[Churn]]="Yes",1,0)</f>
        <v>0</v>
      </c>
      <c r="X6059" t="str">
        <f>IF(TelcoData2[[#This Row],[tenure]]&lt;=12,"0-12 Months",
IF(TelcoData2[[#This Row],[tenure]]&lt;=24,"13-24 Months",
IF(TelcoData2[[#This Row],[tenure]]&lt;=36,"25-36 Months",
IF(TelcoData2[[#This Row],[tenure]]&lt;=48,"37-48 Months",
IF(TelcoData2[[#This Row],[tenure]]&lt;=60,"49-60 Months",
"61-72 Months")))))</f>
        <v>13-24 Months</v>
      </c>
    </row>
    <row r="6060" spans="1:24" x14ac:dyDescent="0.3">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s="5">
        <v>521.9</v>
      </c>
      <c r="U6060" t="s">
        <v>24</v>
      </c>
      <c r="V6060" s="5">
        <f>IFERROR(VALUE(TRIM(TelcoData2[[#This Row],[TotalCharges]])),"")</f>
        <v>521.9</v>
      </c>
      <c r="W6060">
        <f>IF(TelcoData2[[#This Row],[Churn]]="Yes",1,0)</f>
        <v>0</v>
      </c>
      <c r="X6060" t="str">
        <f>IF(TelcoData2[[#This Row],[tenure]]&lt;=12,"0-12 Months",
IF(TelcoData2[[#This Row],[tenure]]&lt;=24,"13-24 Months",
IF(TelcoData2[[#This Row],[tenure]]&lt;=36,"25-36 Months",
IF(TelcoData2[[#This Row],[tenure]]&lt;=48,"37-48 Months",
IF(TelcoData2[[#This Row],[tenure]]&lt;=60,"49-60 Months",
"61-72 Months")))))</f>
        <v>0-12 Months</v>
      </c>
    </row>
    <row r="6061" spans="1:24" x14ac:dyDescent="0.3">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s="5">
        <v>1630.4</v>
      </c>
      <c r="U6061" t="s">
        <v>24</v>
      </c>
      <c r="V6061" s="5">
        <f>IFERROR(VALUE(TRIM(TelcoData2[[#This Row],[TotalCharges]])),"")</f>
        <v>1630.4</v>
      </c>
      <c r="W6061">
        <f>IF(TelcoData2[[#This Row],[Churn]]="Yes",1,0)</f>
        <v>0</v>
      </c>
      <c r="X6061" t="str">
        <f>IF(TelcoData2[[#This Row],[tenure]]&lt;=12,"0-12 Months",
IF(TelcoData2[[#This Row],[tenure]]&lt;=24,"13-24 Months",
IF(TelcoData2[[#This Row],[tenure]]&lt;=36,"25-36 Months",
IF(TelcoData2[[#This Row],[tenure]]&lt;=48,"37-48 Months",
IF(TelcoData2[[#This Row],[tenure]]&lt;=60,"49-60 Months",
"61-72 Months")))))</f>
        <v>37-48 Months</v>
      </c>
    </row>
    <row r="6062" spans="1:24" x14ac:dyDescent="0.3">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s="5">
        <v>713.6</v>
      </c>
      <c r="U6062" t="s">
        <v>24</v>
      </c>
      <c r="V6062" s="5">
        <f>IFERROR(VALUE(TRIM(TelcoData2[[#This Row],[TotalCharges]])),"")</f>
        <v>713.6</v>
      </c>
      <c r="W6062">
        <f>IF(TelcoData2[[#This Row],[Churn]]="Yes",1,0)</f>
        <v>0</v>
      </c>
      <c r="X6062" t="str">
        <f>IF(TelcoData2[[#This Row],[tenure]]&lt;=12,"0-12 Months",
IF(TelcoData2[[#This Row],[tenure]]&lt;=24,"13-24 Months",
IF(TelcoData2[[#This Row],[tenure]]&lt;=36,"25-36 Months",
IF(TelcoData2[[#This Row],[tenure]]&lt;=48,"37-48 Months",
IF(TelcoData2[[#This Row],[tenure]]&lt;=60,"49-60 Months",
"61-72 Months")))))</f>
        <v>0-12 Months</v>
      </c>
    </row>
    <row r="6063" spans="1:24" x14ac:dyDescent="0.3">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s="5">
        <v>1265.6500000000001</v>
      </c>
      <c r="U6063" t="s">
        <v>24</v>
      </c>
      <c r="V6063" s="5">
        <f>IFERROR(VALUE(TRIM(TelcoData2[[#This Row],[TotalCharges]])),"")</f>
        <v>1265.6500000000001</v>
      </c>
      <c r="W6063">
        <f>IF(TelcoData2[[#This Row],[Churn]]="Yes",1,0)</f>
        <v>0</v>
      </c>
      <c r="X6063" t="str">
        <f>IF(TelcoData2[[#This Row],[tenure]]&lt;=12,"0-12 Months",
IF(TelcoData2[[#This Row],[tenure]]&lt;=24,"13-24 Months",
IF(TelcoData2[[#This Row],[tenure]]&lt;=36,"25-36 Months",
IF(TelcoData2[[#This Row],[tenure]]&lt;=48,"37-48 Months",
IF(TelcoData2[[#This Row],[tenure]]&lt;=60,"49-60 Months",
"61-72 Months")))))</f>
        <v>25-36 Months</v>
      </c>
    </row>
    <row r="6064" spans="1:24" x14ac:dyDescent="0.3">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s="5">
        <v>4003.85</v>
      </c>
      <c r="U6064" t="s">
        <v>24</v>
      </c>
      <c r="V6064" s="5">
        <f>IFERROR(VALUE(TRIM(TelcoData2[[#This Row],[TotalCharges]])),"")</f>
        <v>4003.85</v>
      </c>
      <c r="W6064">
        <f>IF(TelcoData2[[#This Row],[Churn]]="Yes",1,0)</f>
        <v>0</v>
      </c>
      <c r="X6064" t="str">
        <f>IF(TelcoData2[[#This Row],[tenure]]&lt;=12,"0-12 Months",
IF(TelcoData2[[#This Row],[tenure]]&lt;=24,"13-24 Months",
IF(TelcoData2[[#This Row],[tenure]]&lt;=36,"25-36 Months",
IF(TelcoData2[[#This Row],[tenure]]&lt;=48,"37-48 Months",
IF(TelcoData2[[#This Row],[tenure]]&lt;=60,"49-60 Months",
"61-72 Months")))))</f>
        <v>49-60 Months</v>
      </c>
    </row>
    <row r="6065" spans="1:24" x14ac:dyDescent="0.3">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s="5">
        <v>1401.4</v>
      </c>
      <c r="U6065" t="s">
        <v>24</v>
      </c>
      <c r="V6065" s="5">
        <f>IFERROR(VALUE(TRIM(TelcoData2[[#This Row],[TotalCharges]])),"")</f>
        <v>1401.4</v>
      </c>
      <c r="W6065">
        <f>IF(TelcoData2[[#This Row],[Churn]]="Yes",1,0)</f>
        <v>0</v>
      </c>
      <c r="X6065" t="str">
        <f>IF(TelcoData2[[#This Row],[tenure]]&lt;=12,"0-12 Months",
IF(TelcoData2[[#This Row],[tenure]]&lt;=24,"13-24 Months",
IF(TelcoData2[[#This Row],[tenure]]&lt;=36,"25-36 Months",
IF(TelcoData2[[#This Row],[tenure]]&lt;=48,"37-48 Months",
IF(TelcoData2[[#This Row],[tenure]]&lt;=60,"49-60 Months",
"61-72 Months")))))</f>
        <v>61-72 Months</v>
      </c>
    </row>
    <row r="6066" spans="1:24" x14ac:dyDescent="0.3">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s="5">
        <v>45.3</v>
      </c>
      <c r="U6066" t="s">
        <v>23</v>
      </c>
      <c r="V6066" s="5">
        <f>IFERROR(VALUE(TRIM(TelcoData2[[#This Row],[TotalCharges]])),"")</f>
        <v>45.3</v>
      </c>
      <c r="W6066">
        <f>IF(TelcoData2[[#This Row],[Churn]]="Yes",1,0)</f>
        <v>1</v>
      </c>
      <c r="X6066" t="str">
        <f>IF(TelcoData2[[#This Row],[tenure]]&lt;=12,"0-12 Months",
IF(TelcoData2[[#This Row],[tenure]]&lt;=24,"13-24 Months",
IF(TelcoData2[[#This Row],[tenure]]&lt;=36,"25-36 Months",
IF(TelcoData2[[#This Row],[tenure]]&lt;=48,"37-48 Months",
IF(TelcoData2[[#This Row],[tenure]]&lt;=60,"49-60 Months",
"61-72 Months")))))</f>
        <v>0-12 Months</v>
      </c>
    </row>
    <row r="6067" spans="1:24" x14ac:dyDescent="0.3">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s="5">
        <v>1510.5</v>
      </c>
      <c r="U6067" t="s">
        <v>24</v>
      </c>
      <c r="V6067" s="5">
        <f>IFERROR(VALUE(TRIM(TelcoData2[[#This Row],[TotalCharges]])),"")</f>
        <v>1510.5</v>
      </c>
      <c r="W6067">
        <f>IF(TelcoData2[[#This Row],[Churn]]="Yes",1,0)</f>
        <v>0</v>
      </c>
      <c r="X6067" t="str">
        <f>IF(TelcoData2[[#This Row],[tenure]]&lt;=12,"0-12 Months",
IF(TelcoData2[[#This Row],[tenure]]&lt;=24,"13-24 Months",
IF(TelcoData2[[#This Row],[tenure]]&lt;=36,"25-36 Months",
IF(TelcoData2[[#This Row],[tenure]]&lt;=48,"37-48 Months",
IF(TelcoData2[[#This Row],[tenure]]&lt;=60,"49-60 Months",
"61-72 Months")))))</f>
        <v>49-60 Months</v>
      </c>
    </row>
    <row r="6068" spans="1:24" x14ac:dyDescent="0.3">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s="5">
        <v>178.1</v>
      </c>
      <c r="U6068" t="s">
        <v>23</v>
      </c>
      <c r="V6068" s="5">
        <f>IFERROR(VALUE(TRIM(TelcoData2[[#This Row],[TotalCharges]])),"")</f>
        <v>178.1</v>
      </c>
      <c r="W6068">
        <f>IF(TelcoData2[[#This Row],[Churn]]="Yes",1,0)</f>
        <v>1</v>
      </c>
      <c r="X6068" t="str">
        <f>IF(TelcoData2[[#This Row],[tenure]]&lt;=12,"0-12 Months",
IF(TelcoData2[[#This Row],[tenure]]&lt;=24,"13-24 Months",
IF(TelcoData2[[#This Row],[tenure]]&lt;=36,"25-36 Months",
IF(TelcoData2[[#This Row],[tenure]]&lt;=48,"37-48 Months",
IF(TelcoData2[[#This Row],[tenure]]&lt;=60,"49-60 Months",
"61-72 Months")))))</f>
        <v>0-12 Months</v>
      </c>
    </row>
    <row r="6069" spans="1:24" x14ac:dyDescent="0.3">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s="5">
        <v>264.8</v>
      </c>
      <c r="U6069" t="s">
        <v>24</v>
      </c>
      <c r="V6069" s="5">
        <f>IFERROR(VALUE(TRIM(TelcoData2[[#This Row],[TotalCharges]])),"")</f>
        <v>264.8</v>
      </c>
      <c r="W6069">
        <f>IF(TelcoData2[[#This Row],[Churn]]="Yes",1,0)</f>
        <v>0</v>
      </c>
      <c r="X6069" t="str">
        <f>IF(TelcoData2[[#This Row],[tenure]]&lt;=12,"0-12 Months",
IF(TelcoData2[[#This Row],[tenure]]&lt;=24,"13-24 Months",
IF(TelcoData2[[#This Row],[tenure]]&lt;=36,"25-36 Months",
IF(TelcoData2[[#This Row],[tenure]]&lt;=48,"37-48 Months",
IF(TelcoData2[[#This Row],[tenure]]&lt;=60,"49-60 Months",
"61-72 Months")))))</f>
        <v>0-12 Months</v>
      </c>
    </row>
    <row r="6070" spans="1:24" x14ac:dyDescent="0.3">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s="5">
        <v>480.6</v>
      </c>
      <c r="U6070" t="s">
        <v>23</v>
      </c>
      <c r="V6070" s="5">
        <f>IFERROR(VALUE(TRIM(TelcoData2[[#This Row],[TotalCharges]])),"")</f>
        <v>480.6</v>
      </c>
      <c r="W6070">
        <f>IF(TelcoData2[[#This Row],[Churn]]="Yes",1,0)</f>
        <v>1</v>
      </c>
      <c r="X6070" t="str">
        <f>IF(TelcoData2[[#This Row],[tenure]]&lt;=12,"0-12 Months",
IF(TelcoData2[[#This Row],[tenure]]&lt;=24,"13-24 Months",
IF(TelcoData2[[#This Row],[tenure]]&lt;=36,"25-36 Months",
IF(TelcoData2[[#This Row],[tenure]]&lt;=48,"37-48 Months",
IF(TelcoData2[[#This Row],[tenure]]&lt;=60,"49-60 Months",
"61-72 Months")))))</f>
        <v>0-12 Months</v>
      </c>
    </row>
    <row r="6071" spans="1:24" x14ac:dyDescent="0.3">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s="5">
        <v>4541.8999999999996</v>
      </c>
      <c r="U6071" t="s">
        <v>24</v>
      </c>
      <c r="V6071" s="5">
        <f>IFERROR(VALUE(TRIM(TelcoData2[[#This Row],[TotalCharges]])),"")</f>
        <v>4541.8999999999996</v>
      </c>
      <c r="W6071">
        <f>IF(TelcoData2[[#This Row],[Churn]]="Yes",1,0)</f>
        <v>0</v>
      </c>
      <c r="X6071" t="str">
        <f>IF(TelcoData2[[#This Row],[tenure]]&lt;=12,"0-12 Months",
IF(TelcoData2[[#This Row],[tenure]]&lt;=24,"13-24 Months",
IF(TelcoData2[[#This Row],[tenure]]&lt;=36,"25-36 Months",
IF(TelcoData2[[#This Row],[tenure]]&lt;=48,"37-48 Months",
IF(TelcoData2[[#This Row],[tenure]]&lt;=60,"49-60 Months",
"61-72 Months")))))</f>
        <v>49-60 Months</v>
      </c>
    </row>
    <row r="6072" spans="1:24" x14ac:dyDescent="0.3">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s="5">
        <v>4976.1499999999996</v>
      </c>
      <c r="U6072" t="s">
        <v>24</v>
      </c>
      <c r="V6072" s="5">
        <f>IFERROR(VALUE(TRIM(TelcoData2[[#This Row],[TotalCharges]])),"")</f>
        <v>4976.1499999999996</v>
      </c>
      <c r="W6072">
        <f>IF(TelcoData2[[#This Row],[Churn]]="Yes",1,0)</f>
        <v>0</v>
      </c>
      <c r="X6072" t="str">
        <f>IF(TelcoData2[[#This Row],[tenure]]&lt;=12,"0-12 Months",
IF(TelcoData2[[#This Row],[tenure]]&lt;=24,"13-24 Months",
IF(TelcoData2[[#This Row],[tenure]]&lt;=36,"25-36 Months",
IF(TelcoData2[[#This Row],[tenure]]&lt;=48,"37-48 Months",
IF(TelcoData2[[#This Row],[tenure]]&lt;=60,"49-60 Months",
"61-72 Months")))))</f>
        <v>61-72 Months</v>
      </c>
    </row>
    <row r="6073" spans="1:24" x14ac:dyDescent="0.3">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s="5">
        <v>7542.25</v>
      </c>
      <c r="U6073" t="s">
        <v>24</v>
      </c>
      <c r="V6073" s="5">
        <f>IFERROR(VALUE(TRIM(TelcoData2[[#This Row],[TotalCharges]])),"")</f>
        <v>7542.25</v>
      </c>
      <c r="W6073">
        <f>IF(TelcoData2[[#This Row],[Churn]]="Yes",1,0)</f>
        <v>0</v>
      </c>
      <c r="X6073" t="str">
        <f>IF(TelcoData2[[#This Row],[tenure]]&lt;=12,"0-12 Months",
IF(TelcoData2[[#This Row],[tenure]]&lt;=24,"13-24 Months",
IF(TelcoData2[[#This Row],[tenure]]&lt;=36,"25-36 Months",
IF(TelcoData2[[#This Row],[tenure]]&lt;=48,"37-48 Months",
IF(TelcoData2[[#This Row],[tenure]]&lt;=60,"49-60 Months",
"61-72 Months")))))</f>
        <v>61-72 Months</v>
      </c>
    </row>
    <row r="6074" spans="1:24" x14ac:dyDescent="0.3">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s="5">
        <v>251.25</v>
      </c>
      <c r="U6074" t="s">
        <v>24</v>
      </c>
      <c r="V6074" s="5">
        <f>IFERROR(VALUE(TRIM(TelcoData2[[#This Row],[TotalCharges]])),"")</f>
        <v>251.25</v>
      </c>
      <c r="W6074">
        <f>IF(TelcoData2[[#This Row],[Churn]]="Yes",1,0)</f>
        <v>0</v>
      </c>
      <c r="X6074" t="str">
        <f>IF(TelcoData2[[#This Row],[tenure]]&lt;=12,"0-12 Months",
IF(TelcoData2[[#This Row],[tenure]]&lt;=24,"13-24 Months",
IF(TelcoData2[[#This Row],[tenure]]&lt;=36,"25-36 Months",
IF(TelcoData2[[#This Row],[tenure]]&lt;=48,"37-48 Months",
IF(TelcoData2[[#This Row],[tenure]]&lt;=60,"49-60 Months",
"61-72 Months")))))</f>
        <v>13-24 Months</v>
      </c>
    </row>
    <row r="6075" spans="1:24" x14ac:dyDescent="0.3">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s="5">
        <v>1595.5</v>
      </c>
      <c r="U6075" t="s">
        <v>24</v>
      </c>
      <c r="V6075" s="5">
        <f>IFERROR(VALUE(TRIM(TelcoData2[[#This Row],[TotalCharges]])),"")</f>
        <v>1595.5</v>
      </c>
      <c r="W6075">
        <f>IF(TelcoData2[[#This Row],[Churn]]="Yes",1,0)</f>
        <v>0</v>
      </c>
      <c r="X6075" t="str">
        <f>IF(TelcoData2[[#This Row],[tenure]]&lt;=12,"0-12 Months",
IF(TelcoData2[[#This Row],[tenure]]&lt;=24,"13-24 Months",
IF(TelcoData2[[#This Row],[tenure]]&lt;=36,"25-36 Months",
IF(TelcoData2[[#This Row],[tenure]]&lt;=48,"37-48 Months",
IF(TelcoData2[[#This Row],[tenure]]&lt;=60,"49-60 Months",
"61-72 Months")))))</f>
        <v>61-72 Months</v>
      </c>
    </row>
    <row r="6076" spans="1:24" x14ac:dyDescent="0.3">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s="5">
        <v>23.45</v>
      </c>
      <c r="U6076" t="s">
        <v>23</v>
      </c>
      <c r="V6076" s="5">
        <f>IFERROR(VALUE(TRIM(TelcoData2[[#This Row],[TotalCharges]])),"")</f>
        <v>23.45</v>
      </c>
      <c r="W6076">
        <f>IF(TelcoData2[[#This Row],[Churn]]="Yes",1,0)</f>
        <v>1</v>
      </c>
      <c r="X6076" t="str">
        <f>IF(TelcoData2[[#This Row],[tenure]]&lt;=12,"0-12 Months",
IF(TelcoData2[[#This Row],[tenure]]&lt;=24,"13-24 Months",
IF(TelcoData2[[#This Row],[tenure]]&lt;=36,"25-36 Months",
IF(TelcoData2[[#This Row],[tenure]]&lt;=48,"37-48 Months",
IF(TelcoData2[[#This Row],[tenure]]&lt;=60,"49-60 Months",
"61-72 Months")))))</f>
        <v>0-12 Months</v>
      </c>
    </row>
    <row r="6077" spans="1:24" x14ac:dyDescent="0.3">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s="5">
        <v>685.55</v>
      </c>
      <c r="U6077" t="s">
        <v>24</v>
      </c>
      <c r="V6077" s="5">
        <f>IFERROR(VALUE(TRIM(TelcoData2[[#This Row],[TotalCharges]])),"")</f>
        <v>685.55</v>
      </c>
      <c r="W6077">
        <f>IF(TelcoData2[[#This Row],[Churn]]="Yes",1,0)</f>
        <v>0</v>
      </c>
      <c r="X6077" t="str">
        <f>IF(TelcoData2[[#This Row],[tenure]]&lt;=12,"0-12 Months",
IF(TelcoData2[[#This Row],[tenure]]&lt;=24,"13-24 Months",
IF(TelcoData2[[#This Row],[tenure]]&lt;=36,"25-36 Months",
IF(TelcoData2[[#This Row],[tenure]]&lt;=48,"37-48 Months",
IF(TelcoData2[[#This Row],[tenure]]&lt;=60,"49-60 Months",
"61-72 Months")))))</f>
        <v>0-12 Months</v>
      </c>
    </row>
    <row r="6078" spans="1:24" x14ac:dyDescent="0.3">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s="5">
        <v>3874.1</v>
      </c>
      <c r="U6078" t="s">
        <v>24</v>
      </c>
      <c r="V6078" s="5">
        <f>IFERROR(VALUE(TRIM(TelcoData2[[#This Row],[TotalCharges]])),"")</f>
        <v>3874.1</v>
      </c>
      <c r="W6078">
        <f>IF(TelcoData2[[#This Row],[Churn]]="Yes",1,0)</f>
        <v>0</v>
      </c>
      <c r="X6078" t="str">
        <f>IF(TelcoData2[[#This Row],[tenure]]&lt;=12,"0-12 Months",
IF(TelcoData2[[#This Row],[tenure]]&lt;=24,"13-24 Months",
IF(TelcoData2[[#This Row],[tenure]]&lt;=36,"25-36 Months",
IF(TelcoData2[[#This Row],[tenure]]&lt;=48,"37-48 Months",
IF(TelcoData2[[#This Row],[tenure]]&lt;=60,"49-60 Months",
"61-72 Months")))))</f>
        <v>61-72 Months</v>
      </c>
    </row>
    <row r="6079" spans="1:24" x14ac:dyDescent="0.3">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s="5">
        <v>6891.4</v>
      </c>
      <c r="U6079" t="s">
        <v>24</v>
      </c>
      <c r="V6079" s="5">
        <f>IFERROR(VALUE(TRIM(TelcoData2[[#This Row],[TotalCharges]])),"")</f>
        <v>6891.4</v>
      </c>
      <c r="W6079">
        <f>IF(TelcoData2[[#This Row],[Churn]]="Yes",1,0)</f>
        <v>0</v>
      </c>
      <c r="X6079" t="str">
        <f>IF(TelcoData2[[#This Row],[tenure]]&lt;=12,"0-12 Months",
IF(TelcoData2[[#This Row],[tenure]]&lt;=24,"13-24 Months",
IF(TelcoData2[[#This Row],[tenure]]&lt;=36,"25-36 Months",
IF(TelcoData2[[#This Row],[tenure]]&lt;=48,"37-48 Months",
IF(TelcoData2[[#This Row],[tenure]]&lt;=60,"49-60 Months",
"61-72 Months")))))</f>
        <v>61-72 Months</v>
      </c>
    </row>
    <row r="6080" spans="1:24" x14ac:dyDescent="0.3">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s="5">
        <v>4916.95</v>
      </c>
      <c r="U6080" t="s">
        <v>24</v>
      </c>
      <c r="V6080" s="5">
        <f>IFERROR(VALUE(TRIM(TelcoData2[[#This Row],[TotalCharges]])),"")</f>
        <v>4916.95</v>
      </c>
      <c r="W6080">
        <f>IF(TelcoData2[[#This Row],[Churn]]="Yes",1,0)</f>
        <v>0</v>
      </c>
      <c r="X6080" t="str">
        <f>IF(TelcoData2[[#This Row],[tenure]]&lt;=12,"0-12 Months",
IF(TelcoData2[[#This Row],[tenure]]&lt;=24,"13-24 Months",
IF(TelcoData2[[#This Row],[tenure]]&lt;=36,"25-36 Months",
IF(TelcoData2[[#This Row],[tenure]]&lt;=48,"37-48 Months",
IF(TelcoData2[[#This Row],[tenure]]&lt;=60,"49-60 Months",
"61-72 Months")))))</f>
        <v>49-60 Months</v>
      </c>
    </row>
    <row r="6081" spans="1:24" x14ac:dyDescent="0.3">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s="5">
        <v>1373</v>
      </c>
      <c r="U6081" t="s">
        <v>24</v>
      </c>
      <c r="V6081" s="5">
        <f>IFERROR(VALUE(TRIM(TelcoData2[[#This Row],[TotalCharges]])),"")</f>
        <v>1373</v>
      </c>
      <c r="W6081">
        <f>IF(TelcoData2[[#This Row],[Churn]]="Yes",1,0)</f>
        <v>0</v>
      </c>
      <c r="X6081" t="str">
        <f>IF(TelcoData2[[#This Row],[tenure]]&lt;=12,"0-12 Months",
IF(TelcoData2[[#This Row],[tenure]]&lt;=24,"13-24 Months",
IF(TelcoData2[[#This Row],[tenure]]&lt;=36,"25-36 Months",
IF(TelcoData2[[#This Row],[tenure]]&lt;=48,"37-48 Months",
IF(TelcoData2[[#This Row],[tenure]]&lt;=60,"49-60 Months",
"61-72 Months")))))</f>
        <v>25-36 Months</v>
      </c>
    </row>
    <row r="6082" spans="1:24" x14ac:dyDescent="0.3">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s="5">
        <v>29.7</v>
      </c>
      <c r="U6082" t="s">
        <v>23</v>
      </c>
      <c r="V6082" s="5">
        <f>IFERROR(VALUE(TRIM(TelcoData2[[#This Row],[TotalCharges]])),"")</f>
        <v>29.7</v>
      </c>
      <c r="W6082">
        <f>IF(TelcoData2[[#This Row],[Churn]]="Yes",1,0)</f>
        <v>1</v>
      </c>
      <c r="X6082" t="str">
        <f>IF(TelcoData2[[#This Row],[tenure]]&lt;=12,"0-12 Months",
IF(TelcoData2[[#This Row],[tenure]]&lt;=24,"13-24 Months",
IF(TelcoData2[[#This Row],[tenure]]&lt;=36,"25-36 Months",
IF(TelcoData2[[#This Row],[tenure]]&lt;=48,"37-48 Months",
IF(TelcoData2[[#This Row],[tenure]]&lt;=60,"49-60 Months",
"61-72 Months")))))</f>
        <v>0-12 Months</v>
      </c>
    </row>
    <row r="6083" spans="1:24" x14ac:dyDescent="0.3">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s="5">
        <v>49.8</v>
      </c>
      <c r="U6083" t="s">
        <v>24</v>
      </c>
      <c r="V6083" s="5">
        <f>IFERROR(VALUE(TRIM(TelcoData2[[#This Row],[TotalCharges]])),"")</f>
        <v>49.8</v>
      </c>
      <c r="W6083">
        <f>IF(TelcoData2[[#This Row],[Churn]]="Yes",1,0)</f>
        <v>0</v>
      </c>
      <c r="X6083" t="str">
        <f>IF(TelcoData2[[#This Row],[tenure]]&lt;=12,"0-12 Months",
IF(TelcoData2[[#This Row],[tenure]]&lt;=24,"13-24 Months",
IF(TelcoData2[[#This Row],[tenure]]&lt;=36,"25-36 Months",
IF(TelcoData2[[#This Row],[tenure]]&lt;=48,"37-48 Months",
IF(TelcoData2[[#This Row],[tenure]]&lt;=60,"49-60 Months",
"61-72 Months")))))</f>
        <v>0-12 Months</v>
      </c>
    </row>
    <row r="6084" spans="1:24" x14ac:dyDescent="0.3">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s="5">
        <v>6039.9</v>
      </c>
      <c r="U6084" t="s">
        <v>23</v>
      </c>
      <c r="V6084" s="5">
        <f>IFERROR(VALUE(TRIM(TelcoData2[[#This Row],[TotalCharges]])),"")</f>
        <v>6039.9</v>
      </c>
      <c r="W6084">
        <f>IF(TelcoData2[[#This Row],[Churn]]="Yes",1,0)</f>
        <v>1</v>
      </c>
      <c r="X6084" t="str">
        <f>IF(TelcoData2[[#This Row],[tenure]]&lt;=12,"0-12 Months",
IF(TelcoData2[[#This Row],[tenure]]&lt;=24,"13-24 Months",
IF(TelcoData2[[#This Row],[tenure]]&lt;=36,"25-36 Months",
IF(TelcoData2[[#This Row],[tenure]]&lt;=48,"37-48 Months",
IF(TelcoData2[[#This Row],[tenure]]&lt;=60,"49-60 Months",
"61-72 Months")))))</f>
        <v>49-60 Months</v>
      </c>
    </row>
    <row r="6085" spans="1:24" x14ac:dyDescent="0.3">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s="5">
        <v>1548.65</v>
      </c>
      <c r="U6085" t="s">
        <v>24</v>
      </c>
      <c r="V6085" s="5">
        <f>IFERROR(VALUE(TRIM(TelcoData2[[#This Row],[TotalCharges]])),"")</f>
        <v>1548.65</v>
      </c>
      <c r="W6085">
        <f>IF(TelcoData2[[#This Row],[Churn]]="Yes",1,0)</f>
        <v>0</v>
      </c>
      <c r="X6085" t="str">
        <f>IF(TelcoData2[[#This Row],[tenure]]&lt;=12,"0-12 Months",
IF(TelcoData2[[#This Row],[tenure]]&lt;=24,"13-24 Months",
IF(TelcoData2[[#This Row],[tenure]]&lt;=36,"25-36 Months",
IF(TelcoData2[[#This Row],[tenure]]&lt;=48,"37-48 Months",
IF(TelcoData2[[#This Row],[tenure]]&lt;=60,"49-60 Months",
"61-72 Months")))))</f>
        <v>61-72 Months</v>
      </c>
    </row>
    <row r="6086" spans="1:24" x14ac:dyDescent="0.3">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s="5">
        <v>3440.25</v>
      </c>
      <c r="U6086" t="s">
        <v>24</v>
      </c>
      <c r="V6086" s="5">
        <f>IFERROR(VALUE(TRIM(TelcoData2[[#This Row],[TotalCharges]])),"")</f>
        <v>3440.25</v>
      </c>
      <c r="W6086">
        <f>IF(TelcoData2[[#This Row],[Churn]]="Yes",1,0)</f>
        <v>0</v>
      </c>
      <c r="X6086" t="str">
        <f>IF(TelcoData2[[#This Row],[tenure]]&lt;=12,"0-12 Months",
IF(TelcoData2[[#This Row],[tenure]]&lt;=24,"13-24 Months",
IF(TelcoData2[[#This Row],[tenure]]&lt;=36,"25-36 Months",
IF(TelcoData2[[#This Row],[tenure]]&lt;=48,"37-48 Months",
IF(TelcoData2[[#This Row],[tenure]]&lt;=60,"49-60 Months",
"61-72 Months")))))</f>
        <v>25-36 Months</v>
      </c>
    </row>
    <row r="6087" spans="1:24" x14ac:dyDescent="0.3">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s="5">
        <v>151.30000000000001</v>
      </c>
      <c r="U6087" t="s">
        <v>23</v>
      </c>
      <c r="V6087" s="5">
        <f>IFERROR(VALUE(TRIM(TelcoData2[[#This Row],[TotalCharges]])),"")</f>
        <v>151.30000000000001</v>
      </c>
      <c r="W6087">
        <f>IF(TelcoData2[[#This Row],[Churn]]="Yes",1,0)</f>
        <v>1</v>
      </c>
      <c r="X6087" t="str">
        <f>IF(TelcoData2[[#This Row],[tenure]]&lt;=12,"0-12 Months",
IF(TelcoData2[[#This Row],[tenure]]&lt;=24,"13-24 Months",
IF(TelcoData2[[#This Row],[tenure]]&lt;=36,"25-36 Months",
IF(TelcoData2[[#This Row],[tenure]]&lt;=48,"37-48 Months",
IF(TelcoData2[[#This Row],[tenure]]&lt;=60,"49-60 Months",
"61-72 Months")))))</f>
        <v>0-12 Months</v>
      </c>
    </row>
    <row r="6088" spans="1:24" x14ac:dyDescent="0.3">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s="5">
        <v>4226.7</v>
      </c>
      <c r="U6088" t="s">
        <v>24</v>
      </c>
      <c r="V6088" s="5">
        <f>IFERROR(VALUE(TRIM(TelcoData2[[#This Row],[TotalCharges]])),"")</f>
        <v>4226.7</v>
      </c>
      <c r="W6088">
        <f>IF(TelcoData2[[#This Row],[Churn]]="Yes",1,0)</f>
        <v>0</v>
      </c>
      <c r="X6088" t="str">
        <f>IF(TelcoData2[[#This Row],[tenure]]&lt;=12,"0-12 Months",
IF(TelcoData2[[#This Row],[tenure]]&lt;=24,"13-24 Months",
IF(TelcoData2[[#This Row],[tenure]]&lt;=36,"25-36 Months",
IF(TelcoData2[[#This Row],[tenure]]&lt;=48,"37-48 Months",
IF(TelcoData2[[#This Row],[tenure]]&lt;=60,"49-60 Months",
"61-72 Months")))))</f>
        <v>61-72 Months</v>
      </c>
    </row>
    <row r="6089" spans="1:24" x14ac:dyDescent="0.3">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s="5">
        <v>1023.75</v>
      </c>
      <c r="U6089" t="s">
        <v>24</v>
      </c>
      <c r="V6089" s="5">
        <f>IFERROR(VALUE(TRIM(TelcoData2[[#This Row],[TotalCharges]])),"")</f>
        <v>1023.75</v>
      </c>
      <c r="W6089">
        <f>IF(TelcoData2[[#This Row],[Churn]]="Yes",1,0)</f>
        <v>0</v>
      </c>
      <c r="X6089" t="str">
        <f>IF(TelcoData2[[#This Row],[tenure]]&lt;=12,"0-12 Months",
IF(TelcoData2[[#This Row],[tenure]]&lt;=24,"13-24 Months",
IF(TelcoData2[[#This Row],[tenure]]&lt;=36,"25-36 Months",
IF(TelcoData2[[#This Row],[tenure]]&lt;=48,"37-48 Months",
IF(TelcoData2[[#This Row],[tenure]]&lt;=60,"49-60 Months",
"61-72 Months")))))</f>
        <v>25-36 Months</v>
      </c>
    </row>
    <row r="6090" spans="1:24" x14ac:dyDescent="0.3">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s="5">
        <v>55.4</v>
      </c>
      <c r="U6090" t="s">
        <v>23</v>
      </c>
      <c r="V6090" s="5">
        <f>IFERROR(VALUE(TRIM(TelcoData2[[#This Row],[TotalCharges]])),"")</f>
        <v>55.4</v>
      </c>
      <c r="W6090">
        <f>IF(TelcoData2[[#This Row],[Churn]]="Yes",1,0)</f>
        <v>1</v>
      </c>
      <c r="X6090" t="str">
        <f>IF(TelcoData2[[#This Row],[tenure]]&lt;=12,"0-12 Months",
IF(TelcoData2[[#This Row],[tenure]]&lt;=24,"13-24 Months",
IF(TelcoData2[[#This Row],[tenure]]&lt;=36,"25-36 Months",
IF(TelcoData2[[#This Row],[tenure]]&lt;=48,"37-48 Months",
IF(TelcoData2[[#This Row],[tenure]]&lt;=60,"49-60 Months",
"61-72 Months")))))</f>
        <v>0-12 Months</v>
      </c>
    </row>
    <row r="6091" spans="1:24" x14ac:dyDescent="0.3">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s="5">
        <v>90.6</v>
      </c>
      <c r="U6091" t="s">
        <v>23</v>
      </c>
      <c r="V6091" s="5">
        <f>IFERROR(VALUE(TRIM(TelcoData2[[#This Row],[TotalCharges]])),"")</f>
        <v>90.6</v>
      </c>
      <c r="W6091">
        <f>IF(TelcoData2[[#This Row],[Churn]]="Yes",1,0)</f>
        <v>1</v>
      </c>
      <c r="X6091" t="str">
        <f>IF(TelcoData2[[#This Row],[tenure]]&lt;=12,"0-12 Months",
IF(TelcoData2[[#This Row],[tenure]]&lt;=24,"13-24 Months",
IF(TelcoData2[[#This Row],[tenure]]&lt;=36,"25-36 Months",
IF(TelcoData2[[#This Row],[tenure]]&lt;=48,"37-48 Months",
IF(TelcoData2[[#This Row],[tenure]]&lt;=60,"49-60 Months",
"61-72 Months")))))</f>
        <v>0-12 Months</v>
      </c>
    </row>
    <row r="6092" spans="1:24" x14ac:dyDescent="0.3">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s="5">
        <v>7074.4</v>
      </c>
      <c r="U6092" t="s">
        <v>24</v>
      </c>
      <c r="V6092" s="5">
        <f>IFERROR(VALUE(TRIM(TelcoData2[[#This Row],[TotalCharges]])),"")</f>
        <v>7074.4</v>
      </c>
      <c r="W6092">
        <f>IF(TelcoData2[[#This Row],[Churn]]="Yes",1,0)</f>
        <v>0</v>
      </c>
      <c r="X6092" t="str">
        <f>IF(TelcoData2[[#This Row],[tenure]]&lt;=12,"0-12 Months",
IF(TelcoData2[[#This Row],[tenure]]&lt;=24,"13-24 Months",
IF(TelcoData2[[#This Row],[tenure]]&lt;=36,"25-36 Months",
IF(TelcoData2[[#This Row],[tenure]]&lt;=48,"37-48 Months",
IF(TelcoData2[[#This Row],[tenure]]&lt;=60,"49-60 Months",
"61-72 Months")))))</f>
        <v>61-72 Months</v>
      </c>
    </row>
    <row r="6093" spans="1:24" x14ac:dyDescent="0.3">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s="5">
        <v>156.35</v>
      </c>
      <c r="U6093" t="s">
        <v>23</v>
      </c>
      <c r="V6093" s="5">
        <f>IFERROR(VALUE(TRIM(TelcoData2[[#This Row],[TotalCharges]])),"")</f>
        <v>156.35</v>
      </c>
      <c r="W6093">
        <f>IF(TelcoData2[[#This Row],[Churn]]="Yes",1,0)</f>
        <v>1</v>
      </c>
      <c r="X6093" t="str">
        <f>IF(TelcoData2[[#This Row],[tenure]]&lt;=12,"0-12 Months",
IF(TelcoData2[[#This Row],[tenure]]&lt;=24,"13-24 Months",
IF(TelcoData2[[#This Row],[tenure]]&lt;=36,"25-36 Months",
IF(TelcoData2[[#This Row],[tenure]]&lt;=48,"37-48 Months",
IF(TelcoData2[[#This Row],[tenure]]&lt;=60,"49-60 Months",
"61-72 Months")))))</f>
        <v>0-12 Months</v>
      </c>
    </row>
    <row r="6094" spans="1:24" x14ac:dyDescent="0.3">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s="5">
        <v>6849.75</v>
      </c>
      <c r="U6094" t="s">
        <v>24</v>
      </c>
      <c r="V6094" s="5">
        <f>IFERROR(VALUE(TRIM(TelcoData2[[#This Row],[TotalCharges]])),"")</f>
        <v>6849.75</v>
      </c>
      <c r="W6094">
        <f>IF(TelcoData2[[#This Row],[Churn]]="Yes",1,0)</f>
        <v>0</v>
      </c>
      <c r="X6094" t="str">
        <f>IF(TelcoData2[[#This Row],[tenure]]&lt;=12,"0-12 Months",
IF(TelcoData2[[#This Row],[tenure]]&lt;=24,"13-24 Months",
IF(TelcoData2[[#This Row],[tenure]]&lt;=36,"25-36 Months",
IF(TelcoData2[[#This Row],[tenure]]&lt;=48,"37-48 Months",
IF(TelcoData2[[#This Row],[tenure]]&lt;=60,"49-60 Months",
"61-72 Months")))))</f>
        <v>61-72 Months</v>
      </c>
    </row>
    <row r="6095" spans="1:24" x14ac:dyDescent="0.3">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s="5">
        <v>3263.6</v>
      </c>
      <c r="U6095" t="s">
        <v>24</v>
      </c>
      <c r="V6095" s="5">
        <f>IFERROR(VALUE(TRIM(TelcoData2[[#This Row],[TotalCharges]])),"")</f>
        <v>3263.6</v>
      </c>
      <c r="W6095">
        <f>IF(TelcoData2[[#This Row],[Churn]]="Yes",1,0)</f>
        <v>0</v>
      </c>
      <c r="X6095" t="str">
        <f>IF(TelcoData2[[#This Row],[tenure]]&lt;=12,"0-12 Months",
IF(TelcoData2[[#This Row],[tenure]]&lt;=24,"13-24 Months",
IF(TelcoData2[[#This Row],[tenure]]&lt;=36,"25-36 Months",
IF(TelcoData2[[#This Row],[tenure]]&lt;=48,"37-48 Months",
IF(TelcoData2[[#This Row],[tenure]]&lt;=60,"49-60 Months",
"61-72 Months")))))</f>
        <v>61-72 Months</v>
      </c>
    </row>
    <row r="6096" spans="1:24" x14ac:dyDescent="0.3">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s="5">
        <v>1252.8499999999999</v>
      </c>
      <c r="U6096" t="s">
        <v>24</v>
      </c>
      <c r="V6096" s="5">
        <f>IFERROR(VALUE(TRIM(TelcoData2[[#This Row],[TotalCharges]])),"")</f>
        <v>1252.8499999999999</v>
      </c>
      <c r="W6096">
        <f>IF(TelcoData2[[#This Row],[Churn]]="Yes",1,0)</f>
        <v>0</v>
      </c>
      <c r="X6096" t="str">
        <f>IF(TelcoData2[[#This Row],[tenure]]&lt;=12,"0-12 Months",
IF(TelcoData2[[#This Row],[tenure]]&lt;=24,"13-24 Months",
IF(TelcoData2[[#This Row],[tenure]]&lt;=36,"25-36 Months",
IF(TelcoData2[[#This Row],[tenure]]&lt;=48,"37-48 Months",
IF(TelcoData2[[#This Row],[tenure]]&lt;=60,"49-60 Months",
"61-72 Months")))))</f>
        <v>49-60 Months</v>
      </c>
    </row>
    <row r="6097" spans="1:24" x14ac:dyDescent="0.3">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s="5">
        <v>67.55</v>
      </c>
      <c r="U6097" t="s">
        <v>24</v>
      </c>
      <c r="V6097" s="5">
        <f>IFERROR(VALUE(TRIM(TelcoData2[[#This Row],[TotalCharges]])),"")</f>
        <v>67.55</v>
      </c>
      <c r="W6097">
        <f>IF(TelcoData2[[#This Row],[Churn]]="Yes",1,0)</f>
        <v>0</v>
      </c>
      <c r="X6097" t="str">
        <f>IF(TelcoData2[[#This Row],[tenure]]&lt;=12,"0-12 Months",
IF(TelcoData2[[#This Row],[tenure]]&lt;=24,"13-24 Months",
IF(TelcoData2[[#This Row],[tenure]]&lt;=36,"25-36 Months",
IF(TelcoData2[[#This Row],[tenure]]&lt;=48,"37-48 Months",
IF(TelcoData2[[#This Row],[tenure]]&lt;=60,"49-60 Months",
"61-72 Months")))))</f>
        <v>0-12 Months</v>
      </c>
    </row>
    <row r="6098" spans="1:24" x14ac:dyDescent="0.3">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s="5">
        <v>70.2</v>
      </c>
      <c r="U6098" t="s">
        <v>24</v>
      </c>
      <c r="V6098" s="5">
        <f>IFERROR(VALUE(TRIM(TelcoData2[[#This Row],[TotalCharges]])),"")</f>
        <v>70.2</v>
      </c>
      <c r="W6098">
        <f>IF(TelcoData2[[#This Row],[Churn]]="Yes",1,0)</f>
        <v>0</v>
      </c>
      <c r="X6098" t="str">
        <f>IF(TelcoData2[[#This Row],[tenure]]&lt;=12,"0-12 Months",
IF(TelcoData2[[#This Row],[tenure]]&lt;=24,"13-24 Months",
IF(TelcoData2[[#This Row],[tenure]]&lt;=36,"25-36 Months",
IF(TelcoData2[[#This Row],[tenure]]&lt;=48,"37-48 Months",
IF(TelcoData2[[#This Row],[tenure]]&lt;=60,"49-60 Months",
"61-72 Months")))))</f>
        <v>0-12 Months</v>
      </c>
    </row>
    <row r="6099" spans="1:24" x14ac:dyDescent="0.3">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s="5">
        <v>5750</v>
      </c>
      <c r="U6099" t="s">
        <v>24</v>
      </c>
      <c r="V6099" s="5">
        <f>IFERROR(VALUE(TRIM(TelcoData2[[#This Row],[TotalCharges]])),"")</f>
        <v>5750</v>
      </c>
      <c r="W6099">
        <f>IF(TelcoData2[[#This Row],[Churn]]="Yes",1,0)</f>
        <v>0</v>
      </c>
      <c r="X6099" t="str">
        <f>IF(TelcoData2[[#This Row],[tenure]]&lt;=12,"0-12 Months",
IF(TelcoData2[[#This Row],[tenure]]&lt;=24,"13-24 Months",
IF(TelcoData2[[#This Row],[tenure]]&lt;=36,"25-36 Months",
IF(TelcoData2[[#This Row],[tenure]]&lt;=48,"37-48 Months",
IF(TelcoData2[[#This Row],[tenure]]&lt;=60,"49-60 Months",
"61-72 Months")))))</f>
        <v>61-72 Months</v>
      </c>
    </row>
    <row r="6100" spans="1:24" x14ac:dyDescent="0.3">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s="5">
        <v>1549.75</v>
      </c>
      <c r="U6100" t="s">
        <v>24</v>
      </c>
      <c r="V6100" s="5">
        <f>IFERROR(VALUE(TRIM(TelcoData2[[#This Row],[TotalCharges]])),"")</f>
        <v>1549.75</v>
      </c>
      <c r="W6100">
        <f>IF(TelcoData2[[#This Row],[Churn]]="Yes",1,0)</f>
        <v>0</v>
      </c>
      <c r="X6100" t="str">
        <f>IF(TelcoData2[[#This Row],[tenure]]&lt;=12,"0-12 Months",
IF(TelcoData2[[#This Row],[tenure]]&lt;=24,"13-24 Months",
IF(TelcoData2[[#This Row],[tenure]]&lt;=36,"25-36 Months",
IF(TelcoData2[[#This Row],[tenure]]&lt;=48,"37-48 Months",
IF(TelcoData2[[#This Row],[tenure]]&lt;=60,"49-60 Months",
"61-72 Months")))))</f>
        <v>13-24 Months</v>
      </c>
    </row>
    <row r="6101" spans="1:24" x14ac:dyDescent="0.3">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s="5">
        <v>1810.55</v>
      </c>
      <c r="U6101" t="s">
        <v>24</v>
      </c>
      <c r="V6101" s="5">
        <f>IFERROR(VALUE(TRIM(TelcoData2[[#This Row],[TotalCharges]])),"")</f>
        <v>1810.55</v>
      </c>
      <c r="W6101">
        <f>IF(TelcoData2[[#This Row],[Churn]]="Yes",1,0)</f>
        <v>0</v>
      </c>
      <c r="X6101" t="str">
        <f>IF(TelcoData2[[#This Row],[tenure]]&lt;=12,"0-12 Months",
IF(TelcoData2[[#This Row],[tenure]]&lt;=24,"13-24 Months",
IF(TelcoData2[[#This Row],[tenure]]&lt;=36,"25-36 Months",
IF(TelcoData2[[#This Row],[tenure]]&lt;=48,"37-48 Months",
IF(TelcoData2[[#This Row],[tenure]]&lt;=60,"49-60 Months",
"61-72 Months")))))</f>
        <v>61-72 Months</v>
      </c>
    </row>
    <row r="6102" spans="1:24" x14ac:dyDescent="0.3">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s="5">
        <v>2952.85</v>
      </c>
      <c r="U6102" t="s">
        <v>23</v>
      </c>
      <c r="V6102" s="5">
        <f>IFERROR(VALUE(TRIM(TelcoData2[[#This Row],[TotalCharges]])),"")</f>
        <v>2952.85</v>
      </c>
      <c r="W6102">
        <f>IF(TelcoData2[[#This Row],[Churn]]="Yes",1,0)</f>
        <v>1</v>
      </c>
      <c r="X6102" t="str">
        <f>IF(TelcoData2[[#This Row],[tenure]]&lt;=12,"0-12 Months",
IF(TelcoData2[[#This Row],[tenure]]&lt;=24,"13-24 Months",
IF(TelcoData2[[#This Row],[tenure]]&lt;=36,"25-36 Months",
IF(TelcoData2[[#This Row],[tenure]]&lt;=48,"37-48 Months",
IF(TelcoData2[[#This Row],[tenure]]&lt;=60,"49-60 Months",
"61-72 Months")))))</f>
        <v>25-36 Months</v>
      </c>
    </row>
    <row r="6103" spans="1:24" x14ac:dyDescent="0.3">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s="5">
        <v>7467.55</v>
      </c>
      <c r="U6103" t="s">
        <v>24</v>
      </c>
      <c r="V6103" s="5">
        <f>IFERROR(VALUE(TRIM(TelcoData2[[#This Row],[TotalCharges]])),"")</f>
        <v>7467.55</v>
      </c>
      <c r="W6103">
        <f>IF(TelcoData2[[#This Row],[Churn]]="Yes",1,0)</f>
        <v>0</v>
      </c>
      <c r="X6103" t="str">
        <f>IF(TelcoData2[[#This Row],[tenure]]&lt;=12,"0-12 Months",
IF(TelcoData2[[#This Row],[tenure]]&lt;=24,"13-24 Months",
IF(TelcoData2[[#This Row],[tenure]]&lt;=36,"25-36 Months",
IF(TelcoData2[[#This Row],[tenure]]&lt;=48,"37-48 Months",
IF(TelcoData2[[#This Row],[tenure]]&lt;=60,"49-60 Months",
"61-72 Months")))))</f>
        <v>61-72 Months</v>
      </c>
    </row>
    <row r="6104" spans="1:24" x14ac:dyDescent="0.3">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s="5">
        <v>5484.4</v>
      </c>
      <c r="U6104" t="s">
        <v>24</v>
      </c>
      <c r="V6104" s="5">
        <f>IFERROR(VALUE(TRIM(TelcoData2[[#This Row],[TotalCharges]])),"")</f>
        <v>5484.4</v>
      </c>
      <c r="W6104">
        <f>IF(TelcoData2[[#This Row],[Churn]]="Yes",1,0)</f>
        <v>0</v>
      </c>
      <c r="X6104" t="str">
        <f>IF(TelcoData2[[#This Row],[tenure]]&lt;=12,"0-12 Months",
IF(TelcoData2[[#This Row],[tenure]]&lt;=24,"13-24 Months",
IF(TelcoData2[[#This Row],[tenure]]&lt;=36,"25-36 Months",
IF(TelcoData2[[#This Row],[tenure]]&lt;=48,"37-48 Months",
IF(TelcoData2[[#This Row],[tenure]]&lt;=60,"49-60 Months",
"61-72 Months")))))</f>
        <v>61-72 Months</v>
      </c>
    </row>
    <row r="6105" spans="1:24" x14ac:dyDescent="0.3">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s="5">
        <v>294.89999999999998</v>
      </c>
      <c r="U6105" t="s">
        <v>24</v>
      </c>
      <c r="V6105" s="5">
        <f>IFERROR(VALUE(TRIM(TelcoData2[[#This Row],[TotalCharges]])),"")</f>
        <v>294.89999999999998</v>
      </c>
      <c r="W6105">
        <f>IF(TelcoData2[[#This Row],[Churn]]="Yes",1,0)</f>
        <v>0</v>
      </c>
      <c r="X6105" t="str">
        <f>IF(TelcoData2[[#This Row],[tenure]]&lt;=12,"0-12 Months",
IF(TelcoData2[[#This Row],[tenure]]&lt;=24,"13-24 Months",
IF(TelcoData2[[#This Row],[tenure]]&lt;=36,"25-36 Months",
IF(TelcoData2[[#This Row],[tenure]]&lt;=48,"37-48 Months",
IF(TelcoData2[[#This Row],[tenure]]&lt;=60,"49-60 Months",
"61-72 Months")))))</f>
        <v>13-24 Months</v>
      </c>
    </row>
    <row r="6106" spans="1:24" x14ac:dyDescent="0.3">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s="5">
        <v>97.5</v>
      </c>
      <c r="U6106" t="s">
        <v>24</v>
      </c>
      <c r="V6106" s="5">
        <f>IFERROR(VALUE(TRIM(TelcoData2[[#This Row],[TotalCharges]])),"")</f>
        <v>97.5</v>
      </c>
      <c r="W6106">
        <f>IF(TelcoData2[[#This Row],[Churn]]="Yes",1,0)</f>
        <v>0</v>
      </c>
      <c r="X6106" t="str">
        <f>IF(TelcoData2[[#This Row],[tenure]]&lt;=12,"0-12 Months",
IF(TelcoData2[[#This Row],[tenure]]&lt;=24,"13-24 Months",
IF(TelcoData2[[#This Row],[tenure]]&lt;=36,"25-36 Months",
IF(TelcoData2[[#This Row],[tenure]]&lt;=48,"37-48 Months",
IF(TelcoData2[[#This Row],[tenure]]&lt;=60,"49-60 Months",
"61-72 Months")))))</f>
        <v>0-12 Months</v>
      </c>
    </row>
    <row r="6107" spans="1:24" x14ac:dyDescent="0.3">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s="5">
        <v>5916.45</v>
      </c>
      <c r="U6107" t="s">
        <v>23</v>
      </c>
      <c r="V6107" s="5">
        <f>IFERROR(VALUE(TRIM(TelcoData2[[#This Row],[TotalCharges]])),"")</f>
        <v>5916.45</v>
      </c>
      <c r="W6107">
        <f>IF(TelcoData2[[#This Row],[Churn]]="Yes",1,0)</f>
        <v>1</v>
      </c>
      <c r="X6107" t="str">
        <f>IF(TelcoData2[[#This Row],[tenure]]&lt;=12,"0-12 Months",
IF(TelcoData2[[#This Row],[tenure]]&lt;=24,"13-24 Months",
IF(TelcoData2[[#This Row],[tenure]]&lt;=36,"25-36 Months",
IF(TelcoData2[[#This Row],[tenure]]&lt;=48,"37-48 Months",
IF(TelcoData2[[#This Row],[tenure]]&lt;=60,"49-60 Months",
"61-72 Months")))))</f>
        <v>49-60 Months</v>
      </c>
    </row>
    <row r="6108" spans="1:24" x14ac:dyDescent="0.3">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s="5">
        <v>113.35</v>
      </c>
      <c r="U6108" t="s">
        <v>23</v>
      </c>
      <c r="V6108" s="5">
        <f>IFERROR(VALUE(TRIM(TelcoData2[[#This Row],[TotalCharges]])),"")</f>
        <v>113.35</v>
      </c>
      <c r="W6108">
        <f>IF(TelcoData2[[#This Row],[Churn]]="Yes",1,0)</f>
        <v>1</v>
      </c>
      <c r="X6108" t="str">
        <f>IF(TelcoData2[[#This Row],[tenure]]&lt;=12,"0-12 Months",
IF(TelcoData2[[#This Row],[tenure]]&lt;=24,"13-24 Months",
IF(TelcoData2[[#This Row],[tenure]]&lt;=36,"25-36 Months",
IF(TelcoData2[[#This Row],[tenure]]&lt;=48,"37-48 Months",
IF(TelcoData2[[#This Row],[tenure]]&lt;=60,"49-60 Months",
"61-72 Months")))))</f>
        <v>0-12 Months</v>
      </c>
    </row>
    <row r="6109" spans="1:24" x14ac:dyDescent="0.3">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s="5">
        <v>19.95</v>
      </c>
      <c r="U6109" t="s">
        <v>24</v>
      </c>
      <c r="V6109" s="5">
        <f>IFERROR(VALUE(TRIM(TelcoData2[[#This Row],[TotalCharges]])),"")</f>
        <v>19.95</v>
      </c>
      <c r="W6109">
        <f>IF(TelcoData2[[#This Row],[Churn]]="Yes",1,0)</f>
        <v>0</v>
      </c>
      <c r="X6109" t="str">
        <f>IF(TelcoData2[[#This Row],[tenure]]&lt;=12,"0-12 Months",
IF(TelcoData2[[#This Row],[tenure]]&lt;=24,"13-24 Months",
IF(TelcoData2[[#This Row],[tenure]]&lt;=36,"25-36 Months",
IF(TelcoData2[[#This Row],[tenure]]&lt;=48,"37-48 Months",
IF(TelcoData2[[#This Row],[tenure]]&lt;=60,"49-60 Months",
"61-72 Months")))))</f>
        <v>0-12 Months</v>
      </c>
    </row>
    <row r="6110" spans="1:24" x14ac:dyDescent="0.3">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s="5">
        <v>476.8</v>
      </c>
      <c r="U6110" t="s">
        <v>24</v>
      </c>
      <c r="V6110" s="5">
        <f>IFERROR(VALUE(TRIM(TelcoData2[[#This Row],[TotalCharges]])),"")</f>
        <v>476.8</v>
      </c>
      <c r="W6110">
        <f>IF(TelcoData2[[#This Row],[Churn]]="Yes",1,0)</f>
        <v>0</v>
      </c>
      <c r="X6110" t="str">
        <f>IF(TelcoData2[[#This Row],[tenure]]&lt;=12,"0-12 Months",
IF(TelcoData2[[#This Row],[tenure]]&lt;=24,"13-24 Months",
IF(TelcoData2[[#This Row],[tenure]]&lt;=36,"25-36 Months",
IF(TelcoData2[[#This Row],[tenure]]&lt;=48,"37-48 Months",
IF(TelcoData2[[#This Row],[tenure]]&lt;=60,"49-60 Months",
"61-72 Months")))))</f>
        <v>13-24 Months</v>
      </c>
    </row>
    <row r="6111" spans="1:24" x14ac:dyDescent="0.3">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s="5">
        <v>101.65</v>
      </c>
      <c r="U6111" t="s">
        <v>24</v>
      </c>
      <c r="V6111" s="5">
        <f>IFERROR(VALUE(TRIM(TelcoData2[[#This Row],[TotalCharges]])),"")</f>
        <v>101.65</v>
      </c>
      <c r="W6111">
        <f>IF(TelcoData2[[#This Row],[Churn]]="Yes",1,0)</f>
        <v>0</v>
      </c>
      <c r="X6111" t="str">
        <f>IF(TelcoData2[[#This Row],[tenure]]&lt;=12,"0-12 Months",
IF(TelcoData2[[#This Row],[tenure]]&lt;=24,"13-24 Months",
IF(TelcoData2[[#This Row],[tenure]]&lt;=36,"25-36 Months",
IF(TelcoData2[[#This Row],[tenure]]&lt;=48,"37-48 Months",
IF(TelcoData2[[#This Row],[tenure]]&lt;=60,"49-60 Months",
"61-72 Months")))))</f>
        <v>0-12 Months</v>
      </c>
    </row>
    <row r="6112" spans="1:24" x14ac:dyDescent="0.3">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s="5">
        <v>1130.8499999999999</v>
      </c>
      <c r="U6112" t="s">
        <v>24</v>
      </c>
      <c r="V6112" s="5">
        <f>IFERROR(VALUE(TRIM(TelcoData2[[#This Row],[TotalCharges]])),"")</f>
        <v>1130.8499999999999</v>
      </c>
      <c r="W6112">
        <f>IF(TelcoData2[[#This Row],[Churn]]="Yes",1,0)</f>
        <v>0</v>
      </c>
      <c r="X6112" t="str">
        <f>IF(TelcoData2[[#This Row],[tenure]]&lt;=12,"0-12 Months",
IF(TelcoData2[[#This Row],[tenure]]&lt;=24,"13-24 Months",
IF(TelcoData2[[#This Row],[tenure]]&lt;=36,"25-36 Months",
IF(TelcoData2[[#This Row],[tenure]]&lt;=48,"37-48 Months",
IF(TelcoData2[[#This Row],[tenure]]&lt;=60,"49-60 Months",
"61-72 Months")))))</f>
        <v>13-24 Months</v>
      </c>
    </row>
    <row r="6113" spans="1:24" x14ac:dyDescent="0.3">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s="5">
        <v>3532.25</v>
      </c>
      <c r="U6113" t="s">
        <v>24</v>
      </c>
      <c r="V6113" s="5">
        <f>IFERROR(VALUE(TRIM(TelcoData2[[#This Row],[TotalCharges]])),"")</f>
        <v>3532.25</v>
      </c>
      <c r="W6113">
        <f>IF(TelcoData2[[#This Row],[Churn]]="Yes",1,0)</f>
        <v>0</v>
      </c>
      <c r="X6113" t="str">
        <f>IF(TelcoData2[[#This Row],[tenure]]&lt;=12,"0-12 Months",
IF(TelcoData2[[#This Row],[tenure]]&lt;=24,"13-24 Months",
IF(TelcoData2[[#This Row],[tenure]]&lt;=36,"25-36 Months",
IF(TelcoData2[[#This Row],[tenure]]&lt;=48,"37-48 Months",
IF(TelcoData2[[#This Row],[tenure]]&lt;=60,"49-60 Months",
"61-72 Months")))))</f>
        <v>37-48 Months</v>
      </c>
    </row>
    <row r="6114" spans="1:24" x14ac:dyDescent="0.3">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s="5">
        <v>6891.45</v>
      </c>
      <c r="U6114" t="s">
        <v>24</v>
      </c>
      <c r="V6114" s="5">
        <f>IFERROR(VALUE(TRIM(TelcoData2[[#This Row],[TotalCharges]])),"")</f>
        <v>6891.45</v>
      </c>
      <c r="W6114">
        <f>IF(TelcoData2[[#This Row],[Churn]]="Yes",1,0)</f>
        <v>0</v>
      </c>
      <c r="X6114" t="str">
        <f>IF(TelcoData2[[#This Row],[tenure]]&lt;=12,"0-12 Months",
IF(TelcoData2[[#This Row],[tenure]]&lt;=24,"13-24 Months",
IF(TelcoData2[[#This Row],[tenure]]&lt;=36,"25-36 Months",
IF(TelcoData2[[#This Row],[tenure]]&lt;=48,"37-48 Months",
IF(TelcoData2[[#This Row],[tenure]]&lt;=60,"49-60 Months",
"61-72 Months")))))</f>
        <v>61-72 Months</v>
      </c>
    </row>
    <row r="6115" spans="1:24" x14ac:dyDescent="0.3">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s="5">
        <v>1570.7</v>
      </c>
      <c r="U6115" t="s">
        <v>24</v>
      </c>
      <c r="V6115" s="5">
        <f>IFERROR(VALUE(TRIM(TelcoData2[[#This Row],[TotalCharges]])),"")</f>
        <v>1570.7</v>
      </c>
      <c r="W6115">
        <f>IF(TelcoData2[[#This Row],[Churn]]="Yes",1,0)</f>
        <v>0</v>
      </c>
      <c r="X6115" t="str">
        <f>IF(TelcoData2[[#This Row],[tenure]]&lt;=12,"0-12 Months",
IF(TelcoData2[[#This Row],[tenure]]&lt;=24,"13-24 Months",
IF(TelcoData2[[#This Row],[tenure]]&lt;=36,"25-36 Months",
IF(TelcoData2[[#This Row],[tenure]]&lt;=48,"37-48 Months",
IF(TelcoData2[[#This Row],[tenure]]&lt;=60,"49-60 Months",
"61-72 Months")))))</f>
        <v>13-24 Months</v>
      </c>
    </row>
    <row r="6116" spans="1:24" x14ac:dyDescent="0.3">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s="5">
        <v>520.95000000000005</v>
      </c>
      <c r="U6116" t="s">
        <v>24</v>
      </c>
      <c r="V6116" s="5">
        <f>IFERROR(VALUE(TRIM(TelcoData2[[#This Row],[TotalCharges]])),"")</f>
        <v>520.95000000000005</v>
      </c>
      <c r="W6116">
        <f>IF(TelcoData2[[#This Row],[Churn]]="Yes",1,0)</f>
        <v>0</v>
      </c>
      <c r="X6116" t="str">
        <f>IF(TelcoData2[[#This Row],[tenure]]&lt;=12,"0-12 Months",
IF(TelcoData2[[#This Row],[tenure]]&lt;=24,"13-24 Months",
IF(TelcoData2[[#This Row],[tenure]]&lt;=36,"25-36 Months",
IF(TelcoData2[[#This Row],[tenure]]&lt;=48,"37-48 Months",
IF(TelcoData2[[#This Row],[tenure]]&lt;=60,"49-60 Months",
"61-72 Months")))))</f>
        <v>0-12 Months</v>
      </c>
    </row>
    <row r="6117" spans="1:24" x14ac:dyDescent="0.3">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s="5">
        <v>7854.9</v>
      </c>
      <c r="U6117" t="s">
        <v>24</v>
      </c>
      <c r="V6117" s="5">
        <f>IFERROR(VALUE(TRIM(TelcoData2[[#This Row],[TotalCharges]])),"")</f>
        <v>7854.9</v>
      </c>
      <c r="W6117">
        <f>IF(TelcoData2[[#This Row],[Churn]]="Yes",1,0)</f>
        <v>0</v>
      </c>
      <c r="X6117" t="str">
        <f>IF(TelcoData2[[#This Row],[tenure]]&lt;=12,"0-12 Months",
IF(TelcoData2[[#This Row],[tenure]]&lt;=24,"13-24 Months",
IF(TelcoData2[[#This Row],[tenure]]&lt;=36,"25-36 Months",
IF(TelcoData2[[#This Row],[tenure]]&lt;=48,"37-48 Months",
IF(TelcoData2[[#This Row],[tenure]]&lt;=60,"49-60 Months",
"61-72 Months")))))</f>
        <v>61-72 Months</v>
      </c>
    </row>
    <row r="6118" spans="1:24" x14ac:dyDescent="0.3">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s="5">
        <v>3581.4</v>
      </c>
      <c r="U6118" t="s">
        <v>24</v>
      </c>
      <c r="V6118" s="5">
        <f>IFERROR(VALUE(TRIM(TelcoData2[[#This Row],[TotalCharges]])),"")</f>
        <v>3581.4</v>
      </c>
      <c r="W6118">
        <f>IF(TelcoData2[[#This Row],[Churn]]="Yes",1,0)</f>
        <v>0</v>
      </c>
      <c r="X6118" t="str">
        <f>IF(TelcoData2[[#This Row],[tenure]]&lt;=12,"0-12 Months",
IF(TelcoData2[[#This Row],[tenure]]&lt;=24,"13-24 Months",
IF(TelcoData2[[#This Row],[tenure]]&lt;=36,"25-36 Months",
IF(TelcoData2[[#This Row],[tenure]]&lt;=48,"37-48 Months",
IF(TelcoData2[[#This Row],[tenure]]&lt;=60,"49-60 Months",
"61-72 Months")))))</f>
        <v>37-48 Months</v>
      </c>
    </row>
    <row r="6119" spans="1:24" x14ac:dyDescent="0.3">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s="5">
        <v>1447.9</v>
      </c>
      <c r="U6119" t="s">
        <v>24</v>
      </c>
      <c r="V6119" s="5">
        <f>IFERROR(VALUE(TRIM(TelcoData2[[#This Row],[TotalCharges]])),"")</f>
        <v>1447.9</v>
      </c>
      <c r="W6119">
        <f>IF(TelcoData2[[#This Row],[Churn]]="Yes",1,0)</f>
        <v>0</v>
      </c>
      <c r="X6119" t="str">
        <f>IF(TelcoData2[[#This Row],[tenure]]&lt;=12,"0-12 Months",
IF(TelcoData2[[#This Row],[tenure]]&lt;=24,"13-24 Months",
IF(TelcoData2[[#This Row],[tenure]]&lt;=36,"25-36 Months",
IF(TelcoData2[[#This Row],[tenure]]&lt;=48,"37-48 Months",
IF(TelcoData2[[#This Row],[tenure]]&lt;=60,"49-60 Months",
"61-72 Months")))))</f>
        <v>61-72 Months</v>
      </c>
    </row>
    <row r="6120" spans="1:24" x14ac:dyDescent="0.3">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s="5">
        <v>8547.15</v>
      </c>
      <c r="U6120" t="s">
        <v>24</v>
      </c>
      <c r="V6120" s="5">
        <f>IFERROR(VALUE(TRIM(TelcoData2[[#This Row],[TotalCharges]])),"")</f>
        <v>8547.15</v>
      </c>
      <c r="W6120">
        <f>IF(TelcoData2[[#This Row],[Churn]]="Yes",1,0)</f>
        <v>0</v>
      </c>
      <c r="X6120" t="str">
        <f>IF(TelcoData2[[#This Row],[tenure]]&lt;=12,"0-12 Months",
IF(TelcoData2[[#This Row],[tenure]]&lt;=24,"13-24 Months",
IF(TelcoData2[[#This Row],[tenure]]&lt;=36,"25-36 Months",
IF(TelcoData2[[#This Row],[tenure]]&lt;=48,"37-48 Months",
IF(TelcoData2[[#This Row],[tenure]]&lt;=60,"49-60 Months",
"61-72 Months")))))</f>
        <v>61-72 Months</v>
      </c>
    </row>
    <row r="6121" spans="1:24" x14ac:dyDescent="0.3">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s="5">
        <v>727.85</v>
      </c>
      <c r="U6121" t="s">
        <v>24</v>
      </c>
      <c r="V6121" s="5">
        <f>IFERROR(VALUE(TRIM(TelcoData2[[#This Row],[TotalCharges]])),"")</f>
        <v>727.85</v>
      </c>
      <c r="W6121">
        <f>IF(TelcoData2[[#This Row],[Churn]]="Yes",1,0)</f>
        <v>0</v>
      </c>
      <c r="X6121" t="str">
        <f>IF(TelcoData2[[#This Row],[tenure]]&lt;=12,"0-12 Months",
IF(TelcoData2[[#This Row],[tenure]]&lt;=24,"13-24 Months",
IF(TelcoData2[[#This Row],[tenure]]&lt;=36,"25-36 Months",
IF(TelcoData2[[#This Row],[tenure]]&lt;=48,"37-48 Months",
IF(TelcoData2[[#This Row],[tenure]]&lt;=60,"49-60 Months",
"61-72 Months")))))</f>
        <v>13-24 Months</v>
      </c>
    </row>
    <row r="6122" spans="1:24" x14ac:dyDescent="0.3">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s="5">
        <v>357.6</v>
      </c>
      <c r="U6122" t="s">
        <v>24</v>
      </c>
      <c r="V6122" s="5">
        <f>IFERROR(VALUE(TRIM(TelcoData2[[#This Row],[TotalCharges]])),"")</f>
        <v>357.6</v>
      </c>
      <c r="W6122">
        <f>IF(TelcoData2[[#This Row],[Churn]]="Yes",1,0)</f>
        <v>0</v>
      </c>
      <c r="X6122" t="str">
        <f>IF(TelcoData2[[#This Row],[tenure]]&lt;=12,"0-12 Months",
IF(TelcoData2[[#This Row],[tenure]]&lt;=24,"13-24 Months",
IF(TelcoData2[[#This Row],[tenure]]&lt;=36,"25-36 Months",
IF(TelcoData2[[#This Row],[tenure]]&lt;=48,"37-48 Months",
IF(TelcoData2[[#This Row],[tenure]]&lt;=60,"49-60 Months",
"61-72 Months")))))</f>
        <v>0-12 Months</v>
      </c>
    </row>
    <row r="6123" spans="1:24" x14ac:dyDescent="0.3">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s="5">
        <v>159.35</v>
      </c>
      <c r="U6123" t="s">
        <v>24</v>
      </c>
      <c r="V6123" s="5">
        <f>IFERROR(VALUE(TRIM(TelcoData2[[#This Row],[TotalCharges]])),"")</f>
        <v>159.35</v>
      </c>
      <c r="W6123">
        <f>IF(TelcoData2[[#This Row],[Churn]]="Yes",1,0)</f>
        <v>0</v>
      </c>
      <c r="X6123" t="str">
        <f>IF(TelcoData2[[#This Row],[tenure]]&lt;=12,"0-12 Months",
IF(TelcoData2[[#This Row],[tenure]]&lt;=24,"13-24 Months",
IF(TelcoData2[[#This Row],[tenure]]&lt;=36,"25-36 Months",
IF(TelcoData2[[#This Row],[tenure]]&lt;=48,"37-48 Months",
IF(TelcoData2[[#This Row],[tenure]]&lt;=60,"49-60 Months",
"61-72 Months")))))</f>
        <v>0-12 Months</v>
      </c>
    </row>
    <row r="6124" spans="1:24" x14ac:dyDescent="0.3">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s="5">
        <v>280.85000000000002</v>
      </c>
      <c r="U6124" t="s">
        <v>24</v>
      </c>
      <c r="V6124" s="5">
        <f>IFERROR(VALUE(TRIM(TelcoData2[[#This Row],[TotalCharges]])),"")</f>
        <v>280.85000000000002</v>
      </c>
      <c r="W6124">
        <f>IF(TelcoData2[[#This Row],[Churn]]="Yes",1,0)</f>
        <v>0</v>
      </c>
      <c r="X6124" t="str">
        <f>IF(TelcoData2[[#This Row],[tenure]]&lt;=12,"0-12 Months",
IF(TelcoData2[[#This Row],[tenure]]&lt;=24,"13-24 Months",
IF(TelcoData2[[#This Row],[tenure]]&lt;=36,"25-36 Months",
IF(TelcoData2[[#This Row],[tenure]]&lt;=48,"37-48 Months",
IF(TelcoData2[[#This Row],[tenure]]&lt;=60,"49-60 Months",
"61-72 Months")))))</f>
        <v>13-24 Months</v>
      </c>
    </row>
    <row r="6125" spans="1:24" x14ac:dyDescent="0.3">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s="5">
        <v>6069.25</v>
      </c>
      <c r="U6125" t="s">
        <v>24</v>
      </c>
      <c r="V6125" s="5">
        <f>IFERROR(VALUE(TRIM(TelcoData2[[#This Row],[TotalCharges]])),"")</f>
        <v>6069.25</v>
      </c>
      <c r="W6125">
        <f>IF(TelcoData2[[#This Row],[Churn]]="Yes",1,0)</f>
        <v>0</v>
      </c>
      <c r="X6125" t="str">
        <f>IF(TelcoData2[[#This Row],[tenure]]&lt;=12,"0-12 Months",
IF(TelcoData2[[#This Row],[tenure]]&lt;=24,"13-24 Months",
IF(TelcoData2[[#This Row],[tenure]]&lt;=36,"25-36 Months",
IF(TelcoData2[[#This Row],[tenure]]&lt;=48,"37-48 Months",
IF(TelcoData2[[#This Row],[tenure]]&lt;=60,"49-60 Months",
"61-72 Months")))))</f>
        <v>61-72 Months</v>
      </c>
    </row>
    <row r="6126" spans="1:24" x14ac:dyDescent="0.3">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s="5">
        <v>3274.35</v>
      </c>
      <c r="U6126" t="s">
        <v>24</v>
      </c>
      <c r="V6126" s="5">
        <f>IFERROR(VALUE(TRIM(TelcoData2[[#This Row],[TotalCharges]])),"")</f>
        <v>3274.35</v>
      </c>
      <c r="W6126">
        <f>IF(TelcoData2[[#This Row],[Churn]]="Yes",1,0)</f>
        <v>0</v>
      </c>
      <c r="X6126" t="str">
        <f>IF(TelcoData2[[#This Row],[tenure]]&lt;=12,"0-12 Months",
IF(TelcoData2[[#This Row],[tenure]]&lt;=24,"13-24 Months",
IF(TelcoData2[[#This Row],[tenure]]&lt;=36,"25-36 Months",
IF(TelcoData2[[#This Row],[tenure]]&lt;=48,"37-48 Months",
IF(TelcoData2[[#This Row],[tenure]]&lt;=60,"49-60 Months",
"61-72 Months")))))</f>
        <v>49-60 Months</v>
      </c>
    </row>
    <row r="6127" spans="1:24" x14ac:dyDescent="0.3">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s="5">
        <v>1359</v>
      </c>
      <c r="U6127" t="s">
        <v>23</v>
      </c>
      <c r="V6127" s="5">
        <f>IFERROR(VALUE(TRIM(TelcoData2[[#This Row],[TotalCharges]])),"")</f>
        <v>1359</v>
      </c>
      <c r="W6127">
        <f>IF(TelcoData2[[#This Row],[Churn]]="Yes",1,0)</f>
        <v>1</v>
      </c>
      <c r="X6127" t="str">
        <f>IF(TelcoData2[[#This Row],[tenure]]&lt;=12,"0-12 Months",
IF(TelcoData2[[#This Row],[tenure]]&lt;=24,"13-24 Months",
IF(TelcoData2[[#This Row],[tenure]]&lt;=36,"25-36 Months",
IF(TelcoData2[[#This Row],[tenure]]&lt;=48,"37-48 Months",
IF(TelcoData2[[#This Row],[tenure]]&lt;=60,"49-60 Months",
"61-72 Months")))))</f>
        <v>13-24 Months</v>
      </c>
    </row>
    <row r="6128" spans="1:24" x14ac:dyDescent="0.3">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s="5">
        <v>1777.9</v>
      </c>
      <c r="U6128" t="s">
        <v>23</v>
      </c>
      <c r="V6128" s="5">
        <f>IFERROR(VALUE(TRIM(TelcoData2[[#This Row],[TotalCharges]])),"")</f>
        <v>1777.9</v>
      </c>
      <c r="W6128">
        <f>IF(TelcoData2[[#This Row],[Churn]]="Yes",1,0)</f>
        <v>1</v>
      </c>
      <c r="X6128" t="str">
        <f>IF(TelcoData2[[#This Row],[tenure]]&lt;=12,"0-12 Months",
IF(TelcoData2[[#This Row],[tenure]]&lt;=24,"13-24 Months",
IF(TelcoData2[[#This Row],[tenure]]&lt;=36,"25-36 Months",
IF(TelcoData2[[#This Row],[tenure]]&lt;=48,"37-48 Months",
IF(TelcoData2[[#This Row],[tenure]]&lt;=60,"49-60 Months",
"61-72 Months")))))</f>
        <v>13-24 Months</v>
      </c>
    </row>
    <row r="6129" spans="1:24" x14ac:dyDescent="0.3">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s="5">
        <v>6109.65</v>
      </c>
      <c r="U6129" t="s">
        <v>24</v>
      </c>
      <c r="V6129" s="5">
        <f>IFERROR(VALUE(TRIM(TelcoData2[[#This Row],[TotalCharges]])),"")</f>
        <v>6109.65</v>
      </c>
      <c r="W6129">
        <f>IF(TelcoData2[[#This Row],[Churn]]="Yes",1,0)</f>
        <v>0</v>
      </c>
      <c r="X6129" t="str">
        <f>IF(TelcoData2[[#This Row],[tenure]]&lt;=12,"0-12 Months",
IF(TelcoData2[[#This Row],[tenure]]&lt;=24,"13-24 Months",
IF(TelcoData2[[#This Row],[tenure]]&lt;=36,"25-36 Months",
IF(TelcoData2[[#This Row],[tenure]]&lt;=48,"37-48 Months",
IF(TelcoData2[[#This Row],[tenure]]&lt;=60,"49-60 Months",
"61-72 Months")))))</f>
        <v>49-60 Months</v>
      </c>
    </row>
    <row r="6130" spans="1:24" x14ac:dyDescent="0.3">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s="5">
        <v>1122.4000000000001</v>
      </c>
      <c r="U6130" t="s">
        <v>24</v>
      </c>
      <c r="V6130" s="5">
        <f>IFERROR(VALUE(TRIM(TelcoData2[[#This Row],[TotalCharges]])),"")</f>
        <v>1122.4000000000001</v>
      </c>
      <c r="W6130">
        <f>IF(TelcoData2[[#This Row],[Churn]]="Yes",1,0)</f>
        <v>0</v>
      </c>
      <c r="X6130" t="str">
        <f>IF(TelcoData2[[#This Row],[tenure]]&lt;=12,"0-12 Months",
IF(TelcoData2[[#This Row],[tenure]]&lt;=24,"13-24 Months",
IF(TelcoData2[[#This Row],[tenure]]&lt;=36,"25-36 Months",
IF(TelcoData2[[#This Row],[tenure]]&lt;=48,"37-48 Months",
IF(TelcoData2[[#This Row],[tenure]]&lt;=60,"49-60 Months",
"61-72 Months")))))</f>
        <v>13-24 Months</v>
      </c>
    </row>
    <row r="6131" spans="1:24" x14ac:dyDescent="0.3">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s="5">
        <v>2020.9</v>
      </c>
      <c r="U6131" t="s">
        <v>24</v>
      </c>
      <c r="V6131" s="5">
        <f>IFERROR(VALUE(TRIM(TelcoData2[[#This Row],[TotalCharges]])),"")</f>
        <v>2020.9</v>
      </c>
      <c r="W6131">
        <f>IF(TelcoData2[[#This Row],[Churn]]="Yes",1,0)</f>
        <v>0</v>
      </c>
      <c r="X6131" t="str">
        <f>IF(TelcoData2[[#This Row],[tenure]]&lt;=12,"0-12 Months",
IF(TelcoData2[[#This Row],[tenure]]&lt;=24,"13-24 Months",
IF(TelcoData2[[#This Row],[tenure]]&lt;=36,"25-36 Months",
IF(TelcoData2[[#This Row],[tenure]]&lt;=48,"37-48 Months",
IF(TelcoData2[[#This Row],[tenure]]&lt;=60,"49-60 Months",
"61-72 Months")))))</f>
        <v>49-60 Months</v>
      </c>
    </row>
    <row r="6132" spans="1:24" x14ac:dyDescent="0.3">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s="5">
        <v>3795.45</v>
      </c>
      <c r="U6132" t="s">
        <v>24</v>
      </c>
      <c r="V6132" s="5">
        <f>IFERROR(VALUE(TRIM(TelcoData2[[#This Row],[TotalCharges]])),"")</f>
        <v>3795.45</v>
      </c>
      <c r="W6132">
        <f>IF(TelcoData2[[#This Row],[Churn]]="Yes",1,0)</f>
        <v>0</v>
      </c>
      <c r="X6132" t="str">
        <f>IF(TelcoData2[[#This Row],[tenure]]&lt;=12,"0-12 Months",
IF(TelcoData2[[#This Row],[tenure]]&lt;=24,"13-24 Months",
IF(TelcoData2[[#This Row],[tenure]]&lt;=36,"25-36 Months",
IF(TelcoData2[[#This Row],[tenure]]&lt;=48,"37-48 Months",
IF(TelcoData2[[#This Row],[tenure]]&lt;=60,"49-60 Months",
"61-72 Months")))))</f>
        <v>49-60 Months</v>
      </c>
    </row>
    <row r="6133" spans="1:24" x14ac:dyDescent="0.3">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s="5">
        <v>4504.55</v>
      </c>
      <c r="U6133" t="s">
        <v>23</v>
      </c>
      <c r="V6133" s="5">
        <f>IFERROR(VALUE(TRIM(TelcoData2[[#This Row],[TotalCharges]])),"")</f>
        <v>4504.55</v>
      </c>
      <c r="W6133">
        <f>IF(TelcoData2[[#This Row],[Churn]]="Yes",1,0)</f>
        <v>1</v>
      </c>
      <c r="X6133" t="str">
        <f>IF(TelcoData2[[#This Row],[tenure]]&lt;=12,"0-12 Months",
IF(TelcoData2[[#This Row],[tenure]]&lt;=24,"13-24 Months",
IF(TelcoData2[[#This Row],[tenure]]&lt;=36,"25-36 Months",
IF(TelcoData2[[#This Row],[tenure]]&lt;=48,"37-48 Months",
IF(TelcoData2[[#This Row],[tenure]]&lt;=60,"49-60 Months",
"61-72 Months")))))</f>
        <v>37-48 Months</v>
      </c>
    </row>
    <row r="6134" spans="1:24" x14ac:dyDescent="0.3">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s="5">
        <v>3579.15</v>
      </c>
      <c r="U6134" t="s">
        <v>24</v>
      </c>
      <c r="V6134" s="5">
        <f>IFERROR(VALUE(TRIM(TelcoData2[[#This Row],[TotalCharges]])),"")</f>
        <v>3579.15</v>
      </c>
      <c r="W6134">
        <f>IF(TelcoData2[[#This Row],[Churn]]="Yes",1,0)</f>
        <v>0</v>
      </c>
      <c r="X6134" t="str">
        <f>IF(TelcoData2[[#This Row],[tenure]]&lt;=12,"0-12 Months",
IF(TelcoData2[[#This Row],[tenure]]&lt;=24,"13-24 Months",
IF(TelcoData2[[#This Row],[tenure]]&lt;=36,"25-36 Months",
IF(TelcoData2[[#This Row],[tenure]]&lt;=48,"37-48 Months",
IF(TelcoData2[[#This Row],[tenure]]&lt;=60,"49-60 Months",
"61-72 Months")))))</f>
        <v>61-72 Months</v>
      </c>
    </row>
    <row r="6135" spans="1:24" x14ac:dyDescent="0.3">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s="5">
        <v>49.7</v>
      </c>
      <c r="U6135" t="s">
        <v>24</v>
      </c>
      <c r="V6135" s="5">
        <f>IFERROR(VALUE(TRIM(TelcoData2[[#This Row],[TotalCharges]])),"")</f>
        <v>49.7</v>
      </c>
      <c r="W6135">
        <f>IF(TelcoData2[[#This Row],[Churn]]="Yes",1,0)</f>
        <v>0</v>
      </c>
      <c r="X6135" t="str">
        <f>IF(TelcoData2[[#This Row],[tenure]]&lt;=12,"0-12 Months",
IF(TelcoData2[[#This Row],[tenure]]&lt;=24,"13-24 Months",
IF(TelcoData2[[#This Row],[tenure]]&lt;=36,"25-36 Months",
IF(TelcoData2[[#This Row],[tenure]]&lt;=48,"37-48 Months",
IF(TelcoData2[[#This Row],[tenure]]&lt;=60,"49-60 Months",
"61-72 Months")))))</f>
        <v>0-12 Months</v>
      </c>
    </row>
    <row r="6136" spans="1:24" x14ac:dyDescent="0.3">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s="5">
        <v>276.5</v>
      </c>
      <c r="U6136" t="s">
        <v>24</v>
      </c>
      <c r="V6136" s="5">
        <f>IFERROR(VALUE(TRIM(TelcoData2[[#This Row],[TotalCharges]])),"")</f>
        <v>276.5</v>
      </c>
      <c r="W6136">
        <f>IF(TelcoData2[[#This Row],[Churn]]="Yes",1,0)</f>
        <v>0</v>
      </c>
      <c r="X6136" t="str">
        <f>IF(TelcoData2[[#This Row],[tenure]]&lt;=12,"0-12 Months",
IF(TelcoData2[[#This Row],[tenure]]&lt;=24,"13-24 Months",
IF(TelcoData2[[#This Row],[tenure]]&lt;=36,"25-36 Months",
IF(TelcoData2[[#This Row],[tenure]]&lt;=48,"37-48 Months",
IF(TelcoData2[[#This Row],[tenure]]&lt;=60,"49-60 Months",
"61-72 Months")))))</f>
        <v>0-12 Months</v>
      </c>
    </row>
    <row r="6137" spans="1:24" x14ac:dyDescent="0.3">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s="5">
        <v>8175.9</v>
      </c>
      <c r="U6137" t="s">
        <v>24</v>
      </c>
      <c r="V6137" s="5">
        <f>IFERROR(VALUE(TRIM(TelcoData2[[#This Row],[TotalCharges]])),"")</f>
        <v>8175.9</v>
      </c>
      <c r="W6137">
        <f>IF(TelcoData2[[#This Row],[Churn]]="Yes",1,0)</f>
        <v>0</v>
      </c>
      <c r="X6137" t="str">
        <f>IF(TelcoData2[[#This Row],[tenure]]&lt;=12,"0-12 Months",
IF(TelcoData2[[#This Row],[tenure]]&lt;=24,"13-24 Months",
IF(TelcoData2[[#This Row],[tenure]]&lt;=36,"25-36 Months",
IF(TelcoData2[[#This Row],[tenure]]&lt;=48,"37-48 Months",
IF(TelcoData2[[#This Row],[tenure]]&lt;=60,"49-60 Months",
"61-72 Months")))))</f>
        <v>61-72 Months</v>
      </c>
    </row>
    <row r="6138" spans="1:24" x14ac:dyDescent="0.3">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s="5">
        <v>890.35</v>
      </c>
      <c r="U6138" t="s">
        <v>24</v>
      </c>
      <c r="V6138" s="5">
        <f>IFERROR(VALUE(TRIM(TelcoData2[[#This Row],[TotalCharges]])),"")</f>
        <v>890.35</v>
      </c>
      <c r="W6138">
        <f>IF(TelcoData2[[#This Row],[Churn]]="Yes",1,0)</f>
        <v>0</v>
      </c>
      <c r="X6138" t="str">
        <f>IF(TelcoData2[[#This Row],[tenure]]&lt;=12,"0-12 Months",
IF(TelcoData2[[#This Row],[tenure]]&lt;=24,"13-24 Months",
IF(TelcoData2[[#This Row],[tenure]]&lt;=36,"25-36 Months",
IF(TelcoData2[[#This Row],[tenure]]&lt;=48,"37-48 Months",
IF(TelcoData2[[#This Row],[tenure]]&lt;=60,"49-60 Months",
"61-72 Months")))))</f>
        <v>37-48 Months</v>
      </c>
    </row>
    <row r="6139" spans="1:24" x14ac:dyDescent="0.3">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s="5">
        <v>259.8</v>
      </c>
      <c r="U6139" t="s">
        <v>23</v>
      </c>
      <c r="V6139" s="5">
        <f>IFERROR(VALUE(TRIM(TelcoData2[[#This Row],[TotalCharges]])),"")</f>
        <v>259.8</v>
      </c>
      <c r="W6139">
        <f>IF(TelcoData2[[#This Row],[Churn]]="Yes",1,0)</f>
        <v>1</v>
      </c>
      <c r="X6139" t="str">
        <f>IF(TelcoData2[[#This Row],[tenure]]&lt;=12,"0-12 Months",
IF(TelcoData2[[#This Row],[tenure]]&lt;=24,"13-24 Months",
IF(TelcoData2[[#This Row],[tenure]]&lt;=36,"25-36 Months",
IF(TelcoData2[[#This Row],[tenure]]&lt;=48,"37-48 Months",
IF(TelcoData2[[#This Row],[tenure]]&lt;=60,"49-60 Months",
"61-72 Months")))))</f>
        <v>0-12 Months</v>
      </c>
    </row>
    <row r="6140" spans="1:24" x14ac:dyDescent="0.3">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s="5">
        <v>5588.8</v>
      </c>
      <c r="U6140" t="s">
        <v>24</v>
      </c>
      <c r="V6140" s="5">
        <f>IFERROR(VALUE(TRIM(TelcoData2[[#This Row],[TotalCharges]])),"")</f>
        <v>5588.8</v>
      </c>
      <c r="W6140">
        <f>IF(TelcoData2[[#This Row],[Churn]]="Yes",1,0)</f>
        <v>0</v>
      </c>
      <c r="X6140" t="str">
        <f>IF(TelcoData2[[#This Row],[tenure]]&lt;=12,"0-12 Months",
IF(TelcoData2[[#This Row],[tenure]]&lt;=24,"13-24 Months",
IF(TelcoData2[[#This Row],[tenure]]&lt;=36,"25-36 Months",
IF(TelcoData2[[#This Row],[tenure]]&lt;=48,"37-48 Months",
IF(TelcoData2[[#This Row],[tenure]]&lt;=60,"49-60 Months",
"61-72 Months")))))</f>
        <v>61-72 Months</v>
      </c>
    </row>
    <row r="6141" spans="1:24" x14ac:dyDescent="0.3">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s="5">
        <v>50.6</v>
      </c>
      <c r="U6141" t="s">
        <v>24</v>
      </c>
      <c r="V6141" s="5">
        <f>IFERROR(VALUE(TRIM(TelcoData2[[#This Row],[TotalCharges]])),"")</f>
        <v>50.6</v>
      </c>
      <c r="W6141">
        <f>IF(TelcoData2[[#This Row],[Churn]]="Yes",1,0)</f>
        <v>0</v>
      </c>
      <c r="X6141" t="str">
        <f>IF(TelcoData2[[#This Row],[tenure]]&lt;=12,"0-12 Months",
IF(TelcoData2[[#This Row],[tenure]]&lt;=24,"13-24 Months",
IF(TelcoData2[[#This Row],[tenure]]&lt;=36,"25-36 Months",
IF(TelcoData2[[#This Row],[tenure]]&lt;=48,"37-48 Months",
IF(TelcoData2[[#This Row],[tenure]]&lt;=60,"49-60 Months",
"61-72 Months")))))</f>
        <v>0-12 Months</v>
      </c>
    </row>
    <row r="6142" spans="1:24" x14ac:dyDescent="0.3">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s="5">
        <v>58</v>
      </c>
      <c r="U6142" t="s">
        <v>24</v>
      </c>
      <c r="V6142" s="5">
        <f>IFERROR(VALUE(TRIM(TelcoData2[[#This Row],[TotalCharges]])),"")</f>
        <v>58</v>
      </c>
      <c r="W6142">
        <f>IF(TelcoData2[[#This Row],[Churn]]="Yes",1,0)</f>
        <v>0</v>
      </c>
      <c r="X6142" t="str">
        <f>IF(TelcoData2[[#This Row],[tenure]]&lt;=12,"0-12 Months",
IF(TelcoData2[[#This Row],[tenure]]&lt;=24,"13-24 Months",
IF(TelcoData2[[#This Row],[tenure]]&lt;=36,"25-36 Months",
IF(TelcoData2[[#This Row],[tenure]]&lt;=48,"37-48 Months",
IF(TelcoData2[[#This Row],[tenure]]&lt;=60,"49-60 Months",
"61-72 Months")))))</f>
        <v>0-12 Months</v>
      </c>
    </row>
    <row r="6143" spans="1:24" x14ac:dyDescent="0.3">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s="5">
        <v>5568.35</v>
      </c>
      <c r="U6143" t="s">
        <v>23</v>
      </c>
      <c r="V6143" s="5">
        <f>IFERROR(VALUE(TRIM(TelcoData2[[#This Row],[TotalCharges]])),"")</f>
        <v>5568.35</v>
      </c>
      <c r="W6143">
        <f>IF(TelcoData2[[#This Row],[Churn]]="Yes",1,0)</f>
        <v>1</v>
      </c>
      <c r="X6143" t="str">
        <f>IF(TelcoData2[[#This Row],[tenure]]&lt;=12,"0-12 Months",
IF(TelcoData2[[#This Row],[tenure]]&lt;=24,"13-24 Months",
IF(TelcoData2[[#This Row],[tenure]]&lt;=36,"25-36 Months",
IF(TelcoData2[[#This Row],[tenure]]&lt;=48,"37-48 Months",
IF(TelcoData2[[#This Row],[tenure]]&lt;=60,"49-60 Months",
"61-72 Months")))))</f>
        <v>49-60 Months</v>
      </c>
    </row>
    <row r="6144" spans="1:24" x14ac:dyDescent="0.3">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s="5">
        <v>2203.65</v>
      </c>
      <c r="U6144" t="s">
        <v>23</v>
      </c>
      <c r="V6144" s="5">
        <f>IFERROR(VALUE(TRIM(TelcoData2[[#This Row],[TotalCharges]])),"")</f>
        <v>2203.65</v>
      </c>
      <c r="W6144">
        <f>IF(TelcoData2[[#This Row],[Churn]]="Yes",1,0)</f>
        <v>1</v>
      </c>
      <c r="X6144" t="str">
        <f>IF(TelcoData2[[#This Row],[tenure]]&lt;=12,"0-12 Months",
IF(TelcoData2[[#This Row],[tenure]]&lt;=24,"13-24 Months",
IF(TelcoData2[[#This Row],[tenure]]&lt;=36,"25-36 Months",
IF(TelcoData2[[#This Row],[tenure]]&lt;=48,"37-48 Months",
IF(TelcoData2[[#This Row],[tenure]]&lt;=60,"49-60 Months",
"61-72 Months")))))</f>
        <v>37-48 Months</v>
      </c>
    </row>
    <row r="6145" spans="1:24" x14ac:dyDescent="0.3">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s="5">
        <v>938.95</v>
      </c>
      <c r="U6145" t="s">
        <v>24</v>
      </c>
      <c r="V6145" s="5">
        <f>IFERROR(VALUE(TRIM(TelcoData2[[#This Row],[TotalCharges]])),"")</f>
        <v>938.95</v>
      </c>
      <c r="W6145">
        <f>IF(TelcoData2[[#This Row],[Churn]]="Yes",1,0)</f>
        <v>0</v>
      </c>
      <c r="X6145" t="str">
        <f>IF(TelcoData2[[#This Row],[tenure]]&lt;=12,"0-12 Months",
IF(TelcoData2[[#This Row],[tenure]]&lt;=24,"13-24 Months",
IF(TelcoData2[[#This Row],[tenure]]&lt;=36,"25-36 Months",
IF(TelcoData2[[#This Row],[tenure]]&lt;=48,"37-48 Months",
IF(TelcoData2[[#This Row],[tenure]]&lt;=60,"49-60 Months",
"61-72 Months")))))</f>
        <v>49-60 Months</v>
      </c>
    </row>
    <row r="6146" spans="1:24" x14ac:dyDescent="0.3">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s="5">
        <v>2024.1</v>
      </c>
      <c r="U6146" t="s">
        <v>24</v>
      </c>
      <c r="V6146" s="5">
        <f>IFERROR(VALUE(TRIM(TelcoData2[[#This Row],[TotalCharges]])),"")</f>
        <v>2024.1</v>
      </c>
      <c r="W6146">
        <f>IF(TelcoData2[[#This Row],[Churn]]="Yes",1,0)</f>
        <v>0</v>
      </c>
      <c r="X6146" t="str">
        <f>IF(TelcoData2[[#This Row],[tenure]]&lt;=12,"0-12 Months",
IF(TelcoData2[[#This Row],[tenure]]&lt;=24,"13-24 Months",
IF(TelcoData2[[#This Row],[tenure]]&lt;=36,"25-36 Months",
IF(TelcoData2[[#This Row],[tenure]]&lt;=48,"37-48 Months",
IF(TelcoData2[[#This Row],[tenure]]&lt;=60,"49-60 Months",
"61-72 Months")))))</f>
        <v>13-24 Months</v>
      </c>
    </row>
    <row r="6147" spans="1:24" x14ac:dyDescent="0.3">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s="5">
        <v>3623.95</v>
      </c>
      <c r="U6147" t="s">
        <v>24</v>
      </c>
      <c r="V6147" s="5">
        <f>IFERROR(VALUE(TRIM(TelcoData2[[#This Row],[TotalCharges]])),"")</f>
        <v>3623.95</v>
      </c>
      <c r="W6147">
        <f>IF(TelcoData2[[#This Row],[Churn]]="Yes",1,0)</f>
        <v>0</v>
      </c>
      <c r="X6147" t="str">
        <f>IF(TelcoData2[[#This Row],[tenure]]&lt;=12,"0-12 Months",
IF(TelcoData2[[#This Row],[tenure]]&lt;=24,"13-24 Months",
IF(TelcoData2[[#This Row],[tenure]]&lt;=36,"25-36 Months",
IF(TelcoData2[[#This Row],[tenure]]&lt;=48,"37-48 Months",
IF(TelcoData2[[#This Row],[tenure]]&lt;=60,"49-60 Months",
"61-72 Months")))))</f>
        <v>61-72 Months</v>
      </c>
    </row>
    <row r="6148" spans="1:24" x14ac:dyDescent="0.3">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s="5">
        <v>2369.0500000000002</v>
      </c>
      <c r="U6148" t="s">
        <v>23</v>
      </c>
      <c r="V6148" s="5">
        <f>IFERROR(VALUE(TRIM(TelcoData2[[#This Row],[TotalCharges]])),"")</f>
        <v>2369.0500000000002</v>
      </c>
      <c r="W6148">
        <f>IF(TelcoData2[[#This Row],[Churn]]="Yes",1,0)</f>
        <v>1</v>
      </c>
      <c r="X6148" t="str">
        <f>IF(TelcoData2[[#This Row],[tenure]]&lt;=12,"0-12 Months",
IF(TelcoData2[[#This Row],[tenure]]&lt;=24,"13-24 Months",
IF(TelcoData2[[#This Row],[tenure]]&lt;=36,"25-36 Months",
IF(TelcoData2[[#This Row],[tenure]]&lt;=48,"37-48 Months",
IF(TelcoData2[[#This Row],[tenure]]&lt;=60,"49-60 Months",
"61-72 Months")))))</f>
        <v>25-36 Months</v>
      </c>
    </row>
    <row r="6149" spans="1:24" x14ac:dyDescent="0.3">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s="5">
        <v>3877.95</v>
      </c>
      <c r="U6149" t="s">
        <v>24</v>
      </c>
      <c r="V6149" s="5">
        <f>IFERROR(VALUE(TRIM(TelcoData2[[#This Row],[TotalCharges]])),"")</f>
        <v>3877.95</v>
      </c>
      <c r="W6149">
        <f>IF(TelcoData2[[#This Row],[Churn]]="Yes",1,0)</f>
        <v>0</v>
      </c>
      <c r="X6149" t="str">
        <f>IF(TelcoData2[[#This Row],[tenure]]&lt;=12,"0-12 Months",
IF(TelcoData2[[#This Row],[tenure]]&lt;=24,"13-24 Months",
IF(TelcoData2[[#This Row],[tenure]]&lt;=36,"25-36 Months",
IF(TelcoData2[[#This Row],[tenure]]&lt;=48,"37-48 Months",
IF(TelcoData2[[#This Row],[tenure]]&lt;=60,"49-60 Months",
"61-72 Months")))))</f>
        <v>37-48 Months</v>
      </c>
    </row>
    <row r="6150" spans="1:24" x14ac:dyDescent="0.3">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s="5">
        <v>4577.8999999999996</v>
      </c>
      <c r="U6150" t="s">
        <v>24</v>
      </c>
      <c r="V6150" s="5">
        <f>IFERROR(VALUE(TRIM(TelcoData2[[#This Row],[TotalCharges]])),"")</f>
        <v>4577.8999999999996</v>
      </c>
      <c r="W6150">
        <f>IF(TelcoData2[[#This Row],[Churn]]="Yes",1,0)</f>
        <v>0</v>
      </c>
      <c r="X6150" t="str">
        <f>IF(TelcoData2[[#This Row],[tenure]]&lt;=12,"0-12 Months",
IF(TelcoData2[[#This Row],[tenure]]&lt;=24,"13-24 Months",
IF(TelcoData2[[#This Row],[tenure]]&lt;=36,"25-36 Months",
IF(TelcoData2[[#This Row],[tenure]]&lt;=48,"37-48 Months",
IF(TelcoData2[[#This Row],[tenure]]&lt;=60,"49-60 Months",
"61-72 Months")))))</f>
        <v>61-72 Months</v>
      </c>
    </row>
    <row r="6151" spans="1:24" x14ac:dyDescent="0.3">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s="5">
        <v>25.85</v>
      </c>
      <c r="U6151" t="s">
        <v>24</v>
      </c>
      <c r="V6151" s="5">
        <f>IFERROR(VALUE(TRIM(TelcoData2[[#This Row],[TotalCharges]])),"")</f>
        <v>25.85</v>
      </c>
      <c r="W6151">
        <f>IF(TelcoData2[[#This Row],[Churn]]="Yes",1,0)</f>
        <v>0</v>
      </c>
      <c r="X6151" t="str">
        <f>IF(TelcoData2[[#This Row],[tenure]]&lt;=12,"0-12 Months",
IF(TelcoData2[[#This Row],[tenure]]&lt;=24,"13-24 Months",
IF(TelcoData2[[#This Row],[tenure]]&lt;=36,"25-36 Months",
IF(TelcoData2[[#This Row],[tenure]]&lt;=48,"37-48 Months",
IF(TelcoData2[[#This Row],[tenure]]&lt;=60,"49-60 Months",
"61-72 Months")))))</f>
        <v>0-12 Months</v>
      </c>
    </row>
    <row r="6152" spans="1:24" x14ac:dyDescent="0.3">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s="5">
        <v>2871.5</v>
      </c>
      <c r="U6152" t="s">
        <v>24</v>
      </c>
      <c r="V6152" s="5">
        <f>IFERROR(VALUE(TRIM(TelcoData2[[#This Row],[TotalCharges]])),"")</f>
        <v>2871.5</v>
      </c>
      <c r="W6152">
        <f>IF(TelcoData2[[#This Row],[Churn]]="Yes",1,0)</f>
        <v>0</v>
      </c>
      <c r="X6152" t="str">
        <f>IF(TelcoData2[[#This Row],[tenure]]&lt;=12,"0-12 Months",
IF(TelcoData2[[#This Row],[tenure]]&lt;=24,"13-24 Months",
IF(TelcoData2[[#This Row],[tenure]]&lt;=36,"25-36 Months",
IF(TelcoData2[[#This Row],[tenure]]&lt;=48,"37-48 Months",
IF(TelcoData2[[#This Row],[tenure]]&lt;=60,"49-60 Months",
"61-72 Months")))))</f>
        <v>25-36 Months</v>
      </c>
    </row>
    <row r="6153" spans="1:24" x14ac:dyDescent="0.3">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s="5">
        <v>672.55</v>
      </c>
      <c r="U6153" t="s">
        <v>23</v>
      </c>
      <c r="V6153" s="5">
        <f>IFERROR(VALUE(TRIM(TelcoData2[[#This Row],[TotalCharges]])),"")</f>
        <v>672.55</v>
      </c>
      <c r="W6153">
        <f>IF(TelcoData2[[#This Row],[Churn]]="Yes",1,0)</f>
        <v>1</v>
      </c>
      <c r="X6153" t="str">
        <f>IF(TelcoData2[[#This Row],[tenure]]&lt;=12,"0-12 Months",
IF(TelcoData2[[#This Row],[tenure]]&lt;=24,"13-24 Months",
IF(TelcoData2[[#This Row],[tenure]]&lt;=36,"25-36 Months",
IF(TelcoData2[[#This Row],[tenure]]&lt;=48,"37-48 Months",
IF(TelcoData2[[#This Row],[tenure]]&lt;=60,"49-60 Months",
"61-72 Months")))))</f>
        <v>0-12 Months</v>
      </c>
    </row>
    <row r="6154" spans="1:24" x14ac:dyDescent="0.3">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s="5">
        <v>1573.7</v>
      </c>
      <c r="U6154" t="s">
        <v>23</v>
      </c>
      <c r="V6154" s="5">
        <f>IFERROR(VALUE(TRIM(TelcoData2[[#This Row],[TotalCharges]])),"")</f>
        <v>1573.7</v>
      </c>
      <c r="W6154">
        <f>IF(TelcoData2[[#This Row],[Churn]]="Yes",1,0)</f>
        <v>1</v>
      </c>
      <c r="X6154" t="str">
        <f>IF(TelcoData2[[#This Row],[tenure]]&lt;=12,"0-12 Months",
IF(TelcoData2[[#This Row],[tenure]]&lt;=24,"13-24 Months",
IF(TelcoData2[[#This Row],[tenure]]&lt;=36,"25-36 Months",
IF(TelcoData2[[#This Row],[tenure]]&lt;=48,"37-48 Months",
IF(TelcoData2[[#This Row],[tenure]]&lt;=60,"49-60 Months",
"61-72 Months")))))</f>
        <v>13-24 Months</v>
      </c>
    </row>
    <row r="6155" spans="1:24" x14ac:dyDescent="0.3">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s="5">
        <v>1270.55</v>
      </c>
      <c r="U6155" t="s">
        <v>24</v>
      </c>
      <c r="V6155" s="5">
        <f>IFERROR(VALUE(TRIM(TelcoData2[[#This Row],[TotalCharges]])),"")</f>
        <v>1270.55</v>
      </c>
      <c r="W6155">
        <f>IF(TelcoData2[[#This Row],[Churn]]="Yes",1,0)</f>
        <v>0</v>
      </c>
      <c r="X6155" t="str">
        <f>IF(TelcoData2[[#This Row],[tenure]]&lt;=12,"0-12 Months",
IF(TelcoData2[[#This Row],[tenure]]&lt;=24,"13-24 Months",
IF(TelcoData2[[#This Row],[tenure]]&lt;=36,"25-36 Months",
IF(TelcoData2[[#This Row],[tenure]]&lt;=48,"37-48 Months",
IF(TelcoData2[[#This Row],[tenure]]&lt;=60,"49-60 Months",
"61-72 Months")))))</f>
        <v>49-60 Months</v>
      </c>
    </row>
    <row r="6156" spans="1:24" x14ac:dyDescent="0.3">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s="5">
        <v>7711.45</v>
      </c>
      <c r="U6156" t="s">
        <v>24</v>
      </c>
      <c r="V6156" s="5">
        <f>IFERROR(VALUE(TRIM(TelcoData2[[#This Row],[TotalCharges]])),"")</f>
        <v>7711.45</v>
      </c>
      <c r="W6156">
        <f>IF(TelcoData2[[#This Row],[Churn]]="Yes",1,0)</f>
        <v>0</v>
      </c>
      <c r="X6156" t="str">
        <f>IF(TelcoData2[[#This Row],[tenure]]&lt;=12,"0-12 Months",
IF(TelcoData2[[#This Row],[tenure]]&lt;=24,"13-24 Months",
IF(TelcoData2[[#This Row],[tenure]]&lt;=36,"25-36 Months",
IF(TelcoData2[[#This Row],[tenure]]&lt;=48,"37-48 Months",
IF(TelcoData2[[#This Row],[tenure]]&lt;=60,"49-60 Months",
"61-72 Months")))))</f>
        <v>61-72 Months</v>
      </c>
    </row>
    <row r="6157" spans="1:24" x14ac:dyDescent="0.3">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s="5">
        <v>126.05</v>
      </c>
      <c r="U6157" t="s">
        <v>23</v>
      </c>
      <c r="V6157" s="5">
        <f>IFERROR(VALUE(TRIM(TelcoData2[[#This Row],[TotalCharges]])),"")</f>
        <v>126.05</v>
      </c>
      <c r="W6157">
        <f>IF(TelcoData2[[#This Row],[Churn]]="Yes",1,0)</f>
        <v>1</v>
      </c>
      <c r="X6157" t="str">
        <f>IF(TelcoData2[[#This Row],[tenure]]&lt;=12,"0-12 Months",
IF(TelcoData2[[#This Row],[tenure]]&lt;=24,"13-24 Months",
IF(TelcoData2[[#This Row],[tenure]]&lt;=36,"25-36 Months",
IF(TelcoData2[[#This Row],[tenure]]&lt;=48,"37-48 Months",
IF(TelcoData2[[#This Row],[tenure]]&lt;=60,"49-60 Months",
"61-72 Months")))))</f>
        <v>0-12 Months</v>
      </c>
    </row>
    <row r="6158" spans="1:24" x14ac:dyDescent="0.3">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s="5">
        <v>2193.65</v>
      </c>
      <c r="U6158" t="s">
        <v>24</v>
      </c>
      <c r="V6158" s="5">
        <f>IFERROR(VALUE(TRIM(TelcoData2[[#This Row],[TotalCharges]])),"")</f>
        <v>2193.65</v>
      </c>
      <c r="W6158">
        <f>IF(TelcoData2[[#This Row],[Churn]]="Yes",1,0)</f>
        <v>0</v>
      </c>
      <c r="X6158" t="str">
        <f>IF(TelcoData2[[#This Row],[tenure]]&lt;=12,"0-12 Months",
IF(TelcoData2[[#This Row],[tenure]]&lt;=24,"13-24 Months",
IF(TelcoData2[[#This Row],[tenure]]&lt;=36,"25-36 Months",
IF(TelcoData2[[#This Row],[tenure]]&lt;=48,"37-48 Months",
IF(TelcoData2[[#This Row],[tenure]]&lt;=60,"49-60 Months",
"61-72 Months")))))</f>
        <v>25-36 Months</v>
      </c>
    </row>
    <row r="6159" spans="1:24" x14ac:dyDescent="0.3">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s="5">
        <v>64.55</v>
      </c>
      <c r="U6159" t="s">
        <v>23</v>
      </c>
      <c r="V6159" s="5">
        <f>IFERROR(VALUE(TRIM(TelcoData2[[#This Row],[TotalCharges]])),"")</f>
        <v>64.55</v>
      </c>
      <c r="W6159">
        <f>IF(TelcoData2[[#This Row],[Churn]]="Yes",1,0)</f>
        <v>1</v>
      </c>
      <c r="X6159" t="str">
        <f>IF(TelcoData2[[#This Row],[tenure]]&lt;=12,"0-12 Months",
IF(TelcoData2[[#This Row],[tenure]]&lt;=24,"13-24 Months",
IF(TelcoData2[[#This Row],[tenure]]&lt;=36,"25-36 Months",
IF(TelcoData2[[#This Row],[tenure]]&lt;=48,"37-48 Months",
IF(TelcoData2[[#This Row],[tenure]]&lt;=60,"49-60 Months",
"61-72 Months")))))</f>
        <v>0-12 Months</v>
      </c>
    </row>
    <row r="6160" spans="1:24" x14ac:dyDescent="0.3">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s="5">
        <v>31.2</v>
      </c>
      <c r="U6160" t="s">
        <v>24</v>
      </c>
      <c r="V6160" s="5">
        <f>IFERROR(VALUE(TRIM(TelcoData2[[#This Row],[TotalCharges]])),"")</f>
        <v>31.2</v>
      </c>
      <c r="W6160">
        <f>IF(TelcoData2[[#This Row],[Churn]]="Yes",1,0)</f>
        <v>0</v>
      </c>
      <c r="X6160" t="str">
        <f>IF(TelcoData2[[#This Row],[tenure]]&lt;=12,"0-12 Months",
IF(TelcoData2[[#This Row],[tenure]]&lt;=24,"13-24 Months",
IF(TelcoData2[[#This Row],[tenure]]&lt;=36,"25-36 Months",
IF(TelcoData2[[#This Row],[tenure]]&lt;=48,"37-48 Months",
IF(TelcoData2[[#This Row],[tenure]]&lt;=60,"49-60 Months",
"61-72 Months")))))</f>
        <v>0-12 Months</v>
      </c>
    </row>
    <row r="6161" spans="1:24" x14ac:dyDescent="0.3">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s="5">
        <v>38.25</v>
      </c>
      <c r="U6161" t="s">
        <v>24</v>
      </c>
      <c r="V6161" s="5">
        <f>IFERROR(VALUE(TRIM(TelcoData2[[#This Row],[TotalCharges]])),"")</f>
        <v>38.25</v>
      </c>
      <c r="W6161">
        <f>IF(TelcoData2[[#This Row],[Churn]]="Yes",1,0)</f>
        <v>0</v>
      </c>
      <c r="X6161" t="str">
        <f>IF(TelcoData2[[#This Row],[tenure]]&lt;=12,"0-12 Months",
IF(TelcoData2[[#This Row],[tenure]]&lt;=24,"13-24 Months",
IF(TelcoData2[[#This Row],[tenure]]&lt;=36,"25-36 Months",
IF(TelcoData2[[#This Row],[tenure]]&lt;=48,"37-48 Months",
IF(TelcoData2[[#This Row],[tenure]]&lt;=60,"49-60 Months",
"61-72 Months")))))</f>
        <v>0-12 Months</v>
      </c>
    </row>
    <row r="6162" spans="1:24" x14ac:dyDescent="0.3">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s="5">
        <v>3348.1</v>
      </c>
      <c r="U6162" t="s">
        <v>24</v>
      </c>
      <c r="V6162" s="5">
        <f>IFERROR(VALUE(TRIM(TelcoData2[[#This Row],[TotalCharges]])),"")</f>
        <v>3348.1</v>
      </c>
      <c r="W6162">
        <f>IF(TelcoData2[[#This Row],[Churn]]="Yes",1,0)</f>
        <v>0</v>
      </c>
      <c r="X6162" t="str">
        <f>IF(TelcoData2[[#This Row],[tenure]]&lt;=12,"0-12 Months",
IF(TelcoData2[[#This Row],[tenure]]&lt;=24,"13-24 Months",
IF(TelcoData2[[#This Row],[tenure]]&lt;=36,"25-36 Months",
IF(TelcoData2[[#This Row],[tenure]]&lt;=48,"37-48 Months",
IF(TelcoData2[[#This Row],[tenure]]&lt;=60,"49-60 Months",
"61-72 Months")))))</f>
        <v>25-36 Months</v>
      </c>
    </row>
    <row r="6163" spans="1:24" x14ac:dyDescent="0.3">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s="5">
        <v>533.6</v>
      </c>
      <c r="U6163" t="s">
        <v>24</v>
      </c>
      <c r="V6163" s="5">
        <f>IFERROR(VALUE(TRIM(TelcoData2[[#This Row],[TotalCharges]])),"")</f>
        <v>533.6</v>
      </c>
      <c r="W6163">
        <f>IF(TelcoData2[[#This Row],[Churn]]="Yes",1,0)</f>
        <v>0</v>
      </c>
      <c r="X6163" t="str">
        <f>IF(TelcoData2[[#This Row],[tenure]]&lt;=12,"0-12 Months",
IF(TelcoData2[[#This Row],[tenure]]&lt;=24,"13-24 Months",
IF(TelcoData2[[#This Row],[tenure]]&lt;=36,"25-36 Months",
IF(TelcoData2[[#This Row],[tenure]]&lt;=48,"37-48 Months",
IF(TelcoData2[[#This Row],[tenure]]&lt;=60,"49-60 Months",
"61-72 Months")))))</f>
        <v>0-12 Months</v>
      </c>
    </row>
    <row r="6164" spans="1:24" x14ac:dyDescent="0.3">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s="5">
        <v>2907.55</v>
      </c>
      <c r="U6164" t="s">
        <v>24</v>
      </c>
      <c r="V6164" s="5">
        <f>IFERROR(VALUE(TRIM(TelcoData2[[#This Row],[TotalCharges]])),"")</f>
        <v>2907.55</v>
      </c>
      <c r="W6164">
        <f>IF(TelcoData2[[#This Row],[Churn]]="Yes",1,0)</f>
        <v>0</v>
      </c>
      <c r="X6164" t="str">
        <f>IF(TelcoData2[[#This Row],[tenure]]&lt;=12,"0-12 Months",
IF(TelcoData2[[#This Row],[tenure]]&lt;=24,"13-24 Months",
IF(TelcoData2[[#This Row],[tenure]]&lt;=36,"25-36 Months",
IF(TelcoData2[[#This Row],[tenure]]&lt;=48,"37-48 Months",
IF(TelcoData2[[#This Row],[tenure]]&lt;=60,"49-60 Months",
"61-72 Months")))))</f>
        <v>49-60 Months</v>
      </c>
    </row>
    <row r="6165" spans="1:24" x14ac:dyDescent="0.3">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s="5">
        <v>1620.8</v>
      </c>
      <c r="U6165" t="s">
        <v>24</v>
      </c>
      <c r="V6165" s="5">
        <f>IFERROR(VALUE(TRIM(TelcoData2[[#This Row],[TotalCharges]])),"")</f>
        <v>1620.8</v>
      </c>
      <c r="W6165">
        <f>IF(TelcoData2[[#This Row],[Churn]]="Yes",1,0)</f>
        <v>0</v>
      </c>
      <c r="X6165" t="str">
        <f>IF(TelcoData2[[#This Row],[tenure]]&lt;=12,"0-12 Months",
IF(TelcoData2[[#This Row],[tenure]]&lt;=24,"13-24 Months",
IF(TelcoData2[[#This Row],[tenure]]&lt;=36,"25-36 Months",
IF(TelcoData2[[#This Row],[tenure]]&lt;=48,"37-48 Months",
IF(TelcoData2[[#This Row],[tenure]]&lt;=60,"49-60 Months",
"61-72 Months")))))</f>
        <v>13-24 Months</v>
      </c>
    </row>
    <row r="6166" spans="1:24" x14ac:dyDescent="0.3">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s="5">
        <v>3480.35</v>
      </c>
      <c r="U6166" t="s">
        <v>24</v>
      </c>
      <c r="V6166" s="5">
        <f>IFERROR(VALUE(TRIM(TelcoData2[[#This Row],[TotalCharges]])),"")</f>
        <v>3480.35</v>
      </c>
      <c r="W6166">
        <f>IF(TelcoData2[[#This Row],[Churn]]="Yes",1,0)</f>
        <v>0</v>
      </c>
      <c r="X6166" t="str">
        <f>IF(TelcoData2[[#This Row],[tenure]]&lt;=12,"0-12 Months",
IF(TelcoData2[[#This Row],[tenure]]&lt;=24,"13-24 Months",
IF(TelcoData2[[#This Row],[tenure]]&lt;=36,"25-36 Months",
IF(TelcoData2[[#This Row],[tenure]]&lt;=48,"37-48 Months",
IF(TelcoData2[[#This Row],[tenure]]&lt;=60,"49-60 Months",
"61-72 Months")))))</f>
        <v>37-48 Months</v>
      </c>
    </row>
    <row r="6167" spans="1:24" x14ac:dyDescent="0.3">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s="5">
        <v>293.85000000000002</v>
      </c>
      <c r="U6167" t="s">
        <v>24</v>
      </c>
      <c r="V6167" s="5">
        <f>IFERROR(VALUE(TRIM(TelcoData2[[#This Row],[TotalCharges]])),"")</f>
        <v>293.85000000000002</v>
      </c>
      <c r="W6167">
        <f>IF(TelcoData2[[#This Row],[Churn]]="Yes",1,0)</f>
        <v>0</v>
      </c>
      <c r="X6167" t="str">
        <f>IF(TelcoData2[[#This Row],[tenure]]&lt;=12,"0-12 Months",
IF(TelcoData2[[#This Row],[tenure]]&lt;=24,"13-24 Months",
IF(TelcoData2[[#This Row],[tenure]]&lt;=36,"25-36 Months",
IF(TelcoData2[[#This Row],[tenure]]&lt;=48,"37-48 Months",
IF(TelcoData2[[#This Row],[tenure]]&lt;=60,"49-60 Months",
"61-72 Months")))))</f>
        <v>0-12 Months</v>
      </c>
    </row>
    <row r="6168" spans="1:24" x14ac:dyDescent="0.3">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s="5">
        <v>3243.45</v>
      </c>
      <c r="U6168" t="s">
        <v>23</v>
      </c>
      <c r="V6168" s="5">
        <f>IFERROR(VALUE(TRIM(TelcoData2[[#This Row],[TotalCharges]])),"")</f>
        <v>3243.45</v>
      </c>
      <c r="W6168">
        <f>IF(TelcoData2[[#This Row],[Churn]]="Yes",1,0)</f>
        <v>1</v>
      </c>
      <c r="X6168" t="str">
        <f>IF(TelcoData2[[#This Row],[tenure]]&lt;=12,"0-12 Months",
IF(TelcoData2[[#This Row],[tenure]]&lt;=24,"13-24 Months",
IF(TelcoData2[[#This Row],[tenure]]&lt;=36,"25-36 Months",
IF(TelcoData2[[#This Row],[tenure]]&lt;=48,"37-48 Months",
IF(TelcoData2[[#This Row],[tenure]]&lt;=60,"49-60 Months",
"61-72 Months")))))</f>
        <v>25-36 Months</v>
      </c>
    </row>
    <row r="6169" spans="1:24" x14ac:dyDescent="0.3">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s="5">
        <v>4137.2</v>
      </c>
      <c r="U6169" t="s">
        <v>24</v>
      </c>
      <c r="V6169" s="5">
        <f>IFERROR(VALUE(TRIM(TelcoData2[[#This Row],[TotalCharges]])),"")</f>
        <v>4137.2</v>
      </c>
      <c r="W6169">
        <f>IF(TelcoData2[[#This Row],[Churn]]="Yes",1,0)</f>
        <v>0</v>
      </c>
      <c r="X6169" t="str">
        <f>IF(TelcoData2[[#This Row],[tenure]]&lt;=12,"0-12 Months",
IF(TelcoData2[[#This Row],[tenure]]&lt;=24,"13-24 Months",
IF(TelcoData2[[#This Row],[tenure]]&lt;=36,"25-36 Months",
IF(TelcoData2[[#This Row],[tenure]]&lt;=48,"37-48 Months",
IF(TelcoData2[[#This Row],[tenure]]&lt;=60,"49-60 Months",
"61-72 Months")))))</f>
        <v>37-48 Months</v>
      </c>
    </row>
    <row r="6170" spans="1:24" x14ac:dyDescent="0.3">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s="5">
        <v>79.25</v>
      </c>
      <c r="U6170" t="s">
        <v>23</v>
      </c>
      <c r="V6170" s="5">
        <f>IFERROR(VALUE(TRIM(TelcoData2[[#This Row],[TotalCharges]])),"")</f>
        <v>79.25</v>
      </c>
      <c r="W6170">
        <f>IF(TelcoData2[[#This Row],[Churn]]="Yes",1,0)</f>
        <v>1</v>
      </c>
      <c r="X6170" t="str">
        <f>IF(TelcoData2[[#This Row],[tenure]]&lt;=12,"0-12 Months",
IF(TelcoData2[[#This Row],[tenure]]&lt;=24,"13-24 Months",
IF(TelcoData2[[#This Row],[tenure]]&lt;=36,"25-36 Months",
IF(TelcoData2[[#This Row],[tenure]]&lt;=48,"37-48 Months",
IF(TelcoData2[[#This Row],[tenure]]&lt;=60,"49-60 Months",
"61-72 Months")))))</f>
        <v>0-12 Months</v>
      </c>
    </row>
    <row r="6171" spans="1:24" x14ac:dyDescent="0.3">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s="5">
        <v>44.9</v>
      </c>
      <c r="U6171" t="s">
        <v>23</v>
      </c>
      <c r="V6171" s="5">
        <f>IFERROR(VALUE(TRIM(TelcoData2[[#This Row],[TotalCharges]])),"")</f>
        <v>44.9</v>
      </c>
      <c r="W6171">
        <f>IF(TelcoData2[[#This Row],[Churn]]="Yes",1,0)</f>
        <v>1</v>
      </c>
      <c r="X6171" t="str">
        <f>IF(TelcoData2[[#This Row],[tenure]]&lt;=12,"0-12 Months",
IF(TelcoData2[[#This Row],[tenure]]&lt;=24,"13-24 Months",
IF(TelcoData2[[#This Row],[tenure]]&lt;=36,"25-36 Months",
IF(TelcoData2[[#This Row],[tenure]]&lt;=48,"37-48 Months",
IF(TelcoData2[[#This Row],[tenure]]&lt;=60,"49-60 Months",
"61-72 Months")))))</f>
        <v>0-12 Months</v>
      </c>
    </row>
    <row r="6172" spans="1:24" x14ac:dyDescent="0.3">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s="5">
        <v>19.399999999999999</v>
      </c>
      <c r="U6172" t="s">
        <v>24</v>
      </c>
      <c r="V6172" s="5">
        <f>IFERROR(VALUE(TRIM(TelcoData2[[#This Row],[TotalCharges]])),"")</f>
        <v>19.399999999999999</v>
      </c>
      <c r="W6172">
        <f>IF(TelcoData2[[#This Row],[Churn]]="Yes",1,0)</f>
        <v>0</v>
      </c>
      <c r="X6172" t="str">
        <f>IF(TelcoData2[[#This Row],[tenure]]&lt;=12,"0-12 Months",
IF(TelcoData2[[#This Row],[tenure]]&lt;=24,"13-24 Months",
IF(TelcoData2[[#This Row],[tenure]]&lt;=36,"25-36 Months",
IF(TelcoData2[[#This Row],[tenure]]&lt;=48,"37-48 Months",
IF(TelcoData2[[#This Row],[tenure]]&lt;=60,"49-60 Months",
"61-72 Months")))))</f>
        <v>0-12 Months</v>
      </c>
    </row>
    <row r="6173" spans="1:24" x14ac:dyDescent="0.3">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s="5">
        <v>5348.65</v>
      </c>
      <c r="U6173" t="s">
        <v>24</v>
      </c>
      <c r="V6173" s="5">
        <f>IFERROR(VALUE(TRIM(TelcoData2[[#This Row],[TotalCharges]])),"")</f>
        <v>5348.65</v>
      </c>
      <c r="W6173">
        <f>IF(TelcoData2[[#This Row],[Churn]]="Yes",1,0)</f>
        <v>0</v>
      </c>
      <c r="X6173" t="str">
        <f>IF(TelcoData2[[#This Row],[tenure]]&lt;=12,"0-12 Months",
IF(TelcoData2[[#This Row],[tenure]]&lt;=24,"13-24 Months",
IF(TelcoData2[[#This Row],[tenure]]&lt;=36,"25-36 Months",
IF(TelcoData2[[#This Row],[tenure]]&lt;=48,"37-48 Months",
IF(TelcoData2[[#This Row],[tenure]]&lt;=60,"49-60 Months",
"61-72 Months")))))</f>
        <v>49-60 Months</v>
      </c>
    </row>
    <row r="6174" spans="1:24" x14ac:dyDescent="0.3">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s="5">
        <v>659.65</v>
      </c>
      <c r="U6174" t="s">
        <v>23</v>
      </c>
      <c r="V6174" s="5">
        <f>IFERROR(VALUE(TRIM(TelcoData2[[#This Row],[TotalCharges]])),"")</f>
        <v>659.65</v>
      </c>
      <c r="W6174">
        <f>IF(TelcoData2[[#This Row],[Churn]]="Yes",1,0)</f>
        <v>1</v>
      </c>
      <c r="X6174" t="str">
        <f>IF(TelcoData2[[#This Row],[tenure]]&lt;=12,"0-12 Months",
IF(TelcoData2[[#This Row],[tenure]]&lt;=24,"13-24 Months",
IF(TelcoData2[[#This Row],[tenure]]&lt;=36,"25-36 Months",
IF(TelcoData2[[#This Row],[tenure]]&lt;=48,"37-48 Months",
IF(TelcoData2[[#This Row],[tenure]]&lt;=60,"49-60 Months",
"61-72 Months")))))</f>
        <v>0-12 Months</v>
      </c>
    </row>
    <row r="6175" spans="1:24" x14ac:dyDescent="0.3">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s="5">
        <v>3180.5</v>
      </c>
      <c r="U6175" t="s">
        <v>24</v>
      </c>
      <c r="V6175" s="5">
        <f>IFERROR(VALUE(TRIM(TelcoData2[[#This Row],[TotalCharges]])),"")</f>
        <v>3180.5</v>
      </c>
      <c r="W6175">
        <f>IF(TelcoData2[[#This Row],[Churn]]="Yes",1,0)</f>
        <v>0</v>
      </c>
      <c r="X6175" t="str">
        <f>IF(TelcoData2[[#This Row],[tenure]]&lt;=12,"0-12 Months",
IF(TelcoData2[[#This Row],[tenure]]&lt;=24,"13-24 Months",
IF(TelcoData2[[#This Row],[tenure]]&lt;=36,"25-36 Months",
IF(TelcoData2[[#This Row],[tenure]]&lt;=48,"37-48 Months",
IF(TelcoData2[[#This Row],[tenure]]&lt;=60,"49-60 Months",
"61-72 Months")))))</f>
        <v>25-36 Months</v>
      </c>
    </row>
    <row r="6176" spans="1:24" x14ac:dyDescent="0.3">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s="5">
        <v>118.5</v>
      </c>
      <c r="U6176" t="s">
        <v>23</v>
      </c>
      <c r="V6176" s="5">
        <f>IFERROR(VALUE(TRIM(TelcoData2[[#This Row],[TotalCharges]])),"")</f>
        <v>118.5</v>
      </c>
      <c r="W6176">
        <f>IF(TelcoData2[[#This Row],[Churn]]="Yes",1,0)</f>
        <v>1</v>
      </c>
      <c r="X6176" t="str">
        <f>IF(TelcoData2[[#This Row],[tenure]]&lt;=12,"0-12 Months",
IF(TelcoData2[[#This Row],[tenure]]&lt;=24,"13-24 Months",
IF(TelcoData2[[#This Row],[tenure]]&lt;=36,"25-36 Months",
IF(TelcoData2[[#This Row],[tenure]]&lt;=48,"37-48 Months",
IF(TelcoData2[[#This Row],[tenure]]&lt;=60,"49-60 Months",
"61-72 Months")))))</f>
        <v>0-12 Months</v>
      </c>
    </row>
    <row r="6177" spans="1:24" x14ac:dyDescent="0.3">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s="5">
        <v>3023.85</v>
      </c>
      <c r="U6177" t="s">
        <v>24</v>
      </c>
      <c r="V6177" s="5">
        <f>IFERROR(VALUE(TRIM(TelcoData2[[#This Row],[TotalCharges]])),"")</f>
        <v>3023.85</v>
      </c>
      <c r="W6177">
        <f>IF(TelcoData2[[#This Row],[Churn]]="Yes",1,0)</f>
        <v>0</v>
      </c>
      <c r="X6177" t="str">
        <f>IF(TelcoData2[[#This Row],[tenure]]&lt;=12,"0-12 Months",
IF(TelcoData2[[#This Row],[tenure]]&lt;=24,"13-24 Months",
IF(TelcoData2[[#This Row],[tenure]]&lt;=36,"25-36 Months",
IF(TelcoData2[[#This Row],[tenure]]&lt;=48,"37-48 Months",
IF(TelcoData2[[#This Row],[tenure]]&lt;=60,"49-60 Months",
"61-72 Months")))))</f>
        <v>25-36 Months</v>
      </c>
    </row>
    <row r="6178" spans="1:24" x14ac:dyDescent="0.3">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s="5">
        <v>3365.85</v>
      </c>
      <c r="U6178" t="s">
        <v>23</v>
      </c>
      <c r="V6178" s="5">
        <f>IFERROR(VALUE(TRIM(TelcoData2[[#This Row],[TotalCharges]])),"")</f>
        <v>3365.85</v>
      </c>
      <c r="W6178">
        <f>IF(TelcoData2[[#This Row],[Churn]]="Yes",1,0)</f>
        <v>1</v>
      </c>
      <c r="X6178" t="str">
        <f>IF(TelcoData2[[#This Row],[tenure]]&lt;=12,"0-12 Months",
IF(TelcoData2[[#This Row],[tenure]]&lt;=24,"13-24 Months",
IF(TelcoData2[[#This Row],[tenure]]&lt;=36,"25-36 Months",
IF(TelcoData2[[#This Row],[tenure]]&lt;=48,"37-48 Months",
IF(TelcoData2[[#This Row],[tenure]]&lt;=60,"49-60 Months",
"61-72 Months")))))</f>
        <v>37-48 Months</v>
      </c>
    </row>
    <row r="6179" spans="1:24" x14ac:dyDescent="0.3">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s="5">
        <v>195.3</v>
      </c>
      <c r="U6179" t="s">
        <v>23</v>
      </c>
      <c r="V6179" s="5">
        <f>IFERROR(VALUE(TRIM(TelcoData2[[#This Row],[TotalCharges]])),"")</f>
        <v>195.3</v>
      </c>
      <c r="W6179">
        <f>IF(TelcoData2[[#This Row],[Churn]]="Yes",1,0)</f>
        <v>1</v>
      </c>
      <c r="X6179" t="str">
        <f>IF(TelcoData2[[#This Row],[tenure]]&lt;=12,"0-12 Months",
IF(TelcoData2[[#This Row],[tenure]]&lt;=24,"13-24 Months",
IF(TelcoData2[[#This Row],[tenure]]&lt;=36,"25-36 Months",
IF(TelcoData2[[#This Row],[tenure]]&lt;=48,"37-48 Months",
IF(TelcoData2[[#This Row],[tenure]]&lt;=60,"49-60 Months",
"61-72 Months")))))</f>
        <v>0-12 Months</v>
      </c>
    </row>
    <row r="6180" spans="1:24" x14ac:dyDescent="0.3">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s="5">
        <v>1031.0999999999999</v>
      </c>
      <c r="U6180" t="s">
        <v>24</v>
      </c>
      <c r="V6180" s="5">
        <f>IFERROR(VALUE(TRIM(TelcoData2[[#This Row],[TotalCharges]])),"")</f>
        <v>1031.0999999999999</v>
      </c>
      <c r="W6180">
        <f>IF(TelcoData2[[#This Row],[Churn]]="Yes",1,0)</f>
        <v>0</v>
      </c>
      <c r="X6180" t="str">
        <f>IF(TelcoData2[[#This Row],[tenure]]&lt;=12,"0-12 Months",
IF(TelcoData2[[#This Row],[tenure]]&lt;=24,"13-24 Months",
IF(TelcoData2[[#This Row],[tenure]]&lt;=36,"25-36 Months",
IF(TelcoData2[[#This Row],[tenure]]&lt;=48,"37-48 Months",
IF(TelcoData2[[#This Row],[tenure]]&lt;=60,"49-60 Months",
"61-72 Months")))))</f>
        <v>49-60 Months</v>
      </c>
    </row>
    <row r="6181" spans="1:24" x14ac:dyDescent="0.3">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s="5">
        <v>997.65</v>
      </c>
      <c r="U6181" t="s">
        <v>23</v>
      </c>
      <c r="V6181" s="5">
        <f>IFERROR(VALUE(TRIM(TelcoData2[[#This Row],[TotalCharges]])),"")</f>
        <v>997.65</v>
      </c>
      <c r="W6181">
        <f>IF(TelcoData2[[#This Row],[Churn]]="Yes",1,0)</f>
        <v>1</v>
      </c>
      <c r="X6181" t="str">
        <f>IF(TelcoData2[[#This Row],[tenure]]&lt;=12,"0-12 Months",
IF(TelcoData2[[#This Row],[tenure]]&lt;=24,"13-24 Months",
IF(TelcoData2[[#This Row],[tenure]]&lt;=36,"25-36 Months",
IF(TelcoData2[[#This Row],[tenure]]&lt;=48,"37-48 Months",
IF(TelcoData2[[#This Row],[tenure]]&lt;=60,"49-60 Months",
"61-72 Months")))))</f>
        <v>0-12 Months</v>
      </c>
    </row>
    <row r="6182" spans="1:24" x14ac:dyDescent="0.3">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s="5">
        <v>6471.85</v>
      </c>
      <c r="U6182" t="s">
        <v>24</v>
      </c>
      <c r="V6182" s="5">
        <f>IFERROR(VALUE(TRIM(TelcoData2[[#This Row],[TotalCharges]])),"")</f>
        <v>6471.85</v>
      </c>
      <c r="W6182">
        <f>IF(TelcoData2[[#This Row],[Churn]]="Yes",1,0)</f>
        <v>0</v>
      </c>
      <c r="X6182" t="str">
        <f>IF(TelcoData2[[#This Row],[tenure]]&lt;=12,"0-12 Months",
IF(TelcoData2[[#This Row],[tenure]]&lt;=24,"13-24 Months",
IF(TelcoData2[[#This Row],[tenure]]&lt;=36,"25-36 Months",
IF(TelcoData2[[#This Row],[tenure]]&lt;=48,"37-48 Months",
IF(TelcoData2[[#This Row],[tenure]]&lt;=60,"49-60 Months",
"61-72 Months")))))</f>
        <v>61-72 Months</v>
      </c>
    </row>
    <row r="6183" spans="1:24" x14ac:dyDescent="0.3">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s="5">
        <v>6241.35</v>
      </c>
      <c r="U6183" t="s">
        <v>24</v>
      </c>
      <c r="V6183" s="5">
        <f>IFERROR(VALUE(TRIM(TelcoData2[[#This Row],[TotalCharges]])),"")</f>
        <v>6241.35</v>
      </c>
      <c r="W6183">
        <f>IF(TelcoData2[[#This Row],[Churn]]="Yes",1,0)</f>
        <v>0</v>
      </c>
      <c r="X6183" t="str">
        <f>IF(TelcoData2[[#This Row],[tenure]]&lt;=12,"0-12 Months",
IF(TelcoData2[[#This Row],[tenure]]&lt;=24,"13-24 Months",
IF(TelcoData2[[#This Row],[tenure]]&lt;=36,"25-36 Months",
IF(TelcoData2[[#This Row],[tenure]]&lt;=48,"37-48 Months",
IF(TelcoData2[[#This Row],[tenure]]&lt;=60,"49-60 Months",
"61-72 Months")))))</f>
        <v>61-72 Months</v>
      </c>
    </row>
    <row r="6184" spans="1:24" x14ac:dyDescent="0.3">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s="5">
        <v>6501.35</v>
      </c>
      <c r="U6184" t="s">
        <v>24</v>
      </c>
      <c r="V6184" s="5">
        <f>IFERROR(VALUE(TRIM(TelcoData2[[#This Row],[TotalCharges]])),"")</f>
        <v>6501.35</v>
      </c>
      <c r="W6184">
        <f>IF(TelcoData2[[#This Row],[Churn]]="Yes",1,0)</f>
        <v>0</v>
      </c>
      <c r="X6184" t="str">
        <f>IF(TelcoData2[[#This Row],[tenure]]&lt;=12,"0-12 Months",
IF(TelcoData2[[#This Row],[tenure]]&lt;=24,"13-24 Months",
IF(TelcoData2[[#This Row],[tenure]]&lt;=36,"25-36 Months",
IF(TelcoData2[[#This Row],[tenure]]&lt;=48,"37-48 Months",
IF(TelcoData2[[#This Row],[tenure]]&lt;=60,"49-60 Months",
"61-72 Months")))))</f>
        <v>61-72 Months</v>
      </c>
    </row>
    <row r="6185" spans="1:24" x14ac:dyDescent="0.3">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s="5">
        <v>2317.1</v>
      </c>
      <c r="U6185" t="s">
        <v>24</v>
      </c>
      <c r="V6185" s="5">
        <f>IFERROR(VALUE(TRIM(TelcoData2[[#This Row],[TotalCharges]])),"")</f>
        <v>2317.1</v>
      </c>
      <c r="W6185">
        <f>IF(TelcoData2[[#This Row],[Churn]]="Yes",1,0)</f>
        <v>0</v>
      </c>
      <c r="X6185" t="str">
        <f>IF(TelcoData2[[#This Row],[tenure]]&lt;=12,"0-12 Months",
IF(TelcoData2[[#This Row],[tenure]]&lt;=24,"13-24 Months",
IF(TelcoData2[[#This Row],[tenure]]&lt;=36,"25-36 Months",
IF(TelcoData2[[#This Row],[tenure]]&lt;=48,"37-48 Months",
IF(TelcoData2[[#This Row],[tenure]]&lt;=60,"49-60 Months",
"61-72 Months")))))</f>
        <v>37-48 Months</v>
      </c>
    </row>
    <row r="6186" spans="1:24" x14ac:dyDescent="0.3">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s="5">
        <v>2237.5500000000002</v>
      </c>
      <c r="U6186" t="s">
        <v>24</v>
      </c>
      <c r="V6186" s="5">
        <f>IFERROR(VALUE(TRIM(TelcoData2[[#This Row],[TotalCharges]])),"")</f>
        <v>2237.5500000000002</v>
      </c>
      <c r="W6186">
        <f>IF(TelcoData2[[#This Row],[Churn]]="Yes",1,0)</f>
        <v>0</v>
      </c>
      <c r="X6186" t="str">
        <f>IF(TelcoData2[[#This Row],[tenure]]&lt;=12,"0-12 Months",
IF(TelcoData2[[#This Row],[tenure]]&lt;=24,"13-24 Months",
IF(TelcoData2[[#This Row],[tenure]]&lt;=36,"25-36 Months",
IF(TelcoData2[[#This Row],[tenure]]&lt;=48,"37-48 Months",
IF(TelcoData2[[#This Row],[tenure]]&lt;=60,"49-60 Months",
"61-72 Months")))))</f>
        <v>37-48 Months</v>
      </c>
    </row>
    <row r="6187" spans="1:24" x14ac:dyDescent="0.3">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s="5">
        <v>5231.3</v>
      </c>
      <c r="U6187" t="s">
        <v>24</v>
      </c>
      <c r="V6187" s="5">
        <f>IFERROR(VALUE(TRIM(TelcoData2[[#This Row],[TotalCharges]])),"")</f>
        <v>5231.3</v>
      </c>
      <c r="W6187">
        <f>IF(TelcoData2[[#This Row],[Churn]]="Yes",1,0)</f>
        <v>0</v>
      </c>
      <c r="X6187" t="str">
        <f>IF(TelcoData2[[#This Row],[tenure]]&lt;=12,"0-12 Months",
IF(TelcoData2[[#This Row],[tenure]]&lt;=24,"13-24 Months",
IF(TelcoData2[[#This Row],[tenure]]&lt;=36,"25-36 Months",
IF(TelcoData2[[#This Row],[tenure]]&lt;=48,"37-48 Months",
IF(TelcoData2[[#This Row],[tenure]]&lt;=60,"49-60 Months",
"61-72 Months")))))</f>
        <v>49-60 Months</v>
      </c>
    </row>
    <row r="6188" spans="1:24" x14ac:dyDescent="0.3">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s="5">
        <v>5275.8</v>
      </c>
      <c r="U6188" t="s">
        <v>23</v>
      </c>
      <c r="V6188" s="5">
        <f>IFERROR(VALUE(TRIM(TelcoData2[[#This Row],[TotalCharges]])),"")</f>
        <v>5275.8</v>
      </c>
      <c r="W6188">
        <f>IF(TelcoData2[[#This Row],[Churn]]="Yes",1,0)</f>
        <v>1</v>
      </c>
      <c r="X6188" t="str">
        <f>IF(TelcoData2[[#This Row],[tenure]]&lt;=12,"0-12 Months",
IF(TelcoData2[[#This Row],[tenure]]&lt;=24,"13-24 Months",
IF(TelcoData2[[#This Row],[tenure]]&lt;=36,"25-36 Months",
IF(TelcoData2[[#This Row],[tenure]]&lt;=48,"37-48 Months",
IF(TelcoData2[[#This Row],[tenure]]&lt;=60,"49-60 Months",
"61-72 Months")))))</f>
        <v>37-48 Months</v>
      </c>
    </row>
    <row r="6189" spans="1:24" x14ac:dyDescent="0.3">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s="5">
        <v>165.5</v>
      </c>
      <c r="U6189" t="s">
        <v>24</v>
      </c>
      <c r="V6189" s="5">
        <f>IFERROR(VALUE(TRIM(TelcoData2[[#This Row],[TotalCharges]])),"")</f>
        <v>165.5</v>
      </c>
      <c r="W6189">
        <f>IF(TelcoData2[[#This Row],[Churn]]="Yes",1,0)</f>
        <v>0</v>
      </c>
      <c r="X6189" t="str">
        <f>IF(TelcoData2[[#This Row],[tenure]]&lt;=12,"0-12 Months",
IF(TelcoData2[[#This Row],[tenure]]&lt;=24,"13-24 Months",
IF(TelcoData2[[#This Row],[tenure]]&lt;=36,"25-36 Months",
IF(TelcoData2[[#This Row],[tenure]]&lt;=48,"37-48 Months",
IF(TelcoData2[[#This Row],[tenure]]&lt;=60,"49-60 Months",
"61-72 Months")))))</f>
        <v>0-12 Months</v>
      </c>
    </row>
    <row r="6190" spans="1:24" x14ac:dyDescent="0.3">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s="5">
        <v>358.5</v>
      </c>
      <c r="U6190" t="s">
        <v>24</v>
      </c>
      <c r="V6190" s="5">
        <f>IFERROR(VALUE(TRIM(TelcoData2[[#This Row],[TotalCharges]])),"")</f>
        <v>358.5</v>
      </c>
      <c r="W6190">
        <f>IF(TelcoData2[[#This Row],[Churn]]="Yes",1,0)</f>
        <v>0</v>
      </c>
      <c r="X6190" t="str">
        <f>IF(TelcoData2[[#This Row],[tenure]]&lt;=12,"0-12 Months",
IF(TelcoData2[[#This Row],[tenure]]&lt;=24,"13-24 Months",
IF(TelcoData2[[#This Row],[tenure]]&lt;=36,"25-36 Months",
IF(TelcoData2[[#This Row],[tenure]]&lt;=48,"37-48 Months",
IF(TelcoData2[[#This Row],[tenure]]&lt;=60,"49-60 Months",
"61-72 Months")))))</f>
        <v>13-24 Months</v>
      </c>
    </row>
    <row r="6191" spans="1:24" x14ac:dyDescent="0.3">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s="5">
        <v>6614.9</v>
      </c>
      <c r="U6191" t="s">
        <v>24</v>
      </c>
      <c r="V6191" s="5">
        <f>IFERROR(VALUE(TRIM(TelcoData2[[#This Row],[TotalCharges]])),"")</f>
        <v>6614.9</v>
      </c>
      <c r="W6191">
        <f>IF(TelcoData2[[#This Row],[Churn]]="Yes",1,0)</f>
        <v>0</v>
      </c>
      <c r="X6191" t="str">
        <f>IF(TelcoData2[[#This Row],[tenure]]&lt;=12,"0-12 Months",
IF(TelcoData2[[#This Row],[tenure]]&lt;=24,"13-24 Months",
IF(TelcoData2[[#This Row],[tenure]]&lt;=36,"25-36 Months",
IF(TelcoData2[[#This Row],[tenure]]&lt;=48,"37-48 Months",
IF(TelcoData2[[#This Row],[tenure]]&lt;=60,"49-60 Months",
"61-72 Months")))))</f>
        <v>61-72 Months</v>
      </c>
    </row>
    <row r="6192" spans="1:24" x14ac:dyDescent="0.3">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s="5">
        <v>80.5</v>
      </c>
      <c r="U6192" t="s">
        <v>23</v>
      </c>
      <c r="V6192" s="5">
        <f>IFERROR(VALUE(TRIM(TelcoData2[[#This Row],[TotalCharges]])),"")</f>
        <v>80.5</v>
      </c>
      <c r="W6192">
        <f>IF(TelcoData2[[#This Row],[Churn]]="Yes",1,0)</f>
        <v>1</v>
      </c>
      <c r="X6192" t="str">
        <f>IF(TelcoData2[[#This Row],[tenure]]&lt;=12,"0-12 Months",
IF(TelcoData2[[#This Row],[tenure]]&lt;=24,"13-24 Months",
IF(TelcoData2[[#This Row],[tenure]]&lt;=36,"25-36 Months",
IF(TelcoData2[[#This Row],[tenure]]&lt;=48,"37-48 Months",
IF(TelcoData2[[#This Row],[tenure]]&lt;=60,"49-60 Months",
"61-72 Months")))))</f>
        <v>0-12 Months</v>
      </c>
    </row>
    <row r="6193" spans="1:24" x14ac:dyDescent="0.3">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s="5">
        <v>2421.75</v>
      </c>
      <c r="U6193" t="s">
        <v>24</v>
      </c>
      <c r="V6193" s="5">
        <f>IFERROR(VALUE(TRIM(TelcoData2[[#This Row],[TotalCharges]])),"")</f>
        <v>2421.75</v>
      </c>
      <c r="W6193">
        <f>IF(TelcoData2[[#This Row],[Churn]]="Yes",1,0)</f>
        <v>0</v>
      </c>
      <c r="X6193" t="str">
        <f>IF(TelcoData2[[#This Row],[tenure]]&lt;=12,"0-12 Months",
IF(TelcoData2[[#This Row],[tenure]]&lt;=24,"13-24 Months",
IF(TelcoData2[[#This Row],[tenure]]&lt;=36,"25-36 Months",
IF(TelcoData2[[#This Row],[tenure]]&lt;=48,"37-48 Months",
IF(TelcoData2[[#This Row],[tenure]]&lt;=60,"49-60 Months",
"61-72 Months")))))</f>
        <v>37-48 Months</v>
      </c>
    </row>
    <row r="6194" spans="1:24" x14ac:dyDescent="0.3">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s="5">
        <v>1294.5999999999999</v>
      </c>
      <c r="U6194" t="s">
        <v>24</v>
      </c>
      <c r="V6194" s="5">
        <f>IFERROR(VALUE(TRIM(TelcoData2[[#This Row],[TotalCharges]])),"")</f>
        <v>1294.5999999999999</v>
      </c>
      <c r="W6194">
        <f>IF(TelcoData2[[#This Row],[Churn]]="Yes",1,0)</f>
        <v>0</v>
      </c>
      <c r="X6194" t="str">
        <f>IF(TelcoData2[[#This Row],[tenure]]&lt;=12,"0-12 Months",
IF(TelcoData2[[#This Row],[tenure]]&lt;=24,"13-24 Months",
IF(TelcoData2[[#This Row],[tenure]]&lt;=36,"25-36 Months",
IF(TelcoData2[[#This Row],[tenure]]&lt;=48,"37-48 Months",
IF(TelcoData2[[#This Row],[tenure]]&lt;=60,"49-60 Months",
"61-72 Months")))))</f>
        <v>13-24 Months</v>
      </c>
    </row>
    <row r="6195" spans="1:24" x14ac:dyDescent="0.3">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s="5">
        <v>1299.0999999999999</v>
      </c>
      <c r="U6195" t="s">
        <v>24</v>
      </c>
      <c r="V6195" s="5">
        <f>IFERROR(VALUE(TRIM(TelcoData2[[#This Row],[TotalCharges]])),"")</f>
        <v>1299.0999999999999</v>
      </c>
      <c r="W6195">
        <f>IF(TelcoData2[[#This Row],[Churn]]="Yes",1,0)</f>
        <v>0</v>
      </c>
      <c r="X6195" t="str">
        <f>IF(TelcoData2[[#This Row],[tenure]]&lt;=12,"0-12 Months",
IF(TelcoData2[[#This Row],[tenure]]&lt;=24,"13-24 Months",
IF(TelcoData2[[#This Row],[tenure]]&lt;=36,"25-36 Months",
IF(TelcoData2[[#This Row],[tenure]]&lt;=48,"37-48 Months",
IF(TelcoData2[[#This Row],[tenure]]&lt;=60,"49-60 Months",
"61-72 Months")))))</f>
        <v>13-24 Months</v>
      </c>
    </row>
    <row r="6196" spans="1:24" x14ac:dyDescent="0.3">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s="5">
        <v>5733.4</v>
      </c>
      <c r="U6196" t="s">
        <v>24</v>
      </c>
      <c r="V6196" s="5">
        <f>IFERROR(VALUE(TRIM(TelcoData2[[#This Row],[TotalCharges]])),"")</f>
        <v>5733.4</v>
      </c>
      <c r="W6196">
        <f>IF(TelcoData2[[#This Row],[Churn]]="Yes",1,0)</f>
        <v>0</v>
      </c>
      <c r="X6196" t="str">
        <f>IF(TelcoData2[[#This Row],[tenure]]&lt;=12,"0-12 Months",
IF(TelcoData2[[#This Row],[tenure]]&lt;=24,"13-24 Months",
IF(TelcoData2[[#This Row],[tenure]]&lt;=36,"25-36 Months",
IF(TelcoData2[[#This Row],[tenure]]&lt;=48,"37-48 Months",
IF(TelcoData2[[#This Row],[tenure]]&lt;=60,"49-60 Months",
"61-72 Months")))))</f>
        <v>61-72 Months</v>
      </c>
    </row>
    <row r="6197" spans="1:24" x14ac:dyDescent="0.3">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s="5">
        <v>305.55</v>
      </c>
      <c r="U6197" t="s">
        <v>23</v>
      </c>
      <c r="V6197" s="5">
        <f>IFERROR(VALUE(TRIM(TelcoData2[[#This Row],[TotalCharges]])),"")</f>
        <v>305.55</v>
      </c>
      <c r="W6197">
        <f>IF(TelcoData2[[#This Row],[Churn]]="Yes",1,0)</f>
        <v>1</v>
      </c>
      <c r="X6197" t="str">
        <f>IF(TelcoData2[[#This Row],[tenure]]&lt;=12,"0-12 Months",
IF(TelcoData2[[#This Row],[tenure]]&lt;=24,"13-24 Months",
IF(TelcoData2[[#This Row],[tenure]]&lt;=36,"25-36 Months",
IF(TelcoData2[[#This Row],[tenure]]&lt;=48,"37-48 Months",
IF(TelcoData2[[#This Row],[tenure]]&lt;=60,"49-60 Months",
"61-72 Months")))))</f>
        <v>0-12 Months</v>
      </c>
    </row>
    <row r="6198" spans="1:24" x14ac:dyDescent="0.3">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s="5">
        <v>7430.75</v>
      </c>
      <c r="U6198" t="s">
        <v>24</v>
      </c>
      <c r="V6198" s="5">
        <f>IFERROR(VALUE(TRIM(TelcoData2[[#This Row],[TotalCharges]])),"")</f>
        <v>7430.75</v>
      </c>
      <c r="W6198">
        <f>IF(TelcoData2[[#This Row],[Churn]]="Yes",1,0)</f>
        <v>0</v>
      </c>
      <c r="X6198" t="str">
        <f>IF(TelcoData2[[#This Row],[tenure]]&lt;=12,"0-12 Months",
IF(TelcoData2[[#This Row],[tenure]]&lt;=24,"13-24 Months",
IF(TelcoData2[[#This Row],[tenure]]&lt;=36,"25-36 Months",
IF(TelcoData2[[#This Row],[tenure]]&lt;=48,"37-48 Months",
IF(TelcoData2[[#This Row],[tenure]]&lt;=60,"49-60 Months",
"61-72 Months")))))</f>
        <v>61-72 Months</v>
      </c>
    </row>
    <row r="6199" spans="1:24" x14ac:dyDescent="0.3">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s="5">
        <v>900.5</v>
      </c>
      <c r="U6199" t="s">
        <v>23</v>
      </c>
      <c r="V6199" s="5">
        <f>IFERROR(VALUE(TRIM(TelcoData2[[#This Row],[TotalCharges]])),"")</f>
        <v>900.5</v>
      </c>
      <c r="W6199">
        <f>IF(TelcoData2[[#This Row],[Churn]]="Yes",1,0)</f>
        <v>1</v>
      </c>
      <c r="X6199" t="str">
        <f>IF(TelcoData2[[#This Row],[tenure]]&lt;=12,"0-12 Months",
IF(TelcoData2[[#This Row],[tenure]]&lt;=24,"13-24 Months",
IF(TelcoData2[[#This Row],[tenure]]&lt;=36,"25-36 Months",
IF(TelcoData2[[#This Row],[tenure]]&lt;=48,"37-48 Months",
IF(TelcoData2[[#This Row],[tenure]]&lt;=60,"49-60 Months",
"61-72 Months")))))</f>
        <v>13-24 Months</v>
      </c>
    </row>
    <row r="6200" spans="1:24" x14ac:dyDescent="0.3">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s="5">
        <v>630.6</v>
      </c>
      <c r="U6200" t="s">
        <v>24</v>
      </c>
      <c r="V6200" s="5">
        <f>IFERROR(VALUE(TRIM(TelcoData2[[#This Row],[TotalCharges]])),"")</f>
        <v>630.6</v>
      </c>
      <c r="W6200">
        <f>IF(TelcoData2[[#This Row],[Churn]]="Yes",1,0)</f>
        <v>0</v>
      </c>
      <c r="X6200" t="str">
        <f>IF(TelcoData2[[#This Row],[tenure]]&lt;=12,"0-12 Months",
IF(TelcoData2[[#This Row],[tenure]]&lt;=24,"13-24 Months",
IF(TelcoData2[[#This Row],[tenure]]&lt;=36,"25-36 Months",
IF(TelcoData2[[#This Row],[tenure]]&lt;=48,"37-48 Months",
IF(TelcoData2[[#This Row],[tenure]]&lt;=60,"49-60 Months",
"61-72 Months")))))</f>
        <v>25-36 Months</v>
      </c>
    </row>
    <row r="6201" spans="1:24" x14ac:dyDescent="0.3">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s="5">
        <v>3856.75</v>
      </c>
      <c r="U6201" t="s">
        <v>23</v>
      </c>
      <c r="V6201" s="5">
        <f>IFERROR(VALUE(TRIM(TelcoData2[[#This Row],[TotalCharges]])),"")</f>
        <v>3856.75</v>
      </c>
      <c r="W6201">
        <f>IF(TelcoData2[[#This Row],[Churn]]="Yes",1,0)</f>
        <v>1</v>
      </c>
      <c r="X6201" t="str">
        <f>IF(TelcoData2[[#This Row],[tenure]]&lt;=12,"0-12 Months",
IF(TelcoData2[[#This Row],[tenure]]&lt;=24,"13-24 Months",
IF(TelcoData2[[#This Row],[tenure]]&lt;=36,"25-36 Months",
IF(TelcoData2[[#This Row],[tenure]]&lt;=48,"37-48 Months",
IF(TelcoData2[[#This Row],[tenure]]&lt;=60,"49-60 Months",
"61-72 Months")))))</f>
        <v>37-48 Months</v>
      </c>
    </row>
    <row r="6202" spans="1:24" x14ac:dyDescent="0.3">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s="5">
        <v>1222.6500000000001</v>
      </c>
      <c r="U6202" t="s">
        <v>24</v>
      </c>
      <c r="V6202" s="5">
        <f>IFERROR(VALUE(TRIM(TelcoData2[[#This Row],[TotalCharges]])),"")</f>
        <v>1222.6500000000001</v>
      </c>
      <c r="W6202">
        <f>IF(TelcoData2[[#This Row],[Churn]]="Yes",1,0)</f>
        <v>0</v>
      </c>
      <c r="X6202" t="str">
        <f>IF(TelcoData2[[#This Row],[tenure]]&lt;=12,"0-12 Months",
IF(TelcoData2[[#This Row],[tenure]]&lt;=24,"13-24 Months",
IF(TelcoData2[[#This Row],[tenure]]&lt;=36,"25-36 Months",
IF(TelcoData2[[#This Row],[tenure]]&lt;=48,"37-48 Months",
IF(TelcoData2[[#This Row],[tenure]]&lt;=60,"49-60 Months",
"61-72 Months")))))</f>
        <v>49-60 Months</v>
      </c>
    </row>
    <row r="6203" spans="1:24" x14ac:dyDescent="0.3">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s="5">
        <v>374.8</v>
      </c>
      <c r="U6203" t="s">
        <v>24</v>
      </c>
      <c r="V6203" s="5">
        <f>IFERROR(VALUE(TRIM(TelcoData2[[#This Row],[TotalCharges]])),"")</f>
        <v>374.8</v>
      </c>
      <c r="W6203">
        <f>IF(TelcoData2[[#This Row],[Churn]]="Yes",1,0)</f>
        <v>0</v>
      </c>
      <c r="X6203" t="str">
        <f>IF(TelcoData2[[#This Row],[tenure]]&lt;=12,"0-12 Months",
IF(TelcoData2[[#This Row],[tenure]]&lt;=24,"13-24 Months",
IF(TelcoData2[[#This Row],[tenure]]&lt;=36,"25-36 Months",
IF(TelcoData2[[#This Row],[tenure]]&lt;=48,"37-48 Months",
IF(TelcoData2[[#This Row],[tenure]]&lt;=60,"49-60 Months",
"61-72 Months")))))</f>
        <v>0-12 Months</v>
      </c>
    </row>
    <row r="6204" spans="1:24" x14ac:dyDescent="0.3">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s="5">
        <v>1625</v>
      </c>
      <c r="U6204" t="s">
        <v>23</v>
      </c>
      <c r="V6204" s="5">
        <f>IFERROR(VALUE(TRIM(TelcoData2[[#This Row],[TotalCharges]])),"")</f>
        <v>1625</v>
      </c>
      <c r="W6204">
        <f>IF(TelcoData2[[#This Row],[Churn]]="Yes",1,0)</f>
        <v>1</v>
      </c>
      <c r="X6204" t="str">
        <f>IF(TelcoData2[[#This Row],[tenure]]&lt;=12,"0-12 Months",
IF(TelcoData2[[#This Row],[tenure]]&lt;=24,"13-24 Months",
IF(TelcoData2[[#This Row],[tenure]]&lt;=36,"25-36 Months",
IF(TelcoData2[[#This Row],[tenure]]&lt;=48,"37-48 Months",
IF(TelcoData2[[#This Row],[tenure]]&lt;=60,"49-60 Months",
"61-72 Months")))))</f>
        <v>13-24 Months</v>
      </c>
    </row>
    <row r="6205" spans="1:24" x14ac:dyDescent="0.3">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s="5">
        <v>7234.8</v>
      </c>
      <c r="U6205" t="s">
        <v>24</v>
      </c>
      <c r="V6205" s="5">
        <f>IFERROR(VALUE(TRIM(TelcoData2[[#This Row],[TotalCharges]])),"")</f>
        <v>7234.8</v>
      </c>
      <c r="W6205">
        <f>IF(TelcoData2[[#This Row],[Churn]]="Yes",1,0)</f>
        <v>0</v>
      </c>
      <c r="X6205" t="str">
        <f>IF(TelcoData2[[#This Row],[tenure]]&lt;=12,"0-12 Months",
IF(TelcoData2[[#This Row],[tenure]]&lt;=24,"13-24 Months",
IF(TelcoData2[[#This Row],[tenure]]&lt;=36,"25-36 Months",
IF(TelcoData2[[#This Row],[tenure]]&lt;=48,"37-48 Months",
IF(TelcoData2[[#This Row],[tenure]]&lt;=60,"49-60 Months",
"61-72 Months")))))</f>
        <v>61-72 Months</v>
      </c>
    </row>
    <row r="6206" spans="1:24" x14ac:dyDescent="0.3">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s="5">
        <v>331.85</v>
      </c>
      <c r="U6206" t="s">
        <v>24</v>
      </c>
      <c r="V6206" s="5">
        <f>IFERROR(VALUE(TRIM(TelcoData2[[#This Row],[TotalCharges]])),"")</f>
        <v>331.85</v>
      </c>
      <c r="W6206">
        <f>IF(TelcoData2[[#This Row],[Churn]]="Yes",1,0)</f>
        <v>0</v>
      </c>
      <c r="X6206" t="str">
        <f>IF(TelcoData2[[#This Row],[tenure]]&lt;=12,"0-12 Months",
IF(TelcoData2[[#This Row],[tenure]]&lt;=24,"13-24 Months",
IF(TelcoData2[[#This Row],[tenure]]&lt;=36,"25-36 Months",
IF(TelcoData2[[#This Row],[tenure]]&lt;=48,"37-48 Months",
IF(TelcoData2[[#This Row],[tenure]]&lt;=60,"49-60 Months",
"61-72 Months")))))</f>
        <v>13-24 Months</v>
      </c>
    </row>
    <row r="6207" spans="1:24" x14ac:dyDescent="0.3">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s="5">
        <v>3959.35</v>
      </c>
      <c r="U6207" t="s">
        <v>23</v>
      </c>
      <c r="V6207" s="5">
        <f>IFERROR(VALUE(TRIM(TelcoData2[[#This Row],[TotalCharges]])),"")</f>
        <v>3959.35</v>
      </c>
      <c r="W6207">
        <f>IF(TelcoData2[[#This Row],[Churn]]="Yes",1,0)</f>
        <v>1</v>
      </c>
      <c r="X6207" t="str">
        <f>IF(TelcoData2[[#This Row],[tenure]]&lt;=12,"0-12 Months",
IF(TelcoData2[[#This Row],[tenure]]&lt;=24,"13-24 Months",
IF(TelcoData2[[#This Row],[tenure]]&lt;=36,"25-36 Months",
IF(TelcoData2[[#This Row],[tenure]]&lt;=48,"37-48 Months",
IF(TelcoData2[[#This Row],[tenure]]&lt;=60,"49-60 Months",
"61-72 Months")))))</f>
        <v>37-48 Months</v>
      </c>
    </row>
    <row r="6208" spans="1:24" x14ac:dyDescent="0.3">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s="5">
        <v>5088.3999999999996</v>
      </c>
      <c r="U6208" t="s">
        <v>24</v>
      </c>
      <c r="V6208" s="5">
        <f>IFERROR(VALUE(TRIM(TelcoData2[[#This Row],[TotalCharges]])),"")</f>
        <v>5088.3999999999996</v>
      </c>
      <c r="W6208">
        <f>IF(TelcoData2[[#This Row],[Churn]]="Yes",1,0)</f>
        <v>0</v>
      </c>
      <c r="X6208" t="str">
        <f>IF(TelcoData2[[#This Row],[tenure]]&lt;=12,"0-12 Months",
IF(TelcoData2[[#This Row],[tenure]]&lt;=24,"13-24 Months",
IF(TelcoData2[[#This Row],[tenure]]&lt;=36,"25-36 Months",
IF(TelcoData2[[#This Row],[tenure]]&lt;=48,"37-48 Months",
IF(TelcoData2[[#This Row],[tenure]]&lt;=60,"49-60 Months",
"61-72 Months")))))</f>
        <v>49-60 Months</v>
      </c>
    </row>
    <row r="6209" spans="1:24" x14ac:dyDescent="0.3">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s="5">
        <v>3969.4</v>
      </c>
      <c r="U6209" t="s">
        <v>23</v>
      </c>
      <c r="V6209" s="5">
        <f>IFERROR(VALUE(TRIM(TelcoData2[[#This Row],[TotalCharges]])),"")</f>
        <v>3969.4</v>
      </c>
      <c r="W6209">
        <f>IF(TelcoData2[[#This Row],[Churn]]="Yes",1,0)</f>
        <v>1</v>
      </c>
      <c r="X6209" t="str">
        <f>IF(TelcoData2[[#This Row],[tenure]]&lt;=12,"0-12 Months",
IF(TelcoData2[[#This Row],[tenure]]&lt;=24,"13-24 Months",
IF(TelcoData2[[#This Row],[tenure]]&lt;=36,"25-36 Months",
IF(TelcoData2[[#This Row],[tenure]]&lt;=48,"37-48 Months",
IF(TelcoData2[[#This Row],[tenure]]&lt;=60,"49-60 Months",
"61-72 Months")))))</f>
        <v>37-48 Months</v>
      </c>
    </row>
    <row r="6210" spans="1:24" x14ac:dyDescent="0.3">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s="5">
        <v>4860.8500000000004</v>
      </c>
      <c r="U6210" t="s">
        <v>24</v>
      </c>
      <c r="V6210" s="5">
        <f>IFERROR(VALUE(TRIM(TelcoData2[[#This Row],[TotalCharges]])),"")</f>
        <v>4860.8500000000004</v>
      </c>
      <c r="W6210">
        <f>IF(TelcoData2[[#This Row],[Churn]]="Yes",1,0)</f>
        <v>0</v>
      </c>
      <c r="X6210" t="str">
        <f>IF(TelcoData2[[#This Row],[tenure]]&lt;=12,"0-12 Months",
IF(TelcoData2[[#This Row],[tenure]]&lt;=24,"13-24 Months",
IF(TelcoData2[[#This Row],[tenure]]&lt;=36,"25-36 Months",
IF(TelcoData2[[#This Row],[tenure]]&lt;=48,"37-48 Months",
IF(TelcoData2[[#This Row],[tenure]]&lt;=60,"49-60 Months",
"61-72 Months")))))</f>
        <v>61-72 Months</v>
      </c>
    </row>
    <row r="6211" spans="1:24" x14ac:dyDescent="0.3">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s="5">
        <v>788.05</v>
      </c>
      <c r="U6211" t="s">
        <v>24</v>
      </c>
      <c r="V6211" s="5">
        <f>IFERROR(VALUE(TRIM(TelcoData2[[#This Row],[TotalCharges]])),"")</f>
        <v>788.05</v>
      </c>
      <c r="W6211">
        <f>IF(TelcoData2[[#This Row],[Churn]]="Yes",1,0)</f>
        <v>0</v>
      </c>
      <c r="X6211" t="str">
        <f>IF(TelcoData2[[#This Row],[tenure]]&lt;=12,"0-12 Months",
IF(TelcoData2[[#This Row],[tenure]]&lt;=24,"13-24 Months",
IF(TelcoData2[[#This Row],[tenure]]&lt;=36,"25-36 Months",
IF(TelcoData2[[#This Row],[tenure]]&lt;=48,"37-48 Months",
IF(TelcoData2[[#This Row],[tenure]]&lt;=60,"49-60 Months",
"61-72 Months")))))</f>
        <v>25-36 Months</v>
      </c>
    </row>
    <row r="6212" spans="1:24" x14ac:dyDescent="0.3">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s="5">
        <v>1266.3499999999999</v>
      </c>
      <c r="U6212" t="s">
        <v>24</v>
      </c>
      <c r="V6212" s="5">
        <f>IFERROR(VALUE(TRIM(TelcoData2[[#This Row],[TotalCharges]])),"")</f>
        <v>1266.3499999999999</v>
      </c>
      <c r="W6212">
        <f>IF(TelcoData2[[#This Row],[Churn]]="Yes",1,0)</f>
        <v>0</v>
      </c>
      <c r="X6212" t="str">
        <f>IF(TelcoData2[[#This Row],[tenure]]&lt;=12,"0-12 Months",
IF(TelcoData2[[#This Row],[tenure]]&lt;=24,"13-24 Months",
IF(TelcoData2[[#This Row],[tenure]]&lt;=36,"25-36 Months",
IF(TelcoData2[[#This Row],[tenure]]&lt;=48,"37-48 Months",
IF(TelcoData2[[#This Row],[tenure]]&lt;=60,"49-60 Months",
"61-72 Months")))))</f>
        <v>25-36 Months</v>
      </c>
    </row>
    <row r="6213" spans="1:24" x14ac:dyDescent="0.3">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s="5">
        <v>470.95</v>
      </c>
      <c r="U6213" t="s">
        <v>23</v>
      </c>
      <c r="V6213" s="5">
        <f>IFERROR(VALUE(TRIM(TelcoData2[[#This Row],[TotalCharges]])),"")</f>
        <v>470.95</v>
      </c>
      <c r="W6213">
        <f>IF(TelcoData2[[#This Row],[Churn]]="Yes",1,0)</f>
        <v>1</v>
      </c>
      <c r="X6213" t="str">
        <f>IF(TelcoData2[[#This Row],[tenure]]&lt;=12,"0-12 Months",
IF(TelcoData2[[#This Row],[tenure]]&lt;=24,"13-24 Months",
IF(TelcoData2[[#This Row],[tenure]]&lt;=36,"25-36 Months",
IF(TelcoData2[[#This Row],[tenure]]&lt;=48,"37-48 Months",
IF(TelcoData2[[#This Row],[tenure]]&lt;=60,"49-60 Months",
"61-72 Months")))))</f>
        <v>0-12 Months</v>
      </c>
    </row>
    <row r="6214" spans="1:24" x14ac:dyDescent="0.3">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s="5">
        <v>688.2</v>
      </c>
      <c r="U6214" t="s">
        <v>24</v>
      </c>
      <c r="V6214" s="5">
        <f>IFERROR(VALUE(TRIM(TelcoData2[[#This Row],[TotalCharges]])),"")</f>
        <v>688.2</v>
      </c>
      <c r="W6214">
        <f>IF(TelcoData2[[#This Row],[Churn]]="Yes",1,0)</f>
        <v>0</v>
      </c>
      <c r="X6214" t="str">
        <f>IF(TelcoData2[[#This Row],[tenure]]&lt;=12,"0-12 Months",
IF(TelcoData2[[#This Row],[tenure]]&lt;=24,"13-24 Months",
IF(TelcoData2[[#This Row],[tenure]]&lt;=36,"25-36 Months",
IF(TelcoData2[[#This Row],[tenure]]&lt;=48,"37-48 Months",
IF(TelcoData2[[#This Row],[tenure]]&lt;=60,"49-60 Months",
"61-72 Months")))))</f>
        <v>13-24 Months</v>
      </c>
    </row>
    <row r="6215" spans="1:24" x14ac:dyDescent="0.3">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s="5">
        <v>387.7</v>
      </c>
      <c r="U6215" t="s">
        <v>24</v>
      </c>
      <c r="V6215" s="5">
        <f>IFERROR(VALUE(TRIM(TelcoData2[[#This Row],[TotalCharges]])),"")</f>
        <v>387.7</v>
      </c>
      <c r="W6215">
        <f>IF(TelcoData2[[#This Row],[Churn]]="Yes",1,0)</f>
        <v>0</v>
      </c>
      <c r="X6215" t="str">
        <f>IF(TelcoData2[[#This Row],[tenure]]&lt;=12,"0-12 Months",
IF(TelcoData2[[#This Row],[tenure]]&lt;=24,"13-24 Months",
IF(TelcoData2[[#This Row],[tenure]]&lt;=36,"25-36 Months",
IF(TelcoData2[[#This Row],[tenure]]&lt;=48,"37-48 Months",
IF(TelcoData2[[#This Row],[tenure]]&lt;=60,"49-60 Months",
"61-72 Months")))))</f>
        <v>13-24 Months</v>
      </c>
    </row>
    <row r="6216" spans="1:24" x14ac:dyDescent="0.3">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s="5">
        <v>845.25</v>
      </c>
      <c r="U6216" t="s">
        <v>24</v>
      </c>
      <c r="V6216" s="5">
        <f>IFERROR(VALUE(TRIM(TelcoData2[[#This Row],[TotalCharges]])),"")</f>
        <v>845.25</v>
      </c>
      <c r="W6216">
        <f>IF(TelcoData2[[#This Row],[Churn]]="Yes",1,0)</f>
        <v>0</v>
      </c>
      <c r="X6216" t="str">
        <f>IF(TelcoData2[[#This Row],[tenure]]&lt;=12,"0-12 Months",
IF(TelcoData2[[#This Row],[tenure]]&lt;=24,"13-24 Months",
IF(TelcoData2[[#This Row],[tenure]]&lt;=36,"25-36 Months",
IF(TelcoData2[[#This Row],[tenure]]&lt;=48,"37-48 Months",
IF(TelcoData2[[#This Row],[tenure]]&lt;=60,"49-60 Months",
"61-72 Months")))))</f>
        <v>37-48 Months</v>
      </c>
    </row>
    <row r="6217" spans="1:24" x14ac:dyDescent="0.3">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s="5">
        <v>560.6</v>
      </c>
      <c r="U6217" t="s">
        <v>23</v>
      </c>
      <c r="V6217" s="5">
        <f>IFERROR(VALUE(TRIM(TelcoData2[[#This Row],[TotalCharges]])),"")</f>
        <v>560.6</v>
      </c>
      <c r="W6217">
        <f>IF(TelcoData2[[#This Row],[Churn]]="Yes",1,0)</f>
        <v>1</v>
      </c>
      <c r="X6217" t="str">
        <f>IF(TelcoData2[[#This Row],[tenure]]&lt;=12,"0-12 Months",
IF(TelcoData2[[#This Row],[tenure]]&lt;=24,"13-24 Months",
IF(TelcoData2[[#This Row],[tenure]]&lt;=36,"25-36 Months",
IF(TelcoData2[[#This Row],[tenure]]&lt;=48,"37-48 Months",
IF(TelcoData2[[#This Row],[tenure]]&lt;=60,"49-60 Months",
"61-72 Months")))))</f>
        <v>0-12 Months</v>
      </c>
    </row>
    <row r="6218" spans="1:24" x14ac:dyDescent="0.3">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s="5">
        <v>4230.25</v>
      </c>
      <c r="U6218" t="s">
        <v>24</v>
      </c>
      <c r="V6218" s="5">
        <f>IFERROR(VALUE(TRIM(TelcoData2[[#This Row],[TotalCharges]])),"")</f>
        <v>4230.25</v>
      </c>
      <c r="W6218">
        <f>IF(TelcoData2[[#This Row],[Churn]]="Yes",1,0)</f>
        <v>0</v>
      </c>
      <c r="X6218" t="str">
        <f>IF(TelcoData2[[#This Row],[tenure]]&lt;=12,"0-12 Months",
IF(TelcoData2[[#This Row],[tenure]]&lt;=24,"13-24 Months",
IF(TelcoData2[[#This Row],[tenure]]&lt;=36,"25-36 Months",
IF(TelcoData2[[#This Row],[tenure]]&lt;=48,"37-48 Months",
IF(TelcoData2[[#This Row],[tenure]]&lt;=60,"49-60 Months",
"61-72 Months")))))</f>
        <v>49-60 Months</v>
      </c>
    </row>
    <row r="6219" spans="1:24" x14ac:dyDescent="0.3">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s="5">
        <v>4983.05</v>
      </c>
      <c r="U6219" t="s">
        <v>24</v>
      </c>
      <c r="V6219" s="5">
        <f>IFERROR(VALUE(TRIM(TelcoData2[[#This Row],[TotalCharges]])),"")</f>
        <v>4983.05</v>
      </c>
      <c r="W6219">
        <f>IF(TelcoData2[[#This Row],[Churn]]="Yes",1,0)</f>
        <v>0</v>
      </c>
      <c r="X6219" t="str">
        <f>IF(TelcoData2[[#This Row],[tenure]]&lt;=12,"0-12 Months",
IF(TelcoData2[[#This Row],[tenure]]&lt;=24,"13-24 Months",
IF(TelcoData2[[#This Row],[tenure]]&lt;=36,"25-36 Months",
IF(TelcoData2[[#This Row],[tenure]]&lt;=48,"37-48 Months",
IF(TelcoData2[[#This Row],[tenure]]&lt;=60,"49-60 Months",
"61-72 Months")))))</f>
        <v>61-72 Months</v>
      </c>
    </row>
    <row r="6220" spans="1:24" x14ac:dyDescent="0.3">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s="5">
        <v>4113.1499999999996</v>
      </c>
      <c r="U6220" t="s">
        <v>24</v>
      </c>
      <c r="V6220" s="5">
        <f>IFERROR(VALUE(TRIM(TelcoData2[[#This Row],[TotalCharges]])),"")</f>
        <v>4113.1499999999996</v>
      </c>
      <c r="W6220">
        <f>IF(TelcoData2[[#This Row],[Churn]]="Yes",1,0)</f>
        <v>0</v>
      </c>
      <c r="X6220" t="str">
        <f>IF(TelcoData2[[#This Row],[tenure]]&lt;=12,"0-12 Months",
IF(TelcoData2[[#This Row],[tenure]]&lt;=24,"13-24 Months",
IF(TelcoData2[[#This Row],[tenure]]&lt;=36,"25-36 Months",
IF(TelcoData2[[#This Row],[tenure]]&lt;=48,"37-48 Months",
IF(TelcoData2[[#This Row],[tenure]]&lt;=60,"49-60 Months",
"61-72 Months")))))</f>
        <v>61-72 Months</v>
      </c>
    </row>
    <row r="6221" spans="1:24" x14ac:dyDescent="0.3">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s="5">
        <v>25.7</v>
      </c>
      <c r="U6221" t="s">
        <v>23</v>
      </c>
      <c r="V6221" s="5">
        <f>IFERROR(VALUE(TRIM(TelcoData2[[#This Row],[TotalCharges]])),"")</f>
        <v>25.7</v>
      </c>
      <c r="W6221">
        <f>IF(TelcoData2[[#This Row],[Churn]]="Yes",1,0)</f>
        <v>1</v>
      </c>
      <c r="X6221" t="str">
        <f>IF(TelcoData2[[#This Row],[tenure]]&lt;=12,"0-12 Months",
IF(TelcoData2[[#This Row],[tenure]]&lt;=24,"13-24 Months",
IF(TelcoData2[[#This Row],[tenure]]&lt;=36,"25-36 Months",
IF(TelcoData2[[#This Row],[tenure]]&lt;=48,"37-48 Months",
IF(TelcoData2[[#This Row],[tenure]]&lt;=60,"49-60 Months",
"61-72 Months")))))</f>
        <v>0-12 Months</v>
      </c>
    </row>
    <row r="6222" spans="1:24" x14ac:dyDescent="0.3">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s="5">
        <v>521</v>
      </c>
      <c r="U6222" t="s">
        <v>24</v>
      </c>
      <c r="V6222" s="5">
        <f>IFERROR(VALUE(TRIM(TelcoData2[[#This Row],[TotalCharges]])),"")</f>
        <v>521</v>
      </c>
      <c r="W6222">
        <f>IF(TelcoData2[[#This Row],[Churn]]="Yes",1,0)</f>
        <v>0</v>
      </c>
      <c r="X6222" t="str">
        <f>IF(TelcoData2[[#This Row],[tenure]]&lt;=12,"0-12 Months",
IF(TelcoData2[[#This Row],[tenure]]&lt;=24,"13-24 Months",
IF(TelcoData2[[#This Row],[tenure]]&lt;=36,"25-36 Months",
IF(TelcoData2[[#This Row],[tenure]]&lt;=48,"37-48 Months",
IF(TelcoData2[[#This Row],[tenure]]&lt;=60,"49-60 Months",
"61-72 Months")))))</f>
        <v>0-12 Months</v>
      </c>
    </row>
    <row r="6223" spans="1:24" x14ac:dyDescent="0.3">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s="5">
        <v>471.85</v>
      </c>
      <c r="U6223" t="s">
        <v>24</v>
      </c>
      <c r="V6223" s="5">
        <f>IFERROR(VALUE(TRIM(TelcoData2[[#This Row],[TotalCharges]])),"")</f>
        <v>471.85</v>
      </c>
      <c r="W6223">
        <f>IF(TelcoData2[[#This Row],[Churn]]="Yes",1,0)</f>
        <v>0</v>
      </c>
      <c r="X6223" t="str">
        <f>IF(TelcoData2[[#This Row],[tenure]]&lt;=12,"0-12 Months",
IF(TelcoData2[[#This Row],[tenure]]&lt;=24,"13-24 Months",
IF(TelcoData2[[#This Row],[tenure]]&lt;=36,"25-36 Months",
IF(TelcoData2[[#This Row],[tenure]]&lt;=48,"37-48 Months",
IF(TelcoData2[[#This Row],[tenure]]&lt;=60,"49-60 Months",
"61-72 Months")))))</f>
        <v>25-36 Months</v>
      </c>
    </row>
    <row r="6224" spans="1:24" x14ac:dyDescent="0.3">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s="5">
        <v>5976.9</v>
      </c>
      <c r="U6224" t="s">
        <v>24</v>
      </c>
      <c r="V6224" s="5">
        <f>IFERROR(VALUE(TRIM(TelcoData2[[#This Row],[TotalCharges]])),"")</f>
        <v>5976.9</v>
      </c>
      <c r="W6224">
        <f>IF(TelcoData2[[#This Row],[Churn]]="Yes",1,0)</f>
        <v>0</v>
      </c>
      <c r="X6224" t="str">
        <f>IF(TelcoData2[[#This Row],[tenure]]&lt;=12,"0-12 Months",
IF(TelcoData2[[#This Row],[tenure]]&lt;=24,"13-24 Months",
IF(TelcoData2[[#This Row],[tenure]]&lt;=36,"25-36 Months",
IF(TelcoData2[[#This Row],[tenure]]&lt;=48,"37-48 Months",
IF(TelcoData2[[#This Row],[tenure]]&lt;=60,"49-60 Months",
"61-72 Months")))))</f>
        <v>61-72 Months</v>
      </c>
    </row>
    <row r="6225" spans="1:24" x14ac:dyDescent="0.3">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s="5">
        <v>506.9</v>
      </c>
      <c r="U6225" t="s">
        <v>23</v>
      </c>
      <c r="V6225" s="5">
        <f>IFERROR(VALUE(TRIM(TelcoData2[[#This Row],[TotalCharges]])),"")</f>
        <v>506.9</v>
      </c>
      <c r="W6225">
        <f>IF(TelcoData2[[#This Row],[Churn]]="Yes",1,0)</f>
        <v>1</v>
      </c>
      <c r="X6225" t="str">
        <f>IF(TelcoData2[[#This Row],[tenure]]&lt;=12,"0-12 Months",
IF(TelcoData2[[#This Row],[tenure]]&lt;=24,"13-24 Months",
IF(TelcoData2[[#This Row],[tenure]]&lt;=36,"25-36 Months",
IF(TelcoData2[[#This Row],[tenure]]&lt;=48,"37-48 Months",
IF(TelcoData2[[#This Row],[tenure]]&lt;=60,"49-60 Months",
"61-72 Months")))))</f>
        <v>0-12 Months</v>
      </c>
    </row>
    <row r="6226" spans="1:24" x14ac:dyDescent="0.3">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s="5">
        <v>4299.75</v>
      </c>
      <c r="U6226" t="s">
        <v>24</v>
      </c>
      <c r="V6226" s="5">
        <f>IFERROR(VALUE(TRIM(TelcoData2[[#This Row],[TotalCharges]])),"")</f>
        <v>4299.75</v>
      </c>
      <c r="W6226">
        <f>IF(TelcoData2[[#This Row],[Churn]]="Yes",1,0)</f>
        <v>0</v>
      </c>
      <c r="X6226" t="str">
        <f>IF(TelcoData2[[#This Row],[tenure]]&lt;=12,"0-12 Months",
IF(TelcoData2[[#This Row],[tenure]]&lt;=24,"13-24 Months",
IF(TelcoData2[[#This Row],[tenure]]&lt;=36,"25-36 Months",
IF(TelcoData2[[#This Row],[tenure]]&lt;=48,"37-48 Months",
IF(TelcoData2[[#This Row],[tenure]]&lt;=60,"49-60 Months",
"61-72 Months")))))</f>
        <v>49-60 Months</v>
      </c>
    </row>
    <row r="6227" spans="1:24" x14ac:dyDescent="0.3">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s="5">
        <v>7548.6</v>
      </c>
      <c r="U6227" t="s">
        <v>24</v>
      </c>
      <c r="V6227" s="5">
        <f>IFERROR(VALUE(TRIM(TelcoData2[[#This Row],[TotalCharges]])),"")</f>
        <v>7548.6</v>
      </c>
      <c r="W6227">
        <f>IF(TelcoData2[[#This Row],[Churn]]="Yes",1,0)</f>
        <v>0</v>
      </c>
      <c r="X6227" t="str">
        <f>IF(TelcoData2[[#This Row],[tenure]]&lt;=12,"0-12 Months",
IF(TelcoData2[[#This Row],[tenure]]&lt;=24,"13-24 Months",
IF(TelcoData2[[#This Row],[tenure]]&lt;=36,"25-36 Months",
IF(TelcoData2[[#This Row],[tenure]]&lt;=48,"37-48 Months",
IF(TelcoData2[[#This Row],[tenure]]&lt;=60,"49-60 Months",
"61-72 Months")))))</f>
        <v>61-72 Months</v>
      </c>
    </row>
    <row r="6228" spans="1:24" x14ac:dyDescent="0.3">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s="5">
        <v>1654.75</v>
      </c>
      <c r="U6228" t="s">
        <v>24</v>
      </c>
      <c r="V6228" s="5">
        <f>IFERROR(VALUE(TRIM(TelcoData2[[#This Row],[TotalCharges]])),"")</f>
        <v>1654.75</v>
      </c>
      <c r="W6228">
        <f>IF(TelcoData2[[#This Row],[Churn]]="Yes",1,0)</f>
        <v>0</v>
      </c>
      <c r="X6228" t="str">
        <f>IF(TelcoData2[[#This Row],[tenure]]&lt;=12,"0-12 Months",
IF(TelcoData2[[#This Row],[tenure]]&lt;=24,"13-24 Months",
IF(TelcoData2[[#This Row],[tenure]]&lt;=36,"25-36 Months",
IF(TelcoData2[[#This Row],[tenure]]&lt;=48,"37-48 Months",
IF(TelcoData2[[#This Row],[tenure]]&lt;=60,"49-60 Months",
"61-72 Months")))))</f>
        <v>61-72 Months</v>
      </c>
    </row>
    <row r="6229" spans="1:24" x14ac:dyDescent="0.3">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s="5">
        <v>80.349999999999994</v>
      </c>
      <c r="U6229" t="s">
        <v>23</v>
      </c>
      <c r="V6229" s="5">
        <f>IFERROR(VALUE(TRIM(TelcoData2[[#This Row],[TotalCharges]])),"")</f>
        <v>80.349999999999994</v>
      </c>
      <c r="W6229">
        <f>IF(TelcoData2[[#This Row],[Churn]]="Yes",1,0)</f>
        <v>1</v>
      </c>
      <c r="X6229" t="str">
        <f>IF(TelcoData2[[#This Row],[tenure]]&lt;=12,"0-12 Months",
IF(TelcoData2[[#This Row],[tenure]]&lt;=24,"13-24 Months",
IF(TelcoData2[[#This Row],[tenure]]&lt;=36,"25-36 Months",
IF(TelcoData2[[#This Row],[tenure]]&lt;=48,"37-48 Months",
IF(TelcoData2[[#This Row],[tenure]]&lt;=60,"49-60 Months",
"61-72 Months")))))</f>
        <v>0-12 Months</v>
      </c>
    </row>
    <row r="6230" spans="1:24" x14ac:dyDescent="0.3">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s="5">
        <v>4551.5</v>
      </c>
      <c r="U6230" t="s">
        <v>24</v>
      </c>
      <c r="V6230" s="5">
        <f>IFERROR(VALUE(TRIM(TelcoData2[[#This Row],[TotalCharges]])),"")</f>
        <v>4551.5</v>
      </c>
      <c r="W6230">
        <f>IF(TelcoData2[[#This Row],[Churn]]="Yes",1,0)</f>
        <v>0</v>
      </c>
      <c r="X6230" t="str">
        <f>IF(TelcoData2[[#This Row],[tenure]]&lt;=12,"0-12 Months",
IF(TelcoData2[[#This Row],[tenure]]&lt;=24,"13-24 Months",
IF(TelcoData2[[#This Row],[tenure]]&lt;=36,"25-36 Months",
IF(TelcoData2[[#This Row],[tenure]]&lt;=48,"37-48 Months",
IF(TelcoData2[[#This Row],[tenure]]&lt;=60,"49-60 Months",
"61-72 Months")))))</f>
        <v>61-72 Months</v>
      </c>
    </row>
    <row r="6231" spans="1:24" x14ac:dyDescent="0.3">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s="5">
        <v>6227.5</v>
      </c>
      <c r="U6231" t="s">
        <v>24</v>
      </c>
      <c r="V6231" s="5">
        <f>IFERROR(VALUE(TRIM(TelcoData2[[#This Row],[TotalCharges]])),"")</f>
        <v>6227.5</v>
      </c>
      <c r="W6231">
        <f>IF(TelcoData2[[#This Row],[Churn]]="Yes",1,0)</f>
        <v>0</v>
      </c>
      <c r="X6231" t="str">
        <f>IF(TelcoData2[[#This Row],[tenure]]&lt;=12,"0-12 Months",
IF(TelcoData2[[#This Row],[tenure]]&lt;=24,"13-24 Months",
IF(TelcoData2[[#This Row],[tenure]]&lt;=36,"25-36 Months",
IF(TelcoData2[[#This Row],[tenure]]&lt;=48,"37-48 Months",
IF(TelcoData2[[#This Row],[tenure]]&lt;=60,"49-60 Months",
"61-72 Months")))))</f>
        <v>61-72 Months</v>
      </c>
    </row>
    <row r="6232" spans="1:24" x14ac:dyDescent="0.3">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s="5">
        <v>20.05</v>
      </c>
      <c r="U6232" t="s">
        <v>24</v>
      </c>
      <c r="V6232" s="5">
        <f>IFERROR(VALUE(TRIM(TelcoData2[[#This Row],[TotalCharges]])),"")</f>
        <v>20.05</v>
      </c>
      <c r="W6232">
        <f>IF(TelcoData2[[#This Row],[Churn]]="Yes",1,0)</f>
        <v>0</v>
      </c>
      <c r="X6232" t="str">
        <f>IF(TelcoData2[[#This Row],[tenure]]&lt;=12,"0-12 Months",
IF(TelcoData2[[#This Row],[tenure]]&lt;=24,"13-24 Months",
IF(TelcoData2[[#This Row],[tenure]]&lt;=36,"25-36 Months",
IF(TelcoData2[[#This Row],[tenure]]&lt;=48,"37-48 Months",
IF(TelcoData2[[#This Row],[tenure]]&lt;=60,"49-60 Months",
"61-72 Months")))))</f>
        <v>0-12 Months</v>
      </c>
    </row>
    <row r="6233" spans="1:24" x14ac:dyDescent="0.3">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s="5">
        <v>76.400000000000006</v>
      </c>
      <c r="U6233" t="s">
        <v>23</v>
      </c>
      <c r="V6233" s="5">
        <f>IFERROR(VALUE(TRIM(TelcoData2[[#This Row],[TotalCharges]])),"")</f>
        <v>76.400000000000006</v>
      </c>
      <c r="W6233">
        <f>IF(TelcoData2[[#This Row],[Churn]]="Yes",1,0)</f>
        <v>1</v>
      </c>
      <c r="X6233" t="str">
        <f>IF(TelcoData2[[#This Row],[tenure]]&lt;=12,"0-12 Months",
IF(TelcoData2[[#This Row],[tenure]]&lt;=24,"13-24 Months",
IF(TelcoData2[[#This Row],[tenure]]&lt;=36,"25-36 Months",
IF(TelcoData2[[#This Row],[tenure]]&lt;=48,"37-48 Months",
IF(TelcoData2[[#This Row],[tenure]]&lt;=60,"49-60 Months",
"61-72 Months")))))</f>
        <v>0-12 Months</v>
      </c>
    </row>
    <row r="6234" spans="1:24" x14ac:dyDescent="0.3">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s="5">
        <v>514</v>
      </c>
      <c r="U6234" t="s">
        <v>23</v>
      </c>
      <c r="V6234" s="5">
        <f>IFERROR(VALUE(TRIM(TelcoData2[[#This Row],[TotalCharges]])),"")</f>
        <v>514</v>
      </c>
      <c r="W6234">
        <f>IF(TelcoData2[[#This Row],[Churn]]="Yes",1,0)</f>
        <v>1</v>
      </c>
      <c r="X6234" t="str">
        <f>IF(TelcoData2[[#This Row],[tenure]]&lt;=12,"0-12 Months",
IF(TelcoData2[[#This Row],[tenure]]&lt;=24,"13-24 Months",
IF(TelcoData2[[#This Row],[tenure]]&lt;=36,"25-36 Months",
IF(TelcoData2[[#This Row],[tenure]]&lt;=48,"37-48 Months",
IF(TelcoData2[[#This Row],[tenure]]&lt;=60,"49-60 Months",
"61-72 Months")))))</f>
        <v>0-12 Months</v>
      </c>
    </row>
    <row r="6235" spans="1:24" x14ac:dyDescent="0.3">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s="5">
        <v>57.5</v>
      </c>
      <c r="U6235" t="s">
        <v>24</v>
      </c>
      <c r="V6235" s="5">
        <f>IFERROR(VALUE(TRIM(TelcoData2[[#This Row],[TotalCharges]])),"")</f>
        <v>57.5</v>
      </c>
      <c r="W6235">
        <f>IF(TelcoData2[[#This Row],[Churn]]="Yes",1,0)</f>
        <v>0</v>
      </c>
      <c r="X6235" t="str">
        <f>IF(TelcoData2[[#This Row],[tenure]]&lt;=12,"0-12 Months",
IF(TelcoData2[[#This Row],[tenure]]&lt;=24,"13-24 Months",
IF(TelcoData2[[#This Row],[tenure]]&lt;=36,"25-36 Months",
IF(TelcoData2[[#This Row],[tenure]]&lt;=48,"37-48 Months",
IF(TelcoData2[[#This Row],[tenure]]&lt;=60,"49-60 Months",
"61-72 Months")))))</f>
        <v>0-12 Months</v>
      </c>
    </row>
    <row r="6236" spans="1:24" x14ac:dyDescent="0.3">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s="5">
        <v>1474.35</v>
      </c>
      <c r="U6236" t="s">
        <v>24</v>
      </c>
      <c r="V6236" s="5">
        <f>IFERROR(VALUE(TRIM(TelcoData2[[#This Row],[TotalCharges]])),"")</f>
        <v>1474.35</v>
      </c>
      <c r="W6236">
        <f>IF(TelcoData2[[#This Row],[Churn]]="Yes",1,0)</f>
        <v>0</v>
      </c>
      <c r="X6236" t="str">
        <f>IF(TelcoData2[[#This Row],[tenure]]&lt;=12,"0-12 Months",
IF(TelcoData2[[#This Row],[tenure]]&lt;=24,"13-24 Months",
IF(TelcoData2[[#This Row],[tenure]]&lt;=36,"25-36 Months",
IF(TelcoData2[[#This Row],[tenure]]&lt;=48,"37-48 Months",
IF(TelcoData2[[#This Row],[tenure]]&lt;=60,"49-60 Months",
"61-72 Months")))))</f>
        <v>49-60 Months</v>
      </c>
    </row>
    <row r="6237" spans="1:24" x14ac:dyDescent="0.3">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s="5">
        <v>880.2</v>
      </c>
      <c r="U6237" t="s">
        <v>23</v>
      </c>
      <c r="V6237" s="5">
        <f>IFERROR(VALUE(TRIM(TelcoData2[[#This Row],[TotalCharges]])),"")</f>
        <v>880.2</v>
      </c>
      <c r="W6237">
        <f>IF(TelcoData2[[#This Row],[Churn]]="Yes",1,0)</f>
        <v>1</v>
      </c>
      <c r="X6237" t="str">
        <f>IF(TelcoData2[[#This Row],[tenure]]&lt;=12,"0-12 Months",
IF(TelcoData2[[#This Row],[tenure]]&lt;=24,"13-24 Months",
IF(TelcoData2[[#This Row],[tenure]]&lt;=36,"25-36 Months",
IF(TelcoData2[[#This Row],[tenure]]&lt;=48,"37-48 Months",
IF(TelcoData2[[#This Row],[tenure]]&lt;=60,"49-60 Months",
"61-72 Months")))))</f>
        <v>13-24 Months</v>
      </c>
    </row>
    <row r="6238" spans="1:24" x14ac:dyDescent="0.3">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s="5">
        <v>3270.25</v>
      </c>
      <c r="U6238" t="s">
        <v>24</v>
      </c>
      <c r="V6238" s="5">
        <f>IFERROR(VALUE(TRIM(TelcoData2[[#This Row],[TotalCharges]])),"")</f>
        <v>3270.25</v>
      </c>
      <c r="W6238">
        <f>IF(TelcoData2[[#This Row],[Churn]]="Yes",1,0)</f>
        <v>0</v>
      </c>
      <c r="X6238" t="str">
        <f>IF(TelcoData2[[#This Row],[tenure]]&lt;=12,"0-12 Months",
IF(TelcoData2[[#This Row],[tenure]]&lt;=24,"13-24 Months",
IF(TelcoData2[[#This Row],[tenure]]&lt;=36,"25-36 Months",
IF(TelcoData2[[#This Row],[tenure]]&lt;=48,"37-48 Months",
IF(TelcoData2[[#This Row],[tenure]]&lt;=60,"49-60 Months",
"61-72 Months")))))</f>
        <v>25-36 Months</v>
      </c>
    </row>
    <row r="6239" spans="1:24" x14ac:dyDescent="0.3">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s="5">
        <v>69.95</v>
      </c>
      <c r="U6239" t="s">
        <v>23</v>
      </c>
      <c r="V6239" s="5">
        <f>IFERROR(VALUE(TRIM(TelcoData2[[#This Row],[TotalCharges]])),"")</f>
        <v>69.95</v>
      </c>
      <c r="W6239">
        <f>IF(TelcoData2[[#This Row],[Churn]]="Yes",1,0)</f>
        <v>1</v>
      </c>
      <c r="X6239" t="str">
        <f>IF(TelcoData2[[#This Row],[tenure]]&lt;=12,"0-12 Months",
IF(TelcoData2[[#This Row],[tenure]]&lt;=24,"13-24 Months",
IF(TelcoData2[[#This Row],[tenure]]&lt;=36,"25-36 Months",
IF(TelcoData2[[#This Row],[tenure]]&lt;=48,"37-48 Months",
IF(TelcoData2[[#This Row],[tenure]]&lt;=60,"49-60 Months",
"61-72 Months")))))</f>
        <v>0-12 Months</v>
      </c>
    </row>
    <row r="6240" spans="1:24" x14ac:dyDescent="0.3">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s="5">
        <v>3919.15</v>
      </c>
      <c r="U6240" t="s">
        <v>24</v>
      </c>
      <c r="V6240" s="5">
        <f>IFERROR(VALUE(TRIM(TelcoData2[[#This Row],[TotalCharges]])),"")</f>
        <v>3919.15</v>
      </c>
      <c r="W6240">
        <f>IF(TelcoData2[[#This Row],[Churn]]="Yes",1,0)</f>
        <v>0</v>
      </c>
      <c r="X6240" t="str">
        <f>IF(TelcoData2[[#This Row],[tenure]]&lt;=12,"0-12 Months",
IF(TelcoData2[[#This Row],[tenure]]&lt;=24,"13-24 Months",
IF(TelcoData2[[#This Row],[tenure]]&lt;=36,"25-36 Months",
IF(TelcoData2[[#This Row],[tenure]]&lt;=48,"37-48 Months",
IF(TelcoData2[[#This Row],[tenure]]&lt;=60,"49-60 Months",
"61-72 Months")))))</f>
        <v>49-60 Months</v>
      </c>
    </row>
    <row r="6241" spans="1:24" x14ac:dyDescent="0.3">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s="5">
        <v>7285.7</v>
      </c>
      <c r="U6241" t="s">
        <v>24</v>
      </c>
      <c r="V6241" s="5">
        <f>IFERROR(VALUE(TRIM(TelcoData2[[#This Row],[TotalCharges]])),"")</f>
        <v>7285.7</v>
      </c>
      <c r="W6241">
        <f>IF(TelcoData2[[#This Row],[Churn]]="Yes",1,0)</f>
        <v>0</v>
      </c>
      <c r="X6241" t="str">
        <f>IF(TelcoData2[[#This Row],[tenure]]&lt;=12,"0-12 Months",
IF(TelcoData2[[#This Row],[tenure]]&lt;=24,"13-24 Months",
IF(TelcoData2[[#This Row],[tenure]]&lt;=36,"25-36 Months",
IF(TelcoData2[[#This Row],[tenure]]&lt;=48,"37-48 Months",
IF(TelcoData2[[#This Row],[tenure]]&lt;=60,"49-60 Months",
"61-72 Months")))))</f>
        <v>61-72 Months</v>
      </c>
    </row>
    <row r="6242" spans="1:24" x14ac:dyDescent="0.3">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s="5">
        <v>93.3</v>
      </c>
      <c r="U6242" t="s">
        <v>23</v>
      </c>
      <c r="V6242" s="5">
        <f>IFERROR(VALUE(TRIM(TelcoData2[[#This Row],[TotalCharges]])),"")</f>
        <v>93.3</v>
      </c>
      <c r="W6242">
        <f>IF(TelcoData2[[#This Row],[Churn]]="Yes",1,0)</f>
        <v>1</v>
      </c>
      <c r="X6242" t="str">
        <f>IF(TelcoData2[[#This Row],[tenure]]&lt;=12,"0-12 Months",
IF(TelcoData2[[#This Row],[tenure]]&lt;=24,"13-24 Months",
IF(TelcoData2[[#This Row],[tenure]]&lt;=36,"25-36 Months",
IF(TelcoData2[[#This Row],[tenure]]&lt;=48,"37-48 Months",
IF(TelcoData2[[#This Row],[tenure]]&lt;=60,"49-60 Months",
"61-72 Months")))))</f>
        <v>0-12 Months</v>
      </c>
    </row>
    <row r="6243" spans="1:24" x14ac:dyDescent="0.3">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s="5">
        <v>169.05</v>
      </c>
      <c r="U6243" t="s">
        <v>23</v>
      </c>
      <c r="V6243" s="5">
        <f>IFERROR(VALUE(TRIM(TelcoData2[[#This Row],[TotalCharges]])),"")</f>
        <v>169.05</v>
      </c>
      <c r="W6243">
        <f>IF(TelcoData2[[#This Row],[Churn]]="Yes",1,0)</f>
        <v>1</v>
      </c>
      <c r="X6243" t="str">
        <f>IF(TelcoData2[[#This Row],[tenure]]&lt;=12,"0-12 Months",
IF(TelcoData2[[#This Row],[tenure]]&lt;=24,"13-24 Months",
IF(TelcoData2[[#This Row],[tenure]]&lt;=36,"25-36 Months",
IF(TelcoData2[[#This Row],[tenure]]&lt;=48,"37-48 Months",
IF(TelcoData2[[#This Row],[tenure]]&lt;=60,"49-60 Months",
"61-72 Months")))))</f>
        <v>0-12 Months</v>
      </c>
    </row>
    <row r="6244" spans="1:24" x14ac:dyDescent="0.3">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s="5">
        <v>7658.3</v>
      </c>
      <c r="U6244" t="s">
        <v>24</v>
      </c>
      <c r="V6244" s="5">
        <f>IFERROR(VALUE(TRIM(TelcoData2[[#This Row],[TotalCharges]])),"")</f>
        <v>7658.3</v>
      </c>
      <c r="W6244">
        <f>IF(TelcoData2[[#This Row],[Churn]]="Yes",1,0)</f>
        <v>0</v>
      </c>
      <c r="X6244" t="str">
        <f>IF(TelcoData2[[#This Row],[tenure]]&lt;=12,"0-12 Months",
IF(TelcoData2[[#This Row],[tenure]]&lt;=24,"13-24 Months",
IF(TelcoData2[[#This Row],[tenure]]&lt;=36,"25-36 Months",
IF(TelcoData2[[#This Row],[tenure]]&lt;=48,"37-48 Months",
IF(TelcoData2[[#This Row],[tenure]]&lt;=60,"49-60 Months",
"61-72 Months")))))</f>
        <v>61-72 Months</v>
      </c>
    </row>
    <row r="6245" spans="1:24" x14ac:dyDescent="0.3">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s="5">
        <v>5959.3</v>
      </c>
      <c r="U6245" t="s">
        <v>24</v>
      </c>
      <c r="V6245" s="5">
        <f>IFERROR(VALUE(TRIM(TelcoData2[[#This Row],[TotalCharges]])),"")</f>
        <v>5959.3</v>
      </c>
      <c r="W6245">
        <f>IF(TelcoData2[[#This Row],[Churn]]="Yes",1,0)</f>
        <v>0</v>
      </c>
      <c r="X6245" t="str">
        <f>IF(TelcoData2[[#This Row],[tenure]]&lt;=12,"0-12 Months",
IF(TelcoData2[[#This Row],[tenure]]&lt;=24,"13-24 Months",
IF(TelcoData2[[#This Row],[tenure]]&lt;=36,"25-36 Months",
IF(TelcoData2[[#This Row],[tenure]]&lt;=48,"37-48 Months",
IF(TelcoData2[[#This Row],[tenure]]&lt;=60,"49-60 Months",
"61-72 Months")))))</f>
        <v>61-72 Months</v>
      </c>
    </row>
    <row r="6246" spans="1:24" x14ac:dyDescent="0.3">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s="5">
        <v>5295.7</v>
      </c>
      <c r="U6246" t="s">
        <v>24</v>
      </c>
      <c r="V6246" s="5">
        <f>IFERROR(VALUE(TRIM(TelcoData2[[#This Row],[TotalCharges]])),"")</f>
        <v>5295.7</v>
      </c>
      <c r="W6246">
        <f>IF(TelcoData2[[#This Row],[Churn]]="Yes",1,0)</f>
        <v>0</v>
      </c>
      <c r="X6246" t="str">
        <f>IF(TelcoData2[[#This Row],[tenure]]&lt;=12,"0-12 Months",
IF(TelcoData2[[#This Row],[tenure]]&lt;=24,"13-24 Months",
IF(TelcoData2[[#This Row],[tenure]]&lt;=36,"25-36 Months",
IF(TelcoData2[[#This Row],[tenure]]&lt;=48,"37-48 Months",
IF(TelcoData2[[#This Row],[tenure]]&lt;=60,"49-60 Months",
"61-72 Months")))))</f>
        <v>49-60 Months</v>
      </c>
    </row>
    <row r="6247" spans="1:24" x14ac:dyDescent="0.3">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s="5">
        <v>4693.2</v>
      </c>
      <c r="U6247" t="s">
        <v>24</v>
      </c>
      <c r="V6247" s="5">
        <f>IFERROR(VALUE(TRIM(TelcoData2[[#This Row],[TotalCharges]])),"")</f>
        <v>4693.2</v>
      </c>
      <c r="W6247">
        <f>IF(TelcoData2[[#This Row],[Churn]]="Yes",1,0)</f>
        <v>0</v>
      </c>
      <c r="X6247" t="str">
        <f>IF(TelcoData2[[#This Row],[tenure]]&lt;=12,"0-12 Months",
IF(TelcoData2[[#This Row],[tenure]]&lt;=24,"13-24 Months",
IF(TelcoData2[[#This Row],[tenure]]&lt;=36,"25-36 Months",
IF(TelcoData2[[#This Row],[tenure]]&lt;=48,"37-48 Months",
IF(TelcoData2[[#This Row],[tenure]]&lt;=60,"49-60 Months",
"61-72 Months")))))</f>
        <v>49-60 Months</v>
      </c>
    </row>
    <row r="6248" spans="1:24" x14ac:dyDescent="0.3">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s="5">
        <v>3512.9</v>
      </c>
      <c r="U6248" t="s">
        <v>24</v>
      </c>
      <c r="V6248" s="5">
        <f>IFERROR(VALUE(TRIM(TelcoData2[[#This Row],[TotalCharges]])),"")</f>
        <v>3512.9</v>
      </c>
      <c r="W6248">
        <f>IF(TelcoData2[[#This Row],[Churn]]="Yes",1,0)</f>
        <v>0</v>
      </c>
      <c r="X6248" t="str">
        <f>IF(TelcoData2[[#This Row],[tenure]]&lt;=12,"0-12 Months",
IF(TelcoData2[[#This Row],[tenure]]&lt;=24,"13-24 Months",
IF(TelcoData2[[#This Row],[tenure]]&lt;=36,"25-36 Months",
IF(TelcoData2[[#This Row],[tenure]]&lt;=48,"37-48 Months",
IF(TelcoData2[[#This Row],[tenure]]&lt;=60,"49-60 Months",
"61-72 Months")))))</f>
        <v>49-60 Months</v>
      </c>
    </row>
    <row r="6249" spans="1:24" x14ac:dyDescent="0.3">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s="5">
        <v>5231.2</v>
      </c>
      <c r="U6249" t="s">
        <v>24</v>
      </c>
      <c r="V6249" s="5">
        <f>IFERROR(VALUE(TRIM(TelcoData2[[#This Row],[TotalCharges]])),"")</f>
        <v>5231.2</v>
      </c>
      <c r="W6249">
        <f>IF(TelcoData2[[#This Row],[Churn]]="Yes",1,0)</f>
        <v>0</v>
      </c>
      <c r="X6249" t="str">
        <f>IF(TelcoData2[[#This Row],[tenure]]&lt;=12,"0-12 Months",
IF(TelcoData2[[#This Row],[tenure]]&lt;=24,"13-24 Months",
IF(TelcoData2[[#This Row],[tenure]]&lt;=36,"25-36 Months",
IF(TelcoData2[[#This Row],[tenure]]&lt;=48,"37-48 Months",
IF(TelcoData2[[#This Row],[tenure]]&lt;=60,"49-60 Months",
"61-72 Months")))))</f>
        <v>49-60 Months</v>
      </c>
    </row>
    <row r="6250" spans="1:24" x14ac:dyDescent="0.3">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s="5">
        <v>3603.45</v>
      </c>
      <c r="U6250" t="s">
        <v>24</v>
      </c>
      <c r="V6250" s="5">
        <f>IFERROR(VALUE(TRIM(TelcoData2[[#This Row],[TotalCharges]])),"")</f>
        <v>3603.45</v>
      </c>
      <c r="W6250">
        <f>IF(TelcoData2[[#This Row],[Churn]]="Yes",1,0)</f>
        <v>0</v>
      </c>
      <c r="X6250" t="str">
        <f>IF(TelcoData2[[#This Row],[tenure]]&lt;=12,"0-12 Months",
IF(TelcoData2[[#This Row],[tenure]]&lt;=24,"13-24 Months",
IF(TelcoData2[[#This Row],[tenure]]&lt;=36,"25-36 Months",
IF(TelcoData2[[#This Row],[tenure]]&lt;=48,"37-48 Months",
IF(TelcoData2[[#This Row],[tenure]]&lt;=60,"49-60 Months",
"61-72 Months")))))</f>
        <v>49-60 Months</v>
      </c>
    </row>
    <row r="6251" spans="1:24" x14ac:dyDescent="0.3">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s="5">
        <v>217.45</v>
      </c>
      <c r="U6251" t="s">
        <v>24</v>
      </c>
      <c r="V6251" s="5">
        <f>IFERROR(VALUE(TRIM(TelcoData2[[#This Row],[TotalCharges]])),"")</f>
        <v>217.45</v>
      </c>
      <c r="W6251">
        <f>IF(TelcoData2[[#This Row],[Churn]]="Yes",1,0)</f>
        <v>0</v>
      </c>
      <c r="X6251" t="str">
        <f>IF(TelcoData2[[#This Row],[tenure]]&lt;=12,"0-12 Months",
IF(TelcoData2[[#This Row],[tenure]]&lt;=24,"13-24 Months",
IF(TelcoData2[[#This Row],[tenure]]&lt;=36,"25-36 Months",
IF(TelcoData2[[#This Row],[tenure]]&lt;=48,"37-48 Months",
IF(TelcoData2[[#This Row],[tenure]]&lt;=60,"49-60 Months",
"61-72 Months")))))</f>
        <v>0-12 Months</v>
      </c>
    </row>
    <row r="6252" spans="1:24" x14ac:dyDescent="0.3">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s="5">
        <v>6875.35</v>
      </c>
      <c r="U6252" t="s">
        <v>24</v>
      </c>
      <c r="V6252" s="5">
        <f>IFERROR(VALUE(TRIM(TelcoData2[[#This Row],[TotalCharges]])),"")</f>
        <v>6875.35</v>
      </c>
      <c r="W6252">
        <f>IF(TelcoData2[[#This Row],[Churn]]="Yes",1,0)</f>
        <v>0</v>
      </c>
      <c r="X6252" t="str">
        <f>IF(TelcoData2[[#This Row],[tenure]]&lt;=12,"0-12 Months",
IF(TelcoData2[[#This Row],[tenure]]&lt;=24,"13-24 Months",
IF(TelcoData2[[#This Row],[tenure]]&lt;=36,"25-36 Months",
IF(TelcoData2[[#This Row],[tenure]]&lt;=48,"37-48 Months",
IF(TelcoData2[[#This Row],[tenure]]&lt;=60,"49-60 Months",
"61-72 Months")))))</f>
        <v>61-72 Months</v>
      </c>
    </row>
    <row r="6253" spans="1:24" x14ac:dyDescent="0.3">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s="5">
        <v>19.25</v>
      </c>
      <c r="U6253" t="s">
        <v>24</v>
      </c>
      <c r="V6253" s="5">
        <f>IFERROR(VALUE(TRIM(TelcoData2[[#This Row],[TotalCharges]])),"")</f>
        <v>19.25</v>
      </c>
      <c r="W6253">
        <f>IF(TelcoData2[[#This Row],[Churn]]="Yes",1,0)</f>
        <v>0</v>
      </c>
      <c r="X6253" t="str">
        <f>IF(TelcoData2[[#This Row],[tenure]]&lt;=12,"0-12 Months",
IF(TelcoData2[[#This Row],[tenure]]&lt;=24,"13-24 Months",
IF(TelcoData2[[#This Row],[tenure]]&lt;=36,"25-36 Months",
IF(TelcoData2[[#This Row],[tenure]]&lt;=48,"37-48 Months",
IF(TelcoData2[[#This Row],[tenure]]&lt;=60,"49-60 Months",
"61-72 Months")))))</f>
        <v>0-12 Months</v>
      </c>
    </row>
    <row r="6254" spans="1:24" x14ac:dyDescent="0.3">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s="5">
        <v>2021.35</v>
      </c>
      <c r="U6254" t="s">
        <v>24</v>
      </c>
      <c r="V6254" s="5">
        <f>IFERROR(VALUE(TRIM(TelcoData2[[#This Row],[TotalCharges]])),"")</f>
        <v>2021.35</v>
      </c>
      <c r="W6254">
        <f>IF(TelcoData2[[#This Row],[Churn]]="Yes",1,0)</f>
        <v>0</v>
      </c>
      <c r="X6254" t="str">
        <f>IF(TelcoData2[[#This Row],[tenure]]&lt;=12,"0-12 Months",
IF(TelcoData2[[#This Row],[tenure]]&lt;=24,"13-24 Months",
IF(TelcoData2[[#This Row],[tenure]]&lt;=36,"25-36 Months",
IF(TelcoData2[[#This Row],[tenure]]&lt;=48,"37-48 Months",
IF(TelcoData2[[#This Row],[tenure]]&lt;=60,"49-60 Months",
"61-72 Months")))))</f>
        <v>49-60 Months</v>
      </c>
    </row>
    <row r="6255" spans="1:24" x14ac:dyDescent="0.3">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s="5">
        <v>2564.9499999999998</v>
      </c>
      <c r="U6255" t="s">
        <v>24</v>
      </c>
      <c r="V6255" s="5">
        <f>IFERROR(VALUE(TRIM(TelcoData2[[#This Row],[TotalCharges]])),"")</f>
        <v>2564.9499999999998</v>
      </c>
      <c r="W6255">
        <f>IF(TelcoData2[[#This Row],[Churn]]="Yes",1,0)</f>
        <v>0</v>
      </c>
      <c r="X6255" t="str">
        <f>IF(TelcoData2[[#This Row],[tenure]]&lt;=12,"0-12 Months",
IF(TelcoData2[[#This Row],[tenure]]&lt;=24,"13-24 Months",
IF(TelcoData2[[#This Row],[tenure]]&lt;=36,"25-36 Months",
IF(TelcoData2[[#This Row],[tenure]]&lt;=48,"37-48 Months",
IF(TelcoData2[[#This Row],[tenure]]&lt;=60,"49-60 Months",
"61-72 Months")))))</f>
        <v>49-60 Months</v>
      </c>
    </row>
    <row r="6256" spans="1:24" x14ac:dyDescent="0.3">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s="5">
        <v>5611.75</v>
      </c>
      <c r="U6256" t="s">
        <v>24</v>
      </c>
      <c r="V6256" s="5">
        <f>IFERROR(VALUE(TRIM(TelcoData2[[#This Row],[TotalCharges]])),"")</f>
        <v>5611.75</v>
      </c>
      <c r="W6256">
        <f>IF(TelcoData2[[#This Row],[Churn]]="Yes",1,0)</f>
        <v>0</v>
      </c>
      <c r="X6256" t="str">
        <f>IF(TelcoData2[[#This Row],[tenure]]&lt;=12,"0-12 Months",
IF(TelcoData2[[#This Row],[tenure]]&lt;=24,"13-24 Months",
IF(TelcoData2[[#This Row],[tenure]]&lt;=36,"25-36 Months",
IF(TelcoData2[[#This Row],[tenure]]&lt;=48,"37-48 Months",
IF(TelcoData2[[#This Row],[tenure]]&lt;=60,"49-60 Months",
"61-72 Months")))))</f>
        <v>49-60 Months</v>
      </c>
    </row>
    <row r="6257" spans="1:24" x14ac:dyDescent="0.3">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s="5">
        <v>7610.1</v>
      </c>
      <c r="U6257" t="s">
        <v>24</v>
      </c>
      <c r="V6257" s="5">
        <f>IFERROR(VALUE(TRIM(TelcoData2[[#This Row],[TotalCharges]])),"")</f>
        <v>7610.1</v>
      </c>
      <c r="W6257">
        <f>IF(TelcoData2[[#This Row],[Churn]]="Yes",1,0)</f>
        <v>0</v>
      </c>
      <c r="X6257" t="str">
        <f>IF(TelcoData2[[#This Row],[tenure]]&lt;=12,"0-12 Months",
IF(TelcoData2[[#This Row],[tenure]]&lt;=24,"13-24 Months",
IF(TelcoData2[[#This Row],[tenure]]&lt;=36,"25-36 Months",
IF(TelcoData2[[#This Row],[tenure]]&lt;=48,"37-48 Months",
IF(TelcoData2[[#This Row],[tenure]]&lt;=60,"49-60 Months",
"61-72 Months")))))</f>
        <v>61-72 Months</v>
      </c>
    </row>
    <row r="6258" spans="1:24" x14ac:dyDescent="0.3">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s="5">
        <v>35.049999999999997</v>
      </c>
      <c r="U6258" t="s">
        <v>23</v>
      </c>
      <c r="V6258" s="5">
        <f>IFERROR(VALUE(TRIM(TelcoData2[[#This Row],[TotalCharges]])),"")</f>
        <v>35.049999999999997</v>
      </c>
      <c r="W6258">
        <f>IF(TelcoData2[[#This Row],[Churn]]="Yes",1,0)</f>
        <v>1</v>
      </c>
      <c r="X6258" t="str">
        <f>IF(TelcoData2[[#This Row],[tenure]]&lt;=12,"0-12 Months",
IF(TelcoData2[[#This Row],[tenure]]&lt;=24,"13-24 Months",
IF(TelcoData2[[#This Row],[tenure]]&lt;=36,"25-36 Months",
IF(TelcoData2[[#This Row],[tenure]]&lt;=48,"37-48 Months",
IF(TelcoData2[[#This Row],[tenure]]&lt;=60,"49-60 Months",
"61-72 Months")))))</f>
        <v>0-12 Months</v>
      </c>
    </row>
    <row r="6259" spans="1:24" x14ac:dyDescent="0.3">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s="5">
        <v>73</v>
      </c>
      <c r="U6259" t="s">
        <v>23</v>
      </c>
      <c r="V6259" s="5">
        <f>IFERROR(VALUE(TRIM(TelcoData2[[#This Row],[TotalCharges]])),"")</f>
        <v>73</v>
      </c>
      <c r="W6259">
        <f>IF(TelcoData2[[#This Row],[Churn]]="Yes",1,0)</f>
        <v>1</v>
      </c>
      <c r="X6259" t="str">
        <f>IF(TelcoData2[[#This Row],[tenure]]&lt;=12,"0-12 Months",
IF(TelcoData2[[#This Row],[tenure]]&lt;=24,"13-24 Months",
IF(TelcoData2[[#This Row],[tenure]]&lt;=36,"25-36 Months",
IF(TelcoData2[[#This Row],[tenure]]&lt;=48,"37-48 Months",
IF(TelcoData2[[#This Row],[tenure]]&lt;=60,"49-60 Months",
"61-72 Months")))))</f>
        <v>0-12 Months</v>
      </c>
    </row>
    <row r="6260" spans="1:24" x14ac:dyDescent="0.3">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s="5">
        <v>45.75</v>
      </c>
      <c r="U6260" t="s">
        <v>24</v>
      </c>
      <c r="V6260" s="5">
        <f>IFERROR(VALUE(TRIM(TelcoData2[[#This Row],[TotalCharges]])),"")</f>
        <v>45.75</v>
      </c>
      <c r="W6260">
        <f>IF(TelcoData2[[#This Row],[Churn]]="Yes",1,0)</f>
        <v>0</v>
      </c>
      <c r="X6260" t="str">
        <f>IF(TelcoData2[[#This Row],[tenure]]&lt;=12,"0-12 Months",
IF(TelcoData2[[#This Row],[tenure]]&lt;=24,"13-24 Months",
IF(TelcoData2[[#This Row],[tenure]]&lt;=36,"25-36 Months",
IF(TelcoData2[[#This Row],[tenure]]&lt;=48,"37-48 Months",
IF(TelcoData2[[#This Row],[tenure]]&lt;=60,"49-60 Months",
"61-72 Months")))))</f>
        <v>0-12 Months</v>
      </c>
    </row>
    <row r="6261" spans="1:24" x14ac:dyDescent="0.3">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s="5">
        <v>4543.95</v>
      </c>
      <c r="U6261" t="s">
        <v>24</v>
      </c>
      <c r="V6261" s="5">
        <f>IFERROR(VALUE(TRIM(TelcoData2[[#This Row],[TotalCharges]])),"")</f>
        <v>4543.95</v>
      </c>
      <c r="W6261">
        <f>IF(TelcoData2[[#This Row],[Churn]]="Yes",1,0)</f>
        <v>0</v>
      </c>
      <c r="X6261" t="str">
        <f>IF(TelcoData2[[#This Row],[tenure]]&lt;=12,"0-12 Months",
IF(TelcoData2[[#This Row],[tenure]]&lt;=24,"13-24 Months",
IF(TelcoData2[[#This Row],[tenure]]&lt;=36,"25-36 Months",
IF(TelcoData2[[#This Row],[tenure]]&lt;=48,"37-48 Months",
IF(TelcoData2[[#This Row],[tenure]]&lt;=60,"49-60 Months",
"61-72 Months")))))</f>
        <v>49-60 Months</v>
      </c>
    </row>
    <row r="6262" spans="1:24" x14ac:dyDescent="0.3">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s="5">
        <v>450.4</v>
      </c>
      <c r="U6262" t="s">
        <v>24</v>
      </c>
      <c r="V6262" s="5">
        <f>IFERROR(VALUE(TRIM(TelcoData2[[#This Row],[TotalCharges]])),"")</f>
        <v>450.4</v>
      </c>
      <c r="W6262">
        <f>IF(TelcoData2[[#This Row],[Churn]]="Yes",1,0)</f>
        <v>0</v>
      </c>
      <c r="X6262" t="str">
        <f>IF(TelcoData2[[#This Row],[tenure]]&lt;=12,"0-12 Months",
IF(TelcoData2[[#This Row],[tenure]]&lt;=24,"13-24 Months",
IF(TelcoData2[[#This Row],[tenure]]&lt;=36,"25-36 Months",
IF(TelcoData2[[#This Row],[tenure]]&lt;=48,"37-48 Months",
IF(TelcoData2[[#This Row],[tenure]]&lt;=60,"49-60 Months",
"61-72 Months")))))</f>
        <v>13-24 Months</v>
      </c>
    </row>
    <row r="6263" spans="1:24" x14ac:dyDescent="0.3">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s="5">
        <v>1297.3499999999999</v>
      </c>
      <c r="U6263" t="s">
        <v>24</v>
      </c>
      <c r="V6263" s="5">
        <f>IFERROR(VALUE(TRIM(TelcoData2[[#This Row],[TotalCharges]])),"")</f>
        <v>1297.3499999999999</v>
      </c>
      <c r="W6263">
        <f>IF(TelcoData2[[#This Row],[Churn]]="Yes",1,0)</f>
        <v>0</v>
      </c>
      <c r="X6263" t="str">
        <f>IF(TelcoData2[[#This Row],[tenure]]&lt;=12,"0-12 Months",
IF(TelcoData2[[#This Row],[tenure]]&lt;=24,"13-24 Months",
IF(TelcoData2[[#This Row],[tenure]]&lt;=36,"25-36 Months",
IF(TelcoData2[[#This Row],[tenure]]&lt;=48,"37-48 Months",
IF(TelcoData2[[#This Row],[tenure]]&lt;=60,"49-60 Months",
"61-72 Months")))))</f>
        <v>61-72 Months</v>
      </c>
    </row>
    <row r="6264" spans="1:24" x14ac:dyDescent="0.3">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s="5">
        <v>4442.75</v>
      </c>
      <c r="U6264" t="s">
        <v>24</v>
      </c>
      <c r="V6264" s="5">
        <f>IFERROR(VALUE(TRIM(TelcoData2[[#This Row],[TotalCharges]])),"")</f>
        <v>4442.75</v>
      </c>
      <c r="W6264">
        <f>IF(TelcoData2[[#This Row],[Churn]]="Yes",1,0)</f>
        <v>0</v>
      </c>
      <c r="X6264" t="str">
        <f>IF(TelcoData2[[#This Row],[tenure]]&lt;=12,"0-12 Months",
IF(TelcoData2[[#This Row],[tenure]]&lt;=24,"13-24 Months",
IF(TelcoData2[[#This Row],[tenure]]&lt;=36,"25-36 Months",
IF(TelcoData2[[#This Row],[tenure]]&lt;=48,"37-48 Months",
IF(TelcoData2[[#This Row],[tenure]]&lt;=60,"49-60 Months",
"61-72 Months")))))</f>
        <v>37-48 Months</v>
      </c>
    </row>
    <row r="6265" spans="1:24" x14ac:dyDescent="0.3">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s="5">
        <v>1423.15</v>
      </c>
      <c r="U6265" t="s">
        <v>24</v>
      </c>
      <c r="V6265" s="5">
        <f>IFERROR(VALUE(TRIM(TelcoData2[[#This Row],[TotalCharges]])),"")</f>
        <v>1423.15</v>
      </c>
      <c r="W6265">
        <f>IF(TelcoData2[[#This Row],[Churn]]="Yes",1,0)</f>
        <v>0</v>
      </c>
      <c r="X6265" t="str">
        <f>IF(TelcoData2[[#This Row],[tenure]]&lt;=12,"0-12 Months",
IF(TelcoData2[[#This Row],[tenure]]&lt;=24,"13-24 Months",
IF(TelcoData2[[#This Row],[tenure]]&lt;=36,"25-36 Months",
IF(TelcoData2[[#This Row],[tenure]]&lt;=48,"37-48 Months",
IF(TelcoData2[[#This Row],[tenure]]&lt;=60,"49-60 Months",
"61-72 Months")))))</f>
        <v>25-36 Months</v>
      </c>
    </row>
    <row r="6266" spans="1:24" x14ac:dyDescent="0.3">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s="5">
        <v>4378.3500000000004</v>
      </c>
      <c r="U6266" t="s">
        <v>24</v>
      </c>
      <c r="V6266" s="5">
        <f>IFERROR(VALUE(TRIM(TelcoData2[[#This Row],[TotalCharges]])),"")</f>
        <v>4378.3500000000004</v>
      </c>
      <c r="W6266">
        <f>IF(TelcoData2[[#This Row],[Churn]]="Yes",1,0)</f>
        <v>0</v>
      </c>
      <c r="X6266" t="str">
        <f>IF(TelcoData2[[#This Row],[tenure]]&lt;=12,"0-12 Months",
IF(TelcoData2[[#This Row],[tenure]]&lt;=24,"13-24 Months",
IF(TelcoData2[[#This Row],[tenure]]&lt;=36,"25-36 Months",
IF(TelcoData2[[#This Row],[tenure]]&lt;=48,"37-48 Months",
IF(TelcoData2[[#This Row],[tenure]]&lt;=60,"49-60 Months",
"61-72 Months")))))</f>
        <v>37-48 Months</v>
      </c>
    </row>
    <row r="6267" spans="1:24" x14ac:dyDescent="0.3">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s="5">
        <v>74.2</v>
      </c>
      <c r="U6267" t="s">
        <v>24</v>
      </c>
      <c r="V6267" s="5">
        <f>IFERROR(VALUE(TRIM(TelcoData2[[#This Row],[TotalCharges]])),"")</f>
        <v>74.2</v>
      </c>
      <c r="W6267">
        <f>IF(TelcoData2[[#This Row],[Churn]]="Yes",1,0)</f>
        <v>0</v>
      </c>
      <c r="X6267" t="str">
        <f>IF(TelcoData2[[#This Row],[tenure]]&lt;=12,"0-12 Months",
IF(TelcoData2[[#This Row],[tenure]]&lt;=24,"13-24 Months",
IF(TelcoData2[[#This Row],[tenure]]&lt;=36,"25-36 Months",
IF(TelcoData2[[#This Row],[tenure]]&lt;=48,"37-48 Months",
IF(TelcoData2[[#This Row],[tenure]]&lt;=60,"49-60 Months",
"61-72 Months")))))</f>
        <v>0-12 Months</v>
      </c>
    </row>
    <row r="6268" spans="1:24" x14ac:dyDescent="0.3">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s="5">
        <v>2716.3</v>
      </c>
      <c r="U6268" t="s">
        <v>23</v>
      </c>
      <c r="V6268" s="5">
        <f>IFERROR(VALUE(TRIM(TelcoData2[[#This Row],[TotalCharges]])),"")</f>
        <v>2716.3</v>
      </c>
      <c r="W6268">
        <f>IF(TelcoData2[[#This Row],[Churn]]="Yes",1,0)</f>
        <v>1</v>
      </c>
      <c r="X6268" t="str">
        <f>IF(TelcoData2[[#This Row],[tenure]]&lt;=12,"0-12 Months",
IF(TelcoData2[[#This Row],[tenure]]&lt;=24,"13-24 Months",
IF(TelcoData2[[#This Row],[tenure]]&lt;=36,"25-36 Months",
IF(TelcoData2[[#This Row],[tenure]]&lt;=48,"37-48 Months",
IF(TelcoData2[[#This Row],[tenure]]&lt;=60,"49-60 Months",
"61-72 Months")))))</f>
        <v>25-36 Months</v>
      </c>
    </row>
    <row r="6269" spans="1:24" x14ac:dyDescent="0.3">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s="5">
        <v>70.099999999999994</v>
      </c>
      <c r="U6269" t="s">
        <v>23</v>
      </c>
      <c r="V6269" s="5">
        <f>IFERROR(VALUE(TRIM(TelcoData2[[#This Row],[TotalCharges]])),"")</f>
        <v>70.099999999999994</v>
      </c>
      <c r="W6269">
        <f>IF(TelcoData2[[#This Row],[Churn]]="Yes",1,0)</f>
        <v>1</v>
      </c>
      <c r="X6269" t="str">
        <f>IF(TelcoData2[[#This Row],[tenure]]&lt;=12,"0-12 Months",
IF(TelcoData2[[#This Row],[tenure]]&lt;=24,"13-24 Months",
IF(TelcoData2[[#This Row],[tenure]]&lt;=36,"25-36 Months",
IF(TelcoData2[[#This Row],[tenure]]&lt;=48,"37-48 Months",
IF(TelcoData2[[#This Row],[tenure]]&lt;=60,"49-60 Months",
"61-72 Months")))))</f>
        <v>0-12 Months</v>
      </c>
    </row>
    <row r="6270" spans="1:24" x14ac:dyDescent="0.3">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s="5">
        <v>450.65</v>
      </c>
      <c r="U6270" t="s">
        <v>24</v>
      </c>
      <c r="V6270" s="5">
        <f>IFERROR(VALUE(TRIM(TelcoData2[[#This Row],[TotalCharges]])),"")</f>
        <v>450.65</v>
      </c>
      <c r="W6270">
        <f>IF(TelcoData2[[#This Row],[Churn]]="Yes",1,0)</f>
        <v>0</v>
      </c>
      <c r="X6270" t="str">
        <f>IF(TelcoData2[[#This Row],[tenure]]&lt;=12,"0-12 Months",
IF(TelcoData2[[#This Row],[tenure]]&lt;=24,"13-24 Months",
IF(TelcoData2[[#This Row],[tenure]]&lt;=36,"25-36 Months",
IF(TelcoData2[[#This Row],[tenure]]&lt;=48,"37-48 Months",
IF(TelcoData2[[#This Row],[tenure]]&lt;=60,"49-60 Months",
"61-72 Months")))))</f>
        <v>13-24 Months</v>
      </c>
    </row>
    <row r="6271" spans="1:24" x14ac:dyDescent="0.3">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s="5">
        <v>1175.8499999999999</v>
      </c>
      <c r="U6271" t="s">
        <v>24</v>
      </c>
      <c r="V6271" s="5">
        <f>IFERROR(VALUE(TRIM(TelcoData2[[#This Row],[TotalCharges]])),"")</f>
        <v>1175.8499999999999</v>
      </c>
      <c r="W6271">
        <f>IF(TelcoData2[[#This Row],[Churn]]="Yes",1,0)</f>
        <v>0</v>
      </c>
      <c r="X6271" t="str">
        <f>IF(TelcoData2[[#This Row],[tenure]]&lt;=12,"0-12 Months",
IF(TelcoData2[[#This Row],[tenure]]&lt;=24,"13-24 Months",
IF(TelcoData2[[#This Row],[tenure]]&lt;=36,"25-36 Months",
IF(TelcoData2[[#This Row],[tenure]]&lt;=48,"37-48 Months",
IF(TelcoData2[[#This Row],[tenure]]&lt;=60,"49-60 Months",
"61-72 Months")))))</f>
        <v>25-36 Months</v>
      </c>
    </row>
    <row r="6272" spans="1:24" x14ac:dyDescent="0.3">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s="5">
        <v>558.79999999999995</v>
      </c>
      <c r="U6272" t="s">
        <v>24</v>
      </c>
      <c r="V6272" s="5">
        <f>IFERROR(VALUE(TRIM(TelcoData2[[#This Row],[TotalCharges]])),"")</f>
        <v>558.79999999999995</v>
      </c>
      <c r="W6272">
        <f>IF(TelcoData2[[#This Row],[Churn]]="Yes",1,0)</f>
        <v>0</v>
      </c>
      <c r="X6272" t="str">
        <f>IF(TelcoData2[[#This Row],[tenure]]&lt;=12,"0-12 Months",
IF(TelcoData2[[#This Row],[tenure]]&lt;=24,"13-24 Months",
IF(TelcoData2[[#This Row],[tenure]]&lt;=36,"25-36 Months",
IF(TelcoData2[[#This Row],[tenure]]&lt;=48,"37-48 Months",
IF(TelcoData2[[#This Row],[tenure]]&lt;=60,"49-60 Months",
"61-72 Months")))))</f>
        <v>25-36 Months</v>
      </c>
    </row>
    <row r="6273" spans="1:24" x14ac:dyDescent="0.3">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s="5">
        <v>2220.1</v>
      </c>
      <c r="U6273" t="s">
        <v>24</v>
      </c>
      <c r="V6273" s="5">
        <f>IFERROR(VALUE(TRIM(TelcoData2[[#This Row],[TotalCharges]])),"")</f>
        <v>2220.1</v>
      </c>
      <c r="W6273">
        <f>IF(TelcoData2[[#This Row],[Churn]]="Yes",1,0)</f>
        <v>0</v>
      </c>
      <c r="X6273" t="str">
        <f>IF(TelcoData2[[#This Row],[tenure]]&lt;=12,"0-12 Months",
IF(TelcoData2[[#This Row],[tenure]]&lt;=24,"13-24 Months",
IF(TelcoData2[[#This Row],[tenure]]&lt;=36,"25-36 Months",
IF(TelcoData2[[#This Row],[tenure]]&lt;=48,"37-48 Months",
IF(TelcoData2[[#This Row],[tenure]]&lt;=60,"49-60 Months",
"61-72 Months")))))</f>
        <v>25-36 Months</v>
      </c>
    </row>
    <row r="6274" spans="1:24" x14ac:dyDescent="0.3">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s="5">
        <v>3283.05</v>
      </c>
      <c r="U6274" t="s">
        <v>24</v>
      </c>
      <c r="V6274" s="5">
        <f>IFERROR(VALUE(TRIM(TelcoData2[[#This Row],[TotalCharges]])),"")</f>
        <v>3283.05</v>
      </c>
      <c r="W6274">
        <f>IF(TelcoData2[[#This Row],[Churn]]="Yes",1,0)</f>
        <v>0</v>
      </c>
      <c r="X6274" t="str">
        <f>IF(TelcoData2[[#This Row],[tenure]]&lt;=12,"0-12 Months",
IF(TelcoData2[[#This Row],[tenure]]&lt;=24,"13-24 Months",
IF(TelcoData2[[#This Row],[tenure]]&lt;=36,"25-36 Months",
IF(TelcoData2[[#This Row],[tenure]]&lt;=48,"37-48 Months",
IF(TelcoData2[[#This Row],[tenure]]&lt;=60,"49-60 Months",
"61-72 Months")))))</f>
        <v>49-60 Months</v>
      </c>
    </row>
    <row r="6275" spans="1:24" x14ac:dyDescent="0.3">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s="5">
        <v>142.35</v>
      </c>
      <c r="U6275" t="s">
        <v>23</v>
      </c>
      <c r="V6275" s="5">
        <f>IFERROR(VALUE(TRIM(TelcoData2[[#This Row],[TotalCharges]])),"")</f>
        <v>142.35</v>
      </c>
      <c r="W6275">
        <f>IF(TelcoData2[[#This Row],[Churn]]="Yes",1,0)</f>
        <v>1</v>
      </c>
      <c r="X6275" t="str">
        <f>IF(TelcoData2[[#This Row],[tenure]]&lt;=12,"0-12 Months",
IF(TelcoData2[[#This Row],[tenure]]&lt;=24,"13-24 Months",
IF(TelcoData2[[#This Row],[tenure]]&lt;=36,"25-36 Months",
IF(TelcoData2[[#This Row],[tenure]]&lt;=48,"37-48 Months",
IF(TelcoData2[[#This Row],[tenure]]&lt;=60,"49-60 Months",
"61-72 Months")))))</f>
        <v>0-12 Months</v>
      </c>
    </row>
    <row r="6276" spans="1:24" x14ac:dyDescent="0.3">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s="5">
        <v>4939.25</v>
      </c>
      <c r="U6276" t="s">
        <v>24</v>
      </c>
      <c r="V6276" s="5">
        <f>IFERROR(VALUE(TRIM(TelcoData2[[#This Row],[TotalCharges]])),"")</f>
        <v>4939.25</v>
      </c>
      <c r="W6276">
        <f>IF(TelcoData2[[#This Row],[Churn]]="Yes",1,0)</f>
        <v>0</v>
      </c>
      <c r="X6276" t="str">
        <f>IF(TelcoData2[[#This Row],[tenure]]&lt;=12,"0-12 Months",
IF(TelcoData2[[#This Row],[tenure]]&lt;=24,"13-24 Months",
IF(TelcoData2[[#This Row],[tenure]]&lt;=36,"25-36 Months",
IF(TelcoData2[[#This Row],[tenure]]&lt;=48,"37-48 Months",
IF(TelcoData2[[#This Row],[tenure]]&lt;=60,"49-60 Months",
"61-72 Months")))))</f>
        <v>49-60 Months</v>
      </c>
    </row>
    <row r="6277" spans="1:24" x14ac:dyDescent="0.3">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s="5">
        <v>4237.5</v>
      </c>
      <c r="U6277" t="s">
        <v>24</v>
      </c>
      <c r="V6277" s="5">
        <f>IFERROR(VALUE(TRIM(TelcoData2[[#This Row],[TotalCharges]])),"")</f>
        <v>4237.5</v>
      </c>
      <c r="W6277">
        <f>IF(TelcoData2[[#This Row],[Churn]]="Yes",1,0)</f>
        <v>0</v>
      </c>
      <c r="X6277" t="str">
        <f>IF(TelcoData2[[#This Row],[tenure]]&lt;=12,"0-12 Months",
IF(TelcoData2[[#This Row],[tenure]]&lt;=24,"13-24 Months",
IF(TelcoData2[[#This Row],[tenure]]&lt;=36,"25-36 Months",
IF(TelcoData2[[#This Row],[tenure]]&lt;=48,"37-48 Months",
IF(TelcoData2[[#This Row],[tenure]]&lt;=60,"49-60 Months",
"61-72 Months")))))</f>
        <v>61-72 Months</v>
      </c>
    </row>
    <row r="6278" spans="1:24" x14ac:dyDescent="0.3">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s="5">
        <v>335.95</v>
      </c>
      <c r="U6278" t="s">
        <v>24</v>
      </c>
      <c r="V6278" s="5">
        <f>IFERROR(VALUE(TRIM(TelcoData2[[#This Row],[TotalCharges]])),"")</f>
        <v>335.95</v>
      </c>
      <c r="W6278">
        <f>IF(TelcoData2[[#This Row],[Churn]]="Yes",1,0)</f>
        <v>0</v>
      </c>
      <c r="X6278" t="str">
        <f>IF(TelcoData2[[#This Row],[tenure]]&lt;=12,"0-12 Months",
IF(TelcoData2[[#This Row],[tenure]]&lt;=24,"13-24 Months",
IF(TelcoData2[[#This Row],[tenure]]&lt;=36,"25-36 Months",
IF(TelcoData2[[#This Row],[tenure]]&lt;=48,"37-48 Months",
IF(TelcoData2[[#This Row],[tenure]]&lt;=60,"49-60 Months",
"61-72 Months")))))</f>
        <v>13-24 Months</v>
      </c>
    </row>
    <row r="6279" spans="1:24" x14ac:dyDescent="0.3">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s="5">
        <v>33.200000000000003</v>
      </c>
      <c r="U6279" t="s">
        <v>23</v>
      </c>
      <c r="V6279" s="5">
        <f>IFERROR(VALUE(TRIM(TelcoData2[[#This Row],[TotalCharges]])),"")</f>
        <v>33.200000000000003</v>
      </c>
      <c r="W6279">
        <f>IF(TelcoData2[[#This Row],[Churn]]="Yes",1,0)</f>
        <v>1</v>
      </c>
      <c r="X6279" t="str">
        <f>IF(TelcoData2[[#This Row],[tenure]]&lt;=12,"0-12 Months",
IF(TelcoData2[[#This Row],[tenure]]&lt;=24,"13-24 Months",
IF(TelcoData2[[#This Row],[tenure]]&lt;=36,"25-36 Months",
IF(TelcoData2[[#This Row],[tenure]]&lt;=48,"37-48 Months",
IF(TelcoData2[[#This Row],[tenure]]&lt;=60,"49-60 Months",
"61-72 Months")))))</f>
        <v>0-12 Months</v>
      </c>
    </row>
    <row r="6280" spans="1:24" x14ac:dyDescent="0.3">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s="5">
        <v>7188.5</v>
      </c>
      <c r="U6280" t="s">
        <v>24</v>
      </c>
      <c r="V6280" s="5">
        <f>IFERROR(VALUE(TRIM(TelcoData2[[#This Row],[TotalCharges]])),"")</f>
        <v>7188.5</v>
      </c>
      <c r="W6280">
        <f>IF(TelcoData2[[#This Row],[Churn]]="Yes",1,0)</f>
        <v>0</v>
      </c>
      <c r="X6280" t="str">
        <f>IF(TelcoData2[[#This Row],[tenure]]&lt;=12,"0-12 Months",
IF(TelcoData2[[#This Row],[tenure]]&lt;=24,"13-24 Months",
IF(TelcoData2[[#This Row],[tenure]]&lt;=36,"25-36 Months",
IF(TelcoData2[[#This Row],[tenure]]&lt;=48,"37-48 Months",
IF(TelcoData2[[#This Row],[tenure]]&lt;=60,"49-60 Months",
"61-72 Months")))))</f>
        <v>61-72 Months</v>
      </c>
    </row>
    <row r="6281" spans="1:24" x14ac:dyDescent="0.3">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s="5">
        <v>926.25</v>
      </c>
      <c r="U6281" t="s">
        <v>24</v>
      </c>
      <c r="V6281" s="5">
        <f>IFERROR(VALUE(TRIM(TelcoData2[[#This Row],[TotalCharges]])),"")</f>
        <v>926.25</v>
      </c>
      <c r="W6281">
        <f>IF(TelcoData2[[#This Row],[Churn]]="Yes",1,0)</f>
        <v>0</v>
      </c>
      <c r="X6281" t="str">
        <f>IF(TelcoData2[[#This Row],[tenure]]&lt;=12,"0-12 Months",
IF(TelcoData2[[#This Row],[tenure]]&lt;=24,"13-24 Months",
IF(TelcoData2[[#This Row],[tenure]]&lt;=36,"25-36 Months",
IF(TelcoData2[[#This Row],[tenure]]&lt;=48,"37-48 Months",
IF(TelcoData2[[#This Row],[tenure]]&lt;=60,"49-60 Months",
"61-72 Months")))))</f>
        <v>13-24 Months</v>
      </c>
    </row>
    <row r="6282" spans="1:24" x14ac:dyDescent="0.3">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s="5">
        <v>1119.3499999999999</v>
      </c>
      <c r="U6282" t="s">
        <v>24</v>
      </c>
      <c r="V6282" s="5">
        <f>IFERROR(VALUE(TRIM(TelcoData2[[#This Row],[TotalCharges]])),"")</f>
        <v>1119.3499999999999</v>
      </c>
      <c r="W6282">
        <f>IF(TelcoData2[[#This Row],[Churn]]="Yes",1,0)</f>
        <v>0</v>
      </c>
      <c r="X6282" t="str">
        <f>IF(TelcoData2[[#This Row],[tenure]]&lt;=12,"0-12 Months",
IF(TelcoData2[[#This Row],[tenure]]&lt;=24,"13-24 Months",
IF(TelcoData2[[#This Row],[tenure]]&lt;=36,"25-36 Months",
IF(TelcoData2[[#This Row],[tenure]]&lt;=48,"37-48 Months",
IF(TelcoData2[[#This Row],[tenure]]&lt;=60,"49-60 Months",
"61-72 Months")))))</f>
        <v>13-24 Months</v>
      </c>
    </row>
    <row r="6283" spans="1:24" x14ac:dyDescent="0.3">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s="5">
        <v>116.6</v>
      </c>
      <c r="U6283" t="s">
        <v>24</v>
      </c>
      <c r="V6283" s="5">
        <f>IFERROR(VALUE(TRIM(TelcoData2[[#This Row],[TotalCharges]])),"")</f>
        <v>116.6</v>
      </c>
      <c r="W6283">
        <f>IF(TelcoData2[[#This Row],[Churn]]="Yes",1,0)</f>
        <v>0</v>
      </c>
      <c r="X6283" t="str">
        <f>IF(TelcoData2[[#This Row],[tenure]]&lt;=12,"0-12 Months",
IF(TelcoData2[[#This Row],[tenure]]&lt;=24,"13-24 Months",
IF(TelcoData2[[#This Row],[tenure]]&lt;=36,"25-36 Months",
IF(TelcoData2[[#This Row],[tenure]]&lt;=48,"37-48 Months",
IF(TelcoData2[[#This Row],[tenure]]&lt;=60,"49-60 Months",
"61-72 Months")))))</f>
        <v>0-12 Months</v>
      </c>
    </row>
    <row r="6284" spans="1:24" x14ac:dyDescent="0.3">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s="5">
        <v>68.8</v>
      </c>
      <c r="U6284" t="s">
        <v>24</v>
      </c>
      <c r="V6284" s="5">
        <f>IFERROR(VALUE(TRIM(TelcoData2[[#This Row],[TotalCharges]])),"")</f>
        <v>68.8</v>
      </c>
      <c r="W6284">
        <f>IF(TelcoData2[[#This Row],[Churn]]="Yes",1,0)</f>
        <v>0</v>
      </c>
      <c r="X6284" t="str">
        <f>IF(TelcoData2[[#This Row],[tenure]]&lt;=12,"0-12 Months",
IF(TelcoData2[[#This Row],[tenure]]&lt;=24,"13-24 Months",
IF(TelcoData2[[#This Row],[tenure]]&lt;=36,"25-36 Months",
IF(TelcoData2[[#This Row],[tenure]]&lt;=48,"37-48 Months",
IF(TelcoData2[[#This Row],[tenure]]&lt;=60,"49-60 Months",
"61-72 Months")))))</f>
        <v>0-12 Months</v>
      </c>
    </row>
    <row r="6285" spans="1:24" x14ac:dyDescent="0.3">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s="5">
        <v>287.39999999999998</v>
      </c>
      <c r="U6285" t="s">
        <v>23</v>
      </c>
      <c r="V6285" s="5">
        <f>IFERROR(VALUE(TRIM(TelcoData2[[#This Row],[TotalCharges]])),"")</f>
        <v>287.39999999999998</v>
      </c>
      <c r="W6285">
        <f>IF(TelcoData2[[#This Row],[Churn]]="Yes",1,0)</f>
        <v>1</v>
      </c>
      <c r="X6285" t="str">
        <f>IF(TelcoData2[[#This Row],[tenure]]&lt;=12,"0-12 Months",
IF(TelcoData2[[#This Row],[tenure]]&lt;=24,"13-24 Months",
IF(TelcoData2[[#This Row],[tenure]]&lt;=36,"25-36 Months",
IF(TelcoData2[[#This Row],[tenure]]&lt;=48,"37-48 Months",
IF(TelcoData2[[#This Row],[tenure]]&lt;=60,"49-60 Months",
"61-72 Months")))))</f>
        <v>0-12 Months</v>
      </c>
    </row>
    <row r="6286" spans="1:24" x14ac:dyDescent="0.3">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s="5">
        <v>2341.5500000000002</v>
      </c>
      <c r="U6286" t="s">
        <v>24</v>
      </c>
      <c r="V6286" s="5">
        <f>IFERROR(VALUE(TRIM(TelcoData2[[#This Row],[TotalCharges]])),"")</f>
        <v>2341.5500000000002</v>
      </c>
      <c r="W6286">
        <f>IF(TelcoData2[[#This Row],[Churn]]="Yes",1,0)</f>
        <v>0</v>
      </c>
      <c r="X6286" t="str">
        <f>IF(TelcoData2[[#This Row],[tenure]]&lt;=12,"0-12 Months",
IF(TelcoData2[[#This Row],[tenure]]&lt;=24,"13-24 Months",
IF(TelcoData2[[#This Row],[tenure]]&lt;=36,"25-36 Months",
IF(TelcoData2[[#This Row],[tenure]]&lt;=48,"37-48 Months",
IF(TelcoData2[[#This Row],[tenure]]&lt;=60,"49-60 Months",
"61-72 Months")))))</f>
        <v>13-24 Months</v>
      </c>
    </row>
    <row r="6287" spans="1:24" x14ac:dyDescent="0.3">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s="5">
        <v>1362.85</v>
      </c>
      <c r="U6287" t="s">
        <v>24</v>
      </c>
      <c r="V6287" s="5">
        <f>IFERROR(VALUE(TRIM(TelcoData2[[#This Row],[TotalCharges]])),"")</f>
        <v>1362.85</v>
      </c>
      <c r="W6287">
        <f>IF(TelcoData2[[#This Row],[Churn]]="Yes",1,0)</f>
        <v>0</v>
      </c>
      <c r="X6287" t="str">
        <f>IF(TelcoData2[[#This Row],[tenure]]&lt;=12,"0-12 Months",
IF(TelcoData2[[#This Row],[tenure]]&lt;=24,"13-24 Months",
IF(TelcoData2[[#This Row],[tenure]]&lt;=36,"25-36 Months",
IF(TelcoData2[[#This Row],[tenure]]&lt;=48,"37-48 Months",
IF(TelcoData2[[#This Row],[tenure]]&lt;=60,"49-60 Months",
"61-72 Months")))))</f>
        <v>25-36 Months</v>
      </c>
    </row>
    <row r="6288" spans="1:24" x14ac:dyDescent="0.3">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s="5">
        <v>163.6</v>
      </c>
      <c r="U6288" t="s">
        <v>24</v>
      </c>
      <c r="V6288" s="5">
        <f>IFERROR(VALUE(TRIM(TelcoData2[[#This Row],[TotalCharges]])),"")</f>
        <v>163.6</v>
      </c>
      <c r="W6288">
        <f>IF(TelcoData2[[#This Row],[Churn]]="Yes",1,0)</f>
        <v>0</v>
      </c>
      <c r="X6288" t="str">
        <f>IF(TelcoData2[[#This Row],[tenure]]&lt;=12,"0-12 Months",
IF(TelcoData2[[#This Row],[tenure]]&lt;=24,"13-24 Months",
IF(TelcoData2[[#This Row],[tenure]]&lt;=36,"25-36 Months",
IF(TelcoData2[[#This Row],[tenure]]&lt;=48,"37-48 Months",
IF(TelcoData2[[#This Row],[tenure]]&lt;=60,"49-60 Months",
"61-72 Months")))))</f>
        <v>0-12 Months</v>
      </c>
    </row>
    <row r="6289" spans="1:24" x14ac:dyDescent="0.3">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s="5">
        <v>2254.1999999999998</v>
      </c>
      <c r="U6289" t="s">
        <v>23</v>
      </c>
      <c r="V6289" s="5">
        <f>IFERROR(VALUE(TRIM(TelcoData2[[#This Row],[TotalCharges]])),"")</f>
        <v>2254.1999999999998</v>
      </c>
      <c r="W6289">
        <f>IF(TelcoData2[[#This Row],[Churn]]="Yes",1,0)</f>
        <v>1</v>
      </c>
      <c r="X6289" t="str">
        <f>IF(TelcoData2[[#This Row],[tenure]]&lt;=12,"0-12 Months",
IF(TelcoData2[[#This Row],[tenure]]&lt;=24,"13-24 Months",
IF(TelcoData2[[#This Row],[tenure]]&lt;=36,"25-36 Months",
IF(TelcoData2[[#This Row],[tenure]]&lt;=48,"37-48 Months",
IF(TelcoData2[[#This Row],[tenure]]&lt;=60,"49-60 Months",
"61-72 Months")))))</f>
        <v>25-36 Months</v>
      </c>
    </row>
    <row r="6290" spans="1:24" x14ac:dyDescent="0.3">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s="5">
        <v>145.15</v>
      </c>
      <c r="U6290" t="s">
        <v>24</v>
      </c>
      <c r="V6290" s="5">
        <f>IFERROR(VALUE(TRIM(TelcoData2[[#This Row],[TotalCharges]])),"")</f>
        <v>145.15</v>
      </c>
      <c r="W6290">
        <f>IF(TelcoData2[[#This Row],[Churn]]="Yes",1,0)</f>
        <v>0</v>
      </c>
      <c r="X6290" t="str">
        <f>IF(TelcoData2[[#This Row],[tenure]]&lt;=12,"0-12 Months",
IF(TelcoData2[[#This Row],[tenure]]&lt;=24,"13-24 Months",
IF(TelcoData2[[#This Row],[tenure]]&lt;=36,"25-36 Months",
IF(TelcoData2[[#This Row],[tenure]]&lt;=48,"37-48 Months",
IF(TelcoData2[[#This Row],[tenure]]&lt;=60,"49-60 Months",
"61-72 Months")))))</f>
        <v>0-12 Months</v>
      </c>
    </row>
    <row r="6291" spans="1:24" x14ac:dyDescent="0.3">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s="5">
        <v>7752.3</v>
      </c>
      <c r="U6291" t="s">
        <v>23</v>
      </c>
      <c r="V6291" s="5">
        <f>IFERROR(VALUE(TRIM(TelcoData2[[#This Row],[TotalCharges]])),"")</f>
        <v>7752.3</v>
      </c>
      <c r="W6291">
        <f>IF(TelcoData2[[#This Row],[Churn]]="Yes",1,0)</f>
        <v>1</v>
      </c>
      <c r="X6291" t="str">
        <f>IF(TelcoData2[[#This Row],[tenure]]&lt;=12,"0-12 Months",
IF(TelcoData2[[#This Row],[tenure]]&lt;=24,"13-24 Months",
IF(TelcoData2[[#This Row],[tenure]]&lt;=36,"25-36 Months",
IF(TelcoData2[[#This Row],[tenure]]&lt;=48,"37-48 Months",
IF(TelcoData2[[#This Row],[tenure]]&lt;=60,"49-60 Months",
"61-72 Months")))))</f>
        <v>61-72 Months</v>
      </c>
    </row>
    <row r="6292" spans="1:24" x14ac:dyDescent="0.3">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s="5">
        <v>6585.35</v>
      </c>
      <c r="U6292" t="s">
        <v>23</v>
      </c>
      <c r="V6292" s="5">
        <f>IFERROR(VALUE(TRIM(TelcoData2[[#This Row],[TotalCharges]])),"")</f>
        <v>6585.35</v>
      </c>
      <c r="W6292">
        <f>IF(TelcoData2[[#This Row],[Churn]]="Yes",1,0)</f>
        <v>1</v>
      </c>
      <c r="X6292" t="str">
        <f>IF(TelcoData2[[#This Row],[tenure]]&lt;=12,"0-12 Months",
IF(TelcoData2[[#This Row],[tenure]]&lt;=24,"13-24 Months",
IF(TelcoData2[[#This Row],[tenure]]&lt;=36,"25-36 Months",
IF(TelcoData2[[#This Row],[tenure]]&lt;=48,"37-48 Months",
IF(TelcoData2[[#This Row],[tenure]]&lt;=60,"49-60 Months",
"61-72 Months")))))</f>
        <v>61-72 Months</v>
      </c>
    </row>
    <row r="6293" spans="1:24" x14ac:dyDescent="0.3">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s="5">
        <v>4786.1000000000004</v>
      </c>
      <c r="U6293" t="s">
        <v>24</v>
      </c>
      <c r="V6293" s="5">
        <f>IFERROR(VALUE(TRIM(TelcoData2[[#This Row],[TotalCharges]])),"")</f>
        <v>4786.1000000000004</v>
      </c>
      <c r="W6293">
        <f>IF(TelcoData2[[#This Row],[Churn]]="Yes",1,0)</f>
        <v>0</v>
      </c>
      <c r="X6293" t="str">
        <f>IF(TelcoData2[[#This Row],[tenure]]&lt;=12,"0-12 Months",
IF(TelcoData2[[#This Row],[tenure]]&lt;=24,"13-24 Months",
IF(TelcoData2[[#This Row],[tenure]]&lt;=36,"25-36 Months",
IF(TelcoData2[[#This Row],[tenure]]&lt;=48,"37-48 Months",
IF(TelcoData2[[#This Row],[tenure]]&lt;=60,"49-60 Months",
"61-72 Months")))))</f>
        <v>49-60 Months</v>
      </c>
    </row>
    <row r="6294" spans="1:24" x14ac:dyDescent="0.3">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s="5">
        <v>3835.55</v>
      </c>
      <c r="U6294" t="s">
        <v>24</v>
      </c>
      <c r="V6294" s="5">
        <f>IFERROR(VALUE(TRIM(TelcoData2[[#This Row],[TotalCharges]])),"")</f>
        <v>3835.55</v>
      </c>
      <c r="W6294">
        <f>IF(TelcoData2[[#This Row],[Churn]]="Yes",1,0)</f>
        <v>0</v>
      </c>
      <c r="X6294" t="str">
        <f>IF(TelcoData2[[#This Row],[tenure]]&lt;=12,"0-12 Months",
IF(TelcoData2[[#This Row],[tenure]]&lt;=24,"13-24 Months",
IF(TelcoData2[[#This Row],[tenure]]&lt;=36,"25-36 Months",
IF(TelcoData2[[#This Row],[tenure]]&lt;=48,"37-48 Months",
IF(TelcoData2[[#This Row],[tenure]]&lt;=60,"49-60 Months",
"61-72 Months")))))</f>
        <v>37-48 Months</v>
      </c>
    </row>
    <row r="6295" spans="1:24" x14ac:dyDescent="0.3">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s="5">
        <v>397</v>
      </c>
      <c r="U6295" t="s">
        <v>24</v>
      </c>
      <c r="V6295" s="5">
        <f>IFERROR(VALUE(TRIM(TelcoData2[[#This Row],[TotalCharges]])),"")</f>
        <v>397</v>
      </c>
      <c r="W6295">
        <f>IF(TelcoData2[[#This Row],[Churn]]="Yes",1,0)</f>
        <v>0</v>
      </c>
      <c r="X6295" t="str">
        <f>IF(TelcoData2[[#This Row],[tenure]]&lt;=12,"0-12 Months",
IF(TelcoData2[[#This Row],[tenure]]&lt;=24,"13-24 Months",
IF(TelcoData2[[#This Row],[tenure]]&lt;=36,"25-36 Months",
IF(TelcoData2[[#This Row],[tenure]]&lt;=48,"37-48 Months",
IF(TelcoData2[[#This Row],[tenure]]&lt;=60,"49-60 Months",
"61-72 Months")))))</f>
        <v>13-24 Months</v>
      </c>
    </row>
    <row r="6296" spans="1:24" x14ac:dyDescent="0.3">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s="5">
        <v>19.7</v>
      </c>
      <c r="U6296" t="s">
        <v>23</v>
      </c>
      <c r="V6296" s="5">
        <f>IFERROR(VALUE(TRIM(TelcoData2[[#This Row],[TotalCharges]])),"")</f>
        <v>19.7</v>
      </c>
      <c r="W6296">
        <f>IF(TelcoData2[[#This Row],[Churn]]="Yes",1,0)</f>
        <v>1</v>
      </c>
      <c r="X6296" t="str">
        <f>IF(TelcoData2[[#This Row],[tenure]]&lt;=12,"0-12 Months",
IF(TelcoData2[[#This Row],[tenure]]&lt;=24,"13-24 Months",
IF(TelcoData2[[#This Row],[tenure]]&lt;=36,"25-36 Months",
IF(TelcoData2[[#This Row],[tenure]]&lt;=48,"37-48 Months",
IF(TelcoData2[[#This Row],[tenure]]&lt;=60,"49-60 Months",
"61-72 Months")))))</f>
        <v>0-12 Months</v>
      </c>
    </row>
    <row r="6297" spans="1:24" x14ac:dyDescent="0.3">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s="5">
        <v>1027.25</v>
      </c>
      <c r="U6297" t="s">
        <v>24</v>
      </c>
      <c r="V6297" s="5">
        <f>IFERROR(VALUE(TRIM(TelcoData2[[#This Row],[TotalCharges]])),"")</f>
        <v>1027.25</v>
      </c>
      <c r="W6297">
        <f>IF(TelcoData2[[#This Row],[Churn]]="Yes",1,0)</f>
        <v>0</v>
      </c>
      <c r="X6297" t="str">
        <f>IF(TelcoData2[[#This Row],[tenure]]&lt;=12,"0-12 Months",
IF(TelcoData2[[#This Row],[tenure]]&lt;=24,"13-24 Months",
IF(TelcoData2[[#This Row],[tenure]]&lt;=36,"25-36 Months",
IF(TelcoData2[[#This Row],[tenure]]&lt;=48,"37-48 Months",
IF(TelcoData2[[#This Row],[tenure]]&lt;=60,"49-60 Months",
"61-72 Months")))))</f>
        <v>37-48 Months</v>
      </c>
    </row>
    <row r="6298" spans="1:24" x14ac:dyDescent="0.3">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s="5">
        <v>1580.1</v>
      </c>
      <c r="U6298" t="s">
        <v>24</v>
      </c>
      <c r="V6298" s="5">
        <f>IFERROR(VALUE(TRIM(TelcoData2[[#This Row],[TotalCharges]])),"")</f>
        <v>1580.1</v>
      </c>
      <c r="W6298">
        <f>IF(TelcoData2[[#This Row],[Churn]]="Yes",1,0)</f>
        <v>0</v>
      </c>
      <c r="X6298" t="str">
        <f>IF(TelcoData2[[#This Row],[tenure]]&lt;=12,"0-12 Months",
IF(TelcoData2[[#This Row],[tenure]]&lt;=24,"13-24 Months",
IF(TelcoData2[[#This Row],[tenure]]&lt;=36,"25-36 Months",
IF(TelcoData2[[#This Row],[tenure]]&lt;=48,"37-48 Months",
IF(TelcoData2[[#This Row],[tenure]]&lt;=60,"49-60 Months",
"61-72 Months")))))</f>
        <v>25-36 Months</v>
      </c>
    </row>
    <row r="6299" spans="1:24" x14ac:dyDescent="0.3">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s="5">
        <v>7222.75</v>
      </c>
      <c r="U6299" t="s">
        <v>24</v>
      </c>
      <c r="V6299" s="5">
        <f>IFERROR(VALUE(TRIM(TelcoData2[[#This Row],[TotalCharges]])),"")</f>
        <v>7222.75</v>
      </c>
      <c r="W6299">
        <f>IF(TelcoData2[[#This Row],[Churn]]="Yes",1,0)</f>
        <v>0</v>
      </c>
      <c r="X6299" t="str">
        <f>IF(TelcoData2[[#This Row],[tenure]]&lt;=12,"0-12 Months",
IF(TelcoData2[[#This Row],[tenure]]&lt;=24,"13-24 Months",
IF(TelcoData2[[#This Row],[tenure]]&lt;=36,"25-36 Months",
IF(TelcoData2[[#This Row],[tenure]]&lt;=48,"37-48 Months",
IF(TelcoData2[[#This Row],[tenure]]&lt;=60,"49-60 Months",
"61-72 Months")))))</f>
        <v>61-72 Months</v>
      </c>
    </row>
    <row r="6300" spans="1:24" x14ac:dyDescent="0.3">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s="5">
        <v>3769.7</v>
      </c>
      <c r="U6300" t="s">
        <v>24</v>
      </c>
      <c r="V6300" s="5">
        <f>IFERROR(VALUE(TRIM(TelcoData2[[#This Row],[TotalCharges]])),"")</f>
        <v>3769.7</v>
      </c>
      <c r="W6300">
        <f>IF(TelcoData2[[#This Row],[Churn]]="Yes",1,0)</f>
        <v>0</v>
      </c>
      <c r="X6300" t="str">
        <f>IF(TelcoData2[[#This Row],[tenure]]&lt;=12,"0-12 Months",
IF(TelcoData2[[#This Row],[tenure]]&lt;=24,"13-24 Months",
IF(TelcoData2[[#This Row],[tenure]]&lt;=36,"25-36 Months",
IF(TelcoData2[[#This Row],[tenure]]&lt;=48,"37-48 Months",
IF(TelcoData2[[#This Row],[tenure]]&lt;=60,"49-60 Months",
"61-72 Months")))))</f>
        <v>37-48 Months</v>
      </c>
    </row>
    <row r="6301" spans="1:24" x14ac:dyDescent="0.3">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s="5">
        <v>4233.95</v>
      </c>
      <c r="U6301" t="s">
        <v>24</v>
      </c>
      <c r="V6301" s="5">
        <f>IFERROR(VALUE(TRIM(TelcoData2[[#This Row],[TotalCharges]])),"")</f>
        <v>4233.95</v>
      </c>
      <c r="W6301">
        <f>IF(TelcoData2[[#This Row],[Churn]]="Yes",1,0)</f>
        <v>0</v>
      </c>
      <c r="X6301" t="str">
        <f>IF(TelcoData2[[#This Row],[tenure]]&lt;=12,"0-12 Months",
IF(TelcoData2[[#This Row],[tenure]]&lt;=24,"13-24 Months",
IF(TelcoData2[[#This Row],[tenure]]&lt;=36,"25-36 Months",
IF(TelcoData2[[#This Row],[tenure]]&lt;=48,"37-48 Months",
IF(TelcoData2[[#This Row],[tenure]]&lt;=60,"49-60 Months",
"61-72 Months")))))</f>
        <v>49-60 Months</v>
      </c>
    </row>
    <row r="6302" spans="1:24" x14ac:dyDescent="0.3">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s="5">
        <v>1680.25</v>
      </c>
      <c r="U6302" t="s">
        <v>24</v>
      </c>
      <c r="V6302" s="5">
        <f>IFERROR(VALUE(TRIM(TelcoData2[[#This Row],[TotalCharges]])),"")</f>
        <v>1680.25</v>
      </c>
      <c r="W6302">
        <f>IF(TelcoData2[[#This Row],[Churn]]="Yes",1,0)</f>
        <v>0</v>
      </c>
      <c r="X6302" t="str">
        <f>IF(TelcoData2[[#This Row],[tenure]]&lt;=12,"0-12 Months",
IF(TelcoData2[[#This Row],[tenure]]&lt;=24,"13-24 Months",
IF(TelcoData2[[#This Row],[tenure]]&lt;=36,"25-36 Months",
IF(TelcoData2[[#This Row],[tenure]]&lt;=48,"37-48 Months",
IF(TelcoData2[[#This Row],[tenure]]&lt;=60,"49-60 Months",
"61-72 Months")))))</f>
        <v>61-72 Months</v>
      </c>
    </row>
    <row r="6303" spans="1:24" x14ac:dyDescent="0.3">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s="5">
        <v>3725.5</v>
      </c>
      <c r="U6303" t="s">
        <v>24</v>
      </c>
      <c r="V6303" s="5">
        <f>IFERROR(VALUE(TRIM(TelcoData2[[#This Row],[TotalCharges]])),"")</f>
        <v>3725.5</v>
      </c>
      <c r="W6303">
        <f>IF(TelcoData2[[#This Row],[Churn]]="Yes",1,0)</f>
        <v>0</v>
      </c>
      <c r="X6303" t="str">
        <f>IF(TelcoData2[[#This Row],[tenure]]&lt;=12,"0-12 Months",
IF(TelcoData2[[#This Row],[tenure]]&lt;=24,"13-24 Months",
IF(TelcoData2[[#This Row],[tenure]]&lt;=36,"25-36 Months",
IF(TelcoData2[[#This Row],[tenure]]&lt;=48,"37-48 Months",
IF(TelcoData2[[#This Row],[tenure]]&lt;=60,"49-60 Months",
"61-72 Months")))))</f>
        <v>61-72 Months</v>
      </c>
    </row>
    <row r="6304" spans="1:24" x14ac:dyDescent="0.3">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s="5">
        <v>413.65</v>
      </c>
      <c r="U6304" t="s">
        <v>23</v>
      </c>
      <c r="V6304" s="5">
        <f>IFERROR(VALUE(TRIM(TelcoData2[[#This Row],[TotalCharges]])),"")</f>
        <v>413.65</v>
      </c>
      <c r="W6304">
        <f>IF(TelcoData2[[#This Row],[Churn]]="Yes",1,0)</f>
        <v>1</v>
      </c>
      <c r="X6304" t="str">
        <f>IF(TelcoData2[[#This Row],[tenure]]&lt;=12,"0-12 Months",
IF(TelcoData2[[#This Row],[tenure]]&lt;=24,"13-24 Months",
IF(TelcoData2[[#This Row],[tenure]]&lt;=36,"25-36 Months",
IF(TelcoData2[[#This Row],[tenure]]&lt;=48,"37-48 Months",
IF(TelcoData2[[#This Row],[tenure]]&lt;=60,"49-60 Months",
"61-72 Months")))))</f>
        <v>0-12 Months</v>
      </c>
    </row>
    <row r="6305" spans="1:24" x14ac:dyDescent="0.3">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s="5">
        <v>7707.7</v>
      </c>
      <c r="U6305" t="s">
        <v>24</v>
      </c>
      <c r="V6305" s="5">
        <f>IFERROR(VALUE(TRIM(TelcoData2[[#This Row],[TotalCharges]])),"")</f>
        <v>7707.7</v>
      </c>
      <c r="W6305">
        <f>IF(TelcoData2[[#This Row],[Churn]]="Yes",1,0)</f>
        <v>0</v>
      </c>
      <c r="X6305" t="str">
        <f>IF(TelcoData2[[#This Row],[tenure]]&lt;=12,"0-12 Months",
IF(TelcoData2[[#This Row],[tenure]]&lt;=24,"13-24 Months",
IF(TelcoData2[[#This Row],[tenure]]&lt;=36,"25-36 Months",
IF(TelcoData2[[#This Row],[tenure]]&lt;=48,"37-48 Months",
IF(TelcoData2[[#This Row],[tenure]]&lt;=60,"49-60 Months",
"61-72 Months")))))</f>
        <v>61-72 Months</v>
      </c>
    </row>
    <row r="6306" spans="1:24" x14ac:dyDescent="0.3">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s="5">
        <v>714.15</v>
      </c>
      <c r="U6306" t="s">
        <v>23</v>
      </c>
      <c r="V6306" s="5">
        <f>IFERROR(VALUE(TRIM(TelcoData2[[#This Row],[TotalCharges]])),"")</f>
        <v>714.15</v>
      </c>
      <c r="W6306">
        <f>IF(TelcoData2[[#This Row],[Churn]]="Yes",1,0)</f>
        <v>1</v>
      </c>
      <c r="X6306" t="str">
        <f>IF(TelcoData2[[#This Row],[tenure]]&lt;=12,"0-12 Months",
IF(TelcoData2[[#This Row],[tenure]]&lt;=24,"13-24 Months",
IF(TelcoData2[[#This Row],[tenure]]&lt;=36,"25-36 Months",
IF(TelcoData2[[#This Row],[tenure]]&lt;=48,"37-48 Months",
IF(TelcoData2[[#This Row],[tenure]]&lt;=60,"49-60 Months",
"61-72 Months")))))</f>
        <v>0-12 Months</v>
      </c>
    </row>
    <row r="6307" spans="1:24" x14ac:dyDescent="0.3">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s="5">
        <v>2497.1999999999998</v>
      </c>
      <c r="U6307" t="s">
        <v>23</v>
      </c>
      <c r="V6307" s="5">
        <f>IFERROR(VALUE(TRIM(TelcoData2[[#This Row],[TotalCharges]])),"")</f>
        <v>2497.1999999999998</v>
      </c>
      <c r="W6307">
        <f>IF(TelcoData2[[#This Row],[Churn]]="Yes",1,0)</f>
        <v>1</v>
      </c>
      <c r="X6307" t="str">
        <f>IF(TelcoData2[[#This Row],[tenure]]&lt;=12,"0-12 Months",
IF(TelcoData2[[#This Row],[tenure]]&lt;=24,"13-24 Months",
IF(TelcoData2[[#This Row],[tenure]]&lt;=36,"25-36 Months",
IF(TelcoData2[[#This Row],[tenure]]&lt;=48,"37-48 Months",
IF(TelcoData2[[#This Row],[tenure]]&lt;=60,"49-60 Months",
"61-72 Months")))))</f>
        <v>25-36 Months</v>
      </c>
    </row>
    <row r="6308" spans="1:24" x14ac:dyDescent="0.3">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s="5">
        <v>8309.5499999999993</v>
      </c>
      <c r="U6308" t="s">
        <v>24</v>
      </c>
      <c r="V6308" s="5">
        <f>IFERROR(VALUE(TRIM(TelcoData2[[#This Row],[TotalCharges]])),"")</f>
        <v>8309.5499999999993</v>
      </c>
      <c r="W6308">
        <f>IF(TelcoData2[[#This Row],[Churn]]="Yes",1,0)</f>
        <v>0</v>
      </c>
      <c r="X6308" t="str">
        <f>IF(TelcoData2[[#This Row],[tenure]]&lt;=12,"0-12 Months",
IF(TelcoData2[[#This Row],[tenure]]&lt;=24,"13-24 Months",
IF(TelcoData2[[#This Row],[tenure]]&lt;=36,"25-36 Months",
IF(TelcoData2[[#This Row],[tenure]]&lt;=48,"37-48 Months",
IF(TelcoData2[[#This Row],[tenure]]&lt;=60,"49-60 Months",
"61-72 Months")))))</f>
        <v>61-72 Months</v>
      </c>
    </row>
    <row r="6309" spans="1:24" x14ac:dyDescent="0.3">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s="5">
        <v>601.54999999999995</v>
      </c>
      <c r="U6309" t="s">
        <v>24</v>
      </c>
      <c r="V6309" s="5">
        <f>IFERROR(VALUE(TRIM(TelcoData2[[#This Row],[TotalCharges]])),"")</f>
        <v>601.54999999999995</v>
      </c>
      <c r="W6309">
        <f>IF(TelcoData2[[#This Row],[Churn]]="Yes",1,0)</f>
        <v>0</v>
      </c>
      <c r="X6309" t="str">
        <f>IF(TelcoData2[[#This Row],[tenure]]&lt;=12,"0-12 Months",
IF(TelcoData2[[#This Row],[tenure]]&lt;=24,"13-24 Months",
IF(TelcoData2[[#This Row],[tenure]]&lt;=36,"25-36 Months",
IF(TelcoData2[[#This Row],[tenure]]&lt;=48,"37-48 Months",
IF(TelcoData2[[#This Row],[tenure]]&lt;=60,"49-60 Months",
"61-72 Months")))))</f>
        <v>25-36 Months</v>
      </c>
    </row>
    <row r="6310" spans="1:24" x14ac:dyDescent="0.3">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s="5">
        <v>139.25</v>
      </c>
      <c r="U6310" t="s">
        <v>24</v>
      </c>
      <c r="V6310" s="5">
        <f>IFERROR(VALUE(TRIM(TelcoData2[[#This Row],[TotalCharges]])),"")</f>
        <v>139.25</v>
      </c>
      <c r="W6310">
        <f>IF(TelcoData2[[#This Row],[Churn]]="Yes",1,0)</f>
        <v>0</v>
      </c>
      <c r="X6310" t="str">
        <f>IF(TelcoData2[[#This Row],[tenure]]&lt;=12,"0-12 Months",
IF(TelcoData2[[#This Row],[tenure]]&lt;=24,"13-24 Months",
IF(TelcoData2[[#This Row],[tenure]]&lt;=36,"25-36 Months",
IF(TelcoData2[[#This Row],[tenure]]&lt;=48,"37-48 Months",
IF(TelcoData2[[#This Row],[tenure]]&lt;=60,"49-60 Months",
"61-72 Months")))))</f>
        <v>0-12 Months</v>
      </c>
    </row>
    <row r="6311" spans="1:24" x14ac:dyDescent="0.3">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s="5">
        <v>1888.25</v>
      </c>
      <c r="U6311" t="s">
        <v>24</v>
      </c>
      <c r="V6311" s="5">
        <f>IFERROR(VALUE(TRIM(TelcoData2[[#This Row],[TotalCharges]])),"")</f>
        <v>1888.25</v>
      </c>
      <c r="W6311">
        <f>IF(TelcoData2[[#This Row],[Churn]]="Yes",1,0)</f>
        <v>0</v>
      </c>
      <c r="X6311" t="str">
        <f>IF(TelcoData2[[#This Row],[tenure]]&lt;=12,"0-12 Months",
IF(TelcoData2[[#This Row],[tenure]]&lt;=24,"13-24 Months",
IF(TelcoData2[[#This Row],[tenure]]&lt;=36,"25-36 Months",
IF(TelcoData2[[#This Row],[tenure]]&lt;=48,"37-48 Months",
IF(TelcoData2[[#This Row],[tenure]]&lt;=60,"49-60 Months",
"61-72 Months")))))</f>
        <v>61-72 Months</v>
      </c>
    </row>
    <row r="6312" spans="1:24" x14ac:dyDescent="0.3">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s="5">
        <v>2773.9</v>
      </c>
      <c r="U6312" t="s">
        <v>24</v>
      </c>
      <c r="V6312" s="5">
        <f>IFERROR(VALUE(TRIM(TelcoData2[[#This Row],[TotalCharges]])),"")</f>
        <v>2773.9</v>
      </c>
      <c r="W6312">
        <f>IF(TelcoData2[[#This Row],[Churn]]="Yes",1,0)</f>
        <v>0</v>
      </c>
      <c r="X6312" t="str">
        <f>IF(TelcoData2[[#This Row],[tenure]]&lt;=12,"0-12 Months",
IF(TelcoData2[[#This Row],[tenure]]&lt;=24,"13-24 Months",
IF(TelcoData2[[#This Row],[tenure]]&lt;=36,"25-36 Months",
IF(TelcoData2[[#This Row],[tenure]]&lt;=48,"37-48 Months",
IF(TelcoData2[[#This Row],[tenure]]&lt;=60,"49-60 Months",
"61-72 Months")))))</f>
        <v>49-60 Months</v>
      </c>
    </row>
    <row r="6313" spans="1:24" x14ac:dyDescent="0.3">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s="5">
        <v>5409.75</v>
      </c>
      <c r="U6313" t="s">
        <v>24</v>
      </c>
      <c r="V6313" s="5">
        <f>IFERROR(VALUE(TRIM(TelcoData2[[#This Row],[TotalCharges]])),"")</f>
        <v>5409.75</v>
      </c>
      <c r="W6313">
        <f>IF(TelcoData2[[#This Row],[Churn]]="Yes",1,0)</f>
        <v>0</v>
      </c>
      <c r="X6313" t="str">
        <f>IF(TelcoData2[[#This Row],[tenure]]&lt;=12,"0-12 Months",
IF(TelcoData2[[#This Row],[tenure]]&lt;=24,"13-24 Months",
IF(TelcoData2[[#This Row],[tenure]]&lt;=36,"25-36 Months",
IF(TelcoData2[[#This Row],[tenure]]&lt;=48,"37-48 Months",
IF(TelcoData2[[#This Row],[tenure]]&lt;=60,"49-60 Months",
"61-72 Months")))))</f>
        <v>49-60 Months</v>
      </c>
    </row>
    <row r="6314" spans="1:24" x14ac:dyDescent="0.3">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s="5">
        <v>5643.4</v>
      </c>
      <c r="U6314" t="s">
        <v>23</v>
      </c>
      <c r="V6314" s="5">
        <f>IFERROR(VALUE(TRIM(TelcoData2[[#This Row],[TotalCharges]])),"")</f>
        <v>5643.4</v>
      </c>
      <c r="W6314">
        <f>IF(TelcoData2[[#This Row],[Churn]]="Yes",1,0)</f>
        <v>1</v>
      </c>
      <c r="X6314" t="str">
        <f>IF(TelcoData2[[#This Row],[tenure]]&lt;=12,"0-12 Months",
IF(TelcoData2[[#This Row],[tenure]]&lt;=24,"13-24 Months",
IF(TelcoData2[[#This Row],[tenure]]&lt;=36,"25-36 Months",
IF(TelcoData2[[#This Row],[tenure]]&lt;=48,"37-48 Months",
IF(TelcoData2[[#This Row],[tenure]]&lt;=60,"49-60 Months",
"61-72 Months")))))</f>
        <v>49-60 Months</v>
      </c>
    </row>
    <row r="6315" spans="1:24" x14ac:dyDescent="0.3">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s="5">
        <v>197.7</v>
      </c>
      <c r="U6315" t="s">
        <v>23</v>
      </c>
      <c r="V6315" s="5">
        <f>IFERROR(VALUE(TRIM(TelcoData2[[#This Row],[TotalCharges]])),"")</f>
        <v>197.7</v>
      </c>
      <c r="W6315">
        <f>IF(TelcoData2[[#This Row],[Churn]]="Yes",1,0)</f>
        <v>1</v>
      </c>
      <c r="X6315" t="str">
        <f>IF(TelcoData2[[#This Row],[tenure]]&lt;=12,"0-12 Months",
IF(TelcoData2[[#This Row],[tenure]]&lt;=24,"13-24 Months",
IF(TelcoData2[[#This Row],[tenure]]&lt;=36,"25-36 Months",
IF(TelcoData2[[#This Row],[tenure]]&lt;=48,"37-48 Months",
IF(TelcoData2[[#This Row],[tenure]]&lt;=60,"49-60 Months",
"61-72 Months")))))</f>
        <v>0-12 Months</v>
      </c>
    </row>
    <row r="6316" spans="1:24" x14ac:dyDescent="0.3">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s="5">
        <v>401.3</v>
      </c>
      <c r="U6316" t="s">
        <v>24</v>
      </c>
      <c r="V6316" s="5">
        <f>IFERROR(VALUE(TRIM(TelcoData2[[#This Row],[TotalCharges]])),"")</f>
        <v>401.3</v>
      </c>
      <c r="W6316">
        <f>IF(TelcoData2[[#This Row],[Churn]]="Yes",1,0)</f>
        <v>0</v>
      </c>
      <c r="X6316" t="str">
        <f>IF(TelcoData2[[#This Row],[tenure]]&lt;=12,"0-12 Months",
IF(TelcoData2[[#This Row],[tenure]]&lt;=24,"13-24 Months",
IF(TelcoData2[[#This Row],[tenure]]&lt;=36,"25-36 Months",
IF(TelcoData2[[#This Row],[tenure]]&lt;=48,"37-48 Months",
IF(TelcoData2[[#This Row],[tenure]]&lt;=60,"49-60 Months",
"61-72 Months")))))</f>
        <v>0-12 Months</v>
      </c>
    </row>
    <row r="6317" spans="1:24" x14ac:dyDescent="0.3">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s="5">
        <v>3238.4</v>
      </c>
      <c r="U6317" t="s">
        <v>24</v>
      </c>
      <c r="V6317" s="5">
        <f>IFERROR(VALUE(TRIM(TelcoData2[[#This Row],[TotalCharges]])),"")</f>
        <v>3238.4</v>
      </c>
      <c r="W6317">
        <f>IF(TelcoData2[[#This Row],[Churn]]="Yes",1,0)</f>
        <v>0</v>
      </c>
      <c r="X6317" t="str">
        <f>IF(TelcoData2[[#This Row],[tenure]]&lt;=12,"0-12 Months",
IF(TelcoData2[[#This Row],[tenure]]&lt;=24,"13-24 Months",
IF(TelcoData2[[#This Row],[tenure]]&lt;=36,"25-36 Months",
IF(TelcoData2[[#This Row],[tenure]]&lt;=48,"37-48 Months",
IF(TelcoData2[[#This Row],[tenure]]&lt;=60,"49-60 Months",
"61-72 Months")))))</f>
        <v>37-48 Months</v>
      </c>
    </row>
    <row r="6318" spans="1:24" x14ac:dyDescent="0.3">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s="5">
        <v>1573.05</v>
      </c>
      <c r="U6318" t="s">
        <v>24</v>
      </c>
      <c r="V6318" s="5">
        <f>IFERROR(VALUE(TRIM(TelcoData2[[#This Row],[TotalCharges]])),"")</f>
        <v>1573.05</v>
      </c>
      <c r="W6318">
        <f>IF(TelcoData2[[#This Row],[Churn]]="Yes",1,0)</f>
        <v>0</v>
      </c>
      <c r="X6318" t="str">
        <f>IF(TelcoData2[[#This Row],[tenure]]&lt;=12,"0-12 Months",
IF(TelcoData2[[#This Row],[tenure]]&lt;=24,"13-24 Months",
IF(TelcoData2[[#This Row],[tenure]]&lt;=36,"25-36 Months",
IF(TelcoData2[[#This Row],[tenure]]&lt;=48,"37-48 Months",
IF(TelcoData2[[#This Row],[tenure]]&lt;=60,"49-60 Months",
"61-72 Months")))))</f>
        <v>61-72 Months</v>
      </c>
    </row>
    <row r="6319" spans="1:24" x14ac:dyDescent="0.3">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s="5">
        <v>79.150000000000006</v>
      </c>
      <c r="U6319" t="s">
        <v>23</v>
      </c>
      <c r="V6319" s="5">
        <f>IFERROR(VALUE(TRIM(TelcoData2[[#This Row],[TotalCharges]])),"")</f>
        <v>79.150000000000006</v>
      </c>
      <c r="W6319">
        <f>IF(TelcoData2[[#This Row],[Churn]]="Yes",1,0)</f>
        <v>1</v>
      </c>
      <c r="X6319" t="str">
        <f>IF(TelcoData2[[#This Row],[tenure]]&lt;=12,"0-12 Months",
IF(TelcoData2[[#This Row],[tenure]]&lt;=24,"13-24 Months",
IF(TelcoData2[[#This Row],[tenure]]&lt;=36,"25-36 Months",
IF(TelcoData2[[#This Row],[tenure]]&lt;=48,"37-48 Months",
IF(TelcoData2[[#This Row],[tenure]]&lt;=60,"49-60 Months",
"61-72 Months")))))</f>
        <v>0-12 Months</v>
      </c>
    </row>
    <row r="6320" spans="1:24" x14ac:dyDescent="0.3">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s="5">
        <v>235.8</v>
      </c>
      <c r="U6320" t="s">
        <v>24</v>
      </c>
      <c r="V6320" s="5">
        <f>IFERROR(VALUE(TRIM(TelcoData2[[#This Row],[TotalCharges]])),"")</f>
        <v>235.8</v>
      </c>
      <c r="W6320">
        <f>IF(TelcoData2[[#This Row],[Churn]]="Yes",1,0)</f>
        <v>0</v>
      </c>
      <c r="X6320" t="str">
        <f>IF(TelcoData2[[#This Row],[tenure]]&lt;=12,"0-12 Months",
IF(TelcoData2[[#This Row],[tenure]]&lt;=24,"13-24 Months",
IF(TelcoData2[[#This Row],[tenure]]&lt;=36,"25-36 Months",
IF(TelcoData2[[#This Row],[tenure]]&lt;=48,"37-48 Months",
IF(TelcoData2[[#This Row],[tenure]]&lt;=60,"49-60 Months",
"61-72 Months")))))</f>
        <v>0-12 Months</v>
      </c>
    </row>
    <row r="6321" spans="1:24" x14ac:dyDescent="0.3">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s="5">
        <v>1364.75</v>
      </c>
      <c r="U6321" t="s">
        <v>24</v>
      </c>
      <c r="V6321" s="5">
        <f>IFERROR(VALUE(TRIM(TelcoData2[[#This Row],[TotalCharges]])),"")</f>
        <v>1364.75</v>
      </c>
      <c r="W6321">
        <f>IF(TelcoData2[[#This Row],[Churn]]="Yes",1,0)</f>
        <v>0</v>
      </c>
      <c r="X6321" t="str">
        <f>IF(TelcoData2[[#This Row],[tenure]]&lt;=12,"0-12 Months",
IF(TelcoData2[[#This Row],[tenure]]&lt;=24,"13-24 Months",
IF(TelcoData2[[#This Row],[tenure]]&lt;=36,"25-36 Months",
IF(TelcoData2[[#This Row],[tenure]]&lt;=48,"37-48 Months",
IF(TelcoData2[[#This Row],[tenure]]&lt;=60,"49-60 Months",
"61-72 Months")))))</f>
        <v>49-60 Months</v>
      </c>
    </row>
    <row r="6322" spans="1:24" x14ac:dyDescent="0.3">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s="5">
        <v>1985.15</v>
      </c>
      <c r="U6322" t="s">
        <v>24</v>
      </c>
      <c r="V6322" s="5">
        <f>IFERROR(VALUE(TRIM(TelcoData2[[#This Row],[TotalCharges]])),"")</f>
        <v>1985.15</v>
      </c>
      <c r="W6322">
        <f>IF(TelcoData2[[#This Row],[Churn]]="Yes",1,0)</f>
        <v>0</v>
      </c>
      <c r="X6322" t="str">
        <f>IF(TelcoData2[[#This Row],[tenure]]&lt;=12,"0-12 Months",
IF(TelcoData2[[#This Row],[tenure]]&lt;=24,"13-24 Months",
IF(TelcoData2[[#This Row],[tenure]]&lt;=36,"25-36 Months",
IF(TelcoData2[[#This Row],[tenure]]&lt;=48,"37-48 Months",
IF(TelcoData2[[#This Row],[tenure]]&lt;=60,"49-60 Months",
"61-72 Months")))))</f>
        <v>25-36 Months</v>
      </c>
    </row>
    <row r="6323" spans="1:24" x14ac:dyDescent="0.3">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s="5">
        <v>655.85</v>
      </c>
      <c r="U6323" t="s">
        <v>23</v>
      </c>
      <c r="V6323" s="5">
        <f>IFERROR(VALUE(TRIM(TelcoData2[[#This Row],[TotalCharges]])),"")</f>
        <v>655.85</v>
      </c>
      <c r="W6323">
        <f>IF(TelcoData2[[#This Row],[Churn]]="Yes",1,0)</f>
        <v>1</v>
      </c>
      <c r="X6323" t="str">
        <f>IF(TelcoData2[[#This Row],[tenure]]&lt;=12,"0-12 Months",
IF(TelcoData2[[#This Row],[tenure]]&lt;=24,"13-24 Months",
IF(TelcoData2[[#This Row],[tenure]]&lt;=36,"25-36 Months",
IF(TelcoData2[[#This Row],[tenure]]&lt;=48,"37-48 Months",
IF(TelcoData2[[#This Row],[tenure]]&lt;=60,"49-60 Months",
"61-72 Months")))))</f>
        <v>25-36 Months</v>
      </c>
    </row>
    <row r="6324" spans="1:24" x14ac:dyDescent="0.3">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s="5">
        <v>303.14999999999998</v>
      </c>
      <c r="U6324" t="s">
        <v>23</v>
      </c>
      <c r="V6324" s="5">
        <f>IFERROR(VALUE(TRIM(TelcoData2[[#This Row],[TotalCharges]])),"")</f>
        <v>303.14999999999998</v>
      </c>
      <c r="W6324">
        <f>IF(TelcoData2[[#This Row],[Churn]]="Yes",1,0)</f>
        <v>1</v>
      </c>
      <c r="X6324" t="str">
        <f>IF(TelcoData2[[#This Row],[tenure]]&lt;=12,"0-12 Months",
IF(TelcoData2[[#This Row],[tenure]]&lt;=24,"13-24 Months",
IF(TelcoData2[[#This Row],[tenure]]&lt;=36,"25-36 Months",
IF(TelcoData2[[#This Row],[tenure]]&lt;=48,"37-48 Months",
IF(TelcoData2[[#This Row],[tenure]]&lt;=60,"49-60 Months",
"61-72 Months")))))</f>
        <v>0-12 Months</v>
      </c>
    </row>
    <row r="6325" spans="1:24" x14ac:dyDescent="0.3">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s="5">
        <v>4335.2</v>
      </c>
      <c r="U6325" t="s">
        <v>24</v>
      </c>
      <c r="V6325" s="5">
        <f>IFERROR(VALUE(TRIM(TelcoData2[[#This Row],[TotalCharges]])),"")</f>
        <v>4335.2</v>
      </c>
      <c r="W6325">
        <f>IF(TelcoData2[[#This Row],[Churn]]="Yes",1,0)</f>
        <v>0</v>
      </c>
      <c r="X6325" t="str">
        <f>IF(TelcoData2[[#This Row],[tenure]]&lt;=12,"0-12 Months",
IF(TelcoData2[[#This Row],[tenure]]&lt;=24,"13-24 Months",
IF(TelcoData2[[#This Row],[tenure]]&lt;=36,"25-36 Months",
IF(TelcoData2[[#This Row],[tenure]]&lt;=48,"37-48 Months",
IF(TelcoData2[[#This Row],[tenure]]&lt;=60,"49-60 Months",
"61-72 Months")))))</f>
        <v>37-48 Months</v>
      </c>
    </row>
    <row r="6326" spans="1:24" x14ac:dyDescent="0.3">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s="5">
        <v>647.5</v>
      </c>
      <c r="U6326" t="s">
        <v>24</v>
      </c>
      <c r="V6326" s="5">
        <f>IFERROR(VALUE(TRIM(TelcoData2[[#This Row],[TotalCharges]])),"")</f>
        <v>647.5</v>
      </c>
      <c r="W6326">
        <f>IF(TelcoData2[[#This Row],[Churn]]="Yes",1,0)</f>
        <v>0</v>
      </c>
      <c r="X6326" t="str">
        <f>IF(TelcoData2[[#This Row],[tenure]]&lt;=12,"0-12 Months",
IF(TelcoData2[[#This Row],[tenure]]&lt;=24,"13-24 Months",
IF(TelcoData2[[#This Row],[tenure]]&lt;=36,"25-36 Months",
IF(TelcoData2[[#This Row],[tenure]]&lt;=48,"37-48 Months",
IF(TelcoData2[[#This Row],[tenure]]&lt;=60,"49-60 Months",
"61-72 Months")))))</f>
        <v>0-12 Months</v>
      </c>
    </row>
    <row r="6327" spans="1:24" x14ac:dyDescent="0.3">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s="5">
        <v>1574.45</v>
      </c>
      <c r="U6327" t="s">
        <v>23</v>
      </c>
      <c r="V6327" s="5">
        <f>IFERROR(VALUE(TRIM(TelcoData2[[#This Row],[TotalCharges]])),"")</f>
        <v>1574.45</v>
      </c>
      <c r="W6327">
        <f>IF(TelcoData2[[#This Row],[Churn]]="Yes",1,0)</f>
        <v>1</v>
      </c>
      <c r="X6327" t="str">
        <f>IF(TelcoData2[[#This Row],[tenure]]&lt;=12,"0-12 Months",
IF(TelcoData2[[#This Row],[tenure]]&lt;=24,"13-24 Months",
IF(TelcoData2[[#This Row],[tenure]]&lt;=36,"25-36 Months",
IF(TelcoData2[[#This Row],[tenure]]&lt;=48,"37-48 Months",
IF(TelcoData2[[#This Row],[tenure]]&lt;=60,"49-60 Months",
"61-72 Months")))))</f>
        <v>13-24 Months</v>
      </c>
    </row>
    <row r="6328" spans="1:24" x14ac:dyDescent="0.3">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s="5">
        <v>2748.7</v>
      </c>
      <c r="U6328" t="s">
        <v>24</v>
      </c>
      <c r="V6328" s="5">
        <f>IFERROR(VALUE(TRIM(TelcoData2[[#This Row],[TotalCharges]])),"")</f>
        <v>2748.7</v>
      </c>
      <c r="W6328">
        <f>IF(TelcoData2[[#This Row],[Churn]]="Yes",1,0)</f>
        <v>0</v>
      </c>
      <c r="X6328" t="str">
        <f>IF(TelcoData2[[#This Row],[tenure]]&lt;=12,"0-12 Months",
IF(TelcoData2[[#This Row],[tenure]]&lt;=24,"13-24 Months",
IF(TelcoData2[[#This Row],[tenure]]&lt;=36,"25-36 Months",
IF(TelcoData2[[#This Row],[tenure]]&lt;=48,"37-48 Months",
IF(TelcoData2[[#This Row],[tenure]]&lt;=60,"49-60 Months",
"61-72 Months")))))</f>
        <v>61-72 Months</v>
      </c>
    </row>
    <row r="6329" spans="1:24" x14ac:dyDescent="0.3">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s="5">
        <v>2483.65</v>
      </c>
      <c r="U6329" t="s">
        <v>24</v>
      </c>
      <c r="V6329" s="5">
        <f>IFERROR(VALUE(TRIM(TelcoData2[[#This Row],[TotalCharges]])),"")</f>
        <v>2483.65</v>
      </c>
      <c r="W6329">
        <f>IF(TelcoData2[[#This Row],[Churn]]="Yes",1,0)</f>
        <v>0</v>
      </c>
      <c r="X6329" t="str">
        <f>IF(TelcoData2[[#This Row],[tenure]]&lt;=12,"0-12 Months",
IF(TelcoData2[[#This Row],[tenure]]&lt;=24,"13-24 Months",
IF(TelcoData2[[#This Row],[tenure]]&lt;=36,"25-36 Months",
IF(TelcoData2[[#This Row],[tenure]]&lt;=48,"37-48 Months",
IF(TelcoData2[[#This Row],[tenure]]&lt;=60,"49-60 Months",
"61-72 Months")))))</f>
        <v>25-36 Months</v>
      </c>
    </row>
    <row r="6330" spans="1:24" x14ac:dyDescent="0.3">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s="5">
        <v>6367.2</v>
      </c>
      <c r="U6330" t="s">
        <v>24</v>
      </c>
      <c r="V6330" s="5">
        <f>IFERROR(VALUE(TRIM(TelcoData2[[#This Row],[TotalCharges]])),"")</f>
        <v>6367.2</v>
      </c>
      <c r="W6330">
        <f>IF(TelcoData2[[#This Row],[Churn]]="Yes",1,0)</f>
        <v>0</v>
      </c>
      <c r="X6330" t="str">
        <f>IF(TelcoData2[[#This Row],[tenure]]&lt;=12,"0-12 Months",
IF(TelcoData2[[#This Row],[tenure]]&lt;=24,"13-24 Months",
IF(TelcoData2[[#This Row],[tenure]]&lt;=36,"25-36 Months",
IF(TelcoData2[[#This Row],[tenure]]&lt;=48,"37-48 Months",
IF(TelcoData2[[#This Row],[tenure]]&lt;=60,"49-60 Months",
"61-72 Months")))))</f>
        <v>61-72 Months</v>
      </c>
    </row>
    <row r="6331" spans="1:24" x14ac:dyDescent="0.3">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s="5">
        <v>4904.2</v>
      </c>
      <c r="U6331" t="s">
        <v>24</v>
      </c>
      <c r="V6331" s="5">
        <f>IFERROR(VALUE(TRIM(TelcoData2[[#This Row],[TotalCharges]])),"")</f>
        <v>4904.2</v>
      </c>
      <c r="W6331">
        <f>IF(TelcoData2[[#This Row],[Churn]]="Yes",1,0)</f>
        <v>0</v>
      </c>
      <c r="X6331" t="str">
        <f>IF(TelcoData2[[#This Row],[tenure]]&lt;=12,"0-12 Months",
IF(TelcoData2[[#This Row],[tenure]]&lt;=24,"13-24 Months",
IF(TelcoData2[[#This Row],[tenure]]&lt;=36,"25-36 Months",
IF(TelcoData2[[#This Row],[tenure]]&lt;=48,"37-48 Months",
IF(TelcoData2[[#This Row],[tenure]]&lt;=60,"49-60 Months",
"61-72 Months")))))</f>
        <v>37-48 Months</v>
      </c>
    </row>
    <row r="6332" spans="1:24" x14ac:dyDescent="0.3">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s="5">
        <v>2044.95</v>
      </c>
      <c r="U6332" t="s">
        <v>24</v>
      </c>
      <c r="V6332" s="5">
        <f>IFERROR(VALUE(TRIM(TelcoData2[[#This Row],[TotalCharges]])),"")</f>
        <v>2044.95</v>
      </c>
      <c r="W6332">
        <f>IF(TelcoData2[[#This Row],[Churn]]="Yes",1,0)</f>
        <v>0</v>
      </c>
      <c r="X6332" t="str">
        <f>IF(TelcoData2[[#This Row],[tenure]]&lt;=12,"0-12 Months",
IF(TelcoData2[[#This Row],[tenure]]&lt;=24,"13-24 Months",
IF(TelcoData2[[#This Row],[tenure]]&lt;=36,"25-36 Months",
IF(TelcoData2[[#This Row],[tenure]]&lt;=48,"37-48 Months",
IF(TelcoData2[[#This Row],[tenure]]&lt;=60,"49-60 Months",
"61-72 Months")))))</f>
        <v>13-24 Months</v>
      </c>
    </row>
    <row r="6333" spans="1:24" x14ac:dyDescent="0.3">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s="5">
        <v>1794.8</v>
      </c>
      <c r="U6333" t="s">
        <v>24</v>
      </c>
      <c r="V6333" s="5">
        <f>IFERROR(VALUE(TRIM(TelcoData2[[#This Row],[TotalCharges]])),"")</f>
        <v>1794.8</v>
      </c>
      <c r="W6333">
        <f>IF(TelcoData2[[#This Row],[Churn]]="Yes",1,0)</f>
        <v>0</v>
      </c>
      <c r="X6333" t="str">
        <f>IF(TelcoData2[[#This Row],[tenure]]&lt;=12,"0-12 Months",
IF(TelcoData2[[#This Row],[tenure]]&lt;=24,"13-24 Months",
IF(TelcoData2[[#This Row],[tenure]]&lt;=36,"25-36 Months",
IF(TelcoData2[[#This Row],[tenure]]&lt;=48,"37-48 Months",
IF(TelcoData2[[#This Row],[tenure]]&lt;=60,"49-60 Months",
"61-72 Months")))))</f>
        <v>37-48 Months</v>
      </c>
    </row>
    <row r="6334" spans="1:24" x14ac:dyDescent="0.3">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s="5">
        <v>7173.15</v>
      </c>
      <c r="U6334" t="s">
        <v>24</v>
      </c>
      <c r="V6334" s="5">
        <f>IFERROR(VALUE(TRIM(TelcoData2[[#This Row],[TotalCharges]])),"")</f>
        <v>7173.15</v>
      </c>
      <c r="W6334">
        <f>IF(TelcoData2[[#This Row],[Churn]]="Yes",1,0)</f>
        <v>0</v>
      </c>
      <c r="X6334" t="str">
        <f>IF(TelcoData2[[#This Row],[tenure]]&lt;=12,"0-12 Months",
IF(TelcoData2[[#This Row],[tenure]]&lt;=24,"13-24 Months",
IF(TelcoData2[[#This Row],[tenure]]&lt;=36,"25-36 Months",
IF(TelcoData2[[#This Row],[tenure]]&lt;=48,"37-48 Months",
IF(TelcoData2[[#This Row],[tenure]]&lt;=60,"49-60 Months",
"61-72 Months")))))</f>
        <v>61-72 Months</v>
      </c>
    </row>
    <row r="6335" spans="1:24" x14ac:dyDescent="0.3">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s="5">
        <v>6441.4</v>
      </c>
      <c r="U6335" t="s">
        <v>23</v>
      </c>
      <c r="V6335" s="5">
        <f>IFERROR(VALUE(TRIM(TelcoData2[[#This Row],[TotalCharges]])),"")</f>
        <v>6441.4</v>
      </c>
      <c r="W6335">
        <f>IF(TelcoData2[[#This Row],[Churn]]="Yes",1,0)</f>
        <v>1</v>
      </c>
      <c r="X6335" t="str">
        <f>IF(TelcoData2[[#This Row],[tenure]]&lt;=12,"0-12 Months",
IF(TelcoData2[[#This Row],[tenure]]&lt;=24,"13-24 Months",
IF(TelcoData2[[#This Row],[tenure]]&lt;=36,"25-36 Months",
IF(TelcoData2[[#This Row],[tenure]]&lt;=48,"37-48 Months",
IF(TelcoData2[[#This Row],[tenure]]&lt;=60,"49-60 Months",
"61-72 Months")))))</f>
        <v>49-60 Months</v>
      </c>
    </row>
    <row r="6336" spans="1:24" x14ac:dyDescent="0.3">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s="5">
        <v>7039.05</v>
      </c>
      <c r="U6336" t="s">
        <v>24</v>
      </c>
      <c r="V6336" s="5">
        <f>IFERROR(VALUE(TRIM(TelcoData2[[#This Row],[TotalCharges]])),"")</f>
        <v>7039.05</v>
      </c>
      <c r="W6336">
        <f>IF(TelcoData2[[#This Row],[Churn]]="Yes",1,0)</f>
        <v>0</v>
      </c>
      <c r="X6336" t="str">
        <f>IF(TelcoData2[[#This Row],[tenure]]&lt;=12,"0-12 Months",
IF(TelcoData2[[#This Row],[tenure]]&lt;=24,"13-24 Months",
IF(TelcoData2[[#This Row],[tenure]]&lt;=36,"25-36 Months",
IF(TelcoData2[[#This Row],[tenure]]&lt;=48,"37-48 Months",
IF(TelcoData2[[#This Row],[tenure]]&lt;=60,"49-60 Months",
"61-72 Months")))))</f>
        <v>61-72 Months</v>
      </c>
    </row>
    <row r="6337" spans="1:24" x14ac:dyDescent="0.3">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s="5">
        <v>921.4</v>
      </c>
      <c r="U6337" t="s">
        <v>24</v>
      </c>
      <c r="V6337" s="5">
        <f>IFERROR(VALUE(TRIM(TelcoData2[[#This Row],[TotalCharges]])),"")</f>
        <v>921.4</v>
      </c>
      <c r="W6337">
        <f>IF(TelcoData2[[#This Row],[Churn]]="Yes",1,0)</f>
        <v>0</v>
      </c>
      <c r="X6337" t="str">
        <f>IF(TelcoData2[[#This Row],[tenure]]&lt;=12,"0-12 Months",
IF(TelcoData2[[#This Row],[tenure]]&lt;=24,"13-24 Months",
IF(TelcoData2[[#This Row],[tenure]]&lt;=36,"25-36 Months",
IF(TelcoData2[[#This Row],[tenure]]&lt;=48,"37-48 Months",
IF(TelcoData2[[#This Row],[tenure]]&lt;=60,"49-60 Months",
"61-72 Months")))))</f>
        <v>13-24 Months</v>
      </c>
    </row>
    <row r="6338" spans="1:24" x14ac:dyDescent="0.3">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s="5">
        <v>4018.35</v>
      </c>
      <c r="U6338" t="s">
        <v>24</v>
      </c>
      <c r="V6338" s="5">
        <f>IFERROR(VALUE(TRIM(TelcoData2[[#This Row],[TotalCharges]])),"")</f>
        <v>4018.35</v>
      </c>
      <c r="W6338">
        <f>IF(TelcoData2[[#This Row],[Churn]]="Yes",1,0)</f>
        <v>0</v>
      </c>
      <c r="X6338" t="str">
        <f>IF(TelcoData2[[#This Row],[tenure]]&lt;=12,"0-12 Months",
IF(TelcoData2[[#This Row],[tenure]]&lt;=24,"13-24 Months",
IF(TelcoData2[[#This Row],[tenure]]&lt;=36,"25-36 Months",
IF(TelcoData2[[#This Row],[tenure]]&lt;=48,"37-48 Months",
IF(TelcoData2[[#This Row],[tenure]]&lt;=60,"49-60 Months",
"61-72 Months")))))</f>
        <v>49-60 Months</v>
      </c>
    </row>
    <row r="6339" spans="1:24" x14ac:dyDescent="0.3">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s="5">
        <v>5448.6</v>
      </c>
      <c r="U6339" t="s">
        <v>24</v>
      </c>
      <c r="V6339" s="5">
        <f>IFERROR(VALUE(TRIM(TelcoData2[[#This Row],[TotalCharges]])),"")</f>
        <v>5448.6</v>
      </c>
      <c r="W6339">
        <f>IF(TelcoData2[[#This Row],[Churn]]="Yes",1,0)</f>
        <v>0</v>
      </c>
      <c r="X6339" t="str">
        <f>IF(TelcoData2[[#This Row],[tenure]]&lt;=12,"0-12 Months",
IF(TelcoData2[[#This Row],[tenure]]&lt;=24,"13-24 Months",
IF(TelcoData2[[#This Row],[tenure]]&lt;=36,"25-36 Months",
IF(TelcoData2[[#This Row],[tenure]]&lt;=48,"37-48 Months",
IF(TelcoData2[[#This Row],[tenure]]&lt;=60,"49-60 Months",
"61-72 Months")))))</f>
        <v>49-60 Months</v>
      </c>
    </row>
    <row r="6340" spans="1:24" x14ac:dyDescent="0.3">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s="5">
        <v>20.25</v>
      </c>
      <c r="U6340" t="s">
        <v>24</v>
      </c>
      <c r="V6340" s="5">
        <f>IFERROR(VALUE(TRIM(TelcoData2[[#This Row],[TotalCharges]])),"")</f>
        <v>20.25</v>
      </c>
      <c r="W6340">
        <f>IF(TelcoData2[[#This Row],[Churn]]="Yes",1,0)</f>
        <v>0</v>
      </c>
      <c r="X6340" t="str">
        <f>IF(TelcoData2[[#This Row],[tenure]]&lt;=12,"0-12 Months",
IF(TelcoData2[[#This Row],[tenure]]&lt;=24,"13-24 Months",
IF(TelcoData2[[#This Row],[tenure]]&lt;=36,"25-36 Months",
IF(TelcoData2[[#This Row],[tenure]]&lt;=48,"37-48 Months",
IF(TelcoData2[[#This Row],[tenure]]&lt;=60,"49-60 Months",
"61-72 Months")))))</f>
        <v>0-12 Months</v>
      </c>
    </row>
    <row r="6341" spans="1:24" x14ac:dyDescent="0.3">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s="5">
        <v>49.9</v>
      </c>
      <c r="U6341" t="s">
        <v>23</v>
      </c>
      <c r="V6341" s="5">
        <f>IFERROR(VALUE(TRIM(TelcoData2[[#This Row],[TotalCharges]])),"")</f>
        <v>49.9</v>
      </c>
      <c r="W6341">
        <f>IF(TelcoData2[[#This Row],[Churn]]="Yes",1,0)</f>
        <v>1</v>
      </c>
      <c r="X6341" t="str">
        <f>IF(TelcoData2[[#This Row],[tenure]]&lt;=12,"0-12 Months",
IF(TelcoData2[[#This Row],[tenure]]&lt;=24,"13-24 Months",
IF(TelcoData2[[#This Row],[tenure]]&lt;=36,"25-36 Months",
IF(TelcoData2[[#This Row],[tenure]]&lt;=48,"37-48 Months",
IF(TelcoData2[[#This Row],[tenure]]&lt;=60,"49-60 Months",
"61-72 Months")))))</f>
        <v>0-12 Months</v>
      </c>
    </row>
    <row r="6342" spans="1:24" x14ac:dyDescent="0.3">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s="5">
        <v>2085.4499999999998</v>
      </c>
      <c r="U6342" t="s">
        <v>24</v>
      </c>
      <c r="V6342" s="5">
        <f>IFERROR(VALUE(TRIM(TelcoData2[[#This Row],[TotalCharges]])),"")</f>
        <v>2085.4499999999998</v>
      </c>
      <c r="W6342">
        <f>IF(TelcoData2[[#This Row],[Churn]]="Yes",1,0)</f>
        <v>0</v>
      </c>
      <c r="X6342" t="str">
        <f>IF(TelcoData2[[#This Row],[tenure]]&lt;=12,"0-12 Months",
IF(TelcoData2[[#This Row],[tenure]]&lt;=24,"13-24 Months",
IF(TelcoData2[[#This Row],[tenure]]&lt;=36,"25-36 Months",
IF(TelcoData2[[#This Row],[tenure]]&lt;=48,"37-48 Months",
IF(TelcoData2[[#This Row],[tenure]]&lt;=60,"49-60 Months",
"61-72 Months")))))</f>
        <v>13-24 Months</v>
      </c>
    </row>
    <row r="6343" spans="1:24" x14ac:dyDescent="0.3">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s="5">
        <v>1358.85</v>
      </c>
      <c r="U6343" t="s">
        <v>23</v>
      </c>
      <c r="V6343" s="5">
        <f>IFERROR(VALUE(TRIM(TelcoData2[[#This Row],[TotalCharges]])),"")</f>
        <v>1358.85</v>
      </c>
      <c r="W6343">
        <f>IF(TelcoData2[[#This Row],[Churn]]="Yes",1,0)</f>
        <v>1</v>
      </c>
      <c r="X6343" t="str">
        <f>IF(TelcoData2[[#This Row],[tenure]]&lt;=12,"0-12 Months",
IF(TelcoData2[[#This Row],[tenure]]&lt;=24,"13-24 Months",
IF(TelcoData2[[#This Row],[tenure]]&lt;=36,"25-36 Months",
IF(TelcoData2[[#This Row],[tenure]]&lt;=48,"37-48 Months",
IF(TelcoData2[[#This Row],[tenure]]&lt;=60,"49-60 Months",
"61-72 Months")))))</f>
        <v>13-24 Months</v>
      </c>
    </row>
    <row r="6344" spans="1:24" x14ac:dyDescent="0.3">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s="5">
        <v>5135.1499999999996</v>
      </c>
      <c r="U6344" t="s">
        <v>24</v>
      </c>
      <c r="V6344" s="5">
        <f>IFERROR(VALUE(TRIM(TelcoData2[[#This Row],[TotalCharges]])),"")</f>
        <v>5135.1499999999996</v>
      </c>
      <c r="W6344">
        <f>IF(TelcoData2[[#This Row],[Churn]]="Yes",1,0)</f>
        <v>0</v>
      </c>
      <c r="X6344" t="str">
        <f>IF(TelcoData2[[#This Row],[tenure]]&lt;=12,"0-12 Months",
IF(TelcoData2[[#This Row],[tenure]]&lt;=24,"13-24 Months",
IF(TelcoData2[[#This Row],[tenure]]&lt;=36,"25-36 Months",
IF(TelcoData2[[#This Row],[tenure]]&lt;=48,"37-48 Months",
IF(TelcoData2[[#This Row],[tenure]]&lt;=60,"49-60 Months",
"61-72 Months")))))</f>
        <v>37-48 Months</v>
      </c>
    </row>
    <row r="6345" spans="1:24" x14ac:dyDescent="0.3">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s="5">
        <v>730.1</v>
      </c>
      <c r="U6345" t="s">
        <v>24</v>
      </c>
      <c r="V6345" s="5">
        <f>IFERROR(VALUE(TRIM(TelcoData2[[#This Row],[TotalCharges]])),"")</f>
        <v>730.1</v>
      </c>
      <c r="W6345">
        <f>IF(TelcoData2[[#This Row],[Churn]]="Yes",1,0)</f>
        <v>0</v>
      </c>
      <c r="X6345" t="str">
        <f>IF(TelcoData2[[#This Row],[tenure]]&lt;=12,"0-12 Months",
IF(TelcoData2[[#This Row],[tenure]]&lt;=24,"13-24 Months",
IF(TelcoData2[[#This Row],[tenure]]&lt;=36,"25-36 Months",
IF(TelcoData2[[#This Row],[tenure]]&lt;=48,"37-48 Months",
IF(TelcoData2[[#This Row],[tenure]]&lt;=60,"49-60 Months",
"61-72 Months")))))</f>
        <v>37-48 Months</v>
      </c>
    </row>
    <row r="6346" spans="1:24" x14ac:dyDescent="0.3">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s="5">
        <v>2869.85</v>
      </c>
      <c r="U6346" t="s">
        <v>23</v>
      </c>
      <c r="V6346" s="5">
        <f>IFERROR(VALUE(TRIM(TelcoData2[[#This Row],[TotalCharges]])),"")</f>
        <v>2869.85</v>
      </c>
      <c r="W6346">
        <f>IF(TelcoData2[[#This Row],[Churn]]="Yes",1,0)</f>
        <v>1</v>
      </c>
      <c r="X6346" t="str">
        <f>IF(TelcoData2[[#This Row],[tenure]]&lt;=12,"0-12 Months",
IF(TelcoData2[[#This Row],[tenure]]&lt;=24,"13-24 Months",
IF(TelcoData2[[#This Row],[tenure]]&lt;=36,"25-36 Months",
IF(TelcoData2[[#This Row],[tenure]]&lt;=48,"37-48 Months",
IF(TelcoData2[[#This Row],[tenure]]&lt;=60,"49-60 Months",
"61-72 Months")))))</f>
        <v>37-48 Months</v>
      </c>
    </row>
    <row r="6347" spans="1:24" x14ac:dyDescent="0.3">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s="5">
        <v>118.25</v>
      </c>
      <c r="U6347" t="s">
        <v>24</v>
      </c>
      <c r="V6347" s="5">
        <f>IFERROR(VALUE(TRIM(TelcoData2[[#This Row],[TotalCharges]])),"")</f>
        <v>118.25</v>
      </c>
      <c r="W6347">
        <f>IF(TelcoData2[[#This Row],[Churn]]="Yes",1,0)</f>
        <v>0</v>
      </c>
      <c r="X6347" t="str">
        <f>IF(TelcoData2[[#This Row],[tenure]]&lt;=12,"0-12 Months",
IF(TelcoData2[[#This Row],[tenure]]&lt;=24,"13-24 Months",
IF(TelcoData2[[#This Row],[tenure]]&lt;=36,"25-36 Months",
IF(TelcoData2[[#This Row],[tenure]]&lt;=48,"37-48 Months",
IF(TelcoData2[[#This Row],[tenure]]&lt;=60,"49-60 Months",
"61-72 Months")))))</f>
        <v>0-12 Months</v>
      </c>
    </row>
    <row r="6348" spans="1:24" x14ac:dyDescent="0.3">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s="5">
        <v>49.25</v>
      </c>
      <c r="U6348" t="s">
        <v>23</v>
      </c>
      <c r="V6348" s="5">
        <f>IFERROR(VALUE(TRIM(TelcoData2[[#This Row],[TotalCharges]])),"")</f>
        <v>49.25</v>
      </c>
      <c r="W6348">
        <f>IF(TelcoData2[[#This Row],[Churn]]="Yes",1,0)</f>
        <v>1</v>
      </c>
      <c r="X6348" t="str">
        <f>IF(TelcoData2[[#This Row],[tenure]]&lt;=12,"0-12 Months",
IF(TelcoData2[[#This Row],[tenure]]&lt;=24,"13-24 Months",
IF(TelcoData2[[#This Row],[tenure]]&lt;=36,"25-36 Months",
IF(TelcoData2[[#This Row],[tenure]]&lt;=48,"37-48 Months",
IF(TelcoData2[[#This Row],[tenure]]&lt;=60,"49-60 Months",
"61-72 Months")))))</f>
        <v>0-12 Months</v>
      </c>
    </row>
    <row r="6349" spans="1:24" x14ac:dyDescent="0.3">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s="5">
        <v>1108.5999999999999</v>
      </c>
      <c r="U6349" t="s">
        <v>24</v>
      </c>
      <c r="V6349" s="5">
        <f>IFERROR(VALUE(TRIM(TelcoData2[[#This Row],[TotalCharges]])),"")</f>
        <v>1108.5999999999999</v>
      </c>
      <c r="W6349">
        <f>IF(TelcoData2[[#This Row],[Churn]]="Yes",1,0)</f>
        <v>0</v>
      </c>
      <c r="X6349" t="str">
        <f>IF(TelcoData2[[#This Row],[tenure]]&lt;=12,"0-12 Months",
IF(TelcoData2[[#This Row],[tenure]]&lt;=24,"13-24 Months",
IF(TelcoData2[[#This Row],[tenure]]&lt;=36,"25-36 Months",
IF(TelcoData2[[#This Row],[tenure]]&lt;=48,"37-48 Months",
IF(TelcoData2[[#This Row],[tenure]]&lt;=60,"49-60 Months",
"61-72 Months")))))</f>
        <v>13-24 Months</v>
      </c>
    </row>
    <row r="6350" spans="1:24" x14ac:dyDescent="0.3">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s="5">
        <v>1815.65</v>
      </c>
      <c r="U6350" t="s">
        <v>24</v>
      </c>
      <c r="V6350" s="5">
        <f>IFERROR(VALUE(TRIM(TelcoData2[[#This Row],[TotalCharges]])),"")</f>
        <v>1815.65</v>
      </c>
      <c r="W6350">
        <f>IF(TelcoData2[[#This Row],[Churn]]="Yes",1,0)</f>
        <v>0</v>
      </c>
      <c r="X6350" t="str">
        <f>IF(TelcoData2[[#This Row],[tenure]]&lt;=12,"0-12 Months",
IF(TelcoData2[[#This Row],[tenure]]&lt;=24,"13-24 Months",
IF(TelcoData2[[#This Row],[tenure]]&lt;=36,"25-36 Months",
IF(TelcoData2[[#This Row],[tenure]]&lt;=48,"37-48 Months",
IF(TelcoData2[[#This Row],[tenure]]&lt;=60,"49-60 Months",
"61-72 Months")))))</f>
        <v>25-36 Months</v>
      </c>
    </row>
    <row r="6351" spans="1:24" x14ac:dyDescent="0.3">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s="5">
        <v>730.4</v>
      </c>
      <c r="U6351" t="s">
        <v>24</v>
      </c>
      <c r="V6351" s="5">
        <f>IFERROR(VALUE(TRIM(TelcoData2[[#This Row],[TotalCharges]])),"")</f>
        <v>730.4</v>
      </c>
      <c r="W6351">
        <f>IF(TelcoData2[[#This Row],[Churn]]="Yes",1,0)</f>
        <v>0</v>
      </c>
      <c r="X6351" t="str">
        <f>IF(TelcoData2[[#This Row],[tenure]]&lt;=12,"0-12 Months",
IF(TelcoData2[[#This Row],[tenure]]&lt;=24,"13-24 Months",
IF(TelcoData2[[#This Row],[tenure]]&lt;=36,"25-36 Months",
IF(TelcoData2[[#This Row],[tenure]]&lt;=48,"37-48 Months",
IF(TelcoData2[[#This Row],[tenure]]&lt;=60,"49-60 Months",
"61-72 Months")))))</f>
        <v>25-36 Months</v>
      </c>
    </row>
    <row r="6352" spans="1:24" x14ac:dyDescent="0.3">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s="5">
        <v>75.45</v>
      </c>
      <c r="U6352" t="s">
        <v>24</v>
      </c>
      <c r="V6352" s="5">
        <f>IFERROR(VALUE(TRIM(TelcoData2[[#This Row],[TotalCharges]])),"")</f>
        <v>75.45</v>
      </c>
      <c r="W6352">
        <f>IF(TelcoData2[[#This Row],[Churn]]="Yes",1,0)</f>
        <v>0</v>
      </c>
      <c r="X6352" t="str">
        <f>IF(TelcoData2[[#This Row],[tenure]]&lt;=12,"0-12 Months",
IF(TelcoData2[[#This Row],[tenure]]&lt;=24,"13-24 Months",
IF(TelcoData2[[#This Row],[tenure]]&lt;=36,"25-36 Months",
IF(TelcoData2[[#This Row],[tenure]]&lt;=48,"37-48 Months",
IF(TelcoData2[[#This Row],[tenure]]&lt;=60,"49-60 Months",
"61-72 Months")))))</f>
        <v>0-12 Months</v>
      </c>
    </row>
    <row r="6353" spans="1:24" x14ac:dyDescent="0.3">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s="5">
        <v>5071.05</v>
      </c>
      <c r="U6353" t="s">
        <v>23</v>
      </c>
      <c r="V6353" s="5">
        <f>IFERROR(VALUE(TRIM(TelcoData2[[#This Row],[TotalCharges]])),"")</f>
        <v>5071.05</v>
      </c>
      <c r="W6353">
        <f>IF(TelcoData2[[#This Row],[Churn]]="Yes",1,0)</f>
        <v>1</v>
      </c>
      <c r="X6353" t="str">
        <f>IF(TelcoData2[[#This Row],[tenure]]&lt;=12,"0-12 Months",
IF(TelcoData2[[#This Row],[tenure]]&lt;=24,"13-24 Months",
IF(TelcoData2[[#This Row],[tenure]]&lt;=36,"25-36 Months",
IF(TelcoData2[[#This Row],[tenure]]&lt;=48,"37-48 Months",
IF(TelcoData2[[#This Row],[tenure]]&lt;=60,"49-60 Months",
"61-72 Months")))))</f>
        <v>49-60 Months</v>
      </c>
    </row>
    <row r="6354" spans="1:24" x14ac:dyDescent="0.3">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s="5">
        <v>4014.6</v>
      </c>
      <c r="U6354" t="s">
        <v>24</v>
      </c>
      <c r="V6354" s="5">
        <f>IFERROR(VALUE(TRIM(TelcoData2[[#This Row],[TotalCharges]])),"")</f>
        <v>4014.6</v>
      </c>
      <c r="W6354">
        <f>IF(TelcoData2[[#This Row],[Churn]]="Yes",1,0)</f>
        <v>0</v>
      </c>
      <c r="X6354" t="str">
        <f>IF(TelcoData2[[#This Row],[tenure]]&lt;=12,"0-12 Months",
IF(TelcoData2[[#This Row],[tenure]]&lt;=24,"13-24 Months",
IF(TelcoData2[[#This Row],[tenure]]&lt;=36,"25-36 Months",
IF(TelcoData2[[#This Row],[tenure]]&lt;=48,"37-48 Months",
IF(TelcoData2[[#This Row],[tenure]]&lt;=60,"49-60 Months",
"61-72 Months")))))</f>
        <v>37-48 Months</v>
      </c>
    </row>
    <row r="6355" spans="1:24" x14ac:dyDescent="0.3">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s="5">
        <v>568.85</v>
      </c>
      <c r="U6355" t="s">
        <v>24</v>
      </c>
      <c r="V6355" s="5">
        <f>IFERROR(VALUE(TRIM(TelcoData2[[#This Row],[TotalCharges]])),"")</f>
        <v>568.85</v>
      </c>
      <c r="W6355">
        <f>IF(TelcoData2[[#This Row],[Churn]]="Yes",1,0)</f>
        <v>0</v>
      </c>
      <c r="X6355" t="str">
        <f>IF(TelcoData2[[#This Row],[tenure]]&lt;=12,"0-12 Months",
IF(TelcoData2[[#This Row],[tenure]]&lt;=24,"13-24 Months",
IF(TelcoData2[[#This Row],[tenure]]&lt;=36,"25-36 Months",
IF(TelcoData2[[#This Row],[tenure]]&lt;=48,"37-48 Months",
IF(TelcoData2[[#This Row],[tenure]]&lt;=60,"49-60 Months",
"61-72 Months")))))</f>
        <v>0-12 Months</v>
      </c>
    </row>
    <row r="6356" spans="1:24" x14ac:dyDescent="0.3">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s="5">
        <v>5860.7</v>
      </c>
      <c r="U6356" t="s">
        <v>24</v>
      </c>
      <c r="V6356" s="5">
        <f>IFERROR(VALUE(TRIM(TelcoData2[[#This Row],[TotalCharges]])),"")</f>
        <v>5860.7</v>
      </c>
      <c r="W6356">
        <f>IF(TelcoData2[[#This Row],[Churn]]="Yes",1,0)</f>
        <v>0</v>
      </c>
      <c r="X6356" t="str">
        <f>IF(TelcoData2[[#This Row],[tenure]]&lt;=12,"0-12 Months",
IF(TelcoData2[[#This Row],[tenure]]&lt;=24,"13-24 Months",
IF(TelcoData2[[#This Row],[tenure]]&lt;=36,"25-36 Months",
IF(TelcoData2[[#This Row],[tenure]]&lt;=48,"37-48 Months",
IF(TelcoData2[[#This Row],[tenure]]&lt;=60,"49-60 Months",
"61-72 Months")))))</f>
        <v>61-72 Months</v>
      </c>
    </row>
    <row r="6357" spans="1:24" x14ac:dyDescent="0.3">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s="5">
        <v>7279.35</v>
      </c>
      <c r="U6357" t="s">
        <v>24</v>
      </c>
      <c r="V6357" s="5">
        <f>IFERROR(VALUE(TRIM(TelcoData2[[#This Row],[TotalCharges]])),"")</f>
        <v>7279.35</v>
      </c>
      <c r="W6357">
        <f>IF(TelcoData2[[#This Row],[Churn]]="Yes",1,0)</f>
        <v>0</v>
      </c>
      <c r="X6357" t="str">
        <f>IF(TelcoData2[[#This Row],[tenure]]&lt;=12,"0-12 Months",
IF(TelcoData2[[#This Row],[tenure]]&lt;=24,"13-24 Months",
IF(TelcoData2[[#This Row],[tenure]]&lt;=36,"25-36 Months",
IF(TelcoData2[[#This Row],[tenure]]&lt;=48,"37-48 Months",
IF(TelcoData2[[#This Row],[tenure]]&lt;=60,"49-60 Months",
"61-72 Months")))))</f>
        <v>61-72 Months</v>
      </c>
    </row>
    <row r="6358" spans="1:24" x14ac:dyDescent="0.3">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s="5">
        <v>1064.95</v>
      </c>
      <c r="U6358" t="s">
        <v>24</v>
      </c>
      <c r="V6358" s="5">
        <f>IFERROR(VALUE(TRIM(TelcoData2[[#This Row],[TotalCharges]])),"")</f>
        <v>1064.95</v>
      </c>
      <c r="W6358">
        <f>IF(TelcoData2[[#This Row],[Churn]]="Yes",1,0)</f>
        <v>0</v>
      </c>
      <c r="X6358" t="str">
        <f>IF(TelcoData2[[#This Row],[tenure]]&lt;=12,"0-12 Months",
IF(TelcoData2[[#This Row],[tenure]]&lt;=24,"13-24 Months",
IF(TelcoData2[[#This Row],[tenure]]&lt;=36,"25-36 Months",
IF(TelcoData2[[#This Row],[tenure]]&lt;=48,"37-48 Months",
IF(TelcoData2[[#This Row],[tenure]]&lt;=60,"49-60 Months",
"61-72 Months")))))</f>
        <v>0-12 Months</v>
      </c>
    </row>
    <row r="6359" spans="1:24" x14ac:dyDescent="0.3">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s="5">
        <v>5769.6</v>
      </c>
      <c r="U6359" t="s">
        <v>23</v>
      </c>
      <c r="V6359" s="5">
        <f>IFERROR(VALUE(TRIM(TelcoData2[[#This Row],[TotalCharges]])),"")</f>
        <v>5769.6</v>
      </c>
      <c r="W6359">
        <f>IF(TelcoData2[[#This Row],[Churn]]="Yes",1,0)</f>
        <v>1</v>
      </c>
      <c r="X6359" t="str">
        <f>IF(TelcoData2[[#This Row],[tenure]]&lt;=12,"0-12 Months",
IF(TelcoData2[[#This Row],[tenure]]&lt;=24,"13-24 Months",
IF(TelcoData2[[#This Row],[tenure]]&lt;=36,"25-36 Months",
IF(TelcoData2[[#This Row],[tenure]]&lt;=48,"37-48 Months",
IF(TelcoData2[[#This Row],[tenure]]&lt;=60,"49-60 Months",
"61-72 Months")))))</f>
        <v>61-72 Months</v>
      </c>
    </row>
    <row r="6360" spans="1:24" x14ac:dyDescent="0.3">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s="5">
        <v>5886.85</v>
      </c>
      <c r="U6360" t="s">
        <v>24</v>
      </c>
      <c r="V6360" s="5">
        <f>IFERROR(VALUE(TRIM(TelcoData2[[#This Row],[TotalCharges]])),"")</f>
        <v>5886.85</v>
      </c>
      <c r="W6360">
        <f>IF(TelcoData2[[#This Row],[Churn]]="Yes",1,0)</f>
        <v>0</v>
      </c>
      <c r="X6360" t="str">
        <f>IF(TelcoData2[[#This Row],[tenure]]&lt;=12,"0-12 Months",
IF(TelcoData2[[#This Row],[tenure]]&lt;=24,"13-24 Months",
IF(TelcoData2[[#This Row],[tenure]]&lt;=36,"25-36 Months",
IF(TelcoData2[[#This Row],[tenure]]&lt;=48,"37-48 Months",
IF(TelcoData2[[#This Row],[tenure]]&lt;=60,"49-60 Months",
"61-72 Months")))))</f>
        <v>61-72 Months</v>
      </c>
    </row>
    <row r="6361" spans="1:24" x14ac:dyDescent="0.3">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s="5">
        <v>4238.45</v>
      </c>
      <c r="U6361" t="s">
        <v>24</v>
      </c>
      <c r="V6361" s="5">
        <f>IFERROR(VALUE(TRIM(TelcoData2[[#This Row],[TotalCharges]])),"")</f>
        <v>4238.45</v>
      </c>
      <c r="W6361">
        <f>IF(TelcoData2[[#This Row],[Churn]]="Yes",1,0)</f>
        <v>0</v>
      </c>
      <c r="X6361" t="str">
        <f>IF(TelcoData2[[#This Row],[tenure]]&lt;=12,"0-12 Months",
IF(TelcoData2[[#This Row],[tenure]]&lt;=24,"13-24 Months",
IF(TelcoData2[[#This Row],[tenure]]&lt;=36,"25-36 Months",
IF(TelcoData2[[#This Row],[tenure]]&lt;=48,"37-48 Months",
IF(TelcoData2[[#This Row],[tenure]]&lt;=60,"49-60 Months",
"61-72 Months")))))</f>
        <v>49-60 Months</v>
      </c>
    </row>
    <row r="6362" spans="1:24" x14ac:dyDescent="0.3">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s="5">
        <v>20.3</v>
      </c>
      <c r="U6362" t="s">
        <v>23</v>
      </c>
      <c r="V6362" s="5">
        <f>IFERROR(VALUE(TRIM(TelcoData2[[#This Row],[TotalCharges]])),"")</f>
        <v>20.3</v>
      </c>
      <c r="W6362">
        <f>IF(TelcoData2[[#This Row],[Churn]]="Yes",1,0)</f>
        <v>1</v>
      </c>
      <c r="X6362" t="str">
        <f>IF(TelcoData2[[#This Row],[tenure]]&lt;=12,"0-12 Months",
IF(TelcoData2[[#This Row],[tenure]]&lt;=24,"13-24 Months",
IF(TelcoData2[[#This Row],[tenure]]&lt;=36,"25-36 Months",
IF(TelcoData2[[#This Row],[tenure]]&lt;=48,"37-48 Months",
IF(TelcoData2[[#This Row],[tenure]]&lt;=60,"49-60 Months",
"61-72 Months")))))</f>
        <v>0-12 Months</v>
      </c>
    </row>
    <row r="6363" spans="1:24" x14ac:dyDescent="0.3">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s="5">
        <v>418.3</v>
      </c>
      <c r="U6363" t="s">
        <v>24</v>
      </c>
      <c r="V6363" s="5">
        <f>IFERROR(VALUE(TRIM(TelcoData2[[#This Row],[TotalCharges]])),"")</f>
        <v>418.3</v>
      </c>
      <c r="W6363">
        <f>IF(TelcoData2[[#This Row],[Churn]]="Yes",1,0)</f>
        <v>0</v>
      </c>
      <c r="X6363" t="str">
        <f>IF(TelcoData2[[#This Row],[tenure]]&lt;=12,"0-12 Months",
IF(TelcoData2[[#This Row],[tenure]]&lt;=24,"13-24 Months",
IF(TelcoData2[[#This Row],[tenure]]&lt;=36,"25-36 Months",
IF(TelcoData2[[#This Row],[tenure]]&lt;=48,"37-48 Months",
IF(TelcoData2[[#This Row],[tenure]]&lt;=60,"49-60 Months",
"61-72 Months")))))</f>
        <v>0-12 Months</v>
      </c>
    </row>
    <row r="6364" spans="1:24" x14ac:dyDescent="0.3">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s="5">
        <v>136.05000000000001</v>
      </c>
      <c r="U6364" t="s">
        <v>24</v>
      </c>
      <c r="V6364" s="5">
        <f>IFERROR(VALUE(TRIM(TelcoData2[[#This Row],[TotalCharges]])),"")</f>
        <v>136.05000000000001</v>
      </c>
      <c r="W6364">
        <f>IF(TelcoData2[[#This Row],[Churn]]="Yes",1,0)</f>
        <v>0</v>
      </c>
      <c r="X6364" t="str">
        <f>IF(TelcoData2[[#This Row],[tenure]]&lt;=12,"0-12 Months",
IF(TelcoData2[[#This Row],[tenure]]&lt;=24,"13-24 Months",
IF(TelcoData2[[#This Row],[tenure]]&lt;=36,"25-36 Months",
IF(TelcoData2[[#This Row],[tenure]]&lt;=48,"37-48 Months",
IF(TelcoData2[[#This Row],[tenure]]&lt;=60,"49-60 Months",
"61-72 Months")))))</f>
        <v>0-12 Months</v>
      </c>
    </row>
    <row r="6365" spans="1:24" x14ac:dyDescent="0.3">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s="5">
        <v>708.2</v>
      </c>
      <c r="U6365" t="s">
        <v>24</v>
      </c>
      <c r="V6365" s="5">
        <f>IFERROR(VALUE(TRIM(TelcoData2[[#This Row],[TotalCharges]])),"")</f>
        <v>708.2</v>
      </c>
      <c r="W6365">
        <f>IF(TelcoData2[[#This Row],[Churn]]="Yes",1,0)</f>
        <v>0</v>
      </c>
      <c r="X6365" t="str">
        <f>IF(TelcoData2[[#This Row],[tenure]]&lt;=12,"0-12 Months",
IF(TelcoData2[[#This Row],[tenure]]&lt;=24,"13-24 Months",
IF(TelcoData2[[#This Row],[tenure]]&lt;=36,"25-36 Months",
IF(TelcoData2[[#This Row],[tenure]]&lt;=48,"37-48 Months",
IF(TelcoData2[[#This Row],[tenure]]&lt;=60,"49-60 Months",
"61-72 Months")))))</f>
        <v>0-12 Months</v>
      </c>
    </row>
    <row r="6366" spans="1:24" x14ac:dyDescent="0.3">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s="5">
        <v>788.55</v>
      </c>
      <c r="U6366" t="s">
        <v>24</v>
      </c>
      <c r="V6366" s="5">
        <f>IFERROR(VALUE(TRIM(TelcoData2[[#This Row],[TotalCharges]])),"")</f>
        <v>788.55</v>
      </c>
      <c r="W6366">
        <f>IF(TelcoData2[[#This Row],[Churn]]="Yes",1,0)</f>
        <v>0</v>
      </c>
      <c r="X6366" t="str">
        <f>IF(TelcoData2[[#This Row],[tenure]]&lt;=12,"0-12 Months",
IF(TelcoData2[[#This Row],[tenure]]&lt;=24,"13-24 Months",
IF(TelcoData2[[#This Row],[tenure]]&lt;=36,"25-36 Months",
IF(TelcoData2[[#This Row],[tenure]]&lt;=48,"37-48 Months",
IF(TelcoData2[[#This Row],[tenure]]&lt;=60,"49-60 Months",
"61-72 Months")))))</f>
        <v>25-36 Months</v>
      </c>
    </row>
    <row r="6367" spans="1:24" x14ac:dyDescent="0.3">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s="5">
        <v>700.85</v>
      </c>
      <c r="U6367" t="s">
        <v>23</v>
      </c>
      <c r="V6367" s="5">
        <f>IFERROR(VALUE(TRIM(TelcoData2[[#This Row],[TotalCharges]])),"")</f>
        <v>700.85</v>
      </c>
      <c r="W6367">
        <f>IF(TelcoData2[[#This Row],[Churn]]="Yes",1,0)</f>
        <v>1</v>
      </c>
      <c r="X6367" t="str">
        <f>IF(TelcoData2[[#This Row],[tenure]]&lt;=12,"0-12 Months",
IF(TelcoData2[[#This Row],[tenure]]&lt;=24,"13-24 Months",
IF(TelcoData2[[#This Row],[tenure]]&lt;=36,"25-36 Months",
IF(TelcoData2[[#This Row],[tenure]]&lt;=48,"37-48 Months",
IF(TelcoData2[[#This Row],[tenure]]&lt;=60,"49-60 Months",
"61-72 Months")))))</f>
        <v>0-12 Months</v>
      </c>
    </row>
    <row r="6368" spans="1:24" x14ac:dyDescent="0.3">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s="5">
        <v>4378.8</v>
      </c>
      <c r="U6368" t="s">
        <v>24</v>
      </c>
      <c r="V6368" s="5">
        <f>IFERROR(VALUE(TRIM(TelcoData2[[#This Row],[TotalCharges]])),"")</f>
        <v>4378.8</v>
      </c>
      <c r="W6368">
        <f>IF(TelcoData2[[#This Row],[Churn]]="Yes",1,0)</f>
        <v>0</v>
      </c>
      <c r="X6368" t="str">
        <f>IF(TelcoData2[[#This Row],[tenure]]&lt;=12,"0-12 Months",
IF(TelcoData2[[#This Row],[tenure]]&lt;=24,"13-24 Months",
IF(TelcoData2[[#This Row],[tenure]]&lt;=36,"25-36 Months",
IF(TelcoData2[[#This Row],[tenure]]&lt;=48,"37-48 Months",
IF(TelcoData2[[#This Row],[tenure]]&lt;=60,"49-60 Months",
"61-72 Months")))))</f>
        <v>61-72 Months</v>
      </c>
    </row>
    <row r="6369" spans="1:24" x14ac:dyDescent="0.3">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s="5">
        <v>3442.8</v>
      </c>
      <c r="U6369" t="s">
        <v>24</v>
      </c>
      <c r="V6369" s="5">
        <f>IFERROR(VALUE(TRIM(TelcoData2[[#This Row],[TotalCharges]])),"")</f>
        <v>3442.8</v>
      </c>
      <c r="W6369">
        <f>IF(TelcoData2[[#This Row],[Churn]]="Yes",1,0)</f>
        <v>0</v>
      </c>
      <c r="X6369" t="str">
        <f>IF(TelcoData2[[#This Row],[tenure]]&lt;=12,"0-12 Months",
IF(TelcoData2[[#This Row],[tenure]]&lt;=24,"13-24 Months",
IF(TelcoData2[[#This Row],[tenure]]&lt;=36,"25-36 Months",
IF(TelcoData2[[#This Row],[tenure]]&lt;=48,"37-48 Months",
IF(TelcoData2[[#This Row],[tenure]]&lt;=60,"49-60 Months",
"61-72 Months")))))</f>
        <v>61-72 Months</v>
      </c>
    </row>
    <row r="6370" spans="1:24" x14ac:dyDescent="0.3">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s="5">
        <v>181.7</v>
      </c>
      <c r="U6370" t="s">
        <v>23</v>
      </c>
      <c r="V6370" s="5">
        <f>IFERROR(VALUE(TRIM(TelcoData2[[#This Row],[TotalCharges]])),"")</f>
        <v>181.7</v>
      </c>
      <c r="W6370">
        <f>IF(TelcoData2[[#This Row],[Churn]]="Yes",1,0)</f>
        <v>1</v>
      </c>
      <c r="X6370" t="str">
        <f>IF(TelcoData2[[#This Row],[tenure]]&lt;=12,"0-12 Months",
IF(TelcoData2[[#This Row],[tenure]]&lt;=24,"13-24 Months",
IF(TelcoData2[[#This Row],[tenure]]&lt;=36,"25-36 Months",
IF(TelcoData2[[#This Row],[tenure]]&lt;=48,"37-48 Months",
IF(TelcoData2[[#This Row],[tenure]]&lt;=60,"49-60 Months",
"61-72 Months")))))</f>
        <v>0-12 Months</v>
      </c>
    </row>
    <row r="6371" spans="1:24" x14ac:dyDescent="0.3">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s="5">
        <v>7171.7</v>
      </c>
      <c r="U6371" t="s">
        <v>24</v>
      </c>
      <c r="V6371" s="5">
        <f>IFERROR(VALUE(TRIM(TelcoData2[[#This Row],[TotalCharges]])),"")</f>
        <v>7171.7</v>
      </c>
      <c r="W6371">
        <f>IF(TelcoData2[[#This Row],[Churn]]="Yes",1,0)</f>
        <v>0</v>
      </c>
      <c r="X6371" t="str">
        <f>IF(TelcoData2[[#This Row],[tenure]]&lt;=12,"0-12 Months",
IF(TelcoData2[[#This Row],[tenure]]&lt;=24,"13-24 Months",
IF(TelcoData2[[#This Row],[tenure]]&lt;=36,"25-36 Months",
IF(TelcoData2[[#This Row],[tenure]]&lt;=48,"37-48 Months",
IF(TelcoData2[[#This Row],[tenure]]&lt;=60,"49-60 Months",
"61-72 Months")))))</f>
        <v>61-72 Months</v>
      </c>
    </row>
    <row r="6372" spans="1:24" x14ac:dyDescent="0.3">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s="5">
        <v>4016.85</v>
      </c>
      <c r="U6372" t="s">
        <v>23</v>
      </c>
      <c r="V6372" s="5">
        <f>IFERROR(VALUE(TRIM(TelcoData2[[#This Row],[TotalCharges]])),"")</f>
        <v>4016.85</v>
      </c>
      <c r="W6372">
        <f>IF(TelcoData2[[#This Row],[Churn]]="Yes",1,0)</f>
        <v>1</v>
      </c>
      <c r="X6372" t="str">
        <f>IF(TelcoData2[[#This Row],[tenure]]&lt;=12,"0-12 Months",
IF(TelcoData2[[#This Row],[tenure]]&lt;=24,"13-24 Months",
IF(TelcoData2[[#This Row],[tenure]]&lt;=36,"25-36 Months",
IF(TelcoData2[[#This Row],[tenure]]&lt;=48,"37-48 Months",
IF(TelcoData2[[#This Row],[tenure]]&lt;=60,"49-60 Months",
"61-72 Months")))))</f>
        <v>37-48 Months</v>
      </c>
    </row>
    <row r="6373" spans="1:24" x14ac:dyDescent="0.3">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s="5">
        <v>553</v>
      </c>
      <c r="U6373" t="s">
        <v>24</v>
      </c>
      <c r="V6373" s="5">
        <f>IFERROR(VALUE(TRIM(TelcoData2[[#This Row],[TotalCharges]])),"")</f>
        <v>553</v>
      </c>
      <c r="W6373">
        <f>IF(TelcoData2[[#This Row],[Churn]]="Yes",1,0)</f>
        <v>0</v>
      </c>
      <c r="X6373" t="str">
        <f>IF(TelcoData2[[#This Row],[tenure]]&lt;=12,"0-12 Months",
IF(TelcoData2[[#This Row],[tenure]]&lt;=24,"13-24 Months",
IF(TelcoData2[[#This Row],[tenure]]&lt;=36,"25-36 Months",
IF(TelcoData2[[#This Row],[tenure]]&lt;=48,"37-48 Months",
IF(TelcoData2[[#This Row],[tenure]]&lt;=60,"49-60 Months",
"61-72 Months")))))</f>
        <v>13-24 Months</v>
      </c>
    </row>
    <row r="6374" spans="1:24" x14ac:dyDescent="0.3">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s="5">
        <v>96.85</v>
      </c>
      <c r="U6374" t="s">
        <v>24</v>
      </c>
      <c r="V6374" s="5">
        <f>IFERROR(VALUE(TRIM(TelcoData2[[#This Row],[TotalCharges]])),"")</f>
        <v>96.85</v>
      </c>
      <c r="W6374">
        <f>IF(TelcoData2[[#This Row],[Churn]]="Yes",1,0)</f>
        <v>0</v>
      </c>
      <c r="X6374" t="str">
        <f>IF(TelcoData2[[#This Row],[tenure]]&lt;=12,"0-12 Months",
IF(TelcoData2[[#This Row],[tenure]]&lt;=24,"13-24 Months",
IF(TelcoData2[[#This Row],[tenure]]&lt;=36,"25-36 Months",
IF(TelcoData2[[#This Row],[tenure]]&lt;=48,"37-48 Months",
IF(TelcoData2[[#This Row],[tenure]]&lt;=60,"49-60 Months",
"61-72 Months")))))</f>
        <v>0-12 Months</v>
      </c>
    </row>
    <row r="6375" spans="1:24" x14ac:dyDescent="0.3">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s="5">
        <v>4122.8999999999996</v>
      </c>
      <c r="U6375" t="s">
        <v>24</v>
      </c>
      <c r="V6375" s="5">
        <f>IFERROR(VALUE(TRIM(TelcoData2[[#This Row],[TotalCharges]])),"")</f>
        <v>4122.8999999999996</v>
      </c>
      <c r="W6375">
        <f>IF(TelcoData2[[#This Row],[Churn]]="Yes",1,0)</f>
        <v>0</v>
      </c>
      <c r="X6375" t="str">
        <f>IF(TelcoData2[[#This Row],[tenure]]&lt;=12,"0-12 Months",
IF(TelcoData2[[#This Row],[tenure]]&lt;=24,"13-24 Months",
IF(TelcoData2[[#This Row],[tenure]]&lt;=36,"25-36 Months",
IF(TelcoData2[[#This Row],[tenure]]&lt;=48,"37-48 Months",
IF(TelcoData2[[#This Row],[tenure]]&lt;=60,"49-60 Months",
"61-72 Months")))))</f>
        <v>37-48 Months</v>
      </c>
    </row>
    <row r="6376" spans="1:24" x14ac:dyDescent="0.3">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s="5">
        <v>1482.3</v>
      </c>
      <c r="U6376" t="s">
        <v>24</v>
      </c>
      <c r="V6376" s="5">
        <f>IFERROR(VALUE(TRIM(TelcoData2[[#This Row],[TotalCharges]])),"")</f>
        <v>1482.3</v>
      </c>
      <c r="W6376">
        <f>IF(TelcoData2[[#This Row],[Churn]]="Yes",1,0)</f>
        <v>0</v>
      </c>
      <c r="X6376" t="str">
        <f>IF(TelcoData2[[#This Row],[tenure]]&lt;=12,"0-12 Months",
IF(TelcoData2[[#This Row],[tenure]]&lt;=24,"13-24 Months",
IF(TelcoData2[[#This Row],[tenure]]&lt;=36,"25-36 Months",
IF(TelcoData2[[#This Row],[tenure]]&lt;=48,"37-48 Months",
IF(TelcoData2[[#This Row],[tenure]]&lt;=60,"49-60 Months",
"61-72 Months")))))</f>
        <v>61-72 Months</v>
      </c>
    </row>
    <row r="6377" spans="1:24" x14ac:dyDescent="0.3">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s="5">
        <v>74.3</v>
      </c>
      <c r="U6377" t="s">
        <v>23</v>
      </c>
      <c r="V6377" s="5">
        <f>IFERROR(VALUE(TRIM(TelcoData2[[#This Row],[TotalCharges]])),"")</f>
        <v>74.3</v>
      </c>
      <c r="W6377">
        <f>IF(TelcoData2[[#This Row],[Churn]]="Yes",1,0)</f>
        <v>1</v>
      </c>
      <c r="X6377" t="str">
        <f>IF(TelcoData2[[#This Row],[tenure]]&lt;=12,"0-12 Months",
IF(TelcoData2[[#This Row],[tenure]]&lt;=24,"13-24 Months",
IF(TelcoData2[[#This Row],[tenure]]&lt;=36,"25-36 Months",
IF(TelcoData2[[#This Row],[tenure]]&lt;=48,"37-48 Months",
IF(TelcoData2[[#This Row],[tenure]]&lt;=60,"49-60 Months",
"61-72 Months")))))</f>
        <v>0-12 Months</v>
      </c>
    </row>
    <row r="6378" spans="1:24" x14ac:dyDescent="0.3">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s="5">
        <v>1240.8</v>
      </c>
      <c r="U6378" t="s">
        <v>24</v>
      </c>
      <c r="V6378" s="5">
        <f>IFERROR(VALUE(TRIM(TelcoData2[[#This Row],[TotalCharges]])),"")</f>
        <v>1240.8</v>
      </c>
      <c r="W6378">
        <f>IF(TelcoData2[[#This Row],[Churn]]="Yes",1,0)</f>
        <v>0</v>
      </c>
      <c r="X6378" t="str">
        <f>IF(TelcoData2[[#This Row],[tenure]]&lt;=12,"0-12 Months",
IF(TelcoData2[[#This Row],[tenure]]&lt;=24,"13-24 Months",
IF(TelcoData2[[#This Row],[tenure]]&lt;=36,"25-36 Months",
IF(TelcoData2[[#This Row],[tenure]]&lt;=48,"37-48 Months",
IF(TelcoData2[[#This Row],[tenure]]&lt;=60,"49-60 Months",
"61-72 Months")))))</f>
        <v>61-72 Months</v>
      </c>
    </row>
    <row r="6379" spans="1:24" x14ac:dyDescent="0.3">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s="5">
        <v>44.65</v>
      </c>
      <c r="U6379" t="s">
        <v>23</v>
      </c>
      <c r="V6379" s="5">
        <f>IFERROR(VALUE(TRIM(TelcoData2[[#This Row],[TotalCharges]])),"")</f>
        <v>44.65</v>
      </c>
      <c r="W6379">
        <f>IF(TelcoData2[[#This Row],[Churn]]="Yes",1,0)</f>
        <v>1</v>
      </c>
      <c r="X6379" t="str">
        <f>IF(TelcoData2[[#This Row],[tenure]]&lt;=12,"0-12 Months",
IF(TelcoData2[[#This Row],[tenure]]&lt;=24,"13-24 Months",
IF(TelcoData2[[#This Row],[tenure]]&lt;=36,"25-36 Months",
IF(TelcoData2[[#This Row],[tenure]]&lt;=48,"37-48 Months",
IF(TelcoData2[[#This Row],[tenure]]&lt;=60,"49-60 Months",
"61-72 Months")))))</f>
        <v>0-12 Months</v>
      </c>
    </row>
    <row r="6380" spans="1:24" x14ac:dyDescent="0.3">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s="5">
        <v>1095.3</v>
      </c>
      <c r="U6380" t="s">
        <v>23</v>
      </c>
      <c r="V6380" s="5">
        <f>IFERROR(VALUE(TRIM(TelcoData2[[#This Row],[TotalCharges]])),"")</f>
        <v>1095.3</v>
      </c>
      <c r="W6380">
        <f>IF(TelcoData2[[#This Row],[Churn]]="Yes",1,0)</f>
        <v>1</v>
      </c>
      <c r="X6380" t="str">
        <f>IF(TelcoData2[[#This Row],[tenure]]&lt;=12,"0-12 Months",
IF(TelcoData2[[#This Row],[tenure]]&lt;=24,"13-24 Months",
IF(TelcoData2[[#This Row],[tenure]]&lt;=36,"25-36 Months",
IF(TelcoData2[[#This Row],[tenure]]&lt;=48,"37-48 Months",
IF(TelcoData2[[#This Row],[tenure]]&lt;=60,"49-60 Months",
"61-72 Months")))))</f>
        <v>13-24 Months</v>
      </c>
    </row>
    <row r="6381" spans="1:24" x14ac:dyDescent="0.3">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s="5">
        <v>788.8</v>
      </c>
      <c r="U6381" t="s">
        <v>23</v>
      </c>
      <c r="V6381" s="5">
        <f>IFERROR(VALUE(TRIM(TelcoData2[[#This Row],[TotalCharges]])),"")</f>
        <v>788.8</v>
      </c>
      <c r="W6381">
        <f>IF(TelcoData2[[#This Row],[Churn]]="Yes",1,0)</f>
        <v>1</v>
      </c>
      <c r="X6381" t="str">
        <f>IF(TelcoData2[[#This Row],[tenure]]&lt;=12,"0-12 Months",
IF(TelcoData2[[#This Row],[tenure]]&lt;=24,"13-24 Months",
IF(TelcoData2[[#This Row],[tenure]]&lt;=36,"25-36 Months",
IF(TelcoData2[[#This Row],[tenure]]&lt;=48,"37-48 Months",
IF(TelcoData2[[#This Row],[tenure]]&lt;=60,"49-60 Months",
"61-72 Months")))))</f>
        <v>0-12 Months</v>
      </c>
    </row>
    <row r="6382" spans="1:24" x14ac:dyDescent="0.3">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s="5">
        <v>6578.55</v>
      </c>
      <c r="U6382" t="s">
        <v>24</v>
      </c>
      <c r="V6382" s="5">
        <f>IFERROR(VALUE(TRIM(TelcoData2[[#This Row],[TotalCharges]])),"")</f>
        <v>6578.55</v>
      </c>
      <c r="W6382">
        <f>IF(TelcoData2[[#This Row],[Churn]]="Yes",1,0)</f>
        <v>0</v>
      </c>
      <c r="X6382" t="str">
        <f>IF(TelcoData2[[#This Row],[tenure]]&lt;=12,"0-12 Months",
IF(TelcoData2[[#This Row],[tenure]]&lt;=24,"13-24 Months",
IF(TelcoData2[[#This Row],[tenure]]&lt;=36,"25-36 Months",
IF(TelcoData2[[#This Row],[tenure]]&lt;=48,"37-48 Months",
IF(TelcoData2[[#This Row],[tenure]]&lt;=60,"49-60 Months",
"61-72 Months")))))</f>
        <v>61-72 Months</v>
      </c>
    </row>
    <row r="6383" spans="1:24" x14ac:dyDescent="0.3">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s="5">
        <v>19.55</v>
      </c>
      <c r="U6383" t="s">
        <v>24</v>
      </c>
      <c r="V6383" s="5">
        <f>IFERROR(VALUE(TRIM(TelcoData2[[#This Row],[TotalCharges]])),"")</f>
        <v>19.55</v>
      </c>
      <c r="W6383">
        <f>IF(TelcoData2[[#This Row],[Churn]]="Yes",1,0)</f>
        <v>0</v>
      </c>
      <c r="X6383" t="str">
        <f>IF(TelcoData2[[#This Row],[tenure]]&lt;=12,"0-12 Months",
IF(TelcoData2[[#This Row],[tenure]]&lt;=24,"13-24 Months",
IF(TelcoData2[[#This Row],[tenure]]&lt;=36,"25-36 Months",
IF(TelcoData2[[#This Row],[tenure]]&lt;=48,"37-48 Months",
IF(TelcoData2[[#This Row],[tenure]]&lt;=60,"49-60 Months",
"61-72 Months")))))</f>
        <v>0-12 Months</v>
      </c>
    </row>
    <row r="6384" spans="1:24" x14ac:dyDescent="0.3">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s="5">
        <v>2802.3</v>
      </c>
      <c r="U6384" t="s">
        <v>24</v>
      </c>
      <c r="V6384" s="5">
        <f>IFERROR(VALUE(TRIM(TelcoData2[[#This Row],[TotalCharges]])),"")</f>
        <v>2802.3</v>
      </c>
      <c r="W6384">
        <f>IF(TelcoData2[[#This Row],[Churn]]="Yes",1,0)</f>
        <v>0</v>
      </c>
      <c r="X6384" t="str">
        <f>IF(TelcoData2[[#This Row],[tenure]]&lt;=12,"0-12 Months",
IF(TelcoData2[[#This Row],[tenure]]&lt;=24,"13-24 Months",
IF(TelcoData2[[#This Row],[tenure]]&lt;=36,"25-36 Months",
IF(TelcoData2[[#This Row],[tenure]]&lt;=48,"37-48 Months",
IF(TelcoData2[[#This Row],[tenure]]&lt;=60,"49-60 Months",
"61-72 Months")))))</f>
        <v>37-48 Months</v>
      </c>
    </row>
    <row r="6385" spans="1:24" x14ac:dyDescent="0.3">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s="5">
        <v>857.75</v>
      </c>
      <c r="U6385" t="s">
        <v>24</v>
      </c>
      <c r="V6385" s="5">
        <f>IFERROR(VALUE(TRIM(TelcoData2[[#This Row],[TotalCharges]])),"")</f>
        <v>857.75</v>
      </c>
      <c r="W6385">
        <f>IF(TelcoData2[[#This Row],[Churn]]="Yes",1,0)</f>
        <v>0</v>
      </c>
      <c r="X6385" t="str">
        <f>IF(TelcoData2[[#This Row],[tenure]]&lt;=12,"0-12 Months",
IF(TelcoData2[[#This Row],[tenure]]&lt;=24,"13-24 Months",
IF(TelcoData2[[#This Row],[tenure]]&lt;=36,"25-36 Months",
IF(TelcoData2[[#This Row],[tenure]]&lt;=48,"37-48 Months",
IF(TelcoData2[[#This Row],[tenure]]&lt;=60,"49-60 Months",
"61-72 Months")))))</f>
        <v>13-24 Months</v>
      </c>
    </row>
    <row r="6386" spans="1:24" x14ac:dyDescent="0.3">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s="5">
        <v>184.4</v>
      </c>
      <c r="U6386" t="s">
        <v>24</v>
      </c>
      <c r="V6386" s="5">
        <f>IFERROR(VALUE(TRIM(TelcoData2[[#This Row],[TotalCharges]])),"")</f>
        <v>184.4</v>
      </c>
      <c r="W6386">
        <f>IF(TelcoData2[[#This Row],[Churn]]="Yes",1,0)</f>
        <v>0</v>
      </c>
      <c r="X6386" t="str">
        <f>IF(TelcoData2[[#This Row],[tenure]]&lt;=12,"0-12 Months",
IF(TelcoData2[[#This Row],[tenure]]&lt;=24,"13-24 Months",
IF(TelcoData2[[#This Row],[tenure]]&lt;=36,"25-36 Months",
IF(TelcoData2[[#This Row],[tenure]]&lt;=48,"37-48 Months",
IF(TelcoData2[[#This Row],[tenure]]&lt;=60,"49-60 Months",
"61-72 Months")))))</f>
        <v>0-12 Months</v>
      </c>
    </row>
    <row r="6387" spans="1:24" x14ac:dyDescent="0.3">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s="5">
        <v>364.55</v>
      </c>
      <c r="U6387" t="s">
        <v>23</v>
      </c>
      <c r="V6387" s="5">
        <f>IFERROR(VALUE(TRIM(TelcoData2[[#This Row],[TotalCharges]])),"")</f>
        <v>364.55</v>
      </c>
      <c r="W6387">
        <f>IF(TelcoData2[[#This Row],[Churn]]="Yes",1,0)</f>
        <v>1</v>
      </c>
      <c r="X6387" t="str">
        <f>IF(TelcoData2[[#This Row],[tenure]]&lt;=12,"0-12 Months",
IF(TelcoData2[[#This Row],[tenure]]&lt;=24,"13-24 Months",
IF(TelcoData2[[#This Row],[tenure]]&lt;=36,"25-36 Months",
IF(TelcoData2[[#This Row],[tenure]]&lt;=48,"37-48 Months",
IF(TelcoData2[[#This Row],[tenure]]&lt;=60,"49-60 Months",
"61-72 Months")))))</f>
        <v>0-12 Months</v>
      </c>
    </row>
    <row r="6388" spans="1:24" x14ac:dyDescent="0.3">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s="5">
        <v>6093.3</v>
      </c>
      <c r="U6388" t="s">
        <v>24</v>
      </c>
      <c r="V6388" s="5">
        <f>IFERROR(VALUE(TRIM(TelcoData2[[#This Row],[TotalCharges]])),"")</f>
        <v>6093.3</v>
      </c>
      <c r="W6388">
        <f>IF(TelcoData2[[#This Row],[Churn]]="Yes",1,0)</f>
        <v>0</v>
      </c>
      <c r="X6388" t="str">
        <f>IF(TelcoData2[[#This Row],[tenure]]&lt;=12,"0-12 Months",
IF(TelcoData2[[#This Row],[tenure]]&lt;=24,"13-24 Months",
IF(TelcoData2[[#This Row],[tenure]]&lt;=36,"25-36 Months",
IF(TelcoData2[[#This Row],[tenure]]&lt;=48,"37-48 Months",
IF(TelcoData2[[#This Row],[tenure]]&lt;=60,"49-60 Months",
"61-72 Months")))))</f>
        <v>61-72 Months</v>
      </c>
    </row>
    <row r="6389" spans="1:24" x14ac:dyDescent="0.3">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s="5">
        <v>1861.1</v>
      </c>
      <c r="U6389" t="s">
        <v>24</v>
      </c>
      <c r="V6389" s="5">
        <f>IFERROR(VALUE(TRIM(TelcoData2[[#This Row],[TotalCharges]])),"")</f>
        <v>1861.1</v>
      </c>
      <c r="W6389">
        <f>IF(TelcoData2[[#This Row],[Churn]]="Yes",1,0)</f>
        <v>0</v>
      </c>
      <c r="X6389" t="str">
        <f>IF(TelcoData2[[#This Row],[tenure]]&lt;=12,"0-12 Months",
IF(TelcoData2[[#This Row],[tenure]]&lt;=24,"13-24 Months",
IF(TelcoData2[[#This Row],[tenure]]&lt;=36,"25-36 Months",
IF(TelcoData2[[#This Row],[tenure]]&lt;=48,"37-48 Months",
IF(TelcoData2[[#This Row],[tenure]]&lt;=60,"49-60 Months",
"61-72 Months")))))</f>
        <v>25-36 Months</v>
      </c>
    </row>
    <row r="6390" spans="1:24" x14ac:dyDescent="0.3">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s="5">
        <v>20.399999999999999</v>
      </c>
      <c r="U6390" t="s">
        <v>23</v>
      </c>
      <c r="V6390" s="5">
        <f>IFERROR(VALUE(TRIM(TelcoData2[[#This Row],[TotalCharges]])),"")</f>
        <v>20.399999999999999</v>
      </c>
      <c r="W6390">
        <f>IF(TelcoData2[[#This Row],[Churn]]="Yes",1,0)</f>
        <v>1</v>
      </c>
      <c r="X6390" t="str">
        <f>IF(TelcoData2[[#This Row],[tenure]]&lt;=12,"0-12 Months",
IF(TelcoData2[[#This Row],[tenure]]&lt;=24,"13-24 Months",
IF(TelcoData2[[#This Row],[tenure]]&lt;=36,"25-36 Months",
IF(TelcoData2[[#This Row],[tenure]]&lt;=48,"37-48 Months",
IF(TelcoData2[[#This Row],[tenure]]&lt;=60,"49-60 Months",
"61-72 Months")))))</f>
        <v>0-12 Months</v>
      </c>
    </row>
    <row r="6391" spans="1:24" x14ac:dyDescent="0.3">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s="5">
        <v>1079.6500000000001</v>
      </c>
      <c r="U6391" t="s">
        <v>24</v>
      </c>
      <c r="V6391" s="5">
        <f>IFERROR(VALUE(TRIM(TelcoData2[[#This Row],[TotalCharges]])),"")</f>
        <v>1079.6500000000001</v>
      </c>
      <c r="W6391">
        <f>IF(TelcoData2[[#This Row],[Churn]]="Yes",1,0)</f>
        <v>0</v>
      </c>
      <c r="X6391" t="str">
        <f>IF(TelcoData2[[#This Row],[tenure]]&lt;=12,"0-12 Months",
IF(TelcoData2[[#This Row],[tenure]]&lt;=24,"13-24 Months",
IF(TelcoData2[[#This Row],[tenure]]&lt;=36,"25-36 Months",
IF(TelcoData2[[#This Row],[tenure]]&lt;=48,"37-48 Months",
IF(TelcoData2[[#This Row],[tenure]]&lt;=60,"49-60 Months",
"61-72 Months")))))</f>
        <v>49-60 Months</v>
      </c>
    </row>
    <row r="6392" spans="1:24" x14ac:dyDescent="0.3">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s="5">
        <v>7475.1</v>
      </c>
      <c r="U6392" t="s">
        <v>24</v>
      </c>
      <c r="V6392" s="5">
        <f>IFERROR(VALUE(TRIM(TelcoData2[[#This Row],[TotalCharges]])),"")</f>
        <v>7475.1</v>
      </c>
      <c r="W6392">
        <f>IF(TelcoData2[[#This Row],[Churn]]="Yes",1,0)</f>
        <v>0</v>
      </c>
      <c r="X6392" t="str">
        <f>IF(TelcoData2[[#This Row],[tenure]]&lt;=12,"0-12 Months",
IF(TelcoData2[[#This Row],[tenure]]&lt;=24,"13-24 Months",
IF(TelcoData2[[#This Row],[tenure]]&lt;=36,"25-36 Months",
IF(TelcoData2[[#This Row],[tenure]]&lt;=48,"37-48 Months",
IF(TelcoData2[[#This Row],[tenure]]&lt;=60,"49-60 Months",
"61-72 Months")))))</f>
        <v>61-72 Months</v>
      </c>
    </row>
    <row r="6393" spans="1:24" x14ac:dyDescent="0.3">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s="5">
        <v>2862.55</v>
      </c>
      <c r="U6393" t="s">
        <v>24</v>
      </c>
      <c r="V6393" s="5">
        <f>IFERROR(VALUE(TRIM(TelcoData2[[#This Row],[TotalCharges]])),"")</f>
        <v>2862.55</v>
      </c>
      <c r="W6393">
        <f>IF(TelcoData2[[#This Row],[Churn]]="Yes",1,0)</f>
        <v>0</v>
      </c>
      <c r="X6393" t="str">
        <f>IF(TelcoData2[[#This Row],[tenure]]&lt;=12,"0-12 Months",
IF(TelcoData2[[#This Row],[tenure]]&lt;=24,"13-24 Months",
IF(TelcoData2[[#This Row],[tenure]]&lt;=36,"25-36 Months",
IF(TelcoData2[[#This Row],[tenure]]&lt;=48,"37-48 Months",
IF(TelcoData2[[#This Row],[tenure]]&lt;=60,"49-60 Months",
"61-72 Months")))))</f>
        <v>37-48 Months</v>
      </c>
    </row>
    <row r="6394" spans="1:24" x14ac:dyDescent="0.3">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s="5">
        <v>3069.45</v>
      </c>
      <c r="U6394" t="s">
        <v>24</v>
      </c>
      <c r="V6394" s="5">
        <f>IFERROR(VALUE(TRIM(TelcoData2[[#This Row],[TotalCharges]])),"")</f>
        <v>3069.45</v>
      </c>
      <c r="W6394">
        <f>IF(TelcoData2[[#This Row],[Churn]]="Yes",1,0)</f>
        <v>0</v>
      </c>
      <c r="X6394" t="str">
        <f>IF(TelcoData2[[#This Row],[tenure]]&lt;=12,"0-12 Months",
IF(TelcoData2[[#This Row],[tenure]]&lt;=24,"13-24 Months",
IF(TelcoData2[[#This Row],[tenure]]&lt;=36,"25-36 Months",
IF(TelcoData2[[#This Row],[tenure]]&lt;=48,"37-48 Months",
IF(TelcoData2[[#This Row],[tenure]]&lt;=60,"49-60 Months",
"61-72 Months")))))</f>
        <v>49-60 Months</v>
      </c>
    </row>
    <row r="6395" spans="1:24" x14ac:dyDescent="0.3">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s="5">
        <v>2349.8000000000002</v>
      </c>
      <c r="U6395" t="s">
        <v>24</v>
      </c>
      <c r="V6395" s="5">
        <f>IFERROR(VALUE(TRIM(TelcoData2[[#This Row],[TotalCharges]])),"")</f>
        <v>2349.8000000000002</v>
      </c>
      <c r="W6395">
        <f>IF(TelcoData2[[#This Row],[Churn]]="Yes",1,0)</f>
        <v>0</v>
      </c>
      <c r="X6395" t="str">
        <f>IF(TelcoData2[[#This Row],[tenure]]&lt;=12,"0-12 Months",
IF(TelcoData2[[#This Row],[tenure]]&lt;=24,"13-24 Months",
IF(TelcoData2[[#This Row],[tenure]]&lt;=36,"25-36 Months",
IF(TelcoData2[[#This Row],[tenure]]&lt;=48,"37-48 Months",
IF(TelcoData2[[#This Row],[tenure]]&lt;=60,"49-60 Months",
"61-72 Months")))))</f>
        <v>25-36 Months</v>
      </c>
    </row>
    <row r="6396" spans="1:24" x14ac:dyDescent="0.3">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s="5">
        <v>469.25</v>
      </c>
      <c r="U6396" t="s">
        <v>24</v>
      </c>
      <c r="V6396" s="5">
        <f>IFERROR(VALUE(TRIM(TelcoData2[[#This Row],[TotalCharges]])),"")</f>
        <v>469.25</v>
      </c>
      <c r="W6396">
        <f>IF(TelcoData2[[#This Row],[Churn]]="Yes",1,0)</f>
        <v>0</v>
      </c>
      <c r="X6396" t="str">
        <f>IF(TelcoData2[[#This Row],[tenure]]&lt;=12,"0-12 Months",
IF(TelcoData2[[#This Row],[tenure]]&lt;=24,"13-24 Months",
IF(TelcoData2[[#This Row],[tenure]]&lt;=36,"25-36 Months",
IF(TelcoData2[[#This Row],[tenure]]&lt;=48,"37-48 Months",
IF(TelcoData2[[#This Row],[tenure]]&lt;=60,"49-60 Months",
"61-72 Months")))))</f>
        <v>0-12 Months</v>
      </c>
    </row>
    <row r="6397" spans="1:24" x14ac:dyDescent="0.3">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s="5">
        <v>4213.3500000000004</v>
      </c>
      <c r="U6397" t="s">
        <v>23</v>
      </c>
      <c r="V6397" s="5">
        <f>IFERROR(VALUE(TRIM(TelcoData2[[#This Row],[TotalCharges]])),"")</f>
        <v>4213.3500000000004</v>
      </c>
      <c r="W6397">
        <f>IF(TelcoData2[[#This Row],[Churn]]="Yes",1,0)</f>
        <v>1</v>
      </c>
      <c r="X6397" t="str">
        <f>IF(TelcoData2[[#This Row],[tenure]]&lt;=12,"0-12 Months",
IF(TelcoData2[[#This Row],[tenure]]&lt;=24,"13-24 Months",
IF(TelcoData2[[#This Row],[tenure]]&lt;=36,"25-36 Months",
IF(TelcoData2[[#This Row],[tenure]]&lt;=48,"37-48 Months",
IF(TelcoData2[[#This Row],[tenure]]&lt;=60,"49-60 Months",
"61-72 Months")))))</f>
        <v>37-48 Months</v>
      </c>
    </row>
    <row r="6398" spans="1:24" x14ac:dyDescent="0.3">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s="5">
        <v>3301.05</v>
      </c>
      <c r="U6398" t="s">
        <v>24</v>
      </c>
      <c r="V6398" s="5">
        <f>IFERROR(VALUE(TRIM(TelcoData2[[#This Row],[TotalCharges]])),"")</f>
        <v>3301.05</v>
      </c>
      <c r="W6398">
        <f>IF(TelcoData2[[#This Row],[Churn]]="Yes",1,0)</f>
        <v>0</v>
      </c>
      <c r="X6398" t="str">
        <f>IF(TelcoData2[[#This Row],[tenure]]&lt;=12,"0-12 Months",
IF(TelcoData2[[#This Row],[tenure]]&lt;=24,"13-24 Months",
IF(TelcoData2[[#This Row],[tenure]]&lt;=36,"25-36 Months",
IF(TelcoData2[[#This Row],[tenure]]&lt;=48,"37-48 Months",
IF(TelcoData2[[#This Row],[tenure]]&lt;=60,"49-60 Months",
"61-72 Months")))))</f>
        <v>25-36 Months</v>
      </c>
    </row>
    <row r="6399" spans="1:24" x14ac:dyDescent="0.3">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s="5">
        <v>3529.95</v>
      </c>
      <c r="U6399" t="s">
        <v>24</v>
      </c>
      <c r="V6399" s="5">
        <f>IFERROR(VALUE(TRIM(TelcoData2[[#This Row],[TotalCharges]])),"")</f>
        <v>3529.95</v>
      </c>
      <c r="W6399">
        <f>IF(TelcoData2[[#This Row],[Churn]]="Yes",1,0)</f>
        <v>0</v>
      </c>
      <c r="X6399" t="str">
        <f>IF(TelcoData2[[#This Row],[tenure]]&lt;=12,"0-12 Months",
IF(TelcoData2[[#This Row],[tenure]]&lt;=24,"13-24 Months",
IF(TelcoData2[[#This Row],[tenure]]&lt;=36,"25-36 Months",
IF(TelcoData2[[#This Row],[tenure]]&lt;=48,"37-48 Months",
IF(TelcoData2[[#This Row],[tenure]]&lt;=60,"49-60 Months",
"61-72 Months")))))</f>
        <v>49-60 Months</v>
      </c>
    </row>
    <row r="6400" spans="1:24" x14ac:dyDescent="0.3">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s="5">
        <v>7723.7</v>
      </c>
      <c r="U6400" t="s">
        <v>23</v>
      </c>
      <c r="V6400" s="5">
        <f>IFERROR(VALUE(TRIM(TelcoData2[[#This Row],[TotalCharges]])),"")</f>
        <v>7723.7</v>
      </c>
      <c r="W6400">
        <f>IF(TelcoData2[[#This Row],[Churn]]="Yes",1,0)</f>
        <v>1</v>
      </c>
      <c r="X6400" t="str">
        <f>IF(TelcoData2[[#This Row],[tenure]]&lt;=12,"0-12 Months",
IF(TelcoData2[[#This Row],[tenure]]&lt;=24,"13-24 Months",
IF(TelcoData2[[#This Row],[tenure]]&lt;=36,"25-36 Months",
IF(TelcoData2[[#This Row],[tenure]]&lt;=48,"37-48 Months",
IF(TelcoData2[[#This Row],[tenure]]&lt;=60,"49-60 Months",
"61-72 Months")))))</f>
        <v>61-72 Months</v>
      </c>
    </row>
    <row r="6401" spans="1:24" x14ac:dyDescent="0.3">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s="5">
        <v>4144.8999999999996</v>
      </c>
      <c r="U6401" t="s">
        <v>24</v>
      </c>
      <c r="V6401" s="5">
        <f>IFERROR(VALUE(TRIM(TelcoData2[[#This Row],[TotalCharges]])),"")</f>
        <v>4144.8999999999996</v>
      </c>
      <c r="W6401">
        <f>IF(TelcoData2[[#This Row],[Churn]]="Yes",1,0)</f>
        <v>0</v>
      </c>
      <c r="X6401" t="str">
        <f>IF(TelcoData2[[#This Row],[tenure]]&lt;=12,"0-12 Months",
IF(TelcoData2[[#This Row],[tenure]]&lt;=24,"13-24 Months",
IF(TelcoData2[[#This Row],[tenure]]&lt;=36,"25-36 Months",
IF(TelcoData2[[#This Row],[tenure]]&lt;=48,"37-48 Months",
IF(TelcoData2[[#This Row],[tenure]]&lt;=60,"49-60 Months",
"61-72 Months")))))</f>
        <v>49-60 Months</v>
      </c>
    </row>
    <row r="6402" spans="1:24" x14ac:dyDescent="0.3">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s="5">
        <v>4265</v>
      </c>
      <c r="U6402" t="s">
        <v>24</v>
      </c>
      <c r="V6402" s="5">
        <f>IFERROR(VALUE(TRIM(TelcoData2[[#This Row],[TotalCharges]])),"")</f>
        <v>4265</v>
      </c>
      <c r="W6402">
        <f>IF(TelcoData2[[#This Row],[Churn]]="Yes",1,0)</f>
        <v>0</v>
      </c>
      <c r="X6402" t="str">
        <f>IF(TelcoData2[[#This Row],[tenure]]&lt;=12,"0-12 Months",
IF(TelcoData2[[#This Row],[tenure]]&lt;=24,"13-24 Months",
IF(TelcoData2[[#This Row],[tenure]]&lt;=36,"25-36 Months",
IF(TelcoData2[[#This Row],[tenure]]&lt;=48,"37-48 Months",
IF(TelcoData2[[#This Row],[tenure]]&lt;=60,"49-60 Months",
"61-72 Months")))))</f>
        <v>61-72 Months</v>
      </c>
    </row>
    <row r="6403" spans="1:24" x14ac:dyDescent="0.3">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s="5">
        <v>154.65</v>
      </c>
      <c r="U6403" t="s">
        <v>23</v>
      </c>
      <c r="V6403" s="5">
        <f>IFERROR(VALUE(TRIM(TelcoData2[[#This Row],[TotalCharges]])),"")</f>
        <v>154.65</v>
      </c>
      <c r="W6403">
        <f>IF(TelcoData2[[#This Row],[Churn]]="Yes",1,0)</f>
        <v>1</v>
      </c>
      <c r="X6403" t="str">
        <f>IF(TelcoData2[[#This Row],[tenure]]&lt;=12,"0-12 Months",
IF(TelcoData2[[#This Row],[tenure]]&lt;=24,"13-24 Months",
IF(TelcoData2[[#This Row],[tenure]]&lt;=36,"25-36 Months",
IF(TelcoData2[[#This Row],[tenure]]&lt;=48,"37-48 Months",
IF(TelcoData2[[#This Row],[tenure]]&lt;=60,"49-60 Months",
"61-72 Months")))))</f>
        <v>0-12 Months</v>
      </c>
    </row>
    <row r="6404" spans="1:24" x14ac:dyDescent="0.3">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s="5">
        <v>3246.45</v>
      </c>
      <c r="U6404" t="s">
        <v>24</v>
      </c>
      <c r="V6404" s="5">
        <f>IFERROR(VALUE(TRIM(TelcoData2[[#This Row],[TotalCharges]])),"")</f>
        <v>3246.45</v>
      </c>
      <c r="W6404">
        <f>IF(TelcoData2[[#This Row],[Churn]]="Yes",1,0)</f>
        <v>0</v>
      </c>
      <c r="X6404" t="str">
        <f>IF(TelcoData2[[#This Row],[tenure]]&lt;=12,"0-12 Months",
IF(TelcoData2[[#This Row],[tenure]]&lt;=24,"13-24 Months",
IF(TelcoData2[[#This Row],[tenure]]&lt;=36,"25-36 Months",
IF(TelcoData2[[#This Row],[tenure]]&lt;=48,"37-48 Months",
IF(TelcoData2[[#This Row],[tenure]]&lt;=60,"49-60 Months",
"61-72 Months")))))</f>
        <v>49-60 Months</v>
      </c>
    </row>
    <row r="6405" spans="1:24" x14ac:dyDescent="0.3">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s="5">
        <v>8337.4500000000007</v>
      </c>
      <c r="U6405" t="s">
        <v>24</v>
      </c>
      <c r="V6405" s="5">
        <f>IFERROR(VALUE(TRIM(TelcoData2[[#This Row],[TotalCharges]])),"")</f>
        <v>8337.4500000000007</v>
      </c>
      <c r="W6405">
        <f>IF(TelcoData2[[#This Row],[Churn]]="Yes",1,0)</f>
        <v>0</v>
      </c>
      <c r="X6405" t="str">
        <f>IF(TelcoData2[[#This Row],[tenure]]&lt;=12,"0-12 Months",
IF(TelcoData2[[#This Row],[tenure]]&lt;=24,"13-24 Months",
IF(TelcoData2[[#This Row],[tenure]]&lt;=36,"25-36 Months",
IF(TelcoData2[[#This Row],[tenure]]&lt;=48,"37-48 Months",
IF(TelcoData2[[#This Row],[tenure]]&lt;=60,"49-60 Months",
"61-72 Months")))))</f>
        <v>61-72 Months</v>
      </c>
    </row>
    <row r="6406" spans="1:24" x14ac:dyDescent="0.3">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s="5">
        <v>5731.4</v>
      </c>
      <c r="U6406" t="s">
        <v>24</v>
      </c>
      <c r="V6406" s="5">
        <f>IFERROR(VALUE(TRIM(TelcoData2[[#This Row],[TotalCharges]])),"")</f>
        <v>5731.4</v>
      </c>
      <c r="W6406">
        <f>IF(TelcoData2[[#This Row],[Churn]]="Yes",1,0)</f>
        <v>0</v>
      </c>
      <c r="X6406" t="str">
        <f>IF(TelcoData2[[#This Row],[tenure]]&lt;=12,"0-12 Months",
IF(TelcoData2[[#This Row],[tenure]]&lt;=24,"13-24 Months",
IF(TelcoData2[[#This Row],[tenure]]&lt;=36,"25-36 Months",
IF(TelcoData2[[#This Row],[tenure]]&lt;=48,"37-48 Months",
IF(TelcoData2[[#This Row],[tenure]]&lt;=60,"49-60 Months",
"61-72 Months")))))</f>
        <v>49-60 Months</v>
      </c>
    </row>
    <row r="6407" spans="1:24" x14ac:dyDescent="0.3">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s="5">
        <v>6176.6</v>
      </c>
      <c r="U6407" t="s">
        <v>24</v>
      </c>
      <c r="V6407" s="5">
        <f>IFERROR(VALUE(TRIM(TelcoData2[[#This Row],[TotalCharges]])),"")</f>
        <v>6176.6</v>
      </c>
      <c r="W6407">
        <f>IF(TelcoData2[[#This Row],[Churn]]="Yes",1,0)</f>
        <v>0</v>
      </c>
      <c r="X6407" t="str">
        <f>IF(TelcoData2[[#This Row],[tenure]]&lt;=12,"0-12 Months",
IF(TelcoData2[[#This Row],[tenure]]&lt;=24,"13-24 Months",
IF(TelcoData2[[#This Row],[tenure]]&lt;=36,"25-36 Months",
IF(TelcoData2[[#This Row],[tenure]]&lt;=48,"37-48 Months",
IF(TelcoData2[[#This Row],[tenure]]&lt;=60,"49-60 Months",
"61-72 Months")))))</f>
        <v>49-60 Months</v>
      </c>
    </row>
    <row r="6408" spans="1:24" x14ac:dyDescent="0.3">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s="5">
        <v>1905.4</v>
      </c>
      <c r="U6408" t="s">
        <v>24</v>
      </c>
      <c r="V6408" s="5">
        <f>IFERROR(VALUE(TRIM(TelcoData2[[#This Row],[TotalCharges]])),"")</f>
        <v>1905.4</v>
      </c>
      <c r="W6408">
        <f>IF(TelcoData2[[#This Row],[Churn]]="Yes",1,0)</f>
        <v>0</v>
      </c>
      <c r="X6408" t="str">
        <f>IF(TelcoData2[[#This Row],[tenure]]&lt;=12,"0-12 Months",
IF(TelcoData2[[#This Row],[tenure]]&lt;=24,"13-24 Months",
IF(TelcoData2[[#This Row],[tenure]]&lt;=36,"25-36 Months",
IF(TelcoData2[[#This Row],[tenure]]&lt;=48,"37-48 Months",
IF(TelcoData2[[#This Row],[tenure]]&lt;=60,"49-60 Months",
"61-72 Months")))))</f>
        <v>37-48 Months</v>
      </c>
    </row>
    <row r="6409" spans="1:24" x14ac:dyDescent="0.3">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s="5">
        <v>931.9</v>
      </c>
      <c r="U6409" t="s">
        <v>24</v>
      </c>
      <c r="V6409" s="5">
        <f>IFERROR(VALUE(TRIM(TelcoData2[[#This Row],[TotalCharges]])),"")</f>
        <v>931.9</v>
      </c>
      <c r="W6409">
        <f>IF(TelcoData2[[#This Row],[Churn]]="Yes",1,0)</f>
        <v>0</v>
      </c>
      <c r="X6409" t="str">
        <f>IF(TelcoData2[[#This Row],[tenure]]&lt;=12,"0-12 Months",
IF(TelcoData2[[#This Row],[tenure]]&lt;=24,"13-24 Months",
IF(TelcoData2[[#This Row],[tenure]]&lt;=36,"25-36 Months",
IF(TelcoData2[[#This Row],[tenure]]&lt;=48,"37-48 Months",
IF(TelcoData2[[#This Row],[tenure]]&lt;=60,"49-60 Months",
"61-72 Months")))))</f>
        <v>13-24 Months</v>
      </c>
    </row>
    <row r="6410" spans="1:24" x14ac:dyDescent="0.3">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s="5">
        <v>7348.8</v>
      </c>
      <c r="U6410" t="s">
        <v>23</v>
      </c>
      <c r="V6410" s="5">
        <f>IFERROR(VALUE(TRIM(TelcoData2[[#This Row],[TotalCharges]])),"")</f>
        <v>7348.8</v>
      </c>
      <c r="W6410">
        <f>IF(TelcoData2[[#This Row],[Churn]]="Yes",1,0)</f>
        <v>1</v>
      </c>
      <c r="X6410" t="str">
        <f>IF(TelcoData2[[#This Row],[tenure]]&lt;=12,"0-12 Months",
IF(TelcoData2[[#This Row],[tenure]]&lt;=24,"13-24 Months",
IF(TelcoData2[[#This Row],[tenure]]&lt;=36,"25-36 Months",
IF(TelcoData2[[#This Row],[tenure]]&lt;=48,"37-48 Months",
IF(TelcoData2[[#This Row],[tenure]]&lt;=60,"49-60 Months",
"61-72 Months")))))</f>
        <v>61-72 Months</v>
      </c>
    </row>
    <row r="6411" spans="1:24" x14ac:dyDescent="0.3">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s="5">
        <v>776.25</v>
      </c>
      <c r="U6411" t="s">
        <v>24</v>
      </c>
      <c r="V6411" s="5">
        <f>IFERROR(VALUE(TRIM(TelcoData2[[#This Row],[TotalCharges]])),"")</f>
        <v>776.25</v>
      </c>
      <c r="W6411">
        <f>IF(TelcoData2[[#This Row],[Churn]]="Yes",1,0)</f>
        <v>0</v>
      </c>
      <c r="X6411" t="str">
        <f>IF(TelcoData2[[#This Row],[tenure]]&lt;=12,"0-12 Months",
IF(TelcoData2[[#This Row],[tenure]]&lt;=24,"13-24 Months",
IF(TelcoData2[[#This Row],[tenure]]&lt;=36,"25-36 Months",
IF(TelcoData2[[#This Row],[tenure]]&lt;=48,"37-48 Months",
IF(TelcoData2[[#This Row],[tenure]]&lt;=60,"49-60 Months",
"61-72 Months")))))</f>
        <v>37-48 Months</v>
      </c>
    </row>
    <row r="6412" spans="1:24" x14ac:dyDescent="0.3">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s="5">
        <v>5243.05</v>
      </c>
      <c r="U6412" t="s">
        <v>24</v>
      </c>
      <c r="V6412" s="5">
        <f>IFERROR(VALUE(TRIM(TelcoData2[[#This Row],[TotalCharges]])),"")</f>
        <v>5243.05</v>
      </c>
      <c r="W6412">
        <f>IF(TelcoData2[[#This Row],[Churn]]="Yes",1,0)</f>
        <v>0</v>
      </c>
      <c r="X6412" t="str">
        <f>IF(TelcoData2[[#This Row],[tenure]]&lt;=12,"0-12 Months",
IF(TelcoData2[[#This Row],[tenure]]&lt;=24,"13-24 Months",
IF(TelcoData2[[#This Row],[tenure]]&lt;=36,"25-36 Months",
IF(TelcoData2[[#This Row],[tenure]]&lt;=48,"37-48 Months",
IF(TelcoData2[[#This Row],[tenure]]&lt;=60,"49-60 Months",
"61-72 Months")))))</f>
        <v>61-72 Months</v>
      </c>
    </row>
    <row r="6413" spans="1:24" x14ac:dyDescent="0.3">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s="5">
        <v>141.65</v>
      </c>
      <c r="U6413" t="s">
        <v>24</v>
      </c>
      <c r="V6413" s="5">
        <f>IFERROR(VALUE(TRIM(TelcoData2[[#This Row],[TotalCharges]])),"")</f>
        <v>141.65</v>
      </c>
      <c r="W6413">
        <f>IF(TelcoData2[[#This Row],[Churn]]="Yes",1,0)</f>
        <v>0</v>
      </c>
      <c r="X6413" t="str">
        <f>IF(TelcoData2[[#This Row],[tenure]]&lt;=12,"0-12 Months",
IF(TelcoData2[[#This Row],[tenure]]&lt;=24,"13-24 Months",
IF(TelcoData2[[#This Row],[tenure]]&lt;=36,"25-36 Months",
IF(TelcoData2[[#This Row],[tenure]]&lt;=48,"37-48 Months",
IF(TelcoData2[[#This Row],[tenure]]&lt;=60,"49-60 Months",
"61-72 Months")))))</f>
        <v>0-12 Months</v>
      </c>
    </row>
    <row r="6414" spans="1:24" x14ac:dyDescent="0.3">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s="5">
        <v>7679.65</v>
      </c>
      <c r="U6414" t="s">
        <v>24</v>
      </c>
      <c r="V6414" s="5">
        <f>IFERROR(VALUE(TRIM(TelcoData2[[#This Row],[TotalCharges]])),"")</f>
        <v>7679.65</v>
      </c>
      <c r="W6414">
        <f>IF(TelcoData2[[#This Row],[Churn]]="Yes",1,0)</f>
        <v>0</v>
      </c>
      <c r="X6414" t="str">
        <f>IF(TelcoData2[[#This Row],[tenure]]&lt;=12,"0-12 Months",
IF(TelcoData2[[#This Row],[tenure]]&lt;=24,"13-24 Months",
IF(TelcoData2[[#This Row],[tenure]]&lt;=36,"25-36 Months",
IF(TelcoData2[[#This Row],[tenure]]&lt;=48,"37-48 Months",
IF(TelcoData2[[#This Row],[tenure]]&lt;=60,"49-60 Months",
"61-72 Months")))))</f>
        <v>61-72 Months</v>
      </c>
    </row>
    <row r="6415" spans="1:24" x14ac:dyDescent="0.3">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s="5">
        <v>2954.5</v>
      </c>
      <c r="U6415" t="s">
        <v>23</v>
      </c>
      <c r="V6415" s="5">
        <f>IFERROR(VALUE(TRIM(TelcoData2[[#This Row],[TotalCharges]])),"")</f>
        <v>2954.5</v>
      </c>
      <c r="W6415">
        <f>IF(TelcoData2[[#This Row],[Churn]]="Yes",1,0)</f>
        <v>1</v>
      </c>
      <c r="X6415" t="str">
        <f>IF(TelcoData2[[#This Row],[tenure]]&lt;=12,"0-12 Months",
IF(TelcoData2[[#This Row],[tenure]]&lt;=24,"13-24 Months",
IF(TelcoData2[[#This Row],[tenure]]&lt;=36,"25-36 Months",
IF(TelcoData2[[#This Row],[tenure]]&lt;=48,"37-48 Months",
IF(TelcoData2[[#This Row],[tenure]]&lt;=60,"49-60 Months",
"61-72 Months")))))</f>
        <v>25-36 Months</v>
      </c>
    </row>
    <row r="6416" spans="1:24" x14ac:dyDescent="0.3">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s="5">
        <v>1006.9</v>
      </c>
      <c r="U6416" t="s">
        <v>24</v>
      </c>
      <c r="V6416" s="5">
        <f>IFERROR(VALUE(TRIM(TelcoData2[[#This Row],[TotalCharges]])),"")</f>
        <v>1006.9</v>
      </c>
      <c r="W6416">
        <f>IF(TelcoData2[[#This Row],[Churn]]="Yes",1,0)</f>
        <v>0</v>
      </c>
      <c r="X6416" t="str">
        <f>IF(TelcoData2[[#This Row],[tenure]]&lt;=12,"0-12 Months",
IF(TelcoData2[[#This Row],[tenure]]&lt;=24,"13-24 Months",
IF(TelcoData2[[#This Row],[tenure]]&lt;=36,"25-36 Months",
IF(TelcoData2[[#This Row],[tenure]]&lt;=48,"37-48 Months",
IF(TelcoData2[[#This Row],[tenure]]&lt;=60,"49-60 Months",
"61-72 Months")))))</f>
        <v>37-48 Months</v>
      </c>
    </row>
    <row r="6417" spans="1:24" x14ac:dyDescent="0.3">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s="5">
        <v>2540.1</v>
      </c>
      <c r="U6417" t="s">
        <v>24</v>
      </c>
      <c r="V6417" s="5">
        <f>IFERROR(VALUE(TRIM(TelcoData2[[#This Row],[TotalCharges]])),"")</f>
        <v>2540.1</v>
      </c>
      <c r="W6417">
        <f>IF(TelcoData2[[#This Row],[Churn]]="Yes",1,0)</f>
        <v>0</v>
      </c>
      <c r="X6417" t="str">
        <f>IF(TelcoData2[[#This Row],[tenure]]&lt;=12,"0-12 Months",
IF(TelcoData2[[#This Row],[tenure]]&lt;=24,"13-24 Months",
IF(TelcoData2[[#This Row],[tenure]]&lt;=36,"25-36 Months",
IF(TelcoData2[[#This Row],[tenure]]&lt;=48,"37-48 Months",
IF(TelcoData2[[#This Row],[tenure]]&lt;=60,"49-60 Months",
"61-72 Months")))))</f>
        <v>49-60 Months</v>
      </c>
    </row>
    <row r="6418" spans="1:24" x14ac:dyDescent="0.3">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s="5">
        <v>3097.2</v>
      </c>
      <c r="U6418" t="s">
        <v>24</v>
      </c>
      <c r="V6418" s="5">
        <f>IFERROR(VALUE(TRIM(TelcoData2[[#This Row],[TotalCharges]])),"")</f>
        <v>3097.2</v>
      </c>
      <c r="W6418">
        <f>IF(TelcoData2[[#This Row],[Churn]]="Yes",1,0)</f>
        <v>0</v>
      </c>
      <c r="X6418" t="str">
        <f>IF(TelcoData2[[#This Row],[tenure]]&lt;=12,"0-12 Months",
IF(TelcoData2[[#This Row],[tenure]]&lt;=24,"13-24 Months",
IF(TelcoData2[[#This Row],[tenure]]&lt;=36,"25-36 Months",
IF(TelcoData2[[#This Row],[tenure]]&lt;=48,"37-48 Months",
IF(TelcoData2[[#This Row],[tenure]]&lt;=60,"49-60 Months",
"61-72 Months")))))</f>
        <v>61-72 Months</v>
      </c>
    </row>
    <row r="6419" spans="1:24" x14ac:dyDescent="0.3">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s="5">
        <v>3807.35</v>
      </c>
      <c r="U6419" t="s">
        <v>23</v>
      </c>
      <c r="V6419" s="5">
        <f>IFERROR(VALUE(TRIM(TelcoData2[[#This Row],[TotalCharges]])),"")</f>
        <v>3807.35</v>
      </c>
      <c r="W6419">
        <f>IF(TelcoData2[[#This Row],[Churn]]="Yes",1,0)</f>
        <v>1</v>
      </c>
      <c r="X6419" t="str">
        <f>IF(TelcoData2[[#This Row],[tenure]]&lt;=12,"0-12 Months",
IF(TelcoData2[[#This Row],[tenure]]&lt;=24,"13-24 Months",
IF(TelcoData2[[#This Row],[tenure]]&lt;=36,"25-36 Months",
IF(TelcoData2[[#This Row],[tenure]]&lt;=48,"37-48 Months",
IF(TelcoData2[[#This Row],[tenure]]&lt;=60,"49-60 Months",
"61-72 Months")))))</f>
        <v>49-60 Months</v>
      </c>
    </row>
    <row r="6420" spans="1:24" x14ac:dyDescent="0.3">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s="5">
        <v>2484</v>
      </c>
      <c r="U6420" t="s">
        <v>24</v>
      </c>
      <c r="V6420" s="5">
        <f>IFERROR(VALUE(TRIM(TelcoData2[[#This Row],[TotalCharges]])),"")</f>
        <v>2484</v>
      </c>
      <c r="W6420">
        <f>IF(TelcoData2[[#This Row],[Churn]]="Yes",1,0)</f>
        <v>0</v>
      </c>
      <c r="X6420" t="str">
        <f>IF(TelcoData2[[#This Row],[tenure]]&lt;=12,"0-12 Months",
IF(TelcoData2[[#This Row],[tenure]]&lt;=24,"13-24 Months",
IF(TelcoData2[[#This Row],[tenure]]&lt;=36,"25-36 Months",
IF(TelcoData2[[#This Row],[tenure]]&lt;=48,"37-48 Months",
IF(TelcoData2[[#This Row],[tenure]]&lt;=60,"49-60 Months",
"61-72 Months")))))</f>
        <v>25-36 Months</v>
      </c>
    </row>
    <row r="6421" spans="1:24" x14ac:dyDescent="0.3">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s="5">
        <v>5785.65</v>
      </c>
      <c r="U6421" t="s">
        <v>24</v>
      </c>
      <c r="V6421" s="5">
        <f>IFERROR(VALUE(TRIM(TelcoData2[[#This Row],[TotalCharges]])),"")</f>
        <v>5785.65</v>
      </c>
      <c r="W6421">
        <f>IF(TelcoData2[[#This Row],[Churn]]="Yes",1,0)</f>
        <v>0</v>
      </c>
      <c r="X6421" t="str">
        <f>IF(TelcoData2[[#This Row],[tenure]]&lt;=12,"0-12 Months",
IF(TelcoData2[[#This Row],[tenure]]&lt;=24,"13-24 Months",
IF(TelcoData2[[#This Row],[tenure]]&lt;=36,"25-36 Months",
IF(TelcoData2[[#This Row],[tenure]]&lt;=48,"37-48 Months",
IF(TelcoData2[[#This Row],[tenure]]&lt;=60,"49-60 Months",
"61-72 Months")))))</f>
        <v>61-72 Months</v>
      </c>
    </row>
    <row r="6422" spans="1:24" x14ac:dyDescent="0.3">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s="5">
        <v>2619.15</v>
      </c>
      <c r="U6422" t="s">
        <v>24</v>
      </c>
      <c r="V6422" s="5">
        <f>IFERROR(VALUE(TRIM(TelcoData2[[#This Row],[TotalCharges]])),"")</f>
        <v>2619.15</v>
      </c>
      <c r="W6422">
        <f>IF(TelcoData2[[#This Row],[Churn]]="Yes",1,0)</f>
        <v>0</v>
      </c>
      <c r="X6422" t="str">
        <f>IF(TelcoData2[[#This Row],[tenure]]&lt;=12,"0-12 Months",
IF(TelcoData2[[#This Row],[tenure]]&lt;=24,"13-24 Months",
IF(TelcoData2[[#This Row],[tenure]]&lt;=36,"25-36 Months",
IF(TelcoData2[[#This Row],[tenure]]&lt;=48,"37-48 Months",
IF(TelcoData2[[#This Row],[tenure]]&lt;=60,"49-60 Months",
"61-72 Months")))))</f>
        <v>25-36 Months</v>
      </c>
    </row>
    <row r="6423" spans="1:24" x14ac:dyDescent="0.3">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s="5">
        <v>1524.85</v>
      </c>
      <c r="U6423" t="s">
        <v>24</v>
      </c>
      <c r="V6423" s="5">
        <f>IFERROR(VALUE(TRIM(TelcoData2[[#This Row],[TotalCharges]])),"")</f>
        <v>1524.85</v>
      </c>
      <c r="W6423">
        <f>IF(TelcoData2[[#This Row],[Churn]]="Yes",1,0)</f>
        <v>0</v>
      </c>
      <c r="X6423" t="str">
        <f>IF(TelcoData2[[#This Row],[tenure]]&lt;=12,"0-12 Months",
IF(TelcoData2[[#This Row],[tenure]]&lt;=24,"13-24 Months",
IF(TelcoData2[[#This Row],[tenure]]&lt;=36,"25-36 Months",
IF(TelcoData2[[#This Row],[tenure]]&lt;=48,"37-48 Months",
IF(TelcoData2[[#This Row],[tenure]]&lt;=60,"49-60 Months",
"61-72 Months")))))</f>
        <v>13-24 Months</v>
      </c>
    </row>
    <row r="6424" spans="1:24" x14ac:dyDescent="0.3">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s="5">
        <v>2790.65</v>
      </c>
      <c r="U6424" t="s">
        <v>24</v>
      </c>
      <c r="V6424" s="5">
        <f>IFERROR(VALUE(TRIM(TelcoData2[[#This Row],[TotalCharges]])),"")</f>
        <v>2790.65</v>
      </c>
      <c r="W6424">
        <f>IF(TelcoData2[[#This Row],[Churn]]="Yes",1,0)</f>
        <v>0</v>
      </c>
      <c r="X6424" t="str">
        <f>IF(TelcoData2[[#This Row],[tenure]]&lt;=12,"0-12 Months",
IF(TelcoData2[[#This Row],[tenure]]&lt;=24,"13-24 Months",
IF(TelcoData2[[#This Row],[tenure]]&lt;=36,"25-36 Months",
IF(TelcoData2[[#This Row],[tenure]]&lt;=48,"37-48 Months",
IF(TelcoData2[[#This Row],[tenure]]&lt;=60,"49-60 Months",
"61-72 Months")))))</f>
        <v>49-60 Months</v>
      </c>
    </row>
    <row r="6425" spans="1:24" x14ac:dyDescent="0.3">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s="5">
        <v>1784.5</v>
      </c>
      <c r="U6425" t="s">
        <v>24</v>
      </c>
      <c r="V6425" s="5">
        <f>IFERROR(VALUE(TRIM(TelcoData2[[#This Row],[TotalCharges]])),"")</f>
        <v>1784.5</v>
      </c>
      <c r="W6425">
        <f>IF(TelcoData2[[#This Row],[Churn]]="Yes",1,0)</f>
        <v>0</v>
      </c>
      <c r="X6425" t="str">
        <f>IF(TelcoData2[[#This Row],[tenure]]&lt;=12,"0-12 Months",
IF(TelcoData2[[#This Row],[tenure]]&lt;=24,"13-24 Months",
IF(TelcoData2[[#This Row],[tenure]]&lt;=36,"25-36 Months",
IF(TelcoData2[[#This Row],[tenure]]&lt;=48,"37-48 Months",
IF(TelcoData2[[#This Row],[tenure]]&lt;=60,"49-60 Months",
"61-72 Months")))))</f>
        <v>61-72 Months</v>
      </c>
    </row>
    <row r="6426" spans="1:24" x14ac:dyDescent="0.3">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s="5">
        <v>3937.45</v>
      </c>
      <c r="U6426" t="s">
        <v>23</v>
      </c>
      <c r="V6426" s="5">
        <f>IFERROR(VALUE(TRIM(TelcoData2[[#This Row],[TotalCharges]])),"")</f>
        <v>3937.45</v>
      </c>
      <c r="W6426">
        <f>IF(TelcoData2[[#This Row],[Churn]]="Yes",1,0)</f>
        <v>1</v>
      </c>
      <c r="X6426" t="str">
        <f>IF(TelcoData2[[#This Row],[tenure]]&lt;=12,"0-12 Months",
IF(TelcoData2[[#This Row],[tenure]]&lt;=24,"13-24 Months",
IF(TelcoData2[[#This Row],[tenure]]&lt;=36,"25-36 Months",
IF(TelcoData2[[#This Row],[tenure]]&lt;=48,"37-48 Months",
IF(TelcoData2[[#This Row],[tenure]]&lt;=60,"49-60 Months",
"61-72 Months")))))</f>
        <v>61-72 Months</v>
      </c>
    </row>
    <row r="6427" spans="1:24" x14ac:dyDescent="0.3">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s="5">
        <v>2276.1</v>
      </c>
      <c r="U6427" t="s">
        <v>24</v>
      </c>
      <c r="V6427" s="5">
        <f>IFERROR(VALUE(TRIM(TelcoData2[[#This Row],[TotalCharges]])),"")</f>
        <v>2276.1</v>
      </c>
      <c r="W6427">
        <f>IF(TelcoData2[[#This Row],[Churn]]="Yes",1,0)</f>
        <v>0</v>
      </c>
      <c r="X6427" t="str">
        <f>IF(TelcoData2[[#This Row],[tenure]]&lt;=12,"0-12 Months",
IF(TelcoData2[[#This Row],[tenure]]&lt;=24,"13-24 Months",
IF(TelcoData2[[#This Row],[tenure]]&lt;=36,"25-36 Months",
IF(TelcoData2[[#This Row],[tenure]]&lt;=48,"37-48 Months",
IF(TelcoData2[[#This Row],[tenure]]&lt;=60,"49-60 Months",
"61-72 Months")))))</f>
        <v>49-60 Months</v>
      </c>
    </row>
    <row r="6428" spans="1:24" x14ac:dyDescent="0.3">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s="5">
        <v>2029.05</v>
      </c>
      <c r="U6428" t="s">
        <v>24</v>
      </c>
      <c r="V6428" s="5">
        <f>IFERROR(VALUE(TRIM(TelcoData2[[#This Row],[TotalCharges]])),"")</f>
        <v>2029.05</v>
      </c>
      <c r="W6428">
        <f>IF(TelcoData2[[#This Row],[Churn]]="Yes",1,0)</f>
        <v>0</v>
      </c>
      <c r="X6428" t="str">
        <f>IF(TelcoData2[[#This Row],[tenure]]&lt;=12,"0-12 Months",
IF(TelcoData2[[#This Row],[tenure]]&lt;=24,"13-24 Months",
IF(TelcoData2[[#This Row],[tenure]]&lt;=36,"25-36 Months",
IF(TelcoData2[[#This Row],[tenure]]&lt;=48,"37-48 Months",
IF(TelcoData2[[#This Row],[tenure]]&lt;=60,"49-60 Months",
"61-72 Months")))))</f>
        <v>37-48 Months</v>
      </c>
    </row>
    <row r="6429" spans="1:24" x14ac:dyDescent="0.3">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s="5">
        <v>802.35</v>
      </c>
      <c r="U6429" t="s">
        <v>24</v>
      </c>
      <c r="V6429" s="5">
        <f>IFERROR(VALUE(TRIM(TelcoData2[[#This Row],[TotalCharges]])),"")</f>
        <v>802.35</v>
      </c>
      <c r="W6429">
        <f>IF(TelcoData2[[#This Row],[Churn]]="Yes",1,0)</f>
        <v>0</v>
      </c>
      <c r="X6429" t="str">
        <f>IF(TelcoData2[[#This Row],[tenure]]&lt;=12,"0-12 Months",
IF(TelcoData2[[#This Row],[tenure]]&lt;=24,"13-24 Months",
IF(TelcoData2[[#This Row],[tenure]]&lt;=36,"25-36 Months",
IF(TelcoData2[[#This Row],[tenure]]&lt;=48,"37-48 Months",
IF(TelcoData2[[#This Row],[tenure]]&lt;=60,"49-60 Months",
"61-72 Months")))))</f>
        <v>37-48 Months</v>
      </c>
    </row>
    <row r="6430" spans="1:24" x14ac:dyDescent="0.3">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s="5">
        <v>418.4</v>
      </c>
      <c r="U6430" t="s">
        <v>23</v>
      </c>
      <c r="V6430" s="5">
        <f>IFERROR(VALUE(TRIM(TelcoData2[[#This Row],[TotalCharges]])),"")</f>
        <v>418.4</v>
      </c>
      <c r="W6430">
        <f>IF(TelcoData2[[#This Row],[Churn]]="Yes",1,0)</f>
        <v>1</v>
      </c>
      <c r="X6430" t="str">
        <f>IF(TelcoData2[[#This Row],[tenure]]&lt;=12,"0-12 Months",
IF(TelcoData2[[#This Row],[tenure]]&lt;=24,"13-24 Months",
IF(TelcoData2[[#This Row],[tenure]]&lt;=36,"25-36 Months",
IF(TelcoData2[[#This Row],[tenure]]&lt;=48,"37-48 Months",
IF(TelcoData2[[#This Row],[tenure]]&lt;=60,"49-60 Months",
"61-72 Months")))))</f>
        <v>0-12 Months</v>
      </c>
    </row>
    <row r="6431" spans="1:24" x14ac:dyDescent="0.3">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s="5">
        <v>4653.25</v>
      </c>
      <c r="U6431" t="s">
        <v>24</v>
      </c>
      <c r="V6431" s="5">
        <f>IFERROR(VALUE(TRIM(TelcoData2[[#This Row],[TotalCharges]])),"")</f>
        <v>4653.25</v>
      </c>
      <c r="W6431">
        <f>IF(TelcoData2[[#This Row],[Churn]]="Yes",1,0)</f>
        <v>0</v>
      </c>
      <c r="X6431" t="str">
        <f>IF(TelcoData2[[#This Row],[tenure]]&lt;=12,"0-12 Months",
IF(TelcoData2[[#This Row],[tenure]]&lt;=24,"13-24 Months",
IF(TelcoData2[[#This Row],[tenure]]&lt;=36,"25-36 Months",
IF(TelcoData2[[#This Row],[tenure]]&lt;=48,"37-48 Months",
IF(TelcoData2[[#This Row],[tenure]]&lt;=60,"49-60 Months",
"61-72 Months")))))</f>
        <v>61-72 Months</v>
      </c>
    </row>
    <row r="6432" spans="1:24" x14ac:dyDescent="0.3">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s="5">
        <v>275.89999999999998</v>
      </c>
      <c r="U6432" t="s">
        <v>24</v>
      </c>
      <c r="V6432" s="5">
        <f>IFERROR(VALUE(TRIM(TelcoData2[[#This Row],[TotalCharges]])),"")</f>
        <v>275.89999999999998</v>
      </c>
      <c r="W6432">
        <f>IF(TelcoData2[[#This Row],[Churn]]="Yes",1,0)</f>
        <v>0</v>
      </c>
      <c r="X6432" t="str">
        <f>IF(TelcoData2[[#This Row],[tenure]]&lt;=12,"0-12 Months",
IF(TelcoData2[[#This Row],[tenure]]&lt;=24,"13-24 Months",
IF(TelcoData2[[#This Row],[tenure]]&lt;=36,"25-36 Months",
IF(TelcoData2[[#This Row],[tenure]]&lt;=48,"37-48 Months",
IF(TelcoData2[[#This Row],[tenure]]&lt;=60,"49-60 Months",
"61-72 Months")))))</f>
        <v>13-24 Months</v>
      </c>
    </row>
    <row r="6433" spans="1:24" x14ac:dyDescent="0.3">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s="5">
        <v>343.45</v>
      </c>
      <c r="U6433" t="s">
        <v>24</v>
      </c>
      <c r="V6433" s="5">
        <f>IFERROR(VALUE(TRIM(TelcoData2[[#This Row],[TotalCharges]])),"")</f>
        <v>343.45</v>
      </c>
      <c r="W6433">
        <f>IF(TelcoData2[[#This Row],[Churn]]="Yes",1,0)</f>
        <v>0</v>
      </c>
      <c r="X6433" t="str">
        <f>IF(TelcoData2[[#This Row],[tenure]]&lt;=12,"0-12 Months",
IF(TelcoData2[[#This Row],[tenure]]&lt;=24,"13-24 Months",
IF(TelcoData2[[#This Row],[tenure]]&lt;=36,"25-36 Months",
IF(TelcoData2[[#This Row],[tenure]]&lt;=48,"37-48 Months",
IF(TelcoData2[[#This Row],[tenure]]&lt;=60,"49-60 Months",
"61-72 Months")))))</f>
        <v>13-24 Months</v>
      </c>
    </row>
    <row r="6434" spans="1:24" x14ac:dyDescent="0.3">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s="5">
        <v>2130.4499999999998</v>
      </c>
      <c r="U6434" t="s">
        <v>24</v>
      </c>
      <c r="V6434" s="5">
        <f>IFERROR(VALUE(TRIM(TelcoData2[[#This Row],[TotalCharges]])),"")</f>
        <v>2130.4499999999998</v>
      </c>
      <c r="W6434">
        <f>IF(TelcoData2[[#This Row],[Churn]]="Yes",1,0)</f>
        <v>0</v>
      </c>
      <c r="X6434" t="str">
        <f>IF(TelcoData2[[#This Row],[tenure]]&lt;=12,"0-12 Months",
IF(TelcoData2[[#This Row],[tenure]]&lt;=24,"13-24 Months",
IF(TelcoData2[[#This Row],[tenure]]&lt;=36,"25-36 Months",
IF(TelcoData2[[#This Row],[tenure]]&lt;=48,"37-48 Months",
IF(TelcoData2[[#This Row],[tenure]]&lt;=60,"49-60 Months",
"61-72 Months")))))</f>
        <v>25-36 Months</v>
      </c>
    </row>
    <row r="6435" spans="1:24" x14ac:dyDescent="0.3">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s="5">
        <v>1191.4000000000001</v>
      </c>
      <c r="U6435" t="s">
        <v>24</v>
      </c>
      <c r="V6435" s="5">
        <f>IFERROR(VALUE(TRIM(TelcoData2[[#This Row],[TotalCharges]])),"")</f>
        <v>1191.4000000000001</v>
      </c>
      <c r="W6435">
        <f>IF(TelcoData2[[#This Row],[Churn]]="Yes",1,0)</f>
        <v>0</v>
      </c>
      <c r="X6435" t="str">
        <f>IF(TelcoData2[[#This Row],[tenure]]&lt;=12,"0-12 Months",
IF(TelcoData2[[#This Row],[tenure]]&lt;=24,"13-24 Months",
IF(TelcoData2[[#This Row],[tenure]]&lt;=36,"25-36 Months",
IF(TelcoData2[[#This Row],[tenure]]&lt;=48,"37-48 Months",
IF(TelcoData2[[#This Row],[tenure]]&lt;=60,"49-60 Months",
"61-72 Months")))))</f>
        <v>49-60 Months</v>
      </c>
    </row>
    <row r="6436" spans="1:24" x14ac:dyDescent="0.3">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s="5">
        <v>50.5</v>
      </c>
      <c r="U6436" t="s">
        <v>23</v>
      </c>
      <c r="V6436" s="5">
        <f>IFERROR(VALUE(TRIM(TelcoData2[[#This Row],[TotalCharges]])),"")</f>
        <v>50.5</v>
      </c>
      <c r="W6436">
        <f>IF(TelcoData2[[#This Row],[Churn]]="Yes",1,0)</f>
        <v>1</v>
      </c>
      <c r="X6436" t="str">
        <f>IF(TelcoData2[[#This Row],[tenure]]&lt;=12,"0-12 Months",
IF(TelcoData2[[#This Row],[tenure]]&lt;=24,"13-24 Months",
IF(TelcoData2[[#This Row],[tenure]]&lt;=36,"25-36 Months",
IF(TelcoData2[[#This Row],[tenure]]&lt;=48,"37-48 Months",
IF(TelcoData2[[#This Row],[tenure]]&lt;=60,"49-60 Months",
"61-72 Months")))))</f>
        <v>0-12 Months</v>
      </c>
    </row>
    <row r="6437" spans="1:24" x14ac:dyDescent="0.3">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s="5">
        <v>2554</v>
      </c>
      <c r="U6437" t="s">
        <v>24</v>
      </c>
      <c r="V6437" s="5">
        <f>IFERROR(VALUE(TRIM(TelcoData2[[#This Row],[TotalCharges]])),"")</f>
        <v>2554</v>
      </c>
      <c r="W6437">
        <f>IF(TelcoData2[[#This Row],[Churn]]="Yes",1,0)</f>
        <v>0</v>
      </c>
      <c r="X6437" t="str">
        <f>IF(TelcoData2[[#This Row],[tenure]]&lt;=12,"0-12 Months",
IF(TelcoData2[[#This Row],[tenure]]&lt;=24,"13-24 Months",
IF(TelcoData2[[#This Row],[tenure]]&lt;=36,"25-36 Months",
IF(TelcoData2[[#This Row],[tenure]]&lt;=48,"37-48 Months",
IF(TelcoData2[[#This Row],[tenure]]&lt;=60,"49-60 Months",
"61-72 Months")))))</f>
        <v>49-60 Months</v>
      </c>
    </row>
    <row r="6438" spans="1:24" x14ac:dyDescent="0.3">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s="5">
        <v>5589.45</v>
      </c>
      <c r="U6438" t="s">
        <v>24</v>
      </c>
      <c r="V6438" s="5">
        <f>IFERROR(VALUE(TRIM(TelcoData2[[#This Row],[TotalCharges]])),"")</f>
        <v>5589.45</v>
      </c>
      <c r="W6438">
        <f>IF(TelcoData2[[#This Row],[Churn]]="Yes",1,0)</f>
        <v>0</v>
      </c>
      <c r="X6438" t="str">
        <f>IF(TelcoData2[[#This Row],[tenure]]&lt;=12,"0-12 Months",
IF(TelcoData2[[#This Row],[tenure]]&lt;=24,"13-24 Months",
IF(TelcoData2[[#This Row],[tenure]]&lt;=36,"25-36 Months",
IF(TelcoData2[[#This Row],[tenure]]&lt;=48,"37-48 Months",
IF(TelcoData2[[#This Row],[tenure]]&lt;=60,"49-60 Months",
"61-72 Months")))))</f>
        <v>61-72 Months</v>
      </c>
    </row>
    <row r="6439" spans="1:24" x14ac:dyDescent="0.3">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s="5">
        <v>467.7</v>
      </c>
      <c r="U6439" t="s">
        <v>24</v>
      </c>
      <c r="V6439" s="5">
        <f>IFERROR(VALUE(TRIM(TelcoData2[[#This Row],[TotalCharges]])),"")</f>
        <v>467.7</v>
      </c>
      <c r="W6439">
        <f>IF(TelcoData2[[#This Row],[Churn]]="Yes",1,0)</f>
        <v>0</v>
      </c>
      <c r="X6439" t="str">
        <f>IF(TelcoData2[[#This Row],[tenure]]&lt;=12,"0-12 Months",
IF(TelcoData2[[#This Row],[tenure]]&lt;=24,"13-24 Months",
IF(TelcoData2[[#This Row],[tenure]]&lt;=36,"25-36 Months",
IF(TelcoData2[[#This Row],[tenure]]&lt;=48,"37-48 Months",
IF(TelcoData2[[#This Row],[tenure]]&lt;=60,"49-60 Months",
"61-72 Months")))))</f>
        <v>13-24 Months</v>
      </c>
    </row>
    <row r="6440" spans="1:24" x14ac:dyDescent="0.3">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s="5">
        <v>74.400000000000006</v>
      </c>
      <c r="U6440" t="s">
        <v>23</v>
      </c>
      <c r="V6440" s="5">
        <f>IFERROR(VALUE(TRIM(TelcoData2[[#This Row],[TotalCharges]])),"")</f>
        <v>74.400000000000006</v>
      </c>
      <c r="W6440">
        <f>IF(TelcoData2[[#This Row],[Churn]]="Yes",1,0)</f>
        <v>1</v>
      </c>
      <c r="X6440" t="str">
        <f>IF(TelcoData2[[#This Row],[tenure]]&lt;=12,"0-12 Months",
IF(TelcoData2[[#This Row],[tenure]]&lt;=24,"13-24 Months",
IF(TelcoData2[[#This Row],[tenure]]&lt;=36,"25-36 Months",
IF(TelcoData2[[#This Row],[tenure]]&lt;=48,"37-48 Months",
IF(TelcoData2[[#This Row],[tenure]]&lt;=60,"49-60 Months",
"61-72 Months")))))</f>
        <v>0-12 Months</v>
      </c>
    </row>
    <row r="6441" spans="1:24" x14ac:dyDescent="0.3">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s="5">
        <v>3756.45</v>
      </c>
      <c r="U6441" t="s">
        <v>24</v>
      </c>
      <c r="V6441" s="5">
        <f>IFERROR(VALUE(TRIM(TelcoData2[[#This Row],[TotalCharges]])),"")</f>
        <v>3756.45</v>
      </c>
      <c r="W6441">
        <f>IF(TelcoData2[[#This Row],[Churn]]="Yes",1,0)</f>
        <v>0</v>
      </c>
      <c r="X6441" t="str">
        <f>IF(TelcoData2[[#This Row],[tenure]]&lt;=12,"0-12 Months",
IF(TelcoData2[[#This Row],[tenure]]&lt;=24,"13-24 Months",
IF(TelcoData2[[#This Row],[tenure]]&lt;=36,"25-36 Months",
IF(TelcoData2[[#This Row],[tenure]]&lt;=48,"37-48 Months",
IF(TelcoData2[[#This Row],[tenure]]&lt;=60,"49-60 Months",
"61-72 Months")))))</f>
        <v>25-36 Months</v>
      </c>
    </row>
    <row r="6442" spans="1:24" x14ac:dyDescent="0.3">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s="5">
        <v>3334.9</v>
      </c>
      <c r="U6442" t="s">
        <v>24</v>
      </c>
      <c r="V6442" s="5">
        <f>IFERROR(VALUE(TRIM(TelcoData2[[#This Row],[TotalCharges]])),"")</f>
        <v>3334.9</v>
      </c>
      <c r="W6442">
        <f>IF(TelcoData2[[#This Row],[Churn]]="Yes",1,0)</f>
        <v>0</v>
      </c>
      <c r="X6442" t="str">
        <f>IF(TelcoData2[[#This Row],[tenure]]&lt;=12,"0-12 Months",
IF(TelcoData2[[#This Row],[tenure]]&lt;=24,"13-24 Months",
IF(TelcoData2[[#This Row],[tenure]]&lt;=36,"25-36 Months",
IF(TelcoData2[[#This Row],[tenure]]&lt;=48,"37-48 Months",
IF(TelcoData2[[#This Row],[tenure]]&lt;=60,"49-60 Months",
"61-72 Months")))))</f>
        <v>25-36 Months</v>
      </c>
    </row>
    <row r="6443" spans="1:24" x14ac:dyDescent="0.3">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s="5">
        <v>920.5</v>
      </c>
      <c r="U6443" t="s">
        <v>24</v>
      </c>
      <c r="V6443" s="5">
        <f>IFERROR(VALUE(TRIM(TelcoData2[[#This Row],[TotalCharges]])),"")</f>
        <v>920.5</v>
      </c>
      <c r="W6443">
        <f>IF(TelcoData2[[#This Row],[Churn]]="Yes",1,0)</f>
        <v>0</v>
      </c>
      <c r="X6443" t="str">
        <f>IF(TelcoData2[[#This Row],[tenure]]&lt;=12,"0-12 Months",
IF(TelcoData2[[#This Row],[tenure]]&lt;=24,"13-24 Months",
IF(TelcoData2[[#This Row],[tenure]]&lt;=36,"25-36 Months",
IF(TelcoData2[[#This Row],[tenure]]&lt;=48,"37-48 Months",
IF(TelcoData2[[#This Row],[tenure]]&lt;=60,"49-60 Months",
"61-72 Months")))))</f>
        <v>13-24 Months</v>
      </c>
    </row>
    <row r="6444" spans="1:24" x14ac:dyDescent="0.3">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s="5">
        <v>3431.75</v>
      </c>
      <c r="U6444" t="s">
        <v>24</v>
      </c>
      <c r="V6444" s="5">
        <f>IFERROR(VALUE(TRIM(TelcoData2[[#This Row],[TotalCharges]])),"")</f>
        <v>3431.75</v>
      </c>
      <c r="W6444">
        <f>IF(TelcoData2[[#This Row],[Churn]]="Yes",1,0)</f>
        <v>0</v>
      </c>
      <c r="X6444" t="str">
        <f>IF(TelcoData2[[#This Row],[tenure]]&lt;=12,"0-12 Months",
IF(TelcoData2[[#This Row],[tenure]]&lt;=24,"13-24 Months",
IF(TelcoData2[[#This Row],[tenure]]&lt;=36,"25-36 Months",
IF(TelcoData2[[#This Row],[tenure]]&lt;=48,"37-48 Months",
IF(TelcoData2[[#This Row],[tenure]]&lt;=60,"49-60 Months",
"61-72 Months")))))</f>
        <v>61-72 Months</v>
      </c>
    </row>
    <row r="6445" spans="1:24" x14ac:dyDescent="0.3">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s="5">
        <v>150.35</v>
      </c>
      <c r="U6445" t="s">
        <v>24</v>
      </c>
      <c r="V6445" s="5">
        <f>IFERROR(VALUE(TRIM(TelcoData2[[#This Row],[TotalCharges]])),"")</f>
        <v>150.35</v>
      </c>
      <c r="W6445">
        <f>IF(TelcoData2[[#This Row],[Churn]]="Yes",1,0)</f>
        <v>0</v>
      </c>
      <c r="X6445" t="str">
        <f>IF(TelcoData2[[#This Row],[tenure]]&lt;=12,"0-12 Months",
IF(TelcoData2[[#This Row],[tenure]]&lt;=24,"13-24 Months",
IF(TelcoData2[[#This Row],[tenure]]&lt;=36,"25-36 Months",
IF(TelcoData2[[#This Row],[tenure]]&lt;=48,"37-48 Months",
IF(TelcoData2[[#This Row],[tenure]]&lt;=60,"49-60 Months",
"61-72 Months")))))</f>
        <v>0-12 Months</v>
      </c>
    </row>
    <row r="6446" spans="1:24" x14ac:dyDescent="0.3">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s="5">
        <v>2587.6999999999998</v>
      </c>
      <c r="U6446" t="s">
        <v>23</v>
      </c>
      <c r="V6446" s="5">
        <f>IFERROR(VALUE(TRIM(TelcoData2[[#This Row],[TotalCharges]])),"")</f>
        <v>2587.6999999999998</v>
      </c>
      <c r="W6446">
        <f>IF(TelcoData2[[#This Row],[Churn]]="Yes",1,0)</f>
        <v>1</v>
      </c>
      <c r="X6446" t="str">
        <f>IF(TelcoData2[[#This Row],[tenure]]&lt;=12,"0-12 Months",
IF(TelcoData2[[#This Row],[tenure]]&lt;=24,"13-24 Months",
IF(TelcoData2[[#This Row],[tenure]]&lt;=36,"25-36 Months",
IF(TelcoData2[[#This Row],[tenure]]&lt;=48,"37-48 Months",
IF(TelcoData2[[#This Row],[tenure]]&lt;=60,"49-60 Months",
"61-72 Months")))))</f>
        <v>25-36 Months</v>
      </c>
    </row>
    <row r="6447" spans="1:24" x14ac:dyDescent="0.3">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s="5">
        <v>367.95</v>
      </c>
      <c r="U6447" t="s">
        <v>24</v>
      </c>
      <c r="V6447" s="5">
        <f>IFERROR(VALUE(TRIM(TelcoData2[[#This Row],[TotalCharges]])),"")</f>
        <v>367.95</v>
      </c>
      <c r="W6447">
        <f>IF(TelcoData2[[#This Row],[Churn]]="Yes",1,0)</f>
        <v>0</v>
      </c>
      <c r="X6447" t="str">
        <f>IF(TelcoData2[[#This Row],[tenure]]&lt;=12,"0-12 Months",
IF(TelcoData2[[#This Row],[tenure]]&lt;=24,"13-24 Months",
IF(TelcoData2[[#This Row],[tenure]]&lt;=36,"25-36 Months",
IF(TelcoData2[[#This Row],[tenure]]&lt;=48,"37-48 Months",
IF(TelcoData2[[#This Row],[tenure]]&lt;=60,"49-60 Months",
"61-72 Months")))))</f>
        <v>0-12 Months</v>
      </c>
    </row>
    <row r="6448" spans="1:24" x14ac:dyDescent="0.3">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s="5">
        <v>5125.75</v>
      </c>
      <c r="U6448" t="s">
        <v>24</v>
      </c>
      <c r="V6448" s="5">
        <f>IFERROR(VALUE(TRIM(TelcoData2[[#This Row],[TotalCharges]])),"")</f>
        <v>5125.75</v>
      </c>
      <c r="W6448">
        <f>IF(TelcoData2[[#This Row],[Churn]]="Yes",1,0)</f>
        <v>0</v>
      </c>
      <c r="X6448" t="str">
        <f>IF(TelcoData2[[#This Row],[tenure]]&lt;=12,"0-12 Months",
IF(TelcoData2[[#This Row],[tenure]]&lt;=24,"13-24 Months",
IF(TelcoData2[[#This Row],[tenure]]&lt;=36,"25-36 Months",
IF(TelcoData2[[#This Row],[tenure]]&lt;=48,"37-48 Months",
IF(TelcoData2[[#This Row],[tenure]]&lt;=60,"49-60 Months",
"61-72 Months")))))</f>
        <v>49-60 Months</v>
      </c>
    </row>
    <row r="6449" spans="1:24" x14ac:dyDescent="0.3">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s="5">
        <v>4801.1000000000004</v>
      </c>
      <c r="U6449" t="s">
        <v>24</v>
      </c>
      <c r="V6449" s="5">
        <f>IFERROR(VALUE(TRIM(TelcoData2[[#This Row],[TotalCharges]])),"")</f>
        <v>4801.1000000000004</v>
      </c>
      <c r="W6449">
        <f>IF(TelcoData2[[#This Row],[Churn]]="Yes",1,0)</f>
        <v>0</v>
      </c>
      <c r="X6449" t="str">
        <f>IF(TelcoData2[[#This Row],[tenure]]&lt;=12,"0-12 Months",
IF(TelcoData2[[#This Row],[tenure]]&lt;=24,"13-24 Months",
IF(TelcoData2[[#This Row],[tenure]]&lt;=36,"25-36 Months",
IF(TelcoData2[[#This Row],[tenure]]&lt;=48,"37-48 Months",
IF(TelcoData2[[#This Row],[tenure]]&lt;=60,"49-60 Months",
"61-72 Months")))))</f>
        <v>49-60 Months</v>
      </c>
    </row>
    <row r="6450" spans="1:24" x14ac:dyDescent="0.3">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s="5">
        <v>6219.6</v>
      </c>
      <c r="U6450" t="s">
        <v>23</v>
      </c>
      <c r="V6450" s="5">
        <f>IFERROR(VALUE(TRIM(TelcoData2[[#This Row],[TotalCharges]])),"")</f>
        <v>6219.6</v>
      </c>
      <c r="W6450">
        <f>IF(TelcoData2[[#This Row],[Churn]]="Yes",1,0)</f>
        <v>1</v>
      </c>
      <c r="X6450" t="str">
        <f>IF(TelcoData2[[#This Row],[tenure]]&lt;=12,"0-12 Months",
IF(TelcoData2[[#This Row],[tenure]]&lt;=24,"13-24 Months",
IF(TelcoData2[[#This Row],[tenure]]&lt;=36,"25-36 Months",
IF(TelcoData2[[#This Row],[tenure]]&lt;=48,"37-48 Months",
IF(TelcoData2[[#This Row],[tenure]]&lt;=60,"49-60 Months",
"61-72 Months")))))</f>
        <v>49-60 Months</v>
      </c>
    </row>
    <row r="6451" spans="1:24" x14ac:dyDescent="0.3">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s="5">
        <v>19.55</v>
      </c>
      <c r="U6451" t="s">
        <v>24</v>
      </c>
      <c r="V6451" s="5">
        <f>IFERROR(VALUE(TRIM(TelcoData2[[#This Row],[TotalCharges]])),"")</f>
        <v>19.55</v>
      </c>
      <c r="W6451">
        <f>IF(TelcoData2[[#This Row],[Churn]]="Yes",1,0)</f>
        <v>0</v>
      </c>
      <c r="X6451" t="str">
        <f>IF(TelcoData2[[#This Row],[tenure]]&lt;=12,"0-12 Months",
IF(TelcoData2[[#This Row],[tenure]]&lt;=24,"13-24 Months",
IF(TelcoData2[[#This Row],[tenure]]&lt;=36,"25-36 Months",
IF(TelcoData2[[#This Row],[tenure]]&lt;=48,"37-48 Months",
IF(TelcoData2[[#This Row],[tenure]]&lt;=60,"49-60 Months",
"61-72 Months")))))</f>
        <v>0-12 Months</v>
      </c>
    </row>
    <row r="6452" spans="1:24" x14ac:dyDescent="0.3">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s="5">
        <v>550.1</v>
      </c>
      <c r="U6452" t="s">
        <v>24</v>
      </c>
      <c r="V6452" s="5">
        <f>IFERROR(VALUE(TRIM(TelcoData2[[#This Row],[TotalCharges]])),"")</f>
        <v>550.1</v>
      </c>
      <c r="W6452">
        <f>IF(TelcoData2[[#This Row],[Churn]]="Yes",1,0)</f>
        <v>0</v>
      </c>
      <c r="X6452" t="str">
        <f>IF(TelcoData2[[#This Row],[tenure]]&lt;=12,"0-12 Months",
IF(TelcoData2[[#This Row],[tenure]]&lt;=24,"13-24 Months",
IF(TelcoData2[[#This Row],[tenure]]&lt;=36,"25-36 Months",
IF(TelcoData2[[#This Row],[tenure]]&lt;=48,"37-48 Months",
IF(TelcoData2[[#This Row],[tenure]]&lt;=60,"49-60 Months",
"61-72 Months")))))</f>
        <v>25-36 Months</v>
      </c>
    </row>
    <row r="6453" spans="1:24" x14ac:dyDescent="0.3">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s="5">
        <v>7862.25</v>
      </c>
      <c r="U6453" t="s">
        <v>24</v>
      </c>
      <c r="V6453" s="5">
        <f>IFERROR(VALUE(TRIM(TelcoData2[[#This Row],[TotalCharges]])),"")</f>
        <v>7862.25</v>
      </c>
      <c r="W6453">
        <f>IF(TelcoData2[[#This Row],[Churn]]="Yes",1,0)</f>
        <v>0</v>
      </c>
      <c r="X6453" t="str">
        <f>IF(TelcoData2[[#This Row],[tenure]]&lt;=12,"0-12 Months",
IF(TelcoData2[[#This Row],[tenure]]&lt;=24,"13-24 Months",
IF(TelcoData2[[#This Row],[tenure]]&lt;=36,"25-36 Months",
IF(TelcoData2[[#This Row],[tenure]]&lt;=48,"37-48 Months",
IF(TelcoData2[[#This Row],[tenure]]&lt;=60,"49-60 Months",
"61-72 Months")))))</f>
        <v>61-72 Months</v>
      </c>
    </row>
    <row r="6454" spans="1:24" x14ac:dyDescent="0.3">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s="5">
        <v>1242.2</v>
      </c>
      <c r="U6454" t="s">
        <v>24</v>
      </c>
      <c r="V6454" s="5">
        <f>IFERROR(VALUE(TRIM(TelcoData2[[#This Row],[TotalCharges]])),"")</f>
        <v>1242.2</v>
      </c>
      <c r="W6454">
        <f>IF(TelcoData2[[#This Row],[Churn]]="Yes",1,0)</f>
        <v>0</v>
      </c>
      <c r="X6454" t="str">
        <f>IF(TelcoData2[[#This Row],[tenure]]&lt;=12,"0-12 Months",
IF(TelcoData2[[#This Row],[tenure]]&lt;=24,"13-24 Months",
IF(TelcoData2[[#This Row],[tenure]]&lt;=36,"25-36 Months",
IF(TelcoData2[[#This Row],[tenure]]&lt;=48,"37-48 Months",
IF(TelcoData2[[#This Row],[tenure]]&lt;=60,"49-60 Months",
"61-72 Months")))))</f>
        <v>13-24 Months</v>
      </c>
    </row>
    <row r="6455" spans="1:24" x14ac:dyDescent="0.3">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s="5">
        <v>4871.05</v>
      </c>
      <c r="U6455" t="s">
        <v>23</v>
      </c>
      <c r="V6455" s="5">
        <f>IFERROR(VALUE(TRIM(TelcoData2[[#This Row],[TotalCharges]])),"")</f>
        <v>4871.05</v>
      </c>
      <c r="W6455">
        <f>IF(TelcoData2[[#This Row],[Churn]]="Yes",1,0)</f>
        <v>1</v>
      </c>
      <c r="X6455" t="str">
        <f>IF(TelcoData2[[#This Row],[tenure]]&lt;=12,"0-12 Months",
IF(TelcoData2[[#This Row],[tenure]]&lt;=24,"13-24 Months",
IF(TelcoData2[[#This Row],[tenure]]&lt;=36,"25-36 Months",
IF(TelcoData2[[#This Row],[tenure]]&lt;=48,"37-48 Months",
IF(TelcoData2[[#This Row],[tenure]]&lt;=60,"49-60 Months",
"61-72 Months")))))</f>
        <v>37-48 Months</v>
      </c>
    </row>
    <row r="6456" spans="1:24" x14ac:dyDescent="0.3">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s="5">
        <v>3190.65</v>
      </c>
      <c r="U6456" t="s">
        <v>24</v>
      </c>
      <c r="V6456" s="5">
        <f>IFERROR(VALUE(TRIM(TelcoData2[[#This Row],[TotalCharges]])),"")</f>
        <v>3190.65</v>
      </c>
      <c r="W6456">
        <f>IF(TelcoData2[[#This Row],[Churn]]="Yes",1,0)</f>
        <v>0</v>
      </c>
      <c r="X6456" t="str">
        <f>IF(TelcoData2[[#This Row],[tenure]]&lt;=12,"0-12 Months",
IF(TelcoData2[[#This Row],[tenure]]&lt;=24,"13-24 Months",
IF(TelcoData2[[#This Row],[tenure]]&lt;=36,"25-36 Months",
IF(TelcoData2[[#This Row],[tenure]]&lt;=48,"37-48 Months",
IF(TelcoData2[[#This Row],[tenure]]&lt;=60,"49-60 Months",
"61-72 Months")))))</f>
        <v>37-48 Months</v>
      </c>
    </row>
    <row r="6457" spans="1:24" x14ac:dyDescent="0.3">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s="5">
        <v>2666.75</v>
      </c>
      <c r="U6457" t="s">
        <v>24</v>
      </c>
      <c r="V6457" s="5">
        <f>IFERROR(VALUE(TRIM(TelcoData2[[#This Row],[TotalCharges]])),"")</f>
        <v>2666.75</v>
      </c>
      <c r="W6457">
        <f>IF(TelcoData2[[#This Row],[Churn]]="Yes",1,0)</f>
        <v>0</v>
      </c>
      <c r="X6457" t="str">
        <f>IF(TelcoData2[[#This Row],[tenure]]&lt;=12,"0-12 Months",
IF(TelcoData2[[#This Row],[tenure]]&lt;=24,"13-24 Months",
IF(TelcoData2[[#This Row],[tenure]]&lt;=36,"25-36 Months",
IF(TelcoData2[[#This Row],[tenure]]&lt;=48,"37-48 Months",
IF(TelcoData2[[#This Row],[tenure]]&lt;=60,"49-60 Months",
"61-72 Months")))))</f>
        <v>49-60 Months</v>
      </c>
    </row>
    <row r="6458" spans="1:24" x14ac:dyDescent="0.3">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s="5">
        <v>3533.6</v>
      </c>
      <c r="U6458" t="s">
        <v>24</v>
      </c>
      <c r="V6458" s="5">
        <f>IFERROR(VALUE(TRIM(TelcoData2[[#This Row],[TotalCharges]])),"")</f>
        <v>3533.6</v>
      </c>
      <c r="W6458">
        <f>IF(TelcoData2[[#This Row],[Churn]]="Yes",1,0)</f>
        <v>0</v>
      </c>
      <c r="X6458" t="str">
        <f>IF(TelcoData2[[#This Row],[tenure]]&lt;=12,"0-12 Months",
IF(TelcoData2[[#This Row],[tenure]]&lt;=24,"13-24 Months",
IF(TelcoData2[[#This Row],[tenure]]&lt;=36,"25-36 Months",
IF(TelcoData2[[#This Row],[tenure]]&lt;=48,"37-48 Months",
IF(TelcoData2[[#This Row],[tenure]]&lt;=60,"49-60 Months",
"61-72 Months")))))</f>
        <v>49-60 Months</v>
      </c>
    </row>
    <row r="6459" spans="1:24" x14ac:dyDescent="0.3">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s="5">
        <v>792.15</v>
      </c>
      <c r="U6459" t="s">
        <v>24</v>
      </c>
      <c r="V6459" s="5">
        <f>IFERROR(VALUE(TRIM(TelcoData2[[#This Row],[TotalCharges]])),"")</f>
        <v>792.15</v>
      </c>
      <c r="W6459">
        <f>IF(TelcoData2[[#This Row],[Churn]]="Yes",1,0)</f>
        <v>0</v>
      </c>
      <c r="X6459" t="str">
        <f>IF(TelcoData2[[#This Row],[tenure]]&lt;=12,"0-12 Months",
IF(TelcoData2[[#This Row],[tenure]]&lt;=24,"13-24 Months",
IF(TelcoData2[[#This Row],[tenure]]&lt;=36,"25-36 Months",
IF(TelcoData2[[#This Row],[tenure]]&lt;=48,"37-48 Months",
IF(TelcoData2[[#This Row],[tenure]]&lt;=60,"49-60 Months",
"61-72 Months")))))</f>
        <v>13-24 Months</v>
      </c>
    </row>
    <row r="6460" spans="1:24" x14ac:dyDescent="0.3">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s="5">
        <v>295.64999999999998</v>
      </c>
      <c r="U6460" t="s">
        <v>24</v>
      </c>
      <c r="V6460" s="5">
        <f>IFERROR(VALUE(TRIM(TelcoData2[[#This Row],[TotalCharges]])),"")</f>
        <v>295.64999999999998</v>
      </c>
      <c r="W6460">
        <f>IF(TelcoData2[[#This Row],[Churn]]="Yes",1,0)</f>
        <v>0</v>
      </c>
      <c r="X6460" t="str">
        <f>IF(TelcoData2[[#This Row],[tenure]]&lt;=12,"0-12 Months",
IF(TelcoData2[[#This Row],[tenure]]&lt;=24,"13-24 Months",
IF(TelcoData2[[#This Row],[tenure]]&lt;=36,"25-36 Months",
IF(TelcoData2[[#This Row],[tenure]]&lt;=48,"37-48 Months",
IF(TelcoData2[[#This Row],[tenure]]&lt;=60,"49-60 Months",
"61-72 Months")))))</f>
        <v>0-12 Months</v>
      </c>
    </row>
    <row r="6461" spans="1:24" x14ac:dyDescent="0.3">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s="5">
        <v>1459.35</v>
      </c>
      <c r="U6461" t="s">
        <v>24</v>
      </c>
      <c r="V6461" s="5">
        <f>IFERROR(VALUE(TRIM(TelcoData2[[#This Row],[TotalCharges]])),"")</f>
        <v>1459.35</v>
      </c>
      <c r="W6461">
        <f>IF(TelcoData2[[#This Row],[Churn]]="Yes",1,0)</f>
        <v>0</v>
      </c>
      <c r="X6461" t="str">
        <f>IF(TelcoData2[[#This Row],[tenure]]&lt;=12,"0-12 Months",
IF(TelcoData2[[#This Row],[tenure]]&lt;=24,"13-24 Months",
IF(TelcoData2[[#This Row],[tenure]]&lt;=36,"25-36 Months",
IF(TelcoData2[[#This Row],[tenure]]&lt;=48,"37-48 Months",
IF(TelcoData2[[#This Row],[tenure]]&lt;=60,"49-60 Months",
"61-72 Months")))))</f>
        <v>49-60 Months</v>
      </c>
    </row>
    <row r="6462" spans="1:24" x14ac:dyDescent="0.3">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s="5">
        <v>4398.1499999999996</v>
      </c>
      <c r="U6462" t="s">
        <v>23</v>
      </c>
      <c r="V6462" s="5">
        <f>IFERROR(VALUE(TRIM(TelcoData2[[#This Row],[TotalCharges]])),"")</f>
        <v>4398.1499999999996</v>
      </c>
      <c r="W6462">
        <f>IF(TelcoData2[[#This Row],[Churn]]="Yes",1,0)</f>
        <v>1</v>
      </c>
      <c r="X6462" t="str">
        <f>IF(TelcoData2[[#This Row],[tenure]]&lt;=12,"0-12 Months",
IF(TelcoData2[[#This Row],[tenure]]&lt;=24,"13-24 Months",
IF(TelcoData2[[#This Row],[tenure]]&lt;=36,"25-36 Months",
IF(TelcoData2[[#This Row],[tenure]]&lt;=48,"37-48 Months",
IF(TelcoData2[[#This Row],[tenure]]&lt;=60,"49-60 Months",
"61-72 Months")))))</f>
        <v>37-48 Months</v>
      </c>
    </row>
    <row r="6463" spans="1:24" x14ac:dyDescent="0.3">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s="5">
        <v>4297.95</v>
      </c>
      <c r="U6463" t="s">
        <v>24</v>
      </c>
      <c r="V6463" s="5">
        <f>IFERROR(VALUE(TRIM(TelcoData2[[#This Row],[TotalCharges]])),"")</f>
        <v>4297.95</v>
      </c>
      <c r="W6463">
        <f>IF(TelcoData2[[#This Row],[Churn]]="Yes",1,0)</f>
        <v>0</v>
      </c>
      <c r="X6463" t="str">
        <f>IF(TelcoData2[[#This Row],[tenure]]&lt;=12,"0-12 Months",
IF(TelcoData2[[#This Row],[tenure]]&lt;=24,"13-24 Months",
IF(TelcoData2[[#This Row],[tenure]]&lt;=36,"25-36 Months",
IF(TelcoData2[[#This Row],[tenure]]&lt;=48,"37-48 Months",
IF(TelcoData2[[#This Row],[tenure]]&lt;=60,"49-60 Months",
"61-72 Months")))))</f>
        <v>49-60 Months</v>
      </c>
    </row>
    <row r="6464" spans="1:24" x14ac:dyDescent="0.3">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s="5">
        <v>167.3</v>
      </c>
      <c r="U6464" t="s">
        <v>23</v>
      </c>
      <c r="V6464" s="5">
        <f>IFERROR(VALUE(TRIM(TelcoData2[[#This Row],[TotalCharges]])),"")</f>
        <v>167.3</v>
      </c>
      <c r="W6464">
        <f>IF(TelcoData2[[#This Row],[Churn]]="Yes",1,0)</f>
        <v>1</v>
      </c>
      <c r="X6464" t="str">
        <f>IF(TelcoData2[[#This Row],[tenure]]&lt;=12,"0-12 Months",
IF(TelcoData2[[#This Row],[tenure]]&lt;=24,"13-24 Months",
IF(TelcoData2[[#This Row],[tenure]]&lt;=36,"25-36 Months",
IF(TelcoData2[[#This Row],[tenure]]&lt;=48,"37-48 Months",
IF(TelcoData2[[#This Row],[tenure]]&lt;=60,"49-60 Months",
"61-72 Months")))))</f>
        <v>0-12 Months</v>
      </c>
    </row>
    <row r="6465" spans="1:24" x14ac:dyDescent="0.3">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s="5">
        <v>4096.8999999999996</v>
      </c>
      <c r="U6465" t="s">
        <v>24</v>
      </c>
      <c r="V6465" s="5">
        <f>IFERROR(VALUE(TRIM(TelcoData2[[#This Row],[TotalCharges]])),"")</f>
        <v>4096.8999999999996</v>
      </c>
      <c r="W6465">
        <f>IF(TelcoData2[[#This Row],[Churn]]="Yes",1,0)</f>
        <v>0</v>
      </c>
      <c r="X6465" t="str">
        <f>IF(TelcoData2[[#This Row],[tenure]]&lt;=12,"0-12 Months",
IF(TelcoData2[[#This Row],[tenure]]&lt;=24,"13-24 Months",
IF(TelcoData2[[#This Row],[tenure]]&lt;=36,"25-36 Months",
IF(TelcoData2[[#This Row],[tenure]]&lt;=48,"37-48 Months",
IF(TelcoData2[[#This Row],[tenure]]&lt;=60,"49-60 Months",
"61-72 Months")))))</f>
        <v>49-60 Months</v>
      </c>
    </row>
    <row r="6466" spans="1:24" x14ac:dyDescent="0.3">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s="5">
        <v>3454.6</v>
      </c>
      <c r="U6466" t="s">
        <v>24</v>
      </c>
      <c r="V6466" s="5">
        <f>IFERROR(VALUE(TRIM(TelcoData2[[#This Row],[TotalCharges]])),"")</f>
        <v>3454.6</v>
      </c>
      <c r="W6466">
        <f>IF(TelcoData2[[#This Row],[Churn]]="Yes",1,0)</f>
        <v>0</v>
      </c>
      <c r="X6466" t="str">
        <f>IF(TelcoData2[[#This Row],[tenure]]&lt;=12,"0-12 Months",
IF(TelcoData2[[#This Row],[tenure]]&lt;=24,"13-24 Months",
IF(TelcoData2[[#This Row],[tenure]]&lt;=36,"25-36 Months",
IF(TelcoData2[[#This Row],[tenure]]&lt;=48,"37-48 Months",
IF(TelcoData2[[#This Row],[tenure]]&lt;=60,"49-60 Months",
"61-72 Months")))))</f>
        <v>49-60 Months</v>
      </c>
    </row>
    <row r="6467" spans="1:24" x14ac:dyDescent="0.3">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s="5">
        <v>1286</v>
      </c>
      <c r="U6467" t="s">
        <v>24</v>
      </c>
      <c r="V6467" s="5">
        <f>IFERROR(VALUE(TRIM(TelcoData2[[#This Row],[TotalCharges]])),"")</f>
        <v>1286</v>
      </c>
      <c r="W6467">
        <f>IF(TelcoData2[[#This Row],[Churn]]="Yes",1,0)</f>
        <v>0</v>
      </c>
      <c r="X6467" t="str">
        <f>IF(TelcoData2[[#This Row],[tenure]]&lt;=12,"0-12 Months",
IF(TelcoData2[[#This Row],[tenure]]&lt;=24,"13-24 Months",
IF(TelcoData2[[#This Row],[tenure]]&lt;=36,"25-36 Months",
IF(TelcoData2[[#This Row],[tenure]]&lt;=48,"37-48 Months",
IF(TelcoData2[[#This Row],[tenure]]&lt;=60,"49-60 Months",
"61-72 Months")))))</f>
        <v>49-60 Months</v>
      </c>
    </row>
    <row r="6468" spans="1:24" x14ac:dyDescent="0.3">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s="5">
        <v>1387</v>
      </c>
      <c r="U6468" t="s">
        <v>24</v>
      </c>
      <c r="V6468" s="5">
        <f>IFERROR(VALUE(TRIM(TelcoData2[[#This Row],[TotalCharges]])),"")</f>
        <v>1387</v>
      </c>
      <c r="W6468">
        <f>IF(TelcoData2[[#This Row],[Churn]]="Yes",1,0)</f>
        <v>0</v>
      </c>
      <c r="X6468" t="str">
        <f>IF(TelcoData2[[#This Row],[tenure]]&lt;=12,"0-12 Months",
IF(TelcoData2[[#This Row],[tenure]]&lt;=24,"13-24 Months",
IF(TelcoData2[[#This Row],[tenure]]&lt;=36,"25-36 Months",
IF(TelcoData2[[#This Row],[tenure]]&lt;=48,"37-48 Months",
IF(TelcoData2[[#This Row],[tenure]]&lt;=60,"49-60 Months",
"61-72 Months")))))</f>
        <v>13-24 Months</v>
      </c>
    </row>
    <row r="6469" spans="1:24" x14ac:dyDescent="0.3">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s="5">
        <v>786.3</v>
      </c>
      <c r="U6469" t="s">
        <v>24</v>
      </c>
      <c r="V6469" s="5">
        <f>IFERROR(VALUE(TRIM(TelcoData2[[#This Row],[TotalCharges]])),"")</f>
        <v>786.3</v>
      </c>
      <c r="W6469">
        <f>IF(TelcoData2[[#This Row],[Churn]]="Yes",1,0)</f>
        <v>0</v>
      </c>
      <c r="X6469" t="str">
        <f>IF(TelcoData2[[#This Row],[tenure]]&lt;=12,"0-12 Months",
IF(TelcoData2[[#This Row],[tenure]]&lt;=24,"13-24 Months",
IF(TelcoData2[[#This Row],[tenure]]&lt;=36,"25-36 Months",
IF(TelcoData2[[#This Row],[tenure]]&lt;=48,"37-48 Months",
IF(TelcoData2[[#This Row],[tenure]]&lt;=60,"49-60 Months",
"61-72 Months")))))</f>
        <v>0-12 Months</v>
      </c>
    </row>
    <row r="6470" spans="1:24" x14ac:dyDescent="0.3">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s="5">
        <v>641.25</v>
      </c>
      <c r="U6470" t="s">
        <v>24</v>
      </c>
      <c r="V6470" s="5">
        <f>IFERROR(VALUE(TRIM(TelcoData2[[#This Row],[TotalCharges]])),"")</f>
        <v>641.25</v>
      </c>
      <c r="W6470">
        <f>IF(TelcoData2[[#This Row],[Churn]]="Yes",1,0)</f>
        <v>0</v>
      </c>
      <c r="X6470" t="str">
        <f>IF(TelcoData2[[#This Row],[tenure]]&lt;=12,"0-12 Months",
IF(TelcoData2[[#This Row],[tenure]]&lt;=24,"13-24 Months",
IF(TelcoData2[[#This Row],[tenure]]&lt;=36,"25-36 Months",
IF(TelcoData2[[#This Row],[tenure]]&lt;=48,"37-48 Months",
IF(TelcoData2[[#This Row],[tenure]]&lt;=60,"49-60 Months",
"61-72 Months")))))</f>
        <v>13-24 Months</v>
      </c>
    </row>
    <row r="6471" spans="1:24" x14ac:dyDescent="0.3">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s="5">
        <v>705.45</v>
      </c>
      <c r="U6471" t="s">
        <v>24</v>
      </c>
      <c r="V6471" s="5">
        <f>IFERROR(VALUE(TRIM(TelcoData2[[#This Row],[TotalCharges]])),"")</f>
        <v>705.45</v>
      </c>
      <c r="W6471">
        <f>IF(TelcoData2[[#This Row],[Churn]]="Yes",1,0)</f>
        <v>0</v>
      </c>
      <c r="X6471" t="str">
        <f>IF(TelcoData2[[#This Row],[tenure]]&lt;=12,"0-12 Months",
IF(TelcoData2[[#This Row],[tenure]]&lt;=24,"13-24 Months",
IF(TelcoData2[[#This Row],[tenure]]&lt;=36,"25-36 Months",
IF(TelcoData2[[#This Row],[tenure]]&lt;=48,"37-48 Months",
IF(TelcoData2[[#This Row],[tenure]]&lt;=60,"49-60 Months",
"61-72 Months")))))</f>
        <v>25-36 Months</v>
      </c>
    </row>
    <row r="6472" spans="1:24" x14ac:dyDescent="0.3">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s="5">
        <v>345.5</v>
      </c>
      <c r="U6472" t="s">
        <v>24</v>
      </c>
      <c r="V6472" s="5">
        <f>IFERROR(VALUE(TRIM(TelcoData2[[#This Row],[TotalCharges]])),"")</f>
        <v>345.5</v>
      </c>
      <c r="W6472">
        <f>IF(TelcoData2[[#This Row],[Churn]]="Yes",1,0)</f>
        <v>0</v>
      </c>
      <c r="X6472" t="str">
        <f>IF(TelcoData2[[#This Row],[tenure]]&lt;=12,"0-12 Months",
IF(TelcoData2[[#This Row],[tenure]]&lt;=24,"13-24 Months",
IF(TelcoData2[[#This Row],[tenure]]&lt;=36,"25-36 Months",
IF(TelcoData2[[#This Row],[tenure]]&lt;=48,"37-48 Months",
IF(TelcoData2[[#This Row],[tenure]]&lt;=60,"49-60 Months",
"61-72 Months")))))</f>
        <v>0-12 Months</v>
      </c>
    </row>
    <row r="6473" spans="1:24" x14ac:dyDescent="0.3">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s="5">
        <v>345.9</v>
      </c>
      <c r="U6473" t="s">
        <v>24</v>
      </c>
      <c r="V6473" s="5">
        <f>IFERROR(VALUE(TRIM(TelcoData2[[#This Row],[TotalCharges]])),"")</f>
        <v>345.9</v>
      </c>
      <c r="W6473">
        <f>IF(TelcoData2[[#This Row],[Churn]]="Yes",1,0)</f>
        <v>0</v>
      </c>
      <c r="X6473" t="str">
        <f>IF(TelcoData2[[#This Row],[tenure]]&lt;=12,"0-12 Months",
IF(TelcoData2[[#This Row],[tenure]]&lt;=24,"13-24 Months",
IF(TelcoData2[[#This Row],[tenure]]&lt;=36,"25-36 Months",
IF(TelcoData2[[#This Row],[tenure]]&lt;=48,"37-48 Months",
IF(TelcoData2[[#This Row],[tenure]]&lt;=60,"49-60 Months",
"61-72 Months")))))</f>
        <v>13-24 Months</v>
      </c>
    </row>
    <row r="6474" spans="1:24" x14ac:dyDescent="0.3">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s="5">
        <v>5811.8</v>
      </c>
      <c r="U6474" t="s">
        <v>24</v>
      </c>
      <c r="V6474" s="5">
        <f>IFERROR(VALUE(TRIM(TelcoData2[[#This Row],[TotalCharges]])),"")</f>
        <v>5811.8</v>
      </c>
      <c r="W6474">
        <f>IF(TelcoData2[[#This Row],[Churn]]="Yes",1,0)</f>
        <v>0</v>
      </c>
      <c r="X6474" t="str">
        <f>IF(TelcoData2[[#This Row],[tenure]]&lt;=12,"0-12 Months",
IF(TelcoData2[[#This Row],[tenure]]&lt;=24,"13-24 Months",
IF(TelcoData2[[#This Row],[tenure]]&lt;=36,"25-36 Months",
IF(TelcoData2[[#This Row],[tenure]]&lt;=48,"37-48 Months",
IF(TelcoData2[[#This Row],[tenure]]&lt;=60,"49-60 Months",
"61-72 Months")))))</f>
        <v>49-60 Months</v>
      </c>
    </row>
    <row r="6475" spans="1:24" x14ac:dyDescent="0.3">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s="5">
        <v>94.4</v>
      </c>
      <c r="U6475" t="s">
        <v>23</v>
      </c>
      <c r="V6475" s="5">
        <f>IFERROR(VALUE(TRIM(TelcoData2[[#This Row],[TotalCharges]])),"")</f>
        <v>94.4</v>
      </c>
      <c r="W6475">
        <f>IF(TelcoData2[[#This Row],[Churn]]="Yes",1,0)</f>
        <v>1</v>
      </c>
      <c r="X6475" t="str">
        <f>IF(TelcoData2[[#This Row],[tenure]]&lt;=12,"0-12 Months",
IF(TelcoData2[[#This Row],[tenure]]&lt;=24,"13-24 Months",
IF(TelcoData2[[#This Row],[tenure]]&lt;=36,"25-36 Months",
IF(TelcoData2[[#This Row],[tenure]]&lt;=48,"37-48 Months",
IF(TelcoData2[[#This Row],[tenure]]&lt;=60,"49-60 Months",
"61-72 Months")))))</f>
        <v>0-12 Months</v>
      </c>
    </row>
    <row r="6476" spans="1:24" x14ac:dyDescent="0.3">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s="5">
        <v>124.45</v>
      </c>
      <c r="U6476" t="s">
        <v>24</v>
      </c>
      <c r="V6476" s="5">
        <f>IFERROR(VALUE(TRIM(TelcoData2[[#This Row],[TotalCharges]])),"")</f>
        <v>124.45</v>
      </c>
      <c r="W6476">
        <f>IF(TelcoData2[[#This Row],[Churn]]="Yes",1,0)</f>
        <v>0</v>
      </c>
      <c r="X6476" t="str">
        <f>IF(TelcoData2[[#This Row],[tenure]]&lt;=12,"0-12 Months",
IF(TelcoData2[[#This Row],[tenure]]&lt;=24,"13-24 Months",
IF(TelcoData2[[#This Row],[tenure]]&lt;=36,"25-36 Months",
IF(TelcoData2[[#This Row],[tenure]]&lt;=48,"37-48 Months",
IF(TelcoData2[[#This Row],[tenure]]&lt;=60,"49-60 Months",
"61-72 Months")))))</f>
        <v>0-12 Months</v>
      </c>
    </row>
    <row r="6477" spans="1:24" x14ac:dyDescent="0.3">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s="5">
        <v>1375.6</v>
      </c>
      <c r="U6477" t="s">
        <v>24</v>
      </c>
      <c r="V6477" s="5">
        <f>IFERROR(VALUE(TRIM(TelcoData2[[#This Row],[TotalCharges]])),"")</f>
        <v>1375.6</v>
      </c>
      <c r="W6477">
        <f>IF(TelcoData2[[#This Row],[Churn]]="Yes",1,0)</f>
        <v>0</v>
      </c>
      <c r="X6477" t="str">
        <f>IF(TelcoData2[[#This Row],[tenure]]&lt;=12,"0-12 Months",
IF(TelcoData2[[#This Row],[tenure]]&lt;=24,"13-24 Months",
IF(TelcoData2[[#This Row],[tenure]]&lt;=36,"25-36 Months",
IF(TelcoData2[[#This Row],[tenure]]&lt;=48,"37-48 Months",
IF(TelcoData2[[#This Row],[tenure]]&lt;=60,"49-60 Months",
"61-72 Months")))))</f>
        <v>13-24 Months</v>
      </c>
    </row>
    <row r="6478" spans="1:24" x14ac:dyDescent="0.3">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s="5">
        <v>3491.55</v>
      </c>
      <c r="U6478" t="s">
        <v>24</v>
      </c>
      <c r="V6478" s="5">
        <f>IFERROR(VALUE(TRIM(TelcoData2[[#This Row],[TotalCharges]])),"")</f>
        <v>3491.55</v>
      </c>
      <c r="W6478">
        <f>IF(TelcoData2[[#This Row],[Churn]]="Yes",1,0)</f>
        <v>0</v>
      </c>
      <c r="X6478" t="str">
        <f>IF(TelcoData2[[#This Row],[tenure]]&lt;=12,"0-12 Months",
IF(TelcoData2[[#This Row],[tenure]]&lt;=24,"13-24 Months",
IF(TelcoData2[[#This Row],[tenure]]&lt;=36,"25-36 Months",
IF(TelcoData2[[#This Row],[tenure]]&lt;=48,"37-48 Months",
IF(TelcoData2[[#This Row],[tenure]]&lt;=60,"49-60 Months",
"61-72 Months")))))</f>
        <v>49-60 Months</v>
      </c>
    </row>
    <row r="6479" spans="1:24" x14ac:dyDescent="0.3">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s="5">
        <v>7920.7</v>
      </c>
      <c r="U6479" t="s">
        <v>24</v>
      </c>
      <c r="V6479" s="5">
        <f>IFERROR(VALUE(TRIM(TelcoData2[[#This Row],[TotalCharges]])),"")</f>
        <v>7920.7</v>
      </c>
      <c r="W6479">
        <f>IF(TelcoData2[[#This Row],[Churn]]="Yes",1,0)</f>
        <v>0</v>
      </c>
      <c r="X6479" t="str">
        <f>IF(TelcoData2[[#This Row],[tenure]]&lt;=12,"0-12 Months",
IF(TelcoData2[[#This Row],[tenure]]&lt;=24,"13-24 Months",
IF(TelcoData2[[#This Row],[tenure]]&lt;=36,"25-36 Months",
IF(TelcoData2[[#This Row],[tenure]]&lt;=48,"37-48 Months",
IF(TelcoData2[[#This Row],[tenure]]&lt;=60,"49-60 Months",
"61-72 Months")))))</f>
        <v>61-72 Months</v>
      </c>
    </row>
    <row r="6480" spans="1:24" x14ac:dyDescent="0.3">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s="5">
        <v>6640.7</v>
      </c>
      <c r="U6480" t="s">
        <v>24</v>
      </c>
      <c r="V6480" s="5">
        <f>IFERROR(VALUE(TRIM(TelcoData2[[#This Row],[TotalCharges]])),"")</f>
        <v>6640.7</v>
      </c>
      <c r="W6480">
        <f>IF(TelcoData2[[#This Row],[Churn]]="Yes",1,0)</f>
        <v>0</v>
      </c>
      <c r="X6480" t="str">
        <f>IF(TelcoData2[[#This Row],[tenure]]&lt;=12,"0-12 Months",
IF(TelcoData2[[#This Row],[tenure]]&lt;=24,"13-24 Months",
IF(TelcoData2[[#This Row],[tenure]]&lt;=36,"25-36 Months",
IF(TelcoData2[[#This Row],[tenure]]&lt;=48,"37-48 Months",
IF(TelcoData2[[#This Row],[tenure]]&lt;=60,"49-60 Months",
"61-72 Months")))))</f>
        <v>49-60 Months</v>
      </c>
    </row>
    <row r="6481" spans="1:24" x14ac:dyDescent="0.3">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s="5">
        <v>55</v>
      </c>
      <c r="U6481" t="s">
        <v>23</v>
      </c>
      <c r="V6481" s="5">
        <f>IFERROR(VALUE(TRIM(TelcoData2[[#This Row],[TotalCharges]])),"")</f>
        <v>55</v>
      </c>
      <c r="W6481">
        <f>IF(TelcoData2[[#This Row],[Churn]]="Yes",1,0)</f>
        <v>1</v>
      </c>
      <c r="X6481" t="str">
        <f>IF(TelcoData2[[#This Row],[tenure]]&lt;=12,"0-12 Months",
IF(TelcoData2[[#This Row],[tenure]]&lt;=24,"13-24 Months",
IF(TelcoData2[[#This Row],[tenure]]&lt;=36,"25-36 Months",
IF(TelcoData2[[#This Row],[tenure]]&lt;=48,"37-48 Months",
IF(TelcoData2[[#This Row],[tenure]]&lt;=60,"49-60 Months",
"61-72 Months")))))</f>
        <v>0-12 Months</v>
      </c>
    </row>
    <row r="6482" spans="1:24" x14ac:dyDescent="0.3">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s="5">
        <v>718.1</v>
      </c>
      <c r="U6482" t="s">
        <v>24</v>
      </c>
      <c r="V6482" s="5">
        <f>IFERROR(VALUE(TRIM(TelcoData2[[#This Row],[TotalCharges]])),"")</f>
        <v>718.1</v>
      </c>
      <c r="W6482">
        <f>IF(TelcoData2[[#This Row],[Churn]]="Yes",1,0)</f>
        <v>0</v>
      </c>
      <c r="X6482" t="str">
        <f>IF(TelcoData2[[#This Row],[tenure]]&lt;=12,"0-12 Months",
IF(TelcoData2[[#This Row],[tenure]]&lt;=24,"13-24 Months",
IF(TelcoData2[[#This Row],[tenure]]&lt;=36,"25-36 Months",
IF(TelcoData2[[#This Row],[tenure]]&lt;=48,"37-48 Months",
IF(TelcoData2[[#This Row],[tenure]]&lt;=60,"49-60 Months",
"61-72 Months")))))</f>
        <v>13-24 Months</v>
      </c>
    </row>
    <row r="6483" spans="1:24" x14ac:dyDescent="0.3">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s="5">
        <v>320.39999999999998</v>
      </c>
      <c r="U6483" t="s">
        <v>24</v>
      </c>
      <c r="V6483" s="5">
        <f>IFERROR(VALUE(TRIM(TelcoData2[[#This Row],[TotalCharges]])),"")</f>
        <v>320.39999999999998</v>
      </c>
      <c r="W6483">
        <f>IF(TelcoData2[[#This Row],[Churn]]="Yes",1,0)</f>
        <v>0</v>
      </c>
      <c r="X6483" t="str">
        <f>IF(TelcoData2[[#This Row],[tenure]]&lt;=12,"0-12 Months",
IF(TelcoData2[[#This Row],[tenure]]&lt;=24,"13-24 Months",
IF(TelcoData2[[#This Row],[tenure]]&lt;=36,"25-36 Months",
IF(TelcoData2[[#This Row],[tenure]]&lt;=48,"37-48 Months",
IF(TelcoData2[[#This Row],[tenure]]&lt;=60,"49-60 Months",
"61-72 Months")))))</f>
        <v>0-12 Months</v>
      </c>
    </row>
    <row r="6484" spans="1:24" x14ac:dyDescent="0.3">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s="5">
        <v>101.45</v>
      </c>
      <c r="U6484" t="s">
        <v>23</v>
      </c>
      <c r="V6484" s="5">
        <f>IFERROR(VALUE(TRIM(TelcoData2[[#This Row],[TotalCharges]])),"")</f>
        <v>101.45</v>
      </c>
      <c r="W6484">
        <f>IF(TelcoData2[[#This Row],[Churn]]="Yes",1,0)</f>
        <v>1</v>
      </c>
      <c r="X6484" t="str">
        <f>IF(TelcoData2[[#This Row],[tenure]]&lt;=12,"0-12 Months",
IF(TelcoData2[[#This Row],[tenure]]&lt;=24,"13-24 Months",
IF(TelcoData2[[#This Row],[tenure]]&lt;=36,"25-36 Months",
IF(TelcoData2[[#This Row],[tenure]]&lt;=48,"37-48 Months",
IF(TelcoData2[[#This Row],[tenure]]&lt;=60,"49-60 Months",
"61-72 Months")))))</f>
        <v>0-12 Months</v>
      </c>
    </row>
    <row r="6485" spans="1:24" x14ac:dyDescent="0.3">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s="5">
        <v>1334.45</v>
      </c>
      <c r="U6485" t="s">
        <v>24</v>
      </c>
      <c r="V6485" s="5">
        <f>IFERROR(VALUE(TRIM(TelcoData2[[#This Row],[TotalCharges]])),"")</f>
        <v>1334.45</v>
      </c>
      <c r="W6485">
        <f>IF(TelcoData2[[#This Row],[Churn]]="Yes",1,0)</f>
        <v>0</v>
      </c>
      <c r="X6485" t="str">
        <f>IF(TelcoData2[[#This Row],[tenure]]&lt;=12,"0-12 Months",
IF(TelcoData2[[#This Row],[tenure]]&lt;=24,"13-24 Months",
IF(TelcoData2[[#This Row],[tenure]]&lt;=36,"25-36 Months",
IF(TelcoData2[[#This Row],[tenure]]&lt;=48,"37-48 Months",
IF(TelcoData2[[#This Row],[tenure]]&lt;=60,"49-60 Months",
"61-72 Months")))))</f>
        <v>13-24 Months</v>
      </c>
    </row>
    <row r="6486" spans="1:24" x14ac:dyDescent="0.3">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s="5">
        <v>3358.65</v>
      </c>
      <c r="U6486" t="s">
        <v>24</v>
      </c>
      <c r="V6486" s="5">
        <f>IFERROR(VALUE(TRIM(TelcoData2[[#This Row],[TotalCharges]])),"")</f>
        <v>3358.65</v>
      </c>
      <c r="W6486">
        <f>IF(TelcoData2[[#This Row],[Churn]]="Yes",1,0)</f>
        <v>0</v>
      </c>
      <c r="X6486" t="str">
        <f>IF(TelcoData2[[#This Row],[tenure]]&lt;=12,"0-12 Months",
IF(TelcoData2[[#This Row],[tenure]]&lt;=24,"13-24 Months",
IF(TelcoData2[[#This Row],[tenure]]&lt;=36,"25-36 Months",
IF(TelcoData2[[#This Row],[tenure]]&lt;=48,"37-48 Months",
IF(TelcoData2[[#This Row],[tenure]]&lt;=60,"49-60 Months",
"61-72 Months")))))</f>
        <v>37-48 Months</v>
      </c>
    </row>
    <row r="6487" spans="1:24" x14ac:dyDescent="0.3">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s="5">
        <v>4764</v>
      </c>
      <c r="U6487" t="s">
        <v>24</v>
      </c>
      <c r="V6487" s="5">
        <f>IFERROR(VALUE(TRIM(TelcoData2[[#This Row],[TotalCharges]])),"")</f>
        <v>4764</v>
      </c>
      <c r="W6487">
        <f>IF(TelcoData2[[#This Row],[Churn]]="Yes",1,0)</f>
        <v>0</v>
      </c>
      <c r="X6487" t="str">
        <f>IF(TelcoData2[[#This Row],[tenure]]&lt;=12,"0-12 Months",
IF(TelcoData2[[#This Row],[tenure]]&lt;=24,"13-24 Months",
IF(TelcoData2[[#This Row],[tenure]]&lt;=36,"25-36 Months",
IF(TelcoData2[[#This Row],[tenure]]&lt;=48,"37-48 Months",
IF(TelcoData2[[#This Row],[tenure]]&lt;=60,"49-60 Months",
"61-72 Months")))))</f>
        <v>61-72 Months</v>
      </c>
    </row>
    <row r="6488" spans="1:24" x14ac:dyDescent="0.3">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s="5">
        <v>350.3</v>
      </c>
      <c r="U6488" t="s">
        <v>23</v>
      </c>
      <c r="V6488" s="5">
        <f>IFERROR(VALUE(TRIM(TelcoData2[[#This Row],[TotalCharges]])),"")</f>
        <v>350.3</v>
      </c>
      <c r="W6488">
        <f>IF(TelcoData2[[#This Row],[Churn]]="Yes",1,0)</f>
        <v>1</v>
      </c>
      <c r="X6488" t="str">
        <f>IF(TelcoData2[[#This Row],[tenure]]&lt;=12,"0-12 Months",
IF(TelcoData2[[#This Row],[tenure]]&lt;=24,"13-24 Months",
IF(TelcoData2[[#This Row],[tenure]]&lt;=36,"25-36 Months",
IF(TelcoData2[[#This Row],[tenure]]&lt;=48,"37-48 Months",
IF(TelcoData2[[#This Row],[tenure]]&lt;=60,"49-60 Months",
"61-72 Months")))))</f>
        <v>0-12 Months</v>
      </c>
    </row>
    <row r="6489" spans="1:24" x14ac:dyDescent="0.3">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s="5">
        <v>5703</v>
      </c>
      <c r="U6489" t="s">
        <v>24</v>
      </c>
      <c r="V6489" s="5">
        <f>IFERROR(VALUE(TRIM(TelcoData2[[#This Row],[TotalCharges]])),"")</f>
        <v>5703</v>
      </c>
      <c r="W6489">
        <f>IF(TelcoData2[[#This Row],[Churn]]="Yes",1,0)</f>
        <v>0</v>
      </c>
      <c r="X6489" t="str">
        <f>IF(TelcoData2[[#This Row],[tenure]]&lt;=12,"0-12 Months",
IF(TelcoData2[[#This Row],[tenure]]&lt;=24,"13-24 Months",
IF(TelcoData2[[#This Row],[tenure]]&lt;=36,"25-36 Months",
IF(TelcoData2[[#This Row],[tenure]]&lt;=48,"37-48 Months",
IF(TelcoData2[[#This Row],[tenure]]&lt;=60,"49-60 Months",
"61-72 Months")))))</f>
        <v>61-72 Months</v>
      </c>
    </row>
    <row r="6490" spans="1:24" x14ac:dyDescent="0.3">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s="5">
        <v>69.5</v>
      </c>
      <c r="U6490" t="s">
        <v>23</v>
      </c>
      <c r="V6490" s="5">
        <f>IFERROR(VALUE(TRIM(TelcoData2[[#This Row],[TotalCharges]])),"")</f>
        <v>69.5</v>
      </c>
      <c r="W6490">
        <f>IF(TelcoData2[[#This Row],[Churn]]="Yes",1,0)</f>
        <v>1</v>
      </c>
      <c r="X6490" t="str">
        <f>IF(TelcoData2[[#This Row],[tenure]]&lt;=12,"0-12 Months",
IF(TelcoData2[[#This Row],[tenure]]&lt;=24,"13-24 Months",
IF(TelcoData2[[#This Row],[tenure]]&lt;=36,"25-36 Months",
IF(TelcoData2[[#This Row],[tenure]]&lt;=48,"37-48 Months",
IF(TelcoData2[[#This Row],[tenure]]&lt;=60,"49-60 Months",
"61-72 Months")))))</f>
        <v>0-12 Months</v>
      </c>
    </row>
    <row r="6491" spans="1:24" x14ac:dyDescent="0.3">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s="5">
        <v>18.850000000000001</v>
      </c>
      <c r="U6491" t="s">
        <v>23</v>
      </c>
      <c r="V6491" s="5">
        <f>IFERROR(VALUE(TRIM(TelcoData2[[#This Row],[TotalCharges]])),"")</f>
        <v>18.850000000000001</v>
      </c>
      <c r="W6491">
        <f>IF(TelcoData2[[#This Row],[Churn]]="Yes",1,0)</f>
        <v>1</v>
      </c>
      <c r="X6491" t="str">
        <f>IF(TelcoData2[[#This Row],[tenure]]&lt;=12,"0-12 Months",
IF(TelcoData2[[#This Row],[tenure]]&lt;=24,"13-24 Months",
IF(TelcoData2[[#This Row],[tenure]]&lt;=36,"25-36 Months",
IF(TelcoData2[[#This Row],[tenure]]&lt;=48,"37-48 Months",
IF(TelcoData2[[#This Row],[tenure]]&lt;=60,"49-60 Months",
"61-72 Months")))))</f>
        <v>0-12 Months</v>
      </c>
    </row>
    <row r="6492" spans="1:24" x14ac:dyDescent="0.3">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s="5">
        <v>525.54999999999995</v>
      </c>
      <c r="U6492" t="s">
        <v>24</v>
      </c>
      <c r="V6492" s="5">
        <f>IFERROR(VALUE(TRIM(TelcoData2[[#This Row],[TotalCharges]])),"")</f>
        <v>525.54999999999995</v>
      </c>
      <c r="W6492">
        <f>IF(TelcoData2[[#This Row],[Churn]]="Yes",1,0)</f>
        <v>0</v>
      </c>
      <c r="X6492" t="str">
        <f>IF(TelcoData2[[#This Row],[tenure]]&lt;=12,"0-12 Months",
IF(TelcoData2[[#This Row],[tenure]]&lt;=24,"13-24 Months",
IF(TelcoData2[[#This Row],[tenure]]&lt;=36,"25-36 Months",
IF(TelcoData2[[#This Row],[tenure]]&lt;=48,"37-48 Months",
IF(TelcoData2[[#This Row],[tenure]]&lt;=60,"49-60 Months",
"61-72 Months")))))</f>
        <v>25-36 Months</v>
      </c>
    </row>
    <row r="6493" spans="1:24" x14ac:dyDescent="0.3">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s="5">
        <v>69.2</v>
      </c>
      <c r="U6493" t="s">
        <v>23</v>
      </c>
      <c r="V6493" s="5">
        <f>IFERROR(VALUE(TRIM(TelcoData2[[#This Row],[TotalCharges]])),"")</f>
        <v>69.2</v>
      </c>
      <c r="W6493">
        <f>IF(TelcoData2[[#This Row],[Churn]]="Yes",1,0)</f>
        <v>1</v>
      </c>
      <c r="X6493" t="str">
        <f>IF(TelcoData2[[#This Row],[tenure]]&lt;=12,"0-12 Months",
IF(TelcoData2[[#This Row],[tenure]]&lt;=24,"13-24 Months",
IF(TelcoData2[[#This Row],[tenure]]&lt;=36,"25-36 Months",
IF(TelcoData2[[#This Row],[tenure]]&lt;=48,"37-48 Months",
IF(TelcoData2[[#This Row],[tenure]]&lt;=60,"49-60 Months",
"61-72 Months")))))</f>
        <v>0-12 Months</v>
      </c>
    </row>
    <row r="6494" spans="1:24" x14ac:dyDescent="0.3">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s="5">
        <v>483.15</v>
      </c>
      <c r="U6494" t="s">
        <v>24</v>
      </c>
      <c r="V6494" s="5">
        <f>IFERROR(VALUE(TRIM(TelcoData2[[#This Row],[TotalCharges]])),"")</f>
        <v>483.15</v>
      </c>
      <c r="W6494">
        <f>IF(TelcoData2[[#This Row],[Churn]]="Yes",1,0)</f>
        <v>0</v>
      </c>
      <c r="X6494" t="str">
        <f>IF(TelcoData2[[#This Row],[tenure]]&lt;=12,"0-12 Months",
IF(TelcoData2[[#This Row],[tenure]]&lt;=24,"13-24 Months",
IF(TelcoData2[[#This Row],[tenure]]&lt;=36,"25-36 Months",
IF(TelcoData2[[#This Row],[tenure]]&lt;=48,"37-48 Months",
IF(TelcoData2[[#This Row],[tenure]]&lt;=60,"49-60 Months",
"61-72 Months")))))</f>
        <v>13-24 Months</v>
      </c>
    </row>
    <row r="6495" spans="1:24" x14ac:dyDescent="0.3">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s="5">
        <v>934.8</v>
      </c>
      <c r="U6495" t="s">
        <v>24</v>
      </c>
      <c r="V6495" s="5">
        <f>IFERROR(VALUE(TRIM(TelcoData2[[#This Row],[TotalCharges]])),"")</f>
        <v>934.8</v>
      </c>
      <c r="W6495">
        <f>IF(TelcoData2[[#This Row],[Churn]]="Yes",1,0)</f>
        <v>0</v>
      </c>
      <c r="X6495" t="str">
        <f>IF(TelcoData2[[#This Row],[tenure]]&lt;=12,"0-12 Months",
IF(TelcoData2[[#This Row],[tenure]]&lt;=24,"13-24 Months",
IF(TelcoData2[[#This Row],[tenure]]&lt;=36,"25-36 Months",
IF(TelcoData2[[#This Row],[tenure]]&lt;=48,"37-48 Months",
IF(TelcoData2[[#This Row],[tenure]]&lt;=60,"49-60 Months",
"61-72 Months")))))</f>
        <v>13-24 Months</v>
      </c>
    </row>
    <row r="6496" spans="1:24" x14ac:dyDescent="0.3">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s="5">
        <v>786.5</v>
      </c>
      <c r="U6496" t="s">
        <v>24</v>
      </c>
      <c r="V6496" s="5">
        <f>IFERROR(VALUE(TRIM(TelcoData2[[#This Row],[TotalCharges]])),"")</f>
        <v>786.5</v>
      </c>
      <c r="W6496">
        <f>IF(TelcoData2[[#This Row],[Churn]]="Yes",1,0)</f>
        <v>0</v>
      </c>
      <c r="X6496" t="str">
        <f>IF(TelcoData2[[#This Row],[tenure]]&lt;=12,"0-12 Months",
IF(TelcoData2[[#This Row],[tenure]]&lt;=24,"13-24 Months",
IF(TelcoData2[[#This Row],[tenure]]&lt;=36,"25-36 Months",
IF(TelcoData2[[#This Row],[tenure]]&lt;=48,"37-48 Months",
IF(TelcoData2[[#This Row],[tenure]]&lt;=60,"49-60 Months",
"61-72 Months")))))</f>
        <v>25-36 Months</v>
      </c>
    </row>
    <row r="6497" spans="1:24" x14ac:dyDescent="0.3">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s="5">
        <v>69.650000000000006</v>
      </c>
      <c r="U6497" t="s">
        <v>23</v>
      </c>
      <c r="V6497" s="5">
        <f>IFERROR(VALUE(TRIM(TelcoData2[[#This Row],[TotalCharges]])),"")</f>
        <v>69.650000000000006</v>
      </c>
      <c r="W6497">
        <f>IF(TelcoData2[[#This Row],[Churn]]="Yes",1,0)</f>
        <v>1</v>
      </c>
      <c r="X6497" t="str">
        <f>IF(TelcoData2[[#This Row],[tenure]]&lt;=12,"0-12 Months",
IF(TelcoData2[[#This Row],[tenure]]&lt;=24,"13-24 Months",
IF(TelcoData2[[#This Row],[tenure]]&lt;=36,"25-36 Months",
IF(TelcoData2[[#This Row],[tenure]]&lt;=48,"37-48 Months",
IF(TelcoData2[[#This Row],[tenure]]&lt;=60,"49-60 Months",
"61-72 Months")))))</f>
        <v>0-12 Months</v>
      </c>
    </row>
    <row r="6498" spans="1:24" x14ac:dyDescent="0.3">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s="5">
        <v>4086.3</v>
      </c>
      <c r="U6498" t="s">
        <v>23</v>
      </c>
      <c r="V6498" s="5">
        <f>IFERROR(VALUE(TRIM(TelcoData2[[#This Row],[TotalCharges]])),"")</f>
        <v>4086.3</v>
      </c>
      <c r="W6498">
        <f>IF(TelcoData2[[#This Row],[Churn]]="Yes",1,0)</f>
        <v>1</v>
      </c>
      <c r="X6498" t="str">
        <f>IF(TelcoData2[[#This Row],[tenure]]&lt;=12,"0-12 Months",
IF(TelcoData2[[#This Row],[tenure]]&lt;=24,"13-24 Months",
IF(TelcoData2[[#This Row],[tenure]]&lt;=36,"25-36 Months",
IF(TelcoData2[[#This Row],[tenure]]&lt;=48,"37-48 Months",
IF(TelcoData2[[#This Row],[tenure]]&lt;=60,"49-60 Months",
"61-72 Months")))))</f>
        <v>37-48 Months</v>
      </c>
    </row>
    <row r="6499" spans="1:24" x14ac:dyDescent="0.3">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s="5">
        <v>5364.8</v>
      </c>
      <c r="U6499" t="s">
        <v>24</v>
      </c>
      <c r="V6499" s="5">
        <f>IFERROR(VALUE(TRIM(TelcoData2[[#This Row],[TotalCharges]])),"")</f>
        <v>5364.8</v>
      </c>
      <c r="W6499">
        <f>IF(TelcoData2[[#This Row],[Churn]]="Yes",1,0)</f>
        <v>0</v>
      </c>
      <c r="X6499" t="str">
        <f>IF(TelcoData2[[#This Row],[tenure]]&lt;=12,"0-12 Months",
IF(TelcoData2[[#This Row],[tenure]]&lt;=24,"13-24 Months",
IF(TelcoData2[[#This Row],[tenure]]&lt;=36,"25-36 Months",
IF(TelcoData2[[#This Row],[tenure]]&lt;=48,"37-48 Months",
IF(TelcoData2[[#This Row],[tenure]]&lt;=60,"49-60 Months",
"61-72 Months")))))</f>
        <v>49-60 Months</v>
      </c>
    </row>
    <row r="6500" spans="1:24" x14ac:dyDescent="0.3">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s="5">
        <v>82.3</v>
      </c>
      <c r="U6500" t="s">
        <v>23</v>
      </c>
      <c r="V6500" s="5">
        <f>IFERROR(VALUE(TRIM(TelcoData2[[#This Row],[TotalCharges]])),"")</f>
        <v>82.3</v>
      </c>
      <c r="W6500">
        <f>IF(TelcoData2[[#This Row],[Churn]]="Yes",1,0)</f>
        <v>1</v>
      </c>
      <c r="X6500" t="str">
        <f>IF(TelcoData2[[#This Row],[tenure]]&lt;=12,"0-12 Months",
IF(TelcoData2[[#This Row],[tenure]]&lt;=24,"13-24 Months",
IF(TelcoData2[[#This Row],[tenure]]&lt;=36,"25-36 Months",
IF(TelcoData2[[#This Row],[tenure]]&lt;=48,"37-48 Months",
IF(TelcoData2[[#This Row],[tenure]]&lt;=60,"49-60 Months",
"61-72 Months")))))</f>
        <v>0-12 Months</v>
      </c>
    </row>
    <row r="6501" spans="1:24" x14ac:dyDescent="0.3">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s="5">
        <v>20.3</v>
      </c>
      <c r="U6501" t="s">
        <v>24</v>
      </c>
      <c r="V6501" s="5">
        <f>IFERROR(VALUE(TRIM(TelcoData2[[#This Row],[TotalCharges]])),"")</f>
        <v>20.3</v>
      </c>
      <c r="W6501">
        <f>IF(TelcoData2[[#This Row],[Churn]]="Yes",1,0)</f>
        <v>0</v>
      </c>
      <c r="X6501" t="str">
        <f>IF(TelcoData2[[#This Row],[tenure]]&lt;=12,"0-12 Months",
IF(TelcoData2[[#This Row],[tenure]]&lt;=24,"13-24 Months",
IF(TelcoData2[[#This Row],[tenure]]&lt;=36,"25-36 Months",
IF(TelcoData2[[#This Row],[tenure]]&lt;=48,"37-48 Months",
IF(TelcoData2[[#This Row],[tenure]]&lt;=60,"49-60 Months",
"61-72 Months")))))</f>
        <v>0-12 Months</v>
      </c>
    </row>
    <row r="6502" spans="1:24" x14ac:dyDescent="0.3">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s="5">
        <v>770.4</v>
      </c>
      <c r="U6502" t="s">
        <v>24</v>
      </c>
      <c r="V6502" s="5">
        <f>IFERROR(VALUE(TRIM(TelcoData2[[#This Row],[TotalCharges]])),"")</f>
        <v>770.4</v>
      </c>
      <c r="W6502">
        <f>IF(TelcoData2[[#This Row],[Churn]]="Yes",1,0)</f>
        <v>0</v>
      </c>
      <c r="X6502" t="str">
        <f>IF(TelcoData2[[#This Row],[tenure]]&lt;=12,"0-12 Months",
IF(TelcoData2[[#This Row],[tenure]]&lt;=24,"13-24 Months",
IF(TelcoData2[[#This Row],[tenure]]&lt;=36,"25-36 Months",
IF(TelcoData2[[#This Row],[tenure]]&lt;=48,"37-48 Months",
IF(TelcoData2[[#This Row],[tenure]]&lt;=60,"49-60 Months",
"61-72 Months")))))</f>
        <v>13-24 Months</v>
      </c>
    </row>
    <row r="6503" spans="1:24" x14ac:dyDescent="0.3">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s="5">
        <v>6816.95</v>
      </c>
      <c r="U6503" t="s">
        <v>24</v>
      </c>
      <c r="V6503" s="5">
        <f>IFERROR(VALUE(TRIM(TelcoData2[[#This Row],[TotalCharges]])),"")</f>
        <v>6816.95</v>
      </c>
      <c r="W6503">
        <f>IF(TelcoData2[[#This Row],[Churn]]="Yes",1,0)</f>
        <v>0</v>
      </c>
      <c r="X6503" t="str">
        <f>IF(TelcoData2[[#This Row],[tenure]]&lt;=12,"0-12 Months",
IF(TelcoData2[[#This Row],[tenure]]&lt;=24,"13-24 Months",
IF(TelcoData2[[#This Row],[tenure]]&lt;=36,"25-36 Months",
IF(TelcoData2[[#This Row],[tenure]]&lt;=48,"37-48 Months",
IF(TelcoData2[[#This Row],[tenure]]&lt;=60,"49-60 Months",
"61-72 Months")))))</f>
        <v>61-72 Months</v>
      </c>
    </row>
    <row r="6504" spans="1:24" x14ac:dyDescent="0.3">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s="5">
        <v>2419.5500000000002</v>
      </c>
      <c r="U6504" t="s">
        <v>24</v>
      </c>
      <c r="V6504" s="5">
        <f>IFERROR(VALUE(TRIM(TelcoData2[[#This Row],[TotalCharges]])),"")</f>
        <v>2419.5500000000002</v>
      </c>
      <c r="W6504">
        <f>IF(TelcoData2[[#This Row],[Churn]]="Yes",1,0)</f>
        <v>0</v>
      </c>
      <c r="X6504" t="str">
        <f>IF(TelcoData2[[#This Row],[tenure]]&lt;=12,"0-12 Months",
IF(TelcoData2[[#This Row],[tenure]]&lt;=24,"13-24 Months",
IF(TelcoData2[[#This Row],[tenure]]&lt;=36,"25-36 Months",
IF(TelcoData2[[#This Row],[tenure]]&lt;=48,"37-48 Months",
IF(TelcoData2[[#This Row],[tenure]]&lt;=60,"49-60 Months",
"61-72 Months")))))</f>
        <v>37-48 Months</v>
      </c>
    </row>
    <row r="6505" spans="1:24" x14ac:dyDescent="0.3">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s="5">
        <v>4138.7</v>
      </c>
      <c r="U6505" t="s">
        <v>24</v>
      </c>
      <c r="V6505" s="5">
        <f>IFERROR(VALUE(TRIM(TelcoData2[[#This Row],[TotalCharges]])),"")</f>
        <v>4138.7</v>
      </c>
      <c r="W6505">
        <f>IF(TelcoData2[[#This Row],[Churn]]="Yes",1,0)</f>
        <v>0</v>
      </c>
      <c r="X6505" t="str">
        <f>IF(TelcoData2[[#This Row],[tenure]]&lt;=12,"0-12 Months",
IF(TelcoData2[[#This Row],[tenure]]&lt;=24,"13-24 Months",
IF(TelcoData2[[#This Row],[tenure]]&lt;=36,"25-36 Months",
IF(TelcoData2[[#This Row],[tenure]]&lt;=48,"37-48 Months",
IF(TelcoData2[[#This Row],[tenure]]&lt;=60,"49-60 Months",
"61-72 Months")))))</f>
        <v>61-72 Months</v>
      </c>
    </row>
    <row r="6506" spans="1:24" x14ac:dyDescent="0.3">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s="5">
        <v>267.60000000000002</v>
      </c>
      <c r="U6506" t="s">
        <v>23</v>
      </c>
      <c r="V6506" s="5">
        <f>IFERROR(VALUE(TRIM(TelcoData2[[#This Row],[TotalCharges]])),"")</f>
        <v>267.60000000000002</v>
      </c>
      <c r="W6506">
        <f>IF(TelcoData2[[#This Row],[Churn]]="Yes",1,0)</f>
        <v>1</v>
      </c>
      <c r="X6506" t="str">
        <f>IF(TelcoData2[[#This Row],[tenure]]&lt;=12,"0-12 Months",
IF(TelcoData2[[#This Row],[tenure]]&lt;=24,"13-24 Months",
IF(TelcoData2[[#This Row],[tenure]]&lt;=36,"25-36 Months",
IF(TelcoData2[[#This Row],[tenure]]&lt;=48,"37-48 Months",
IF(TelcoData2[[#This Row],[tenure]]&lt;=60,"49-60 Months",
"61-72 Months")))))</f>
        <v>0-12 Months</v>
      </c>
    </row>
    <row r="6507" spans="1:24" x14ac:dyDescent="0.3">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s="5">
        <v>3457.45</v>
      </c>
      <c r="U6507" t="s">
        <v>24</v>
      </c>
      <c r="V6507" s="5">
        <f>IFERROR(VALUE(TRIM(TelcoData2[[#This Row],[TotalCharges]])),"")</f>
        <v>3457.45</v>
      </c>
      <c r="W6507">
        <f>IF(TelcoData2[[#This Row],[Churn]]="Yes",1,0)</f>
        <v>0</v>
      </c>
      <c r="X6507" t="str">
        <f>IF(TelcoData2[[#This Row],[tenure]]&lt;=12,"0-12 Months",
IF(TelcoData2[[#This Row],[tenure]]&lt;=24,"13-24 Months",
IF(TelcoData2[[#This Row],[tenure]]&lt;=36,"25-36 Months",
IF(TelcoData2[[#This Row],[tenure]]&lt;=48,"37-48 Months",
IF(TelcoData2[[#This Row],[tenure]]&lt;=60,"49-60 Months",
"61-72 Months")))))</f>
        <v>49-60 Months</v>
      </c>
    </row>
    <row r="6508" spans="1:24" x14ac:dyDescent="0.3">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s="5">
        <v>1115.2</v>
      </c>
      <c r="U6508" t="s">
        <v>23</v>
      </c>
      <c r="V6508" s="5">
        <f>IFERROR(VALUE(TRIM(TelcoData2[[#This Row],[TotalCharges]])),"")</f>
        <v>1115.2</v>
      </c>
      <c r="W6508">
        <f>IF(TelcoData2[[#This Row],[Churn]]="Yes",1,0)</f>
        <v>1</v>
      </c>
      <c r="X6508" t="str">
        <f>IF(TelcoData2[[#This Row],[tenure]]&lt;=12,"0-12 Months",
IF(TelcoData2[[#This Row],[tenure]]&lt;=24,"13-24 Months",
IF(TelcoData2[[#This Row],[tenure]]&lt;=36,"25-36 Months",
IF(TelcoData2[[#This Row],[tenure]]&lt;=48,"37-48 Months",
IF(TelcoData2[[#This Row],[tenure]]&lt;=60,"49-60 Months",
"61-72 Months")))))</f>
        <v>13-24 Months</v>
      </c>
    </row>
    <row r="6509" spans="1:24" x14ac:dyDescent="0.3">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s="5">
        <v>5435.6</v>
      </c>
      <c r="U6509" t="s">
        <v>23</v>
      </c>
      <c r="V6509" s="5">
        <f>IFERROR(VALUE(TRIM(TelcoData2[[#This Row],[TotalCharges]])),"")</f>
        <v>5435.6</v>
      </c>
      <c r="W6509">
        <f>IF(TelcoData2[[#This Row],[Churn]]="Yes",1,0)</f>
        <v>1</v>
      </c>
      <c r="X6509" t="str">
        <f>IF(TelcoData2[[#This Row],[tenure]]&lt;=12,"0-12 Months",
IF(TelcoData2[[#This Row],[tenure]]&lt;=24,"13-24 Months",
IF(TelcoData2[[#This Row],[tenure]]&lt;=36,"25-36 Months",
IF(TelcoData2[[#This Row],[tenure]]&lt;=48,"37-48 Months",
IF(TelcoData2[[#This Row],[tenure]]&lt;=60,"49-60 Months",
"61-72 Months")))))</f>
        <v>49-60 Months</v>
      </c>
    </row>
    <row r="6510" spans="1:24" x14ac:dyDescent="0.3">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s="5">
        <v>4186.3</v>
      </c>
      <c r="U6510" t="s">
        <v>23</v>
      </c>
      <c r="V6510" s="5">
        <f>IFERROR(VALUE(TRIM(TelcoData2[[#This Row],[TotalCharges]])),"")</f>
        <v>4186.3</v>
      </c>
      <c r="W6510">
        <f>IF(TelcoData2[[#This Row],[Churn]]="Yes",1,0)</f>
        <v>1</v>
      </c>
      <c r="X6510" t="str">
        <f>IF(TelcoData2[[#This Row],[tenure]]&lt;=12,"0-12 Months",
IF(TelcoData2[[#This Row],[tenure]]&lt;=24,"13-24 Months",
IF(TelcoData2[[#This Row],[tenure]]&lt;=36,"25-36 Months",
IF(TelcoData2[[#This Row],[tenure]]&lt;=48,"37-48 Months",
IF(TelcoData2[[#This Row],[tenure]]&lt;=60,"49-60 Months",
"61-72 Months")))))</f>
        <v>37-48 Months</v>
      </c>
    </row>
    <row r="6511" spans="1:24" x14ac:dyDescent="0.3">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s="5">
        <v>25.05</v>
      </c>
      <c r="U6511" t="s">
        <v>23</v>
      </c>
      <c r="V6511" s="5">
        <f>IFERROR(VALUE(TRIM(TelcoData2[[#This Row],[TotalCharges]])),"")</f>
        <v>25.05</v>
      </c>
      <c r="W6511">
        <f>IF(TelcoData2[[#This Row],[Churn]]="Yes",1,0)</f>
        <v>1</v>
      </c>
      <c r="X6511" t="str">
        <f>IF(TelcoData2[[#This Row],[tenure]]&lt;=12,"0-12 Months",
IF(TelcoData2[[#This Row],[tenure]]&lt;=24,"13-24 Months",
IF(TelcoData2[[#This Row],[tenure]]&lt;=36,"25-36 Months",
IF(TelcoData2[[#This Row],[tenure]]&lt;=48,"37-48 Months",
IF(TelcoData2[[#This Row],[tenure]]&lt;=60,"49-60 Months",
"61-72 Months")))))</f>
        <v>0-12 Months</v>
      </c>
    </row>
    <row r="6512" spans="1:24" x14ac:dyDescent="0.3">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s="5">
        <v>4630.2</v>
      </c>
      <c r="U6512" t="s">
        <v>24</v>
      </c>
      <c r="V6512" s="5">
        <f>IFERROR(VALUE(TRIM(TelcoData2[[#This Row],[TotalCharges]])),"")</f>
        <v>4630.2</v>
      </c>
      <c r="W6512">
        <f>IF(TelcoData2[[#This Row],[Churn]]="Yes",1,0)</f>
        <v>0</v>
      </c>
      <c r="X6512" t="str">
        <f>IF(TelcoData2[[#This Row],[tenure]]&lt;=12,"0-12 Months",
IF(TelcoData2[[#This Row],[tenure]]&lt;=24,"13-24 Months",
IF(TelcoData2[[#This Row],[tenure]]&lt;=36,"25-36 Months",
IF(TelcoData2[[#This Row],[tenure]]&lt;=48,"37-48 Months",
IF(TelcoData2[[#This Row],[tenure]]&lt;=60,"49-60 Months",
"61-72 Months")))))</f>
        <v>37-48 Months</v>
      </c>
    </row>
    <row r="6513" spans="1:24" x14ac:dyDescent="0.3">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s="5">
        <v>3221.25</v>
      </c>
      <c r="U6513" t="s">
        <v>24</v>
      </c>
      <c r="V6513" s="5">
        <f>IFERROR(VALUE(TRIM(TelcoData2[[#This Row],[TotalCharges]])),"")</f>
        <v>3221.25</v>
      </c>
      <c r="W6513">
        <f>IF(TelcoData2[[#This Row],[Churn]]="Yes",1,0)</f>
        <v>0</v>
      </c>
      <c r="X6513" t="str">
        <f>IF(TelcoData2[[#This Row],[tenure]]&lt;=12,"0-12 Months",
IF(TelcoData2[[#This Row],[tenure]]&lt;=24,"13-24 Months",
IF(TelcoData2[[#This Row],[tenure]]&lt;=36,"25-36 Months",
IF(TelcoData2[[#This Row],[tenure]]&lt;=48,"37-48 Months",
IF(TelcoData2[[#This Row],[tenure]]&lt;=60,"49-60 Months",
"61-72 Months")))))</f>
        <v>61-72 Months</v>
      </c>
    </row>
    <row r="6514" spans="1:24" x14ac:dyDescent="0.3">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s="5">
        <v>688.5</v>
      </c>
      <c r="U6514" t="s">
        <v>24</v>
      </c>
      <c r="V6514" s="5">
        <f>IFERROR(VALUE(TRIM(TelcoData2[[#This Row],[TotalCharges]])),"")</f>
        <v>688.5</v>
      </c>
      <c r="W6514">
        <f>IF(TelcoData2[[#This Row],[Churn]]="Yes",1,0)</f>
        <v>0</v>
      </c>
      <c r="X6514" t="str">
        <f>IF(TelcoData2[[#This Row],[tenure]]&lt;=12,"0-12 Months",
IF(TelcoData2[[#This Row],[tenure]]&lt;=24,"13-24 Months",
IF(TelcoData2[[#This Row],[tenure]]&lt;=36,"25-36 Months",
IF(TelcoData2[[#This Row],[tenure]]&lt;=48,"37-48 Months",
IF(TelcoData2[[#This Row],[tenure]]&lt;=60,"49-60 Months",
"61-72 Months")))))</f>
        <v>0-12 Months</v>
      </c>
    </row>
    <row r="6515" spans="1:24" x14ac:dyDescent="0.3">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s="5">
        <v>867.1</v>
      </c>
      <c r="U6515" t="s">
        <v>24</v>
      </c>
      <c r="V6515" s="5">
        <f>IFERROR(VALUE(TRIM(TelcoData2[[#This Row],[TotalCharges]])),"")</f>
        <v>867.1</v>
      </c>
      <c r="W6515">
        <f>IF(TelcoData2[[#This Row],[Churn]]="Yes",1,0)</f>
        <v>0</v>
      </c>
      <c r="X6515" t="str">
        <f>IF(TelcoData2[[#This Row],[tenure]]&lt;=12,"0-12 Months",
IF(TelcoData2[[#This Row],[tenure]]&lt;=24,"13-24 Months",
IF(TelcoData2[[#This Row],[tenure]]&lt;=36,"25-36 Months",
IF(TelcoData2[[#This Row],[tenure]]&lt;=48,"37-48 Months",
IF(TelcoData2[[#This Row],[tenure]]&lt;=60,"49-60 Months",
"61-72 Months")))))</f>
        <v>13-24 Months</v>
      </c>
    </row>
    <row r="6516" spans="1:24" x14ac:dyDescent="0.3">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s="5">
        <v>4746.05</v>
      </c>
      <c r="U6516" t="s">
        <v>24</v>
      </c>
      <c r="V6516" s="5">
        <f>IFERROR(VALUE(TRIM(TelcoData2[[#This Row],[TotalCharges]])),"")</f>
        <v>4746.05</v>
      </c>
      <c r="W6516">
        <f>IF(TelcoData2[[#This Row],[Churn]]="Yes",1,0)</f>
        <v>0</v>
      </c>
      <c r="X6516" t="str">
        <f>IF(TelcoData2[[#This Row],[tenure]]&lt;=12,"0-12 Months",
IF(TelcoData2[[#This Row],[tenure]]&lt;=24,"13-24 Months",
IF(TelcoData2[[#This Row],[tenure]]&lt;=36,"25-36 Months",
IF(TelcoData2[[#This Row],[tenure]]&lt;=48,"37-48 Months",
IF(TelcoData2[[#This Row],[tenure]]&lt;=60,"49-60 Months",
"61-72 Months")))))</f>
        <v>61-72 Months</v>
      </c>
    </row>
    <row r="6517" spans="1:24" x14ac:dyDescent="0.3">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s="5">
        <v>712.85</v>
      </c>
      <c r="U6517" t="s">
        <v>23</v>
      </c>
      <c r="V6517" s="5">
        <f>IFERROR(VALUE(TRIM(TelcoData2[[#This Row],[TotalCharges]])),"")</f>
        <v>712.85</v>
      </c>
      <c r="W6517">
        <f>IF(TelcoData2[[#This Row],[Churn]]="Yes",1,0)</f>
        <v>1</v>
      </c>
      <c r="X6517" t="str">
        <f>IF(TelcoData2[[#This Row],[tenure]]&lt;=12,"0-12 Months",
IF(TelcoData2[[#This Row],[tenure]]&lt;=24,"13-24 Months",
IF(TelcoData2[[#This Row],[tenure]]&lt;=36,"25-36 Months",
IF(TelcoData2[[#This Row],[tenure]]&lt;=48,"37-48 Months",
IF(TelcoData2[[#This Row],[tenure]]&lt;=60,"49-60 Months",
"61-72 Months")))))</f>
        <v>25-36 Months</v>
      </c>
    </row>
    <row r="6518" spans="1:24" x14ac:dyDescent="0.3">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s="5">
        <v>48.95</v>
      </c>
      <c r="U6518" t="s">
        <v>23</v>
      </c>
      <c r="V6518" s="5">
        <f>IFERROR(VALUE(TRIM(TelcoData2[[#This Row],[TotalCharges]])),"")</f>
        <v>48.95</v>
      </c>
      <c r="W6518">
        <f>IF(TelcoData2[[#This Row],[Churn]]="Yes",1,0)</f>
        <v>1</v>
      </c>
      <c r="X6518" t="str">
        <f>IF(TelcoData2[[#This Row],[tenure]]&lt;=12,"0-12 Months",
IF(TelcoData2[[#This Row],[tenure]]&lt;=24,"13-24 Months",
IF(TelcoData2[[#This Row],[tenure]]&lt;=36,"25-36 Months",
IF(TelcoData2[[#This Row],[tenure]]&lt;=48,"37-48 Months",
IF(TelcoData2[[#This Row],[tenure]]&lt;=60,"49-60 Months",
"61-72 Months")))))</f>
        <v>0-12 Months</v>
      </c>
    </row>
    <row r="6519" spans="1:24" x14ac:dyDescent="0.3">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s="5">
        <v>355.1</v>
      </c>
      <c r="U6519" t="s">
        <v>24</v>
      </c>
      <c r="V6519" s="5">
        <f>IFERROR(VALUE(TRIM(TelcoData2[[#This Row],[TotalCharges]])),"")</f>
        <v>355.1</v>
      </c>
      <c r="W6519">
        <f>IF(TelcoData2[[#This Row],[Churn]]="Yes",1,0)</f>
        <v>0</v>
      </c>
      <c r="X6519" t="str">
        <f>IF(TelcoData2[[#This Row],[tenure]]&lt;=12,"0-12 Months",
IF(TelcoData2[[#This Row],[tenure]]&lt;=24,"13-24 Months",
IF(TelcoData2[[#This Row],[tenure]]&lt;=36,"25-36 Months",
IF(TelcoData2[[#This Row],[tenure]]&lt;=48,"37-48 Months",
IF(TelcoData2[[#This Row],[tenure]]&lt;=60,"49-60 Months",
"61-72 Months")))))</f>
        <v>0-12 Months</v>
      </c>
    </row>
    <row r="6520" spans="1:24" x14ac:dyDescent="0.3">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s="5">
        <v>45.3</v>
      </c>
      <c r="U6520" t="s">
        <v>23</v>
      </c>
      <c r="V6520" s="5">
        <f>IFERROR(VALUE(TRIM(TelcoData2[[#This Row],[TotalCharges]])),"")</f>
        <v>45.3</v>
      </c>
      <c r="W6520">
        <f>IF(TelcoData2[[#This Row],[Churn]]="Yes",1,0)</f>
        <v>1</v>
      </c>
      <c r="X6520" t="str">
        <f>IF(TelcoData2[[#This Row],[tenure]]&lt;=12,"0-12 Months",
IF(TelcoData2[[#This Row],[tenure]]&lt;=24,"13-24 Months",
IF(TelcoData2[[#This Row],[tenure]]&lt;=36,"25-36 Months",
IF(TelcoData2[[#This Row],[tenure]]&lt;=48,"37-48 Months",
IF(TelcoData2[[#This Row],[tenure]]&lt;=60,"49-60 Months",
"61-72 Months")))))</f>
        <v>0-12 Months</v>
      </c>
    </row>
    <row r="6521" spans="1:24" x14ac:dyDescent="0.3">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s="5">
        <v>5764.7</v>
      </c>
      <c r="U6521" t="s">
        <v>24</v>
      </c>
      <c r="V6521" s="5">
        <f>IFERROR(VALUE(TRIM(TelcoData2[[#This Row],[TotalCharges]])),"")</f>
        <v>5764.7</v>
      </c>
      <c r="W6521">
        <f>IF(TelcoData2[[#This Row],[Churn]]="Yes",1,0)</f>
        <v>0</v>
      </c>
      <c r="X6521" t="str">
        <f>IF(TelcoData2[[#This Row],[tenure]]&lt;=12,"0-12 Months",
IF(TelcoData2[[#This Row],[tenure]]&lt;=24,"13-24 Months",
IF(TelcoData2[[#This Row],[tenure]]&lt;=36,"25-36 Months",
IF(TelcoData2[[#This Row],[tenure]]&lt;=48,"37-48 Months",
IF(TelcoData2[[#This Row],[tenure]]&lt;=60,"49-60 Months",
"61-72 Months")))))</f>
        <v>61-72 Months</v>
      </c>
    </row>
    <row r="6522" spans="1:24" x14ac:dyDescent="0.3">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s="5">
        <v>167.3</v>
      </c>
      <c r="U6522" t="s">
        <v>23</v>
      </c>
      <c r="V6522" s="5">
        <f>IFERROR(VALUE(TRIM(TelcoData2[[#This Row],[TotalCharges]])),"")</f>
        <v>167.3</v>
      </c>
      <c r="W6522">
        <f>IF(TelcoData2[[#This Row],[Churn]]="Yes",1,0)</f>
        <v>1</v>
      </c>
      <c r="X6522" t="str">
        <f>IF(TelcoData2[[#This Row],[tenure]]&lt;=12,"0-12 Months",
IF(TelcoData2[[#This Row],[tenure]]&lt;=24,"13-24 Months",
IF(TelcoData2[[#This Row],[tenure]]&lt;=36,"25-36 Months",
IF(TelcoData2[[#This Row],[tenure]]&lt;=48,"37-48 Months",
IF(TelcoData2[[#This Row],[tenure]]&lt;=60,"49-60 Months",
"61-72 Months")))))</f>
        <v>0-12 Months</v>
      </c>
    </row>
    <row r="6523" spans="1:24" x14ac:dyDescent="0.3">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s="5">
        <v>428.45</v>
      </c>
      <c r="U6523" t="s">
        <v>24</v>
      </c>
      <c r="V6523" s="5">
        <f>IFERROR(VALUE(TRIM(TelcoData2[[#This Row],[TotalCharges]])),"")</f>
        <v>428.45</v>
      </c>
      <c r="W6523">
        <f>IF(TelcoData2[[#This Row],[Churn]]="Yes",1,0)</f>
        <v>0</v>
      </c>
      <c r="X6523" t="str">
        <f>IF(TelcoData2[[#This Row],[tenure]]&lt;=12,"0-12 Months",
IF(TelcoData2[[#This Row],[tenure]]&lt;=24,"13-24 Months",
IF(TelcoData2[[#This Row],[tenure]]&lt;=36,"25-36 Months",
IF(TelcoData2[[#This Row],[tenure]]&lt;=48,"37-48 Months",
IF(TelcoData2[[#This Row],[tenure]]&lt;=60,"49-60 Months",
"61-72 Months")))))</f>
        <v>13-24 Months</v>
      </c>
    </row>
    <row r="6524" spans="1:24" x14ac:dyDescent="0.3">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s="5">
        <v>1505.35</v>
      </c>
      <c r="U6524" t="s">
        <v>24</v>
      </c>
      <c r="V6524" s="5">
        <f>IFERROR(VALUE(TRIM(TelcoData2[[#This Row],[TotalCharges]])),"")</f>
        <v>1505.35</v>
      </c>
      <c r="W6524">
        <f>IF(TelcoData2[[#This Row],[Churn]]="Yes",1,0)</f>
        <v>0</v>
      </c>
      <c r="X6524" t="str">
        <f>IF(TelcoData2[[#This Row],[tenure]]&lt;=12,"0-12 Months",
IF(TelcoData2[[#This Row],[tenure]]&lt;=24,"13-24 Months",
IF(TelcoData2[[#This Row],[tenure]]&lt;=36,"25-36 Months",
IF(TelcoData2[[#This Row],[tenure]]&lt;=48,"37-48 Months",
IF(TelcoData2[[#This Row],[tenure]]&lt;=60,"49-60 Months",
"61-72 Months")))))</f>
        <v>37-48 Months</v>
      </c>
    </row>
    <row r="6525" spans="1:24" x14ac:dyDescent="0.3">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s="5">
        <v>693.45</v>
      </c>
      <c r="U6525" t="s">
        <v>24</v>
      </c>
      <c r="V6525" s="5">
        <f>IFERROR(VALUE(TRIM(TelcoData2[[#This Row],[TotalCharges]])),"")</f>
        <v>693.45</v>
      </c>
      <c r="W6525">
        <f>IF(TelcoData2[[#This Row],[Churn]]="Yes",1,0)</f>
        <v>0</v>
      </c>
      <c r="X6525" t="str">
        <f>IF(TelcoData2[[#This Row],[tenure]]&lt;=12,"0-12 Months",
IF(TelcoData2[[#This Row],[tenure]]&lt;=24,"13-24 Months",
IF(TelcoData2[[#This Row],[tenure]]&lt;=36,"25-36 Months",
IF(TelcoData2[[#This Row],[tenure]]&lt;=48,"37-48 Months",
IF(TelcoData2[[#This Row],[tenure]]&lt;=60,"49-60 Months",
"61-72 Months")))))</f>
        <v>13-24 Months</v>
      </c>
    </row>
    <row r="6526" spans="1:24" x14ac:dyDescent="0.3">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s="5">
        <v>930.4</v>
      </c>
      <c r="U6526" t="s">
        <v>23</v>
      </c>
      <c r="V6526" s="5">
        <f>IFERROR(VALUE(TRIM(TelcoData2[[#This Row],[TotalCharges]])),"")</f>
        <v>930.4</v>
      </c>
      <c r="W6526">
        <f>IF(TelcoData2[[#This Row],[Churn]]="Yes",1,0)</f>
        <v>1</v>
      </c>
      <c r="X6526" t="str">
        <f>IF(TelcoData2[[#This Row],[tenure]]&lt;=12,"0-12 Months",
IF(TelcoData2[[#This Row],[tenure]]&lt;=24,"13-24 Months",
IF(TelcoData2[[#This Row],[tenure]]&lt;=36,"25-36 Months",
IF(TelcoData2[[#This Row],[tenure]]&lt;=48,"37-48 Months",
IF(TelcoData2[[#This Row],[tenure]]&lt;=60,"49-60 Months",
"61-72 Months")))))</f>
        <v>0-12 Months</v>
      </c>
    </row>
    <row r="6527" spans="1:24" x14ac:dyDescent="0.3">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s="5">
        <v>1177.95</v>
      </c>
      <c r="U6527" t="s">
        <v>24</v>
      </c>
      <c r="V6527" s="5">
        <f>IFERROR(VALUE(TRIM(TelcoData2[[#This Row],[TotalCharges]])),"")</f>
        <v>1177.95</v>
      </c>
      <c r="W6527">
        <f>IF(TelcoData2[[#This Row],[Churn]]="Yes",1,0)</f>
        <v>0</v>
      </c>
      <c r="X6527" t="str">
        <f>IF(TelcoData2[[#This Row],[tenure]]&lt;=12,"0-12 Months",
IF(TelcoData2[[#This Row],[tenure]]&lt;=24,"13-24 Months",
IF(TelcoData2[[#This Row],[tenure]]&lt;=36,"25-36 Months",
IF(TelcoData2[[#This Row],[tenure]]&lt;=48,"37-48 Months",
IF(TelcoData2[[#This Row],[tenure]]&lt;=60,"49-60 Months",
"61-72 Months")))))</f>
        <v>49-60 Months</v>
      </c>
    </row>
    <row r="6528" spans="1:24" x14ac:dyDescent="0.3">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s="5">
        <v>5069.6499999999996</v>
      </c>
      <c r="U6528" t="s">
        <v>23</v>
      </c>
      <c r="V6528" s="5">
        <f>IFERROR(VALUE(TRIM(TelcoData2[[#This Row],[TotalCharges]])),"")</f>
        <v>5069.6499999999996</v>
      </c>
      <c r="W6528">
        <f>IF(TelcoData2[[#This Row],[Churn]]="Yes",1,0)</f>
        <v>1</v>
      </c>
      <c r="X6528" t="str">
        <f>IF(TelcoData2[[#This Row],[tenure]]&lt;=12,"0-12 Months",
IF(TelcoData2[[#This Row],[tenure]]&lt;=24,"13-24 Months",
IF(TelcoData2[[#This Row],[tenure]]&lt;=36,"25-36 Months",
IF(TelcoData2[[#This Row],[tenure]]&lt;=48,"37-48 Months",
IF(TelcoData2[[#This Row],[tenure]]&lt;=60,"49-60 Months",
"61-72 Months")))))</f>
        <v>49-60 Months</v>
      </c>
    </row>
    <row r="6529" spans="1:24" x14ac:dyDescent="0.3">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s="5">
        <v>324.25</v>
      </c>
      <c r="U6529" t="s">
        <v>23</v>
      </c>
      <c r="V6529" s="5">
        <f>IFERROR(VALUE(TRIM(TelcoData2[[#This Row],[TotalCharges]])),"")</f>
        <v>324.25</v>
      </c>
      <c r="W6529">
        <f>IF(TelcoData2[[#This Row],[Churn]]="Yes",1,0)</f>
        <v>1</v>
      </c>
      <c r="X6529" t="str">
        <f>IF(TelcoData2[[#This Row],[tenure]]&lt;=12,"0-12 Months",
IF(TelcoData2[[#This Row],[tenure]]&lt;=24,"13-24 Months",
IF(TelcoData2[[#This Row],[tenure]]&lt;=36,"25-36 Months",
IF(TelcoData2[[#This Row],[tenure]]&lt;=48,"37-48 Months",
IF(TelcoData2[[#This Row],[tenure]]&lt;=60,"49-60 Months",
"61-72 Months")))))</f>
        <v>0-12 Months</v>
      </c>
    </row>
    <row r="6530" spans="1:24" x14ac:dyDescent="0.3">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s="5">
        <v>1458.1</v>
      </c>
      <c r="U6530" t="s">
        <v>24</v>
      </c>
      <c r="V6530" s="5">
        <f>IFERROR(VALUE(TRIM(TelcoData2[[#This Row],[TotalCharges]])),"")</f>
        <v>1458.1</v>
      </c>
      <c r="W6530">
        <f>IF(TelcoData2[[#This Row],[Churn]]="Yes",1,0)</f>
        <v>0</v>
      </c>
      <c r="X6530" t="str">
        <f>IF(TelcoData2[[#This Row],[tenure]]&lt;=12,"0-12 Months",
IF(TelcoData2[[#This Row],[tenure]]&lt;=24,"13-24 Months",
IF(TelcoData2[[#This Row],[tenure]]&lt;=36,"25-36 Months",
IF(TelcoData2[[#This Row],[tenure]]&lt;=48,"37-48 Months",
IF(TelcoData2[[#This Row],[tenure]]&lt;=60,"49-60 Months",
"61-72 Months")))))</f>
        <v>61-72 Months</v>
      </c>
    </row>
    <row r="6531" spans="1:24" x14ac:dyDescent="0.3">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s="5">
        <v>156.4</v>
      </c>
      <c r="U6531" t="s">
        <v>23</v>
      </c>
      <c r="V6531" s="5">
        <f>IFERROR(VALUE(TRIM(TelcoData2[[#This Row],[TotalCharges]])),"")</f>
        <v>156.4</v>
      </c>
      <c r="W6531">
        <f>IF(TelcoData2[[#This Row],[Churn]]="Yes",1,0)</f>
        <v>1</v>
      </c>
      <c r="X6531" t="str">
        <f>IF(TelcoData2[[#This Row],[tenure]]&lt;=12,"0-12 Months",
IF(TelcoData2[[#This Row],[tenure]]&lt;=24,"13-24 Months",
IF(TelcoData2[[#This Row],[tenure]]&lt;=36,"25-36 Months",
IF(TelcoData2[[#This Row],[tenure]]&lt;=48,"37-48 Months",
IF(TelcoData2[[#This Row],[tenure]]&lt;=60,"49-60 Months",
"61-72 Months")))))</f>
        <v>0-12 Months</v>
      </c>
    </row>
    <row r="6532" spans="1:24" x14ac:dyDescent="0.3">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s="5">
        <v>2298.9</v>
      </c>
      <c r="U6532" t="s">
        <v>24</v>
      </c>
      <c r="V6532" s="5">
        <f>IFERROR(VALUE(TRIM(TelcoData2[[#This Row],[TotalCharges]])),"")</f>
        <v>2298.9</v>
      </c>
      <c r="W6532">
        <f>IF(TelcoData2[[#This Row],[Churn]]="Yes",1,0)</f>
        <v>0</v>
      </c>
      <c r="X6532" t="str">
        <f>IF(TelcoData2[[#This Row],[tenure]]&lt;=12,"0-12 Months",
IF(TelcoData2[[#This Row],[tenure]]&lt;=24,"13-24 Months",
IF(TelcoData2[[#This Row],[tenure]]&lt;=36,"25-36 Months",
IF(TelcoData2[[#This Row],[tenure]]&lt;=48,"37-48 Months",
IF(TelcoData2[[#This Row],[tenure]]&lt;=60,"49-60 Months",
"61-72 Months")))))</f>
        <v>61-72 Months</v>
      </c>
    </row>
    <row r="6533" spans="1:24" x14ac:dyDescent="0.3">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s="5">
        <v>1679.65</v>
      </c>
      <c r="U6533" t="s">
        <v>24</v>
      </c>
      <c r="V6533" s="5">
        <f>IFERROR(VALUE(TRIM(TelcoData2[[#This Row],[TotalCharges]])),"")</f>
        <v>1679.65</v>
      </c>
      <c r="W6533">
        <f>IF(TelcoData2[[#This Row],[Churn]]="Yes",1,0)</f>
        <v>0</v>
      </c>
      <c r="X6533" t="str">
        <f>IF(TelcoData2[[#This Row],[tenure]]&lt;=12,"0-12 Months",
IF(TelcoData2[[#This Row],[tenure]]&lt;=24,"13-24 Months",
IF(TelcoData2[[#This Row],[tenure]]&lt;=36,"25-36 Months",
IF(TelcoData2[[#This Row],[tenure]]&lt;=48,"37-48 Months",
IF(TelcoData2[[#This Row],[tenure]]&lt;=60,"49-60 Months",
"61-72 Months")))))</f>
        <v>25-36 Months</v>
      </c>
    </row>
    <row r="6534" spans="1:24" x14ac:dyDescent="0.3">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s="5">
        <v>369.6</v>
      </c>
      <c r="U6534" t="s">
        <v>24</v>
      </c>
      <c r="V6534" s="5">
        <f>IFERROR(VALUE(TRIM(TelcoData2[[#This Row],[TotalCharges]])),"")</f>
        <v>369.6</v>
      </c>
      <c r="W6534">
        <f>IF(TelcoData2[[#This Row],[Churn]]="Yes",1,0)</f>
        <v>0</v>
      </c>
      <c r="X6534" t="str">
        <f>IF(TelcoData2[[#This Row],[tenure]]&lt;=12,"0-12 Months",
IF(TelcoData2[[#This Row],[tenure]]&lt;=24,"13-24 Months",
IF(TelcoData2[[#This Row],[tenure]]&lt;=36,"25-36 Months",
IF(TelcoData2[[#This Row],[tenure]]&lt;=48,"37-48 Months",
IF(TelcoData2[[#This Row],[tenure]]&lt;=60,"49-60 Months",
"61-72 Months")))))</f>
        <v>13-24 Months</v>
      </c>
    </row>
    <row r="6535" spans="1:24" x14ac:dyDescent="0.3">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s="5">
        <v>2998</v>
      </c>
      <c r="U6535" t="s">
        <v>24</v>
      </c>
      <c r="V6535" s="5">
        <f>IFERROR(VALUE(TRIM(TelcoData2[[#This Row],[TotalCharges]])),"")</f>
        <v>2998</v>
      </c>
      <c r="W6535">
        <f>IF(TelcoData2[[#This Row],[Churn]]="Yes",1,0)</f>
        <v>0</v>
      </c>
      <c r="X6535" t="str">
        <f>IF(TelcoData2[[#This Row],[tenure]]&lt;=12,"0-12 Months",
IF(TelcoData2[[#This Row],[tenure]]&lt;=24,"13-24 Months",
IF(TelcoData2[[#This Row],[tenure]]&lt;=36,"25-36 Months",
IF(TelcoData2[[#This Row],[tenure]]&lt;=48,"37-48 Months",
IF(TelcoData2[[#This Row],[tenure]]&lt;=60,"49-60 Months",
"61-72 Months")))))</f>
        <v>25-36 Months</v>
      </c>
    </row>
    <row r="6536" spans="1:24" x14ac:dyDescent="0.3">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s="5">
        <v>5206.55</v>
      </c>
      <c r="U6536" t="s">
        <v>24</v>
      </c>
      <c r="V6536" s="5">
        <f>IFERROR(VALUE(TRIM(TelcoData2[[#This Row],[TotalCharges]])),"")</f>
        <v>5206.55</v>
      </c>
      <c r="W6536">
        <f>IF(TelcoData2[[#This Row],[Churn]]="Yes",1,0)</f>
        <v>0</v>
      </c>
      <c r="X6536" t="str">
        <f>IF(TelcoData2[[#This Row],[tenure]]&lt;=12,"0-12 Months",
IF(TelcoData2[[#This Row],[tenure]]&lt;=24,"13-24 Months",
IF(TelcoData2[[#This Row],[tenure]]&lt;=36,"25-36 Months",
IF(TelcoData2[[#This Row],[tenure]]&lt;=48,"37-48 Months",
IF(TelcoData2[[#This Row],[tenure]]&lt;=60,"49-60 Months",
"61-72 Months")))))</f>
        <v>49-60 Months</v>
      </c>
    </row>
    <row r="6537" spans="1:24" x14ac:dyDescent="0.3">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s="5">
        <v>3626.1</v>
      </c>
      <c r="U6537" t="s">
        <v>23</v>
      </c>
      <c r="V6537" s="5">
        <f>IFERROR(VALUE(TRIM(TelcoData2[[#This Row],[TotalCharges]])),"")</f>
        <v>3626.1</v>
      </c>
      <c r="W6537">
        <f>IF(TelcoData2[[#This Row],[Churn]]="Yes",1,0)</f>
        <v>1</v>
      </c>
      <c r="X6537" t="str">
        <f>IF(TelcoData2[[#This Row],[tenure]]&lt;=12,"0-12 Months",
IF(TelcoData2[[#This Row],[tenure]]&lt;=24,"13-24 Months",
IF(TelcoData2[[#This Row],[tenure]]&lt;=36,"25-36 Months",
IF(TelcoData2[[#This Row],[tenure]]&lt;=48,"37-48 Months",
IF(TelcoData2[[#This Row],[tenure]]&lt;=60,"49-60 Months",
"61-72 Months")))))</f>
        <v>25-36 Months</v>
      </c>
    </row>
    <row r="6538" spans="1:24" x14ac:dyDescent="0.3">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s="5">
        <v>24.4</v>
      </c>
      <c r="U6538" t="s">
        <v>24</v>
      </c>
      <c r="V6538" s="5">
        <f>IFERROR(VALUE(TRIM(TelcoData2[[#This Row],[TotalCharges]])),"")</f>
        <v>24.4</v>
      </c>
      <c r="W6538">
        <f>IF(TelcoData2[[#This Row],[Churn]]="Yes",1,0)</f>
        <v>0</v>
      </c>
      <c r="X6538" t="str">
        <f>IF(TelcoData2[[#This Row],[tenure]]&lt;=12,"0-12 Months",
IF(TelcoData2[[#This Row],[tenure]]&lt;=24,"13-24 Months",
IF(TelcoData2[[#This Row],[tenure]]&lt;=36,"25-36 Months",
IF(TelcoData2[[#This Row],[tenure]]&lt;=48,"37-48 Months",
IF(TelcoData2[[#This Row],[tenure]]&lt;=60,"49-60 Months",
"61-72 Months")))))</f>
        <v>0-12 Months</v>
      </c>
    </row>
    <row r="6539" spans="1:24" x14ac:dyDescent="0.3">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s="5">
        <v>7968.85</v>
      </c>
      <c r="U6539" t="s">
        <v>23</v>
      </c>
      <c r="V6539" s="5">
        <f>IFERROR(VALUE(TRIM(TelcoData2[[#This Row],[TotalCharges]])),"")</f>
        <v>7968.85</v>
      </c>
      <c r="W6539">
        <f>IF(TelcoData2[[#This Row],[Churn]]="Yes",1,0)</f>
        <v>1</v>
      </c>
      <c r="X6539" t="str">
        <f>IF(TelcoData2[[#This Row],[tenure]]&lt;=12,"0-12 Months",
IF(TelcoData2[[#This Row],[tenure]]&lt;=24,"13-24 Months",
IF(TelcoData2[[#This Row],[tenure]]&lt;=36,"25-36 Months",
IF(TelcoData2[[#This Row],[tenure]]&lt;=48,"37-48 Months",
IF(TelcoData2[[#This Row],[tenure]]&lt;=60,"49-60 Months",
"61-72 Months")))))</f>
        <v>61-72 Months</v>
      </c>
    </row>
    <row r="6540" spans="1:24" x14ac:dyDescent="0.3">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s="5">
        <v>152.44999999999999</v>
      </c>
      <c r="U6540" t="s">
        <v>23</v>
      </c>
      <c r="V6540" s="5">
        <f>IFERROR(VALUE(TRIM(TelcoData2[[#This Row],[TotalCharges]])),"")</f>
        <v>152.44999999999999</v>
      </c>
      <c r="W6540">
        <f>IF(TelcoData2[[#This Row],[Churn]]="Yes",1,0)</f>
        <v>1</v>
      </c>
      <c r="X6540" t="str">
        <f>IF(TelcoData2[[#This Row],[tenure]]&lt;=12,"0-12 Months",
IF(TelcoData2[[#This Row],[tenure]]&lt;=24,"13-24 Months",
IF(TelcoData2[[#This Row],[tenure]]&lt;=36,"25-36 Months",
IF(TelcoData2[[#This Row],[tenure]]&lt;=48,"37-48 Months",
IF(TelcoData2[[#This Row],[tenure]]&lt;=60,"49-60 Months",
"61-72 Months")))))</f>
        <v>0-12 Months</v>
      </c>
    </row>
    <row r="6541" spans="1:24" x14ac:dyDescent="0.3">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s="5">
        <v>1959.5</v>
      </c>
      <c r="U6541" t="s">
        <v>24</v>
      </c>
      <c r="V6541" s="5">
        <f>IFERROR(VALUE(TRIM(TelcoData2[[#This Row],[TotalCharges]])),"")</f>
        <v>1959.5</v>
      </c>
      <c r="W6541">
        <f>IF(TelcoData2[[#This Row],[Churn]]="Yes",1,0)</f>
        <v>0</v>
      </c>
      <c r="X6541" t="str">
        <f>IF(TelcoData2[[#This Row],[tenure]]&lt;=12,"0-12 Months",
IF(TelcoData2[[#This Row],[tenure]]&lt;=24,"13-24 Months",
IF(TelcoData2[[#This Row],[tenure]]&lt;=36,"25-36 Months",
IF(TelcoData2[[#This Row],[tenure]]&lt;=48,"37-48 Months",
IF(TelcoData2[[#This Row],[tenure]]&lt;=60,"49-60 Months",
"61-72 Months")))))</f>
        <v>25-36 Months</v>
      </c>
    </row>
    <row r="6542" spans="1:24" x14ac:dyDescent="0.3">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s="5">
        <v>2053.0500000000002</v>
      </c>
      <c r="U6542" t="s">
        <v>24</v>
      </c>
      <c r="V6542" s="5">
        <f>IFERROR(VALUE(TRIM(TelcoData2[[#This Row],[TotalCharges]])),"")</f>
        <v>2053.0500000000002</v>
      </c>
      <c r="W6542">
        <f>IF(TelcoData2[[#This Row],[Churn]]="Yes",1,0)</f>
        <v>0</v>
      </c>
      <c r="X6542" t="str">
        <f>IF(TelcoData2[[#This Row],[tenure]]&lt;=12,"0-12 Months",
IF(TelcoData2[[#This Row],[tenure]]&lt;=24,"13-24 Months",
IF(TelcoData2[[#This Row],[tenure]]&lt;=36,"25-36 Months",
IF(TelcoData2[[#This Row],[tenure]]&lt;=48,"37-48 Months",
IF(TelcoData2[[#This Row],[tenure]]&lt;=60,"49-60 Months",
"61-72 Months")))))</f>
        <v>25-36 Months</v>
      </c>
    </row>
    <row r="6543" spans="1:24" x14ac:dyDescent="0.3">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s="5">
        <v>398.55</v>
      </c>
      <c r="U6543" t="s">
        <v>24</v>
      </c>
      <c r="V6543" s="5">
        <f>IFERROR(VALUE(TRIM(TelcoData2[[#This Row],[TotalCharges]])),"")</f>
        <v>398.55</v>
      </c>
      <c r="W6543">
        <f>IF(TelcoData2[[#This Row],[Churn]]="Yes",1,0)</f>
        <v>0</v>
      </c>
      <c r="X6543" t="str">
        <f>IF(TelcoData2[[#This Row],[tenure]]&lt;=12,"0-12 Months",
IF(TelcoData2[[#This Row],[tenure]]&lt;=24,"13-24 Months",
IF(TelcoData2[[#This Row],[tenure]]&lt;=36,"25-36 Months",
IF(TelcoData2[[#This Row],[tenure]]&lt;=48,"37-48 Months",
IF(TelcoData2[[#This Row],[tenure]]&lt;=60,"49-60 Months",
"61-72 Months")))))</f>
        <v>13-24 Months</v>
      </c>
    </row>
    <row r="6544" spans="1:24" x14ac:dyDescent="0.3">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s="5">
        <v>1130.8499999999999</v>
      </c>
      <c r="U6544" t="s">
        <v>23</v>
      </c>
      <c r="V6544" s="5">
        <f>IFERROR(VALUE(TRIM(TelcoData2[[#This Row],[TotalCharges]])),"")</f>
        <v>1130.8499999999999</v>
      </c>
      <c r="W6544">
        <f>IF(TelcoData2[[#This Row],[Churn]]="Yes",1,0)</f>
        <v>1</v>
      </c>
      <c r="X6544" t="str">
        <f>IF(TelcoData2[[#This Row],[tenure]]&lt;=12,"0-12 Months",
IF(TelcoData2[[#This Row],[tenure]]&lt;=24,"13-24 Months",
IF(TelcoData2[[#This Row],[tenure]]&lt;=36,"25-36 Months",
IF(TelcoData2[[#This Row],[tenure]]&lt;=48,"37-48 Months",
IF(TelcoData2[[#This Row],[tenure]]&lt;=60,"49-60 Months",
"61-72 Months")))))</f>
        <v>13-24 Months</v>
      </c>
    </row>
    <row r="6545" spans="1:24" x14ac:dyDescent="0.3">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s="5">
        <v>3425.35</v>
      </c>
      <c r="U6545" t="s">
        <v>24</v>
      </c>
      <c r="V6545" s="5">
        <f>IFERROR(VALUE(TRIM(TelcoData2[[#This Row],[TotalCharges]])),"")</f>
        <v>3425.35</v>
      </c>
      <c r="W6545">
        <f>IF(TelcoData2[[#This Row],[Churn]]="Yes",1,0)</f>
        <v>0</v>
      </c>
      <c r="X6545" t="str">
        <f>IF(TelcoData2[[#This Row],[tenure]]&lt;=12,"0-12 Months",
IF(TelcoData2[[#This Row],[tenure]]&lt;=24,"13-24 Months",
IF(TelcoData2[[#This Row],[tenure]]&lt;=36,"25-36 Months",
IF(TelcoData2[[#This Row],[tenure]]&lt;=48,"37-48 Months",
IF(TelcoData2[[#This Row],[tenure]]&lt;=60,"49-60 Months",
"61-72 Months")))))</f>
        <v>61-72 Months</v>
      </c>
    </row>
    <row r="6546" spans="1:24" x14ac:dyDescent="0.3">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s="5">
        <v>4323.45</v>
      </c>
      <c r="U6546" t="s">
        <v>23</v>
      </c>
      <c r="V6546" s="5">
        <f>IFERROR(VALUE(TRIM(TelcoData2[[#This Row],[TotalCharges]])),"")</f>
        <v>4323.45</v>
      </c>
      <c r="W6546">
        <f>IF(TelcoData2[[#This Row],[Churn]]="Yes",1,0)</f>
        <v>1</v>
      </c>
      <c r="X6546" t="str">
        <f>IF(TelcoData2[[#This Row],[tenure]]&lt;=12,"0-12 Months",
IF(TelcoData2[[#This Row],[tenure]]&lt;=24,"13-24 Months",
IF(TelcoData2[[#This Row],[tenure]]&lt;=36,"25-36 Months",
IF(TelcoData2[[#This Row],[tenure]]&lt;=48,"37-48 Months",
IF(TelcoData2[[#This Row],[tenure]]&lt;=60,"49-60 Months",
"61-72 Months")))))</f>
        <v>37-48 Months</v>
      </c>
    </row>
    <row r="6547" spans="1:24" x14ac:dyDescent="0.3">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s="5">
        <v>703.55</v>
      </c>
      <c r="U6547" t="s">
        <v>23</v>
      </c>
      <c r="V6547" s="5">
        <f>IFERROR(VALUE(TRIM(TelcoData2[[#This Row],[TotalCharges]])),"")</f>
        <v>703.55</v>
      </c>
      <c r="W6547">
        <f>IF(TelcoData2[[#This Row],[Churn]]="Yes",1,0)</f>
        <v>1</v>
      </c>
      <c r="X6547" t="str">
        <f>IF(TelcoData2[[#This Row],[tenure]]&lt;=12,"0-12 Months",
IF(TelcoData2[[#This Row],[tenure]]&lt;=24,"13-24 Months",
IF(TelcoData2[[#This Row],[tenure]]&lt;=36,"25-36 Months",
IF(TelcoData2[[#This Row],[tenure]]&lt;=48,"37-48 Months",
IF(TelcoData2[[#This Row],[tenure]]&lt;=60,"49-60 Months",
"61-72 Months")))))</f>
        <v>0-12 Months</v>
      </c>
    </row>
    <row r="6548" spans="1:24" x14ac:dyDescent="0.3">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s="5">
        <v>1275.7</v>
      </c>
      <c r="U6548" t="s">
        <v>24</v>
      </c>
      <c r="V6548" s="5">
        <f>IFERROR(VALUE(TRIM(TelcoData2[[#This Row],[TotalCharges]])),"")</f>
        <v>1275.7</v>
      </c>
      <c r="W6548">
        <f>IF(TelcoData2[[#This Row],[Churn]]="Yes",1,0)</f>
        <v>0</v>
      </c>
      <c r="X6548" t="str">
        <f>IF(TelcoData2[[#This Row],[tenure]]&lt;=12,"0-12 Months",
IF(TelcoData2[[#This Row],[tenure]]&lt;=24,"13-24 Months",
IF(TelcoData2[[#This Row],[tenure]]&lt;=36,"25-36 Months",
IF(TelcoData2[[#This Row],[tenure]]&lt;=48,"37-48 Months",
IF(TelcoData2[[#This Row],[tenure]]&lt;=60,"49-60 Months",
"61-72 Months")))))</f>
        <v>13-24 Months</v>
      </c>
    </row>
    <row r="6549" spans="1:24" x14ac:dyDescent="0.3">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s="5">
        <v>2965.75</v>
      </c>
      <c r="U6549" t="s">
        <v>24</v>
      </c>
      <c r="V6549" s="5">
        <f>IFERROR(VALUE(TRIM(TelcoData2[[#This Row],[TotalCharges]])),"")</f>
        <v>2965.75</v>
      </c>
      <c r="W6549">
        <f>IF(TelcoData2[[#This Row],[Churn]]="Yes",1,0)</f>
        <v>0</v>
      </c>
      <c r="X6549" t="str">
        <f>IF(TelcoData2[[#This Row],[tenure]]&lt;=12,"0-12 Months",
IF(TelcoData2[[#This Row],[tenure]]&lt;=24,"13-24 Months",
IF(TelcoData2[[#This Row],[tenure]]&lt;=36,"25-36 Months",
IF(TelcoData2[[#This Row],[tenure]]&lt;=48,"37-48 Months",
IF(TelcoData2[[#This Row],[tenure]]&lt;=60,"49-60 Months",
"61-72 Months")))))</f>
        <v>61-72 Months</v>
      </c>
    </row>
    <row r="6550" spans="1:24" x14ac:dyDescent="0.3">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s="5">
        <v>1647</v>
      </c>
      <c r="U6550" t="s">
        <v>24</v>
      </c>
      <c r="V6550" s="5">
        <f>IFERROR(VALUE(TRIM(TelcoData2[[#This Row],[TotalCharges]])),"")</f>
        <v>1647</v>
      </c>
      <c r="W6550">
        <f>IF(TelcoData2[[#This Row],[Churn]]="Yes",1,0)</f>
        <v>0</v>
      </c>
      <c r="X6550" t="str">
        <f>IF(TelcoData2[[#This Row],[tenure]]&lt;=12,"0-12 Months",
IF(TelcoData2[[#This Row],[tenure]]&lt;=24,"13-24 Months",
IF(TelcoData2[[#This Row],[tenure]]&lt;=36,"25-36 Months",
IF(TelcoData2[[#This Row],[tenure]]&lt;=48,"37-48 Months",
IF(TelcoData2[[#This Row],[tenure]]&lt;=60,"49-60 Months",
"61-72 Months")))))</f>
        <v>25-36 Months</v>
      </c>
    </row>
    <row r="6551" spans="1:24" x14ac:dyDescent="0.3">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s="5">
        <v>56.25</v>
      </c>
      <c r="U6551" t="s">
        <v>23</v>
      </c>
      <c r="V6551" s="5">
        <f>IFERROR(VALUE(TRIM(TelcoData2[[#This Row],[TotalCharges]])),"")</f>
        <v>56.25</v>
      </c>
      <c r="W6551">
        <f>IF(TelcoData2[[#This Row],[Churn]]="Yes",1,0)</f>
        <v>1</v>
      </c>
      <c r="X6551" t="str">
        <f>IF(TelcoData2[[#This Row],[tenure]]&lt;=12,"0-12 Months",
IF(TelcoData2[[#This Row],[tenure]]&lt;=24,"13-24 Months",
IF(TelcoData2[[#This Row],[tenure]]&lt;=36,"25-36 Months",
IF(TelcoData2[[#This Row],[tenure]]&lt;=48,"37-48 Months",
IF(TelcoData2[[#This Row],[tenure]]&lt;=60,"49-60 Months",
"61-72 Months")))))</f>
        <v>0-12 Months</v>
      </c>
    </row>
    <row r="6552" spans="1:24" x14ac:dyDescent="0.3">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s="5">
        <v>2249.9499999999998</v>
      </c>
      <c r="U6552" t="s">
        <v>23</v>
      </c>
      <c r="V6552" s="5">
        <f>IFERROR(VALUE(TRIM(TelcoData2[[#This Row],[TotalCharges]])),"")</f>
        <v>2249.9499999999998</v>
      </c>
      <c r="W6552">
        <f>IF(TelcoData2[[#This Row],[Churn]]="Yes",1,0)</f>
        <v>1</v>
      </c>
      <c r="X6552" t="str">
        <f>IF(TelcoData2[[#This Row],[tenure]]&lt;=12,"0-12 Months",
IF(TelcoData2[[#This Row],[tenure]]&lt;=24,"13-24 Months",
IF(TelcoData2[[#This Row],[tenure]]&lt;=36,"25-36 Months",
IF(TelcoData2[[#This Row],[tenure]]&lt;=48,"37-48 Months",
IF(TelcoData2[[#This Row],[tenure]]&lt;=60,"49-60 Months",
"61-72 Months")))))</f>
        <v>13-24 Months</v>
      </c>
    </row>
    <row r="6553" spans="1:24" x14ac:dyDescent="0.3">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s="5">
        <v>6109.75</v>
      </c>
      <c r="U6553" t="s">
        <v>24</v>
      </c>
      <c r="V6553" s="5">
        <f>IFERROR(VALUE(TRIM(TelcoData2[[#This Row],[TotalCharges]])),"")</f>
        <v>6109.75</v>
      </c>
      <c r="W6553">
        <f>IF(TelcoData2[[#This Row],[Churn]]="Yes",1,0)</f>
        <v>0</v>
      </c>
      <c r="X6553" t="str">
        <f>IF(TelcoData2[[#This Row],[tenure]]&lt;=12,"0-12 Months",
IF(TelcoData2[[#This Row],[tenure]]&lt;=24,"13-24 Months",
IF(TelcoData2[[#This Row],[tenure]]&lt;=36,"25-36 Months",
IF(TelcoData2[[#This Row],[tenure]]&lt;=48,"37-48 Months",
IF(TelcoData2[[#This Row],[tenure]]&lt;=60,"49-60 Months",
"61-72 Months")))))</f>
        <v>61-72 Months</v>
      </c>
    </row>
    <row r="6554" spans="1:24" x14ac:dyDescent="0.3">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s="5">
        <v>159.4</v>
      </c>
      <c r="U6554" t="s">
        <v>23</v>
      </c>
      <c r="V6554" s="5">
        <f>IFERROR(VALUE(TRIM(TelcoData2[[#This Row],[TotalCharges]])),"")</f>
        <v>159.4</v>
      </c>
      <c r="W6554">
        <f>IF(TelcoData2[[#This Row],[Churn]]="Yes",1,0)</f>
        <v>1</v>
      </c>
      <c r="X6554" t="str">
        <f>IF(TelcoData2[[#This Row],[tenure]]&lt;=12,"0-12 Months",
IF(TelcoData2[[#This Row],[tenure]]&lt;=24,"13-24 Months",
IF(TelcoData2[[#This Row],[tenure]]&lt;=36,"25-36 Months",
IF(TelcoData2[[#This Row],[tenure]]&lt;=48,"37-48 Months",
IF(TelcoData2[[#This Row],[tenure]]&lt;=60,"49-60 Months",
"61-72 Months")))))</f>
        <v>0-12 Months</v>
      </c>
    </row>
    <row r="6555" spans="1:24" x14ac:dyDescent="0.3">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s="5">
        <v>3751.15</v>
      </c>
      <c r="U6555" t="s">
        <v>24</v>
      </c>
      <c r="V6555" s="5">
        <f>IFERROR(VALUE(TRIM(TelcoData2[[#This Row],[TotalCharges]])),"")</f>
        <v>3751.15</v>
      </c>
      <c r="W6555">
        <f>IF(TelcoData2[[#This Row],[Churn]]="Yes",1,0)</f>
        <v>0</v>
      </c>
      <c r="X6555" t="str">
        <f>IF(TelcoData2[[#This Row],[tenure]]&lt;=12,"0-12 Months",
IF(TelcoData2[[#This Row],[tenure]]&lt;=24,"13-24 Months",
IF(TelcoData2[[#This Row],[tenure]]&lt;=36,"25-36 Months",
IF(TelcoData2[[#This Row],[tenure]]&lt;=48,"37-48 Months",
IF(TelcoData2[[#This Row],[tenure]]&lt;=60,"49-60 Months",
"61-72 Months")))))</f>
        <v>61-72 Months</v>
      </c>
    </row>
    <row r="6556" spans="1:24" x14ac:dyDescent="0.3">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s="5">
        <v>68.650000000000006</v>
      </c>
      <c r="U6556" t="s">
        <v>23</v>
      </c>
      <c r="V6556" s="5">
        <f>IFERROR(VALUE(TRIM(TelcoData2[[#This Row],[TotalCharges]])),"")</f>
        <v>68.650000000000006</v>
      </c>
      <c r="W6556">
        <f>IF(TelcoData2[[#This Row],[Churn]]="Yes",1,0)</f>
        <v>1</v>
      </c>
      <c r="X6556" t="str">
        <f>IF(TelcoData2[[#This Row],[tenure]]&lt;=12,"0-12 Months",
IF(TelcoData2[[#This Row],[tenure]]&lt;=24,"13-24 Months",
IF(TelcoData2[[#This Row],[tenure]]&lt;=36,"25-36 Months",
IF(TelcoData2[[#This Row],[tenure]]&lt;=48,"37-48 Months",
IF(TelcoData2[[#This Row],[tenure]]&lt;=60,"49-60 Months",
"61-72 Months")))))</f>
        <v>0-12 Months</v>
      </c>
    </row>
    <row r="6557" spans="1:24" x14ac:dyDescent="0.3">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s="5">
        <v>411.25</v>
      </c>
      <c r="U6557" t="s">
        <v>24</v>
      </c>
      <c r="V6557" s="5">
        <f>IFERROR(VALUE(TRIM(TelcoData2[[#This Row],[TotalCharges]])),"")</f>
        <v>411.25</v>
      </c>
      <c r="W6557">
        <f>IF(TelcoData2[[#This Row],[Churn]]="Yes",1,0)</f>
        <v>0</v>
      </c>
      <c r="X6557" t="str">
        <f>IF(TelcoData2[[#This Row],[tenure]]&lt;=12,"0-12 Months",
IF(TelcoData2[[#This Row],[tenure]]&lt;=24,"13-24 Months",
IF(TelcoData2[[#This Row],[tenure]]&lt;=36,"25-36 Months",
IF(TelcoData2[[#This Row],[tenure]]&lt;=48,"37-48 Months",
IF(TelcoData2[[#This Row],[tenure]]&lt;=60,"49-60 Months",
"61-72 Months")))))</f>
        <v>13-24 Months</v>
      </c>
    </row>
    <row r="6558" spans="1:24" x14ac:dyDescent="0.3">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s="5">
        <v>105.5</v>
      </c>
      <c r="U6558" t="s">
        <v>24</v>
      </c>
      <c r="V6558" s="5">
        <f>IFERROR(VALUE(TRIM(TelcoData2[[#This Row],[TotalCharges]])),"")</f>
        <v>105.5</v>
      </c>
      <c r="W6558">
        <f>IF(TelcoData2[[#This Row],[Churn]]="Yes",1,0)</f>
        <v>0</v>
      </c>
      <c r="X6558" t="str">
        <f>IF(TelcoData2[[#This Row],[tenure]]&lt;=12,"0-12 Months",
IF(TelcoData2[[#This Row],[tenure]]&lt;=24,"13-24 Months",
IF(TelcoData2[[#This Row],[tenure]]&lt;=36,"25-36 Months",
IF(TelcoData2[[#This Row],[tenure]]&lt;=48,"37-48 Months",
IF(TelcoData2[[#This Row],[tenure]]&lt;=60,"49-60 Months",
"61-72 Months")))))</f>
        <v>0-12 Months</v>
      </c>
    </row>
    <row r="6559" spans="1:24" x14ac:dyDescent="0.3">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s="5">
        <v>3320.6</v>
      </c>
      <c r="U6559" t="s">
        <v>24</v>
      </c>
      <c r="V6559" s="5">
        <f>IFERROR(VALUE(TRIM(TelcoData2[[#This Row],[TotalCharges]])),"")</f>
        <v>3320.6</v>
      </c>
      <c r="W6559">
        <f>IF(TelcoData2[[#This Row],[Churn]]="Yes",1,0)</f>
        <v>0</v>
      </c>
      <c r="X6559" t="str">
        <f>IF(TelcoData2[[#This Row],[tenure]]&lt;=12,"0-12 Months",
IF(TelcoData2[[#This Row],[tenure]]&lt;=24,"13-24 Months",
IF(TelcoData2[[#This Row],[tenure]]&lt;=36,"25-36 Months",
IF(TelcoData2[[#This Row],[tenure]]&lt;=48,"37-48 Months",
IF(TelcoData2[[#This Row],[tenure]]&lt;=60,"49-60 Months",
"61-72 Months")))))</f>
        <v>25-36 Months</v>
      </c>
    </row>
    <row r="6560" spans="1:24" x14ac:dyDescent="0.3">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s="5">
        <v>327.45</v>
      </c>
      <c r="U6560" t="s">
        <v>23</v>
      </c>
      <c r="V6560" s="5">
        <f>IFERROR(VALUE(TRIM(TelcoData2[[#This Row],[TotalCharges]])),"")</f>
        <v>327.45</v>
      </c>
      <c r="W6560">
        <f>IF(TelcoData2[[#This Row],[Churn]]="Yes",1,0)</f>
        <v>1</v>
      </c>
      <c r="X6560" t="str">
        <f>IF(TelcoData2[[#This Row],[tenure]]&lt;=12,"0-12 Months",
IF(TelcoData2[[#This Row],[tenure]]&lt;=24,"13-24 Months",
IF(TelcoData2[[#This Row],[tenure]]&lt;=36,"25-36 Months",
IF(TelcoData2[[#This Row],[tenure]]&lt;=48,"37-48 Months",
IF(TelcoData2[[#This Row],[tenure]]&lt;=60,"49-60 Months",
"61-72 Months")))))</f>
        <v>13-24 Months</v>
      </c>
    </row>
    <row r="6561" spans="1:24" x14ac:dyDescent="0.3">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s="5">
        <v>5669.5</v>
      </c>
      <c r="U6561" t="s">
        <v>24</v>
      </c>
      <c r="V6561" s="5">
        <f>IFERROR(VALUE(TRIM(TelcoData2[[#This Row],[TotalCharges]])),"")</f>
        <v>5669.5</v>
      </c>
      <c r="W6561">
        <f>IF(TelcoData2[[#This Row],[Churn]]="Yes",1,0)</f>
        <v>0</v>
      </c>
      <c r="X6561" t="str">
        <f>IF(TelcoData2[[#This Row],[tenure]]&lt;=12,"0-12 Months",
IF(TelcoData2[[#This Row],[tenure]]&lt;=24,"13-24 Months",
IF(TelcoData2[[#This Row],[tenure]]&lt;=36,"25-36 Months",
IF(TelcoData2[[#This Row],[tenure]]&lt;=48,"37-48 Months",
IF(TelcoData2[[#This Row],[tenure]]&lt;=60,"49-60 Months",
"61-72 Months")))))</f>
        <v>49-60 Months</v>
      </c>
    </row>
    <row r="6562" spans="1:24" x14ac:dyDescent="0.3">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s="5">
        <v>465.45</v>
      </c>
      <c r="U6562" t="s">
        <v>24</v>
      </c>
      <c r="V6562" s="5">
        <f>IFERROR(VALUE(TRIM(TelcoData2[[#This Row],[TotalCharges]])),"")</f>
        <v>465.45</v>
      </c>
      <c r="W6562">
        <f>IF(TelcoData2[[#This Row],[Churn]]="Yes",1,0)</f>
        <v>0</v>
      </c>
      <c r="X6562" t="str">
        <f>IF(TelcoData2[[#This Row],[tenure]]&lt;=12,"0-12 Months",
IF(TelcoData2[[#This Row],[tenure]]&lt;=24,"13-24 Months",
IF(TelcoData2[[#This Row],[tenure]]&lt;=36,"25-36 Months",
IF(TelcoData2[[#This Row],[tenure]]&lt;=48,"37-48 Months",
IF(TelcoData2[[#This Row],[tenure]]&lt;=60,"49-60 Months",
"61-72 Months")))))</f>
        <v>13-24 Months</v>
      </c>
    </row>
    <row r="6563" spans="1:24" x14ac:dyDescent="0.3">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s="5">
        <v>704.3</v>
      </c>
      <c r="U6563" t="s">
        <v>24</v>
      </c>
      <c r="V6563" s="5">
        <f>IFERROR(VALUE(TRIM(TelcoData2[[#This Row],[TotalCharges]])),"")</f>
        <v>704.3</v>
      </c>
      <c r="W6563">
        <f>IF(TelcoData2[[#This Row],[Churn]]="Yes",1,0)</f>
        <v>0</v>
      </c>
      <c r="X6563" t="str">
        <f>IF(TelcoData2[[#This Row],[tenure]]&lt;=12,"0-12 Months",
IF(TelcoData2[[#This Row],[tenure]]&lt;=24,"13-24 Months",
IF(TelcoData2[[#This Row],[tenure]]&lt;=36,"25-36 Months",
IF(TelcoData2[[#This Row],[tenure]]&lt;=48,"37-48 Months",
IF(TelcoData2[[#This Row],[tenure]]&lt;=60,"49-60 Months",
"61-72 Months")))))</f>
        <v>0-12 Months</v>
      </c>
    </row>
    <row r="6564" spans="1:24" x14ac:dyDescent="0.3">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s="5">
        <v>1369.8</v>
      </c>
      <c r="U6564" t="s">
        <v>23</v>
      </c>
      <c r="V6564" s="5">
        <f>IFERROR(VALUE(TRIM(TelcoData2[[#This Row],[TotalCharges]])),"")</f>
        <v>1369.8</v>
      </c>
      <c r="W6564">
        <f>IF(TelcoData2[[#This Row],[Churn]]="Yes",1,0)</f>
        <v>1</v>
      </c>
      <c r="X6564" t="str">
        <f>IF(TelcoData2[[#This Row],[tenure]]&lt;=12,"0-12 Months",
IF(TelcoData2[[#This Row],[tenure]]&lt;=24,"13-24 Months",
IF(TelcoData2[[#This Row],[tenure]]&lt;=36,"25-36 Months",
IF(TelcoData2[[#This Row],[tenure]]&lt;=48,"37-48 Months",
IF(TelcoData2[[#This Row],[tenure]]&lt;=60,"49-60 Months",
"61-72 Months")))))</f>
        <v>13-24 Months</v>
      </c>
    </row>
    <row r="6565" spans="1:24" x14ac:dyDescent="0.3">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s="5">
        <v>1107.25</v>
      </c>
      <c r="U6565" t="s">
        <v>23</v>
      </c>
      <c r="V6565" s="5">
        <f>IFERROR(VALUE(TRIM(TelcoData2[[#This Row],[TotalCharges]])),"")</f>
        <v>1107.25</v>
      </c>
      <c r="W6565">
        <f>IF(TelcoData2[[#This Row],[Churn]]="Yes",1,0)</f>
        <v>1</v>
      </c>
      <c r="X6565" t="str">
        <f>IF(TelcoData2[[#This Row],[tenure]]&lt;=12,"0-12 Months",
IF(TelcoData2[[#This Row],[tenure]]&lt;=24,"13-24 Months",
IF(TelcoData2[[#This Row],[tenure]]&lt;=36,"25-36 Months",
IF(TelcoData2[[#This Row],[tenure]]&lt;=48,"37-48 Months",
IF(TelcoData2[[#This Row],[tenure]]&lt;=60,"49-60 Months",
"61-72 Months")))))</f>
        <v>13-24 Months</v>
      </c>
    </row>
    <row r="6566" spans="1:24" x14ac:dyDescent="0.3">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s="5">
        <v>95.55</v>
      </c>
      <c r="U6566" t="s">
        <v>24</v>
      </c>
      <c r="V6566" s="5">
        <f>IFERROR(VALUE(TRIM(TelcoData2[[#This Row],[TotalCharges]])),"")</f>
        <v>95.55</v>
      </c>
      <c r="W6566">
        <f>IF(TelcoData2[[#This Row],[Churn]]="Yes",1,0)</f>
        <v>0</v>
      </c>
      <c r="X6566" t="str">
        <f>IF(TelcoData2[[#This Row],[tenure]]&lt;=12,"0-12 Months",
IF(TelcoData2[[#This Row],[tenure]]&lt;=24,"13-24 Months",
IF(TelcoData2[[#This Row],[tenure]]&lt;=36,"25-36 Months",
IF(TelcoData2[[#This Row],[tenure]]&lt;=48,"37-48 Months",
IF(TelcoData2[[#This Row],[tenure]]&lt;=60,"49-60 Months",
"61-72 Months")))))</f>
        <v>0-12 Months</v>
      </c>
    </row>
    <row r="6567" spans="1:24" x14ac:dyDescent="0.3">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s="5">
        <v>6375.2</v>
      </c>
      <c r="U6567" t="s">
        <v>24</v>
      </c>
      <c r="V6567" s="5">
        <f>IFERROR(VALUE(TRIM(TelcoData2[[#This Row],[TotalCharges]])),"")</f>
        <v>6375.2</v>
      </c>
      <c r="W6567">
        <f>IF(TelcoData2[[#This Row],[Churn]]="Yes",1,0)</f>
        <v>0</v>
      </c>
      <c r="X6567" t="str">
        <f>IF(TelcoData2[[#This Row],[tenure]]&lt;=12,"0-12 Months",
IF(TelcoData2[[#This Row],[tenure]]&lt;=24,"13-24 Months",
IF(TelcoData2[[#This Row],[tenure]]&lt;=36,"25-36 Months",
IF(TelcoData2[[#This Row],[tenure]]&lt;=48,"37-48 Months",
IF(TelcoData2[[#This Row],[tenure]]&lt;=60,"49-60 Months",
"61-72 Months")))))</f>
        <v>61-72 Months</v>
      </c>
    </row>
    <row r="6568" spans="1:24" x14ac:dyDescent="0.3">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s="5">
        <v>8152.3</v>
      </c>
      <c r="U6568" t="s">
        <v>24</v>
      </c>
      <c r="V6568" s="5">
        <f>IFERROR(VALUE(TRIM(TelcoData2[[#This Row],[TotalCharges]])),"")</f>
        <v>8152.3</v>
      </c>
      <c r="W6568">
        <f>IF(TelcoData2[[#This Row],[Churn]]="Yes",1,0)</f>
        <v>0</v>
      </c>
      <c r="X6568" t="str">
        <f>IF(TelcoData2[[#This Row],[tenure]]&lt;=12,"0-12 Months",
IF(TelcoData2[[#This Row],[tenure]]&lt;=24,"13-24 Months",
IF(TelcoData2[[#This Row],[tenure]]&lt;=36,"25-36 Months",
IF(TelcoData2[[#This Row],[tenure]]&lt;=48,"37-48 Months",
IF(TelcoData2[[#This Row],[tenure]]&lt;=60,"49-60 Months",
"61-72 Months")))))</f>
        <v>61-72 Months</v>
      </c>
    </row>
    <row r="6569" spans="1:24" x14ac:dyDescent="0.3">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s="5">
        <v>1566.75</v>
      </c>
      <c r="U6569" t="s">
        <v>24</v>
      </c>
      <c r="V6569" s="5">
        <f>IFERROR(VALUE(TRIM(TelcoData2[[#This Row],[TotalCharges]])),"")</f>
        <v>1566.75</v>
      </c>
      <c r="W6569">
        <f>IF(TelcoData2[[#This Row],[Churn]]="Yes",1,0)</f>
        <v>0</v>
      </c>
      <c r="X6569" t="str">
        <f>IF(TelcoData2[[#This Row],[tenure]]&lt;=12,"0-12 Months",
IF(TelcoData2[[#This Row],[tenure]]&lt;=24,"13-24 Months",
IF(TelcoData2[[#This Row],[tenure]]&lt;=36,"25-36 Months",
IF(TelcoData2[[#This Row],[tenure]]&lt;=48,"37-48 Months",
IF(TelcoData2[[#This Row],[tenure]]&lt;=60,"49-60 Months",
"61-72 Months")))))</f>
        <v>13-24 Months</v>
      </c>
    </row>
    <row r="6570" spans="1:24" x14ac:dyDescent="0.3">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s="5">
        <v>130.25</v>
      </c>
      <c r="U6570" t="s">
        <v>24</v>
      </c>
      <c r="V6570" s="5">
        <f>IFERROR(VALUE(TRIM(TelcoData2[[#This Row],[TotalCharges]])),"")</f>
        <v>130.25</v>
      </c>
      <c r="W6570">
        <f>IF(TelcoData2[[#This Row],[Churn]]="Yes",1,0)</f>
        <v>0</v>
      </c>
      <c r="X6570" t="str">
        <f>IF(TelcoData2[[#This Row],[tenure]]&lt;=12,"0-12 Months",
IF(TelcoData2[[#This Row],[tenure]]&lt;=24,"13-24 Months",
IF(TelcoData2[[#This Row],[tenure]]&lt;=36,"25-36 Months",
IF(TelcoData2[[#This Row],[tenure]]&lt;=48,"37-48 Months",
IF(TelcoData2[[#This Row],[tenure]]&lt;=60,"49-60 Months",
"61-72 Months")))))</f>
        <v>0-12 Months</v>
      </c>
    </row>
    <row r="6571" spans="1:24" x14ac:dyDescent="0.3">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s="5">
        <v>162.15</v>
      </c>
      <c r="U6571" t="s">
        <v>24</v>
      </c>
      <c r="V6571" s="5">
        <f>IFERROR(VALUE(TRIM(TelcoData2[[#This Row],[TotalCharges]])),"")</f>
        <v>162.15</v>
      </c>
      <c r="W6571">
        <f>IF(TelcoData2[[#This Row],[Churn]]="Yes",1,0)</f>
        <v>0</v>
      </c>
      <c r="X6571" t="str">
        <f>IF(TelcoData2[[#This Row],[tenure]]&lt;=12,"0-12 Months",
IF(TelcoData2[[#This Row],[tenure]]&lt;=24,"13-24 Months",
IF(TelcoData2[[#This Row],[tenure]]&lt;=36,"25-36 Months",
IF(TelcoData2[[#This Row],[tenure]]&lt;=48,"37-48 Months",
IF(TelcoData2[[#This Row],[tenure]]&lt;=60,"49-60 Months",
"61-72 Months")))))</f>
        <v>0-12 Months</v>
      </c>
    </row>
    <row r="6572" spans="1:24" x14ac:dyDescent="0.3">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s="5">
        <v>110.05</v>
      </c>
      <c r="U6572" t="s">
        <v>24</v>
      </c>
      <c r="V6572" s="5">
        <f>IFERROR(VALUE(TRIM(TelcoData2[[#This Row],[TotalCharges]])),"")</f>
        <v>110.05</v>
      </c>
      <c r="W6572">
        <f>IF(TelcoData2[[#This Row],[Churn]]="Yes",1,0)</f>
        <v>0</v>
      </c>
      <c r="X6572" t="str">
        <f>IF(TelcoData2[[#This Row],[tenure]]&lt;=12,"0-12 Months",
IF(TelcoData2[[#This Row],[tenure]]&lt;=24,"13-24 Months",
IF(TelcoData2[[#This Row],[tenure]]&lt;=36,"25-36 Months",
IF(TelcoData2[[#This Row],[tenure]]&lt;=48,"37-48 Months",
IF(TelcoData2[[#This Row],[tenure]]&lt;=60,"49-60 Months",
"61-72 Months")))))</f>
        <v>0-12 Months</v>
      </c>
    </row>
    <row r="6573" spans="1:24" x14ac:dyDescent="0.3">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s="5">
        <v>1885.15</v>
      </c>
      <c r="U6573" t="s">
        <v>24</v>
      </c>
      <c r="V6573" s="5">
        <f>IFERROR(VALUE(TRIM(TelcoData2[[#This Row],[TotalCharges]])),"")</f>
        <v>1885.15</v>
      </c>
      <c r="W6573">
        <f>IF(TelcoData2[[#This Row],[Churn]]="Yes",1,0)</f>
        <v>0</v>
      </c>
      <c r="X6573" t="str">
        <f>IF(TelcoData2[[#This Row],[tenure]]&lt;=12,"0-12 Months",
IF(TelcoData2[[#This Row],[tenure]]&lt;=24,"13-24 Months",
IF(TelcoData2[[#This Row],[tenure]]&lt;=36,"25-36 Months",
IF(TelcoData2[[#This Row],[tenure]]&lt;=48,"37-48 Months",
IF(TelcoData2[[#This Row],[tenure]]&lt;=60,"49-60 Months",
"61-72 Months")))))</f>
        <v>25-36 Months</v>
      </c>
    </row>
    <row r="6574" spans="1:24" x14ac:dyDescent="0.3">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s="5">
        <v>6302.85</v>
      </c>
      <c r="U6574" t="s">
        <v>24</v>
      </c>
      <c r="V6574" s="5">
        <f>IFERROR(VALUE(TRIM(TelcoData2[[#This Row],[TotalCharges]])),"")</f>
        <v>6302.85</v>
      </c>
      <c r="W6574">
        <f>IF(TelcoData2[[#This Row],[Churn]]="Yes",1,0)</f>
        <v>0</v>
      </c>
      <c r="X6574" t="str">
        <f>IF(TelcoData2[[#This Row],[tenure]]&lt;=12,"0-12 Months",
IF(TelcoData2[[#This Row],[tenure]]&lt;=24,"13-24 Months",
IF(TelcoData2[[#This Row],[tenure]]&lt;=36,"25-36 Months",
IF(TelcoData2[[#This Row],[tenure]]&lt;=48,"37-48 Months",
IF(TelcoData2[[#This Row],[tenure]]&lt;=60,"49-60 Months",
"61-72 Months")))))</f>
        <v>61-72 Months</v>
      </c>
    </row>
    <row r="6575" spans="1:24" x14ac:dyDescent="0.3">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s="5">
        <v>2264.5</v>
      </c>
      <c r="U6575" t="s">
        <v>24</v>
      </c>
      <c r="V6575" s="5">
        <f>IFERROR(VALUE(TRIM(TelcoData2[[#This Row],[TotalCharges]])),"")</f>
        <v>2264.5</v>
      </c>
      <c r="W6575">
        <f>IF(TelcoData2[[#This Row],[Churn]]="Yes",1,0)</f>
        <v>0</v>
      </c>
      <c r="X6575" t="str">
        <f>IF(TelcoData2[[#This Row],[tenure]]&lt;=12,"0-12 Months",
IF(TelcoData2[[#This Row],[tenure]]&lt;=24,"13-24 Months",
IF(TelcoData2[[#This Row],[tenure]]&lt;=36,"25-36 Months",
IF(TelcoData2[[#This Row],[tenure]]&lt;=48,"37-48 Months",
IF(TelcoData2[[#This Row],[tenure]]&lt;=60,"49-60 Months",
"61-72 Months")))))</f>
        <v>37-48 Months</v>
      </c>
    </row>
    <row r="6576" spans="1:24" x14ac:dyDescent="0.3">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s="5">
        <v>816.8</v>
      </c>
      <c r="U6576" t="s">
        <v>24</v>
      </c>
      <c r="V6576" s="5">
        <f>IFERROR(VALUE(TRIM(TelcoData2[[#This Row],[TotalCharges]])),"")</f>
        <v>816.8</v>
      </c>
      <c r="W6576">
        <f>IF(TelcoData2[[#This Row],[Churn]]="Yes",1,0)</f>
        <v>0</v>
      </c>
      <c r="X6576" t="str">
        <f>IF(TelcoData2[[#This Row],[tenure]]&lt;=12,"0-12 Months",
IF(TelcoData2[[#This Row],[tenure]]&lt;=24,"13-24 Months",
IF(TelcoData2[[#This Row],[tenure]]&lt;=36,"25-36 Months",
IF(TelcoData2[[#This Row],[tenure]]&lt;=48,"37-48 Months",
IF(TelcoData2[[#This Row],[tenure]]&lt;=60,"49-60 Months",
"61-72 Months")))))</f>
        <v>0-12 Months</v>
      </c>
    </row>
    <row r="6577" spans="1:24" x14ac:dyDescent="0.3">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s="5">
        <v>1253.5</v>
      </c>
      <c r="U6577" t="s">
        <v>24</v>
      </c>
      <c r="V6577" s="5">
        <f>IFERROR(VALUE(TRIM(TelcoData2[[#This Row],[TotalCharges]])),"")</f>
        <v>1253.5</v>
      </c>
      <c r="W6577">
        <f>IF(TelcoData2[[#This Row],[Churn]]="Yes",1,0)</f>
        <v>0</v>
      </c>
      <c r="X6577" t="str">
        <f>IF(TelcoData2[[#This Row],[tenure]]&lt;=12,"0-12 Months",
IF(TelcoData2[[#This Row],[tenure]]&lt;=24,"13-24 Months",
IF(TelcoData2[[#This Row],[tenure]]&lt;=36,"25-36 Months",
IF(TelcoData2[[#This Row],[tenure]]&lt;=48,"37-48 Months",
IF(TelcoData2[[#This Row],[tenure]]&lt;=60,"49-60 Months",
"61-72 Months")))))</f>
        <v>13-24 Months</v>
      </c>
    </row>
    <row r="6578" spans="1:24" x14ac:dyDescent="0.3">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s="5">
        <v>41.2</v>
      </c>
      <c r="U6578" t="s">
        <v>24</v>
      </c>
      <c r="V6578" s="5">
        <f>IFERROR(VALUE(TRIM(TelcoData2[[#This Row],[TotalCharges]])),"")</f>
        <v>41.2</v>
      </c>
      <c r="W6578">
        <f>IF(TelcoData2[[#This Row],[Churn]]="Yes",1,0)</f>
        <v>0</v>
      </c>
      <c r="X6578" t="str">
        <f>IF(TelcoData2[[#This Row],[tenure]]&lt;=12,"0-12 Months",
IF(TelcoData2[[#This Row],[tenure]]&lt;=24,"13-24 Months",
IF(TelcoData2[[#This Row],[tenure]]&lt;=36,"25-36 Months",
IF(TelcoData2[[#This Row],[tenure]]&lt;=48,"37-48 Months",
IF(TelcoData2[[#This Row],[tenure]]&lt;=60,"49-60 Months",
"61-72 Months")))))</f>
        <v>0-12 Months</v>
      </c>
    </row>
    <row r="6579" spans="1:24" x14ac:dyDescent="0.3">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s="5">
        <v>5265.55</v>
      </c>
      <c r="U6579" t="s">
        <v>24</v>
      </c>
      <c r="V6579" s="5">
        <f>IFERROR(VALUE(TRIM(TelcoData2[[#This Row],[TotalCharges]])),"")</f>
        <v>5265.55</v>
      </c>
      <c r="W6579">
        <f>IF(TelcoData2[[#This Row],[Churn]]="Yes",1,0)</f>
        <v>0</v>
      </c>
      <c r="X6579" t="str">
        <f>IF(TelcoData2[[#This Row],[tenure]]&lt;=12,"0-12 Months",
IF(TelcoData2[[#This Row],[tenure]]&lt;=24,"13-24 Months",
IF(TelcoData2[[#This Row],[tenure]]&lt;=36,"25-36 Months",
IF(TelcoData2[[#This Row],[tenure]]&lt;=48,"37-48 Months",
IF(TelcoData2[[#This Row],[tenure]]&lt;=60,"49-60 Months",
"61-72 Months")))))</f>
        <v>61-72 Months</v>
      </c>
    </row>
    <row r="6580" spans="1:24" x14ac:dyDescent="0.3">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s="5">
        <v>693.3</v>
      </c>
      <c r="U6580" t="s">
        <v>24</v>
      </c>
      <c r="V6580" s="5">
        <f>IFERROR(VALUE(TRIM(TelcoData2[[#This Row],[TotalCharges]])),"")</f>
        <v>693.3</v>
      </c>
      <c r="W6580">
        <f>IF(TelcoData2[[#This Row],[Churn]]="Yes",1,0)</f>
        <v>0</v>
      </c>
      <c r="X6580" t="str">
        <f>IF(TelcoData2[[#This Row],[tenure]]&lt;=12,"0-12 Months",
IF(TelcoData2[[#This Row],[tenure]]&lt;=24,"13-24 Months",
IF(TelcoData2[[#This Row],[tenure]]&lt;=36,"25-36 Months",
IF(TelcoData2[[#This Row],[tenure]]&lt;=48,"37-48 Months",
IF(TelcoData2[[#This Row],[tenure]]&lt;=60,"49-60 Months",
"61-72 Months")))))</f>
        <v>0-12 Months</v>
      </c>
    </row>
    <row r="6581" spans="1:24" x14ac:dyDescent="0.3">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s="5">
        <v>5997.1</v>
      </c>
      <c r="U6581" t="s">
        <v>24</v>
      </c>
      <c r="V6581" s="5">
        <f>IFERROR(VALUE(TRIM(TelcoData2[[#This Row],[TotalCharges]])),"")</f>
        <v>5997.1</v>
      </c>
      <c r="W6581">
        <f>IF(TelcoData2[[#This Row],[Churn]]="Yes",1,0)</f>
        <v>0</v>
      </c>
      <c r="X6581" t="str">
        <f>IF(TelcoData2[[#This Row],[tenure]]&lt;=12,"0-12 Months",
IF(TelcoData2[[#This Row],[tenure]]&lt;=24,"13-24 Months",
IF(TelcoData2[[#This Row],[tenure]]&lt;=36,"25-36 Months",
IF(TelcoData2[[#This Row],[tenure]]&lt;=48,"37-48 Months",
IF(TelcoData2[[#This Row],[tenure]]&lt;=60,"49-60 Months",
"61-72 Months")))))</f>
        <v>61-72 Months</v>
      </c>
    </row>
    <row r="6582" spans="1:24" x14ac:dyDescent="0.3">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s="5">
        <v>3824.2</v>
      </c>
      <c r="U6582" t="s">
        <v>24</v>
      </c>
      <c r="V6582" s="5">
        <f>IFERROR(VALUE(TRIM(TelcoData2[[#This Row],[TotalCharges]])),"")</f>
        <v>3824.2</v>
      </c>
      <c r="W6582">
        <f>IF(TelcoData2[[#This Row],[Churn]]="Yes",1,0)</f>
        <v>0</v>
      </c>
      <c r="X6582" t="str">
        <f>IF(TelcoData2[[#This Row],[tenure]]&lt;=12,"0-12 Months",
IF(TelcoData2[[#This Row],[tenure]]&lt;=24,"13-24 Months",
IF(TelcoData2[[#This Row],[tenure]]&lt;=36,"25-36 Months",
IF(TelcoData2[[#This Row],[tenure]]&lt;=48,"37-48 Months",
IF(TelcoData2[[#This Row],[tenure]]&lt;=60,"49-60 Months",
"61-72 Months")))))</f>
        <v>49-60 Months</v>
      </c>
    </row>
    <row r="6583" spans="1:24" x14ac:dyDescent="0.3">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s="5">
        <v>3886.05</v>
      </c>
      <c r="U6583" t="s">
        <v>24</v>
      </c>
      <c r="V6583" s="5">
        <f>IFERROR(VALUE(TRIM(TelcoData2[[#This Row],[TotalCharges]])),"")</f>
        <v>3886.05</v>
      </c>
      <c r="W6583">
        <f>IF(TelcoData2[[#This Row],[Churn]]="Yes",1,0)</f>
        <v>0</v>
      </c>
      <c r="X6583" t="str">
        <f>IF(TelcoData2[[#This Row],[tenure]]&lt;=12,"0-12 Months",
IF(TelcoData2[[#This Row],[tenure]]&lt;=24,"13-24 Months",
IF(TelcoData2[[#This Row],[tenure]]&lt;=36,"25-36 Months",
IF(TelcoData2[[#This Row],[tenure]]&lt;=48,"37-48 Months",
IF(TelcoData2[[#This Row],[tenure]]&lt;=60,"49-60 Months",
"61-72 Months")))))</f>
        <v>49-60 Months</v>
      </c>
    </row>
    <row r="6584" spans="1:24" x14ac:dyDescent="0.3">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s="5">
        <v>7283.25</v>
      </c>
      <c r="U6584" t="s">
        <v>24</v>
      </c>
      <c r="V6584" s="5">
        <f>IFERROR(VALUE(TRIM(TelcoData2[[#This Row],[TotalCharges]])),"")</f>
        <v>7283.25</v>
      </c>
      <c r="W6584">
        <f>IF(TelcoData2[[#This Row],[Churn]]="Yes",1,0)</f>
        <v>0</v>
      </c>
      <c r="X6584" t="str">
        <f>IF(TelcoData2[[#This Row],[tenure]]&lt;=12,"0-12 Months",
IF(TelcoData2[[#This Row],[tenure]]&lt;=24,"13-24 Months",
IF(TelcoData2[[#This Row],[tenure]]&lt;=36,"25-36 Months",
IF(TelcoData2[[#This Row],[tenure]]&lt;=48,"37-48 Months",
IF(TelcoData2[[#This Row],[tenure]]&lt;=60,"49-60 Months",
"61-72 Months")))))</f>
        <v>61-72 Months</v>
      </c>
    </row>
    <row r="6585" spans="1:24" x14ac:dyDescent="0.3">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s="5">
        <v>412.55</v>
      </c>
      <c r="U6585" t="s">
        <v>24</v>
      </c>
      <c r="V6585" s="5">
        <f>IFERROR(VALUE(TRIM(TelcoData2[[#This Row],[TotalCharges]])),"")</f>
        <v>412.55</v>
      </c>
      <c r="W6585">
        <f>IF(TelcoData2[[#This Row],[Churn]]="Yes",1,0)</f>
        <v>0</v>
      </c>
      <c r="X6585" t="str">
        <f>IF(TelcoData2[[#This Row],[tenure]]&lt;=12,"0-12 Months",
IF(TelcoData2[[#This Row],[tenure]]&lt;=24,"13-24 Months",
IF(TelcoData2[[#This Row],[tenure]]&lt;=36,"25-36 Months",
IF(TelcoData2[[#This Row],[tenure]]&lt;=48,"37-48 Months",
IF(TelcoData2[[#This Row],[tenure]]&lt;=60,"49-60 Months",
"61-72 Months")))))</f>
        <v>13-24 Months</v>
      </c>
    </row>
    <row r="6586" spans="1:24" x14ac:dyDescent="0.3">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s="5">
        <v>1070.25</v>
      </c>
      <c r="U6586" t="s">
        <v>24</v>
      </c>
      <c r="V6586" s="5">
        <f>IFERROR(VALUE(TRIM(TelcoData2[[#This Row],[TotalCharges]])),"")</f>
        <v>1070.25</v>
      </c>
      <c r="W6586">
        <f>IF(TelcoData2[[#This Row],[Churn]]="Yes",1,0)</f>
        <v>0</v>
      </c>
      <c r="X6586" t="str">
        <f>IF(TelcoData2[[#This Row],[tenure]]&lt;=12,"0-12 Months",
IF(TelcoData2[[#This Row],[tenure]]&lt;=24,"13-24 Months",
IF(TelcoData2[[#This Row],[tenure]]&lt;=36,"25-36 Months",
IF(TelcoData2[[#This Row],[tenure]]&lt;=48,"37-48 Months",
IF(TelcoData2[[#This Row],[tenure]]&lt;=60,"49-60 Months",
"61-72 Months")))))</f>
        <v>49-60 Months</v>
      </c>
    </row>
    <row r="6587" spans="1:24" x14ac:dyDescent="0.3">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s="5">
        <v>817.95</v>
      </c>
      <c r="U6587" t="s">
        <v>24</v>
      </c>
      <c r="V6587" s="5">
        <f>IFERROR(VALUE(TRIM(TelcoData2[[#This Row],[TotalCharges]])),"")</f>
        <v>817.95</v>
      </c>
      <c r="W6587">
        <f>IF(TelcoData2[[#This Row],[Churn]]="Yes",1,0)</f>
        <v>0</v>
      </c>
      <c r="X6587" t="str">
        <f>IF(TelcoData2[[#This Row],[tenure]]&lt;=12,"0-12 Months",
IF(TelcoData2[[#This Row],[tenure]]&lt;=24,"13-24 Months",
IF(TelcoData2[[#This Row],[tenure]]&lt;=36,"25-36 Months",
IF(TelcoData2[[#This Row],[tenure]]&lt;=48,"37-48 Months",
IF(TelcoData2[[#This Row],[tenure]]&lt;=60,"49-60 Months",
"61-72 Months")))))</f>
        <v>37-48 Months</v>
      </c>
    </row>
    <row r="6588" spans="1:24" x14ac:dyDescent="0.3">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s="5">
        <v>1171.3</v>
      </c>
      <c r="U6588" t="s">
        <v>24</v>
      </c>
      <c r="V6588" s="5">
        <f>IFERROR(VALUE(TRIM(TelcoData2[[#This Row],[TotalCharges]])),"")</f>
        <v>1171.3</v>
      </c>
      <c r="W6588">
        <f>IF(TelcoData2[[#This Row],[Churn]]="Yes",1,0)</f>
        <v>0</v>
      </c>
      <c r="X6588" t="str">
        <f>IF(TelcoData2[[#This Row],[tenure]]&lt;=12,"0-12 Months",
IF(TelcoData2[[#This Row],[tenure]]&lt;=24,"13-24 Months",
IF(TelcoData2[[#This Row],[tenure]]&lt;=36,"25-36 Months",
IF(TelcoData2[[#This Row],[tenure]]&lt;=48,"37-48 Months",
IF(TelcoData2[[#This Row],[tenure]]&lt;=60,"49-60 Months",
"61-72 Months")))))</f>
        <v>37-48 Months</v>
      </c>
    </row>
    <row r="6589" spans="1:24" x14ac:dyDescent="0.3">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s="5">
        <v>6548.65</v>
      </c>
      <c r="U6589" t="s">
        <v>24</v>
      </c>
      <c r="V6589" s="5">
        <f>IFERROR(VALUE(TRIM(TelcoData2[[#This Row],[TotalCharges]])),"")</f>
        <v>6548.65</v>
      </c>
      <c r="W6589">
        <f>IF(TelcoData2[[#This Row],[Churn]]="Yes",1,0)</f>
        <v>0</v>
      </c>
      <c r="X6589" t="str">
        <f>IF(TelcoData2[[#This Row],[tenure]]&lt;=12,"0-12 Months",
IF(TelcoData2[[#This Row],[tenure]]&lt;=24,"13-24 Months",
IF(TelcoData2[[#This Row],[tenure]]&lt;=36,"25-36 Months",
IF(TelcoData2[[#This Row],[tenure]]&lt;=48,"37-48 Months",
IF(TelcoData2[[#This Row],[tenure]]&lt;=60,"49-60 Months",
"61-72 Months")))))</f>
        <v>61-72 Months</v>
      </c>
    </row>
    <row r="6590" spans="1:24" x14ac:dyDescent="0.3">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s="5">
        <v>625.65</v>
      </c>
      <c r="U6590" t="s">
        <v>24</v>
      </c>
      <c r="V6590" s="5">
        <f>IFERROR(VALUE(TRIM(TelcoData2[[#This Row],[TotalCharges]])),"")</f>
        <v>625.65</v>
      </c>
      <c r="W6590">
        <f>IF(TelcoData2[[#This Row],[Churn]]="Yes",1,0)</f>
        <v>0</v>
      </c>
      <c r="X6590" t="str">
        <f>IF(TelcoData2[[#This Row],[tenure]]&lt;=12,"0-12 Months",
IF(TelcoData2[[#This Row],[tenure]]&lt;=24,"13-24 Months",
IF(TelcoData2[[#This Row],[tenure]]&lt;=36,"25-36 Months",
IF(TelcoData2[[#This Row],[tenure]]&lt;=48,"37-48 Months",
IF(TelcoData2[[#This Row],[tenure]]&lt;=60,"49-60 Months",
"61-72 Months")))))</f>
        <v>13-24 Months</v>
      </c>
    </row>
    <row r="6591" spans="1:24" x14ac:dyDescent="0.3">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s="5">
        <v>1911.5</v>
      </c>
      <c r="U6591" t="s">
        <v>24</v>
      </c>
      <c r="V6591" s="5">
        <f>IFERROR(VALUE(TRIM(TelcoData2[[#This Row],[TotalCharges]])),"")</f>
        <v>1911.5</v>
      </c>
      <c r="W6591">
        <f>IF(TelcoData2[[#This Row],[Churn]]="Yes",1,0)</f>
        <v>0</v>
      </c>
      <c r="X6591" t="str">
        <f>IF(TelcoData2[[#This Row],[tenure]]&lt;=12,"0-12 Months",
IF(TelcoData2[[#This Row],[tenure]]&lt;=24,"13-24 Months",
IF(TelcoData2[[#This Row],[tenure]]&lt;=36,"25-36 Months",
IF(TelcoData2[[#This Row],[tenure]]&lt;=48,"37-48 Months",
IF(TelcoData2[[#This Row],[tenure]]&lt;=60,"49-60 Months",
"61-72 Months")))))</f>
        <v>61-72 Months</v>
      </c>
    </row>
    <row r="6592" spans="1:24" x14ac:dyDescent="0.3">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s="5">
        <v>70.849999999999994</v>
      </c>
      <c r="U6592" t="s">
        <v>23</v>
      </c>
      <c r="V6592" s="5">
        <f>IFERROR(VALUE(TRIM(TelcoData2[[#This Row],[TotalCharges]])),"")</f>
        <v>70.849999999999994</v>
      </c>
      <c r="W6592">
        <f>IF(TelcoData2[[#This Row],[Churn]]="Yes",1,0)</f>
        <v>1</v>
      </c>
      <c r="X6592" t="str">
        <f>IF(TelcoData2[[#This Row],[tenure]]&lt;=12,"0-12 Months",
IF(TelcoData2[[#This Row],[tenure]]&lt;=24,"13-24 Months",
IF(TelcoData2[[#This Row],[tenure]]&lt;=36,"25-36 Months",
IF(TelcoData2[[#This Row],[tenure]]&lt;=48,"37-48 Months",
IF(TelcoData2[[#This Row],[tenure]]&lt;=60,"49-60 Months",
"61-72 Months")))))</f>
        <v>0-12 Months</v>
      </c>
    </row>
    <row r="6593" spans="1:24" x14ac:dyDescent="0.3">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s="5">
        <v>134.69999999999999</v>
      </c>
      <c r="U6593" t="s">
        <v>23</v>
      </c>
      <c r="V6593" s="5">
        <f>IFERROR(VALUE(TRIM(TelcoData2[[#This Row],[TotalCharges]])),"")</f>
        <v>134.69999999999999</v>
      </c>
      <c r="W6593">
        <f>IF(TelcoData2[[#This Row],[Churn]]="Yes",1,0)</f>
        <v>1</v>
      </c>
      <c r="X6593" t="str">
        <f>IF(TelcoData2[[#This Row],[tenure]]&lt;=12,"0-12 Months",
IF(TelcoData2[[#This Row],[tenure]]&lt;=24,"13-24 Months",
IF(TelcoData2[[#This Row],[tenure]]&lt;=36,"25-36 Months",
IF(TelcoData2[[#This Row],[tenure]]&lt;=48,"37-48 Months",
IF(TelcoData2[[#This Row],[tenure]]&lt;=60,"49-60 Months",
"61-72 Months")))))</f>
        <v>0-12 Months</v>
      </c>
    </row>
    <row r="6594" spans="1:24" x14ac:dyDescent="0.3">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s="5">
        <v>1507</v>
      </c>
      <c r="U6594" t="s">
        <v>24</v>
      </c>
      <c r="V6594" s="5">
        <f>IFERROR(VALUE(TRIM(TelcoData2[[#This Row],[TotalCharges]])),"")</f>
        <v>1507</v>
      </c>
      <c r="W6594">
        <f>IF(TelcoData2[[#This Row],[Churn]]="Yes",1,0)</f>
        <v>0</v>
      </c>
      <c r="X6594" t="str">
        <f>IF(TelcoData2[[#This Row],[tenure]]&lt;=12,"0-12 Months",
IF(TelcoData2[[#This Row],[tenure]]&lt;=24,"13-24 Months",
IF(TelcoData2[[#This Row],[tenure]]&lt;=36,"25-36 Months",
IF(TelcoData2[[#This Row],[tenure]]&lt;=48,"37-48 Months",
IF(TelcoData2[[#This Row],[tenure]]&lt;=60,"49-60 Months",
"61-72 Months")))))</f>
        <v>25-36 Months</v>
      </c>
    </row>
    <row r="6595" spans="1:24" x14ac:dyDescent="0.3">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s="5">
        <v>2978.3</v>
      </c>
      <c r="U6595" t="s">
        <v>23</v>
      </c>
      <c r="V6595" s="5">
        <f>IFERROR(VALUE(TRIM(TelcoData2[[#This Row],[TotalCharges]])),"")</f>
        <v>2978.3</v>
      </c>
      <c r="W6595">
        <f>IF(TelcoData2[[#This Row],[Churn]]="Yes",1,0)</f>
        <v>1</v>
      </c>
      <c r="X6595" t="str">
        <f>IF(TelcoData2[[#This Row],[tenure]]&lt;=12,"0-12 Months",
IF(TelcoData2[[#This Row],[tenure]]&lt;=24,"13-24 Months",
IF(TelcoData2[[#This Row],[tenure]]&lt;=36,"25-36 Months",
IF(TelcoData2[[#This Row],[tenure]]&lt;=48,"37-48 Months",
IF(TelcoData2[[#This Row],[tenure]]&lt;=60,"49-60 Months",
"61-72 Months")))))</f>
        <v>49-60 Months</v>
      </c>
    </row>
    <row r="6596" spans="1:24" x14ac:dyDescent="0.3">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s="5">
        <v>299.3</v>
      </c>
      <c r="U6596" t="s">
        <v>24</v>
      </c>
      <c r="V6596" s="5">
        <f>IFERROR(VALUE(TRIM(TelcoData2[[#This Row],[TotalCharges]])),"")</f>
        <v>299.3</v>
      </c>
      <c r="W6596">
        <f>IF(TelcoData2[[#This Row],[Churn]]="Yes",1,0)</f>
        <v>0</v>
      </c>
      <c r="X6596" t="str">
        <f>IF(TelcoData2[[#This Row],[tenure]]&lt;=12,"0-12 Months",
IF(TelcoData2[[#This Row],[tenure]]&lt;=24,"13-24 Months",
IF(TelcoData2[[#This Row],[tenure]]&lt;=36,"25-36 Months",
IF(TelcoData2[[#This Row],[tenure]]&lt;=48,"37-48 Months",
IF(TelcoData2[[#This Row],[tenure]]&lt;=60,"49-60 Months",
"61-72 Months")))))</f>
        <v>13-24 Months</v>
      </c>
    </row>
    <row r="6597" spans="1:24" x14ac:dyDescent="0.3">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s="5">
        <v>5832.65</v>
      </c>
      <c r="U6597" t="s">
        <v>24</v>
      </c>
      <c r="V6597" s="5">
        <f>IFERROR(VALUE(TRIM(TelcoData2[[#This Row],[TotalCharges]])),"")</f>
        <v>5832.65</v>
      </c>
      <c r="W6597">
        <f>IF(TelcoData2[[#This Row],[Churn]]="Yes",1,0)</f>
        <v>0</v>
      </c>
      <c r="X6597" t="str">
        <f>IF(TelcoData2[[#This Row],[tenure]]&lt;=12,"0-12 Months",
IF(TelcoData2[[#This Row],[tenure]]&lt;=24,"13-24 Months",
IF(TelcoData2[[#This Row],[tenure]]&lt;=36,"25-36 Months",
IF(TelcoData2[[#This Row],[tenure]]&lt;=48,"37-48 Months",
IF(TelcoData2[[#This Row],[tenure]]&lt;=60,"49-60 Months",
"61-72 Months")))))</f>
        <v>61-72 Months</v>
      </c>
    </row>
    <row r="6598" spans="1:24" x14ac:dyDescent="0.3">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s="5">
        <v>5567.55</v>
      </c>
      <c r="U6598" t="s">
        <v>24</v>
      </c>
      <c r="V6598" s="5">
        <f>IFERROR(VALUE(TRIM(TelcoData2[[#This Row],[TotalCharges]])),"")</f>
        <v>5567.55</v>
      </c>
      <c r="W6598">
        <f>IF(TelcoData2[[#This Row],[Churn]]="Yes",1,0)</f>
        <v>0</v>
      </c>
      <c r="X6598" t="str">
        <f>IF(TelcoData2[[#This Row],[tenure]]&lt;=12,"0-12 Months",
IF(TelcoData2[[#This Row],[tenure]]&lt;=24,"13-24 Months",
IF(TelcoData2[[#This Row],[tenure]]&lt;=36,"25-36 Months",
IF(TelcoData2[[#This Row],[tenure]]&lt;=48,"37-48 Months",
IF(TelcoData2[[#This Row],[tenure]]&lt;=60,"49-60 Months",
"61-72 Months")))))</f>
        <v>61-72 Months</v>
      </c>
    </row>
    <row r="6599" spans="1:24" x14ac:dyDescent="0.3">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s="5">
        <v>450.8</v>
      </c>
      <c r="U6599" t="s">
        <v>23</v>
      </c>
      <c r="V6599" s="5">
        <f>IFERROR(VALUE(TRIM(TelcoData2[[#This Row],[TotalCharges]])),"")</f>
        <v>450.8</v>
      </c>
      <c r="W6599">
        <f>IF(TelcoData2[[#This Row],[Churn]]="Yes",1,0)</f>
        <v>1</v>
      </c>
      <c r="X6599" t="str">
        <f>IF(TelcoData2[[#This Row],[tenure]]&lt;=12,"0-12 Months",
IF(TelcoData2[[#This Row],[tenure]]&lt;=24,"13-24 Months",
IF(TelcoData2[[#This Row],[tenure]]&lt;=36,"25-36 Months",
IF(TelcoData2[[#This Row],[tenure]]&lt;=48,"37-48 Months",
IF(TelcoData2[[#This Row],[tenure]]&lt;=60,"49-60 Months",
"61-72 Months")))))</f>
        <v>0-12 Months</v>
      </c>
    </row>
    <row r="6600" spans="1:24" x14ac:dyDescent="0.3">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s="5">
        <v>4166.3500000000004</v>
      </c>
      <c r="U6600" t="s">
        <v>24</v>
      </c>
      <c r="V6600" s="5">
        <f>IFERROR(VALUE(TRIM(TelcoData2[[#This Row],[TotalCharges]])),"")</f>
        <v>4166.3500000000004</v>
      </c>
      <c r="W6600">
        <f>IF(TelcoData2[[#This Row],[Churn]]="Yes",1,0)</f>
        <v>0</v>
      </c>
      <c r="X6600" t="str">
        <f>IF(TelcoData2[[#This Row],[tenure]]&lt;=12,"0-12 Months",
IF(TelcoData2[[#This Row],[tenure]]&lt;=24,"13-24 Months",
IF(TelcoData2[[#This Row],[tenure]]&lt;=36,"25-36 Months",
IF(TelcoData2[[#This Row],[tenure]]&lt;=48,"37-48 Months",
IF(TelcoData2[[#This Row],[tenure]]&lt;=60,"49-60 Months",
"61-72 Months")))))</f>
        <v>49-60 Months</v>
      </c>
    </row>
    <row r="6601" spans="1:24" x14ac:dyDescent="0.3">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s="5">
        <v>1215.5999999999999</v>
      </c>
      <c r="U6601" t="s">
        <v>23</v>
      </c>
      <c r="V6601" s="5">
        <f>IFERROR(VALUE(TRIM(TelcoData2[[#This Row],[TotalCharges]])),"")</f>
        <v>1215.5999999999999</v>
      </c>
      <c r="W6601">
        <f>IF(TelcoData2[[#This Row],[Churn]]="Yes",1,0)</f>
        <v>1</v>
      </c>
      <c r="X6601" t="str">
        <f>IF(TelcoData2[[#This Row],[tenure]]&lt;=12,"0-12 Months",
IF(TelcoData2[[#This Row],[tenure]]&lt;=24,"13-24 Months",
IF(TelcoData2[[#This Row],[tenure]]&lt;=36,"25-36 Months",
IF(TelcoData2[[#This Row],[tenure]]&lt;=48,"37-48 Months",
IF(TelcoData2[[#This Row],[tenure]]&lt;=60,"49-60 Months",
"61-72 Months")))))</f>
        <v>13-24 Months</v>
      </c>
    </row>
    <row r="6602" spans="1:24" x14ac:dyDescent="0.3">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s="5">
        <v>91.7</v>
      </c>
      <c r="U6602" t="s">
        <v>23</v>
      </c>
      <c r="V6602" s="5">
        <f>IFERROR(VALUE(TRIM(TelcoData2[[#This Row],[TotalCharges]])),"")</f>
        <v>91.7</v>
      </c>
      <c r="W6602">
        <f>IF(TelcoData2[[#This Row],[Churn]]="Yes",1,0)</f>
        <v>1</v>
      </c>
      <c r="X6602" t="str">
        <f>IF(TelcoData2[[#This Row],[tenure]]&lt;=12,"0-12 Months",
IF(TelcoData2[[#This Row],[tenure]]&lt;=24,"13-24 Months",
IF(TelcoData2[[#This Row],[tenure]]&lt;=36,"25-36 Months",
IF(TelcoData2[[#This Row],[tenure]]&lt;=48,"37-48 Months",
IF(TelcoData2[[#This Row],[tenure]]&lt;=60,"49-60 Months",
"61-72 Months")))))</f>
        <v>0-12 Months</v>
      </c>
    </row>
    <row r="6603" spans="1:24" x14ac:dyDescent="0.3">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s="5">
        <v>7898.45</v>
      </c>
      <c r="U6603" t="s">
        <v>24</v>
      </c>
      <c r="V6603" s="5">
        <f>IFERROR(VALUE(TRIM(TelcoData2[[#This Row],[TotalCharges]])),"")</f>
        <v>7898.45</v>
      </c>
      <c r="W6603">
        <f>IF(TelcoData2[[#This Row],[Churn]]="Yes",1,0)</f>
        <v>0</v>
      </c>
      <c r="X6603" t="str">
        <f>IF(TelcoData2[[#This Row],[tenure]]&lt;=12,"0-12 Months",
IF(TelcoData2[[#This Row],[tenure]]&lt;=24,"13-24 Months",
IF(TelcoData2[[#This Row],[tenure]]&lt;=36,"25-36 Months",
IF(TelcoData2[[#This Row],[tenure]]&lt;=48,"37-48 Months",
IF(TelcoData2[[#This Row],[tenure]]&lt;=60,"49-60 Months",
"61-72 Months")))))</f>
        <v>61-72 Months</v>
      </c>
    </row>
    <row r="6604" spans="1:24" x14ac:dyDescent="0.3">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s="5">
        <v>3915.4</v>
      </c>
      <c r="U6604" t="s">
        <v>24</v>
      </c>
      <c r="V6604" s="5">
        <f>IFERROR(VALUE(TRIM(TelcoData2[[#This Row],[TotalCharges]])),"")</f>
        <v>3915.4</v>
      </c>
      <c r="W6604">
        <f>IF(TelcoData2[[#This Row],[Churn]]="Yes",1,0)</f>
        <v>0</v>
      </c>
      <c r="X6604" t="str">
        <f>IF(TelcoData2[[#This Row],[tenure]]&lt;=12,"0-12 Months",
IF(TelcoData2[[#This Row],[tenure]]&lt;=24,"13-24 Months",
IF(TelcoData2[[#This Row],[tenure]]&lt;=36,"25-36 Months",
IF(TelcoData2[[#This Row],[tenure]]&lt;=48,"37-48 Months",
IF(TelcoData2[[#This Row],[tenure]]&lt;=60,"49-60 Months",
"61-72 Months")))))</f>
        <v>37-48 Months</v>
      </c>
    </row>
    <row r="6605" spans="1:24" x14ac:dyDescent="0.3">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s="5">
        <v>979.5</v>
      </c>
      <c r="U6605" t="s">
        <v>24</v>
      </c>
      <c r="V6605" s="5">
        <f>IFERROR(VALUE(TRIM(TelcoData2[[#This Row],[TotalCharges]])),"")</f>
        <v>979.5</v>
      </c>
      <c r="W6605">
        <f>IF(TelcoData2[[#This Row],[Churn]]="Yes",1,0)</f>
        <v>0</v>
      </c>
      <c r="X6605" t="str">
        <f>IF(TelcoData2[[#This Row],[tenure]]&lt;=12,"0-12 Months",
IF(TelcoData2[[#This Row],[tenure]]&lt;=24,"13-24 Months",
IF(TelcoData2[[#This Row],[tenure]]&lt;=36,"25-36 Months",
IF(TelcoData2[[#This Row],[tenure]]&lt;=48,"37-48 Months",
IF(TelcoData2[[#This Row],[tenure]]&lt;=60,"49-60 Months",
"61-72 Months")))))</f>
        <v>13-24 Months</v>
      </c>
    </row>
    <row r="6606" spans="1:24" x14ac:dyDescent="0.3">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s="5">
        <v>90.05</v>
      </c>
      <c r="U6606" t="s">
        <v>24</v>
      </c>
      <c r="V6606" s="5">
        <f>IFERROR(VALUE(TRIM(TelcoData2[[#This Row],[TotalCharges]])),"")</f>
        <v>90.05</v>
      </c>
      <c r="W6606">
        <f>IF(TelcoData2[[#This Row],[Churn]]="Yes",1,0)</f>
        <v>0</v>
      </c>
      <c r="X6606" t="str">
        <f>IF(TelcoData2[[#This Row],[tenure]]&lt;=12,"0-12 Months",
IF(TelcoData2[[#This Row],[tenure]]&lt;=24,"13-24 Months",
IF(TelcoData2[[#This Row],[tenure]]&lt;=36,"25-36 Months",
IF(TelcoData2[[#This Row],[tenure]]&lt;=48,"37-48 Months",
IF(TelcoData2[[#This Row],[tenure]]&lt;=60,"49-60 Months",
"61-72 Months")))))</f>
        <v>0-12 Months</v>
      </c>
    </row>
    <row r="6607" spans="1:24" x14ac:dyDescent="0.3">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s="5">
        <v>7432.05</v>
      </c>
      <c r="U6607" t="s">
        <v>23</v>
      </c>
      <c r="V6607" s="5">
        <f>IFERROR(VALUE(TRIM(TelcoData2[[#This Row],[TotalCharges]])),"")</f>
        <v>7432.05</v>
      </c>
      <c r="W6607">
        <f>IF(TelcoData2[[#This Row],[Churn]]="Yes",1,0)</f>
        <v>1</v>
      </c>
      <c r="X6607" t="str">
        <f>IF(TelcoData2[[#This Row],[tenure]]&lt;=12,"0-12 Months",
IF(TelcoData2[[#This Row],[tenure]]&lt;=24,"13-24 Months",
IF(TelcoData2[[#This Row],[tenure]]&lt;=36,"25-36 Months",
IF(TelcoData2[[#This Row],[tenure]]&lt;=48,"37-48 Months",
IF(TelcoData2[[#This Row],[tenure]]&lt;=60,"49-60 Months",
"61-72 Months")))))</f>
        <v>61-72 Months</v>
      </c>
    </row>
    <row r="6608" spans="1:24" x14ac:dyDescent="0.3">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s="5">
        <v>4026.4</v>
      </c>
      <c r="U6608" t="s">
        <v>23</v>
      </c>
      <c r="V6608" s="5">
        <f>IFERROR(VALUE(TRIM(TelcoData2[[#This Row],[TotalCharges]])),"")</f>
        <v>4026.4</v>
      </c>
      <c r="W6608">
        <f>IF(TelcoData2[[#This Row],[Churn]]="Yes",1,0)</f>
        <v>1</v>
      </c>
      <c r="X6608" t="str">
        <f>IF(TelcoData2[[#This Row],[tenure]]&lt;=12,"0-12 Months",
IF(TelcoData2[[#This Row],[tenure]]&lt;=24,"13-24 Months",
IF(TelcoData2[[#This Row],[tenure]]&lt;=36,"25-36 Months",
IF(TelcoData2[[#This Row],[tenure]]&lt;=48,"37-48 Months",
IF(TelcoData2[[#This Row],[tenure]]&lt;=60,"49-60 Months",
"61-72 Months")))))</f>
        <v>37-48 Months</v>
      </c>
    </row>
    <row r="6609" spans="1:24" x14ac:dyDescent="0.3">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s="5">
        <v>25.3</v>
      </c>
      <c r="U6609" t="s">
        <v>23</v>
      </c>
      <c r="V6609" s="5">
        <f>IFERROR(VALUE(TRIM(TelcoData2[[#This Row],[TotalCharges]])),"")</f>
        <v>25.3</v>
      </c>
      <c r="W6609">
        <f>IF(TelcoData2[[#This Row],[Churn]]="Yes",1,0)</f>
        <v>1</v>
      </c>
      <c r="X6609" t="str">
        <f>IF(TelcoData2[[#This Row],[tenure]]&lt;=12,"0-12 Months",
IF(TelcoData2[[#This Row],[tenure]]&lt;=24,"13-24 Months",
IF(TelcoData2[[#This Row],[tenure]]&lt;=36,"25-36 Months",
IF(TelcoData2[[#This Row],[tenure]]&lt;=48,"37-48 Months",
IF(TelcoData2[[#This Row],[tenure]]&lt;=60,"49-60 Months",
"61-72 Months")))))</f>
        <v>0-12 Months</v>
      </c>
    </row>
    <row r="6610" spans="1:24" x14ac:dyDescent="0.3">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s="5">
        <v>1193.05</v>
      </c>
      <c r="U6610" t="s">
        <v>23</v>
      </c>
      <c r="V6610" s="5">
        <f>IFERROR(VALUE(TRIM(TelcoData2[[#This Row],[TotalCharges]])),"")</f>
        <v>1193.05</v>
      </c>
      <c r="W6610">
        <f>IF(TelcoData2[[#This Row],[Churn]]="Yes",1,0)</f>
        <v>1</v>
      </c>
      <c r="X6610" t="str">
        <f>IF(TelcoData2[[#This Row],[tenure]]&lt;=12,"0-12 Months",
IF(TelcoData2[[#This Row],[tenure]]&lt;=24,"13-24 Months",
IF(TelcoData2[[#This Row],[tenure]]&lt;=36,"25-36 Months",
IF(TelcoData2[[#This Row],[tenure]]&lt;=48,"37-48 Months",
IF(TelcoData2[[#This Row],[tenure]]&lt;=60,"49-60 Months",
"61-72 Months")))))</f>
        <v>13-24 Months</v>
      </c>
    </row>
    <row r="6611" spans="1:24" x14ac:dyDescent="0.3">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s="5">
        <v>20.100000000000001</v>
      </c>
      <c r="U6611" t="s">
        <v>23</v>
      </c>
      <c r="V6611" s="5">
        <f>IFERROR(VALUE(TRIM(TelcoData2[[#This Row],[TotalCharges]])),"")</f>
        <v>20.100000000000001</v>
      </c>
      <c r="W6611">
        <f>IF(TelcoData2[[#This Row],[Churn]]="Yes",1,0)</f>
        <v>1</v>
      </c>
      <c r="X6611" t="str">
        <f>IF(TelcoData2[[#This Row],[tenure]]&lt;=12,"0-12 Months",
IF(TelcoData2[[#This Row],[tenure]]&lt;=24,"13-24 Months",
IF(TelcoData2[[#This Row],[tenure]]&lt;=36,"25-36 Months",
IF(TelcoData2[[#This Row],[tenure]]&lt;=48,"37-48 Months",
IF(TelcoData2[[#This Row],[tenure]]&lt;=60,"49-60 Months",
"61-72 Months")))))</f>
        <v>0-12 Months</v>
      </c>
    </row>
    <row r="6612" spans="1:24" x14ac:dyDescent="0.3">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s="5">
        <v>398.55</v>
      </c>
      <c r="U6612" t="s">
        <v>24</v>
      </c>
      <c r="V6612" s="5">
        <f>IFERROR(VALUE(TRIM(TelcoData2[[#This Row],[TotalCharges]])),"")</f>
        <v>398.55</v>
      </c>
      <c r="W6612">
        <f>IF(TelcoData2[[#This Row],[Churn]]="Yes",1,0)</f>
        <v>0</v>
      </c>
      <c r="X6612" t="str">
        <f>IF(TelcoData2[[#This Row],[tenure]]&lt;=12,"0-12 Months",
IF(TelcoData2[[#This Row],[tenure]]&lt;=24,"13-24 Months",
IF(TelcoData2[[#This Row],[tenure]]&lt;=36,"25-36 Months",
IF(TelcoData2[[#This Row],[tenure]]&lt;=48,"37-48 Months",
IF(TelcoData2[[#This Row],[tenure]]&lt;=60,"49-60 Months",
"61-72 Months")))))</f>
        <v>0-12 Months</v>
      </c>
    </row>
    <row r="6613" spans="1:24" x14ac:dyDescent="0.3">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s="5">
        <v>1958.45</v>
      </c>
      <c r="U6613" t="s">
        <v>24</v>
      </c>
      <c r="V6613" s="5">
        <f>IFERROR(VALUE(TRIM(TelcoData2[[#This Row],[TotalCharges]])),"")</f>
        <v>1958.45</v>
      </c>
      <c r="W6613">
        <f>IF(TelcoData2[[#This Row],[Churn]]="Yes",1,0)</f>
        <v>0</v>
      </c>
      <c r="X6613" t="str">
        <f>IF(TelcoData2[[#This Row],[tenure]]&lt;=12,"0-12 Months",
IF(TelcoData2[[#This Row],[tenure]]&lt;=24,"13-24 Months",
IF(TelcoData2[[#This Row],[tenure]]&lt;=36,"25-36 Months",
IF(TelcoData2[[#This Row],[tenure]]&lt;=48,"37-48 Months",
IF(TelcoData2[[#This Row],[tenure]]&lt;=60,"49-60 Months",
"61-72 Months")))))</f>
        <v>25-36 Months</v>
      </c>
    </row>
    <row r="6614" spans="1:24" x14ac:dyDescent="0.3">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s="5">
        <v>69.900000000000006</v>
      </c>
      <c r="U6614" t="s">
        <v>23</v>
      </c>
      <c r="V6614" s="5">
        <f>IFERROR(VALUE(TRIM(TelcoData2[[#This Row],[TotalCharges]])),"")</f>
        <v>69.900000000000006</v>
      </c>
      <c r="W6614">
        <f>IF(TelcoData2[[#This Row],[Churn]]="Yes",1,0)</f>
        <v>1</v>
      </c>
      <c r="X6614" t="str">
        <f>IF(TelcoData2[[#This Row],[tenure]]&lt;=12,"0-12 Months",
IF(TelcoData2[[#This Row],[tenure]]&lt;=24,"13-24 Months",
IF(TelcoData2[[#This Row],[tenure]]&lt;=36,"25-36 Months",
IF(TelcoData2[[#This Row],[tenure]]&lt;=48,"37-48 Months",
IF(TelcoData2[[#This Row],[tenure]]&lt;=60,"49-60 Months",
"61-72 Months")))))</f>
        <v>0-12 Months</v>
      </c>
    </row>
    <row r="6615" spans="1:24" x14ac:dyDescent="0.3">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s="5">
        <v>63.15</v>
      </c>
      <c r="U6615" t="s">
        <v>24</v>
      </c>
      <c r="V6615" s="5">
        <f>IFERROR(VALUE(TRIM(TelcoData2[[#This Row],[TotalCharges]])),"")</f>
        <v>63.15</v>
      </c>
      <c r="W6615">
        <f>IF(TelcoData2[[#This Row],[Churn]]="Yes",1,0)</f>
        <v>0</v>
      </c>
      <c r="X6615" t="str">
        <f>IF(TelcoData2[[#This Row],[tenure]]&lt;=12,"0-12 Months",
IF(TelcoData2[[#This Row],[tenure]]&lt;=24,"13-24 Months",
IF(TelcoData2[[#This Row],[tenure]]&lt;=36,"25-36 Months",
IF(TelcoData2[[#This Row],[tenure]]&lt;=48,"37-48 Months",
IF(TelcoData2[[#This Row],[tenure]]&lt;=60,"49-60 Months",
"61-72 Months")))))</f>
        <v>0-12 Months</v>
      </c>
    </row>
    <row r="6616" spans="1:24" x14ac:dyDescent="0.3">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s="5">
        <v>1301.0999999999999</v>
      </c>
      <c r="U6616" t="s">
        <v>24</v>
      </c>
      <c r="V6616" s="5">
        <f>IFERROR(VALUE(TRIM(TelcoData2[[#This Row],[TotalCharges]])),"")</f>
        <v>1301.0999999999999</v>
      </c>
      <c r="W6616">
        <f>IF(TelcoData2[[#This Row],[Churn]]="Yes",1,0)</f>
        <v>0</v>
      </c>
      <c r="X6616" t="str">
        <f>IF(TelcoData2[[#This Row],[tenure]]&lt;=12,"0-12 Months",
IF(TelcoData2[[#This Row],[tenure]]&lt;=24,"13-24 Months",
IF(TelcoData2[[#This Row],[tenure]]&lt;=36,"25-36 Months",
IF(TelcoData2[[#This Row],[tenure]]&lt;=48,"37-48 Months",
IF(TelcoData2[[#This Row],[tenure]]&lt;=60,"49-60 Months",
"61-72 Months")))))</f>
        <v>61-72 Months</v>
      </c>
    </row>
    <row r="6617" spans="1:24" x14ac:dyDescent="0.3">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s="5">
        <v>484.05</v>
      </c>
      <c r="U6617" t="s">
        <v>24</v>
      </c>
      <c r="V6617" s="5">
        <f>IFERROR(VALUE(TRIM(TelcoData2[[#This Row],[TotalCharges]])),"")</f>
        <v>484.05</v>
      </c>
      <c r="W6617">
        <f>IF(TelcoData2[[#This Row],[Churn]]="Yes",1,0)</f>
        <v>0</v>
      </c>
      <c r="X6617" t="str">
        <f>IF(TelcoData2[[#This Row],[tenure]]&lt;=12,"0-12 Months",
IF(TelcoData2[[#This Row],[tenure]]&lt;=24,"13-24 Months",
IF(TelcoData2[[#This Row],[tenure]]&lt;=36,"25-36 Months",
IF(TelcoData2[[#This Row],[tenure]]&lt;=48,"37-48 Months",
IF(TelcoData2[[#This Row],[tenure]]&lt;=60,"49-60 Months",
"61-72 Months")))))</f>
        <v>0-12 Months</v>
      </c>
    </row>
    <row r="6618" spans="1:24" x14ac:dyDescent="0.3">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s="5">
        <v>4528</v>
      </c>
      <c r="U6618" t="s">
        <v>23</v>
      </c>
      <c r="V6618" s="5">
        <f>IFERROR(VALUE(TRIM(TelcoData2[[#This Row],[TotalCharges]])),"")</f>
        <v>4528</v>
      </c>
      <c r="W6618">
        <f>IF(TelcoData2[[#This Row],[Churn]]="Yes",1,0)</f>
        <v>1</v>
      </c>
      <c r="X6618" t="str">
        <f>IF(TelcoData2[[#This Row],[tenure]]&lt;=12,"0-12 Months",
IF(TelcoData2[[#This Row],[tenure]]&lt;=24,"13-24 Months",
IF(TelcoData2[[#This Row],[tenure]]&lt;=36,"25-36 Months",
IF(TelcoData2[[#This Row],[tenure]]&lt;=48,"37-48 Months",
IF(TelcoData2[[#This Row],[tenure]]&lt;=60,"49-60 Months",
"61-72 Months")))))</f>
        <v>37-48 Months</v>
      </c>
    </row>
    <row r="6619" spans="1:24" x14ac:dyDescent="0.3">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s="5">
        <v>3887.85</v>
      </c>
      <c r="U6619" t="s">
        <v>24</v>
      </c>
      <c r="V6619" s="5">
        <f>IFERROR(VALUE(TRIM(TelcoData2[[#This Row],[TotalCharges]])),"")</f>
        <v>3887.85</v>
      </c>
      <c r="W6619">
        <f>IF(TelcoData2[[#This Row],[Churn]]="Yes",1,0)</f>
        <v>0</v>
      </c>
      <c r="X6619" t="str">
        <f>IF(TelcoData2[[#This Row],[tenure]]&lt;=12,"0-12 Months",
IF(TelcoData2[[#This Row],[tenure]]&lt;=24,"13-24 Months",
IF(TelcoData2[[#This Row],[tenure]]&lt;=36,"25-36 Months",
IF(TelcoData2[[#This Row],[tenure]]&lt;=48,"37-48 Months",
IF(TelcoData2[[#This Row],[tenure]]&lt;=60,"49-60 Months",
"61-72 Months")))))</f>
        <v>37-48 Months</v>
      </c>
    </row>
    <row r="6620" spans="1:24" x14ac:dyDescent="0.3">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s="5">
        <v>2208.75</v>
      </c>
      <c r="U6620" t="s">
        <v>24</v>
      </c>
      <c r="V6620" s="5">
        <f>IFERROR(VALUE(TRIM(TelcoData2[[#This Row],[TotalCharges]])),"")</f>
        <v>2208.75</v>
      </c>
      <c r="W6620">
        <f>IF(TelcoData2[[#This Row],[Churn]]="Yes",1,0)</f>
        <v>0</v>
      </c>
      <c r="X6620" t="str">
        <f>IF(TelcoData2[[#This Row],[tenure]]&lt;=12,"0-12 Months",
IF(TelcoData2[[#This Row],[tenure]]&lt;=24,"13-24 Months",
IF(TelcoData2[[#This Row],[tenure]]&lt;=36,"25-36 Months",
IF(TelcoData2[[#This Row],[tenure]]&lt;=48,"37-48 Months",
IF(TelcoData2[[#This Row],[tenure]]&lt;=60,"49-60 Months",
"61-72 Months")))))</f>
        <v>25-36 Months</v>
      </c>
    </row>
    <row r="6621" spans="1:24" x14ac:dyDescent="0.3">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s="5">
        <v>238.15</v>
      </c>
      <c r="U6621" t="s">
        <v>24</v>
      </c>
      <c r="V6621" s="5">
        <f>IFERROR(VALUE(TRIM(TelcoData2[[#This Row],[TotalCharges]])),"")</f>
        <v>238.15</v>
      </c>
      <c r="W6621">
        <f>IF(TelcoData2[[#This Row],[Churn]]="Yes",1,0)</f>
        <v>0</v>
      </c>
      <c r="X6621" t="str">
        <f>IF(TelcoData2[[#This Row],[tenure]]&lt;=12,"0-12 Months",
IF(TelcoData2[[#This Row],[tenure]]&lt;=24,"13-24 Months",
IF(TelcoData2[[#This Row],[tenure]]&lt;=36,"25-36 Months",
IF(TelcoData2[[#This Row],[tenure]]&lt;=48,"37-48 Months",
IF(TelcoData2[[#This Row],[tenure]]&lt;=60,"49-60 Months",
"61-72 Months")))))</f>
        <v>0-12 Months</v>
      </c>
    </row>
    <row r="6622" spans="1:24" x14ac:dyDescent="0.3">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s="5">
        <v>80.8</v>
      </c>
      <c r="U6622" t="s">
        <v>23</v>
      </c>
      <c r="V6622" s="5">
        <f>IFERROR(VALUE(TRIM(TelcoData2[[#This Row],[TotalCharges]])),"")</f>
        <v>80.8</v>
      </c>
      <c r="W6622">
        <f>IF(TelcoData2[[#This Row],[Churn]]="Yes",1,0)</f>
        <v>1</v>
      </c>
      <c r="X6622" t="str">
        <f>IF(TelcoData2[[#This Row],[tenure]]&lt;=12,"0-12 Months",
IF(TelcoData2[[#This Row],[tenure]]&lt;=24,"13-24 Months",
IF(TelcoData2[[#This Row],[tenure]]&lt;=36,"25-36 Months",
IF(TelcoData2[[#This Row],[tenure]]&lt;=48,"37-48 Months",
IF(TelcoData2[[#This Row],[tenure]]&lt;=60,"49-60 Months",
"61-72 Months")))))</f>
        <v>0-12 Months</v>
      </c>
    </row>
    <row r="6623" spans="1:24" x14ac:dyDescent="0.3">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s="5">
        <v>958.15</v>
      </c>
      <c r="U6623" t="s">
        <v>24</v>
      </c>
      <c r="V6623" s="5">
        <f>IFERROR(VALUE(TRIM(TelcoData2[[#This Row],[TotalCharges]])),"")</f>
        <v>958.15</v>
      </c>
      <c r="W6623">
        <f>IF(TelcoData2[[#This Row],[Churn]]="Yes",1,0)</f>
        <v>0</v>
      </c>
      <c r="X6623" t="str">
        <f>IF(TelcoData2[[#This Row],[tenure]]&lt;=12,"0-12 Months",
IF(TelcoData2[[#This Row],[tenure]]&lt;=24,"13-24 Months",
IF(TelcoData2[[#This Row],[tenure]]&lt;=36,"25-36 Months",
IF(TelcoData2[[#This Row],[tenure]]&lt;=48,"37-48 Months",
IF(TelcoData2[[#This Row],[tenure]]&lt;=60,"49-60 Months",
"61-72 Months")))))</f>
        <v>37-48 Months</v>
      </c>
    </row>
    <row r="6624" spans="1:24" x14ac:dyDescent="0.3">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s="5">
        <v>118.3</v>
      </c>
      <c r="U6624" t="s">
        <v>23</v>
      </c>
      <c r="V6624" s="5">
        <f>IFERROR(VALUE(TRIM(TelcoData2[[#This Row],[TotalCharges]])),"")</f>
        <v>118.3</v>
      </c>
      <c r="W6624">
        <f>IF(TelcoData2[[#This Row],[Churn]]="Yes",1,0)</f>
        <v>1</v>
      </c>
      <c r="X6624" t="str">
        <f>IF(TelcoData2[[#This Row],[tenure]]&lt;=12,"0-12 Months",
IF(TelcoData2[[#This Row],[tenure]]&lt;=24,"13-24 Months",
IF(TelcoData2[[#This Row],[tenure]]&lt;=36,"25-36 Months",
IF(TelcoData2[[#This Row],[tenure]]&lt;=48,"37-48 Months",
IF(TelcoData2[[#This Row],[tenure]]&lt;=60,"49-60 Months",
"61-72 Months")))))</f>
        <v>0-12 Months</v>
      </c>
    </row>
    <row r="6625" spans="1:24" x14ac:dyDescent="0.3">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s="5">
        <v>76.45</v>
      </c>
      <c r="U6625" t="s">
        <v>23</v>
      </c>
      <c r="V6625" s="5">
        <f>IFERROR(VALUE(TRIM(TelcoData2[[#This Row],[TotalCharges]])),"")</f>
        <v>76.45</v>
      </c>
      <c r="W6625">
        <f>IF(TelcoData2[[#This Row],[Churn]]="Yes",1,0)</f>
        <v>1</v>
      </c>
      <c r="X6625" t="str">
        <f>IF(TelcoData2[[#This Row],[tenure]]&lt;=12,"0-12 Months",
IF(TelcoData2[[#This Row],[tenure]]&lt;=24,"13-24 Months",
IF(TelcoData2[[#This Row],[tenure]]&lt;=36,"25-36 Months",
IF(TelcoData2[[#This Row],[tenure]]&lt;=48,"37-48 Months",
IF(TelcoData2[[#This Row],[tenure]]&lt;=60,"49-60 Months",
"61-72 Months")))))</f>
        <v>0-12 Months</v>
      </c>
    </row>
    <row r="6626" spans="1:24" x14ac:dyDescent="0.3">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s="5">
        <v>3845.45</v>
      </c>
      <c r="U6626" t="s">
        <v>24</v>
      </c>
      <c r="V6626" s="5">
        <f>IFERROR(VALUE(TRIM(TelcoData2[[#This Row],[TotalCharges]])),"")</f>
        <v>3845.45</v>
      </c>
      <c r="W6626">
        <f>IF(TelcoData2[[#This Row],[Churn]]="Yes",1,0)</f>
        <v>0</v>
      </c>
      <c r="X6626" t="str">
        <f>IF(TelcoData2[[#This Row],[tenure]]&lt;=12,"0-12 Months",
IF(TelcoData2[[#This Row],[tenure]]&lt;=24,"13-24 Months",
IF(TelcoData2[[#This Row],[tenure]]&lt;=36,"25-36 Months",
IF(TelcoData2[[#This Row],[tenure]]&lt;=48,"37-48 Months",
IF(TelcoData2[[#This Row],[tenure]]&lt;=60,"49-60 Months",
"61-72 Months")))))</f>
        <v>61-72 Months</v>
      </c>
    </row>
    <row r="6627" spans="1:24" x14ac:dyDescent="0.3">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s="5">
        <v>1094.5</v>
      </c>
      <c r="U6627" t="s">
        <v>23</v>
      </c>
      <c r="V6627" s="5">
        <f>IFERROR(VALUE(TRIM(TelcoData2[[#This Row],[TotalCharges]])),"")</f>
        <v>1094.5</v>
      </c>
      <c r="W6627">
        <f>IF(TelcoData2[[#This Row],[Churn]]="Yes",1,0)</f>
        <v>1</v>
      </c>
      <c r="X6627" t="str">
        <f>IF(TelcoData2[[#This Row],[tenure]]&lt;=12,"0-12 Months",
IF(TelcoData2[[#This Row],[tenure]]&lt;=24,"13-24 Months",
IF(TelcoData2[[#This Row],[tenure]]&lt;=36,"25-36 Months",
IF(TelcoData2[[#This Row],[tenure]]&lt;=48,"37-48 Months",
IF(TelcoData2[[#This Row],[tenure]]&lt;=60,"49-60 Months",
"61-72 Months")))))</f>
        <v>0-12 Months</v>
      </c>
    </row>
    <row r="6628" spans="1:24" x14ac:dyDescent="0.3">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s="5">
        <v>573.75</v>
      </c>
      <c r="U6628" t="s">
        <v>23</v>
      </c>
      <c r="V6628" s="5">
        <f>IFERROR(VALUE(TRIM(TelcoData2[[#This Row],[TotalCharges]])),"")</f>
        <v>573.75</v>
      </c>
      <c r="W6628">
        <f>IF(TelcoData2[[#This Row],[Churn]]="Yes",1,0)</f>
        <v>1</v>
      </c>
      <c r="X6628" t="str">
        <f>IF(TelcoData2[[#This Row],[tenure]]&lt;=12,"0-12 Months",
IF(TelcoData2[[#This Row],[tenure]]&lt;=24,"13-24 Months",
IF(TelcoData2[[#This Row],[tenure]]&lt;=36,"25-36 Months",
IF(TelcoData2[[#This Row],[tenure]]&lt;=48,"37-48 Months",
IF(TelcoData2[[#This Row],[tenure]]&lt;=60,"49-60 Months",
"61-72 Months")))))</f>
        <v>0-12 Months</v>
      </c>
    </row>
    <row r="6629" spans="1:24" x14ac:dyDescent="0.3">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s="5">
        <v>1267</v>
      </c>
      <c r="U6629" t="s">
        <v>24</v>
      </c>
      <c r="V6629" s="5">
        <f>IFERROR(VALUE(TRIM(TelcoData2[[#This Row],[TotalCharges]])),"")</f>
        <v>1267</v>
      </c>
      <c r="W6629">
        <f>IF(TelcoData2[[#This Row],[Churn]]="Yes",1,0)</f>
        <v>0</v>
      </c>
      <c r="X6629" t="str">
        <f>IF(TelcoData2[[#This Row],[tenure]]&lt;=12,"0-12 Months",
IF(TelcoData2[[#This Row],[tenure]]&lt;=24,"13-24 Months",
IF(TelcoData2[[#This Row],[tenure]]&lt;=36,"25-36 Months",
IF(TelcoData2[[#This Row],[tenure]]&lt;=48,"37-48 Months",
IF(TelcoData2[[#This Row],[tenure]]&lt;=60,"49-60 Months",
"61-72 Months")))))</f>
        <v>49-60 Months</v>
      </c>
    </row>
    <row r="6630" spans="1:24" x14ac:dyDescent="0.3">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s="5">
        <v>633.45000000000005</v>
      </c>
      <c r="U6630" t="s">
        <v>24</v>
      </c>
      <c r="V6630" s="5">
        <f>IFERROR(VALUE(TRIM(TelcoData2[[#This Row],[TotalCharges]])),"")</f>
        <v>633.45000000000005</v>
      </c>
      <c r="W6630">
        <f>IF(TelcoData2[[#This Row],[Churn]]="Yes",1,0)</f>
        <v>0</v>
      </c>
      <c r="X6630" t="str">
        <f>IF(TelcoData2[[#This Row],[tenure]]&lt;=12,"0-12 Months",
IF(TelcoData2[[#This Row],[tenure]]&lt;=24,"13-24 Months",
IF(TelcoData2[[#This Row],[tenure]]&lt;=36,"25-36 Months",
IF(TelcoData2[[#This Row],[tenure]]&lt;=48,"37-48 Months",
IF(TelcoData2[[#This Row],[tenure]]&lt;=60,"49-60 Months",
"61-72 Months")))))</f>
        <v>0-12 Months</v>
      </c>
    </row>
    <row r="6631" spans="1:24" x14ac:dyDescent="0.3">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s="5">
        <v>6129.65</v>
      </c>
      <c r="U6631" t="s">
        <v>24</v>
      </c>
      <c r="V6631" s="5">
        <f>IFERROR(VALUE(TRIM(TelcoData2[[#This Row],[TotalCharges]])),"")</f>
        <v>6129.65</v>
      </c>
      <c r="W6631">
        <f>IF(TelcoData2[[#This Row],[Churn]]="Yes",1,0)</f>
        <v>0</v>
      </c>
      <c r="X6631" t="str">
        <f>IF(TelcoData2[[#This Row],[tenure]]&lt;=12,"0-12 Months",
IF(TelcoData2[[#This Row],[tenure]]&lt;=24,"13-24 Months",
IF(TelcoData2[[#This Row],[tenure]]&lt;=36,"25-36 Months",
IF(TelcoData2[[#This Row],[tenure]]&lt;=48,"37-48 Months",
IF(TelcoData2[[#This Row],[tenure]]&lt;=60,"49-60 Months",
"61-72 Months")))))</f>
        <v>61-72 Months</v>
      </c>
    </row>
    <row r="6632" spans="1:24" x14ac:dyDescent="0.3">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s="5">
        <v>1218.25</v>
      </c>
      <c r="U6632" t="s">
        <v>24</v>
      </c>
      <c r="V6632" s="5">
        <f>IFERROR(VALUE(TRIM(TelcoData2[[#This Row],[TotalCharges]])),"")</f>
        <v>1218.25</v>
      </c>
      <c r="W6632">
        <f>IF(TelcoData2[[#This Row],[Churn]]="Yes",1,0)</f>
        <v>0</v>
      </c>
      <c r="X6632" t="str">
        <f>IF(TelcoData2[[#This Row],[tenure]]&lt;=12,"0-12 Months",
IF(TelcoData2[[#This Row],[tenure]]&lt;=24,"13-24 Months",
IF(TelcoData2[[#This Row],[tenure]]&lt;=36,"25-36 Months",
IF(TelcoData2[[#This Row],[tenure]]&lt;=48,"37-48 Months",
IF(TelcoData2[[#This Row],[tenure]]&lt;=60,"49-60 Months",
"61-72 Months")))))</f>
        <v>13-24 Months</v>
      </c>
    </row>
    <row r="6633" spans="1:24" x14ac:dyDescent="0.3">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s="5">
        <v>1405.3</v>
      </c>
      <c r="U6633" t="s">
        <v>24</v>
      </c>
      <c r="V6633" s="5">
        <f>IFERROR(VALUE(TRIM(TelcoData2[[#This Row],[TotalCharges]])),"")</f>
        <v>1405.3</v>
      </c>
      <c r="W6633">
        <f>IF(TelcoData2[[#This Row],[Churn]]="Yes",1,0)</f>
        <v>0</v>
      </c>
      <c r="X6633" t="str">
        <f>IF(TelcoData2[[#This Row],[tenure]]&lt;=12,"0-12 Months",
IF(TelcoData2[[#This Row],[tenure]]&lt;=24,"13-24 Months",
IF(TelcoData2[[#This Row],[tenure]]&lt;=36,"25-36 Months",
IF(TelcoData2[[#This Row],[tenure]]&lt;=48,"37-48 Months",
IF(TelcoData2[[#This Row],[tenure]]&lt;=60,"49-60 Months",
"61-72 Months")))))</f>
        <v>25-36 Months</v>
      </c>
    </row>
    <row r="6634" spans="1:24" x14ac:dyDescent="0.3">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s="5">
        <v>2274.9</v>
      </c>
      <c r="U6634" t="s">
        <v>23</v>
      </c>
      <c r="V6634" s="5">
        <f>IFERROR(VALUE(TRIM(TelcoData2[[#This Row],[TotalCharges]])),"")</f>
        <v>2274.9</v>
      </c>
      <c r="W6634">
        <f>IF(TelcoData2[[#This Row],[Churn]]="Yes",1,0)</f>
        <v>1</v>
      </c>
      <c r="X6634" t="str">
        <f>IF(TelcoData2[[#This Row],[tenure]]&lt;=12,"0-12 Months",
IF(TelcoData2[[#This Row],[tenure]]&lt;=24,"13-24 Months",
IF(TelcoData2[[#This Row],[tenure]]&lt;=36,"25-36 Months",
IF(TelcoData2[[#This Row],[tenure]]&lt;=48,"37-48 Months",
IF(TelcoData2[[#This Row],[tenure]]&lt;=60,"49-60 Months",
"61-72 Months")))))</f>
        <v>25-36 Months</v>
      </c>
    </row>
    <row r="6635" spans="1:24" x14ac:dyDescent="0.3">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s="5">
        <v>74.5</v>
      </c>
      <c r="U6635" t="s">
        <v>23</v>
      </c>
      <c r="V6635" s="5">
        <f>IFERROR(VALUE(TRIM(TelcoData2[[#This Row],[TotalCharges]])),"")</f>
        <v>74.5</v>
      </c>
      <c r="W6635">
        <f>IF(TelcoData2[[#This Row],[Churn]]="Yes",1,0)</f>
        <v>1</v>
      </c>
      <c r="X6635" t="str">
        <f>IF(TelcoData2[[#This Row],[tenure]]&lt;=12,"0-12 Months",
IF(TelcoData2[[#This Row],[tenure]]&lt;=24,"13-24 Months",
IF(TelcoData2[[#This Row],[tenure]]&lt;=36,"25-36 Months",
IF(TelcoData2[[#This Row],[tenure]]&lt;=48,"37-48 Months",
IF(TelcoData2[[#This Row],[tenure]]&lt;=60,"49-60 Months",
"61-72 Months")))))</f>
        <v>0-12 Months</v>
      </c>
    </row>
    <row r="6636" spans="1:24" x14ac:dyDescent="0.3">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s="5">
        <v>1068.8499999999999</v>
      </c>
      <c r="U6636" t="s">
        <v>23</v>
      </c>
      <c r="V6636" s="5">
        <f>IFERROR(VALUE(TRIM(TelcoData2[[#This Row],[TotalCharges]])),"")</f>
        <v>1068.8499999999999</v>
      </c>
      <c r="W6636">
        <f>IF(TelcoData2[[#This Row],[Churn]]="Yes",1,0)</f>
        <v>1</v>
      </c>
      <c r="X6636" t="str">
        <f>IF(TelcoData2[[#This Row],[tenure]]&lt;=12,"0-12 Months",
IF(TelcoData2[[#This Row],[tenure]]&lt;=24,"13-24 Months",
IF(TelcoData2[[#This Row],[tenure]]&lt;=36,"25-36 Months",
IF(TelcoData2[[#This Row],[tenure]]&lt;=48,"37-48 Months",
IF(TelcoData2[[#This Row],[tenure]]&lt;=60,"49-60 Months",
"61-72 Months")))))</f>
        <v>0-12 Months</v>
      </c>
    </row>
    <row r="6637" spans="1:24" x14ac:dyDescent="0.3">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s="5">
        <v>533.9</v>
      </c>
      <c r="U6637" t="s">
        <v>24</v>
      </c>
      <c r="V6637" s="5">
        <f>IFERROR(VALUE(TRIM(TelcoData2[[#This Row],[TotalCharges]])),"")</f>
        <v>533.9</v>
      </c>
      <c r="W6637">
        <f>IF(TelcoData2[[#This Row],[Churn]]="Yes",1,0)</f>
        <v>0</v>
      </c>
      <c r="X6637" t="str">
        <f>IF(TelcoData2[[#This Row],[tenure]]&lt;=12,"0-12 Months",
IF(TelcoData2[[#This Row],[tenure]]&lt;=24,"13-24 Months",
IF(TelcoData2[[#This Row],[tenure]]&lt;=36,"25-36 Months",
IF(TelcoData2[[#This Row],[tenure]]&lt;=48,"37-48 Months",
IF(TelcoData2[[#This Row],[tenure]]&lt;=60,"49-60 Months",
"61-72 Months")))))</f>
        <v>13-24 Months</v>
      </c>
    </row>
    <row r="6638" spans="1:24" x14ac:dyDescent="0.3">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s="5">
        <v>676.15</v>
      </c>
      <c r="U6638" t="s">
        <v>24</v>
      </c>
      <c r="V6638" s="5">
        <f>IFERROR(VALUE(TRIM(TelcoData2[[#This Row],[TotalCharges]])),"")</f>
        <v>676.15</v>
      </c>
      <c r="W6638">
        <f>IF(TelcoData2[[#This Row],[Churn]]="Yes",1,0)</f>
        <v>0</v>
      </c>
      <c r="X6638" t="str">
        <f>IF(TelcoData2[[#This Row],[tenure]]&lt;=12,"0-12 Months",
IF(TelcoData2[[#This Row],[tenure]]&lt;=24,"13-24 Months",
IF(TelcoData2[[#This Row],[tenure]]&lt;=36,"25-36 Months",
IF(TelcoData2[[#This Row],[tenure]]&lt;=48,"37-48 Months",
IF(TelcoData2[[#This Row],[tenure]]&lt;=60,"49-60 Months",
"61-72 Months")))))</f>
        <v>0-12 Months</v>
      </c>
    </row>
    <row r="6639" spans="1:24" x14ac:dyDescent="0.3">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s="5">
        <v>3804.4</v>
      </c>
      <c r="U6639" t="s">
        <v>24</v>
      </c>
      <c r="V6639" s="5">
        <f>IFERROR(VALUE(TRIM(TelcoData2[[#This Row],[TotalCharges]])),"")</f>
        <v>3804.4</v>
      </c>
      <c r="W6639">
        <f>IF(TelcoData2[[#This Row],[Churn]]="Yes",1,0)</f>
        <v>0</v>
      </c>
      <c r="X6639" t="str">
        <f>IF(TelcoData2[[#This Row],[tenure]]&lt;=12,"0-12 Months",
IF(TelcoData2[[#This Row],[tenure]]&lt;=24,"13-24 Months",
IF(TelcoData2[[#This Row],[tenure]]&lt;=36,"25-36 Months",
IF(TelcoData2[[#This Row],[tenure]]&lt;=48,"37-48 Months",
IF(TelcoData2[[#This Row],[tenure]]&lt;=60,"49-60 Months",
"61-72 Months")))))</f>
        <v>61-72 Months</v>
      </c>
    </row>
    <row r="6640" spans="1:24" x14ac:dyDescent="0.3">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s="5">
        <v>1118.8</v>
      </c>
      <c r="U6640" t="s">
        <v>24</v>
      </c>
      <c r="V6640" s="5">
        <f>IFERROR(VALUE(TRIM(TelcoData2[[#This Row],[TotalCharges]])),"")</f>
        <v>1118.8</v>
      </c>
      <c r="W6640">
        <f>IF(TelcoData2[[#This Row],[Churn]]="Yes",1,0)</f>
        <v>0</v>
      </c>
      <c r="X6640" t="str">
        <f>IF(TelcoData2[[#This Row],[tenure]]&lt;=12,"0-12 Months",
IF(TelcoData2[[#This Row],[tenure]]&lt;=24,"13-24 Months",
IF(TelcoData2[[#This Row],[tenure]]&lt;=36,"25-36 Months",
IF(TelcoData2[[#This Row],[tenure]]&lt;=48,"37-48 Months",
IF(TelcoData2[[#This Row],[tenure]]&lt;=60,"49-60 Months",
"61-72 Months")))))</f>
        <v>49-60 Months</v>
      </c>
    </row>
    <row r="6641" spans="1:24" x14ac:dyDescent="0.3">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s="5">
        <v>5236.3999999999996</v>
      </c>
      <c r="U6641" t="s">
        <v>24</v>
      </c>
      <c r="V6641" s="5">
        <f>IFERROR(VALUE(TRIM(TelcoData2[[#This Row],[TotalCharges]])),"")</f>
        <v>5236.3999999999996</v>
      </c>
      <c r="W6641">
        <f>IF(TelcoData2[[#This Row],[Churn]]="Yes",1,0)</f>
        <v>0</v>
      </c>
      <c r="X6641" t="str">
        <f>IF(TelcoData2[[#This Row],[tenure]]&lt;=12,"0-12 Months",
IF(TelcoData2[[#This Row],[tenure]]&lt;=24,"13-24 Months",
IF(TelcoData2[[#This Row],[tenure]]&lt;=36,"25-36 Months",
IF(TelcoData2[[#This Row],[tenure]]&lt;=48,"37-48 Months",
IF(TelcoData2[[#This Row],[tenure]]&lt;=60,"49-60 Months",
"61-72 Months")))))</f>
        <v>49-60 Months</v>
      </c>
    </row>
    <row r="6642" spans="1:24" x14ac:dyDescent="0.3">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s="5">
        <v>1386.8</v>
      </c>
      <c r="U6642" t="s">
        <v>24</v>
      </c>
      <c r="V6642" s="5">
        <f>IFERROR(VALUE(TRIM(TelcoData2[[#This Row],[TotalCharges]])),"")</f>
        <v>1386.8</v>
      </c>
      <c r="W6642">
        <f>IF(TelcoData2[[#This Row],[Churn]]="Yes",1,0)</f>
        <v>0</v>
      </c>
      <c r="X6642" t="str">
        <f>IF(TelcoData2[[#This Row],[tenure]]&lt;=12,"0-12 Months",
IF(TelcoData2[[#This Row],[tenure]]&lt;=24,"13-24 Months",
IF(TelcoData2[[#This Row],[tenure]]&lt;=36,"25-36 Months",
IF(TelcoData2[[#This Row],[tenure]]&lt;=48,"37-48 Months",
IF(TelcoData2[[#This Row],[tenure]]&lt;=60,"49-60 Months",
"61-72 Months")))))</f>
        <v>25-36 Months</v>
      </c>
    </row>
    <row r="6643" spans="1:24" x14ac:dyDescent="0.3">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s="5">
        <v>762.25</v>
      </c>
      <c r="U6643" t="s">
        <v>23</v>
      </c>
      <c r="V6643" s="5">
        <f>IFERROR(VALUE(TRIM(TelcoData2[[#This Row],[TotalCharges]])),"")</f>
        <v>762.25</v>
      </c>
      <c r="W6643">
        <f>IF(TelcoData2[[#This Row],[Churn]]="Yes",1,0)</f>
        <v>1</v>
      </c>
      <c r="X6643" t="str">
        <f>IF(TelcoData2[[#This Row],[tenure]]&lt;=12,"0-12 Months",
IF(TelcoData2[[#This Row],[tenure]]&lt;=24,"13-24 Months",
IF(TelcoData2[[#This Row],[tenure]]&lt;=36,"25-36 Months",
IF(TelcoData2[[#This Row],[tenure]]&lt;=48,"37-48 Months",
IF(TelcoData2[[#This Row],[tenure]]&lt;=60,"49-60 Months",
"61-72 Months")))))</f>
        <v>13-24 Months</v>
      </c>
    </row>
    <row r="6644" spans="1:24" x14ac:dyDescent="0.3">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s="5">
        <v>1902</v>
      </c>
      <c r="U6644" t="s">
        <v>24</v>
      </c>
      <c r="V6644" s="5">
        <f>IFERROR(VALUE(TRIM(TelcoData2[[#This Row],[TotalCharges]])),"")</f>
        <v>1902</v>
      </c>
      <c r="W6644">
        <f>IF(TelcoData2[[#This Row],[Churn]]="Yes",1,0)</f>
        <v>0</v>
      </c>
      <c r="X6644" t="str">
        <f>IF(TelcoData2[[#This Row],[tenure]]&lt;=12,"0-12 Months",
IF(TelcoData2[[#This Row],[tenure]]&lt;=24,"13-24 Months",
IF(TelcoData2[[#This Row],[tenure]]&lt;=36,"25-36 Months",
IF(TelcoData2[[#This Row],[tenure]]&lt;=48,"37-48 Months",
IF(TelcoData2[[#This Row],[tenure]]&lt;=60,"49-60 Months",
"61-72 Months")))))</f>
        <v>25-36 Months</v>
      </c>
    </row>
    <row r="6645" spans="1:24" x14ac:dyDescent="0.3">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s="5">
        <v>239.05</v>
      </c>
      <c r="U6645" t="s">
        <v>24</v>
      </c>
      <c r="V6645" s="5">
        <f>IFERROR(VALUE(TRIM(TelcoData2[[#This Row],[TotalCharges]])),"")</f>
        <v>239.05</v>
      </c>
      <c r="W6645">
        <f>IF(TelcoData2[[#This Row],[Churn]]="Yes",1,0)</f>
        <v>0</v>
      </c>
      <c r="X6645" t="str">
        <f>IF(TelcoData2[[#This Row],[tenure]]&lt;=12,"0-12 Months",
IF(TelcoData2[[#This Row],[tenure]]&lt;=24,"13-24 Months",
IF(TelcoData2[[#This Row],[tenure]]&lt;=36,"25-36 Months",
IF(TelcoData2[[#This Row],[tenure]]&lt;=48,"37-48 Months",
IF(TelcoData2[[#This Row],[tenure]]&lt;=60,"49-60 Months",
"61-72 Months")))))</f>
        <v>0-12 Months</v>
      </c>
    </row>
    <row r="6646" spans="1:24" x14ac:dyDescent="0.3">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s="5">
        <v>5673.7</v>
      </c>
      <c r="U6646" t="s">
        <v>24</v>
      </c>
      <c r="V6646" s="5">
        <f>IFERROR(VALUE(TRIM(TelcoData2[[#This Row],[TotalCharges]])),"")</f>
        <v>5673.7</v>
      </c>
      <c r="W6646">
        <f>IF(TelcoData2[[#This Row],[Churn]]="Yes",1,0)</f>
        <v>0</v>
      </c>
      <c r="X6646" t="str">
        <f>IF(TelcoData2[[#This Row],[tenure]]&lt;=12,"0-12 Months",
IF(TelcoData2[[#This Row],[tenure]]&lt;=24,"13-24 Months",
IF(TelcoData2[[#This Row],[tenure]]&lt;=36,"25-36 Months",
IF(TelcoData2[[#This Row],[tenure]]&lt;=48,"37-48 Months",
IF(TelcoData2[[#This Row],[tenure]]&lt;=60,"49-60 Months",
"61-72 Months")))))</f>
        <v>61-72 Months</v>
      </c>
    </row>
    <row r="6647" spans="1:24" x14ac:dyDescent="0.3">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s="5">
        <v>39.799999999999997</v>
      </c>
      <c r="U6647" t="s">
        <v>24</v>
      </c>
      <c r="V6647" s="5">
        <f>IFERROR(VALUE(TRIM(TelcoData2[[#This Row],[TotalCharges]])),"")</f>
        <v>39.799999999999997</v>
      </c>
      <c r="W6647">
        <f>IF(TelcoData2[[#This Row],[Churn]]="Yes",1,0)</f>
        <v>0</v>
      </c>
      <c r="X6647" t="str">
        <f>IF(TelcoData2[[#This Row],[tenure]]&lt;=12,"0-12 Months",
IF(TelcoData2[[#This Row],[tenure]]&lt;=24,"13-24 Months",
IF(TelcoData2[[#This Row],[tenure]]&lt;=36,"25-36 Months",
IF(TelcoData2[[#This Row],[tenure]]&lt;=48,"37-48 Months",
IF(TelcoData2[[#This Row],[tenure]]&lt;=60,"49-60 Months",
"61-72 Months")))))</f>
        <v>0-12 Months</v>
      </c>
    </row>
    <row r="6648" spans="1:24" x14ac:dyDescent="0.3">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s="5">
        <v>997.75</v>
      </c>
      <c r="U6648" t="s">
        <v>24</v>
      </c>
      <c r="V6648" s="5">
        <f>IFERROR(VALUE(TRIM(TelcoData2[[#This Row],[TotalCharges]])),"")</f>
        <v>997.75</v>
      </c>
      <c r="W6648">
        <f>IF(TelcoData2[[#This Row],[Churn]]="Yes",1,0)</f>
        <v>0</v>
      </c>
      <c r="X6648" t="str">
        <f>IF(TelcoData2[[#This Row],[tenure]]&lt;=12,"0-12 Months",
IF(TelcoData2[[#This Row],[tenure]]&lt;=24,"13-24 Months",
IF(TelcoData2[[#This Row],[tenure]]&lt;=36,"25-36 Months",
IF(TelcoData2[[#This Row],[tenure]]&lt;=48,"37-48 Months",
IF(TelcoData2[[#This Row],[tenure]]&lt;=60,"49-60 Months",
"61-72 Months")))))</f>
        <v>49-60 Months</v>
      </c>
    </row>
    <row r="6649" spans="1:24" x14ac:dyDescent="0.3">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s="5">
        <v>5574.35</v>
      </c>
      <c r="U6649" t="s">
        <v>24</v>
      </c>
      <c r="V6649" s="5">
        <f>IFERROR(VALUE(TRIM(TelcoData2[[#This Row],[TotalCharges]])),"")</f>
        <v>5574.35</v>
      </c>
      <c r="W6649">
        <f>IF(TelcoData2[[#This Row],[Churn]]="Yes",1,0)</f>
        <v>0</v>
      </c>
      <c r="X6649" t="str">
        <f>IF(TelcoData2[[#This Row],[tenure]]&lt;=12,"0-12 Months",
IF(TelcoData2[[#This Row],[tenure]]&lt;=24,"13-24 Months",
IF(TelcoData2[[#This Row],[tenure]]&lt;=36,"25-36 Months",
IF(TelcoData2[[#This Row],[tenure]]&lt;=48,"37-48 Months",
IF(TelcoData2[[#This Row],[tenure]]&lt;=60,"49-60 Months",
"61-72 Months")))))</f>
        <v>61-72 Months</v>
      </c>
    </row>
    <row r="6650" spans="1:24" x14ac:dyDescent="0.3">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s="5">
        <v>406.05</v>
      </c>
      <c r="U6650" t="s">
        <v>24</v>
      </c>
      <c r="V6650" s="5">
        <f>IFERROR(VALUE(TRIM(TelcoData2[[#This Row],[TotalCharges]])),"")</f>
        <v>406.05</v>
      </c>
      <c r="W6650">
        <f>IF(TelcoData2[[#This Row],[Churn]]="Yes",1,0)</f>
        <v>0</v>
      </c>
      <c r="X6650" t="str">
        <f>IF(TelcoData2[[#This Row],[tenure]]&lt;=12,"0-12 Months",
IF(TelcoData2[[#This Row],[tenure]]&lt;=24,"13-24 Months",
IF(TelcoData2[[#This Row],[tenure]]&lt;=36,"25-36 Months",
IF(TelcoData2[[#This Row],[tenure]]&lt;=48,"37-48 Months",
IF(TelcoData2[[#This Row],[tenure]]&lt;=60,"49-60 Months",
"61-72 Months")))))</f>
        <v>13-24 Months</v>
      </c>
    </row>
    <row r="6651" spans="1:24" x14ac:dyDescent="0.3">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s="5">
        <v>138.85</v>
      </c>
      <c r="U6651" t="s">
        <v>24</v>
      </c>
      <c r="V6651" s="5">
        <f>IFERROR(VALUE(TRIM(TelcoData2[[#This Row],[TotalCharges]])),"")</f>
        <v>138.85</v>
      </c>
      <c r="W6651">
        <f>IF(TelcoData2[[#This Row],[Churn]]="Yes",1,0)</f>
        <v>0</v>
      </c>
      <c r="X6651" t="str">
        <f>IF(TelcoData2[[#This Row],[tenure]]&lt;=12,"0-12 Months",
IF(TelcoData2[[#This Row],[tenure]]&lt;=24,"13-24 Months",
IF(TelcoData2[[#This Row],[tenure]]&lt;=36,"25-36 Months",
IF(TelcoData2[[#This Row],[tenure]]&lt;=48,"37-48 Months",
IF(TelcoData2[[#This Row],[tenure]]&lt;=60,"49-60 Months",
"61-72 Months")))))</f>
        <v>0-12 Months</v>
      </c>
    </row>
    <row r="6652" spans="1:24" x14ac:dyDescent="0.3">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s="5">
        <v>123.65</v>
      </c>
      <c r="U6652" t="s">
        <v>24</v>
      </c>
      <c r="V6652" s="5">
        <f>IFERROR(VALUE(TRIM(TelcoData2[[#This Row],[TotalCharges]])),"")</f>
        <v>123.65</v>
      </c>
      <c r="W6652">
        <f>IF(TelcoData2[[#This Row],[Churn]]="Yes",1,0)</f>
        <v>0</v>
      </c>
      <c r="X6652" t="str">
        <f>IF(TelcoData2[[#This Row],[tenure]]&lt;=12,"0-12 Months",
IF(TelcoData2[[#This Row],[tenure]]&lt;=24,"13-24 Months",
IF(TelcoData2[[#This Row],[tenure]]&lt;=36,"25-36 Months",
IF(TelcoData2[[#This Row],[tenure]]&lt;=48,"37-48 Months",
IF(TelcoData2[[#This Row],[tenure]]&lt;=60,"49-60 Months",
"61-72 Months")))))</f>
        <v>0-12 Months</v>
      </c>
    </row>
    <row r="6653" spans="1:24" x14ac:dyDescent="0.3">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s="5">
        <v>1801.1</v>
      </c>
      <c r="U6653" t="s">
        <v>24</v>
      </c>
      <c r="V6653" s="5">
        <f>IFERROR(VALUE(TRIM(TelcoData2[[#This Row],[TotalCharges]])),"")</f>
        <v>1801.1</v>
      </c>
      <c r="W6653">
        <f>IF(TelcoData2[[#This Row],[Churn]]="Yes",1,0)</f>
        <v>0</v>
      </c>
      <c r="X6653" t="str">
        <f>IF(TelcoData2[[#This Row],[tenure]]&lt;=12,"0-12 Months",
IF(TelcoData2[[#This Row],[tenure]]&lt;=24,"13-24 Months",
IF(TelcoData2[[#This Row],[tenure]]&lt;=36,"25-36 Months",
IF(TelcoData2[[#This Row],[tenure]]&lt;=48,"37-48 Months",
IF(TelcoData2[[#This Row],[tenure]]&lt;=60,"49-60 Months",
"61-72 Months")))))</f>
        <v>25-36 Months</v>
      </c>
    </row>
    <row r="6654" spans="1:24" x14ac:dyDescent="0.3">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s="5">
        <v>689</v>
      </c>
      <c r="U6654" t="s">
        <v>24</v>
      </c>
      <c r="V6654" s="5">
        <f>IFERROR(VALUE(TRIM(TelcoData2[[#This Row],[TotalCharges]])),"")</f>
        <v>689</v>
      </c>
      <c r="W6654">
        <f>IF(TelcoData2[[#This Row],[Churn]]="Yes",1,0)</f>
        <v>0</v>
      </c>
      <c r="X6654" t="str">
        <f>IF(TelcoData2[[#This Row],[tenure]]&lt;=12,"0-12 Months",
IF(TelcoData2[[#This Row],[tenure]]&lt;=24,"13-24 Months",
IF(TelcoData2[[#This Row],[tenure]]&lt;=36,"25-36 Months",
IF(TelcoData2[[#This Row],[tenure]]&lt;=48,"37-48 Months",
IF(TelcoData2[[#This Row],[tenure]]&lt;=60,"49-60 Months",
"61-72 Months")))))</f>
        <v>25-36 Months</v>
      </c>
    </row>
    <row r="6655" spans="1:24" x14ac:dyDescent="0.3">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s="5">
        <v>790.7</v>
      </c>
      <c r="U6655" t="s">
        <v>24</v>
      </c>
      <c r="V6655" s="5">
        <f>IFERROR(VALUE(TRIM(TelcoData2[[#This Row],[TotalCharges]])),"")</f>
        <v>790.7</v>
      </c>
      <c r="W6655">
        <f>IF(TelcoData2[[#This Row],[Churn]]="Yes",1,0)</f>
        <v>0</v>
      </c>
      <c r="X6655" t="str">
        <f>IF(TelcoData2[[#This Row],[tenure]]&lt;=12,"0-12 Months",
IF(TelcoData2[[#This Row],[tenure]]&lt;=24,"13-24 Months",
IF(TelcoData2[[#This Row],[tenure]]&lt;=36,"25-36 Months",
IF(TelcoData2[[#This Row],[tenure]]&lt;=48,"37-48 Months",
IF(TelcoData2[[#This Row],[tenure]]&lt;=60,"49-60 Months",
"61-72 Months")))))</f>
        <v>25-36 Months</v>
      </c>
    </row>
    <row r="6656" spans="1:24" x14ac:dyDescent="0.3">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s="5">
        <v>582.5</v>
      </c>
      <c r="U6656" t="s">
        <v>23</v>
      </c>
      <c r="V6656" s="5">
        <f>IFERROR(VALUE(TRIM(TelcoData2[[#This Row],[TotalCharges]])),"")</f>
        <v>582.5</v>
      </c>
      <c r="W6656">
        <f>IF(TelcoData2[[#This Row],[Churn]]="Yes",1,0)</f>
        <v>1</v>
      </c>
      <c r="X6656" t="str">
        <f>IF(TelcoData2[[#This Row],[tenure]]&lt;=12,"0-12 Months",
IF(TelcoData2[[#This Row],[tenure]]&lt;=24,"13-24 Months",
IF(TelcoData2[[#This Row],[tenure]]&lt;=36,"25-36 Months",
IF(TelcoData2[[#This Row],[tenure]]&lt;=48,"37-48 Months",
IF(TelcoData2[[#This Row],[tenure]]&lt;=60,"49-60 Months",
"61-72 Months")))))</f>
        <v>0-12 Months</v>
      </c>
    </row>
    <row r="6657" spans="1:24" x14ac:dyDescent="0.3">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s="5">
        <v>1618.2</v>
      </c>
      <c r="U6657" t="s">
        <v>24</v>
      </c>
      <c r="V6657" s="5">
        <f>IFERROR(VALUE(TRIM(TelcoData2[[#This Row],[TotalCharges]])),"")</f>
        <v>1618.2</v>
      </c>
      <c r="W6657">
        <f>IF(TelcoData2[[#This Row],[Churn]]="Yes",1,0)</f>
        <v>0</v>
      </c>
      <c r="X6657" t="str">
        <f>IF(TelcoData2[[#This Row],[tenure]]&lt;=12,"0-12 Months",
IF(TelcoData2[[#This Row],[tenure]]&lt;=24,"13-24 Months",
IF(TelcoData2[[#This Row],[tenure]]&lt;=36,"25-36 Months",
IF(TelcoData2[[#This Row],[tenure]]&lt;=48,"37-48 Months",
IF(TelcoData2[[#This Row],[tenure]]&lt;=60,"49-60 Months",
"61-72 Months")))))</f>
        <v>61-72 Months</v>
      </c>
    </row>
    <row r="6658" spans="1:24" x14ac:dyDescent="0.3">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s="5">
        <v>1173.3499999999999</v>
      </c>
      <c r="U6658" t="s">
        <v>24</v>
      </c>
      <c r="V6658" s="5">
        <f>IFERROR(VALUE(TRIM(TelcoData2[[#This Row],[TotalCharges]])),"")</f>
        <v>1173.3499999999999</v>
      </c>
      <c r="W6658">
        <f>IF(TelcoData2[[#This Row],[Churn]]="Yes",1,0)</f>
        <v>0</v>
      </c>
      <c r="X6658" t="str">
        <f>IF(TelcoData2[[#This Row],[tenure]]&lt;=12,"0-12 Months",
IF(TelcoData2[[#This Row],[tenure]]&lt;=24,"13-24 Months",
IF(TelcoData2[[#This Row],[tenure]]&lt;=36,"25-36 Months",
IF(TelcoData2[[#This Row],[tenure]]&lt;=48,"37-48 Months",
IF(TelcoData2[[#This Row],[tenure]]&lt;=60,"49-60 Months",
"61-72 Months")))))</f>
        <v>37-48 Months</v>
      </c>
    </row>
    <row r="6659" spans="1:24" x14ac:dyDescent="0.3">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s="5">
        <v>900.9</v>
      </c>
      <c r="U6659" t="s">
        <v>24</v>
      </c>
      <c r="V6659" s="5">
        <f>IFERROR(VALUE(TRIM(TelcoData2[[#This Row],[TotalCharges]])),"")</f>
        <v>900.9</v>
      </c>
      <c r="W6659">
        <f>IF(TelcoData2[[#This Row],[Churn]]="Yes",1,0)</f>
        <v>0</v>
      </c>
      <c r="X6659" t="str">
        <f>IF(TelcoData2[[#This Row],[tenure]]&lt;=12,"0-12 Months",
IF(TelcoData2[[#This Row],[tenure]]&lt;=24,"13-24 Months",
IF(TelcoData2[[#This Row],[tenure]]&lt;=36,"25-36 Months",
IF(TelcoData2[[#This Row],[tenure]]&lt;=48,"37-48 Months",
IF(TelcoData2[[#This Row],[tenure]]&lt;=60,"49-60 Months",
"61-72 Months")))))</f>
        <v>49-60 Months</v>
      </c>
    </row>
    <row r="6660" spans="1:24" x14ac:dyDescent="0.3">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s="5">
        <v>2122.0500000000002</v>
      </c>
      <c r="U6660" t="s">
        <v>23</v>
      </c>
      <c r="V6660" s="5">
        <f>IFERROR(VALUE(TRIM(TelcoData2[[#This Row],[TotalCharges]])),"")</f>
        <v>2122.0500000000002</v>
      </c>
      <c r="W6660">
        <f>IF(TelcoData2[[#This Row],[Churn]]="Yes",1,0)</f>
        <v>1</v>
      </c>
      <c r="X6660" t="str">
        <f>IF(TelcoData2[[#This Row],[tenure]]&lt;=12,"0-12 Months",
IF(TelcoData2[[#This Row],[tenure]]&lt;=24,"13-24 Months",
IF(TelcoData2[[#This Row],[tenure]]&lt;=36,"25-36 Months",
IF(TelcoData2[[#This Row],[tenure]]&lt;=48,"37-48 Months",
IF(TelcoData2[[#This Row],[tenure]]&lt;=60,"49-60 Months",
"61-72 Months")))))</f>
        <v>25-36 Months</v>
      </c>
    </row>
    <row r="6661" spans="1:24" x14ac:dyDescent="0.3">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s="5">
        <v>6719.9</v>
      </c>
      <c r="U6661" t="s">
        <v>24</v>
      </c>
      <c r="V6661" s="5">
        <f>IFERROR(VALUE(TRIM(TelcoData2[[#This Row],[TotalCharges]])),"")</f>
        <v>6719.9</v>
      </c>
      <c r="W6661">
        <f>IF(TelcoData2[[#This Row],[Churn]]="Yes",1,0)</f>
        <v>0</v>
      </c>
      <c r="X6661" t="str">
        <f>IF(TelcoData2[[#This Row],[tenure]]&lt;=12,"0-12 Months",
IF(TelcoData2[[#This Row],[tenure]]&lt;=24,"13-24 Months",
IF(TelcoData2[[#This Row],[tenure]]&lt;=36,"25-36 Months",
IF(TelcoData2[[#This Row],[tenure]]&lt;=48,"37-48 Months",
IF(TelcoData2[[#This Row],[tenure]]&lt;=60,"49-60 Months",
"61-72 Months")))))</f>
        <v>61-72 Months</v>
      </c>
    </row>
    <row r="6662" spans="1:24" x14ac:dyDescent="0.3">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s="5">
        <v>69.150000000000006</v>
      </c>
      <c r="U6662" t="s">
        <v>23</v>
      </c>
      <c r="V6662" s="5">
        <f>IFERROR(VALUE(TRIM(TelcoData2[[#This Row],[TotalCharges]])),"")</f>
        <v>69.150000000000006</v>
      </c>
      <c r="W6662">
        <f>IF(TelcoData2[[#This Row],[Churn]]="Yes",1,0)</f>
        <v>1</v>
      </c>
      <c r="X6662" t="str">
        <f>IF(TelcoData2[[#This Row],[tenure]]&lt;=12,"0-12 Months",
IF(TelcoData2[[#This Row],[tenure]]&lt;=24,"13-24 Months",
IF(TelcoData2[[#This Row],[tenure]]&lt;=36,"25-36 Months",
IF(TelcoData2[[#This Row],[tenure]]&lt;=48,"37-48 Months",
IF(TelcoData2[[#This Row],[tenure]]&lt;=60,"49-60 Months",
"61-72 Months")))))</f>
        <v>0-12 Months</v>
      </c>
    </row>
    <row r="6663" spans="1:24" x14ac:dyDescent="0.3">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s="5">
        <v>3784</v>
      </c>
      <c r="U6663" t="s">
        <v>24</v>
      </c>
      <c r="V6663" s="5">
        <f>IFERROR(VALUE(TRIM(TelcoData2[[#This Row],[TotalCharges]])),"")</f>
        <v>3784</v>
      </c>
      <c r="W6663">
        <f>IF(TelcoData2[[#This Row],[Churn]]="Yes",1,0)</f>
        <v>0</v>
      </c>
      <c r="X6663" t="str">
        <f>IF(TelcoData2[[#This Row],[tenure]]&lt;=12,"0-12 Months",
IF(TelcoData2[[#This Row],[tenure]]&lt;=24,"13-24 Months",
IF(TelcoData2[[#This Row],[tenure]]&lt;=36,"25-36 Months",
IF(TelcoData2[[#This Row],[tenure]]&lt;=48,"37-48 Months",
IF(TelcoData2[[#This Row],[tenure]]&lt;=60,"49-60 Months",
"61-72 Months")))))</f>
        <v>61-72 Months</v>
      </c>
    </row>
    <row r="6664" spans="1:24" x14ac:dyDescent="0.3">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s="5">
        <v>1798.65</v>
      </c>
      <c r="U6664" t="s">
        <v>24</v>
      </c>
      <c r="V6664" s="5">
        <f>IFERROR(VALUE(TRIM(TelcoData2[[#This Row],[TotalCharges]])),"")</f>
        <v>1798.65</v>
      </c>
      <c r="W6664">
        <f>IF(TelcoData2[[#This Row],[Churn]]="Yes",1,0)</f>
        <v>0</v>
      </c>
      <c r="X6664" t="str">
        <f>IF(TelcoData2[[#This Row],[tenure]]&lt;=12,"0-12 Months",
IF(TelcoData2[[#This Row],[tenure]]&lt;=24,"13-24 Months",
IF(TelcoData2[[#This Row],[tenure]]&lt;=36,"25-36 Months",
IF(TelcoData2[[#This Row],[tenure]]&lt;=48,"37-48 Months",
IF(TelcoData2[[#This Row],[tenure]]&lt;=60,"49-60 Months",
"61-72 Months")))))</f>
        <v>37-48 Months</v>
      </c>
    </row>
    <row r="6665" spans="1:24" x14ac:dyDescent="0.3">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s="5">
        <v>54.65</v>
      </c>
      <c r="U6665" t="s">
        <v>24</v>
      </c>
      <c r="V6665" s="5">
        <f>IFERROR(VALUE(TRIM(TelcoData2[[#This Row],[TotalCharges]])),"")</f>
        <v>54.65</v>
      </c>
      <c r="W6665">
        <f>IF(TelcoData2[[#This Row],[Churn]]="Yes",1,0)</f>
        <v>0</v>
      </c>
      <c r="X6665" t="str">
        <f>IF(TelcoData2[[#This Row],[tenure]]&lt;=12,"0-12 Months",
IF(TelcoData2[[#This Row],[tenure]]&lt;=24,"13-24 Months",
IF(TelcoData2[[#This Row],[tenure]]&lt;=36,"25-36 Months",
IF(TelcoData2[[#This Row],[tenure]]&lt;=48,"37-48 Months",
IF(TelcoData2[[#This Row],[tenure]]&lt;=60,"49-60 Months",
"61-72 Months")))))</f>
        <v>0-12 Months</v>
      </c>
    </row>
    <row r="6666" spans="1:24" x14ac:dyDescent="0.3">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s="5">
        <v>3886.45</v>
      </c>
      <c r="U6666" t="s">
        <v>24</v>
      </c>
      <c r="V6666" s="5">
        <f>IFERROR(VALUE(TRIM(TelcoData2[[#This Row],[TotalCharges]])),"")</f>
        <v>3886.45</v>
      </c>
      <c r="W6666">
        <f>IF(TelcoData2[[#This Row],[Churn]]="Yes",1,0)</f>
        <v>0</v>
      </c>
      <c r="X6666" t="str">
        <f>IF(TelcoData2[[#This Row],[tenure]]&lt;=12,"0-12 Months",
IF(TelcoData2[[#This Row],[tenure]]&lt;=24,"13-24 Months",
IF(TelcoData2[[#This Row],[tenure]]&lt;=36,"25-36 Months",
IF(TelcoData2[[#This Row],[tenure]]&lt;=48,"37-48 Months",
IF(TelcoData2[[#This Row],[tenure]]&lt;=60,"49-60 Months",
"61-72 Months")))))</f>
        <v>25-36 Months</v>
      </c>
    </row>
    <row r="6667" spans="1:24" x14ac:dyDescent="0.3">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s="5">
        <v>1224.05</v>
      </c>
      <c r="U6667" t="s">
        <v>24</v>
      </c>
      <c r="V6667" s="5">
        <f>IFERROR(VALUE(TRIM(TelcoData2[[#This Row],[TotalCharges]])),"")</f>
        <v>1224.05</v>
      </c>
      <c r="W6667">
        <f>IF(TelcoData2[[#This Row],[Churn]]="Yes",1,0)</f>
        <v>0</v>
      </c>
      <c r="X6667" t="str">
        <f>IF(TelcoData2[[#This Row],[tenure]]&lt;=12,"0-12 Months",
IF(TelcoData2[[#This Row],[tenure]]&lt;=24,"13-24 Months",
IF(TelcoData2[[#This Row],[tenure]]&lt;=36,"25-36 Months",
IF(TelcoData2[[#This Row],[tenure]]&lt;=48,"37-48 Months",
IF(TelcoData2[[#This Row],[tenure]]&lt;=60,"49-60 Months",
"61-72 Months")))))</f>
        <v>37-48 Months</v>
      </c>
    </row>
    <row r="6668" spans="1:24" x14ac:dyDescent="0.3">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s="5">
        <v>2310.1999999999998</v>
      </c>
      <c r="U6668" t="s">
        <v>24</v>
      </c>
      <c r="V6668" s="5">
        <f>IFERROR(VALUE(TRIM(TelcoData2[[#This Row],[TotalCharges]])),"")</f>
        <v>2310.1999999999998</v>
      </c>
      <c r="W6668">
        <f>IF(TelcoData2[[#This Row],[Churn]]="Yes",1,0)</f>
        <v>0</v>
      </c>
      <c r="X6668" t="str">
        <f>IF(TelcoData2[[#This Row],[tenure]]&lt;=12,"0-12 Months",
IF(TelcoData2[[#This Row],[tenure]]&lt;=24,"13-24 Months",
IF(TelcoData2[[#This Row],[tenure]]&lt;=36,"25-36 Months",
IF(TelcoData2[[#This Row],[tenure]]&lt;=48,"37-48 Months",
IF(TelcoData2[[#This Row],[tenure]]&lt;=60,"49-60 Months",
"61-72 Months")))))</f>
        <v>25-36 Months</v>
      </c>
    </row>
    <row r="6669" spans="1:24" x14ac:dyDescent="0.3">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s="5">
        <v>723.4</v>
      </c>
      <c r="U6669" t="s">
        <v>23</v>
      </c>
      <c r="V6669" s="5">
        <f>IFERROR(VALUE(TRIM(TelcoData2[[#This Row],[TotalCharges]])),"")</f>
        <v>723.4</v>
      </c>
      <c r="W6669">
        <f>IF(TelcoData2[[#This Row],[Churn]]="Yes",1,0)</f>
        <v>1</v>
      </c>
      <c r="X6669" t="str">
        <f>IF(TelcoData2[[#This Row],[tenure]]&lt;=12,"0-12 Months",
IF(TelcoData2[[#This Row],[tenure]]&lt;=24,"13-24 Months",
IF(TelcoData2[[#This Row],[tenure]]&lt;=36,"25-36 Months",
IF(TelcoData2[[#This Row],[tenure]]&lt;=48,"37-48 Months",
IF(TelcoData2[[#This Row],[tenure]]&lt;=60,"49-60 Months",
"61-72 Months")))))</f>
        <v>0-12 Months</v>
      </c>
    </row>
    <row r="6670" spans="1:24" x14ac:dyDescent="0.3">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s="5">
        <v>3988.5</v>
      </c>
      <c r="U6670" t="s">
        <v>24</v>
      </c>
      <c r="V6670" s="5">
        <f>IFERROR(VALUE(TRIM(TelcoData2[[#This Row],[TotalCharges]])),"")</f>
        <v>3988.5</v>
      </c>
      <c r="W6670">
        <f>IF(TelcoData2[[#This Row],[Churn]]="Yes",1,0)</f>
        <v>0</v>
      </c>
      <c r="X6670" t="str">
        <f>IF(TelcoData2[[#This Row],[tenure]]&lt;=12,"0-12 Months",
IF(TelcoData2[[#This Row],[tenure]]&lt;=24,"13-24 Months",
IF(TelcoData2[[#This Row],[tenure]]&lt;=36,"25-36 Months",
IF(TelcoData2[[#This Row],[tenure]]&lt;=48,"37-48 Months",
IF(TelcoData2[[#This Row],[tenure]]&lt;=60,"49-60 Months",
"61-72 Months")))))</f>
        <v>37-48 Months</v>
      </c>
    </row>
    <row r="6671" spans="1:24" x14ac:dyDescent="0.3">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s="5">
        <v>3554.6</v>
      </c>
      <c r="U6671" t="s">
        <v>24</v>
      </c>
      <c r="V6671" s="5">
        <f>IFERROR(VALUE(TRIM(TelcoData2[[#This Row],[TotalCharges]])),"")</f>
        <v>3554.6</v>
      </c>
      <c r="W6671">
        <f>IF(TelcoData2[[#This Row],[Churn]]="Yes",1,0)</f>
        <v>0</v>
      </c>
      <c r="X6671" t="str">
        <f>IF(TelcoData2[[#This Row],[tenure]]&lt;=12,"0-12 Months",
IF(TelcoData2[[#This Row],[tenure]]&lt;=24,"13-24 Months",
IF(TelcoData2[[#This Row],[tenure]]&lt;=36,"25-36 Months",
IF(TelcoData2[[#This Row],[tenure]]&lt;=48,"37-48 Months",
IF(TelcoData2[[#This Row],[tenure]]&lt;=60,"49-60 Months",
"61-72 Months")))))</f>
        <v>25-36 Months</v>
      </c>
    </row>
    <row r="6672" spans="1:24" x14ac:dyDescent="0.3">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s="5" t="s">
        <v>525</v>
      </c>
      <c r="U6672" t="s">
        <v>24</v>
      </c>
      <c r="V6672" s="5" t="str">
        <f>IFERROR(VALUE(TRIM(TelcoData2[[#This Row],[TotalCharges]])),"")</f>
        <v/>
      </c>
      <c r="W6672">
        <f>IF(TelcoData2[[#This Row],[Churn]]="Yes",1,0)</f>
        <v>0</v>
      </c>
      <c r="X6672" t="str">
        <f>IF(TelcoData2[[#This Row],[tenure]]&lt;=12,"0-12 Months",
IF(TelcoData2[[#This Row],[tenure]]&lt;=24,"13-24 Months",
IF(TelcoData2[[#This Row],[tenure]]&lt;=36,"25-36 Months",
IF(TelcoData2[[#This Row],[tenure]]&lt;=48,"37-48 Months",
IF(TelcoData2[[#This Row],[tenure]]&lt;=60,"49-60 Months",
"61-72 Months")))))</f>
        <v>0-12 Months</v>
      </c>
    </row>
    <row r="6673" spans="1:24" x14ac:dyDescent="0.3">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s="5">
        <v>6034.85</v>
      </c>
      <c r="U6673" t="s">
        <v>24</v>
      </c>
      <c r="V6673" s="5">
        <f>IFERROR(VALUE(TRIM(TelcoData2[[#This Row],[TotalCharges]])),"")</f>
        <v>6034.85</v>
      </c>
      <c r="W6673">
        <f>IF(TelcoData2[[#This Row],[Churn]]="Yes",1,0)</f>
        <v>0</v>
      </c>
      <c r="X6673" t="str">
        <f>IF(TelcoData2[[#This Row],[tenure]]&lt;=12,"0-12 Months",
IF(TelcoData2[[#This Row],[tenure]]&lt;=24,"13-24 Months",
IF(TelcoData2[[#This Row],[tenure]]&lt;=36,"25-36 Months",
IF(TelcoData2[[#This Row],[tenure]]&lt;=48,"37-48 Months",
IF(TelcoData2[[#This Row],[tenure]]&lt;=60,"49-60 Months",
"61-72 Months")))))</f>
        <v>49-60 Months</v>
      </c>
    </row>
    <row r="6674" spans="1:24" x14ac:dyDescent="0.3">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s="5">
        <v>531.6</v>
      </c>
      <c r="U6674" t="s">
        <v>24</v>
      </c>
      <c r="V6674" s="5">
        <f>IFERROR(VALUE(TRIM(TelcoData2[[#This Row],[TotalCharges]])),"")</f>
        <v>531.6</v>
      </c>
      <c r="W6674">
        <f>IF(TelcoData2[[#This Row],[Churn]]="Yes",1,0)</f>
        <v>0</v>
      </c>
      <c r="X6674" t="str">
        <f>IF(TelcoData2[[#This Row],[tenure]]&lt;=12,"0-12 Months",
IF(TelcoData2[[#This Row],[tenure]]&lt;=24,"13-24 Months",
IF(TelcoData2[[#This Row],[tenure]]&lt;=36,"25-36 Months",
IF(TelcoData2[[#This Row],[tenure]]&lt;=48,"37-48 Months",
IF(TelcoData2[[#This Row],[tenure]]&lt;=60,"49-60 Months",
"61-72 Months")))))</f>
        <v>25-36 Months</v>
      </c>
    </row>
    <row r="6675" spans="1:24" x14ac:dyDescent="0.3">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s="5">
        <v>85.1</v>
      </c>
      <c r="U6675" t="s">
        <v>24</v>
      </c>
      <c r="V6675" s="5">
        <f>IFERROR(VALUE(TRIM(TelcoData2[[#This Row],[TotalCharges]])),"")</f>
        <v>85.1</v>
      </c>
      <c r="W6675">
        <f>IF(TelcoData2[[#This Row],[Churn]]="Yes",1,0)</f>
        <v>0</v>
      </c>
      <c r="X6675" t="str">
        <f>IF(TelcoData2[[#This Row],[tenure]]&lt;=12,"0-12 Months",
IF(TelcoData2[[#This Row],[tenure]]&lt;=24,"13-24 Months",
IF(TelcoData2[[#This Row],[tenure]]&lt;=36,"25-36 Months",
IF(TelcoData2[[#This Row],[tenure]]&lt;=48,"37-48 Months",
IF(TelcoData2[[#This Row],[tenure]]&lt;=60,"49-60 Months",
"61-72 Months")))))</f>
        <v>0-12 Months</v>
      </c>
    </row>
    <row r="6676" spans="1:24" x14ac:dyDescent="0.3">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s="5">
        <v>173</v>
      </c>
      <c r="U6676" t="s">
        <v>24</v>
      </c>
      <c r="V6676" s="5">
        <f>IFERROR(VALUE(TRIM(TelcoData2[[#This Row],[TotalCharges]])),"")</f>
        <v>173</v>
      </c>
      <c r="W6676">
        <f>IF(TelcoData2[[#This Row],[Churn]]="Yes",1,0)</f>
        <v>0</v>
      </c>
      <c r="X6676" t="str">
        <f>IF(TelcoData2[[#This Row],[tenure]]&lt;=12,"0-12 Months",
IF(TelcoData2[[#This Row],[tenure]]&lt;=24,"13-24 Months",
IF(TelcoData2[[#This Row],[tenure]]&lt;=36,"25-36 Months",
IF(TelcoData2[[#This Row],[tenure]]&lt;=48,"37-48 Months",
IF(TelcoData2[[#This Row],[tenure]]&lt;=60,"49-60 Months",
"61-72 Months")))))</f>
        <v>0-12 Months</v>
      </c>
    </row>
    <row r="6677" spans="1:24" x14ac:dyDescent="0.3">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s="5">
        <v>2511.9499999999998</v>
      </c>
      <c r="U6677" t="s">
        <v>24</v>
      </c>
      <c r="V6677" s="5">
        <f>IFERROR(VALUE(TRIM(TelcoData2[[#This Row],[TotalCharges]])),"")</f>
        <v>2511.9499999999998</v>
      </c>
      <c r="W6677">
        <f>IF(TelcoData2[[#This Row],[Churn]]="Yes",1,0)</f>
        <v>0</v>
      </c>
      <c r="X6677" t="str">
        <f>IF(TelcoData2[[#This Row],[tenure]]&lt;=12,"0-12 Months",
IF(TelcoData2[[#This Row],[tenure]]&lt;=24,"13-24 Months",
IF(TelcoData2[[#This Row],[tenure]]&lt;=36,"25-36 Months",
IF(TelcoData2[[#This Row],[tenure]]&lt;=48,"37-48 Months",
IF(TelcoData2[[#This Row],[tenure]]&lt;=60,"49-60 Months",
"61-72 Months")))))</f>
        <v>25-36 Months</v>
      </c>
    </row>
    <row r="6678" spans="1:24" x14ac:dyDescent="0.3">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s="5">
        <v>3893.6</v>
      </c>
      <c r="U6678" t="s">
        <v>24</v>
      </c>
      <c r="V6678" s="5">
        <f>IFERROR(VALUE(TRIM(TelcoData2[[#This Row],[TotalCharges]])),"")</f>
        <v>3893.6</v>
      </c>
      <c r="W6678">
        <f>IF(TelcoData2[[#This Row],[Churn]]="Yes",1,0)</f>
        <v>0</v>
      </c>
      <c r="X6678" t="str">
        <f>IF(TelcoData2[[#This Row],[tenure]]&lt;=12,"0-12 Months",
IF(TelcoData2[[#This Row],[tenure]]&lt;=24,"13-24 Months",
IF(TelcoData2[[#This Row],[tenure]]&lt;=36,"25-36 Months",
IF(TelcoData2[[#This Row],[tenure]]&lt;=48,"37-48 Months",
IF(TelcoData2[[#This Row],[tenure]]&lt;=60,"49-60 Months",
"61-72 Months")))))</f>
        <v>37-48 Months</v>
      </c>
    </row>
    <row r="6679" spans="1:24" x14ac:dyDescent="0.3">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s="5">
        <v>357.15</v>
      </c>
      <c r="U6679" t="s">
        <v>24</v>
      </c>
      <c r="V6679" s="5">
        <f>IFERROR(VALUE(TRIM(TelcoData2[[#This Row],[TotalCharges]])),"")</f>
        <v>357.15</v>
      </c>
      <c r="W6679">
        <f>IF(TelcoData2[[#This Row],[Churn]]="Yes",1,0)</f>
        <v>0</v>
      </c>
      <c r="X6679" t="str">
        <f>IF(TelcoData2[[#This Row],[tenure]]&lt;=12,"0-12 Months",
IF(TelcoData2[[#This Row],[tenure]]&lt;=24,"13-24 Months",
IF(TelcoData2[[#This Row],[tenure]]&lt;=36,"25-36 Months",
IF(TelcoData2[[#This Row],[tenure]]&lt;=48,"37-48 Months",
IF(TelcoData2[[#This Row],[tenure]]&lt;=60,"49-60 Months",
"61-72 Months")))))</f>
        <v>13-24 Months</v>
      </c>
    </row>
    <row r="6680" spans="1:24" x14ac:dyDescent="0.3">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s="5">
        <v>467.5</v>
      </c>
      <c r="U6680" t="s">
        <v>24</v>
      </c>
      <c r="V6680" s="5">
        <f>IFERROR(VALUE(TRIM(TelcoData2[[#This Row],[TotalCharges]])),"")</f>
        <v>467.5</v>
      </c>
      <c r="W6680">
        <f>IF(TelcoData2[[#This Row],[Churn]]="Yes",1,0)</f>
        <v>0</v>
      </c>
      <c r="X6680" t="str">
        <f>IF(TelcoData2[[#This Row],[tenure]]&lt;=12,"0-12 Months",
IF(TelcoData2[[#This Row],[tenure]]&lt;=24,"13-24 Months",
IF(TelcoData2[[#This Row],[tenure]]&lt;=36,"25-36 Months",
IF(TelcoData2[[#This Row],[tenure]]&lt;=48,"37-48 Months",
IF(TelcoData2[[#This Row],[tenure]]&lt;=60,"49-60 Months",
"61-72 Months")))))</f>
        <v>13-24 Months</v>
      </c>
    </row>
    <row r="6681" spans="1:24" x14ac:dyDescent="0.3">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s="5">
        <v>2288.6999999999998</v>
      </c>
      <c r="U6681" t="s">
        <v>24</v>
      </c>
      <c r="V6681" s="5">
        <f>IFERROR(VALUE(TRIM(TelcoData2[[#This Row],[TotalCharges]])),"")</f>
        <v>2288.6999999999998</v>
      </c>
      <c r="W6681">
        <f>IF(TelcoData2[[#This Row],[Churn]]="Yes",1,0)</f>
        <v>0</v>
      </c>
      <c r="X6681" t="str">
        <f>IF(TelcoData2[[#This Row],[tenure]]&lt;=12,"0-12 Months",
IF(TelcoData2[[#This Row],[tenure]]&lt;=24,"13-24 Months",
IF(TelcoData2[[#This Row],[tenure]]&lt;=36,"25-36 Months",
IF(TelcoData2[[#This Row],[tenure]]&lt;=48,"37-48 Months",
IF(TelcoData2[[#This Row],[tenure]]&lt;=60,"49-60 Months",
"61-72 Months")))))</f>
        <v>49-60 Months</v>
      </c>
    </row>
    <row r="6682" spans="1:24" x14ac:dyDescent="0.3">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s="5">
        <v>4627.8500000000004</v>
      </c>
      <c r="U6682" t="s">
        <v>23</v>
      </c>
      <c r="V6682" s="5">
        <f>IFERROR(VALUE(TRIM(TelcoData2[[#This Row],[TotalCharges]])),"")</f>
        <v>4627.8500000000004</v>
      </c>
      <c r="W6682">
        <f>IF(TelcoData2[[#This Row],[Churn]]="Yes",1,0)</f>
        <v>1</v>
      </c>
      <c r="X6682" t="str">
        <f>IF(TelcoData2[[#This Row],[tenure]]&lt;=12,"0-12 Months",
IF(TelcoData2[[#This Row],[tenure]]&lt;=24,"13-24 Months",
IF(TelcoData2[[#This Row],[tenure]]&lt;=36,"25-36 Months",
IF(TelcoData2[[#This Row],[tenure]]&lt;=48,"37-48 Months",
IF(TelcoData2[[#This Row],[tenure]]&lt;=60,"49-60 Months",
"61-72 Months")))))</f>
        <v>37-48 Months</v>
      </c>
    </row>
    <row r="6683" spans="1:24" x14ac:dyDescent="0.3">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s="5">
        <v>289.10000000000002</v>
      </c>
      <c r="U6683" t="s">
        <v>23</v>
      </c>
      <c r="V6683" s="5">
        <f>IFERROR(VALUE(TRIM(TelcoData2[[#This Row],[TotalCharges]])),"")</f>
        <v>289.10000000000002</v>
      </c>
      <c r="W6683">
        <f>IF(TelcoData2[[#This Row],[Churn]]="Yes",1,0)</f>
        <v>1</v>
      </c>
      <c r="X6683" t="str">
        <f>IF(TelcoData2[[#This Row],[tenure]]&lt;=12,"0-12 Months",
IF(TelcoData2[[#This Row],[tenure]]&lt;=24,"13-24 Months",
IF(TelcoData2[[#This Row],[tenure]]&lt;=36,"25-36 Months",
IF(TelcoData2[[#This Row],[tenure]]&lt;=48,"37-48 Months",
IF(TelcoData2[[#This Row],[tenure]]&lt;=60,"49-60 Months",
"61-72 Months")))))</f>
        <v>0-12 Months</v>
      </c>
    </row>
    <row r="6684" spans="1:24" x14ac:dyDescent="0.3">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s="5">
        <v>6460.55</v>
      </c>
      <c r="U6684" t="s">
        <v>24</v>
      </c>
      <c r="V6684" s="5">
        <f>IFERROR(VALUE(TRIM(TelcoData2[[#This Row],[TotalCharges]])),"")</f>
        <v>6460.55</v>
      </c>
      <c r="W6684">
        <f>IF(TelcoData2[[#This Row],[Churn]]="Yes",1,0)</f>
        <v>0</v>
      </c>
      <c r="X6684" t="str">
        <f>IF(TelcoData2[[#This Row],[tenure]]&lt;=12,"0-12 Months",
IF(TelcoData2[[#This Row],[tenure]]&lt;=24,"13-24 Months",
IF(TelcoData2[[#This Row],[tenure]]&lt;=36,"25-36 Months",
IF(TelcoData2[[#This Row],[tenure]]&lt;=48,"37-48 Months",
IF(TelcoData2[[#This Row],[tenure]]&lt;=60,"49-60 Months",
"61-72 Months")))))</f>
        <v>61-72 Months</v>
      </c>
    </row>
    <row r="6685" spans="1:24" x14ac:dyDescent="0.3">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s="5">
        <v>1931.3</v>
      </c>
      <c r="U6685" t="s">
        <v>24</v>
      </c>
      <c r="V6685" s="5">
        <f>IFERROR(VALUE(TRIM(TelcoData2[[#This Row],[TotalCharges]])),"")</f>
        <v>1931.3</v>
      </c>
      <c r="W6685">
        <f>IF(TelcoData2[[#This Row],[Churn]]="Yes",1,0)</f>
        <v>0</v>
      </c>
      <c r="X6685" t="str">
        <f>IF(TelcoData2[[#This Row],[tenure]]&lt;=12,"0-12 Months",
IF(TelcoData2[[#This Row],[tenure]]&lt;=24,"13-24 Months",
IF(TelcoData2[[#This Row],[tenure]]&lt;=36,"25-36 Months",
IF(TelcoData2[[#This Row],[tenure]]&lt;=48,"37-48 Months",
IF(TelcoData2[[#This Row],[tenure]]&lt;=60,"49-60 Months",
"61-72 Months")))))</f>
        <v>37-48 Months</v>
      </c>
    </row>
    <row r="6686" spans="1:24" x14ac:dyDescent="0.3">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s="5">
        <v>402.6</v>
      </c>
      <c r="U6686" t="s">
        <v>24</v>
      </c>
      <c r="V6686" s="5">
        <f>IFERROR(VALUE(TRIM(TelcoData2[[#This Row],[TotalCharges]])),"")</f>
        <v>402.6</v>
      </c>
      <c r="W6686">
        <f>IF(TelcoData2[[#This Row],[Churn]]="Yes",1,0)</f>
        <v>0</v>
      </c>
      <c r="X6686" t="str">
        <f>IF(TelcoData2[[#This Row],[tenure]]&lt;=12,"0-12 Months",
IF(TelcoData2[[#This Row],[tenure]]&lt;=24,"13-24 Months",
IF(TelcoData2[[#This Row],[tenure]]&lt;=36,"25-36 Months",
IF(TelcoData2[[#This Row],[tenure]]&lt;=48,"37-48 Months",
IF(TelcoData2[[#This Row],[tenure]]&lt;=60,"49-60 Months",
"61-72 Months")))))</f>
        <v>0-12 Months</v>
      </c>
    </row>
    <row r="6687" spans="1:24" x14ac:dyDescent="0.3">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s="5">
        <v>2221.5500000000002</v>
      </c>
      <c r="U6687" t="s">
        <v>24</v>
      </c>
      <c r="V6687" s="5">
        <f>IFERROR(VALUE(TRIM(TelcoData2[[#This Row],[TotalCharges]])),"")</f>
        <v>2221.5500000000002</v>
      </c>
      <c r="W6687">
        <f>IF(TelcoData2[[#This Row],[Churn]]="Yes",1,0)</f>
        <v>0</v>
      </c>
      <c r="X6687" t="str">
        <f>IF(TelcoData2[[#This Row],[tenure]]&lt;=12,"0-12 Months",
IF(TelcoData2[[#This Row],[tenure]]&lt;=24,"13-24 Months",
IF(TelcoData2[[#This Row],[tenure]]&lt;=36,"25-36 Months",
IF(TelcoData2[[#This Row],[tenure]]&lt;=48,"37-48 Months",
IF(TelcoData2[[#This Row],[tenure]]&lt;=60,"49-60 Months",
"61-72 Months")))))</f>
        <v>37-48 Months</v>
      </c>
    </row>
    <row r="6688" spans="1:24" x14ac:dyDescent="0.3">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s="5">
        <v>7758.9</v>
      </c>
      <c r="U6688" t="s">
        <v>24</v>
      </c>
      <c r="V6688" s="5">
        <f>IFERROR(VALUE(TRIM(TelcoData2[[#This Row],[TotalCharges]])),"")</f>
        <v>7758.9</v>
      </c>
      <c r="W6688">
        <f>IF(TelcoData2[[#This Row],[Churn]]="Yes",1,0)</f>
        <v>0</v>
      </c>
      <c r="X6688" t="str">
        <f>IF(TelcoData2[[#This Row],[tenure]]&lt;=12,"0-12 Months",
IF(TelcoData2[[#This Row],[tenure]]&lt;=24,"13-24 Months",
IF(TelcoData2[[#This Row],[tenure]]&lt;=36,"25-36 Months",
IF(TelcoData2[[#This Row],[tenure]]&lt;=48,"37-48 Months",
IF(TelcoData2[[#This Row],[tenure]]&lt;=60,"49-60 Months",
"61-72 Months")))))</f>
        <v>61-72 Months</v>
      </c>
    </row>
    <row r="6689" spans="1:24" x14ac:dyDescent="0.3">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s="5">
        <v>172.85</v>
      </c>
      <c r="U6689" t="s">
        <v>23</v>
      </c>
      <c r="V6689" s="5">
        <f>IFERROR(VALUE(TRIM(TelcoData2[[#This Row],[TotalCharges]])),"")</f>
        <v>172.85</v>
      </c>
      <c r="W6689">
        <f>IF(TelcoData2[[#This Row],[Churn]]="Yes",1,0)</f>
        <v>1</v>
      </c>
      <c r="X6689" t="str">
        <f>IF(TelcoData2[[#This Row],[tenure]]&lt;=12,"0-12 Months",
IF(TelcoData2[[#This Row],[tenure]]&lt;=24,"13-24 Months",
IF(TelcoData2[[#This Row],[tenure]]&lt;=36,"25-36 Months",
IF(TelcoData2[[#This Row],[tenure]]&lt;=48,"37-48 Months",
IF(TelcoData2[[#This Row],[tenure]]&lt;=60,"49-60 Months",
"61-72 Months")))))</f>
        <v>0-12 Months</v>
      </c>
    </row>
    <row r="6690" spans="1:24" x14ac:dyDescent="0.3">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s="5">
        <v>224.5</v>
      </c>
      <c r="U6690" t="s">
        <v>24</v>
      </c>
      <c r="V6690" s="5">
        <f>IFERROR(VALUE(TRIM(TelcoData2[[#This Row],[TotalCharges]])),"")</f>
        <v>224.5</v>
      </c>
      <c r="W6690">
        <f>IF(TelcoData2[[#This Row],[Churn]]="Yes",1,0)</f>
        <v>0</v>
      </c>
      <c r="X6690" t="str">
        <f>IF(TelcoData2[[#This Row],[tenure]]&lt;=12,"0-12 Months",
IF(TelcoData2[[#This Row],[tenure]]&lt;=24,"13-24 Months",
IF(TelcoData2[[#This Row],[tenure]]&lt;=36,"25-36 Months",
IF(TelcoData2[[#This Row],[tenure]]&lt;=48,"37-48 Months",
IF(TelcoData2[[#This Row],[tenure]]&lt;=60,"49-60 Months",
"61-72 Months")))))</f>
        <v>0-12 Months</v>
      </c>
    </row>
    <row r="6691" spans="1:24" x14ac:dyDescent="0.3">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s="5">
        <v>7388.45</v>
      </c>
      <c r="U6691" t="s">
        <v>24</v>
      </c>
      <c r="V6691" s="5">
        <f>IFERROR(VALUE(TRIM(TelcoData2[[#This Row],[TotalCharges]])),"")</f>
        <v>7388.45</v>
      </c>
      <c r="W6691">
        <f>IF(TelcoData2[[#This Row],[Churn]]="Yes",1,0)</f>
        <v>0</v>
      </c>
      <c r="X6691" t="str">
        <f>IF(TelcoData2[[#This Row],[tenure]]&lt;=12,"0-12 Months",
IF(TelcoData2[[#This Row],[tenure]]&lt;=24,"13-24 Months",
IF(TelcoData2[[#This Row],[tenure]]&lt;=36,"25-36 Months",
IF(TelcoData2[[#This Row],[tenure]]&lt;=48,"37-48 Months",
IF(TelcoData2[[#This Row],[tenure]]&lt;=60,"49-60 Months",
"61-72 Months")))))</f>
        <v>61-72 Months</v>
      </c>
    </row>
    <row r="6692" spans="1:24" x14ac:dyDescent="0.3">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s="5">
        <v>3460.95</v>
      </c>
      <c r="U6692" t="s">
        <v>24</v>
      </c>
      <c r="V6692" s="5">
        <f>IFERROR(VALUE(TRIM(TelcoData2[[#This Row],[TotalCharges]])),"")</f>
        <v>3460.95</v>
      </c>
      <c r="W6692">
        <f>IF(TelcoData2[[#This Row],[Churn]]="Yes",1,0)</f>
        <v>0</v>
      </c>
      <c r="X6692" t="str">
        <f>IF(TelcoData2[[#This Row],[tenure]]&lt;=12,"0-12 Months",
IF(TelcoData2[[#This Row],[tenure]]&lt;=24,"13-24 Months",
IF(TelcoData2[[#This Row],[tenure]]&lt;=36,"25-36 Months",
IF(TelcoData2[[#This Row],[tenure]]&lt;=48,"37-48 Months",
IF(TelcoData2[[#This Row],[tenure]]&lt;=60,"49-60 Months",
"61-72 Months")))))</f>
        <v>37-48 Months</v>
      </c>
    </row>
    <row r="6693" spans="1:24" x14ac:dyDescent="0.3">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s="5">
        <v>1700.9</v>
      </c>
      <c r="U6693" t="s">
        <v>24</v>
      </c>
      <c r="V6693" s="5">
        <f>IFERROR(VALUE(TRIM(TelcoData2[[#This Row],[TotalCharges]])),"")</f>
        <v>1700.9</v>
      </c>
      <c r="W6693">
        <f>IF(TelcoData2[[#This Row],[Churn]]="Yes",1,0)</f>
        <v>0</v>
      </c>
      <c r="X6693" t="str">
        <f>IF(TelcoData2[[#This Row],[tenure]]&lt;=12,"0-12 Months",
IF(TelcoData2[[#This Row],[tenure]]&lt;=24,"13-24 Months",
IF(TelcoData2[[#This Row],[tenure]]&lt;=36,"25-36 Months",
IF(TelcoData2[[#This Row],[tenure]]&lt;=48,"37-48 Months",
IF(TelcoData2[[#This Row],[tenure]]&lt;=60,"49-60 Months",
"61-72 Months")))))</f>
        <v>37-48 Months</v>
      </c>
    </row>
    <row r="6694" spans="1:24" x14ac:dyDescent="0.3">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s="5">
        <v>3090.65</v>
      </c>
      <c r="U6694" t="s">
        <v>24</v>
      </c>
      <c r="V6694" s="5">
        <f>IFERROR(VALUE(TRIM(TelcoData2[[#This Row],[TotalCharges]])),"")</f>
        <v>3090.65</v>
      </c>
      <c r="W6694">
        <f>IF(TelcoData2[[#This Row],[Churn]]="Yes",1,0)</f>
        <v>0</v>
      </c>
      <c r="X6694" t="str">
        <f>IF(TelcoData2[[#This Row],[tenure]]&lt;=12,"0-12 Months",
IF(TelcoData2[[#This Row],[tenure]]&lt;=24,"13-24 Months",
IF(TelcoData2[[#This Row],[tenure]]&lt;=36,"25-36 Months",
IF(TelcoData2[[#This Row],[tenure]]&lt;=48,"37-48 Months",
IF(TelcoData2[[#This Row],[tenure]]&lt;=60,"49-60 Months",
"61-72 Months")))))</f>
        <v>37-48 Months</v>
      </c>
    </row>
    <row r="6695" spans="1:24" x14ac:dyDescent="0.3">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s="5">
        <v>1293.8</v>
      </c>
      <c r="U6695" t="s">
        <v>24</v>
      </c>
      <c r="V6695" s="5">
        <f>IFERROR(VALUE(TRIM(TelcoData2[[#This Row],[TotalCharges]])),"")</f>
        <v>1293.8</v>
      </c>
      <c r="W6695">
        <f>IF(TelcoData2[[#This Row],[Churn]]="Yes",1,0)</f>
        <v>0</v>
      </c>
      <c r="X6695" t="str">
        <f>IF(TelcoData2[[#This Row],[tenure]]&lt;=12,"0-12 Months",
IF(TelcoData2[[#This Row],[tenure]]&lt;=24,"13-24 Months",
IF(TelcoData2[[#This Row],[tenure]]&lt;=36,"25-36 Months",
IF(TelcoData2[[#This Row],[tenure]]&lt;=48,"37-48 Months",
IF(TelcoData2[[#This Row],[tenure]]&lt;=60,"49-60 Months",
"61-72 Months")))))</f>
        <v>25-36 Months</v>
      </c>
    </row>
    <row r="6696" spans="1:24" x14ac:dyDescent="0.3">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s="5">
        <v>645.79999999999995</v>
      </c>
      <c r="U6696" t="s">
        <v>24</v>
      </c>
      <c r="V6696" s="5">
        <f>IFERROR(VALUE(TRIM(TelcoData2[[#This Row],[TotalCharges]])),"")</f>
        <v>645.79999999999995</v>
      </c>
      <c r="W6696">
        <f>IF(TelcoData2[[#This Row],[Churn]]="Yes",1,0)</f>
        <v>0</v>
      </c>
      <c r="X6696" t="str">
        <f>IF(TelcoData2[[#This Row],[tenure]]&lt;=12,"0-12 Months",
IF(TelcoData2[[#This Row],[tenure]]&lt;=24,"13-24 Months",
IF(TelcoData2[[#This Row],[tenure]]&lt;=36,"25-36 Months",
IF(TelcoData2[[#This Row],[tenure]]&lt;=48,"37-48 Months",
IF(TelcoData2[[#This Row],[tenure]]&lt;=60,"49-60 Months",
"61-72 Months")))))</f>
        <v>0-12 Months</v>
      </c>
    </row>
    <row r="6697" spans="1:24" x14ac:dyDescent="0.3">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s="5">
        <v>5224.95</v>
      </c>
      <c r="U6697" t="s">
        <v>24</v>
      </c>
      <c r="V6697" s="5">
        <f>IFERROR(VALUE(TRIM(TelcoData2[[#This Row],[TotalCharges]])),"")</f>
        <v>5224.95</v>
      </c>
      <c r="W6697">
        <f>IF(TelcoData2[[#This Row],[Churn]]="Yes",1,0)</f>
        <v>0</v>
      </c>
      <c r="X6697" t="str">
        <f>IF(TelcoData2[[#This Row],[tenure]]&lt;=12,"0-12 Months",
IF(TelcoData2[[#This Row],[tenure]]&lt;=24,"13-24 Months",
IF(TelcoData2[[#This Row],[tenure]]&lt;=36,"25-36 Months",
IF(TelcoData2[[#This Row],[tenure]]&lt;=48,"37-48 Months",
IF(TelcoData2[[#This Row],[tenure]]&lt;=60,"49-60 Months",
"61-72 Months")))))</f>
        <v>61-72 Months</v>
      </c>
    </row>
    <row r="6698" spans="1:24" x14ac:dyDescent="0.3">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s="5">
        <v>500.1</v>
      </c>
      <c r="U6698" t="s">
        <v>24</v>
      </c>
      <c r="V6698" s="5">
        <f>IFERROR(VALUE(TRIM(TelcoData2[[#This Row],[TotalCharges]])),"")</f>
        <v>500.1</v>
      </c>
      <c r="W6698">
        <f>IF(TelcoData2[[#This Row],[Churn]]="Yes",1,0)</f>
        <v>0</v>
      </c>
      <c r="X6698" t="str">
        <f>IF(TelcoData2[[#This Row],[tenure]]&lt;=12,"0-12 Months",
IF(TelcoData2[[#This Row],[tenure]]&lt;=24,"13-24 Months",
IF(TelcoData2[[#This Row],[tenure]]&lt;=36,"25-36 Months",
IF(TelcoData2[[#This Row],[tenure]]&lt;=48,"37-48 Months",
IF(TelcoData2[[#This Row],[tenure]]&lt;=60,"49-60 Months",
"61-72 Months")))))</f>
        <v>0-12 Months</v>
      </c>
    </row>
    <row r="6699" spans="1:24" x14ac:dyDescent="0.3">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s="5">
        <v>2427.1</v>
      </c>
      <c r="U6699" t="s">
        <v>24</v>
      </c>
      <c r="V6699" s="5">
        <f>IFERROR(VALUE(TRIM(TelcoData2[[#This Row],[TotalCharges]])),"")</f>
        <v>2427.1</v>
      </c>
      <c r="W6699">
        <f>IF(TelcoData2[[#This Row],[Churn]]="Yes",1,0)</f>
        <v>0</v>
      </c>
      <c r="X6699" t="str">
        <f>IF(TelcoData2[[#This Row],[tenure]]&lt;=12,"0-12 Months",
IF(TelcoData2[[#This Row],[tenure]]&lt;=24,"13-24 Months",
IF(TelcoData2[[#This Row],[tenure]]&lt;=36,"25-36 Months",
IF(TelcoData2[[#This Row],[tenure]]&lt;=48,"37-48 Months",
IF(TelcoData2[[#This Row],[tenure]]&lt;=60,"49-60 Months",
"61-72 Months")))))</f>
        <v>25-36 Months</v>
      </c>
    </row>
    <row r="6700" spans="1:24" x14ac:dyDescent="0.3">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s="5">
        <v>3488.15</v>
      </c>
      <c r="U6700" t="s">
        <v>24</v>
      </c>
      <c r="V6700" s="5">
        <f>IFERROR(VALUE(TRIM(TelcoData2[[#This Row],[TotalCharges]])),"")</f>
        <v>3488.15</v>
      </c>
      <c r="W6700">
        <f>IF(TelcoData2[[#This Row],[Churn]]="Yes",1,0)</f>
        <v>0</v>
      </c>
      <c r="X6700" t="str">
        <f>IF(TelcoData2[[#This Row],[tenure]]&lt;=12,"0-12 Months",
IF(TelcoData2[[#This Row],[tenure]]&lt;=24,"13-24 Months",
IF(TelcoData2[[#This Row],[tenure]]&lt;=36,"25-36 Months",
IF(TelcoData2[[#This Row],[tenure]]&lt;=48,"37-48 Months",
IF(TelcoData2[[#This Row],[tenure]]&lt;=60,"49-60 Months",
"61-72 Months")))))</f>
        <v>37-48 Months</v>
      </c>
    </row>
    <row r="6701" spans="1:24" x14ac:dyDescent="0.3">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s="5">
        <v>1035.7</v>
      </c>
      <c r="U6701" t="s">
        <v>24</v>
      </c>
      <c r="V6701" s="5">
        <f>IFERROR(VALUE(TRIM(TelcoData2[[#This Row],[TotalCharges]])),"")</f>
        <v>1035.7</v>
      </c>
      <c r="W6701">
        <f>IF(TelcoData2[[#This Row],[Churn]]="Yes",1,0)</f>
        <v>0</v>
      </c>
      <c r="X6701" t="str">
        <f>IF(TelcoData2[[#This Row],[tenure]]&lt;=12,"0-12 Months",
IF(TelcoData2[[#This Row],[tenure]]&lt;=24,"13-24 Months",
IF(TelcoData2[[#This Row],[tenure]]&lt;=36,"25-36 Months",
IF(TelcoData2[[#This Row],[tenure]]&lt;=48,"37-48 Months",
IF(TelcoData2[[#This Row],[tenure]]&lt;=60,"49-60 Months",
"61-72 Months")))))</f>
        <v>49-60 Months</v>
      </c>
    </row>
    <row r="6702" spans="1:24" x14ac:dyDescent="0.3">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s="5">
        <v>7565.35</v>
      </c>
      <c r="U6702" t="s">
        <v>24</v>
      </c>
      <c r="V6702" s="5">
        <f>IFERROR(VALUE(TRIM(TelcoData2[[#This Row],[TotalCharges]])),"")</f>
        <v>7565.35</v>
      </c>
      <c r="W6702">
        <f>IF(TelcoData2[[#This Row],[Churn]]="Yes",1,0)</f>
        <v>0</v>
      </c>
      <c r="X6702" t="str">
        <f>IF(TelcoData2[[#This Row],[tenure]]&lt;=12,"0-12 Months",
IF(TelcoData2[[#This Row],[tenure]]&lt;=24,"13-24 Months",
IF(TelcoData2[[#This Row],[tenure]]&lt;=36,"25-36 Months",
IF(TelcoData2[[#This Row],[tenure]]&lt;=48,"37-48 Months",
IF(TelcoData2[[#This Row],[tenure]]&lt;=60,"49-60 Months",
"61-72 Months")))))</f>
        <v>61-72 Months</v>
      </c>
    </row>
    <row r="6703" spans="1:24" x14ac:dyDescent="0.3">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s="5">
        <v>2799</v>
      </c>
      <c r="U6703" t="s">
        <v>24</v>
      </c>
      <c r="V6703" s="5">
        <f>IFERROR(VALUE(TRIM(TelcoData2[[#This Row],[TotalCharges]])),"")</f>
        <v>2799</v>
      </c>
      <c r="W6703">
        <f>IF(TelcoData2[[#This Row],[Churn]]="Yes",1,0)</f>
        <v>0</v>
      </c>
      <c r="X6703" t="str">
        <f>IF(TelcoData2[[#This Row],[tenure]]&lt;=12,"0-12 Months",
IF(TelcoData2[[#This Row],[tenure]]&lt;=24,"13-24 Months",
IF(TelcoData2[[#This Row],[tenure]]&lt;=36,"25-36 Months",
IF(TelcoData2[[#This Row],[tenure]]&lt;=48,"37-48 Months",
IF(TelcoData2[[#This Row],[tenure]]&lt;=60,"49-60 Months",
"61-72 Months")))))</f>
        <v>25-36 Months</v>
      </c>
    </row>
    <row r="6704" spans="1:24" x14ac:dyDescent="0.3">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s="5">
        <v>1601.5</v>
      </c>
      <c r="U6704" t="s">
        <v>24</v>
      </c>
      <c r="V6704" s="5">
        <f>IFERROR(VALUE(TRIM(TelcoData2[[#This Row],[TotalCharges]])),"")</f>
        <v>1601.5</v>
      </c>
      <c r="W6704">
        <f>IF(TelcoData2[[#This Row],[Churn]]="Yes",1,0)</f>
        <v>0</v>
      </c>
      <c r="X6704" t="str">
        <f>IF(TelcoData2[[#This Row],[tenure]]&lt;=12,"0-12 Months",
IF(TelcoData2[[#This Row],[tenure]]&lt;=24,"13-24 Months",
IF(TelcoData2[[#This Row],[tenure]]&lt;=36,"25-36 Months",
IF(TelcoData2[[#This Row],[tenure]]&lt;=48,"37-48 Months",
IF(TelcoData2[[#This Row],[tenure]]&lt;=60,"49-60 Months",
"61-72 Months")))))</f>
        <v>13-24 Months</v>
      </c>
    </row>
    <row r="6705" spans="1:24" x14ac:dyDescent="0.3">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s="5">
        <v>85.5</v>
      </c>
      <c r="U6705" t="s">
        <v>23</v>
      </c>
      <c r="V6705" s="5">
        <f>IFERROR(VALUE(TRIM(TelcoData2[[#This Row],[TotalCharges]])),"")</f>
        <v>85.5</v>
      </c>
      <c r="W6705">
        <f>IF(TelcoData2[[#This Row],[Churn]]="Yes",1,0)</f>
        <v>1</v>
      </c>
      <c r="X6705" t="str">
        <f>IF(TelcoData2[[#This Row],[tenure]]&lt;=12,"0-12 Months",
IF(TelcoData2[[#This Row],[tenure]]&lt;=24,"13-24 Months",
IF(TelcoData2[[#This Row],[tenure]]&lt;=36,"25-36 Months",
IF(TelcoData2[[#This Row],[tenure]]&lt;=48,"37-48 Months",
IF(TelcoData2[[#This Row],[tenure]]&lt;=60,"49-60 Months",
"61-72 Months")))))</f>
        <v>0-12 Months</v>
      </c>
    </row>
    <row r="6706" spans="1:24" x14ac:dyDescent="0.3">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s="5">
        <v>6256.2</v>
      </c>
      <c r="U6706" t="s">
        <v>24</v>
      </c>
      <c r="V6706" s="5">
        <f>IFERROR(VALUE(TRIM(TelcoData2[[#This Row],[TotalCharges]])),"")</f>
        <v>6256.2</v>
      </c>
      <c r="W6706">
        <f>IF(TelcoData2[[#This Row],[Churn]]="Yes",1,0)</f>
        <v>0</v>
      </c>
      <c r="X6706" t="str">
        <f>IF(TelcoData2[[#This Row],[tenure]]&lt;=12,"0-12 Months",
IF(TelcoData2[[#This Row],[tenure]]&lt;=24,"13-24 Months",
IF(TelcoData2[[#This Row],[tenure]]&lt;=36,"25-36 Months",
IF(TelcoData2[[#This Row],[tenure]]&lt;=48,"37-48 Months",
IF(TelcoData2[[#This Row],[tenure]]&lt;=60,"49-60 Months",
"61-72 Months")))))</f>
        <v>49-60 Months</v>
      </c>
    </row>
    <row r="6707" spans="1:24" x14ac:dyDescent="0.3">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s="5">
        <v>1232.9000000000001</v>
      </c>
      <c r="U6707" t="s">
        <v>24</v>
      </c>
      <c r="V6707" s="5">
        <f>IFERROR(VALUE(TRIM(TelcoData2[[#This Row],[TotalCharges]])),"")</f>
        <v>1232.9000000000001</v>
      </c>
      <c r="W6707">
        <f>IF(TelcoData2[[#This Row],[Churn]]="Yes",1,0)</f>
        <v>0</v>
      </c>
      <c r="X6707" t="str">
        <f>IF(TelcoData2[[#This Row],[tenure]]&lt;=12,"0-12 Months",
IF(TelcoData2[[#This Row],[tenure]]&lt;=24,"13-24 Months",
IF(TelcoData2[[#This Row],[tenure]]&lt;=36,"25-36 Months",
IF(TelcoData2[[#This Row],[tenure]]&lt;=48,"37-48 Months",
IF(TelcoData2[[#This Row],[tenure]]&lt;=60,"49-60 Months",
"61-72 Months")))))</f>
        <v>13-24 Months</v>
      </c>
    </row>
    <row r="6708" spans="1:24" x14ac:dyDescent="0.3">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s="5">
        <v>19.899999999999999</v>
      </c>
      <c r="U6708" t="s">
        <v>24</v>
      </c>
      <c r="V6708" s="5">
        <f>IFERROR(VALUE(TRIM(TelcoData2[[#This Row],[TotalCharges]])),"")</f>
        <v>19.899999999999999</v>
      </c>
      <c r="W6708">
        <f>IF(TelcoData2[[#This Row],[Churn]]="Yes",1,0)</f>
        <v>0</v>
      </c>
      <c r="X6708" t="str">
        <f>IF(TelcoData2[[#This Row],[tenure]]&lt;=12,"0-12 Months",
IF(TelcoData2[[#This Row],[tenure]]&lt;=24,"13-24 Months",
IF(TelcoData2[[#This Row],[tenure]]&lt;=36,"25-36 Months",
IF(TelcoData2[[#This Row],[tenure]]&lt;=48,"37-48 Months",
IF(TelcoData2[[#This Row],[tenure]]&lt;=60,"49-60 Months",
"61-72 Months")))))</f>
        <v>0-12 Months</v>
      </c>
    </row>
    <row r="6709" spans="1:24" x14ac:dyDescent="0.3">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s="5">
        <v>1937.4</v>
      </c>
      <c r="U6709" t="s">
        <v>24</v>
      </c>
      <c r="V6709" s="5">
        <f>IFERROR(VALUE(TRIM(TelcoData2[[#This Row],[TotalCharges]])),"")</f>
        <v>1937.4</v>
      </c>
      <c r="W6709">
        <f>IF(TelcoData2[[#This Row],[Churn]]="Yes",1,0)</f>
        <v>0</v>
      </c>
      <c r="X6709" t="str">
        <f>IF(TelcoData2[[#This Row],[tenure]]&lt;=12,"0-12 Months",
IF(TelcoData2[[#This Row],[tenure]]&lt;=24,"13-24 Months",
IF(TelcoData2[[#This Row],[tenure]]&lt;=36,"25-36 Months",
IF(TelcoData2[[#This Row],[tenure]]&lt;=48,"37-48 Months",
IF(TelcoData2[[#This Row],[tenure]]&lt;=60,"49-60 Months",
"61-72 Months")))))</f>
        <v>61-72 Months</v>
      </c>
    </row>
    <row r="6710" spans="1:24" x14ac:dyDescent="0.3">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s="5">
        <v>1096.25</v>
      </c>
      <c r="U6710" t="s">
        <v>23</v>
      </c>
      <c r="V6710" s="5">
        <f>IFERROR(VALUE(TRIM(TelcoData2[[#This Row],[TotalCharges]])),"")</f>
        <v>1096.25</v>
      </c>
      <c r="W6710">
        <f>IF(TelcoData2[[#This Row],[Churn]]="Yes",1,0)</f>
        <v>1</v>
      </c>
      <c r="X6710" t="str">
        <f>IF(TelcoData2[[#This Row],[tenure]]&lt;=12,"0-12 Months",
IF(TelcoData2[[#This Row],[tenure]]&lt;=24,"13-24 Months",
IF(TelcoData2[[#This Row],[tenure]]&lt;=36,"25-36 Months",
IF(TelcoData2[[#This Row],[tenure]]&lt;=48,"37-48 Months",
IF(TelcoData2[[#This Row],[tenure]]&lt;=60,"49-60 Months",
"61-72 Months")))))</f>
        <v>13-24 Months</v>
      </c>
    </row>
    <row r="6711" spans="1:24" x14ac:dyDescent="0.3">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s="5">
        <v>5059.75</v>
      </c>
      <c r="U6711" t="s">
        <v>24</v>
      </c>
      <c r="V6711" s="5">
        <f>IFERROR(VALUE(TRIM(TelcoData2[[#This Row],[TotalCharges]])),"")</f>
        <v>5059.75</v>
      </c>
      <c r="W6711">
        <f>IF(TelcoData2[[#This Row],[Churn]]="Yes",1,0)</f>
        <v>0</v>
      </c>
      <c r="X6711" t="str">
        <f>IF(TelcoData2[[#This Row],[tenure]]&lt;=12,"0-12 Months",
IF(TelcoData2[[#This Row],[tenure]]&lt;=24,"13-24 Months",
IF(TelcoData2[[#This Row],[tenure]]&lt;=36,"25-36 Months",
IF(TelcoData2[[#This Row],[tenure]]&lt;=48,"37-48 Months",
IF(TelcoData2[[#This Row],[tenure]]&lt;=60,"49-60 Months",
"61-72 Months")))))</f>
        <v>49-60 Months</v>
      </c>
    </row>
    <row r="6712" spans="1:24" x14ac:dyDescent="0.3">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s="5">
        <v>3023.65</v>
      </c>
      <c r="U6712" t="s">
        <v>24</v>
      </c>
      <c r="V6712" s="5">
        <f>IFERROR(VALUE(TRIM(TelcoData2[[#This Row],[TotalCharges]])),"")</f>
        <v>3023.65</v>
      </c>
      <c r="W6712">
        <f>IF(TelcoData2[[#This Row],[Churn]]="Yes",1,0)</f>
        <v>0</v>
      </c>
      <c r="X6712" t="str">
        <f>IF(TelcoData2[[#This Row],[tenure]]&lt;=12,"0-12 Months",
IF(TelcoData2[[#This Row],[tenure]]&lt;=24,"13-24 Months",
IF(TelcoData2[[#This Row],[tenure]]&lt;=36,"25-36 Months",
IF(TelcoData2[[#This Row],[tenure]]&lt;=48,"37-48 Months",
IF(TelcoData2[[#This Row],[tenure]]&lt;=60,"49-60 Months",
"61-72 Months")))))</f>
        <v>37-48 Months</v>
      </c>
    </row>
    <row r="6713" spans="1:24" x14ac:dyDescent="0.3">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s="5">
        <v>4889.2</v>
      </c>
      <c r="U6713" t="s">
        <v>24</v>
      </c>
      <c r="V6713" s="5">
        <f>IFERROR(VALUE(TRIM(TelcoData2[[#This Row],[TotalCharges]])),"")</f>
        <v>4889.2</v>
      </c>
      <c r="W6713">
        <f>IF(TelcoData2[[#This Row],[Churn]]="Yes",1,0)</f>
        <v>0</v>
      </c>
      <c r="X6713" t="str">
        <f>IF(TelcoData2[[#This Row],[tenure]]&lt;=12,"0-12 Months",
IF(TelcoData2[[#This Row],[tenure]]&lt;=24,"13-24 Months",
IF(TelcoData2[[#This Row],[tenure]]&lt;=36,"25-36 Months",
IF(TelcoData2[[#This Row],[tenure]]&lt;=48,"37-48 Months",
IF(TelcoData2[[#This Row],[tenure]]&lt;=60,"49-60 Months",
"61-72 Months")))))</f>
        <v>49-60 Months</v>
      </c>
    </row>
    <row r="6714" spans="1:24" x14ac:dyDescent="0.3">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s="5">
        <v>2289.9</v>
      </c>
      <c r="U6714" t="s">
        <v>24</v>
      </c>
      <c r="V6714" s="5">
        <f>IFERROR(VALUE(TRIM(TelcoData2[[#This Row],[TotalCharges]])),"")</f>
        <v>2289.9</v>
      </c>
      <c r="W6714">
        <f>IF(TelcoData2[[#This Row],[Churn]]="Yes",1,0)</f>
        <v>0</v>
      </c>
      <c r="X6714" t="str">
        <f>IF(TelcoData2[[#This Row],[tenure]]&lt;=12,"0-12 Months",
IF(TelcoData2[[#This Row],[tenure]]&lt;=24,"13-24 Months",
IF(TelcoData2[[#This Row],[tenure]]&lt;=36,"25-36 Months",
IF(TelcoData2[[#This Row],[tenure]]&lt;=48,"37-48 Months",
IF(TelcoData2[[#This Row],[tenure]]&lt;=60,"49-60 Months",
"61-72 Months")))))</f>
        <v>25-36 Months</v>
      </c>
    </row>
    <row r="6715" spans="1:24" x14ac:dyDescent="0.3">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s="5">
        <v>6503.2</v>
      </c>
      <c r="U6715" t="s">
        <v>24</v>
      </c>
      <c r="V6715" s="5">
        <f>IFERROR(VALUE(TRIM(TelcoData2[[#This Row],[TotalCharges]])),"")</f>
        <v>6503.2</v>
      </c>
      <c r="W6715">
        <f>IF(TelcoData2[[#This Row],[Churn]]="Yes",1,0)</f>
        <v>0</v>
      </c>
      <c r="X6715" t="str">
        <f>IF(TelcoData2[[#This Row],[tenure]]&lt;=12,"0-12 Months",
IF(TelcoData2[[#This Row],[tenure]]&lt;=24,"13-24 Months",
IF(TelcoData2[[#This Row],[tenure]]&lt;=36,"25-36 Months",
IF(TelcoData2[[#This Row],[tenure]]&lt;=48,"37-48 Months",
IF(TelcoData2[[#This Row],[tenure]]&lt;=60,"49-60 Months",
"61-72 Months")))))</f>
        <v>61-72 Months</v>
      </c>
    </row>
    <row r="6716" spans="1:24" x14ac:dyDescent="0.3">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s="5">
        <v>1313.25</v>
      </c>
      <c r="U6716" t="s">
        <v>24</v>
      </c>
      <c r="V6716" s="5">
        <f>IFERROR(VALUE(TRIM(TelcoData2[[#This Row],[TotalCharges]])),"")</f>
        <v>1313.25</v>
      </c>
      <c r="W6716">
        <f>IF(TelcoData2[[#This Row],[Churn]]="Yes",1,0)</f>
        <v>0</v>
      </c>
      <c r="X6716" t="str">
        <f>IF(TelcoData2[[#This Row],[tenure]]&lt;=12,"0-12 Months",
IF(TelcoData2[[#This Row],[tenure]]&lt;=24,"13-24 Months",
IF(TelcoData2[[#This Row],[tenure]]&lt;=36,"25-36 Months",
IF(TelcoData2[[#This Row],[tenure]]&lt;=48,"37-48 Months",
IF(TelcoData2[[#This Row],[tenure]]&lt;=60,"49-60 Months",
"61-72 Months")))))</f>
        <v>13-24 Months</v>
      </c>
    </row>
    <row r="6717" spans="1:24" x14ac:dyDescent="0.3">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s="5">
        <v>990.3</v>
      </c>
      <c r="U6717" t="s">
        <v>24</v>
      </c>
      <c r="V6717" s="5">
        <f>IFERROR(VALUE(TRIM(TelcoData2[[#This Row],[TotalCharges]])),"")</f>
        <v>990.3</v>
      </c>
      <c r="W6717">
        <f>IF(TelcoData2[[#This Row],[Churn]]="Yes",1,0)</f>
        <v>0</v>
      </c>
      <c r="X6717" t="str">
        <f>IF(TelcoData2[[#This Row],[tenure]]&lt;=12,"0-12 Months",
IF(TelcoData2[[#This Row],[tenure]]&lt;=24,"13-24 Months",
IF(TelcoData2[[#This Row],[tenure]]&lt;=36,"25-36 Months",
IF(TelcoData2[[#This Row],[tenure]]&lt;=48,"37-48 Months",
IF(TelcoData2[[#This Row],[tenure]]&lt;=60,"49-60 Months",
"61-72 Months")))))</f>
        <v>0-12 Months</v>
      </c>
    </row>
    <row r="6718" spans="1:24" x14ac:dyDescent="0.3">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s="5">
        <v>228</v>
      </c>
      <c r="U6718" t="s">
        <v>23</v>
      </c>
      <c r="V6718" s="5">
        <f>IFERROR(VALUE(TRIM(TelcoData2[[#This Row],[TotalCharges]])),"")</f>
        <v>228</v>
      </c>
      <c r="W6718">
        <f>IF(TelcoData2[[#This Row],[Churn]]="Yes",1,0)</f>
        <v>1</v>
      </c>
      <c r="X6718" t="str">
        <f>IF(TelcoData2[[#This Row],[tenure]]&lt;=12,"0-12 Months",
IF(TelcoData2[[#This Row],[tenure]]&lt;=24,"13-24 Months",
IF(TelcoData2[[#This Row],[tenure]]&lt;=36,"25-36 Months",
IF(TelcoData2[[#This Row],[tenure]]&lt;=48,"37-48 Months",
IF(TelcoData2[[#This Row],[tenure]]&lt;=60,"49-60 Months",
"61-72 Months")))))</f>
        <v>0-12 Months</v>
      </c>
    </row>
    <row r="6719" spans="1:24" x14ac:dyDescent="0.3">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s="5">
        <v>5746.15</v>
      </c>
      <c r="U6719" t="s">
        <v>23</v>
      </c>
      <c r="V6719" s="5">
        <f>IFERROR(VALUE(TRIM(TelcoData2[[#This Row],[TotalCharges]])),"")</f>
        <v>5746.15</v>
      </c>
      <c r="W6719">
        <f>IF(TelcoData2[[#This Row],[Churn]]="Yes",1,0)</f>
        <v>1</v>
      </c>
      <c r="X6719" t="str">
        <f>IF(TelcoData2[[#This Row],[tenure]]&lt;=12,"0-12 Months",
IF(TelcoData2[[#This Row],[tenure]]&lt;=24,"13-24 Months",
IF(TelcoData2[[#This Row],[tenure]]&lt;=36,"25-36 Months",
IF(TelcoData2[[#This Row],[tenure]]&lt;=48,"37-48 Months",
IF(TelcoData2[[#This Row],[tenure]]&lt;=60,"49-60 Months",
"61-72 Months")))))</f>
        <v>49-60 Months</v>
      </c>
    </row>
    <row r="6720" spans="1:24" x14ac:dyDescent="0.3">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s="5">
        <v>209.1</v>
      </c>
      <c r="U6720" t="s">
        <v>23</v>
      </c>
      <c r="V6720" s="5">
        <f>IFERROR(VALUE(TRIM(TelcoData2[[#This Row],[TotalCharges]])),"")</f>
        <v>209.1</v>
      </c>
      <c r="W6720">
        <f>IF(TelcoData2[[#This Row],[Churn]]="Yes",1,0)</f>
        <v>1</v>
      </c>
      <c r="X6720" t="str">
        <f>IF(TelcoData2[[#This Row],[tenure]]&lt;=12,"0-12 Months",
IF(TelcoData2[[#This Row],[tenure]]&lt;=24,"13-24 Months",
IF(TelcoData2[[#This Row],[tenure]]&lt;=36,"25-36 Months",
IF(TelcoData2[[#This Row],[tenure]]&lt;=48,"37-48 Months",
IF(TelcoData2[[#This Row],[tenure]]&lt;=60,"49-60 Months",
"61-72 Months")))))</f>
        <v>0-12 Months</v>
      </c>
    </row>
    <row r="6721" spans="1:24" x14ac:dyDescent="0.3">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s="5">
        <v>1864.2</v>
      </c>
      <c r="U6721" t="s">
        <v>24</v>
      </c>
      <c r="V6721" s="5">
        <f>IFERROR(VALUE(TRIM(TelcoData2[[#This Row],[TotalCharges]])),"")</f>
        <v>1864.2</v>
      </c>
      <c r="W6721">
        <f>IF(TelcoData2[[#This Row],[Churn]]="Yes",1,0)</f>
        <v>0</v>
      </c>
      <c r="X6721" t="str">
        <f>IF(TelcoData2[[#This Row],[tenure]]&lt;=12,"0-12 Months",
IF(TelcoData2[[#This Row],[tenure]]&lt;=24,"13-24 Months",
IF(TelcoData2[[#This Row],[tenure]]&lt;=36,"25-36 Months",
IF(TelcoData2[[#This Row],[tenure]]&lt;=48,"37-48 Months",
IF(TelcoData2[[#This Row],[tenure]]&lt;=60,"49-60 Months",
"61-72 Months")))))</f>
        <v>61-72 Months</v>
      </c>
    </row>
    <row r="6722" spans="1:24" x14ac:dyDescent="0.3">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s="5">
        <v>5979.7</v>
      </c>
      <c r="U6722" t="s">
        <v>24</v>
      </c>
      <c r="V6722" s="5">
        <f>IFERROR(VALUE(TRIM(TelcoData2[[#This Row],[TotalCharges]])),"")</f>
        <v>5979.7</v>
      </c>
      <c r="W6722">
        <f>IF(TelcoData2[[#This Row],[Churn]]="Yes",1,0)</f>
        <v>0</v>
      </c>
      <c r="X6722" t="str">
        <f>IF(TelcoData2[[#This Row],[tenure]]&lt;=12,"0-12 Months",
IF(TelcoData2[[#This Row],[tenure]]&lt;=24,"13-24 Months",
IF(TelcoData2[[#This Row],[tenure]]&lt;=36,"25-36 Months",
IF(TelcoData2[[#This Row],[tenure]]&lt;=48,"37-48 Months",
IF(TelcoData2[[#This Row],[tenure]]&lt;=60,"49-60 Months",
"61-72 Months")))))</f>
        <v>61-72 Months</v>
      </c>
    </row>
    <row r="6723" spans="1:24" x14ac:dyDescent="0.3">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s="5">
        <v>3902.45</v>
      </c>
      <c r="U6723" t="s">
        <v>24</v>
      </c>
      <c r="V6723" s="5">
        <f>IFERROR(VALUE(TRIM(TelcoData2[[#This Row],[TotalCharges]])),"")</f>
        <v>3902.45</v>
      </c>
      <c r="W6723">
        <f>IF(TelcoData2[[#This Row],[Churn]]="Yes",1,0)</f>
        <v>0</v>
      </c>
      <c r="X6723" t="str">
        <f>IF(TelcoData2[[#This Row],[tenure]]&lt;=12,"0-12 Months",
IF(TelcoData2[[#This Row],[tenure]]&lt;=24,"13-24 Months",
IF(TelcoData2[[#This Row],[tenure]]&lt;=36,"25-36 Months",
IF(TelcoData2[[#This Row],[tenure]]&lt;=48,"37-48 Months",
IF(TelcoData2[[#This Row],[tenure]]&lt;=60,"49-60 Months",
"61-72 Months")))))</f>
        <v>49-60 Months</v>
      </c>
    </row>
    <row r="6724" spans="1:24" x14ac:dyDescent="0.3">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s="5">
        <v>7142.5</v>
      </c>
      <c r="U6724" t="s">
        <v>24</v>
      </c>
      <c r="V6724" s="5">
        <f>IFERROR(VALUE(TRIM(TelcoData2[[#This Row],[TotalCharges]])),"")</f>
        <v>7142.5</v>
      </c>
      <c r="W6724">
        <f>IF(TelcoData2[[#This Row],[Churn]]="Yes",1,0)</f>
        <v>0</v>
      </c>
      <c r="X6724" t="str">
        <f>IF(TelcoData2[[#This Row],[tenure]]&lt;=12,"0-12 Months",
IF(TelcoData2[[#This Row],[tenure]]&lt;=24,"13-24 Months",
IF(TelcoData2[[#This Row],[tenure]]&lt;=36,"25-36 Months",
IF(TelcoData2[[#This Row],[tenure]]&lt;=48,"37-48 Months",
IF(TelcoData2[[#This Row],[tenure]]&lt;=60,"49-60 Months",
"61-72 Months")))))</f>
        <v>61-72 Months</v>
      </c>
    </row>
    <row r="6725" spans="1:24" x14ac:dyDescent="0.3">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s="5">
        <v>902</v>
      </c>
      <c r="U6725" t="s">
        <v>24</v>
      </c>
      <c r="V6725" s="5">
        <f>IFERROR(VALUE(TRIM(TelcoData2[[#This Row],[TotalCharges]])),"")</f>
        <v>902</v>
      </c>
      <c r="W6725">
        <f>IF(TelcoData2[[#This Row],[Churn]]="Yes",1,0)</f>
        <v>0</v>
      </c>
      <c r="X6725" t="str">
        <f>IF(TelcoData2[[#This Row],[tenure]]&lt;=12,"0-12 Months",
IF(TelcoData2[[#This Row],[tenure]]&lt;=24,"13-24 Months",
IF(TelcoData2[[#This Row],[tenure]]&lt;=36,"25-36 Months",
IF(TelcoData2[[#This Row],[tenure]]&lt;=48,"37-48 Months",
IF(TelcoData2[[#This Row],[tenure]]&lt;=60,"49-60 Months",
"61-72 Months")))))</f>
        <v>37-48 Months</v>
      </c>
    </row>
    <row r="6726" spans="1:24" x14ac:dyDescent="0.3">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s="5">
        <v>4481</v>
      </c>
      <c r="U6726" t="s">
        <v>23</v>
      </c>
      <c r="V6726" s="5">
        <f>IFERROR(VALUE(TRIM(TelcoData2[[#This Row],[TotalCharges]])),"")</f>
        <v>4481</v>
      </c>
      <c r="W6726">
        <f>IF(TelcoData2[[#This Row],[Churn]]="Yes",1,0)</f>
        <v>1</v>
      </c>
      <c r="X6726" t="str">
        <f>IF(TelcoData2[[#This Row],[tenure]]&lt;=12,"0-12 Months",
IF(TelcoData2[[#This Row],[tenure]]&lt;=24,"13-24 Months",
IF(TelcoData2[[#This Row],[tenure]]&lt;=36,"25-36 Months",
IF(TelcoData2[[#This Row],[tenure]]&lt;=48,"37-48 Months",
IF(TelcoData2[[#This Row],[tenure]]&lt;=60,"49-60 Months",
"61-72 Months")))))</f>
        <v>61-72 Months</v>
      </c>
    </row>
    <row r="6727" spans="1:24" x14ac:dyDescent="0.3">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s="5">
        <v>805.2</v>
      </c>
      <c r="U6727" t="s">
        <v>24</v>
      </c>
      <c r="V6727" s="5">
        <f>IFERROR(VALUE(TRIM(TelcoData2[[#This Row],[TotalCharges]])),"")</f>
        <v>805.2</v>
      </c>
      <c r="W6727">
        <f>IF(TelcoData2[[#This Row],[Churn]]="Yes",1,0)</f>
        <v>0</v>
      </c>
      <c r="X6727" t="str">
        <f>IF(TelcoData2[[#This Row],[tenure]]&lt;=12,"0-12 Months",
IF(TelcoData2[[#This Row],[tenure]]&lt;=24,"13-24 Months",
IF(TelcoData2[[#This Row],[tenure]]&lt;=36,"25-36 Months",
IF(TelcoData2[[#This Row],[tenure]]&lt;=48,"37-48 Months",
IF(TelcoData2[[#This Row],[tenure]]&lt;=60,"49-60 Months",
"61-72 Months")))))</f>
        <v>37-48 Months</v>
      </c>
    </row>
    <row r="6728" spans="1:24" x14ac:dyDescent="0.3">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s="5">
        <v>154.85</v>
      </c>
      <c r="U6728" t="s">
        <v>23</v>
      </c>
      <c r="V6728" s="5">
        <f>IFERROR(VALUE(TRIM(TelcoData2[[#This Row],[TotalCharges]])),"")</f>
        <v>154.85</v>
      </c>
      <c r="W6728">
        <f>IF(TelcoData2[[#This Row],[Churn]]="Yes",1,0)</f>
        <v>1</v>
      </c>
      <c r="X6728" t="str">
        <f>IF(TelcoData2[[#This Row],[tenure]]&lt;=12,"0-12 Months",
IF(TelcoData2[[#This Row],[tenure]]&lt;=24,"13-24 Months",
IF(TelcoData2[[#This Row],[tenure]]&lt;=36,"25-36 Months",
IF(TelcoData2[[#This Row],[tenure]]&lt;=48,"37-48 Months",
IF(TelcoData2[[#This Row],[tenure]]&lt;=60,"49-60 Months",
"61-72 Months")))))</f>
        <v>0-12 Months</v>
      </c>
    </row>
    <row r="6729" spans="1:24" x14ac:dyDescent="0.3">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s="5">
        <v>528.45000000000005</v>
      </c>
      <c r="U6729" t="s">
        <v>24</v>
      </c>
      <c r="V6729" s="5">
        <f>IFERROR(VALUE(TRIM(TelcoData2[[#This Row],[TotalCharges]])),"")</f>
        <v>528.45000000000005</v>
      </c>
      <c r="W6729">
        <f>IF(TelcoData2[[#This Row],[Churn]]="Yes",1,0)</f>
        <v>0</v>
      </c>
      <c r="X6729" t="str">
        <f>IF(TelcoData2[[#This Row],[tenure]]&lt;=12,"0-12 Months",
IF(TelcoData2[[#This Row],[tenure]]&lt;=24,"13-24 Months",
IF(TelcoData2[[#This Row],[tenure]]&lt;=36,"25-36 Months",
IF(TelcoData2[[#This Row],[tenure]]&lt;=48,"37-48 Months",
IF(TelcoData2[[#This Row],[tenure]]&lt;=60,"49-60 Months",
"61-72 Months")))))</f>
        <v>13-24 Months</v>
      </c>
    </row>
    <row r="6730" spans="1:24" x14ac:dyDescent="0.3">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s="5">
        <v>8349.7000000000007</v>
      </c>
      <c r="U6730" t="s">
        <v>24</v>
      </c>
      <c r="V6730" s="5">
        <f>IFERROR(VALUE(TRIM(TelcoData2[[#This Row],[TotalCharges]])),"")</f>
        <v>8349.7000000000007</v>
      </c>
      <c r="W6730">
        <f>IF(TelcoData2[[#This Row],[Churn]]="Yes",1,0)</f>
        <v>0</v>
      </c>
      <c r="X6730" t="str">
        <f>IF(TelcoData2[[#This Row],[tenure]]&lt;=12,"0-12 Months",
IF(TelcoData2[[#This Row],[tenure]]&lt;=24,"13-24 Months",
IF(TelcoData2[[#This Row],[tenure]]&lt;=36,"25-36 Months",
IF(TelcoData2[[#This Row],[tenure]]&lt;=48,"37-48 Months",
IF(TelcoData2[[#This Row],[tenure]]&lt;=60,"49-60 Months",
"61-72 Months")))))</f>
        <v>61-72 Months</v>
      </c>
    </row>
    <row r="6731" spans="1:24" x14ac:dyDescent="0.3">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s="5">
        <v>4953.25</v>
      </c>
      <c r="U6731" t="s">
        <v>24</v>
      </c>
      <c r="V6731" s="5">
        <f>IFERROR(VALUE(TRIM(TelcoData2[[#This Row],[TotalCharges]])),"")</f>
        <v>4953.25</v>
      </c>
      <c r="W6731">
        <f>IF(TelcoData2[[#This Row],[Churn]]="Yes",1,0)</f>
        <v>0</v>
      </c>
      <c r="X6731" t="str">
        <f>IF(TelcoData2[[#This Row],[tenure]]&lt;=12,"0-12 Months",
IF(TelcoData2[[#This Row],[tenure]]&lt;=24,"13-24 Months",
IF(TelcoData2[[#This Row],[tenure]]&lt;=36,"25-36 Months",
IF(TelcoData2[[#This Row],[tenure]]&lt;=48,"37-48 Months",
IF(TelcoData2[[#This Row],[tenure]]&lt;=60,"49-60 Months",
"61-72 Months")))))</f>
        <v>61-72 Months</v>
      </c>
    </row>
    <row r="6732" spans="1:24" x14ac:dyDescent="0.3">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s="5">
        <v>332.65</v>
      </c>
      <c r="U6732" t="s">
        <v>24</v>
      </c>
      <c r="V6732" s="5">
        <f>IFERROR(VALUE(TRIM(TelcoData2[[#This Row],[TotalCharges]])),"")</f>
        <v>332.65</v>
      </c>
      <c r="W6732">
        <f>IF(TelcoData2[[#This Row],[Churn]]="Yes",1,0)</f>
        <v>0</v>
      </c>
      <c r="X6732" t="str">
        <f>IF(TelcoData2[[#This Row],[tenure]]&lt;=12,"0-12 Months",
IF(TelcoData2[[#This Row],[tenure]]&lt;=24,"13-24 Months",
IF(TelcoData2[[#This Row],[tenure]]&lt;=36,"25-36 Months",
IF(TelcoData2[[#This Row],[tenure]]&lt;=48,"37-48 Months",
IF(TelcoData2[[#This Row],[tenure]]&lt;=60,"49-60 Months",
"61-72 Months")))))</f>
        <v>13-24 Months</v>
      </c>
    </row>
    <row r="6733" spans="1:24" x14ac:dyDescent="0.3">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s="5">
        <v>470.2</v>
      </c>
      <c r="U6733" t="s">
        <v>24</v>
      </c>
      <c r="V6733" s="5">
        <f>IFERROR(VALUE(TRIM(TelcoData2[[#This Row],[TotalCharges]])),"")</f>
        <v>470.2</v>
      </c>
      <c r="W6733">
        <f>IF(TelcoData2[[#This Row],[Churn]]="Yes",1,0)</f>
        <v>0</v>
      </c>
      <c r="X6733" t="str">
        <f>IF(TelcoData2[[#This Row],[tenure]]&lt;=12,"0-12 Months",
IF(TelcoData2[[#This Row],[tenure]]&lt;=24,"13-24 Months",
IF(TelcoData2[[#This Row],[tenure]]&lt;=36,"25-36 Months",
IF(TelcoData2[[#This Row],[tenure]]&lt;=48,"37-48 Months",
IF(TelcoData2[[#This Row],[tenure]]&lt;=60,"49-60 Months",
"61-72 Months")))))</f>
        <v>13-24 Months</v>
      </c>
    </row>
    <row r="6734" spans="1:24" x14ac:dyDescent="0.3">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s="5">
        <v>2259.35</v>
      </c>
      <c r="U6734" t="s">
        <v>24</v>
      </c>
      <c r="V6734" s="5">
        <f>IFERROR(VALUE(TRIM(TelcoData2[[#This Row],[TotalCharges]])),"")</f>
        <v>2259.35</v>
      </c>
      <c r="W6734">
        <f>IF(TelcoData2[[#This Row],[Churn]]="Yes",1,0)</f>
        <v>0</v>
      </c>
      <c r="X6734" t="str">
        <f>IF(TelcoData2[[#This Row],[tenure]]&lt;=12,"0-12 Months",
IF(TelcoData2[[#This Row],[tenure]]&lt;=24,"13-24 Months",
IF(TelcoData2[[#This Row],[tenure]]&lt;=36,"25-36 Months",
IF(TelcoData2[[#This Row],[tenure]]&lt;=48,"37-48 Months",
IF(TelcoData2[[#This Row],[tenure]]&lt;=60,"49-60 Months",
"61-72 Months")))))</f>
        <v>13-24 Months</v>
      </c>
    </row>
    <row r="6735" spans="1:24" x14ac:dyDescent="0.3">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s="5">
        <v>1411.35</v>
      </c>
      <c r="U6735" t="s">
        <v>24</v>
      </c>
      <c r="V6735" s="5">
        <f>IFERROR(VALUE(TRIM(TelcoData2[[#This Row],[TotalCharges]])),"")</f>
        <v>1411.35</v>
      </c>
      <c r="W6735">
        <f>IF(TelcoData2[[#This Row],[Churn]]="Yes",1,0)</f>
        <v>0</v>
      </c>
      <c r="X6735" t="str">
        <f>IF(TelcoData2[[#This Row],[tenure]]&lt;=12,"0-12 Months",
IF(TelcoData2[[#This Row],[tenure]]&lt;=24,"13-24 Months",
IF(TelcoData2[[#This Row],[tenure]]&lt;=36,"25-36 Months",
IF(TelcoData2[[#This Row],[tenure]]&lt;=48,"37-48 Months",
IF(TelcoData2[[#This Row],[tenure]]&lt;=60,"49-60 Months",
"61-72 Months")))))</f>
        <v>25-36 Months</v>
      </c>
    </row>
    <row r="6736" spans="1:24" x14ac:dyDescent="0.3">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s="5">
        <v>593.75</v>
      </c>
      <c r="U6736" t="s">
        <v>23</v>
      </c>
      <c r="V6736" s="5">
        <f>IFERROR(VALUE(TRIM(TelcoData2[[#This Row],[TotalCharges]])),"")</f>
        <v>593.75</v>
      </c>
      <c r="W6736">
        <f>IF(TelcoData2[[#This Row],[Churn]]="Yes",1,0)</f>
        <v>1</v>
      </c>
      <c r="X6736" t="str">
        <f>IF(TelcoData2[[#This Row],[tenure]]&lt;=12,"0-12 Months",
IF(TelcoData2[[#This Row],[tenure]]&lt;=24,"13-24 Months",
IF(TelcoData2[[#This Row],[tenure]]&lt;=36,"25-36 Months",
IF(TelcoData2[[#This Row],[tenure]]&lt;=48,"37-48 Months",
IF(TelcoData2[[#This Row],[tenure]]&lt;=60,"49-60 Months",
"61-72 Months")))))</f>
        <v>0-12 Months</v>
      </c>
    </row>
    <row r="6737" spans="1:24" x14ac:dyDescent="0.3">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s="5">
        <v>6328.7</v>
      </c>
      <c r="U6737" t="s">
        <v>24</v>
      </c>
      <c r="V6737" s="5">
        <f>IFERROR(VALUE(TRIM(TelcoData2[[#This Row],[TotalCharges]])),"")</f>
        <v>6328.7</v>
      </c>
      <c r="W6737">
        <f>IF(TelcoData2[[#This Row],[Churn]]="Yes",1,0)</f>
        <v>0</v>
      </c>
      <c r="X6737" t="str">
        <f>IF(TelcoData2[[#This Row],[tenure]]&lt;=12,"0-12 Months",
IF(TelcoData2[[#This Row],[tenure]]&lt;=24,"13-24 Months",
IF(TelcoData2[[#This Row],[tenure]]&lt;=36,"25-36 Months",
IF(TelcoData2[[#This Row],[tenure]]&lt;=48,"37-48 Months",
IF(TelcoData2[[#This Row],[tenure]]&lt;=60,"49-60 Months",
"61-72 Months")))))</f>
        <v>61-72 Months</v>
      </c>
    </row>
    <row r="6738" spans="1:24" x14ac:dyDescent="0.3">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s="5">
        <v>1411.9</v>
      </c>
      <c r="U6738" t="s">
        <v>24</v>
      </c>
      <c r="V6738" s="5">
        <f>IFERROR(VALUE(TRIM(TelcoData2[[#This Row],[TotalCharges]])),"")</f>
        <v>1411.9</v>
      </c>
      <c r="W6738">
        <f>IF(TelcoData2[[#This Row],[Churn]]="Yes",1,0)</f>
        <v>0</v>
      </c>
      <c r="X6738" t="str">
        <f>IF(TelcoData2[[#This Row],[tenure]]&lt;=12,"0-12 Months",
IF(TelcoData2[[#This Row],[tenure]]&lt;=24,"13-24 Months",
IF(TelcoData2[[#This Row],[tenure]]&lt;=36,"25-36 Months",
IF(TelcoData2[[#This Row],[tenure]]&lt;=48,"37-48 Months",
IF(TelcoData2[[#This Row],[tenure]]&lt;=60,"49-60 Months",
"61-72 Months")))))</f>
        <v>61-72 Months</v>
      </c>
    </row>
    <row r="6739" spans="1:24" x14ac:dyDescent="0.3">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s="5">
        <v>6841.4</v>
      </c>
      <c r="U6739" t="s">
        <v>24</v>
      </c>
      <c r="V6739" s="5">
        <f>IFERROR(VALUE(TRIM(TelcoData2[[#This Row],[TotalCharges]])),"")</f>
        <v>6841.4</v>
      </c>
      <c r="W6739">
        <f>IF(TelcoData2[[#This Row],[Churn]]="Yes",1,0)</f>
        <v>0</v>
      </c>
      <c r="X6739" t="str">
        <f>IF(TelcoData2[[#This Row],[tenure]]&lt;=12,"0-12 Months",
IF(TelcoData2[[#This Row],[tenure]]&lt;=24,"13-24 Months",
IF(TelcoData2[[#This Row],[tenure]]&lt;=36,"25-36 Months",
IF(TelcoData2[[#This Row],[tenure]]&lt;=48,"37-48 Months",
IF(TelcoData2[[#This Row],[tenure]]&lt;=60,"49-60 Months",
"61-72 Months")))))</f>
        <v>61-72 Months</v>
      </c>
    </row>
    <row r="6740" spans="1:24" x14ac:dyDescent="0.3">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s="5">
        <v>20.350000000000001</v>
      </c>
      <c r="U6740" t="s">
        <v>24</v>
      </c>
      <c r="V6740" s="5">
        <f>IFERROR(VALUE(TRIM(TelcoData2[[#This Row],[TotalCharges]])),"")</f>
        <v>20.350000000000001</v>
      </c>
      <c r="W6740">
        <f>IF(TelcoData2[[#This Row],[Churn]]="Yes",1,0)</f>
        <v>0</v>
      </c>
      <c r="X6740" t="str">
        <f>IF(TelcoData2[[#This Row],[tenure]]&lt;=12,"0-12 Months",
IF(TelcoData2[[#This Row],[tenure]]&lt;=24,"13-24 Months",
IF(TelcoData2[[#This Row],[tenure]]&lt;=36,"25-36 Months",
IF(TelcoData2[[#This Row],[tenure]]&lt;=48,"37-48 Months",
IF(TelcoData2[[#This Row],[tenure]]&lt;=60,"49-60 Months",
"61-72 Months")))))</f>
        <v>0-12 Months</v>
      </c>
    </row>
    <row r="6741" spans="1:24" x14ac:dyDescent="0.3">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s="5">
        <v>238.5</v>
      </c>
      <c r="U6741" t="s">
        <v>24</v>
      </c>
      <c r="V6741" s="5">
        <f>IFERROR(VALUE(TRIM(TelcoData2[[#This Row],[TotalCharges]])),"")</f>
        <v>238.5</v>
      </c>
      <c r="W6741">
        <f>IF(TelcoData2[[#This Row],[Churn]]="Yes",1,0)</f>
        <v>0</v>
      </c>
      <c r="X6741" t="str">
        <f>IF(TelcoData2[[#This Row],[tenure]]&lt;=12,"0-12 Months",
IF(TelcoData2[[#This Row],[tenure]]&lt;=24,"13-24 Months",
IF(TelcoData2[[#This Row],[tenure]]&lt;=36,"25-36 Months",
IF(TelcoData2[[#This Row],[tenure]]&lt;=48,"37-48 Months",
IF(TelcoData2[[#This Row],[tenure]]&lt;=60,"49-60 Months",
"61-72 Months")))))</f>
        <v>0-12 Months</v>
      </c>
    </row>
    <row r="6742" spans="1:24" x14ac:dyDescent="0.3">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s="5">
        <v>3233.85</v>
      </c>
      <c r="U6742" t="s">
        <v>23</v>
      </c>
      <c r="V6742" s="5">
        <f>IFERROR(VALUE(TRIM(TelcoData2[[#This Row],[TotalCharges]])),"")</f>
        <v>3233.85</v>
      </c>
      <c r="W6742">
        <f>IF(TelcoData2[[#This Row],[Churn]]="Yes",1,0)</f>
        <v>1</v>
      </c>
      <c r="X6742" t="str">
        <f>IF(TelcoData2[[#This Row],[tenure]]&lt;=12,"0-12 Months",
IF(TelcoData2[[#This Row],[tenure]]&lt;=24,"13-24 Months",
IF(TelcoData2[[#This Row],[tenure]]&lt;=36,"25-36 Months",
IF(TelcoData2[[#This Row],[tenure]]&lt;=48,"37-48 Months",
IF(TelcoData2[[#This Row],[tenure]]&lt;=60,"49-60 Months",
"61-72 Months")))))</f>
        <v>37-48 Months</v>
      </c>
    </row>
    <row r="6743" spans="1:24" x14ac:dyDescent="0.3">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s="5">
        <v>1062.0999999999999</v>
      </c>
      <c r="U6743" t="s">
        <v>23</v>
      </c>
      <c r="V6743" s="5">
        <f>IFERROR(VALUE(TRIM(TelcoData2[[#This Row],[TotalCharges]])),"")</f>
        <v>1062.0999999999999</v>
      </c>
      <c r="W6743">
        <f>IF(TelcoData2[[#This Row],[Churn]]="Yes",1,0)</f>
        <v>1</v>
      </c>
      <c r="X6743" t="str">
        <f>IF(TelcoData2[[#This Row],[tenure]]&lt;=12,"0-12 Months",
IF(TelcoData2[[#This Row],[tenure]]&lt;=24,"13-24 Months",
IF(TelcoData2[[#This Row],[tenure]]&lt;=36,"25-36 Months",
IF(TelcoData2[[#This Row],[tenure]]&lt;=48,"37-48 Months",
IF(TelcoData2[[#This Row],[tenure]]&lt;=60,"49-60 Months",
"61-72 Months")))))</f>
        <v>0-12 Months</v>
      </c>
    </row>
    <row r="6744" spans="1:24" x14ac:dyDescent="0.3">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s="5">
        <v>4016.3</v>
      </c>
      <c r="U6744" t="s">
        <v>24</v>
      </c>
      <c r="V6744" s="5">
        <f>IFERROR(VALUE(TRIM(TelcoData2[[#This Row],[TotalCharges]])),"")</f>
        <v>4016.3</v>
      </c>
      <c r="W6744">
        <f>IF(TelcoData2[[#This Row],[Churn]]="Yes",1,0)</f>
        <v>0</v>
      </c>
      <c r="X6744" t="str">
        <f>IF(TelcoData2[[#This Row],[tenure]]&lt;=12,"0-12 Months",
IF(TelcoData2[[#This Row],[tenure]]&lt;=24,"13-24 Months",
IF(TelcoData2[[#This Row],[tenure]]&lt;=36,"25-36 Months",
IF(TelcoData2[[#This Row],[tenure]]&lt;=48,"37-48 Months",
IF(TelcoData2[[#This Row],[tenure]]&lt;=60,"49-60 Months",
"61-72 Months")))))</f>
        <v>49-60 Months</v>
      </c>
    </row>
    <row r="6745" spans="1:24" x14ac:dyDescent="0.3">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s="5">
        <v>226.55</v>
      </c>
      <c r="U6745" t="s">
        <v>24</v>
      </c>
      <c r="V6745" s="5">
        <f>IFERROR(VALUE(TRIM(TelcoData2[[#This Row],[TotalCharges]])),"")</f>
        <v>226.55</v>
      </c>
      <c r="W6745">
        <f>IF(TelcoData2[[#This Row],[Churn]]="Yes",1,0)</f>
        <v>0</v>
      </c>
      <c r="X6745" t="str">
        <f>IF(TelcoData2[[#This Row],[tenure]]&lt;=12,"0-12 Months",
IF(TelcoData2[[#This Row],[tenure]]&lt;=24,"13-24 Months",
IF(TelcoData2[[#This Row],[tenure]]&lt;=36,"25-36 Months",
IF(TelcoData2[[#This Row],[tenure]]&lt;=48,"37-48 Months",
IF(TelcoData2[[#This Row],[tenure]]&lt;=60,"49-60 Months",
"61-72 Months")))))</f>
        <v>0-12 Months</v>
      </c>
    </row>
    <row r="6746" spans="1:24" x14ac:dyDescent="0.3">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s="5">
        <v>7110.75</v>
      </c>
      <c r="U6746" t="s">
        <v>24</v>
      </c>
      <c r="V6746" s="5">
        <f>IFERROR(VALUE(TRIM(TelcoData2[[#This Row],[TotalCharges]])),"")</f>
        <v>7110.75</v>
      </c>
      <c r="W6746">
        <f>IF(TelcoData2[[#This Row],[Churn]]="Yes",1,0)</f>
        <v>0</v>
      </c>
      <c r="X6746" t="str">
        <f>IF(TelcoData2[[#This Row],[tenure]]&lt;=12,"0-12 Months",
IF(TelcoData2[[#This Row],[tenure]]&lt;=24,"13-24 Months",
IF(TelcoData2[[#This Row],[tenure]]&lt;=36,"25-36 Months",
IF(TelcoData2[[#This Row],[tenure]]&lt;=48,"37-48 Months",
IF(TelcoData2[[#This Row],[tenure]]&lt;=60,"49-60 Months",
"61-72 Months")))))</f>
        <v>61-72 Months</v>
      </c>
    </row>
    <row r="6747" spans="1:24" x14ac:dyDescent="0.3">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s="5">
        <v>5440.9</v>
      </c>
      <c r="U6747" t="s">
        <v>23</v>
      </c>
      <c r="V6747" s="5">
        <f>IFERROR(VALUE(TRIM(TelcoData2[[#This Row],[TotalCharges]])),"")</f>
        <v>5440.9</v>
      </c>
      <c r="W6747">
        <f>IF(TelcoData2[[#This Row],[Churn]]="Yes",1,0)</f>
        <v>1</v>
      </c>
      <c r="X6747" t="str">
        <f>IF(TelcoData2[[#This Row],[tenure]]&lt;=12,"0-12 Months",
IF(TelcoData2[[#This Row],[tenure]]&lt;=24,"13-24 Months",
IF(TelcoData2[[#This Row],[tenure]]&lt;=36,"25-36 Months",
IF(TelcoData2[[#This Row],[tenure]]&lt;=48,"37-48 Months",
IF(TelcoData2[[#This Row],[tenure]]&lt;=60,"49-60 Months",
"61-72 Months")))))</f>
        <v>49-60 Months</v>
      </c>
    </row>
    <row r="6748" spans="1:24" x14ac:dyDescent="0.3">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s="5">
        <v>235.1</v>
      </c>
      <c r="U6748" t="s">
        <v>23</v>
      </c>
      <c r="V6748" s="5">
        <f>IFERROR(VALUE(TRIM(TelcoData2[[#This Row],[TotalCharges]])),"")</f>
        <v>235.1</v>
      </c>
      <c r="W6748">
        <f>IF(TelcoData2[[#This Row],[Churn]]="Yes",1,0)</f>
        <v>1</v>
      </c>
      <c r="X6748" t="str">
        <f>IF(TelcoData2[[#This Row],[tenure]]&lt;=12,"0-12 Months",
IF(TelcoData2[[#This Row],[tenure]]&lt;=24,"13-24 Months",
IF(TelcoData2[[#This Row],[tenure]]&lt;=36,"25-36 Months",
IF(TelcoData2[[#This Row],[tenure]]&lt;=48,"37-48 Months",
IF(TelcoData2[[#This Row],[tenure]]&lt;=60,"49-60 Months",
"61-72 Months")))))</f>
        <v>0-12 Months</v>
      </c>
    </row>
    <row r="6749" spans="1:24" x14ac:dyDescent="0.3">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s="5">
        <v>1958.95</v>
      </c>
      <c r="U6749" t="s">
        <v>24</v>
      </c>
      <c r="V6749" s="5">
        <f>IFERROR(VALUE(TRIM(TelcoData2[[#This Row],[TotalCharges]])),"")</f>
        <v>1958.95</v>
      </c>
      <c r="W6749">
        <f>IF(TelcoData2[[#This Row],[Churn]]="Yes",1,0)</f>
        <v>0</v>
      </c>
      <c r="X6749" t="str">
        <f>IF(TelcoData2[[#This Row],[tenure]]&lt;=12,"0-12 Months",
IF(TelcoData2[[#This Row],[tenure]]&lt;=24,"13-24 Months",
IF(TelcoData2[[#This Row],[tenure]]&lt;=36,"25-36 Months",
IF(TelcoData2[[#This Row],[tenure]]&lt;=48,"37-48 Months",
IF(TelcoData2[[#This Row],[tenure]]&lt;=60,"49-60 Months",
"61-72 Months")))))</f>
        <v>49-60 Months</v>
      </c>
    </row>
    <row r="6750" spans="1:24" x14ac:dyDescent="0.3">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s="5">
        <v>85</v>
      </c>
      <c r="U6750" t="s">
        <v>23</v>
      </c>
      <c r="V6750" s="5">
        <f>IFERROR(VALUE(TRIM(TelcoData2[[#This Row],[TotalCharges]])),"")</f>
        <v>85</v>
      </c>
      <c r="W6750">
        <f>IF(TelcoData2[[#This Row],[Churn]]="Yes",1,0)</f>
        <v>1</v>
      </c>
      <c r="X6750" t="str">
        <f>IF(TelcoData2[[#This Row],[tenure]]&lt;=12,"0-12 Months",
IF(TelcoData2[[#This Row],[tenure]]&lt;=24,"13-24 Months",
IF(TelcoData2[[#This Row],[tenure]]&lt;=36,"25-36 Months",
IF(TelcoData2[[#This Row],[tenure]]&lt;=48,"37-48 Months",
IF(TelcoData2[[#This Row],[tenure]]&lt;=60,"49-60 Months",
"61-72 Months")))))</f>
        <v>0-12 Months</v>
      </c>
    </row>
    <row r="6751" spans="1:24" x14ac:dyDescent="0.3">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s="5">
        <v>5528.9</v>
      </c>
      <c r="U6751" t="s">
        <v>24</v>
      </c>
      <c r="V6751" s="5">
        <f>IFERROR(VALUE(TRIM(TelcoData2[[#This Row],[TotalCharges]])),"")</f>
        <v>5528.9</v>
      </c>
      <c r="W6751">
        <f>IF(TelcoData2[[#This Row],[Churn]]="Yes",1,0)</f>
        <v>0</v>
      </c>
      <c r="X6751" t="str">
        <f>IF(TelcoData2[[#This Row],[tenure]]&lt;=12,"0-12 Months",
IF(TelcoData2[[#This Row],[tenure]]&lt;=24,"13-24 Months",
IF(TelcoData2[[#This Row],[tenure]]&lt;=36,"25-36 Months",
IF(TelcoData2[[#This Row],[tenure]]&lt;=48,"37-48 Months",
IF(TelcoData2[[#This Row],[tenure]]&lt;=60,"49-60 Months",
"61-72 Months")))))</f>
        <v>61-72 Months</v>
      </c>
    </row>
    <row r="6752" spans="1:24" x14ac:dyDescent="0.3">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s="5">
        <v>1463.7</v>
      </c>
      <c r="U6752" t="s">
        <v>24</v>
      </c>
      <c r="V6752" s="5">
        <f>IFERROR(VALUE(TRIM(TelcoData2[[#This Row],[TotalCharges]])),"")</f>
        <v>1463.7</v>
      </c>
      <c r="W6752">
        <f>IF(TelcoData2[[#This Row],[Churn]]="Yes",1,0)</f>
        <v>0</v>
      </c>
      <c r="X6752" t="str">
        <f>IF(TelcoData2[[#This Row],[tenure]]&lt;=12,"0-12 Months",
IF(TelcoData2[[#This Row],[tenure]]&lt;=24,"13-24 Months",
IF(TelcoData2[[#This Row],[tenure]]&lt;=36,"25-36 Months",
IF(TelcoData2[[#This Row],[tenure]]&lt;=48,"37-48 Months",
IF(TelcoData2[[#This Row],[tenure]]&lt;=60,"49-60 Months",
"61-72 Months")))))</f>
        <v>37-48 Months</v>
      </c>
    </row>
    <row r="6753" spans="1:24" x14ac:dyDescent="0.3">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s="5">
        <v>1025.05</v>
      </c>
      <c r="U6753" t="s">
        <v>24</v>
      </c>
      <c r="V6753" s="5">
        <f>IFERROR(VALUE(TRIM(TelcoData2[[#This Row],[TotalCharges]])),"")</f>
        <v>1025.05</v>
      </c>
      <c r="W6753">
        <f>IF(TelcoData2[[#This Row],[Churn]]="Yes",1,0)</f>
        <v>0</v>
      </c>
      <c r="X6753" t="str">
        <f>IF(TelcoData2[[#This Row],[tenure]]&lt;=12,"0-12 Months",
IF(TelcoData2[[#This Row],[tenure]]&lt;=24,"13-24 Months",
IF(TelcoData2[[#This Row],[tenure]]&lt;=36,"25-36 Months",
IF(TelcoData2[[#This Row],[tenure]]&lt;=48,"37-48 Months",
IF(TelcoData2[[#This Row],[tenure]]&lt;=60,"49-60 Months",
"61-72 Months")))))</f>
        <v>49-60 Months</v>
      </c>
    </row>
    <row r="6754" spans="1:24" x14ac:dyDescent="0.3">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s="5">
        <v>552.1</v>
      </c>
      <c r="U6754" t="s">
        <v>24</v>
      </c>
      <c r="V6754" s="5">
        <f>IFERROR(VALUE(TRIM(TelcoData2[[#This Row],[TotalCharges]])),"")</f>
        <v>552.1</v>
      </c>
      <c r="W6754">
        <f>IF(TelcoData2[[#This Row],[Churn]]="Yes",1,0)</f>
        <v>0</v>
      </c>
      <c r="X6754" t="str">
        <f>IF(TelcoData2[[#This Row],[tenure]]&lt;=12,"0-12 Months",
IF(TelcoData2[[#This Row],[tenure]]&lt;=24,"13-24 Months",
IF(TelcoData2[[#This Row],[tenure]]&lt;=36,"25-36 Months",
IF(TelcoData2[[#This Row],[tenure]]&lt;=48,"37-48 Months",
IF(TelcoData2[[#This Row],[tenure]]&lt;=60,"49-60 Months",
"61-72 Months")))))</f>
        <v>0-12 Months</v>
      </c>
    </row>
    <row r="6755" spans="1:24" x14ac:dyDescent="0.3">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s="5">
        <v>3815.4</v>
      </c>
      <c r="U6755" t="s">
        <v>24</v>
      </c>
      <c r="V6755" s="5">
        <f>IFERROR(VALUE(TRIM(TelcoData2[[#This Row],[TotalCharges]])),"")</f>
        <v>3815.4</v>
      </c>
      <c r="W6755">
        <f>IF(TelcoData2[[#This Row],[Churn]]="Yes",1,0)</f>
        <v>0</v>
      </c>
      <c r="X6755" t="str">
        <f>IF(TelcoData2[[#This Row],[tenure]]&lt;=12,"0-12 Months",
IF(TelcoData2[[#This Row],[tenure]]&lt;=24,"13-24 Months",
IF(TelcoData2[[#This Row],[tenure]]&lt;=36,"25-36 Months",
IF(TelcoData2[[#This Row],[tenure]]&lt;=48,"37-48 Months",
IF(TelcoData2[[#This Row],[tenure]]&lt;=60,"49-60 Months",
"61-72 Months")))))</f>
        <v>49-60 Months</v>
      </c>
    </row>
    <row r="6756" spans="1:24" x14ac:dyDescent="0.3">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s="5" t="s">
        <v>525</v>
      </c>
      <c r="U6756" t="s">
        <v>24</v>
      </c>
      <c r="V6756" s="5" t="str">
        <f>IFERROR(VALUE(TRIM(TelcoData2[[#This Row],[TotalCharges]])),"")</f>
        <v/>
      </c>
      <c r="W6756">
        <f>IF(TelcoData2[[#This Row],[Churn]]="Yes",1,0)</f>
        <v>0</v>
      </c>
      <c r="X6756" t="str">
        <f>IF(TelcoData2[[#This Row],[tenure]]&lt;=12,"0-12 Months",
IF(TelcoData2[[#This Row],[tenure]]&lt;=24,"13-24 Months",
IF(TelcoData2[[#This Row],[tenure]]&lt;=36,"25-36 Months",
IF(TelcoData2[[#This Row],[tenure]]&lt;=48,"37-48 Months",
IF(TelcoData2[[#This Row],[tenure]]&lt;=60,"49-60 Months",
"61-72 Months")))))</f>
        <v>0-12 Months</v>
      </c>
    </row>
    <row r="6757" spans="1:24" x14ac:dyDescent="0.3">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s="5">
        <v>3313.4</v>
      </c>
      <c r="U6757" t="s">
        <v>24</v>
      </c>
      <c r="V6757" s="5">
        <f>IFERROR(VALUE(TRIM(TelcoData2[[#This Row],[TotalCharges]])),"")</f>
        <v>3313.4</v>
      </c>
      <c r="W6757">
        <f>IF(TelcoData2[[#This Row],[Churn]]="Yes",1,0)</f>
        <v>0</v>
      </c>
      <c r="X6757" t="str">
        <f>IF(TelcoData2[[#This Row],[tenure]]&lt;=12,"0-12 Months",
IF(TelcoData2[[#This Row],[tenure]]&lt;=24,"13-24 Months",
IF(TelcoData2[[#This Row],[tenure]]&lt;=36,"25-36 Months",
IF(TelcoData2[[#This Row],[tenure]]&lt;=48,"37-48 Months",
IF(TelcoData2[[#This Row],[tenure]]&lt;=60,"49-60 Months",
"61-72 Months")))))</f>
        <v>37-48 Months</v>
      </c>
    </row>
    <row r="6758" spans="1:24" x14ac:dyDescent="0.3">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s="5">
        <v>1938.9</v>
      </c>
      <c r="U6758" t="s">
        <v>24</v>
      </c>
      <c r="V6758" s="5">
        <f>IFERROR(VALUE(TRIM(TelcoData2[[#This Row],[TotalCharges]])),"")</f>
        <v>1938.9</v>
      </c>
      <c r="W6758">
        <f>IF(TelcoData2[[#This Row],[Churn]]="Yes",1,0)</f>
        <v>0</v>
      </c>
      <c r="X6758" t="str">
        <f>IF(TelcoData2[[#This Row],[tenure]]&lt;=12,"0-12 Months",
IF(TelcoData2[[#This Row],[tenure]]&lt;=24,"13-24 Months",
IF(TelcoData2[[#This Row],[tenure]]&lt;=36,"25-36 Months",
IF(TelcoData2[[#This Row],[tenure]]&lt;=48,"37-48 Months",
IF(TelcoData2[[#This Row],[tenure]]&lt;=60,"49-60 Months",
"61-72 Months")))))</f>
        <v>13-24 Months</v>
      </c>
    </row>
    <row r="6759" spans="1:24" x14ac:dyDescent="0.3">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s="5">
        <v>3014.65</v>
      </c>
      <c r="U6759" t="s">
        <v>23</v>
      </c>
      <c r="V6759" s="5">
        <f>IFERROR(VALUE(TRIM(TelcoData2[[#This Row],[TotalCharges]])),"")</f>
        <v>3014.65</v>
      </c>
      <c r="W6759">
        <f>IF(TelcoData2[[#This Row],[Churn]]="Yes",1,0)</f>
        <v>1</v>
      </c>
      <c r="X6759" t="str">
        <f>IF(TelcoData2[[#This Row],[tenure]]&lt;=12,"0-12 Months",
IF(TelcoData2[[#This Row],[tenure]]&lt;=24,"13-24 Months",
IF(TelcoData2[[#This Row],[tenure]]&lt;=36,"25-36 Months",
IF(TelcoData2[[#This Row],[tenure]]&lt;=48,"37-48 Months",
IF(TelcoData2[[#This Row],[tenure]]&lt;=60,"49-60 Months",
"61-72 Months")))))</f>
        <v>49-60 Months</v>
      </c>
    </row>
    <row r="6760" spans="1:24" x14ac:dyDescent="0.3">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s="5">
        <v>460.25</v>
      </c>
      <c r="U6760" t="s">
        <v>24</v>
      </c>
      <c r="V6760" s="5">
        <f>IFERROR(VALUE(TRIM(TelcoData2[[#This Row],[TotalCharges]])),"")</f>
        <v>460.25</v>
      </c>
      <c r="W6760">
        <f>IF(TelcoData2[[#This Row],[Churn]]="Yes",1,0)</f>
        <v>0</v>
      </c>
      <c r="X6760" t="str">
        <f>IF(TelcoData2[[#This Row],[tenure]]&lt;=12,"0-12 Months",
IF(TelcoData2[[#This Row],[tenure]]&lt;=24,"13-24 Months",
IF(TelcoData2[[#This Row],[tenure]]&lt;=36,"25-36 Months",
IF(TelcoData2[[#This Row],[tenure]]&lt;=48,"37-48 Months",
IF(TelcoData2[[#This Row],[tenure]]&lt;=60,"49-60 Months",
"61-72 Months")))))</f>
        <v>25-36 Months</v>
      </c>
    </row>
    <row r="6761" spans="1:24" x14ac:dyDescent="0.3">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s="5">
        <v>4839.1499999999996</v>
      </c>
      <c r="U6761" t="s">
        <v>24</v>
      </c>
      <c r="V6761" s="5">
        <f>IFERROR(VALUE(TRIM(TelcoData2[[#This Row],[TotalCharges]])),"")</f>
        <v>4839.1499999999996</v>
      </c>
      <c r="W6761">
        <f>IF(TelcoData2[[#This Row],[Churn]]="Yes",1,0)</f>
        <v>0</v>
      </c>
      <c r="X6761" t="str">
        <f>IF(TelcoData2[[#This Row],[tenure]]&lt;=12,"0-12 Months",
IF(TelcoData2[[#This Row],[tenure]]&lt;=24,"13-24 Months",
IF(TelcoData2[[#This Row],[tenure]]&lt;=36,"25-36 Months",
IF(TelcoData2[[#This Row],[tenure]]&lt;=48,"37-48 Months",
IF(TelcoData2[[#This Row],[tenure]]&lt;=60,"49-60 Months",
"61-72 Months")))))</f>
        <v>49-60 Months</v>
      </c>
    </row>
    <row r="6762" spans="1:24" x14ac:dyDescent="0.3">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s="5">
        <v>184.4</v>
      </c>
      <c r="U6762" t="s">
        <v>23</v>
      </c>
      <c r="V6762" s="5">
        <f>IFERROR(VALUE(TRIM(TelcoData2[[#This Row],[TotalCharges]])),"")</f>
        <v>184.4</v>
      </c>
      <c r="W6762">
        <f>IF(TelcoData2[[#This Row],[Churn]]="Yes",1,0)</f>
        <v>1</v>
      </c>
      <c r="X6762" t="str">
        <f>IF(TelcoData2[[#This Row],[tenure]]&lt;=12,"0-12 Months",
IF(TelcoData2[[#This Row],[tenure]]&lt;=24,"13-24 Months",
IF(TelcoData2[[#This Row],[tenure]]&lt;=36,"25-36 Months",
IF(TelcoData2[[#This Row],[tenure]]&lt;=48,"37-48 Months",
IF(TelcoData2[[#This Row],[tenure]]&lt;=60,"49-60 Months",
"61-72 Months")))))</f>
        <v>0-12 Months</v>
      </c>
    </row>
    <row r="6763" spans="1:24" x14ac:dyDescent="0.3">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s="5">
        <v>19.899999999999999</v>
      </c>
      <c r="U6763" t="s">
        <v>24</v>
      </c>
      <c r="V6763" s="5">
        <f>IFERROR(VALUE(TRIM(TelcoData2[[#This Row],[TotalCharges]])),"")</f>
        <v>19.899999999999999</v>
      </c>
      <c r="W6763">
        <f>IF(TelcoData2[[#This Row],[Churn]]="Yes",1,0)</f>
        <v>0</v>
      </c>
      <c r="X6763" t="str">
        <f>IF(TelcoData2[[#This Row],[tenure]]&lt;=12,"0-12 Months",
IF(TelcoData2[[#This Row],[tenure]]&lt;=24,"13-24 Months",
IF(TelcoData2[[#This Row],[tenure]]&lt;=36,"25-36 Months",
IF(TelcoData2[[#This Row],[tenure]]&lt;=48,"37-48 Months",
IF(TelcoData2[[#This Row],[tenure]]&lt;=60,"49-60 Months",
"61-72 Months")))))</f>
        <v>0-12 Months</v>
      </c>
    </row>
    <row r="6764" spans="1:24" x14ac:dyDescent="0.3">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s="5">
        <v>2010.55</v>
      </c>
      <c r="U6764" t="s">
        <v>23</v>
      </c>
      <c r="V6764" s="5">
        <f>IFERROR(VALUE(TRIM(TelcoData2[[#This Row],[TotalCharges]])),"")</f>
        <v>2010.55</v>
      </c>
      <c r="W6764">
        <f>IF(TelcoData2[[#This Row],[Churn]]="Yes",1,0)</f>
        <v>1</v>
      </c>
      <c r="X6764" t="str">
        <f>IF(TelcoData2[[#This Row],[tenure]]&lt;=12,"0-12 Months",
IF(TelcoData2[[#This Row],[tenure]]&lt;=24,"13-24 Months",
IF(TelcoData2[[#This Row],[tenure]]&lt;=36,"25-36 Months",
IF(TelcoData2[[#This Row],[tenure]]&lt;=48,"37-48 Months",
IF(TelcoData2[[#This Row],[tenure]]&lt;=60,"49-60 Months",
"61-72 Months")))))</f>
        <v>25-36 Months</v>
      </c>
    </row>
    <row r="6765" spans="1:24" x14ac:dyDescent="0.3">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s="5">
        <v>5139.6499999999996</v>
      </c>
      <c r="U6765" t="s">
        <v>24</v>
      </c>
      <c r="V6765" s="5">
        <f>IFERROR(VALUE(TRIM(TelcoData2[[#This Row],[TotalCharges]])),"")</f>
        <v>5139.6499999999996</v>
      </c>
      <c r="W6765">
        <f>IF(TelcoData2[[#This Row],[Churn]]="Yes",1,0)</f>
        <v>0</v>
      </c>
      <c r="X6765" t="str">
        <f>IF(TelcoData2[[#This Row],[tenure]]&lt;=12,"0-12 Months",
IF(TelcoData2[[#This Row],[tenure]]&lt;=24,"13-24 Months",
IF(TelcoData2[[#This Row],[tenure]]&lt;=36,"25-36 Months",
IF(TelcoData2[[#This Row],[tenure]]&lt;=48,"37-48 Months",
IF(TelcoData2[[#This Row],[tenure]]&lt;=60,"49-60 Months",
"61-72 Months")))))</f>
        <v>61-72 Months</v>
      </c>
    </row>
    <row r="6766" spans="1:24" x14ac:dyDescent="0.3">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s="5">
        <v>69.2</v>
      </c>
      <c r="U6766" t="s">
        <v>23</v>
      </c>
      <c r="V6766" s="5">
        <f>IFERROR(VALUE(TRIM(TelcoData2[[#This Row],[TotalCharges]])),"")</f>
        <v>69.2</v>
      </c>
      <c r="W6766">
        <f>IF(TelcoData2[[#This Row],[Churn]]="Yes",1,0)</f>
        <v>1</v>
      </c>
      <c r="X6766" t="str">
        <f>IF(TelcoData2[[#This Row],[tenure]]&lt;=12,"0-12 Months",
IF(TelcoData2[[#This Row],[tenure]]&lt;=24,"13-24 Months",
IF(TelcoData2[[#This Row],[tenure]]&lt;=36,"25-36 Months",
IF(TelcoData2[[#This Row],[tenure]]&lt;=48,"37-48 Months",
IF(TelcoData2[[#This Row],[tenure]]&lt;=60,"49-60 Months",
"61-72 Months")))))</f>
        <v>0-12 Months</v>
      </c>
    </row>
    <row r="6767" spans="1:24" x14ac:dyDescent="0.3">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s="5">
        <v>1673.4</v>
      </c>
      <c r="U6767" t="s">
        <v>24</v>
      </c>
      <c r="V6767" s="5">
        <f>IFERROR(VALUE(TRIM(TelcoData2[[#This Row],[TotalCharges]])),"")</f>
        <v>1673.4</v>
      </c>
      <c r="W6767">
        <f>IF(TelcoData2[[#This Row],[Churn]]="Yes",1,0)</f>
        <v>0</v>
      </c>
      <c r="X6767" t="str">
        <f>IF(TelcoData2[[#This Row],[tenure]]&lt;=12,"0-12 Months",
IF(TelcoData2[[#This Row],[tenure]]&lt;=24,"13-24 Months",
IF(TelcoData2[[#This Row],[tenure]]&lt;=36,"25-36 Months",
IF(TelcoData2[[#This Row],[tenure]]&lt;=48,"37-48 Months",
IF(TelcoData2[[#This Row],[tenure]]&lt;=60,"49-60 Months",
"61-72 Months")))))</f>
        <v>61-72 Months</v>
      </c>
    </row>
    <row r="6768" spans="1:24" x14ac:dyDescent="0.3">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s="5">
        <v>309.35000000000002</v>
      </c>
      <c r="U6768" t="s">
        <v>24</v>
      </c>
      <c r="V6768" s="5">
        <f>IFERROR(VALUE(TRIM(TelcoData2[[#This Row],[TotalCharges]])),"")</f>
        <v>309.35000000000002</v>
      </c>
      <c r="W6768">
        <f>IF(TelcoData2[[#This Row],[Churn]]="Yes",1,0)</f>
        <v>0</v>
      </c>
      <c r="X6768" t="str">
        <f>IF(TelcoData2[[#This Row],[tenure]]&lt;=12,"0-12 Months",
IF(TelcoData2[[#This Row],[tenure]]&lt;=24,"13-24 Months",
IF(TelcoData2[[#This Row],[tenure]]&lt;=36,"25-36 Months",
IF(TelcoData2[[#This Row],[tenure]]&lt;=48,"37-48 Months",
IF(TelcoData2[[#This Row],[tenure]]&lt;=60,"49-60 Months",
"61-72 Months")))))</f>
        <v>13-24 Months</v>
      </c>
    </row>
    <row r="6769" spans="1:24" x14ac:dyDescent="0.3">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s="5">
        <v>3171.6</v>
      </c>
      <c r="U6769" t="s">
        <v>24</v>
      </c>
      <c r="V6769" s="5">
        <f>IFERROR(VALUE(TRIM(TelcoData2[[#This Row],[TotalCharges]])),"")</f>
        <v>3171.6</v>
      </c>
      <c r="W6769">
        <f>IF(TelcoData2[[#This Row],[Churn]]="Yes",1,0)</f>
        <v>0</v>
      </c>
      <c r="X6769" t="str">
        <f>IF(TelcoData2[[#This Row],[tenure]]&lt;=12,"0-12 Months",
IF(TelcoData2[[#This Row],[tenure]]&lt;=24,"13-24 Months",
IF(TelcoData2[[#This Row],[tenure]]&lt;=36,"25-36 Months",
IF(TelcoData2[[#This Row],[tenure]]&lt;=48,"37-48 Months",
IF(TelcoData2[[#This Row],[tenure]]&lt;=60,"49-60 Months",
"61-72 Months")))))</f>
        <v>49-60 Months</v>
      </c>
    </row>
    <row r="6770" spans="1:24" x14ac:dyDescent="0.3">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s="5">
        <v>8670.1</v>
      </c>
      <c r="U6770" t="s">
        <v>24</v>
      </c>
      <c r="V6770" s="5">
        <f>IFERROR(VALUE(TRIM(TelcoData2[[#This Row],[TotalCharges]])),"")</f>
        <v>8670.1</v>
      </c>
      <c r="W6770">
        <f>IF(TelcoData2[[#This Row],[Churn]]="Yes",1,0)</f>
        <v>0</v>
      </c>
      <c r="X6770" t="str">
        <f>IF(TelcoData2[[#This Row],[tenure]]&lt;=12,"0-12 Months",
IF(TelcoData2[[#This Row],[tenure]]&lt;=24,"13-24 Months",
IF(TelcoData2[[#This Row],[tenure]]&lt;=36,"25-36 Months",
IF(TelcoData2[[#This Row],[tenure]]&lt;=48,"37-48 Months",
IF(TelcoData2[[#This Row],[tenure]]&lt;=60,"49-60 Months",
"61-72 Months")))))</f>
        <v>61-72 Months</v>
      </c>
    </row>
    <row r="6771" spans="1:24" x14ac:dyDescent="0.3">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s="5">
        <v>916</v>
      </c>
      <c r="U6771" t="s">
        <v>24</v>
      </c>
      <c r="V6771" s="5">
        <f>IFERROR(VALUE(TRIM(TelcoData2[[#This Row],[TotalCharges]])),"")</f>
        <v>916</v>
      </c>
      <c r="W6771">
        <f>IF(TelcoData2[[#This Row],[Churn]]="Yes",1,0)</f>
        <v>0</v>
      </c>
      <c r="X6771" t="str">
        <f>IF(TelcoData2[[#This Row],[tenure]]&lt;=12,"0-12 Months",
IF(TelcoData2[[#This Row],[tenure]]&lt;=24,"13-24 Months",
IF(TelcoData2[[#This Row],[tenure]]&lt;=36,"25-36 Months",
IF(TelcoData2[[#This Row],[tenure]]&lt;=48,"37-48 Months",
IF(TelcoData2[[#This Row],[tenure]]&lt;=60,"49-60 Months",
"61-72 Months")))))</f>
        <v>37-48 Months</v>
      </c>
    </row>
    <row r="6772" spans="1:24" x14ac:dyDescent="0.3">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s="5">
        <v>299.75</v>
      </c>
      <c r="U6772" t="s">
        <v>24</v>
      </c>
      <c r="V6772" s="5">
        <f>IFERROR(VALUE(TRIM(TelcoData2[[#This Row],[TotalCharges]])),"")</f>
        <v>299.75</v>
      </c>
      <c r="W6772">
        <f>IF(TelcoData2[[#This Row],[Churn]]="Yes",1,0)</f>
        <v>0</v>
      </c>
      <c r="X6772" t="str">
        <f>IF(TelcoData2[[#This Row],[tenure]]&lt;=12,"0-12 Months",
IF(TelcoData2[[#This Row],[tenure]]&lt;=24,"13-24 Months",
IF(TelcoData2[[#This Row],[tenure]]&lt;=36,"25-36 Months",
IF(TelcoData2[[#This Row],[tenure]]&lt;=48,"37-48 Months",
IF(TelcoData2[[#This Row],[tenure]]&lt;=60,"49-60 Months",
"61-72 Months")))))</f>
        <v>0-12 Months</v>
      </c>
    </row>
    <row r="6773" spans="1:24" x14ac:dyDescent="0.3">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s="5">
        <v>702.05</v>
      </c>
      <c r="U6773" t="s">
        <v>24</v>
      </c>
      <c r="V6773" s="5">
        <f>IFERROR(VALUE(TRIM(TelcoData2[[#This Row],[TotalCharges]])),"")</f>
        <v>702.05</v>
      </c>
      <c r="W6773">
        <f>IF(TelcoData2[[#This Row],[Churn]]="Yes",1,0)</f>
        <v>0</v>
      </c>
      <c r="X6773" t="str">
        <f>IF(TelcoData2[[#This Row],[tenure]]&lt;=12,"0-12 Months",
IF(TelcoData2[[#This Row],[tenure]]&lt;=24,"13-24 Months",
IF(TelcoData2[[#This Row],[tenure]]&lt;=36,"25-36 Months",
IF(TelcoData2[[#This Row],[tenure]]&lt;=48,"37-48 Months",
IF(TelcoData2[[#This Row],[tenure]]&lt;=60,"49-60 Months",
"61-72 Months")))))</f>
        <v>25-36 Months</v>
      </c>
    </row>
    <row r="6774" spans="1:24" x14ac:dyDescent="0.3">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s="5">
        <v>2354.8000000000002</v>
      </c>
      <c r="U6774" t="s">
        <v>23</v>
      </c>
      <c r="V6774" s="5">
        <f>IFERROR(VALUE(TRIM(TelcoData2[[#This Row],[TotalCharges]])),"")</f>
        <v>2354.8000000000002</v>
      </c>
      <c r="W6774">
        <f>IF(TelcoData2[[#This Row],[Churn]]="Yes",1,0)</f>
        <v>1</v>
      </c>
      <c r="X6774" t="str">
        <f>IF(TelcoData2[[#This Row],[tenure]]&lt;=12,"0-12 Months",
IF(TelcoData2[[#This Row],[tenure]]&lt;=24,"13-24 Months",
IF(TelcoData2[[#This Row],[tenure]]&lt;=36,"25-36 Months",
IF(TelcoData2[[#This Row],[tenure]]&lt;=48,"37-48 Months",
IF(TelcoData2[[#This Row],[tenure]]&lt;=60,"49-60 Months",
"61-72 Months")))))</f>
        <v>37-48 Months</v>
      </c>
    </row>
    <row r="6775" spans="1:24" x14ac:dyDescent="0.3">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s="5">
        <v>3473.4</v>
      </c>
      <c r="U6775" t="s">
        <v>23</v>
      </c>
      <c r="V6775" s="5">
        <f>IFERROR(VALUE(TRIM(TelcoData2[[#This Row],[TotalCharges]])),"")</f>
        <v>3473.4</v>
      </c>
      <c r="W6775">
        <f>IF(TelcoData2[[#This Row],[Churn]]="Yes",1,0)</f>
        <v>1</v>
      </c>
      <c r="X6775" t="str">
        <f>IF(TelcoData2[[#This Row],[tenure]]&lt;=12,"0-12 Months",
IF(TelcoData2[[#This Row],[tenure]]&lt;=24,"13-24 Months",
IF(TelcoData2[[#This Row],[tenure]]&lt;=36,"25-36 Months",
IF(TelcoData2[[#This Row],[tenure]]&lt;=48,"37-48 Months",
IF(TelcoData2[[#This Row],[tenure]]&lt;=60,"49-60 Months",
"61-72 Months")))))</f>
        <v>37-48 Months</v>
      </c>
    </row>
    <row r="6776" spans="1:24" x14ac:dyDescent="0.3">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s="5">
        <v>19.649999999999999</v>
      </c>
      <c r="U6776" t="s">
        <v>24</v>
      </c>
      <c r="V6776" s="5">
        <f>IFERROR(VALUE(TRIM(TelcoData2[[#This Row],[TotalCharges]])),"")</f>
        <v>19.649999999999999</v>
      </c>
      <c r="W6776">
        <f>IF(TelcoData2[[#This Row],[Churn]]="Yes",1,0)</f>
        <v>0</v>
      </c>
      <c r="X6776" t="str">
        <f>IF(TelcoData2[[#This Row],[tenure]]&lt;=12,"0-12 Months",
IF(TelcoData2[[#This Row],[tenure]]&lt;=24,"13-24 Months",
IF(TelcoData2[[#This Row],[tenure]]&lt;=36,"25-36 Months",
IF(TelcoData2[[#This Row],[tenure]]&lt;=48,"37-48 Months",
IF(TelcoData2[[#This Row],[tenure]]&lt;=60,"49-60 Months",
"61-72 Months")))))</f>
        <v>0-12 Months</v>
      </c>
    </row>
    <row r="6777" spans="1:24" x14ac:dyDescent="0.3">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s="5">
        <v>4438.2</v>
      </c>
      <c r="U6777" t="s">
        <v>24</v>
      </c>
      <c r="V6777" s="5">
        <f>IFERROR(VALUE(TRIM(TelcoData2[[#This Row],[TotalCharges]])),"")</f>
        <v>4438.2</v>
      </c>
      <c r="W6777">
        <f>IF(TelcoData2[[#This Row],[Churn]]="Yes",1,0)</f>
        <v>0</v>
      </c>
      <c r="X6777" t="str">
        <f>IF(TelcoData2[[#This Row],[tenure]]&lt;=12,"0-12 Months",
IF(TelcoData2[[#This Row],[tenure]]&lt;=24,"13-24 Months",
IF(TelcoData2[[#This Row],[tenure]]&lt;=36,"25-36 Months",
IF(TelcoData2[[#This Row],[tenure]]&lt;=48,"37-48 Months",
IF(TelcoData2[[#This Row],[tenure]]&lt;=60,"49-60 Months",
"61-72 Months")))))</f>
        <v>49-60 Months</v>
      </c>
    </row>
    <row r="6778" spans="1:24" x14ac:dyDescent="0.3">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s="5">
        <v>4819.75</v>
      </c>
      <c r="U6778" t="s">
        <v>24</v>
      </c>
      <c r="V6778" s="5">
        <f>IFERROR(VALUE(TRIM(TelcoData2[[#This Row],[TotalCharges]])),"")</f>
        <v>4819.75</v>
      </c>
      <c r="W6778">
        <f>IF(TelcoData2[[#This Row],[Churn]]="Yes",1,0)</f>
        <v>0</v>
      </c>
      <c r="X6778" t="str">
        <f>IF(TelcoData2[[#This Row],[tenure]]&lt;=12,"0-12 Months",
IF(TelcoData2[[#This Row],[tenure]]&lt;=24,"13-24 Months",
IF(TelcoData2[[#This Row],[tenure]]&lt;=36,"25-36 Months",
IF(TelcoData2[[#This Row],[tenure]]&lt;=48,"37-48 Months",
IF(TelcoData2[[#This Row],[tenure]]&lt;=60,"49-60 Months",
"61-72 Months")))))</f>
        <v>61-72 Months</v>
      </c>
    </row>
    <row r="6779" spans="1:24" x14ac:dyDescent="0.3">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s="5">
        <v>92.25</v>
      </c>
      <c r="U6779" t="s">
        <v>24</v>
      </c>
      <c r="V6779" s="5">
        <f>IFERROR(VALUE(TRIM(TelcoData2[[#This Row],[TotalCharges]])),"")</f>
        <v>92.25</v>
      </c>
      <c r="W6779">
        <f>IF(TelcoData2[[#This Row],[Churn]]="Yes",1,0)</f>
        <v>0</v>
      </c>
      <c r="X6779" t="str">
        <f>IF(TelcoData2[[#This Row],[tenure]]&lt;=12,"0-12 Months",
IF(TelcoData2[[#This Row],[tenure]]&lt;=24,"13-24 Months",
IF(TelcoData2[[#This Row],[tenure]]&lt;=36,"25-36 Months",
IF(TelcoData2[[#This Row],[tenure]]&lt;=48,"37-48 Months",
IF(TelcoData2[[#This Row],[tenure]]&lt;=60,"49-60 Months",
"61-72 Months")))))</f>
        <v>0-12 Months</v>
      </c>
    </row>
    <row r="6780" spans="1:24" x14ac:dyDescent="0.3">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s="5">
        <v>1567</v>
      </c>
      <c r="U6780" t="s">
        <v>24</v>
      </c>
      <c r="V6780" s="5">
        <f>IFERROR(VALUE(TRIM(TelcoData2[[#This Row],[TotalCharges]])),"")</f>
        <v>1567</v>
      </c>
      <c r="W6780">
        <f>IF(TelcoData2[[#This Row],[Churn]]="Yes",1,0)</f>
        <v>0</v>
      </c>
      <c r="X6780" t="str">
        <f>IF(TelcoData2[[#This Row],[tenure]]&lt;=12,"0-12 Months",
IF(TelcoData2[[#This Row],[tenure]]&lt;=24,"13-24 Months",
IF(TelcoData2[[#This Row],[tenure]]&lt;=36,"25-36 Months",
IF(TelcoData2[[#This Row],[tenure]]&lt;=48,"37-48 Months",
IF(TelcoData2[[#This Row],[tenure]]&lt;=60,"49-60 Months",
"61-72 Months")))))</f>
        <v>61-72 Months</v>
      </c>
    </row>
    <row r="6781" spans="1:24" x14ac:dyDescent="0.3">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s="5">
        <v>1242.45</v>
      </c>
      <c r="U6781" t="s">
        <v>24</v>
      </c>
      <c r="V6781" s="5">
        <f>IFERROR(VALUE(TRIM(TelcoData2[[#This Row],[TotalCharges]])),"")</f>
        <v>1242.45</v>
      </c>
      <c r="W6781">
        <f>IF(TelcoData2[[#This Row],[Churn]]="Yes",1,0)</f>
        <v>0</v>
      </c>
      <c r="X6781" t="str">
        <f>IF(TelcoData2[[#This Row],[tenure]]&lt;=12,"0-12 Months",
IF(TelcoData2[[#This Row],[tenure]]&lt;=24,"13-24 Months",
IF(TelcoData2[[#This Row],[tenure]]&lt;=36,"25-36 Months",
IF(TelcoData2[[#This Row],[tenure]]&lt;=48,"37-48 Months",
IF(TelcoData2[[#This Row],[tenure]]&lt;=60,"49-60 Months",
"61-72 Months")))))</f>
        <v>25-36 Months</v>
      </c>
    </row>
    <row r="6782" spans="1:24" x14ac:dyDescent="0.3">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s="5">
        <v>559.20000000000005</v>
      </c>
      <c r="U6782" t="s">
        <v>24</v>
      </c>
      <c r="V6782" s="5">
        <f>IFERROR(VALUE(TRIM(TelcoData2[[#This Row],[TotalCharges]])),"")</f>
        <v>559.20000000000005</v>
      </c>
      <c r="W6782">
        <f>IF(TelcoData2[[#This Row],[Churn]]="Yes",1,0)</f>
        <v>0</v>
      </c>
      <c r="X6782" t="str">
        <f>IF(TelcoData2[[#This Row],[tenure]]&lt;=12,"0-12 Months",
IF(TelcoData2[[#This Row],[tenure]]&lt;=24,"13-24 Months",
IF(TelcoData2[[#This Row],[tenure]]&lt;=36,"25-36 Months",
IF(TelcoData2[[#This Row],[tenure]]&lt;=48,"37-48 Months",
IF(TelcoData2[[#This Row],[tenure]]&lt;=60,"49-60 Months",
"61-72 Months")))))</f>
        <v>13-24 Months</v>
      </c>
    </row>
    <row r="6783" spans="1:24" x14ac:dyDescent="0.3">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s="5">
        <v>220.1</v>
      </c>
      <c r="U6783" t="s">
        <v>23</v>
      </c>
      <c r="V6783" s="5">
        <f>IFERROR(VALUE(TRIM(TelcoData2[[#This Row],[TotalCharges]])),"")</f>
        <v>220.1</v>
      </c>
      <c r="W6783">
        <f>IF(TelcoData2[[#This Row],[Churn]]="Yes",1,0)</f>
        <v>1</v>
      </c>
      <c r="X6783" t="str">
        <f>IF(TelcoData2[[#This Row],[tenure]]&lt;=12,"0-12 Months",
IF(TelcoData2[[#This Row],[tenure]]&lt;=24,"13-24 Months",
IF(TelcoData2[[#This Row],[tenure]]&lt;=36,"25-36 Months",
IF(TelcoData2[[#This Row],[tenure]]&lt;=48,"37-48 Months",
IF(TelcoData2[[#This Row],[tenure]]&lt;=60,"49-60 Months",
"61-72 Months")))))</f>
        <v>0-12 Months</v>
      </c>
    </row>
    <row r="6784" spans="1:24" x14ac:dyDescent="0.3">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s="5">
        <v>531.15</v>
      </c>
      <c r="U6784" t="s">
        <v>24</v>
      </c>
      <c r="V6784" s="5">
        <f>IFERROR(VALUE(TRIM(TelcoData2[[#This Row],[TotalCharges]])),"")</f>
        <v>531.15</v>
      </c>
      <c r="W6784">
        <f>IF(TelcoData2[[#This Row],[Churn]]="Yes",1,0)</f>
        <v>0</v>
      </c>
      <c r="X6784" t="str">
        <f>IF(TelcoData2[[#This Row],[tenure]]&lt;=12,"0-12 Months",
IF(TelcoData2[[#This Row],[tenure]]&lt;=24,"13-24 Months",
IF(TelcoData2[[#This Row],[tenure]]&lt;=36,"25-36 Months",
IF(TelcoData2[[#This Row],[tenure]]&lt;=48,"37-48 Months",
IF(TelcoData2[[#This Row],[tenure]]&lt;=60,"49-60 Months",
"61-72 Months")))))</f>
        <v>0-12 Months</v>
      </c>
    </row>
    <row r="6785" spans="1:24" x14ac:dyDescent="0.3">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s="5">
        <v>1183.2</v>
      </c>
      <c r="U6785" t="s">
        <v>24</v>
      </c>
      <c r="V6785" s="5">
        <f>IFERROR(VALUE(TRIM(TelcoData2[[#This Row],[TotalCharges]])),"")</f>
        <v>1183.2</v>
      </c>
      <c r="W6785">
        <f>IF(TelcoData2[[#This Row],[Churn]]="Yes",1,0)</f>
        <v>0</v>
      </c>
      <c r="X6785" t="str">
        <f>IF(TelcoData2[[#This Row],[tenure]]&lt;=12,"0-12 Months",
IF(TelcoData2[[#This Row],[tenure]]&lt;=24,"13-24 Months",
IF(TelcoData2[[#This Row],[tenure]]&lt;=36,"25-36 Months",
IF(TelcoData2[[#This Row],[tenure]]&lt;=48,"37-48 Months",
IF(TelcoData2[[#This Row],[tenure]]&lt;=60,"49-60 Months",
"61-72 Months")))))</f>
        <v>13-24 Months</v>
      </c>
    </row>
    <row r="6786" spans="1:24" x14ac:dyDescent="0.3">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s="5">
        <v>465.85</v>
      </c>
      <c r="U6786" t="s">
        <v>24</v>
      </c>
      <c r="V6786" s="5">
        <f>IFERROR(VALUE(TRIM(TelcoData2[[#This Row],[TotalCharges]])),"")</f>
        <v>465.85</v>
      </c>
      <c r="W6786">
        <f>IF(TelcoData2[[#This Row],[Churn]]="Yes",1,0)</f>
        <v>0</v>
      </c>
      <c r="X6786" t="str">
        <f>IF(TelcoData2[[#This Row],[tenure]]&lt;=12,"0-12 Months",
IF(TelcoData2[[#This Row],[tenure]]&lt;=24,"13-24 Months",
IF(TelcoData2[[#This Row],[tenure]]&lt;=36,"25-36 Months",
IF(TelcoData2[[#This Row],[tenure]]&lt;=48,"37-48 Months",
IF(TelcoData2[[#This Row],[tenure]]&lt;=60,"49-60 Months",
"61-72 Months")))))</f>
        <v>13-24 Months</v>
      </c>
    </row>
    <row r="6787" spans="1:24" x14ac:dyDescent="0.3">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s="5">
        <v>6876.05</v>
      </c>
      <c r="U6787" t="s">
        <v>23</v>
      </c>
      <c r="V6787" s="5">
        <f>IFERROR(VALUE(TRIM(TelcoData2[[#This Row],[TotalCharges]])),"")</f>
        <v>6876.05</v>
      </c>
      <c r="W6787">
        <f>IF(TelcoData2[[#This Row],[Churn]]="Yes",1,0)</f>
        <v>1</v>
      </c>
      <c r="X6787" t="str">
        <f>IF(TelcoData2[[#This Row],[tenure]]&lt;=12,"0-12 Months",
IF(TelcoData2[[#This Row],[tenure]]&lt;=24,"13-24 Months",
IF(TelcoData2[[#This Row],[tenure]]&lt;=36,"25-36 Months",
IF(TelcoData2[[#This Row],[tenure]]&lt;=48,"37-48 Months",
IF(TelcoData2[[#This Row],[tenure]]&lt;=60,"49-60 Months",
"61-72 Months")))))</f>
        <v>61-72 Months</v>
      </c>
    </row>
    <row r="6788" spans="1:24" x14ac:dyDescent="0.3">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s="5">
        <v>501</v>
      </c>
      <c r="U6788" t="s">
        <v>23</v>
      </c>
      <c r="V6788" s="5">
        <f>IFERROR(VALUE(TRIM(TelcoData2[[#This Row],[TotalCharges]])),"")</f>
        <v>501</v>
      </c>
      <c r="W6788">
        <f>IF(TelcoData2[[#This Row],[Churn]]="Yes",1,0)</f>
        <v>1</v>
      </c>
      <c r="X6788" t="str">
        <f>IF(TelcoData2[[#This Row],[tenure]]&lt;=12,"0-12 Months",
IF(TelcoData2[[#This Row],[tenure]]&lt;=24,"13-24 Months",
IF(TelcoData2[[#This Row],[tenure]]&lt;=36,"25-36 Months",
IF(TelcoData2[[#This Row],[tenure]]&lt;=48,"37-48 Months",
IF(TelcoData2[[#This Row],[tenure]]&lt;=60,"49-60 Months",
"61-72 Months")))))</f>
        <v>0-12 Months</v>
      </c>
    </row>
    <row r="6789" spans="1:24" x14ac:dyDescent="0.3">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s="5">
        <v>3782.4</v>
      </c>
      <c r="U6789" t="s">
        <v>24</v>
      </c>
      <c r="V6789" s="5">
        <f>IFERROR(VALUE(TRIM(TelcoData2[[#This Row],[TotalCharges]])),"")</f>
        <v>3782.4</v>
      </c>
      <c r="W6789">
        <f>IF(TelcoData2[[#This Row],[Churn]]="Yes",1,0)</f>
        <v>0</v>
      </c>
      <c r="X6789" t="str">
        <f>IF(TelcoData2[[#This Row],[tenure]]&lt;=12,"0-12 Months",
IF(TelcoData2[[#This Row],[tenure]]&lt;=24,"13-24 Months",
IF(TelcoData2[[#This Row],[tenure]]&lt;=36,"25-36 Months",
IF(TelcoData2[[#This Row],[tenure]]&lt;=48,"37-48 Months",
IF(TelcoData2[[#This Row],[tenure]]&lt;=60,"49-60 Months",
"61-72 Months")))))</f>
        <v>25-36 Months</v>
      </c>
    </row>
    <row r="6790" spans="1:24" x14ac:dyDescent="0.3">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s="5">
        <v>460.2</v>
      </c>
      <c r="U6790" t="s">
        <v>24</v>
      </c>
      <c r="V6790" s="5">
        <f>IFERROR(VALUE(TRIM(TelcoData2[[#This Row],[TotalCharges]])),"")</f>
        <v>460.2</v>
      </c>
      <c r="W6790">
        <f>IF(TelcoData2[[#This Row],[Churn]]="Yes",1,0)</f>
        <v>0</v>
      </c>
      <c r="X6790" t="str">
        <f>IF(TelcoData2[[#This Row],[tenure]]&lt;=12,"0-12 Months",
IF(TelcoData2[[#This Row],[tenure]]&lt;=24,"13-24 Months",
IF(TelcoData2[[#This Row],[tenure]]&lt;=36,"25-36 Months",
IF(TelcoData2[[#This Row],[tenure]]&lt;=48,"37-48 Months",
IF(TelcoData2[[#This Row],[tenure]]&lt;=60,"49-60 Months",
"61-72 Months")))))</f>
        <v>25-36 Months</v>
      </c>
    </row>
    <row r="6791" spans="1:24" x14ac:dyDescent="0.3">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s="5">
        <v>20.2</v>
      </c>
      <c r="U6791" t="s">
        <v>23</v>
      </c>
      <c r="V6791" s="5">
        <f>IFERROR(VALUE(TRIM(TelcoData2[[#This Row],[TotalCharges]])),"")</f>
        <v>20.2</v>
      </c>
      <c r="W6791">
        <f>IF(TelcoData2[[#This Row],[Churn]]="Yes",1,0)</f>
        <v>1</v>
      </c>
      <c r="X6791" t="str">
        <f>IF(TelcoData2[[#This Row],[tenure]]&lt;=12,"0-12 Months",
IF(TelcoData2[[#This Row],[tenure]]&lt;=24,"13-24 Months",
IF(TelcoData2[[#This Row],[tenure]]&lt;=36,"25-36 Months",
IF(TelcoData2[[#This Row],[tenure]]&lt;=48,"37-48 Months",
IF(TelcoData2[[#This Row],[tenure]]&lt;=60,"49-60 Months",
"61-72 Months")))))</f>
        <v>0-12 Months</v>
      </c>
    </row>
    <row r="6792" spans="1:24" x14ac:dyDescent="0.3">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s="5">
        <v>1790.35</v>
      </c>
      <c r="U6792" t="s">
        <v>24</v>
      </c>
      <c r="V6792" s="5">
        <f>IFERROR(VALUE(TRIM(TelcoData2[[#This Row],[TotalCharges]])),"")</f>
        <v>1790.35</v>
      </c>
      <c r="W6792">
        <f>IF(TelcoData2[[#This Row],[Churn]]="Yes",1,0)</f>
        <v>0</v>
      </c>
      <c r="X6792" t="str">
        <f>IF(TelcoData2[[#This Row],[tenure]]&lt;=12,"0-12 Months",
IF(TelcoData2[[#This Row],[tenure]]&lt;=24,"13-24 Months",
IF(TelcoData2[[#This Row],[tenure]]&lt;=36,"25-36 Months",
IF(TelcoData2[[#This Row],[tenure]]&lt;=48,"37-48 Months",
IF(TelcoData2[[#This Row],[tenure]]&lt;=60,"49-60 Months",
"61-72 Months")))))</f>
        <v>61-72 Months</v>
      </c>
    </row>
    <row r="6793" spans="1:24" x14ac:dyDescent="0.3">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s="5">
        <v>733.35</v>
      </c>
      <c r="U6793" t="s">
        <v>23</v>
      </c>
      <c r="V6793" s="5">
        <f>IFERROR(VALUE(TRIM(TelcoData2[[#This Row],[TotalCharges]])),"")</f>
        <v>733.35</v>
      </c>
      <c r="W6793">
        <f>IF(TelcoData2[[#This Row],[Churn]]="Yes",1,0)</f>
        <v>1</v>
      </c>
      <c r="X6793" t="str">
        <f>IF(TelcoData2[[#This Row],[tenure]]&lt;=12,"0-12 Months",
IF(TelcoData2[[#This Row],[tenure]]&lt;=24,"13-24 Months",
IF(TelcoData2[[#This Row],[tenure]]&lt;=36,"25-36 Months",
IF(TelcoData2[[#This Row],[tenure]]&lt;=48,"37-48 Months",
IF(TelcoData2[[#This Row],[tenure]]&lt;=60,"49-60 Months",
"61-72 Months")))))</f>
        <v>13-24 Months</v>
      </c>
    </row>
    <row r="6794" spans="1:24" x14ac:dyDescent="0.3">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s="5">
        <v>1334</v>
      </c>
      <c r="U6794" t="s">
        <v>23</v>
      </c>
      <c r="V6794" s="5">
        <f>IFERROR(VALUE(TRIM(TelcoData2[[#This Row],[TotalCharges]])),"")</f>
        <v>1334</v>
      </c>
      <c r="W6794">
        <f>IF(TelcoData2[[#This Row],[Churn]]="Yes",1,0)</f>
        <v>1</v>
      </c>
      <c r="X6794" t="str">
        <f>IF(TelcoData2[[#This Row],[tenure]]&lt;=12,"0-12 Months",
IF(TelcoData2[[#This Row],[tenure]]&lt;=24,"13-24 Months",
IF(TelcoData2[[#This Row],[tenure]]&lt;=36,"25-36 Months",
IF(TelcoData2[[#This Row],[tenure]]&lt;=48,"37-48 Months",
IF(TelcoData2[[#This Row],[tenure]]&lt;=60,"49-60 Months",
"61-72 Months")))))</f>
        <v>49-60 Months</v>
      </c>
    </row>
    <row r="6795" spans="1:24" x14ac:dyDescent="0.3">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s="5">
        <v>7767.25</v>
      </c>
      <c r="U6795" t="s">
        <v>24</v>
      </c>
      <c r="V6795" s="5">
        <f>IFERROR(VALUE(TRIM(TelcoData2[[#This Row],[TotalCharges]])),"")</f>
        <v>7767.25</v>
      </c>
      <c r="W6795">
        <f>IF(TelcoData2[[#This Row],[Churn]]="Yes",1,0)</f>
        <v>0</v>
      </c>
      <c r="X6795" t="str">
        <f>IF(TelcoData2[[#This Row],[tenure]]&lt;=12,"0-12 Months",
IF(TelcoData2[[#This Row],[tenure]]&lt;=24,"13-24 Months",
IF(TelcoData2[[#This Row],[tenure]]&lt;=36,"25-36 Months",
IF(TelcoData2[[#This Row],[tenure]]&lt;=48,"37-48 Months",
IF(TelcoData2[[#This Row],[tenure]]&lt;=60,"49-60 Months",
"61-72 Months")))))</f>
        <v>61-72 Months</v>
      </c>
    </row>
    <row r="6796" spans="1:24" x14ac:dyDescent="0.3">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s="5">
        <v>876.15</v>
      </c>
      <c r="U6796" t="s">
        <v>24</v>
      </c>
      <c r="V6796" s="5">
        <f>IFERROR(VALUE(TRIM(TelcoData2[[#This Row],[TotalCharges]])),"")</f>
        <v>876.15</v>
      </c>
      <c r="W6796">
        <f>IF(TelcoData2[[#This Row],[Churn]]="Yes",1,0)</f>
        <v>0</v>
      </c>
      <c r="X6796" t="str">
        <f>IF(TelcoData2[[#This Row],[tenure]]&lt;=12,"0-12 Months",
IF(TelcoData2[[#This Row],[tenure]]&lt;=24,"13-24 Months",
IF(TelcoData2[[#This Row],[tenure]]&lt;=36,"25-36 Months",
IF(TelcoData2[[#This Row],[tenure]]&lt;=48,"37-48 Months",
IF(TelcoData2[[#This Row],[tenure]]&lt;=60,"49-60 Months",
"61-72 Months")))))</f>
        <v>37-48 Months</v>
      </c>
    </row>
    <row r="6797" spans="1:24" x14ac:dyDescent="0.3">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s="5">
        <v>4600.95</v>
      </c>
      <c r="U6797" t="s">
        <v>24</v>
      </c>
      <c r="V6797" s="5">
        <f>IFERROR(VALUE(TRIM(TelcoData2[[#This Row],[TotalCharges]])),"")</f>
        <v>4600.95</v>
      </c>
      <c r="W6797">
        <f>IF(TelcoData2[[#This Row],[Churn]]="Yes",1,0)</f>
        <v>0</v>
      </c>
      <c r="X6797" t="str">
        <f>IF(TelcoData2[[#This Row],[tenure]]&lt;=12,"0-12 Months",
IF(TelcoData2[[#This Row],[tenure]]&lt;=24,"13-24 Months",
IF(TelcoData2[[#This Row],[tenure]]&lt;=36,"25-36 Months",
IF(TelcoData2[[#This Row],[tenure]]&lt;=48,"37-48 Months",
IF(TelcoData2[[#This Row],[tenure]]&lt;=60,"49-60 Months",
"61-72 Months")))))</f>
        <v>49-60 Months</v>
      </c>
    </row>
    <row r="6798" spans="1:24" x14ac:dyDescent="0.3">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s="5">
        <v>113.55</v>
      </c>
      <c r="U6798" t="s">
        <v>23</v>
      </c>
      <c r="V6798" s="5">
        <f>IFERROR(VALUE(TRIM(TelcoData2[[#This Row],[TotalCharges]])),"")</f>
        <v>113.55</v>
      </c>
      <c r="W6798">
        <f>IF(TelcoData2[[#This Row],[Churn]]="Yes",1,0)</f>
        <v>1</v>
      </c>
      <c r="X6798" t="str">
        <f>IF(TelcoData2[[#This Row],[tenure]]&lt;=12,"0-12 Months",
IF(TelcoData2[[#This Row],[tenure]]&lt;=24,"13-24 Months",
IF(TelcoData2[[#This Row],[tenure]]&lt;=36,"25-36 Months",
IF(TelcoData2[[#This Row],[tenure]]&lt;=48,"37-48 Months",
IF(TelcoData2[[#This Row],[tenure]]&lt;=60,"49-60 Months",
"61-72 Months")))))</f>
        <v>0-12 Months</v>
      </c>
    </row>
    <row r="6799" spans="1:24" x14ac:dyDescent="0.3">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s="5">
        <v>1793.25</v>
      </c>
      <c r="U6799" t="s">
        <v>24</v>
      </c>
      <c r="V6799" s="5">
        <f>IFERROR(VALUE(TRIM(TelcoData2[[#This Row],[TotalCharges]])),"")</f>
        <v>1793.25</v>
      </c>
      <c r="W6799">
        <f>IF(TelcoData2[[#This Row],[Churn]]="Yes",1,0)</f>
        <v>0</v>
      </c>
      <c r="X6799" t="str">
        <f>IF(TelcoData2[[#This Row],[tenure]]&lt;=12,"0-12 Months",
IF(TelcoData2[[#This Row],[tenure]]&lt;=24,"13-24 Months",
IF(TelcoData2[[#This Row],[tenure]]&lt;=36,"25-36 Months",
IF(TelcoData2[[#This Row],[tenure]]&lt;=48,"37-48 Months",
IF(TelcoData2[[#This Row],[tenure]]&lt;=60,"49-60 Months",
"61-72 Months")))))</f>
        <v>25-36 Months</v>
      </c>
    </row>
    <row r="6800" spans="1:24" x14ac:dyDescent="0.3">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s="5">
        <v>886.7</v>
      </c>
      <c r="U6800" t="s">
        <v>24</v>
      </c>
      <c r="V6800" s="5">
        <f>IFERROR(VALUE(TRIM(TelcoData2[[#This Row],[TotalCharges]])),"")</f>
        <v>886.7</v>
      </c>
      <c r="W6800">
        <f>IF(TelcoData2[[#This Row],[Churn]]="Yes",1,0)</f>
        <v>0</v>
      </c>
      <c r="X6800" t="str">
        <f>IF(TelcoData2[[#This Row],[tenure]]&lt;=12,"0-12 Months",
IF(TelcoData2[[#This Row],[tenure]]&lt;=24,"13-24 Months",
IF(TelcoData2[[#This Row],[tenure]]&lt;=36,"25-36 Months",
IF(TelcoData2[[#This Row],[tenure]]&lt;=48,"37-48 Months",
IF(TelcoData2[[#This Row],[tenure]]&lt;=60,"49-60 Months",
"61-72 Months")))))</f>
        <v>13-24 Months</v>
      </c>
    </row>
    <row r="6801" spans="1:24" x14ac:dyDescent="0.3">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s="5">
        <v>7737.55</v>
      </c>
      <c r="U6801" t="s">
        <v>24</v>
      </c>
      <c r="V6801" s="5">
        <f>IFERROR(VALUE(TRIM(TelcoData2[[#This Row],[TotalCharges]])),"")</f>
        <v>7737.55</v>
      </c>
      <c r="W6801">
        <f>IF(TelcoData2[[#This Row],[Churn]]="Yes",1,0)</f>
        <v>0</v>
      </c>
      <c r="X6801" t="str">
        <f>IF(TelcoData2[[#This Row],[tenure]]&lt;=12,"0-12 Months",
IF(TelcoData2[[#This Row],[tenure]]&lt;=24,"13-24 Months",
IF(TelcoData2[[#This Row],[tenure]]&lt;=36,"25-36 Months",
IF(TelcoData2[[#This Row],[tenure]]&lt;=48,"37-48 Months",
IF(TelcoData2[[#This Row],[tenure]]&lt;=60,"49-60 Months",
"61-72 Months")))))</f>
        <v>61-72 Months</v>
      </c>
    </row>
    <row r="6802" spans="1:24" x14ac:dyDescent="0.3">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s="5">
        <v>1348.9</v>
      </c>
      <c r="U6802" t="s">
        <v>23</v>
      </c>
      <c r="V6802" s="5">
        <f>IFERROR(VALUE(TRIM(TelcoData2[[#This Row],[TotalCharges]])),"")</f>
        <v>1348.9</v>
      </c>
      <c r="W6802">
        <f>IF(TelcoData2[[#This Row],[Churn]]="Yes",1,0)</f>
        <v>1</v>
      </c>
      <c r="X6802" t="str">
        <f>IF(TelcoData2[[#This Row],[tenure]]&lt;=12,"0-12 Months",
IF(TelcoData2[[#This Row],[tenure]]&lt;=24,"13-24 Months",
IF(TelcoData2[[#This Row],[tenure]]&lt;=36,"25-36 Months",
IF(TelcoData2[[#This Row],[tenure]]&lt;=48,"37-48 Months",
IF(TelcoData2[[#This Row],[tenure]]&lt;=60,"49-60 Months",
"61-72 Months")))))</f>
        <v>13-24 Months</v>
      </c>
    </row>
    <row r="6803" spans="1:24" x14ac:dyDescent="0.3">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s="5">
        <v>1686.85</v>
      </c>
      <c r="U6803" t="s">
        <v>24</v>
      </c>
      <c r="V6803" s="5">
        <f>IFERROR(VALUE(TRIM(TelcoData2[[#This Row],[TotalCharges]])),"")</f>
        <v>1686.85</v>
      </c>
      <c r="W6803">
        <f>IF(TelcoData2[[#This Row],[Churn]]="Yes",1,0)</f>
        <v>0</v>
      </c>
      <c r="X6803" t="str">
        <f>IF(TelcoData2[[#This Row],[tenure]]&lt;=12,"0-12 Months",
IF(TelcoData2[[#This Row],[tenure]]&lt;=24,"13-24 Months",
IF(TelcoData2[[#This Row],[tenure]]&lt;=36,"25-36 Months",
IF(TelcoData2[[#This Row],[tenure]]&lt;=48,"37-48 Months",
IF(TelcoData2[[#This Row],[tenure]]&lt;=60,"49-60 Months",
"61-72 Months")))))</f>
        <v>13-24 Months</v>
      </c>
    </row>
    <row r="6804" spans="1:24" x14ac:dyDescent="0.3">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s="5">
        <v>1879.25</v>
      </c>
      <c r="U6804" t="s">
        <v>24</v>
      </c>
      <c r="V6804" s="5">
        <f>IFERROR(VALUE(TRIM(TelcoData2[[#This Row],[TotalCharges]])),"")</f>
        <v>1879.25</v>
      </c>
      <c r="W6804">
        <f>IF(TelcoData2[[#This Row],[Churn]]="Yes",1,0)</f>
        <v>0</v>
      </c>
      <c r="X6804" t="str">
        <f>IF(TelcoData2[[#This Row],[tenure]]&lt;=12,"0-12 Months",
IF(TelcoData2[[#This Row],[tenure]]&lt;=24,"13-24 Months",
IF(TelcoData2[[#This Row],[tenure]]&lt;=36,"25-36 Months",
IF(TelcoData2[[#This Row],[tenure]]&lt;=48,"37-48 Months",
IF(TelcoData2[[#This Row],[tenure]]&lt;=60,"49-60 Months",
"61-72 Months")))))</f>
        <v>13-24 Months</v>
      </c>
    </row>
    <row r="6805" spans="1:24" x14ac:dyDescent="0.3">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s="5">
        <v>4013.8</v>
      </c>
      <c r="U6805" t="s">
        <v>24</v>
      </c>
      <c r="V6805" s="5">
        <f>IFERROR(VALUE(TRIM(TelcoData2[[#This Row],[TotalCharges]])),"")</f>
        <v>4013.8</v>
      </c>
      <c r="W6805">
        <f>IF(TelcoData2[[#This Row],[Churn]]="Yes",1,0)</f>
        <v>0</v>
      </c>
      <c r="X6805" t="str">
        <f>IF(TelcoData2[[#This Row],[tenure]]&lt;=12,"0-12 Months",
IF(TelcoData2[[#This Row],[tenure]]&lt;=24,"13-24 Months",
IF(TelcoData2[[#This Row],[tenure]]&lt;=36,"25-36 Months",
IF(TelcoData2[[#This Row],[tenure]]&lt;=48,"37-48 Months",
IF(TelcoData2[[#This Row],[tenure]]&lt;=60,"49-60 Months",
"61-72 Months")))))</f>
        <v>37-48 Months</v>
      </c>
    </row>
    <row r="6806" spans="1:24" x14ac:dyDescent="0.3">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s="5">
        <v>434.5</v>
      </c>
      <c r="U6806" t="s">
        <v>24</v>
      </c>
      <c r="V6806" s="5">
        <f>IFERROR(VALUE(TRIM(TelcoData2[[#This Row],[TotalCharges]])),"")</f>
        <v>434.5</v>
      </c>
      <c r="W6806">
        <f>IF(TelcoData2[[#This Row],[Churn]]="Yes",1,0)</f>
        <v>0</v>
      </c>
      <c r="X6806" t="str">
        <f>IF(TelcoData2[[#This Row],[tenure]]&lt;=12,"0-12 Months",
IF(TelcoData2[[#This Row],[tenure]]&lt;=24,"13-24 Months",
IF(TelcoData2[[#This Row],[tenure]]&lt;=36,"25-36 Months",
IF(TelcoData2[[#This Row],[tenure]]&lt;=48,"37-48 Months",
IF(TelcoData2[[#This Row],[tenure]]&lt;=60,"49-60 Months",
"61-72 Months")))))</f>
        <v>0-12 Months</v>
      </c>
    </row>
    <row r="6807" spans="1:24" x14ac:dyDescent="0.3">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s="5">
        <v>7195.35</v>
      </c>
      <c r="U6807" t="s">
        <v>24</v>
      </c>
      <c r="V6807" s="5">
        <f>IFERROR(VALUE(TRIM(TelcoData2[[#This Row],[TotalCharges]])),"")</f>
        <v>7195.35</v>
      </c>
      <c r="W6807">
        <f>IF(TelcoData2[[#This Row],[Churn]]="Yes",1,0)</f>
        <v>0</v>
      </c>
      <c r="X6807" t="str">
        <f>IF(TelcoData2[[#This Row],[tenure]]&lt;=12,"0-12 Months",
IF(TelcoData2[[#This Row],[tenure]]&lt;=24,"13-24 Months",
IF(TelcoData2[[#This Row],[tenure]]&lt;=36,"25-36 Months",
IF(TelcoData2[[#This Row],[tenure]]&lt;=48,"37-48 Months",
IF(TelcoData2[[#This Row],[tenure]]&lt;=60,"49-60 Months",
"61-72 Months")))))</f>
        <v>61-72 Months</v>
      </c>
    </row>
    <row r="6808" spans="1:24" x14ac:dyDescent="0.3">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s="5">
        <v>780.1</v>
      </c>
      <c r="U6808" t="s">
        <v>24</v>
      </c>
      <c r="V6808" s="5">
        <f>IFERROR(VALUE(TRIM(TelcoData2[[#This Row],[TotalCharges]])),"")</f>
        <v>780.1</v>
      </c>
      <c r="W6808">
        <f>IF(TelcoData2[[#This Row],[Churn]]="Yes",1,0)</f>
        <v>0</v>
      </c>
      <c r="X6808" t="str">
        <f>IF(TelcoData2[[#This Row],[tenure]]&lt;=12,"0-12 Months",
IF(TelcoData2[[#This Row],[tenure]]&lt;=24,"13-24 Months",
IF(TelcoData2[[#This Row],[tenure]]&lt;=36,"25-36 Months",
IF(TelcoData2[[#This Row],[tenure]]&lt;=48,"37-48 Months",
IF(TelcoData2[[#This Row],[tenure]]&lt;=60,"49-60 Months",
"61-72 Months")))))</f>
        <v>37-48 Months</v>
      </c>
    </row>
    <row r="6809" spans="1:24" x14ac:dyDescent="0.3">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s="5">
        <v>107.6</v>
      </c>
      <c r="U6809" t="s">
        <v>24</v>
      </c>
      <c r="V6809" s="5">
        <f>IFERROR(VALUE(TRIM(TelcoData2[[#This Row],[TotalCharges]])),"")</f>
        <v>107.6</v>
      </c>
      <c r="W6809">
        <f>IF(TelcoData2[[#This Row],[Churn]]="Yes",1,0)</f>
        <v>0</v>
      </c>
      <c r="X6809" t="str">
        <f>IF(TelcoData2[[#This Row],[tenure]]&lt;=12,"0-12 Months",
IF(TelcoData2[[#This Row],[tenure]]&lt;=24,"13-24 Months",
IF(TelcoData2[[#This Row],[tenure]]&lt;=36,"25-36 Months",
IF(TelcoData2[[#This Row],[tenure]]&lt;=48,"37-48 Months",
IF(TelcoData2[[#This Row],[tenure]]&lt;=60,"49-60 Months",
"61-72 Months")))))</f>
        <v>0-12 Months</v>
      </c>
    </row>
    <row r="6810" spans="1:24" x14ac:dyDescent="0.3">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s="5">
        <v>3801.7</v>
      </c>
      <c r="U6810" t="s">
        <v>24</v>
      </c>
      <c r="V6810" s="5">
        <f>IFERROR(VALUE(TRIM(TelcoData2[[#This Row],[TotalCharges]])),"")</f>
        <v>3801.7</v>
      </c>
      <c r="W6810">
        <f>IF(TelcoData2[[#This Row],[Churn]]="Yes",1,0)</f>
        <v>0</v>
      </c>
      <c r="X6810" t="str">
        <f>IF(TelcoData2[[#This Row],[tenure]]&lt;=12,"0-12 Months",
IF(TelcoData2[[#This Row],[tenure]]&lt;=24,"13-24 Months",
IF(TelcoData2[[#This Row],[tenure]]&lt;=36,"25-36 Months",
IF(TelcoData2[[#This Row],[tenure]]&lt;=48,"37-48 Months",
IF(TelcoData2[[#This Row],[tenure]]&lt;=60,"49-60 Months",
"61-72 Months")))))</f>
        <v>37-48 Months</v>
      </c>
    </row>
    <row r="6811" spans="1:24" x14ac:dyDescent="0.3">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s="5">
        <v>308.7</v>
      </c>
      <c r="U6811" t="s">
        <v>23</v>
      </c>
      <c r="V6811" s="5">
        <f>IFERROR(VALUE(TRIM(TelcoData2[[#This Row],[TotalCharges]])),"")</f>
        <v>308.7</v>
      </c>
      <c r="W6811">
        <f>IF(TelcoData2[[#This Row],[Churn]]="Yes",1,0)</f>
        <v>1</v>
      </c>
      <c r="X6811" t="str">
        <f>IF(TelcoData2[[#This Row],[tenure]]&lt;=12,"0-12 Months",
IF(TelcoData2[[#This Row],[tenure]]&lt;=24,"13-24 Months",
IF(TelcoData2[[#This Row],[tenure]]&lt;=36,"25-36 Months",
IF(TelcoData2[[#This Row],[tenure]]&lt;=48,"37-48 Months",
IF(TelcoData2[[#This Row],[tenure]]&lt;=60,"49-60 Months",
"61-72 Months")))))</f>
        <v>0-12 Months</v>
      </c>
    </row>
    <row r="6812" spans="1:24" x14ac:dyDescent="0.3">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s="5">
        <v>438.25</v>
      </c>
      <c r="U6812" t="s">
        <v>23</v>
      </c>
      <c r="V6812" s="5">
        <f>IFERROR(VALUE(TRIM(TelcoData2[[#This Row],[TotalCharges]])),"")</f>
        <v>438.25</v>
      </c>
      <c r="W6812">
        <f>IF(TelcoData2[[#This Row],[Churn]]="Yes",1,0)</f>
        <v>1</v>
      </c>
      <c r="X6812" t="str">
        <f>IF(TelcoData2[[#This Row],[tenure]]&lt;=12,"0-12 Months",
IF(TelcoData2[[#This Row],[tenure]]&lt;=24,"13-24 Months",
IF(TelcoData2[[#This Row],[tenure]]&lt;=36,"25-36 Months",
IF(TelcoData2[[#This Row],[tenure]]&lt;=48,"37-48 Months",
IF(TelcoData2[[#This Row],[tenure]]&lt;=60,"49-60 Months",
"61-72 Months")))))</f>
        <v>13-24 Months</v>
      </c>
    </row>
    <row r="6813" spans="1:24" x14ac:dyDescent="0.3">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s="5">
        <v>50.35</v>
      </c>
      <c r="U6813" t="s">
        <v>23</v>
      </c>
      <c r="V6813" s="5">
        <f>IFERROR(VALUE(TRIM(TelcoData2[[#This Row],[TotalCharges]])),"")</f>
        <v>50.35</v>
      </c>
      <c r="W6813">
        <f>IF(TelcoData2[[#This Row],[Churn]]="Yes",1,0)</f>
        <v>1</v>
      </c>
      <c r="X6813" t="str">
        <f>IF(TelcoData2[[#This Row],[tenure]]&lt;=12,"0-12 Months",
IF(TelcoData2[[#This Row],[tenure]]&lt;=24,"13-24 Months",
IF(TelcoData2[[#This Row],[tenure]]&lt;=36,"25-36 Months",
IF(TelcoData2[[#This Row],[tenure]]&lt;=48,"37-48 Months",
IF(TelcoData2[[#This Row],[tenure]]&lt;=60,"49-60 Months",
"61-72 Months")))))</f>
        <v>0-12 Months</v>
      </c>
    </row>
    <row r="6814" spans="1:24" x14ac:dyDescent="0.3">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s="5">
        <v>3778.1</v>
      </c>
      <c r="U6814" t="s">
        <v>24</v>
      </c>
      <c r="V6814" s="5">
        <f>IFERROR(VALUE(TRIM(TelcoData2[[#This Row],[TotalCharges]])),"")</f>
        <v>3778.1</v>
      </c>
      <c r="W6814">
        <f>IF(TelcoData2[[#This Row],[Churn]]="Yes",1,0)</f>
        <v>0</v>
      </c>
      <c r="X6814" t="str">
        <f>IF(TelcoData2[[#This Row],[tenure]]&lt;=12,"0-12 Months",
IF(TelcoData2[[#This Row],[tenure]]&lt;=24,"13-24 Months",
IF(TelcoData2[[#This Row],[tenure]]&lt;=36,"25-36 Months",
IF(TelcoData2[[#This Row],[tenure]]&lt;=48,"37-48 Months",
IF(TelcoData2[[#This Row],[tenure]]&lt;=60,"49-60 Months",
"61-72 Months")))))</f>
        <v>37-48 Months</v>
      </c>
    </row>
    <row r="6815" spans="1:24" x14ac:dyDescent="0.3">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s="5">
        <v>3147.5</v>
      </c>
      <c r="U6815" t="s">
        <v>23</v>
      </c>
      <c r="V6815" s="5">
        <f>IFERROR(VALUE(TRIM(TelcoData2[[#This Row],[TotalCharges]])),"")</f>
        <v>3147.5</v>
      </c>
      <c r="W6815">
        <f>IF(TelcoData2[[#This Row],[Churn]]="Yes",1,0)</f>
        <v>1</v>
      </c>
      <c r="X6815" t="str">
        <f>IF(TelcoData2[[#This Row],[tenure]]&lt;=12,"0-12 Months",
IF(TelcoData2[[#This Row],[tenure]]&lt;=24,"13-24 Months",
IF(TelcoData2[[#This Row],[tenure]]&lt;=36,"25-36 Months",
IF(TelcoData2[[#This Row],[tenure]]&lt;=48,"37-48 Months",
IF(TelcoData2[[#This Row],[tenure]]&lt;=60,"49-60 Months",
"61-72 Months")))))</f>
        <v>61-72 Months</v>
      </c>
    </row>
    <row r="6816" spans="1:24" x14ac:dyDescent="0.3">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s="5">
        <v>5438.95</v>
      </c>
      <c r="U6816" t="s">
        <v>24</v>
      </c>
      <c r="V6816" s="5">
        <f>IFERROR(VALUE(TRIM(TelcoData2[[#This Row],[TotalCharges]])),"")</f>
        <v>5438.95</v>
      </c>
      <c r="W6816">
        <f>IF(TelcoData2[[#This Row],[Churn]]="Yes",1,0)</f>
        <v>0</v>
      </c>
      <c r="X6816" t="str">
        <f>IF(TelcoData2[[#This Row],[tenure]]&lt;=12,"0-12 Months",
IF(TelcoData2[[#This Row],[tenure]]&lt;=24,"13-24 Months",
IF(TelcoData2[[#This Row],[tenure]]&lt;=36,"25-36 Months",
IF(TelcoData2[[#This Row],[tenure]]&lt;=48,"37-48 Months",
IF(TelcoData2[[#This Row],[tenure]]&lt;=60,"49-60 Months",
"61-72 Months")))))</f>
        <v>49-60 Months</v>
      </c>
    </row>
    <row r="6817" spans="1:24" x14ac:dyDescent="0.3">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s="5">
        <v>5102.3500000000004</v>
      </c>
      <c r="U6817" t="s">
        <v>24</v>
      </c>
      <c r="V6817" s="5">
        <f>IFERROR(VALUE(TRIM(TelcoData2[[#This Row],[TotalCharges]])),"")</f>
        <v>5102.3500000000004</v>
      </c>
      <c r="W6817">
        <f>IF(TelcoData2[[#This Row],[Churn]]="Yes",1,0)</f>
        <v>0</v>
      </c>
      <c r="X6817" t="str">
        <f>IF(TelcoData2[[#This Row],[tenure]]&lt;=12,"0-12 Months",
IF(TelcoData2[[#This Row],[tenure]]&lt;=24,"13-24 Months",
IF(TelcoData2[[#This Row],[tenure]]&lt;=36,"25-36 Months",
IF(TelcoData2[[#This Row],[tenure]]&lt;=48,"37-48 Months",
IF(TelcoData2[[#This Row],[tenure]]&lt;=60,"49-60 Months",
"61-72 Months")))))</f>
        <v>61-72 Months</v>
      </c>
    </row>
    <row r="6818" spans="1:24" x14ac:dyDescent="0.3">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s="5">
        <v>70.3</v>
      </c>
      <c r="U6818" t="s">
        <v>23</v>
      </c>
      <c r="V6818" s="5">
        <f>IFERROR(VALUE(TRIM(TelcoData2[[#This Row],[TotalCharges]])),"")</f>
        <v>70.3</v>
      </c>
      <c r="W6818">
        <f>IF(TelcoData2[[#This Row],[Churn]]="Yes",1,0)</f>
        <v>1</v>
      </c>
      <c r="X6818" t="str">
        <f>IF(TelcoData2[[#This Row],[tenure]]&lt;=12,"0-12 Months",
IF(TelcoData2[[#This Row],[tenure]]&lt;=24,"13-24 Months",
IF(TelcoData2[[#This Row],[tenure]]&lt;=36,"25-36 Months",
IF(TelcoData2[[#This Row],[tenure]]&lt;=48,"37-48 Months",
IF(TelcoData2[[#This Row],[tenure]]&lt;=60,"49-60 Months",
"61-72 Months")))))</f>
        <v>0-12 Months</v>
      </c>
    </row>
    <row r="6819" spans="1:24" x14ac:dyDescent="0.3">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s="5">
        <v>1872.2</v>
      </c>
      <c r="U6819" t="s">
        <v>24</v>
      </c>
      <c r="V6819" s="5">
        <f>IFERROR(VALUE(TRIM(TelcoData2[[#This Row],[TotalCharges]])),"")</f>
        <v>1872.2</v>
      </c>
      <c r="W6819">
        <f>IF(TelcoData2[[#This Row],[Churn]]="Yes",1,0)</f>
        <v>0</v>
      </c>
      <c r="X6819" t="str">
        <f>IF(TelcoData2[[#This Row],[tenure]]&lt;=12,"0-12 Months",
IF(TelcoData2[[#This Row],[tenure]]&lt;=24,"13-24 Months",
IF(TelcoData2[[#This Row],[tenure]]&lt;=36,"25-36 Months",
IF(TelcoData2[[#This Row],[tenure]]&lt;=48,"37-48 Months",
IF(TelcoData2[[#This Row],[tenure]]&lt;=60,"49-60 Months",
"61-72 Months")))))</f>
        <v>61-72 Months</v>
      </c>
    </row>
    <row r="6820" spans="1:24" x14ac:dyDescent="0.3">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s="5">
        <v>213.35</v>
      </c>
      <c r="U6820" t="s">
        <v>24</v>
      </c>
      <c r="V6820" s="5">
        <f>IFERROR(VALUE(TRIM(TelcoData2[[#This Row],[TotalCharges]])),"")</f>
        <v>213.35</v>
      </c>
      <c r="W6820">
        <f>IF(TelcoData2[[#This Row],[Churn]]="Yes",1,0)</f>
        <v>0</v>
      </c>
      <c r="X6820" t="str">
        <f>IF(TelcoData2[[#This Row],[tenure]]&lt;=12,"0-12 Months",
IF(TelcoData2[[#This Row],[tenure]]&lt;=24,"13-24 Months",
IF(TelcoData2[[#This Row],[tenure]]&lt;=36,"25-36 Months",
IF(TelcoData2[[#This Row],[tenure]]&lt;=48,"37-48 Months",
IF(TelcoData2[[#This Row],[tenure]]&lt;=60,"49-60 Months",
"61-72 Months")))))</f>
        <v>0-12 Months</v>
      </c>
    </row>
    <row r="6821" spans="1:24" x14ac:dyDescent="0.3">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s="5">
        <v>5617.75</v>
      </c>
      <c r="U6821" t="s">
        <v>23</v>
      </c>
      <c r="V6821" s="5">
        <f>IFERROR(VALUE(TRIM(TelcoData2[[#This Row],[TotalCharges]])),"")</f>
        <v>5617.75</v>
      </c>
      <c r="W6821">
        <f>IF(TelcoData2[[#This Row],[Churn]]="Yes",1,0)</f>
        <v>1</v>
      </c>
      <c r="X6821" t="str">
        <f>IF(TelcoData2[[#This Row],[tenure]]&lt;=12,"0-12 Months",
IF(TelcoData2[[#This Row],[tenure]]&lt;=24,"13-24 Months",
IF(TelcoData2[[#This Row],[tenure]]&lt;=36,"25-36 Months",
IF(TelcoData2[[#This Row],[tenure]]&lt;=48,"37-48 Months",
IF(TelcoData2[[#This Row],[tenure]]&lt;=60,"49-60 Months",
"61-72 Months")))))</f>
        <v>49-60 Months</v>
      </c>
    </row>
    <row r="6822" spans="1:24" x14ac:dyDescent="0.3">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s="5">
        <v>5386.5</v>
      </c>
      <c r="U6822" t="s">
        <v>24</v>
      </c>
      <c r="V6822" s="5">
        <f>IFERROR(VALUE(TRIM(TelcoData2[[#This Row],[TotalCharges]])),"")</f>
        <v>5386.5</v>
      </c>
      <c r="W6822">
        <f>IF(TelcoData2[[#This Row],[Churn]]="Yes",1,0)</f>
        <v>0</v>
      </c>
      <c r="X6822" t="str">
        <f>IF(TelcoData2[[#This Row],[tenure]]&lt;=12,"0-12 Months",
IF(TelcoData2[[#This Row],[tenure]]&lt;=24,"13-24 Months",
IF(TelcoData2[[#This Row],[tenure]]&lt;=36,"25-36 Months",
IF(TelcoData2[[#This Row],[tenure]]&lt;=48,"37-48 Months",
IF(TelcoData2[[#This Row],[tenure]]&lt;=60,"49-60 Months",
"61-72 Months")))))</f>
        <v>49-60 Months</v>
      </c>
    </row>
    <row r="6823" spans="1:24" x14ac:dyDescent="0.3">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s="5">
        <v>1776.95</v>
      </c>
      <c r="U6823" t="s">
        <v>23</v>
      </c>
      <c r="V6823" s="5">
        <f>IFERROR(VALUE(TRIM(TelcoData2[[#This Row],[TotalCharges]])),"")</f>
        <v>1776.95</v>
      </c>
      <c r="W6823">
        <f>IF(TelcoData2[[#This Row],[Churn]]="Yes",1,0)</f>
        <v>1</v>
      </c>
      <c r="X6823" t="str">
        <f>IF(TelcoData2[[#This Row],[tenure]]&lt;=12,"0-12 Months",
IF(TelcoData2[[#This Row],[tenure]]&lt;=24,"13-24 Months",
IF(TelcoData2[[#This Row],[tenure]]&lt;=36,"25-36 Months",
IF(TelcoData2[[#This Row],[tenure]]&lt;=48,"37-48 Months",
IF(TelcoData2[[#This Row],[tenure]]&lt;=60,"49-60 Months",
"61-72 Months")))))</f>
        <v>13-24 Months</v>
      </c>
    </row>
    <row r="6824" spans="1:24" x14ac:dyDescent="0.3">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s="5">
        <v>2483.0500000000002</v>
      </c>
      <c r="U6824" t="s">
        <v>23</v>
      </c>
      <c r="V6824" s="5">
        <f>IFERROR(VALUE(TRIM(TelcoData2[[#This Row],[TotalCharges]])),"")</f>
        <v>2483.0500000000002</v>
      </c>
      <c r="W6824">
        <f>IF(TelcoData2[[#This Row],[Churn]]="Yes",1,0)</f>
        <v>1</v>
      </c>
      <c r="X6824" t="str">
        <f>IF(TelcoData2[[#This Row],[tenure]]&lt;=12,"0-12 Months",
IF(TelcoData2[[#This Row],[tenure]]&lt;=24,"13-24 Months",
IF(TelcoData2[[#This Row],[tenure]]&lt;=36,"25-36 Months",
IF(TelcoData2[[#This Row],[tenure]]&lt;=48,"37-48 Months",
IF(TelcoData2[[#This Row],[tenure]]&lt;=60,"49-60 Months",
"61-72 Months")))))</f>
        <v>25-36 Months</v>
      </c>
    </row>
    <row r="6825" spans="1:24" x14ac:dyDescent="0.3">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s="5">
        <v>235.65</v>
      </c>
      <c r="U6825" t="s">
        <v>24</v>
      </c>
      <c r="V6825" s="5">
        <f>IFERROR(VALUE(TRIM(TelcoData2[[#This Row],[TotalCharges]])),"")</f>
        <v>235.65</v>
      </c>
      <c r="W6825">
        <f>IF(TelcoData2[[#This Row],[Churn]]="Yes",1,0)</f>
        <v>0</v>
      </c>
      <c r="X6825" t="str">
        <f>IF(TelcoData2[[#This Row],[tenure]]&lt;=12,"0-12 Months",
IF(TelcoData2[[#This Row],[tenure]]&lt;=24,"13-24 Months",
IF(TelcoData2[[#This Row],[tenure]]&lt;=36,"25-36 Months",
IF(TelcoData2[[#This Row],[tenure]]&lt;=48,"37-48 Months",
IF(TelcoData2[[#This Row],[tenure]]&lt;=60,"49-60 Months",
"61-72 Months")))))</f>
        <v>0-12 Months</v>
      </c>
    </row>
    <row r="6826" spans="1:24" x14ac:dyDescent="0.3">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s="5">
        <v>5224.3500000000004</v>
      </c>
      <c r="U6826" t="s">
        <v>23</v>
      </c>
      <c r="V6826" s="5">
        <f>IFERROR(VALUE(TRIM(TelcoData2[[#This Row],[TotalCharges]])),"")</f>
        <v>5224.3500000000004</v>
      </c>
      <c r="W6826">
        <f>IF(TelcoData2[[#This Row],[Churn]]="Yes",1,0)</f>
        <v>1</v>
      </c>
      <c r="X6826" t="str">
        <f>IF(TelcoData2[[#This Row],[tenure]]&lt;=12,"0-12 Months",
IF(TelcoData2[[#This Row],[tenure]]&lt;=24,"13-24 Months",
IF(TelcoData2[[#This Row],[tenure]]&lt;=36,"25-36 Months",
IF(TelcoData2[[#This Row],[tenure]]&lt;=48,"37-48 Months",
IF(TelcoData2[[#This Row],[tenure]]&lt;=60,"49-60 Months",
"61-72 Months")))))</f>
        <v>61-72 Months</v>
      </c>
    </row>
    <row r="6827" spans="1:24" x14ac:dyDescent="0.3">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s="5">
        <v>2272.8000000000002</v>
      </c>
      <c r="U6827" t="s">
        <v>24</v>
      </c>
      <c r="V6827" s="5">
        <f>IFERROR(VALUE(TRIM(TelcoData2[[#This Row],[TotalCharges]])),"")</f>
        <v>2272.8000000000002</v>
      </c>
      <c r="W6827">
        <f>IF(TelcoData2[[#This Row],[Churn]]="Yes",1,0)</f>
        <v>0</v>
      </c>
      <c r="X6827" t="str">
        <f>IF(TelcoData2[[#This Row],[tenure]]&lt;=12,"0-12 Months",
IF(TelcoData2[[#This Row],[tenure]]&lt;=24,"13-24 Months",
IF(TelcoData2[[#This Row],[tenure]]&lt;=36,"25-36 Months",
IF(TelcoData2[[#This Row],[tenure]]&lt;=48,"37-48 Months",
IF(TelcoData2[[#This Row],[tenure]]&lt;=60,"49-60 Months",
"61-72 Months")))))</f>
        <v>25-36 Months</v>
      </c>
    </row>
    <row r="6828" spans="1:24" x14ac:dyDescent="0.3">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s="5">
        <v>83.75</v>
      </c>
      <c r="U6828" t="s">
        <v>24</v>
      </c>
      <c r="V6828" s="5">
        <f>IFERROR(VALUE(TRIM(TelcoData2[[#This Row],[TotalCharges]])),"")</f>
        <v>83.75</v>
      </c>
      <c r="W6828">
        <f>IF(TelcoData2[[#This Row],[Churn]]="Yes",1,0)</f>
        <v>0</v>
      </c>
      <c r="X6828" t="str">
        <f>IF(TelcoData2[[#This Row],[tenure]]&lt;=12,"0-12 Months",
IF(TelcoData2[[#This Row],[tenure]]&lt;=24,"13-24 Months",
IF(TelcoData2[[#This Row],[tenure]]&lt;=36,"25-36 Months",
IF(TelcoData2[[#This Row],[tenure]]&lt;=48,"37-48 Months",
IF(TelcoData2[[#This Row],[tenure]]&lt;=60,"49-60 Months",
"61-72 Months")))))</f>
        <v>0-12 Months</v>
      </c>
    </row>
    <row r="6829" spans="1:24" x14ac:dyDescent="0.3">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s="5">
        <v>4663.3999999999996</v>
      </c>
      <c r="U6829" t="s">
        <v>24</v>
      </c>
      <c r="V6829" s="5">
        <f>IFERROR(VALUE(TRIM(TelcoData2[[#This Row],[TotalCharges]])),"")</f>
        <v>4663.3999999999996</v>
      </c>
      <c r="W6829">
        <f>IF(TelcoData2[[#This Row],[Churn]]="Yes",1,0)</f>
        <v>0</v>
      </c>
      <c r="X6829" t="str">
        <f>IF(TelcoData2[[#This Row],[tenure]]&lt;=12,"0-12 Months",
IF(TelcoData2[[#This Row],[tenure]]&lt;=24,"13-24 Months",
IF(TelcoData2[[#This Row],[tenure]]&lt;=36,"25-36 Months",
IF(TelcoData2[[#This Row],[tenure]]&lt;=48,"37-48 Months",
IF(TelcoData2[[#This Row],[tenure]]&lt;=60,"49-60 Months",
"61-72 Months")))))</f>
        <v>49-60 Months</v>
      </c>
    </row>
    <row r="6830" spans="1:24" x14ac:dyDescent="0.3">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s="5">
        <v>201.7</v>
      </c>
      <c r="U6830" t="s">
        <v>24</v>
      </c>
      <c r="V6830" s="5">
        <f>IFERROR(VALUE(TRIM(TelcoData2[[#This Row],[TotalCharges]])),"")</f>
        <v>201.7</v>
      </c>
      <c r="W6830">
        <f>IF(TelcoData2[[#This Row],[Churn]]="Yes",1,0)</f>
        <v>0</v>
      </c>
      <c r="X6830" t="str">
        <f>IF(TelcoData2[[#This Row],[tenure]]&lt;=12,"0-12 Months",
IF(TelcoData2[[#This Row],[tenure]]&lt;=24,"13-24 Months",
IF(TelcoData2[[#This Row],[tenure]]&lt;=36,"25-36 Months",
IF(TelcoData2[[#This Row],[tenure]]&lt;=48,"37-48 Months",
IF(TelcoData2[[#This Row],[tenure]]&lt;=60,"49-60 Months",
"61-72 Months")))))</f>
        <v>0-12 Months</v>
      </c>
    </row>
    <row r="6831" spans="1:24" x14ac:dyDescent="0.3">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s="5">
        <v>125</v>
      </c>
      <c r="U6831" t="s">
        <v>24</v>
      </c>
      <c r="V6831" s="5">
        <f>IFERROR(VALUE(TRIM(TelcoData2[[#This Row],[TotalCharges]])),"")</f>
        <v>125</v>
      </c>
      <c r="W6831">
        <f>IF(TelcoData2[[#This Row],[Churn]]="Yes",1,0)</f>
        <v>0</v>
      </c>
      <c r="X6831" t="str">
        <f>IF(TelcoData2[[#This Row],[tenure]]&lt;=12,"0-12 Months",
IF(TelcoData2[[#This Row],[tenure]]&lt;=24,"13-24 Months",
IF(TelcoData2[[#This Row],[tenure]]&lt;=36,"25-36 Months",
IF(TelcoData2[[#This Row],[tenure]]&lt;=48,"37-48 Months",
IF(TelcoData2[[#This Row],[tenure]]&lt;=60,"49-60 Months",
"61-72 Months")))))</f>
        <v>0-12 Months</v>
      </c>
    </row>
    <row r="6832" spans="1:24" x14ac:dyDescent="0.3">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s="5">
        <v>684.4</v>
      </c>
      <c r="U6832" t="s">
        <v>24</v>
      </c>
      <c r="V6832" s="5">
        <f>IFERROR(VALUE(TRIM(TelcoData2[[#This Row],[TotalCharges]])),"")</f>
        <v>684.4</v>
      </c>
      <c r="W6832">
        <f>IF(TelcoData2[[#This Row],[Churn]]="Yes",1,0)</f>
        <v>0</v>
      </c>
      <c r="X6832" t="str">
        <f>IF(TelcoData2[[#This Row],[tenure]]&lt;=12,"0-12 Months",
IF(TelcoData2[[#This Row],[tenure]]&lt;=24,"13-24 Months",
IF(TelcoData2[[#This Row],[tenure]]&lt;=36,"25-36 Months",
IF(TelcoData2[[#This Row],[tenure]]&lt;=48,"37-48 Months",
IF(TelcoData2[[#This Row],[tenure]]&lt;=60,"49-60 Months",
"61-72 Months")))))</f>
        <v>25-36 Months</v>
      </c>
    </row>
    <row r="6833" spans="1:24" x14ac:dyDescent="0.3">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s="5">
        <v>620.35</v>
      </c>
      <c r="U6833" t="s">
        <v>23</v>
      </c>
      <c r="V6833" s="5">
        <f>IFERROR(VALUE(TRIM(TelcoData2[[#This Row],[TotalCharges]])),"")</f>
        <v>620.35</v>
      </c>
      <c r="W6833">
        <f>IF(TelcoData2[[#This Row],[Churn]]="Yes",1,0)</f>
        <v>1</v>
      </c>
      <c r="X6833" t="str">
        <f>IF(TelcoData2[[#This Row],[tenure]]&lt;=12,"0-12 Months",
IF(TelcoData2[[#This Row],[tenure]]&lt;=24,"13-24 Months",
IF(TelcoData2[[#This Row],[tenure]]&lt;=36,"25-36 Months",
IF(TelcoData2[[#This Row],[tenure]]&lt;=48,"37-48 Months",
IF(TelcoData2[[#This Row],[tenure]]&lt;=60,"49-60 Months",
"61-72 Months")))))</f>
        <v>0-12 Months</v>
      </c>
    </row>
    <row r="6834" spans="1:24" x14ac:dyDescent="0.3">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s="5">
        <v>1146.05</v>
      </c>
      <c r="U6834" t="s">
        <v>24</v>
      </c>
      <c r="V6834" s="5">
        <f>IFERROR(VALUE(TRIM(TelcoData2[[#This Row],[TotalCharges]])),"")</f>
        <v>1146.05</v>
      </c>
      <c r="W6834">
        <f>IF(TelcoData2[[#This Row],[Churn]]="Yes",1,0)</f>
        <v>0</v>
      </c>
      <c r="X6834" t="str">
        <f>IF(TelcoData2[[#This Row],[tenure]]&lt;=12,"0-12 Months",
IF(TelcoData2[[#This Row],[tenure]]&lt;=24,"13-24 Months",
IF(TelcoData2[[#This Row],[tenure]]&lt;=36,"25-36 Months",
IF(TelcoData2[[#This Row],[tenure]]&lt;=48,"37-48 Months",
IF(TelcoData2[[#This Row],[tenure]]&lt;=60,"49-60 Months",
"61-72 Months")))))</f>
        <v>49-60 Months</v>
      </c>
    </row>
    <row r="6835" spans="1:24" x14ac:dyDescent="0.3">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s="5">
        <v>1806.35</v>
      </c>
      <c r="U6835" t="s">
        <v>24</v>
      </c>
      <c r="V6835" s="5">
        <f>IFERROR(VALUE(TRIM(TelcoData2[[#This Row],[TotalCharges]])),"")</f>
        <v>1806.35</v>
      </c>
      <c r="W6835">
        <f>IF(TelcoData2[[#This Row],[Churn]]="Yes",1,0)</f>
        <v>0</v>
      </c>
      <c r="X6835" t="str">
        <f>IF(TelcoData2[[#This Row],[tenure]]&lt;=12,"0-12 Months",
IF(TelcoData2[[#This Row],[tenure]]&lt;=24,"13-24 Months",
IF(TelcoData2[[#This Row],[tenure]]&lt;=36,"25-36 Months",
IF(TelcoData2[[#This Row],[tenure]]&lt;=48,"37-48 Months",
IF(TelcoData2[[#This Row],[tenure]]&lt;=60,"49-60 Months",
"61-72 Months")))))</f>
        <v>13-24 Months</v>
      </c>
    </row>
    <row r="6836" spans="1:24" x14ac:dyDescent="0.3">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s="5">
        <v>603</v>
      </c>
      <c r="U6836" t="s">
        <v>24</v>
      </c>
      <c r="V6836" s="5">
        <f>IFERROR(VALUE(TRIM(TelcoData2[[#This Row],[TotalCharges]])),"")</f>
        <v>603</v>
      </c>
      <c r="W6836">
        <f>IF(TelcoData2[[#This Row],[Churn]]="Yes",1,0)</f>
        <v>0</v>
      </c>
      <c r="X6836" t="str">
        <f>IF(TelcoData2[[#This Row],[tenure]]&lt;=12,"0-12 Months",
IF(TelcoData2[[#This Row],[tenure]]&lt;=24,"13-24 Months",
IF(TelcoData2[[#This Row],[tenure]]&lt;=36,"25-36 Months",
IF(TelcoData2[[#This Row],[tenure]]&lt;=48,"37-48 Months",
IF(TelcoData2[[#This Row],[tenure]]&lt;=60,"49-60 Months",
"61-72 Months")))))</f>
        <v>13-24 Months</v>
      </c>
    </row>
    <row r="6837" spans="1:24" x14ac:dyDescent="0.3">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s="5">
        <v>5798.3</v>
      </c>
      <c r="U6837" t="s">
        <v>24</v>
      </c>
      <c r="V6837" s="5">
        <f>IFERROR(VALUE(TRIM(TelcoData2[[#This Row],[TotalCharges]])),"")</f>
        <v>5798.3</v>
      </c>
      <c r="W6837">
        <f>IF(TelcoData2[[#This Row],[Churn]]="Yes",1,0)</f>
        <v>0</v>
      </c>
      <c r="X6837" t="str">
        <f>IF(TelcoData2[[#This Row],[tenure]]&lt;=12,"0-12 Months",
IF(TelcoData2[[#This Row],[tenure]]&lt;=24,"13-24 Months",
IF(TelcoData2[[#This Row],[tenure]]&lt;=36,"25-36 Months",
IF(TelcoData2[[#This Row],[tenure]]&lt;=48,"37-48 Months",
IF(TelcoData2[[#This Row],[tenure]]&lt;=60,"49-60 Months",
"61-72 Months")))))</f>
        <v>61-72 Months</v>
      </c>
    </row>
    <row r="6838" spans="1:24" x14ac:dyDescent="0.3">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s="5">
        <v>519.15</v>
      </c>
      <c r="U6838" t="s">
        <v>23</v>
      </c>
      <c r="V6838" s="5">
        <f>IFERROR(VALUE(TRIM(TelcoData2[[#This Row],[TotalCharges]])),"")</f>
        <v>519.15</v>
      </c>
      <c r="W6838">
        <f>IF(TelcoData2[[#This Row],[Churn]]="Yes",1,0)</f>
        <v>1</v>
      </c>
      <c r="X6838" t="str">
        <f>IF(TelcoData2[[#This Row],[tenure]]&lt;=12,"0-12 Months",
IF(TelcoData2[[#This Row],[tenure]]&lt;=24,"13-24 Months",
IF(TelcoData2[[#This Row],[tenure]]&lt;=36,"25-36 Months",
IF(TelcoData2[[#This Row],[tenure]]&lt;=48,"37-48 Months",
IF(TelcoData2[[#This Row],[tenure]]&lt;=60,"49-60 Months",
"61-72 Months")))))</f>
        <v>0-12 Months</v>
      </c>
    </row>
    <row r="6839" spans="1:24" x14ac:dyDescent="0.3">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s="5">
        <v>497.6</v>
      </c>
      <c r="U6839" t="s">
        <v>24</v>
      </c>
      <c r="V6839" s="5">
        <f>IFERROR(VALUE(TRIM(TelcoData2[[#This Row],[TotalCharges]])),"")</f>
        <v>497.6</v>
      </c>
      <c r="W6839">
        <f>IF(TelcoData2[[#This Row],[Churn]]="Yes",1,0)</f>
        <v>0</v>
      </c>
      <c r="X6839" t="str">
        <f>IF(TelcoData2[[#This Row],[tenure]]&lt;=12,"0-12 Months",
IF(TelcoData2[[#This Row],[tenure]]&lt;=24,"13-24 Months",
IF(TelcoData2[[#This Row],[tenure]]&lt;=36,"25-36 Months",
IF(TelcoData2[[#This Row],[tenure]]&lt;=48,"37-48 Months",
IF(TelcoData2[[#This Row],[tenure]]&lt;=60,"49-60 Months",
"61-72 Months")))))</f>
        <v>0-12 Months</v>
      </c>
    </row>
    <row r="6840" spans="1:24" x14ac:dyDescent="0.3">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s="5">
        <v>1301.7</v>
      </c>
      <c r="U6840" t="s">
        <v>23</v>
      </c>
      <c r="V6840" s="5">
        <f>IFERROR(VALUE(TRIM(TelcoData2[[#This Row],[TotalCharges]])),"")</f>
        <v>1301.7</v>
      </c>
      <c r="W6840">
        <f>IF(TelcoData2[[#This Row],[Churn]]="Yes",1,0)</f>
        <v>1</v>
      </c>
      <c r="X6840" t="str">
        <f>IF(TelcoData2[[#This Row],[tenure]]&lt;=12,"0-12 Months",
IF(TelcoData2[[#This Row],[tenure]]&lt;=24,"13-24 Months",
IF(TelcoData2[[#This Row],[tenure]]&lt;=36,"25-36 Months",
IF(TelcoData2[[#This Row],[tenure]]&lt;=48,"37-48 Months",
IF(TelcoData2[[#This Row],[tenure]]&lt;=60,"49-60 Months",
"61-72 Months")))))</f>
        <v>13-24 Months</v>
      </c>
    </row>
    <row r="6841" spans="1:24" x14ac:dyDescent="0.3">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s="5">
        <v>1129.75</v>
      </c>
      <c r="U6841" t="s">
        <v>23</v>
      </c>
      <c r="V6841" s="5">
        <f>IFERROR(VALUE(TRIM(TelcoData2[[#This Row],[TotalCharges]])),"")</f>
        <v>1129.75</v>
      </c>
      <c r="W6841">
        <f>IF(TelcoData2[[#This Row],[Churn]]="Yes",1,0)</f>
        <v>1</v>
      </c>
      <c r="X6841" t="str">
        <f>IF(TelcoData2[[#This Row],[tenure]]&lt;=12,"0-12 Months",
IF(TelcoData2[[#This Row],[tenure]]&lt;=24,"13-24 Months",
IF(TelcoData2[[#This Row],[tenure]]&lt;=36,"25-36 Months",
IF(TelcoData2[[#This Row],[tenure]]&lt;=48,"37-48 Months",
IF(TelcoData2[[#This Row],[tenure]]&lt;=60,"49-60 Months",
"61-72 Months")))))</f>
        <v>0-12 Months</v>
      </c>
    </row>
    <row r="6842" spans="1:24" x14ac:dyDescent="0.3">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s="5">
        <v>19.3</v>
      </c>
      <c r="U6842" t="s">
        <v>24</v>
      </c>
      <c r="V6842" s="5">
        <f>IFERROR(VALUE(TRIM(TelcoData2[[#This Row],[TotalCharges]])),"")</f>
        <v>19.3</v>
      </c>
      <c r="W6842">
        <f>IF(TelcoData2[[#This Row],[Churn]]="Yes",1,0)</f>
        <v>0</v>
      </c>
      <c r="X6842" t="str">
        <f>IF(TelcoData2[[#This Row],[tenure]]&lt;=12,"0-12 Months",
IF(TelcoData2[[#This Row],[tenure]]&lt;=24,"13-24 Months",
IF(TelcoData2[[#This Row],[tenure]]&lt;=36,"25-36 Months",
IF(TelcoData2[[#This Row],[tenure]]&lt;=48,"37-48 Months",
IF(TelcoData2[[#This Row],[tenure]]&lt;=60,"49-60 Months",
"61-72 Months")))))</f>
        <v>0-12 Months</v>
      </c>
    </row>
    <row r="6843" spans="1:24" x14ac:dyDescent="0.3">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s="5">
        <v>266.95</v>
      </c>
      <c r="U6843" t="s">
        <v>24</v>
      </c>
      <c r="V6843" s="5">
        <f>IFERROR(VALUE(TRIM(TelcoData2[[#This Row],[TotalCharges]])),"")</f>
        <v>266.95</v>
      </c>
      <c r="W6843">
        <f>IF(TelcoData2[[#This Row],[Churn]]="Yes",1,0)</f>
        <v>0</v>
      </c>
      <c r="X6843" t="str">
        <f>IF(TelcoData2[[#This Row],[tenure]]&lt;=12,"0-12 Months",
IF(TelcoData2[[#This Row],[tenure]]&lt;=24,"13-24 Months",
IF(TelcoData2[[#This Row],[tenure]]&lt;=36,"25-36 Months",
IF(TelcoData2[[#This Row],[tenure]]&lt;=48,"37-48 Months",
IF(TelcoData2[[#This Row],[tenure]]&lt;=60,"49-60 Months",
"61-72 Months")))))</f>
        <v>0-12 Months</v>
      </c>
    </row>
    <row r="6844" spans="1:24" x14ac:dyDescent="0.3">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s="5">
        <v>257</v>
      </c>
      <c r="U6844" t="s">
        <v>24</v>
      </c>
      <c r="V6844" s="5">
        <f>IFERROR(VALUE(TRIM(TelcoData2[[#This Row],[TotalCharges]])),"")</f>
        <v>257</v>
      </c>
      <c r="W6844">
        <f>IF(TelcoData2[[#This Row],[Churn]]="Yes",1,0)</f>
        <v>0</v>
      </c>
      <c r="X6844" t="str">
        <f>IF(TelcoData2[[#This Row],[tenure]]&lt;=12,"0-12 Months",
IF(TelcoData2[[#This Row],[tenure]]&lt;=24,"13-24 Months",
IF(TelcoData2[[#This Row],[tenure]]&lt;=36,"25-36 Months",
IF(TelcoData2[[#This Row],[tenure]]&lt;=48,"37-48 Months",
IF(TelcoData2[[#This Row],[tenure]]&lt;=60,"49-60 Months",
"61-72 Months")))))</f>
        <v>13-24 Months</v>
      </c>
    </row>
    <row r="6845" spans="1:24" x14ac:dyDescent="0.3">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s="5">
        <v>865.8</v>
      </c>
      <c r="U6845" t="s">
        <v>23</v>
      </c>
      <c r="V6845" s="5">
        <f>IFERROR(VALUE(TRIM(TelcoData2[[#This Row],[TotalCharges]])),"")</f>
        <v>865.8</v>
      </c>
      <c r="W6845">
        <f>IF(TelcoData2[[#This Row],[Churn]]="Yes",1,0)</f>
        <v>1</v>
      </c>
      <c r="X6845" t="str">
        <f>IF(TelcoData2[[#This Row],[tenure]]&lt;=12,"0-12 Months",
IF(TelcoData2[[#This Row],[tenure]]&lt;=24,"13-24 Months",
IF(TelcoData2[[#This Row],[tenure]]&lt;=36,"25-36 Months",
IF(TelcoData2[[#This Row],[tenure]]&lt;=48,"37-48 Months",
IF(TelcoData2[[#This Row],[tenure]]&lt;=60,"49-60 Months",
"61-72 Months")))))</f>
        <v>0-12 Months</v>
      </c>
    </row>
    <row r="6846" spans="1:24" x14ac:dyDescent="0.3">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s="5">
        <v>2623.65</v>
      </c>
      <c r="U6846" t="s">
        <v>24</v>
      </c>
      <c r="V6846" s="5">
        <f>IFERROR(VALUE(TRIM(TelcoData2[[#This Row],[TotalCharges]])),"")</f>
        <v>2623.65</v>
      </c>
      <c r="W6846">
        <f>IF(TelcoData2[[#This Row],[Churn]]="Yes",1,0)</f>
        <v>0</v>
      </c>
      <c r="X6846" t="str">
        <f>IF(TelcoData2[[#This Row],[tenure]]&lt;=12,"0-12 Months",
IF(TelcoData2[[#This Row],[tenure]]&lt;=24,"13-24 Months",
IF(TelcoData2[[#This Row],[tenure]]&lt;=36,"25-36 Months",
IF(TelcoData2[[#This Row],[tenure]]&lt;=48,"37-48 Months",
IF(TelcoData2[[#This Row],[tenure]]&lt;=60,"49-60 Months",
"61-72 Months")))))</f>
        <v>25-36 Months</v>
      </c>
    </row>
    <row r="6847" spans="1:24" x14ac:dyDescent="0.3">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s="5">
        <v>45.85</v>
      </c>
      <c r="U6847" t="s">
        <v>24</v>
      </c>
      <c r="V6847" s="5">
        <f>IFERROR(VALUE(TRIM(TelcoData2[[#This Row],[TotalCharges]])),"")</f>
        <v>45.85</v>
      </c>
      <c r="W6847">
        <f>IF(TelcoData2[[#This Row],[Churn]]="Yes",1,0)</f>
        <v>0</v>
      </c>
      <c r="X6847" t="str">
        <f>IF(TelcoData2[[#This Row],[tenure]]&lt;=12,"0-12 Months",
IF(TelcoData2[[#This Row],[tenure]]&lt;=24,"13-24 Months",
IF(TelcoData2[[#This Row],[tenure]]&lt;=36,"25-36 Months",
IF(TelcoData2[[#This Row],[tenure]]&lt;=48,"37-48 Months",
IF(TelcoData2[[#This Row],[tenure]]&lt;=60,"49-60 Months",
"61-72 Months")))))</f>
        <v>0-12 Months</v>
      </c>
    </row>
    <row r="6848" spans="1:24" x14ac:dyDescent="0.3">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s="5">
        <v>79.55</v>
      </c>
      <c r="U6848" t="s">
        <v>23</v>
      </c>
      <c r="V6848" s="5">
        <f>IFERROR(VALUE(TRIM(TelcoData2[[#This Row],[TotalCharges]])),"")</f>
        <v>79.55</v>
      </c>
      <c r="W6848">
        <f>IF(TelcoData2[[#This Row],[Churn]]="Yes",1,0)</f>
        <v>1</v>
      </c>
      <c r="X6848" t="str">
        <f>IF(TelcoData2[[#This Row],[tenure]]&lt;=12,"0-12 Months",
IF(TelcoData2[[#This Row],[tenure]]&lt;=24,"13-24 Months",
IF(TelcoData2[[#This Row],[tenure]]&lt;=36,"25-36 Months",
IF(TelcoData2[[#This Row],[tenure]]&lt;=48,"37-48 Months",
IF(TelcoData2[[#This Row],[tenure]]&lt;=60,"49-60 Months",
"61-72 Months")))))</f>
        <v>0-12 Months</v>
      </c>
    </row>
    <row r="6849" spans="1:24" x14ac:dyDescent="0.3">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s="5">
        <v>1082.8</v>
      </c>
      <c r="U6849" t="s">
        <v>24</v>
      </c>
      <c r="V6849" s="5">
        <f>IFERROR(VALUE(TRIM(TelcoData2[[#This Row],[TotalCharges]])),"")</f>
        <v>1082.8</v>
      </c>
      <c r="W6849">
        <f>IF(TelcoData2[[#This Row],[Churn]]="Yes",1,0)</f>
        <v>0</v>
      </c>
      <c r="X6849" t="str">
        <f>IF(TelcoData2[[#This Row],[tenure]]&lt;=12,"0-12 Months",
IF(TelcoData2[[#This Row],[tenure]]&lt;=24,"13-24 Months",
IF(TelcoData2[[#This Row],[tenure]]&lt;=36,"25-36 Months",
IF(TelcoData2[[#This Row],[tenure]]&lt;=48,"37-48 Months",
IF(TelcoData2[[#This Row],[tenure]]&lt;=60,"49-60 Months",
"61-72 Months")))))</f>
        <v>13-24 Months</v>
      </c>
    </row>
    <row r="6850" spans="1:24" x14ac:dyDescent="0.3">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s="5">
        <v>147.80000000000001</v>
      </c>
      <c r="U6850" t="s">
        <v>24</v>
      </c>
      <c r="V6850" s="5">
        <f>IFERROR(VALUE(TRIM(TelcoData2[[#This Row],[TotalCharges]])),"")</f>
        <v>147.80000000000001</v>
      </c>
      <c r="W6850">
        <f>IF(TelcoData2[[#This Row],[Churn]]="Yes",1,0)</f>
        <v>0</v>
      </c>
      <c r="X6850" t="str">
        <f>IF(TelcoData2[[#This Row],[tenure]]&lt;=12,"0-12 Months",
IF(TelcoData2[[#This Row],[tenure]]&lt;=24,"13-24 Months",
IF(TelcoData2[[#This Row],[tenure]]&lt;=36,"25-36 Months",
IF(TelcoData2[[#This Row],[tenure]]&lt;=48,"37-48 Months",
IF(TelcoData2[[#This Row],[tenure]]&lt;=60,"49-60 Months",
"61-72 Months")))))</f>
        <v>0-12 Months</v>
      </c>
    </row>
    <row r="6851" spans="1:24" x14ac:dyDescent="0.3">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s="5">
        <v>2570.1999999999998</v>
      </c>
      <c r="U6851" t="s">
        <v>24</v>
      </c>
      <c r="V6851" s="5">
        <f>IFERROR(VALUE(TRIM(TelcoData2[[#This Row],[TotalCharges]])),"")</f>
        <v>2570.1999999999998</v>
      </c>
      <c r="W6851">
        <f>IF(TelcoData2[[#This Row],[Churn]]="Yes",1,0)</f>
        <v>0</v>
      </c>
      <c r="X6851" t="str">
        <f>IF(TelcoData2[[#This Row],[tenure]]&lt;=12,"0-12 Months",
IF(TelcoData2[[#This Row],[tenure]]&lt;=24,"13-24 Months",
IF(TelcoData2[[#This Row],[tenure]]&lt;=36,"25-36 Months",
IF(TelcoData2[[#This Row],[tenure]]&lt;=48,"37-48 Months",
IF(TelcoData2[[#This Row],[tenure]]&lt;=60,"49-60 Months",
"61-72 Months")))))</f>
        <v>25-36 Months</v>
      </c>
    </row>
    <row r="6852" spans="1:24" x14ac:dyDescent="0.3">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s="5">
        <v>4378.8999999999996</v>
      </c>
      <c r="U6852" t="s">
        <v>24</v>
      </c>
      <c r="V6852" s="5">
        <f>IFERROR(VALUE(TRIM(TelcoData2[[#This Row],[TotalCharges]])),"")</f>
        <v>4378.8999999999996</v>
      </c>
      <c r="W6852">
        <f>IF(TelcoData2[[#This Row],[Churn]]="Yes",1,0)</f>
        <v>0</v>
      </c>
      <c r="X6852" t="str">
        <f>IF(TelcoData2[[#This Row],[tenure]]&lt;=12,"0-12 Months",
IF(TelcoData2[[#This Row],[tenure]]&lt;=24,"13-24 Months",
IF(TelcoData2[[#This Row],[tenure]]&lt;=36,"25-36 Months",
IF(TelcoData2[[#This Row],[tenure]]&lt;=48,"37-48 Months",
IF(TelcoData2[[#This Row],[tenure]]&lt;=60,"49-60 Months",
"61-72 Months")))))</f>
        <v>61-72 Months</v>
      </c>
    </row>
    <row r="6853" spans="1:24" x14ac:dyDescent="0.3">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s="5">
        <v>3616.25</v>
      </c>
      <c r="U6853" t="s">
        <v>24</v>
      </c>
      <c r="V6853" s="5">
        <f>IFERROR(VALUE(TRIM(TelcoData2[[#This Row],[TotalCharges]])),"")</f>
        <v>3616.25</v>
      </c>
      <c r="W6853">
        <f>IF(TelcoData2[[#This Row],[Churn]]="Yes",1,0)</f>
        <v>0</v>
      </c>
      <c r="X6853" t="str">
        <f>IF(TelcoData2[[#This Row],[tenure]]&lt;=12,"0-12 Months",
IF(TelcoData2[[#This Row],[tenure]]&lt;=24,"13-24 Months",
IF(TelcoData2[[#This Row],[tenure]]&lt;=36,"25-36 Months",
IF(TelcoData2[[#This Row],[tenure]]&lt;=48,"37-48 Months",
IF(TelcoData2[[#This Row],[tenure]]&lt;=60,"49-60 Months",
"61-72 Months")))))</f>
        <v>37-48 Months</v>
      </c>
    </row>
    <row r="6854" spans="1:24" x14ac:dyDescent="0.3">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s="5">
        <v>2924.05</v>
      </c>
      <c r="U6854" t="s">
        <v>24</v>
      </c>
      <c r="V6854" s="5">
        <f>IFERROR(VALUE(TRIM(TelcoData2[[#This Row],[TotalCharges]])),"")</f>
        <v>2924.05</v>
      </c>
      <c r="W6854">
        <f>IF(TelcoData2[[#This Row],[Churn]]="Yes",1,0)</f>
        <v>0</v>
      </c>
      <c r="X6854" t="str">
        <f>IF(TelcoData2[[#This Row],[tenure]]&lt;=12,"0-12 Months",
IF(TelcoData2[[#This Row],[tenure]]&lt;=24,"13-24 Months",
IF(TelcoData2[[#This Row],[tenure]]&lt;=36,"25-36 Months",
IF(TelcoData2[[#This Row],[tenure]]&lt;=48,"37-48 Months",
IF(TelcoData2[[#This Row],[tenure]]&lt;=60,"49-60 Months",
"61-72 Months")))))</f>
        <v>37-48 Months</v>
      </c>
    </row>
    <row r="6855" spans="1:24" x14ac:dyDescent="0.3">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s="5">
        <v>6014.85</v>
      </c>
      <c r="U6855" t="s">
        <v>23</v>
      </c>
      <c r="V6855" s="5">
        <f>IFERROR(VALUE(TRIM(TelcoData2[[#This Row],[TotalCharges]])),"")</f>
        <v>6014.85</v>
      </c>
      <c r="W6855">
        <f>IF(TelcoData2[[#This Row],[Churn]]="Yes",1,0)</f>
        <v>1</v>
      </c>
      <c r="X6855" t="str">
        <f>IF(TelcoData2[[#This Row],[tenure]]&lt;=12,"0-12 Months",
IF(TelcoData2[[#This Row],[tenure]]&lt;=24,"13-24 Months",
IF(TelcoData2[[#This Row],[tenure]]&lt;=36,"25-36 Months",
IF(TelcoData2[[#This Row],[tenure]]&lt;=48,"37-48 Months",
IF(TelcoData2[[#This Row],[tenure]]&lt;=60,"49-60 Months",
"61-72 Months")))))</f>
        <v>49-60 Months</v>
      </c>
    </row>
    <row r="6856" spans="1:24" x14ac:dyDescent="0.3">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s="5">
        <v>32.700000000000003</v>
      </c>
      <c r="U6856" t="s">
        <v>24</v>
      </c>
      <c r="V6856" s="5">
        <f>IFERROR(VALUE(TRIM(TelcoData2[[#This Row],[TotalCharges]])),"")</f>
        <v>32.700000000000003</v>
      </c>
      <c r="W6856">
        <f>IF(TelcoData2[[#This Row],[Churn]]="Yes",1,0)</f>
        <v>0</v>
      </c>
      <c r="X6856" t="str">
        <f>IF(TelcoData2[[#This Row],[tenure]]&lt;=12,"0-12 Months",
IF(TelcoData2[[#This Row],[tenure]]&lt;=24,"13-24 Months",
IF(TelcoData2[[#This Row],[tenure]]&lt;=36,"25-36 Months",
IF(TelcoData2[[#This Row],[tenure]]&lt;=48,"37-48 Months",
IF(TelcoData2[[#This Row],[tenure]]&lt;=60,"49-60 Months",
"61-72 Months")))))</f>
        <v>0-12 Months</v>
      </c>
    </row>
    <row r="6857" spans="1:24" x14ac:dyDescent="0.3">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s="5">
        <v>2882.25</v>
      </c>
      <c r="U6857" t="s">
        <v>24</v>
      </c>
      <c r="V6857" s="5">
        <f>IFERROR(VALUE(TRIM(TelcoData2[[#This Row],[TotalCharges]])),"")</f>
        <v>2882.25</v>
      </c>
      <c r="W6857">
        <f>IF(TelcoData2[[#This Row],[Churn]]="Yes",1,0)</f>
        <v>0</v>
      </c>
      <c r="X6857" t="str">
        <f>IF(TelcoData2[[#This Row],[tenure]]&lt;=12,"0-12 Months",
IF(TelcoData2[[#This Row],[tenure]]&lt;=24,"13-24 Months",
IF(TelcoData2[[#This Row],[tenure]]&lt;=36,"25-36 Months",
IF(TelcoData2[[#This Row],[tenure]]&lt;=48,"37-48 Months",
IF(TelcoData2[[#This Row],[tenure]]&lt;=60,"49-60 Months",
"61-72 Months")))))</f>
        <v>37-48 Months</v>
      </c>
    </row>
    <row r="6858" spans="1:24" x14ac:dyDescent="0.3">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s="5">
        <v>1509.9</v>
      </c>
      <c r="U6858" t="s">
        <v>24</v>
      </c>
      <c r="V6858" s="5">
        <f>IFERROR(VALUE(TRIM(TelcoData2[[#This Row],[TotalCharges]])),"")</f>
        <v>1509.9</v>
      </c>
      <c r="W6858">
        <f>IF(TelcoData2[[#This Row],[Churn]]="Yes",1,0)</f>
        <v>0</v>
      </c>
      <c r="X6858" t="str">
        <f>IF(TelcoData2[[#This Row],[tenure]]&lt;=12,"0-12 Months",
IF(TelcoData2[[#This Row],[tenure]]&lt;=24,"13-24 Months",
IF(TelcoData2[[#This Row],[tenure]]&lt;=36,"25-36 Months",
IF(TelcoData2[[#This Row],[tenure]]&lt;=48,"37-48 Months",
IF(TelcoData2[[#This Row],[tenure]]&lt;=60,"49-60 Months",
"61-72 Months")))))</f>
        <v>49-60 Months</v>
      </c>
    </row>
    <row r="6859" spans="1:24" x14ac:dyDescent="0.3">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s="5">
        <v>5305.05</v>
      </c>
      <c r="U6859" t="s">
        <v>24</v>
      </c>
      <c r="V6859" s="5">
        <f>IFERROR(VALUE(TRIM(TelcoData2[[#This Row],[TotalCharges]])),"")</f>
        <v>5305.05</v>
      </c>
      <c r="W6859">
        <f>IF(TelcoData2[[#This Row],[Churn]]="Yes",1,0)</f>
        <v>0</v>
      </c>
      <c r="X6859" t="str">
        <f>IF(TelcoData2[[#This Row],[tenure]]&lt;=12,"0-12 Months",
IF(TelcoData2[[#This Row],[tenure]]&lt;=24,"13-24 Months",
IF(TelcoData2[[#This Row],[tenure]]&lt;=36,"25-36 Months",
IF(TelcoData2[[#This Row],[tenure]]&lt;=48,"37-48 Months",
IF(TelcoData2[[#This Row],[tenure]]&lt;=60,"49-60 Months",
"61-72 Months")))))</f>
        <v>49-60 Months</v>
      </c>
    </row>
    <row r="6860" spans="1:24" x14ac:dyDescent="0.3">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s="5">
        <v>2368.4</v>
      </c>
      <c r="U6860" t="s">
        <v>23</v>
      </c>
      <c r="V6860" s="5">
        <f>IFERROR(VALUE(TRIM(TelcoData2[[#This Row],[TotalCharges]])),"")</f>
        <v>2368.4</v>
      </c>
      <c r="W6860">
        <f>IF(TelcoData2[[#This Row],[Churn]]="Yes",1,0)</f>
        <v>1</v>
      </c>
      <c r="X6860" t="str">
        <f>IF(TelcoData2[[#This Row],[tenure]]&lt;=12,"0-12 Months",
IF(TelcoData2[[#This Row],[tenure]]&lt;=24,"13-24 Months",
IF(TelcoData2[[#This Row],[tenure]]&lt;=36,"25-36 Months",
IF(TelcoData2[[#This Row],[tenure]]&lt;=48,"37-48 Months",
IF(TelcoData2[[#This Row],[tenure]]&lt;=60,"49-60 Months",
"61-72 Months")))))</f>
        <v>25-36 Months</v>
      </c>
    </row>
    <row r="6861" spans="1:24" x14ac:dyDescent="0.3">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s="5">
        <v>7985.9</v>
      </c>
      <c r="U6861" t="s">
        <v>24</v>
      </c>
      <c r="V6861" s="5">
        <f>IFERROR(VALUE(TRIM(TelcoData2[[#This Row],[TotalCharges]])),"")</f>
        <v>7985.9</v>
      </c>
      <c r="W6861">
        <f>IF(TelcoData2[[#This Row],[Churn]]="Yes",1,0)</f>
        <v>0</v>
      </c>
      <c r="X6861" t="str">
        <f>IF(TelcoData2[[#This Row],[tenure]]&lt;=12,"0-12 Months",
IF(TelcoData2[[#This Row],[tenure]]&lt;=24,"13-24 Months",
IF(TelcoData2[[#This Row],[tenure]]&lt;=36,"25-36 Months",
IF(TelcoData2[[#This Row],[tenure]]&lt;=48,"37-48 Months",
IF(TelcoData2[[#This Row],[tenure]]&lt;=60,"49-60 Months",
"61-72 Months")))))</f>
        <v>61-72 Months</v>
      </c>
    </row>
    <row r="6862" spans="1:24" x14ac:dyDescent="0.3">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s="5">
        <v>3545.35</v>
      </c>
      <c r="U6862" t="s">
        <v>23</v>
      </c>
      <c r="V6862" s="5">
        <f>IFERROR(VALUE(TRIM(TelcoData2[[#This Row],[TotalCharges]])),"")</f>
        <v>3545.35</v>
      </c>
      <c r="W6862">
        <f>IF(TelcoData2[[#This Row],[Churn]]="Yes",1,0)</f>
        <v>1</v>
      </c>
      <c r="X6862" t="str">
        <f>IF(TelcoData2[[#This Row],[tenure]]&lt;=12,"0-12 Months",
IF(TelcoData2[[#This Row],[tenure]]&lt;=24,"13-24 Months",
IF(TelcoData2[[#This Row],[tenure]]&lt;=36,"25-36 Months",
IF(TelcoData2[[#This Row],[tenure]]&lt;=48,"37-48 Months",
IF(TelcoData2[[#This Row],[tenure]]&lt;=60,"49-60 Months",
"61-72 Months")))))</f>
        <v>37-48 Months</v>
      </c>
    </row>
    <row r="6863" spans="1:24" x14ac:dyDescent="0.3">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s="5">
        <v>1301</v>
      </c>
      <c r="U6863" t="s">
        <v>23</v>
      </c>
      <c r="V6863" s="5">
        <f>IFERROR(VALUE(TRIM(TelcoData2[[#This Row],[TotalCharges]])),"")</f>
        <v>1301</v>
      </c>
      <c r="W6863">
        <f>IF(TelcoData2[[#This Row],[Churn]]="Yes",1,0)</f>
        <v>1</v>
      </c>
      <c r="X6863" t="str">
        <f>IF(TelcoData2[[#This Row],[tenure]]&lt;=12,"0-12 Months",
IF(TelcoData2[[#This Row],[tenure]]&lt;=24,"13-24 Months",
IF(TelcoData2[[#This Row],[tenure]]&lt;=36,"25-36 Months",
IF(TelcoData2[[#This Row],[tenure]]&lt;=48,"37-48 Months",
IF(TelcoData2[[#This Row],[tenure]]&lt;=60,"49-60 Months",
"61-72 Months")))))</f>
        <v>13-24 Months</v>
      </c>
    </row>
    <row r="6864" spans="1:24" x14ac:dyDescent="0.3">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s="5">
        <v>372.45</v>
      </c>
      <c r="U6864" t="s">
        <v>23</v>
      </c>
      <c r="V6864" s="5">
        <f>IFERROR(VALUE(TRIM(TelcoData2[[#This Row],[TotalCharges]])),"")</f>
        <v>372.45</v>
      </c>
      <c r="W6864">
        <f>IF(TelcoData2[[#This Row],[Churn]]="Yes",1,0)</f>
        <v>1</v>
      </c>
      <c r="X6864" t="str">
        <f>IF(TelcoData2[[#This Row],[tenure]]&lt;=12,"0-12 Months",
IF(TelcoData2[[#This Row],[tenure]]&lt;=24,"13-24 Months",
IF(TelcoData2[[#This Row],[tenure]]&lt;=36,"25-36 Months",
IF(TelcoData2[[#This Row],[tenure]]&lt;=48,"37-48 Months",
IF(TelcoData2[[#This Row],[tenure]]&lt;=60,"49-60 Months",
"61-72 Months")))))</f>
        <v>0-12 Months</v>
      </c>
    </row>
    <row r="6865" spans="1:24" x14ac:dyDescent="0.3">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s="5">
        <v>2985.25</v>
      </c>
      <c r="U6865" t="s">
        <v>24</v>
      </c>
      <c r="V6865" s="5">
        <f>IFERROR(VALUE(TRIM(TelcoData2[[#This Row],[TotalCharges]])),"")</f>
        <v>2985.25</v>
      </c>
      <c r="W6865">
        <f>IF(TelcoData2[[#This Row],[Churn]]="Yes",1,0)</f>
        <v>0</v>
      </c>
      <c r="X6865" t="str">
        <f>IF(TelcoData2[[#This Row],[tenure]]&lt;=12,"0-12 Months",
IF(TelcoData2[[#This Row],[tenure]]&lt;=24,"13-24 Months",
IF(TelcoData2[[#This Row],[tenure]]&lt;=36,"25-36 Months",
IF(TelcoData2[[#This Row],[tenure]]&lt;=48,"37-48 Months",
IF(TelcoData2[[#This Row],[tenure]]&lt;=60,"49-60 Months",
"61-72 Months")))))</f>
        <v>37-48 Months</v>
      </c>
    </row>
    <row r="6866" spans="1:24" x14ac:dyDescent="0.3">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s="5">
        <v>77.75</v>
      </c>
      <c r="U6866" t="s">
        <v>23</v>
      </c>
      <c r="V6866" s="5">
        <f>IFERROR(VALUE(TRIM(TelcoData2[[#This Row],[TotalCharges]])),"")</f>
        <v>77.75</v>
      </c>
      <c r="W6866">
        <f>IF(TelcoData2[[#This Row],[Churn]]="Yes",1,0)</f>
        <v>1</v>
      </c>
      <c r="X6866" t="str">
        <f>IF(TelcoData2[[#This Row],[tenure]]&lt;=12,"0-12 Months",
IF(TelcoData2[[#This Row],[tenure]]&lt;=24,"13-24 Months",
IF(TelcoData2[[#This Row],[tenure]]&lt;=36,"25-36 Months",
IF(TelcoData2[[#This Row],[tenure]]&lt;=48,"37-48 Months",
IF(TelcoData2[[#This Row],[tenure]]&lt;=60,"49-60 Months",
"61-72 Months")))))</f>
        <v>0-12 Months</v>
      </c>
    </row>
    <row r="6867" spans="1:24" x14ac:dyDescent="0.3">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s="5">
        <v>564.35</v>
      </c>
      <c r="U6867" t="s">
        <v>24</v>
      </c>
      <c r="V6867" s="5">
        <f>IFERROR(VALUE(TRIM(TelcoData2[[#This Row],[TotalCharges]])),"")</f>
        <v>564.35</v>
      </c>
      <c r="W6867">
        <f>IF(TelcoData2[[#This Row],[Churn]]="Yes",1,0)</f>
        <v>0</v>
      </c>
      <c r="X6867" t="str">
        <f>IF(TelcoData2[[#This Row],[tenure]]&lt;=12,"0-12 Months",
IF(TelcoData2[[#This Row],[tenure]]&lt;=24,"13-24 Months",
IF(TelcoData2[[#This Row],[tenure]]&lt;=36,"25-36 Months",
IF(TelcoData2[[#This Row],[tenure]]&lt;=48,"37-48 Months",
IF(TelcoData2[[#This Row],[tenure]]&lt;=60,"49-60 Months",
"61-72 Months")))))</f>
        <v>0-12 Months</v>
      </c>
    </row>
    <row r="6868" spans="1:24" x14ac:dyDescent="0.3">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s="5">
        <v>95.45</v>
      </c>
      <c r="U6868" t="s">
        <v>23</v>
      </c>
      <c r="V6868" s="5">
        <f>IFERROR(VALUE(TRIM(TelcoData2[[#This Row],[TotalCharges]])),"")</f>
        <v>95.45</v>
      </c>
      <c r="W6868">
        <f>IF(TelcoData2[[#This Row],[Churn]]="Yes",1,0)</f>
        <v>1</v>
      </c>
      <c r="X6868" t="str">
        <f>IF(TelcoData2[[#This Row],[tenure]]&lt;=12,"0-12 Months",
IF(TelcoData2[[#This Row],[tenure]]&lt;=24,"13-24 Months",
IF(TelcoData2[[#This Row],[tenure]]&lt;=36,"25-36 Months",
IF(TelcoData2[[#This Row],[tenure]]&lt;=48,"37-48 Months",
IF(TelcoData2[[#This Row],[tenure]]&lt;=60,"49-60 Months",
"61-72 Months")))))</f>
        <v>0-12 Months</v>
      </c>
    </row>
    <row r="6869" spans="1:24" x14ac:dyDescent="0.3">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s="5">
        <v>1311.75</v>
      </c>
      <c r="U6869" t="s">
        <v>24</v>
      </c>
      <c r="V6869" s="5">
        <f>IFERROR(VALUE(TRIM(TelcoData2[[#This Row],[TotalCharges]])),"")</f>
        <v>1311.75</v>
      </c>
      <c r="W6869">
        <f>IF(TelcoData2[[#This Row],[Churn]]="Yes",1,0)</f>
        <v>0</v>
      </c>
      <c r="X6869" t="str">
        <f>IF(TelcoData2[[#This Row],[tenure]]&lt;=12,"0-12 Months",
IF(TelcoData2[[#This Row],[tenure]]&lt;=24,"13-24 Months",
IF(TelcoData2[[#This Row],[tenure]]&lt;=36,"25-36 Months",
IF(TelcoData2[[#This Row],[tenure]]&lt;=48,"37-48 Months",
IF(TelcoData2[[#This Row],[tenure]]&lt;=60,"49-60 Months",
"61-72 Months")))))</f>
        <v>61-72 Months</v>
      </c>
    </row>
    <row r="6870" spans="1:24" x14ac:dyDescent="0.3">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s="5">
        <v>1135.7</v>
      </c>
      <c r="U6870" t="s">
        <v>23</v>
      </c>
      <c r="V6870" s="5">
        <f>IFERROR(VALUE(TRIM(TelcoData2[[#This Row],[TotalCharges]])),"")</f>
        <v>1135.7</v>
      </c>
      <c r="W6870">
        <f>IF(TelcoData2[[#This Row],[Churn]]="Yes",1,0)</f>
        <v>1</v>
      </c>
      <c r="X6870" t="str">
        <f>IF(TelcoData2[[#This Row],[tenure]]&lt;=12,"0-12 Months",
IF(TelcoData2[[#This Row],[tenure]]&lt;=24,"13-24 Months",
IF(TelcoData2[[#This Row],[tenure]]&lt;=36,"25-36 Months",
IF(TelcoData2[[#This Row],[tenure]]&lt;=48,"37-48 Months",
IF(TelcoData2[[#This Row],[tenure]]&lt;=60,"49-60 Months",
"61-72 Months")))))</f>
        <v>13-24 Months</v>
      </c>
    </row>
    <row r="6871" spans="1:24" x14ac:dyDescent="0.3">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s="5">
        <v>2319.8000000000002</v>
      </c>
      <c r="U6871" t="s">
        <v>23</v>
      </c>
      <c r="V6871" s="5">
        <f>IFERROR(VALUE(TRIM(TelcoData2[[#This Row],[TotalCharges]])),"")</f>
        <v>2319.8000000000002</v>
      </c>
      <c r="W6871">
        <f>IF(TelcoData2[[#This Row],[Churn]]="Yes",1,0)</f>
        <v>1</v>
      </c>
      <c r="X6871" t="str">
        <f>IF(TelcoData2[[#This Row],[tenure]]&lt;=12,"0-12 Months",
IF(TelcoData2[[#This Row],[tenure]]&lt;=24,"13-24 Months",
IF(TelcoData2[[#This Row],[tenure]]&lt;=36,"25-36 Months",
IF(TelcoData2[[#This Row],[tenure]]&lt;=48,"37-48 Months",
IF(TelcoData2[[#This Row],[tenure]]&lt;=60,"49-60 Months",
"61-72 Months")))))</f>
        <v>37-48 Months</v>
      </c>
    </row>
    <row r="6872" spans="1:24" x14ac:dyDescent="0.3">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s="5">
        <v>3720.35</v>
      </c>
      <c r="U6872" t="s">
        <v>24</v>
      </c>
      <c r="V6872" s="5">
        <f>IFERROR(VALUE(TRIM(TelcoData2[[#This Row],[TotalCharges]])),"")</f>
        <v>3720.35</v>
      </c>
      <c r="W6872">
        <f>IF(TelcoData2[[#This Row],[Churn]]="Yes",1,0)</f>
        <v>0</v>
      </c>
      <c r="X6872" t="str">
        <f>IF(TelcoData2[[#This Row],[tenure]]&lt;=12,"0-12 Months",
IF(TelcoData2[[#This Row],[tenure]]&lt;=24,"13-24 Months",
IF(TelcoData2[[#This Row],[tenure]]&lt;=36,"25-36 Months",
IF(TelcoData2[[#This Row],[tenure]]&lt;=48,"37-48 Months",
IF(TelcoData2[[#This Row],[tenure]]&lt;=60,"49-60 Months",
"61-72 Months")))))</f>
        <v>49-60 Months</v>
      </c>
    </row>
    <row r="6873" spans="1:24" x14ac:dyDescent="0.3">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s="5">
        <v>5025.8</v>
      </c>
      <c r="U6873" t="s">
        <v>24</v>
      </c>
      <c r="V6873" s="5">
        <f>IFERROR(VALUE(TRIM(TelcoData2[[#This Row],[TotalCharges]])),"")</f>
        <v>5025.8</v>
      </c>
      <c r="W6873">
        <f>IF(TelcoData2[[#This Row],[Churn]]="Yes",1,0)</f>
        <v>0</v>
      </c>
      <c r="X6873" t="str">
        <f>IF(TelcoData2[[#This Row],[tenure]]&lt;=12,"0-12 Months",
IF(TelcoData2[[#This Row],[tenure]]&lt;=24,"13-24 Months",
IF(TelcoData2[[#This Row],[tenure]]&lt;=36,"25-36 Months",
IF(TelcoData2[[#This Row],[tenure]]&lt;=48,"37-48 Months",
IF(TelcoData2[[#This Row],[tenure]]&lt;=60,"49-60 Months",
"61-72 Months")))))</f>
        <v>49-60 Months</v>
      </c>
    </row>
    <row r="6874" spans="1:24" x14ac:dyDescent="0.3">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s="5">
        <v>5224.5</v>
      </c>
      <c r="U6874" t="s">
        <v>24</v>
      </c>
      <c r="V6874" s="5">
        <f>IFERROR(VALUE(TRIM(TelcoData2[[#This Row],[TotalCharges]])),"")</f>
        <v>5224.5</v>
      </c>
      <c r="W6874">
        <f>IF(TelcoData2[[#This Row],[Churn]]="Yes",1,0)</f>
        <v>0</v>
      </c>
      <c r="X6874" t="str">
        <f>IF(TelcoData2[[#This Row],[tenure]]&lt;=12,"0-12 Months",
IF(TelcoData2[[#This Row],[tenure]]&lt;=24,"13-24 Months",
IF(TelcoData2[[#This Row],[tenure]]&lt;=36,"25-36 Months",
IF(TelcoData2[[#This Row],[tenure]]&lt;=48,"37-48 Months",
IF(TelcoData2[[#This Row],[tenure]]&lt;=60,"49-60 Months",
"61-72 Months")))))</f>
        <v>61-72 Months</v>
      </c>
    </row>
    <row r="6875" spans="1:24" x14ac:dyDescent="0.3">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s="5">
        <v>6185.8</v>
      </c>
      <c r="U6875" t="s">
        <v>24</v>
      </c>
      <c r="V6875" s="5">
        <f>IFERROR(VALUE(TRIM(TelcoData2[[#This Row],[TotalCharges]])),"")</f>
        <v>6185.8</v>
      </c>
      <c r="W6875">
        <f>IF(TelcoData2[[#This Row],[Churn]]="Yes",1,0)</f>
        <v>0</v>
      </c>
      <c r="X6875" t="str">
        <f>IF(TelcoData2[[#This Row],[tenure]]&lt;=12,"0-12 Months",
IF(TelcoData2[[#This Row],[tenure]]&lt;=24,"13-24 Months",
IF(TelcoData2[[#This Row],[tenure]]&lt;=36,"25-36 Months",
IF(TelcoData2[[#This Row],[tenure]]&lt;=48,"37-48 Months",
IF(TelcoData2[[#This Row],[tenure]]&lt;=60,"49-60 Months",
"61-72 Months")))))</f>
        <v>61-72 Months</v>
      </c>
    </row>
    <row r="6876" spans="1:24" x14ac:dyDescent="0.3">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s="5">
        <v>1498.55</v>
      </c>
      <c r="U6876" t="s">
        <v>24</v>
      </c>
      <c r="V6876" s="5">
        <f>IFERROR(VALUE(TRIM(TelcoData2[[#This Row],[TotalCharges]])),"")</f>
        <v>1498.55</v>
      </c>
      <c r="W6876">
        <f>IF(TelcoData2[[#This Row],[Churn]]="Yes",1,0)</f>
        <v>0</v>
      </c>
      <c r="X6876" t="str">
        <f>IF(TelcoData2[[#This Row],[tenure]]&lt;=12,"0-12 Months",
IF(TelcoData2[[#This Row],[tenure]]&lt;=24,"13-24 Months",
IF(TelcoData2[[#This Row],[tenure]]&lt;=36,"25-36 Months",
IF(TelcoData2[[#This Row],[tenure]]&lt;=48,"37-48 Months",
IF(TelcoData2[[#This Row],[tenure]]&lt;=60,"49-60 Months",
"61-72 Months")))))</f>
        <v>25-36 Months</v>
      </c>
    </row>
    <row r="6877" spans="1:24" x14ac:dyDescent="0.3">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s="5">
        <v>1208.5999999999999</v>
      </c>
      <c r="U6877" t="s">
        <v>24</v>
      </c>
      <c r="V6877" s="5">
        <f>IFERROR(VALUE(TRIM(TelcoData2[[#This Row],[TotalCharges]])),"")</f>
        <v>1208.5999999999999</v>
      </c>
      <c r="W6877">
        <f>IF(TelcoData2[[#This Row],[Churn]]="Yes",1,0)</f>
        <v>0</v>
      </c>
      <c r="X6877" t="str">
        <f>IF(TelcoData2[[#This Row],[tenure]]&lt;=12,"0-12 Months",
IF(TelcoData2[[#This Row],[tenure]]&lt;=24,"13-24 Months",
IF(TelcoData2[[#This Row],[tenure]]&lt;=36,"25-36 Months",
IF(TelcoData2[[#This Row],[tenure]]&lt;=48,"37-48 Months",
IF(TelcoData2[[#This Row],[tenure]]&lt;=60,"49-60 Months",
"61-72 Months")))))</f>
        <v>61-72 Months</v>
      </c>
    </row>
    <row r="6878" spans="1:24" x14ac:dyDescent="0.3">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s="5">
        <v>6613.65</v>
      </c>
      <c r="U6878" t="s">
        <v>24</v>
      </c>
      <c r="V6878" s="5">
        <f>IFERROR(VALUE(TRIM(TelcoData2[[#This Row],[TotalCharges]])),"")</f>
        <v>6613.65</v>
      </c>
      <c r="W6878">
        <f>IF(TelcoData2[[#This Row],[Churn]]="Yes",1,0)</f>
        <v>0</v>
      </c>
      <c r="X6878" t="str">
        <f>IF(TelcoData2[[#This Row],[tenure]]&lt;=12,"0-12 Months",
IF(TelcoData2[[#This Row],[tenure]]&lt;=24,"13-24 Months",
IF(TelcoData2[[#This Row],[tenure]]&lt;=36,"25-36 Months",
IF(TelcoData2[[#This Row],[tenure]]&lt;=48,"37-48 Months",
IF(TelcoData2[[#This Row],[tenure]]&lt;=60,"49-60 Months",
"61-72 Months")))))</f>
        <v>61-72 Months</v>
      </c>
    </row>
    <row r="6879" spans="1:24" x14ac:dyDescent="0.3">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s="5">
        <v>69.7</v>
      </c>
      <c r="U6879" t="s">
        <v>23</v>
      </c>
      <c r="V6879" s="5">
        <f>IFERROR(VALUE(TRIM(TelcoData2[[#This Row],[TotalCharges]])),"")</f>
        <v>69.7</v>
      </c>
      <c r="W6879">
        <f>IF(TelcoData2[[#This Row],[Churn]]="Yes",1,0)</f>
        <v>1</v>
      </c>
      <c r="X6879" t="str">
        <f>IF(TelcoData2[[#This Row],[tenure]]&lt;=12,"0-12 Months",
IF(TelcoData2[[#This Row],[tenure]]&lt;=24,"13-24 Months",
IF(TelcoData2[[#This Row],[tenure]]&lt;=36,"25-36 Months",
IF(TelcoData2[[#This Row],[tenure]]&lt;=48,"37-48 Months",
IF(TelcoData2[[#This Row],[tenure]]&lt;=60,"49-60 Months",
"61-72 Months")))))</f>
        <v>0-12 Months</v>
      </c>
    </row>
    <row r="6880" spans="1:24" x14ac:dyDescent="0.3">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s="5">
        <v>573.29999999999995</v>
      </c>
      <c r="U6880" t="s">
        <v>23</v>
      </c>
      <c r="V6880" s="5">
        <f>IFERROR(VALUE(TRIM(TelcoData2[[#This Row],[TotalCharges]])),"")</f>
        <v>573.29999999999995</v>
      </c>
      <c r="W6880">
        <f>IF(TelcoData2[[#This Row],[Churn]]="Yes",1,0)</f>
        <v>1</v>
      </c>
      <c r="X6880" t="str">
        <f>IF(TelcoData2[[#This Row],[tenure]]&lt;=12,"0-12 Months",
IF(TelcoData2[[#This Row],[tenure]]&lt;=24,"13-24 Months",
IF(TelcoData2[[#This Row],[tenure]]&lt;=36,"25-36 Months",
IF(TelcoData2[[#This Row],[tenure]]&lt;=48,"37-48 Months",
IF(TelcoData2[[#This Row],[tenure]]&lt;=60,"49-60 Months",
"61-72 Months")))))</f>
        <v>0-12 Months</v>
      </c>
    </row>
    <row r="6881" spans="1:24" x14ac:dyDescent="0.3">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s="5">
        <v>1818.9</v>
      </c>
      <c r="U6881" t="s">
        <v>24</v>
      </c>
      <c r="V6881" s="5">
        <f>IFERROR(VALUE(TRIM(TelcoData2[[#This Row],[TotalCharges]])),"")</f>
        <v>1818.9</v>
      </c>
      <c r="W6881">
        <f>IF(TelcoData2[[#This Row],[Churn]]="Yes",1,0)</f>
        <v>0</v>
      </c>
      <c r="X6881" t="str">
        <f>IF(TelcoData2[[#This Row],[tenure]]&lt;=12,"0-12 Months",
IF(TelcoData2[[#This Row],[tenure]]&lt;=24,"13-24 Months",
IF(TelcoData2[[#This Row],[tenure]]&lt;=36,"25-36 Months",
IF(TelcoData2[[#This Row],[tenure]]&lt;=48,"37-48 Months",
IF(TelcoData2[[#This Row],[tenure]]&lt;=60,"49-60 Months",
"61-72 Months")))))</f>
        <v>13-24 Months</v>
      </c>
    </row>
    <row r="6882" spans="1:24" x14ac:dyDescent="0.3">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s="5">
        <v>1787.35</v>
      </c>
      <c r="U6882" t="s">
        <v>24</v>
      </c>
      <c r="V6882" s="5">
        <f>IFERROR(VALUE(TRIM(TelcoData2[[#This Row],[TotalCharges]])),"")</f>
        <v>1787.35</v>
      </c>
      <c r="W6882">
        <f>IF(TelcoData2[[#This Row],[Churn]]="Yes",1,0)</f>
        <v>0</v>
      </c>
      <c r="X6882" t="str">
        <f>IF(TelcoData2[[#This Row],[tenure]]&lt;=12,"0-12 Months",
IF(TelcoData2[[#This Row],[tenure]]&lt;=24,"13-24 Months",
IF(TelcoData2[[#This Row],[tenure]]&lt;=36,"25-36 Months",
IF(TelcoData2[[#This Row],[tenure]]&lt;=48,"37-48 Months",
IF(TelcoData2[[#This Row],[tenure]]&lt;=60,"49-60 Months",
"61-72 Months")))))</f>
        <v>61-72 Months</v>
      </c>
    </row>
    <row r="6883" spans="1:24" x14ac:dyDescent="0.3">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s="5">
        <v>1051.05</v>
      </c>
      <c r="U6883" t="s">
        <v>24</v>
      </c>
      <c r="V6883" s="5">
        <f>IFERROR(VALUE(TRIM(TelcoData2[[#This Row],[TotalCharges]])),"")</f>
        <v>1051.05</v>
      </c>
      <c r="W6883">
        <f>IF(TelcoData2[[#This Row],[Churn]]="Yes",1,0)</f>
        <v>0</v>
      </c>
      <c r="X6883" t="str">
        <f>IF(TelcoData2[[#This Row],[tenure]]&lt;=12,"0-12 Months",
IF(TelcoData2[[#This Row],[tenure]]&lt;=24,"13-24 Months",
IF(TelcoData2[[#This Row],[tenure]]&lt;=36,"25-36 Months",
IF(TelcoData2[[#This Row],[tenure]]&lt;=48,"37-48 Months",
IF(TelcoData2[[#This Row],[tenure]]&lt;=60,"49-60 Months",
"61-72 Months")))))</f>
        <v>25-36 Months</v>
      </c>
    </row>
    <row r="6884" spans="1:24" x14ac:dyDescent="0.3">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s="5">
        <v>7181.25</v>
      </c>
      <c r="U6884" t="s">
        <v>24</v>
      </c>
      <c r="V6884" s="5">
        <f>IFERROR(VALUE(TRIM(TelcoData2[[#This Row],[TotalCharges]])),"")</f>
        <v>7181.25</v>
      </c>
      <c r="W6884">
        <f>IF(TelcoData2[[#This Row],[Churn]]="Yes",1,0)</f>
        <v>0</v>
      </c>
      <c r="X6884" t="str">
        <f>IF(TelcoData2[[#This Row],[tenure]]&lt;=12,"0-12 Months",
IF(TelcoData2[[#This Row],[tenure]]&lt;=24,"13-24 Months",
IF(TelcoData2[[#This Row],[tenure]]&lt;=36,"25-36 Months",
IF(TelcoData2[[#This Row],[tenure]]&lt;=48,"37-48 Months",
IF(TelcoData2[[#This Row],[tenure]]&lt;=60,"49-60 Months",
"61-72 Months")))))</f>
        <v>61-72 Months</v>
      </c>
    </row>
    <row r="6885" spans="1:24" x14ac:dyDescent="0.3">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s="5">
        <v>3688.6</v>
      </c>
      <c r="U6885" t="s">
        <v>24</v>
      </c>
      <c r="V6885" s="5">
        <f>IFERROR(VALUE(TRIM(TelcoData2[[#This Row],[TotalCharges]])),"")</f>
        <v>3688.6</v>
      </c>
      <c r="W6885">
        <f>IF(TelcoData2[[#This Row],[Churn]]="Yes",1,0)</f>
        <v>0</v>
      </c>
      <c r="X6885" t="str">
        <f>IF(TelcoData2[[#This Row],[tenure]]&lt;=12,"0-12 Months",
IF(TelcoData2[[#This Row],[tenure]]&lt;=24,"13-24 Months",
IF(TelcoData2[[#This Row],[tenure]]&lt;=36,"25-36 Months",
IF(TelcoData2[[#This Row],[tenure]]&lt;=48,"37-48 Months",
IF(TelcoData2[[#This Row],[tenure]]&lt;=60,"49-60 Months",
"61-72 Months")))))</f>
        <v>25-36 Months</v>
      </c>
    </row>
    <row r="6886" spans="1:24" x14ac:dyDescent="0.3">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s="5">
        <v>99.75</v>
      </c>
      <c r="U6886" t="s">
        <v>23</v>
      </c>
      <c r="V6886" s="5">
        <f>IFERROR(VALUE(TRIM(TelcoData2[[#This Row],[TotalCharges]])),"")</f>
        <v>99.75</v>
      </c>
      <c r="W6886">
        <f>IF(TelcoData2[[#This Row],[Churn]]="Yes",1,0)</f>
        <v>1</v>
      </c>
      <c r="X6886" t="str">
        <f>IF(TelcoData2[[#This Row],[tenure]]&lt;=12,"0-12 Months",
IF(TelcoData2[[#This Row],[tenure]]&lt;=24,"13-24 Months",
IF(TelcoData2[[#This Row],[tenure]]&lt;=36,"25-36 Months",
IF(TelcoData2[[#This Row],[tenure]]&lt;=48,"37-48 Months",
IF(TelcoData2[[#This Row],[tenure]]&lt;=60,"49-60 Months",
"61-72 Months")))))</f>
        <v>0-12 Months</v>
      </c>
    </row>
    <row r="6887" spans="1:24" x14ac:dyDescent="0.3">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s="5">
        <v>871.4</v>
      </c>
      <c r="U6887" t="s">
        <v>23</v>
      </c>
      <c r="V6887" s="5">
        <f>IFERROR(VALUE(TRIM(TelcoData2[[#This Row],[TotalCharges]])),"")</f>
        <v>871.4</v>
      </c>
      <c r="W6887">
        <f>IF(TelcoData2[[#This Row],[Churn]]="Yes",1,0)</f>
        <v>1</v>
      </c>
      <c r="X6887" t="str">
        <f>IF(TelcoData2[[#This Row],[tenure]]&lt;=12,"0-12 Months",
IF(TelcoData2[[#This Row],[tenure]]&lt;=24,"13-24 Months",
IF(TelcoData2[[#This Row],[tenure]]&lt;=36,"25-36 Months",
IF(TelcoData2[[#This Row],[tenure]]&lt;=48,"37-48 Months",
IF(TelcoData2[[#This Row],[tenure]]&lt;=60,"49-60 Months",
"61-72 Months")))))</f>
        <v>0-12 Months</v>
      </c>
    </row>
    <row r="6888" spans="1:24" x14ac:dyDescent="0.3">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s="5">
        <v>780.5</v>
      </c>
      <c r="U6888" t="s">
        <v>23</v>
      </c>
      <c r="V6888" s="5">
        <f>IFERROR(VALUE(TRIM(TelcoData2[[#This Row],[TotalCharges]])),"")</f>
        <v>780.5</v>
      </c>
      <c r="W6888">
        <f>IF(TelcoData2[[#This Row],[Churn]]="Yes",1,0)</f>
        <v>1</v>
      </c>
      <c r="X6888" t="str">
        <f>IF(TelcoData2[[#This Row],[tenure]]&lt;=12,"0-12 Months",
IF(TelcoData2[[#This Row],[tenure]]&lt;=24,"13-24 Months",
IF(TelcoData2[[#This Row],[tenure]]&lt;=36,"25-36 Months",
IF(TelcoData2[[#This Row],[tenure]]&lt;=48,"37-48 Months",
IF(TelcoData2[[#This Row],[tenure]]&lt;=60,"49-60 Months",
"61-72 Months")))))</f>
        <v>0-12 Months</v>
      </c>
    </row>
    <row r="6889" spans="1:24" x14ac:dyDescent="0.3">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s="5">
        <v>821.6</v>
      </c>
      <c r="U6889" t="s">
        <v>24</v>
      </c>
      <c r="V6889" s="5">
        <f>IFERROR(VALUE(TRIM(TelcoData2[[#This Row],[TotalCharges]])),"")</f>
        <v>821.6</v>
      </c>
      <c r="W6889">
        <f>IF(TelcoData2[[#This Row],[Churn]]="Yes",1,0)</f>
        <v>0</v>
      </c>
      <c r="X6889" t="str">
        <f>IF(TelcoData2[[#This Row],[tenure]]&lt;=12,"0-12 Months",
IF(TelcoData2[[#This Row],[tenure]]&lt;=24,"13-24 Months",
IF(TelcoData2[[#This Row],[tenure]]&lt;=36,"25-36 Months",
IF(TelcoData2[[#This Row],[tenure]]&lt;=48,"37-48 Months",
IF(TelcoData2[[#This Row],[tenure]]&lt;=60,"49-60 Months",
"61-72 Months")))))</f>
        <v>25-36 Months</v>
      </c>
    </row>
    <row r="6890" spans="1:24" x14ac:dyDescent="0.3">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s="5">
        <v>239.45</v>
      </c>
      <c r="U6890" t="s">
        <v>24</v>
      </c>
      <c r="V6890" s="5">
        <f>IFERROR(VALUE(TRIM(TelcoData2[[#This Row],[TotalCharges]])),"")</f>
        <v>239.45</v>
      </c>
      <c r="W6890">
        <f>IF(TelcoData2[[#This Row],[Churn]]="Yes",1,0)</f>
        <v>0</v>
      </c>
      <c r="X6890" t="str">
        <f>IF(TelcoData2[[#This Row],[tenure]]&lt;=12,"0-12 Months",
IF(TelcoData2[[#This Row],[tenure]]&lt;=24,"13-24 Months",
IF(TelcoData2[[#This Row],[tenure]]&lt;=36,"25-36 Months",
IF(TelcoData2[[#This Row],[tenure]]&lt;=48,"37-48 Months",
IF(TelcoData2[[#This Row],[tenure]]&lt;=60,"49-60 Months",
"61-72 Months")))))</f>
        <v>0-12 Months</v>
      </c>
    </row>
    <row r="6891" spans="1:24" x14ac:dyDescent="0.3">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s="5">
        <v>244.45</v>
      </c>
      <c r="U6891" t="s">
        <v>24</v>
      </c>
      <c r="V6891" s="5">
        <f>IFERROR(VALUE(TRIM(TelcoData2[[#This Row],[TotalCharges]])),"")</f>
        <v>244.45</v>
      </c>
      <c r="W6891">
        <f>IF(TelcoData2[[#This Row],[Churn]]="Yes",1,0)</f>
        <v>0</v>
      </c>
      <c r="X6891" t="str">
        <f>IF(TelcoData2[[#This Row],[tenure]]&lt;=12,"0-12 Months",
IF(TelcoData2[[#This Row],[tenure]]&lt;=24,"13-24 Months",
IF(TelcoData2[[#This Row],[tenure]]&lt;=36,"25-36 Months",
IF(TelcoData2[[#This Row],[tenure]]&lt;=48,"37-48 Months",
IF(TelcoData2[[#This Row],[tenure]]&lt;=60,"49-60 Months",
"61-72 Months")))))</f>
        <v>0-12 Months</v>
      </c>
    </row>
    <row r="6892" spans="1:24" x14ac:dyDescent="0.3">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s="5">
        <v>3357.9</v>
      </c>
      <c r="U6892" t="s">
        <v>24</v>
      </c>
      <c r="V6892" s="5">
        <f>IFERROR(VALUE(TRIM(TelcoData2[[#This Row],[TotalCharges]])),"")</f>
        <v>3357.9</v>
      </c>
      <c r="W6892">
        <f>IF(TelcoData2[[#This Row],[Churn]]="Yes",1,0)</f>
        <v>0</v>
      </c>
      <c r="X6892" t="str">
        <f>IF(TelcoData2[[#This Row],[tenure]]&lt;=12,"0-12 Months",
IF(TelcoData2[[#This Row],[tenure]]&lt;=24,"13-24 Months",
IF(TelcoData2[[#This Row],[tenure]]&lt;=36,"25-36 Months",
IF(TelcoData2[[#This Row],[tenure]]&lt;=48,"37-48 Months",
IF(TelcoData2[[#This Row],[tenure]]&lt;=60,"49-60 Months",
"61-72 Months")))))</f>
        <v>49-60 Months</v>
      </c>
    </row>
    <row r="6893" spans="1:24" x14ac:dyDescent="0.3">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s="5">
        <v>129.6</v>
      </c>
      <c r="U6893" t="s">
        <v>24</v>
      </c>
      <c r="V6893" s="5">
        <f>IFERROR(VALUE(TRIM(TelcoData2[[#This Row],[TotalCharges]])),"")</f>
        <v>129.6</v>
      </c>
      <c r="W6893">
        <f>IF(TelcoData2[[#This Row],[Churn]]="Yes",1,0)</f>
        <v>0</v>
      </c>
      <c r="X6893" t="str">
        <f>IF(TelcoData2[[#This Row],[tenure]]&lt;=12,"0-12 Months",
IF(TelcoData2[[#This Row],[tenure]]&lt;=24,"13-24 Months",
IF(TelcoData2[[#This Row],[tenure]]&lt;=36,"25-36 Months",
IF(TelcoData2[[#This Row],[tenure]]&lt;=48,"37-48 Months",
IF(TelcoData2[[#This Row],[tenure]]&lt;=60,"49-60 Months",
"61-72 Months")))))</f>
        <v>0-12 Months</v>
      </c>
    </row>
    <row r="6894" spans="1:24" x14ac:dyDescent="0.3">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s="5">
        <v>4977.2</v>
      </c>
      <c r="U6894" t="s">
        <v>24</v>
      </c>
      <c r="V6894" s="5">
        <f>IFERROR(VALUE(TRIM(TelcoData2[[#This Row],[TotalCharges]])),"")</f>
        <v>4977.2</v>
      </c>
      <c r="W6894">
        <f>IF(TelcoData2[[#This Row],[Churn]]="Yes",1,0)</f>
        <v>0</v>
      </c>
      <c r="X6894" t="str">
        <f>IF(TelcoData2[[#This Row],[tenure]]&lt;=12,"0-12 Months",
IF(TelcoData2[[#This Row],[tenure]]&lt;=24,"13-24 Months",
IF(TelcoData2[[#This Row],[tenure]]&lt;=36,"25-36 Months",
IF(TelcoData2[[#This Row],[tenure]]&lt;=48,"37-48 Months",
IF(TelcoData2[[#This Row],[tenure]]&lt;=60,"49-60 Months",
"61-72 Months")))))</f>
        <v>37-48 Months</v>
      </c>
    </row>
    <row r="6895" spans="1:24" x14ac:dyDescent="0.3">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s="5">
        <v>365.35</v>
      </c>
      <c r="U6895" t="s">
        <v>23</v>
      </c>
      <c r="V6895" s="5">
        <f>IFERROR(VALUE(TRIM(TelcoData2[[#This Row],[TotalCharges]])),"")</f>
        <v>365.35</v>
      </c>
      <c r="W6895">
        <f>IF(TelcoData2[[#This Row],[Churn]]="Yes",1,0)</f>
        <v>1</v>
      </c>
      <c r="X6895" t="str">
        <f>IF(TelcoData2[[#This Row],[tenure]]&lt;=12,"0-12 Months",
IF(TelcoData2[[#This Row],[tenure]]&lt;=24,"13-24 Months",
IF(TelcoData2[[#This Row],[tenure]]&lt;=36,"25-36 Months",
IF(TelcoData2[[#This Row],[tenure]]&lt;=48,"37-48 Months",
IF(TelcoData2[[#This Row],[tenure]]&lt;=60,"49-60 Months",
"61-72 Months")))))</f>
        <v>0-12 Months</v>
      </c>
    </row>
    <row r="6896" spans="1:24" x14ac:dyDescent="0.3">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s="5">
        <v>334.65</v>
      </c>
      <c r="U6896" t="s">
        <v>23</v>
      </c>
      <c r="V6896" s="5">
        <f>IFERROR(VALUE(TRIM(TelcoData2[[#This Row],[TotalCharges]])),"")</f>
        <v>334.65</v>
      </c>
      <c r="W6896">
        <f>IF(TelcoData2[[#This Row],[Churn]]="Yes",1,0)</f>
        <v>1</v>
      </c>
      <c r="X6896" t="str">
        <f>IF(TelcoData2[[#This Row],[tenure]]&lt;=12,"0-12 Months",
IF(TelcoData2[[#This Row],[tenure]]&lt;=24,"13-24 Months",
IF(TelcoData2[[#This Row],[tenure]]&lt;=36,"25-36 Months",
IF(TelcoData2[[#This Row],[tenure]]&lt;=48,"37-48 Months",
IF(TelcoData2[[#This Row],[tenure]]&lt;=60,"49-60 Months",
"61-72 Months")))))</f>
        <v>0-12 Months</v>
      </c>
    </row>
    <row r="6897" spans="1:24" x14ac:dyDescent="0.3">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s="5">
        <v>2424.0500000000002</v>
      </c>
      <c r="U6897" t="s">
        <v>24</v>
      </c>
      <c r="V6897" s="5">
        <f>IFERROR(VALUE(TRIM(TelcoData2[[#This Row],[TotalCharges]])),"")</f>
        <v>2424.0500000000002</v>
      </c>
      <c r="W6897">
        <f>IF(TelcoData2[[#This Row],[Churn]]="Yes",1,0)</f>
        <v>0</v>
      </c>
      <c r="X6897" t="str">
        <f>IF(TelcoData2[[#This Row],[tenure]]&lt;=12,"0-12 Months",
IF(TelcoData2[[#This Row],[tenure]]&lt;=24,"13-24 Months",
IF(TelcoData2[[#This Row],[tenure]]&lt;=36,"25-36 Months",
IF(TelcoData2[[#This Row],[tenure]]&lt;=48,"37-48 Months",
IF(TelcoData2[[#This Row],[tenure]]&lt;=60,"49-60 Months",
"61-72 Months")))))</f>
        <v>49-60 Months</v>
      </c>
    </row>
    <row r="6898" spans="1:24" x14ac:dyDescent="0.3">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s="5">
        <v>43.95</v>
      </c>
      <c r="U6898" t="s">
        <v>23</v>
      </c>
      <c r="V6898" s="5">
        <f>IFERROR(VALUE(TRIM(TelcoData2[[#This Row],[TotalCharges]])),"")</f>
        <v>43.95</v>
      </c>
      <c r="W6898">
        <f>IF(TelcoData2[[#This Row],[Churn]]="Yes",1,0)</f>
        <v>1</v>
      </c>
      <c r="X6898" t="str">
        <f>IF(TelcoData2[[#This Row],[tenure]]&lt;=12,"0-12 Months",
IF(TelcoData2[[#This Row],[tenure]]&lt;=24,"13-24 Months",
IF(TelcoData2[[#This Row],[tenure]]&lt;=36,"25-36 Months",
IF(TelcoData2[[#This Row],[tenure]]&lt;=48,"37-48 Months",
IF(TelcoData2[[#This Row],[tenure]]&lt;=60,"49-60 Months",
"61-72 Months")))))</f>
        <v>0-12 Months</v>
      </c>
    </row>
    <row r="6899" spans="1:24" x14ac:dyDescent="0.3">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s="5">
        <v>4981.1499999999996</v>
      </c>
      <c r="U6899" t="s">
        <v>24</v>
      </c>
      <c r="V6899" s="5">
        <f>IFERROR(VALUE(TRIM(TelcoData2[[#This Row],[TotalCharges]])),"")</f>
        <v>4981.1499999999996</v>
      </c>
      <c r="W6899">
        <f>IF(TelcoData2[[#This Row],[Churn]]="Yes",1,0)</f>
        <v>0</v>
      </c>
      <c r="X6899" t="str">
        <f>IF(TelcoData2[[#This Row],[tenure]]&lt;=12,"0-12 Months",
IF(TelcoData2[[#This Row],[tenure]]&lt;=24,"13-24 Months",
IF(TelcoData2[[#This Row],[tenure]]&lt;=36,"25-36 Months",
IF(TelcoData2[[#This Row],[tenure]]&lt;=48,"37-48 Months",
IF(TelcoData2[[#This Row],[tenure]]&lt;=60,"49-60 Months",
"61-72 Months")))))</f>
        <v>61-72 Months</v>
      </c>
    </row>
    <row r="6900" spans="1:24" x14ac:dyDescent="0.3">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s="5">
        <v>2090.25</v>
      </c>
      <c r="U6900" t="s">
        <v>24</v>
      </c>
      <c r="V6900" s="5">
        <f>IFERROR(VALUE(TRIM(TelcoData2[[#This Row],[TotalCharges]])),"")</f>
        <v>2090.25</v>
      </c>
      <c r="W6900">
        <f>IF(TelcoData2[[#This Row],[Churn]]="Yes",1,0)</f>
        <v>0</v>
      </c>
      <c r="X6900" t="str">
        <f>IF(TelcoData2[[#This Row],[tenure]]&lt;=12,"0-12 Months",
IF(TelcoData2[[#This Row],[tenure]]&lt;=24,"13-24 Months",
IF(TelcoData2[[#This Row],[tenure]]&lt;=36,"25-36 Months",
IF(TelcoData2[[#This Row],[tenure]]&lt;=48,"37-48 Months",
IF(TelcoData2[[#This Row],[tenure]]&lt;=60,"49-60 Months",
"61-72 Months")))))</f>
        <v>13-24 Months</v>
      </c>
    </row>
    <row r="6901" spans="1:24" x14ac:dyDescent="0.3">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s="5">
        <v>45.1</v>
      </c>
      <c r="U6901" t="s">
        <v>23</v>
      </c>
      <c r="V6901" s="5">
        <f>IFERROR(VALUE(TRIM(TelcoData2[[#This Row],[TotalCharges]])),"")</f>
        <v>45.1</v>
      </c>
      <c r="W6901">
        <f>IF(TelcoData2[[#This Row],[Churn]]="Yes",1,0)</f>
        <v>1</v>
      </c>
      <c r="X6901" t="str">
        <f>IF(TelcoData2[[#This Row],[tenure]]&lt;=12,"0-12 Months",
IF(TelcoData2[[#This Row],[tenure]]&lt;=24,"13-24 Months",
IF(TelcoData2[[#This Row],[tenure]]&lt;=36,"25-36 Months",
IF(TelcoData2[[#This Row],[tenure]]&lt;=48,"37-48 Months",
IF(TelcoData2[[#This Row],[tenure]]&lt;=60,"49-60 Months",
"61-72 Months")))))</f>
        <v>0-12 Months</v>
      </c>
    </row>
    <row r="6902" spans="1:24" x14ac:dyDescent="0.3">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s="5">
        <v>4905.75</v>
      </c>
      <c r="U6902" t="s">
        <v>24</v>
      </c>
      <c r="V6902" s="5">
        <f>IFERROR(VALUE(TRIM(TelcoData2[[#This Row],[TotalCharges]])),"")</f>
        <v>4905.75</v>
      </c>
      <c r="W6902">
        <f>IF(TelcoData2[[#This Row],[Churn]]="Yes",1,0)</f>
        <v>0</v>
      </c>
      <c r="X6902" t="str">
        <f>IF(TelcoData2[[#This Row],[tenure]]&lt;=12,"0-12 Months",
IF(TelcoData2[[#This Row],[tenure]]&lt;=24,"13-24 Months",
IF(TelcoData2[[#This Row],[tenure]]&lt;=36,"25-36 Months",
IF(TelcoData2[[#This Row],[tenure]]&lt;=48,"37-48 Months",
IF(TelcoData2[[#This Row],[tenure]]&lt;=60,"49-60 Months",
"61-72 Months")))))</f>
        <v>49-60 Months</v>
      </c>
    </row>
    <row r="6903" spans="1:24" x14ac:dyDescent="0.3">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s="5">
        <v>2038.7</v>
      </c>
      <c r="U6903" t="s">
        <v>24</v>
      </c>
      <c r="V6903" s="5">
        <f>IFERROR(VALUE(TRIM(TelcoData2[[#This Row],[TotalCharges]])),"")</f>
        <v>2038.7</v>
      </c>
      <c r="W6903">
        <f>IF(TelcoData2[[#This Row],[Churn]]="Yes",1,0)</f>
        <v>0</v>
      </c>
      <c r="X6903" t="str">
        <f>IF(TelcoData2[[#This Row],[tenure]]&lt;=12,"0-12 Months",
IF(TelcoData2[[#This Row],[tenure]]&lt;=24,"13-24 Months",
IF(TelcoData2[[#This Row],[tenure]]&lt;=36,"25-36 Months",
IF(TelcoData2[[#This Row],[tenure]]&lt;=48,"37-48 Months",
IF(TelcoData2[[#This Row],[tenure]]&lt;=60,"49-60 Months",
"61-72 Months")))))</f>
        <v>25-36 Months</v>
      </c>
    </row>
    <row r="6904" spans="1:24" x14ac:dyDescent="0.3">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s="5">
        <v>4014</v>
      </c>
      <c r="U6904" t="s">
        <v>24</v>
      </c>
      <c r="V6904" s="5">
        <f>IFERROR(VALUE(TRIM(TelcoData2[[#This Row],[TotalCharges]])),"")</f>
        <v>4014</v>
      </c>
      <c r="W6904">
        <f>IF(TelcoData2[[#This Row],[Churn]]="Yes",1,0)</f>
        <v>0</v>
      </c>
      <c r="X6904" t="str">
        <f>IF(TelcoData2[[#This Row],[tenure]]&lt;=12,"0-12 Months",
IF(TelcoData2[[#This Row],[tenure]]&lt;=24,"13-24 Months",
IF(TelcoData2[[#This Row],[tenure]]&lt;=36,"25-36 Months",
IF(TelcoData2[[#This Row],[tenure]]&lt;=48,"37-48 Months",
IF(TelcoData2[[#This Row],[tenure]]&lt;=60,"49-60 Months",
"61-72 Months")))))</f>
        <v>49-60 Months</v>
      </c>
    </row>
    <row r="6905" spans="1:24" x14ac:dyDescent="0.3">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s="5">
        <v>2441.6999999999998</v>
      </c>
      <c r="U6905" t="s">
        <v>24</v>
      </c>
      <c r="V6905" s="5">
        <f>IFERROR(VALUE(TRIM(TelcoData2[[#This Row],[TotalCharges]])),"")</f>
        <v>2441.6999999999998</v>
      </c>
      <c r="W6905">
        <f>IF(TelcoData2[[#This Row],[Churn]]="Yes",1,0)</f>
        <v>0</v>
      </c>
      <c r="X6905" t="str">
        <f>IF(TelcoData2[[#This Row],[tenure]]&lt;=12,"0-12 Months",
IF(TelcoData2[[#This Row],[tenure]]&lt;=24,"13-24 Months",
IF(TelcoData2[[#This Row],[tenure]]&lt;=36,"25-36 Months",
IF(TelcoData2[[#This Row],[tenure]]&lt;=48,"37-48 Months",
IF(TelcoData2[[#This Row],[tenure]]&lt;=60,"49-60 Months",
"61-72 Months")))))</f>
        <v>25-36 Months</v>
      </c>
    </row>
    <row r="6906" spans="1:24" x14ac:dyDescent="0.3">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s="5">
        <v>2751</v>
      </c>
      <c r="U6906" t="s">
        <v>24</v>
      </c>
      <c r="V6906" s="5">
        <f>IFERROR(VALUE(TRIM(TelcoData2[[#This Row],[TotalCharges]])),"")</f>
        <v>2751</v>
      </c>
      <c r="W6906">
        <f>IF(TelcoData2[[#This Row],[Churn]]="Yes",1,0)</f>
        <v>0</v>
      </c>
      <c r="X6906" t="str">
        <f>IF(TelcoData2[[#This Row],[tenure]]&lt;=12,"0-12 Months",
IF(TelcoData2[[#This Row],[tenure]]&lt;=24,"13-24 Months",
IF(TelcoData2[[#This Row],[tenure]]&lt;=36,"25-36 Months",
IF(TelcoData2[[#This Row],[tenure]]&lt;=48,"37-48 Months",
IF(TelcoData2[[#This Row],[tenure]]&lt;=60,"49-60 Months",
"61-72 Months")))))</f>
        <v>61-72 Months</v>
      </c>
    </row>
    <row r="6907" spans="1:24" x14ac:dyDescent="0.3">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s="5">
        <v>1307.8</v>
      </c>
      <c r="U6907" t="s">
        <v>24</v>
      </c>
      <c r="V6907" s="5">
        <f>IFERROR(VALUE(TRIM(TelcoData2[[#This Row],[TotalCharges]])),"")</f>
        <v>1307.8</v>
      </c>
      <c r="W6907">
        <f>IF(TelcoData2[[#This Row],[Churn]]="Yes",1,0)</f>
        <v>0</v>
      </c>
      <c r="X6907" t="str">
        <f>IF(TelcoData2[[#This Row],[tenure]]&lt;=12,"0-12 Months",
IF(TelcoData2[[#This Row],[tenure]]&lt;=24,"13-24 Months",
IF(TelcoData2[[#This Row],[tenure]]&lt;=36,"25-36 Months",
IF(TelcoData2[[#This Row],[tenure]]&lt;=48,"37-48 Months",
IF(TelcoData2[[#This Row],[tenure]]&lt;=60,"49-60 Months",
"61-72 Months")))))</f>
        <v>25-36 Months</v>
      </c>
    </row>
    <row r="6908" spans="1:24" x14ac:dyDescent="0.3">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s="5">
        <v>383.65</v>
      </c>
      <c r="U6908" t="s">
        <v>24</v>
      </c>
      <c r="V6908" s="5">
        <f>IFERROR(VALUE(TRIM(TelcoData2[[#This Row],[TotalCharges]])),"")</f>
        <v>383.65</v>
      </c>
      <c r="W6908">
        <f>IF(TelcoData2[[#This Row],[Churn]]="Yes",1,0)</f>
        <v>0</v>
      </c>
      <c r="X6908" t="str">
        <f>IF(TelcoData2[[#This Row],[tenure]]&lt;=12,"0-12 Months",
IF(TelcoData2[[#This Row],[tenure]]&lt;=24,"13-24 Months",
IF(TelcoData2[[#This Row],[tenure]]&lt;=36,"25-36 Months",
IF(TelcoData2[[#This Row],[tenure]]&lt;=48,"37-48 Months",
IF(TelcoData2[[#This Row],[tenure]]&lt;=60,"49-60 Months",
"61-72 Months")))))</f>
        <v>25-36 Months</v>
      </c>
    </row>
    <row r="6909" spans="1:24" x14ac:dyDescent="0.3">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s="5">
        <v>2868.05</v>
      </c>
      <c r="U6909" t="s">
        <v>23</v>
      </c>
      <c r="V6909" s="5">
        <f>IFERROR(VALUE(TRIM(TelcoData2[[#This Row],[TotalCharges]])),"")</f>
        <v>2868.05</v>
      </c>
      <c r="W6909">
        <f>IF(TelcoData2[[#This Row],[Churn]]="Yes",1,0)</f>
        <v>1</v>
      </c>
      <c r="X6909" t="str">
        <f>IF(TelcoData2[[#This Row],[tenure]]&lt;=12,"0-12 Months",
IF(TelcoData2[[#This Row],[tenure]]&lt;=24,"13-24 Months",
IF(TelcoData2[[#This Row],[tenure]]&lt;=36,"25-36 Months",
IF(TelcoData2[[#This Row],[tenure]]&lt;=48,"37-48 Months",
IF(TelcoData2[[#This Row],[tenure]]&lt;=60,"49-60 Months",
"61-72 Months")))))</f>
        <v>37-48 Months</v>
      </c>
    </row>
    <row r="6910" spans="1:24" x14ac:dyDescent="0.3">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s="5">
        <v>449.75</v>
      </c>
      <c r="U6910" t="s">
        <v>23</v>
      </c>
      <c r="V6910" s="5">
        <f>IFERROR(VALUE(TRIM(TelcoData2[[#This Row],[TotalCharges]])),"")</f>
        <v>449.75</v>
      </c>
      <c r="W6910">
        <f>IF(TelcoData2[[#This Row],[Churn]]="Yes",1,0)</f>
        <v>1</v>
      </c>
      <c r="X6910" t="str">
        <f>IF(TelcoData2[[#This Row],[tenure]]&lt;=12,"0-12 Months",
IF(TelcoData2[[#This Row],[tenure]]&lt;=24,"13-24 Months",
IF(TelcoData2[[#This Row],[tenure]]&lt;=36,"25-36 Months",
IF(TelcoData2[[#This Row],[tenure]]&lt;=48,"37-48 Months",
IF(TelcoData2[[#This Row],[tenure]]&lt;=60,"49-60 Months",
"61-72 Months")))))</f>
        <v>0-12 Months</v>
      </c>
    </row>
    <row r="6911" spans="1:24" x14ac:dyDescent="0.3">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s="5">
        <v>53.55</v>
      </c>
      <c r="U6911" t="s">
        <v>24</v>
      </c>
      <c r="V6911" s="5">
        <f>IFERROR(VALUE(TRIM(TelcoData2[[#This Row],[TotalCharges]])),"")</f>
        <v>53.55</v>
      </c>
      <c r="W6911">
        <f>IF(TelcoData2[[#This Row],[Churn]]="Yes",1,0)</f>
        <v>0</v>
      </c>
      <c r="X6911" t="str">
        <f>IF(TelcoData2[[#This Row],[tenure]]&lt;=12,"0-12 Months",
IF(TelcoData2[[#This Row],[tenure]]&lt;=24,"13-24 Months",
IF(TelcoData2[[#This Row],[tenure]]&lt;=36,"25-36 Months",
IF(TelcoData2[[#This Row],[tenure]]&lt;=48,"37-48 Months",
IF(TelcoData2[[#This Row],[tenure]]&lt;=60,"49-60 Months",
"61-72 Months")))))</f>
        <v>0-12 Months</v>
      </c>
    </row>
    <row r="6912" spans="1:24" x14ac:dyDescent="0.3">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s="5">
        <v>7882.5</v>
      </c>
      <c r="U6912" t="s">
        <v>24</v>
      </c>
      <c r="V6912" s="5">
        <f>IFERROR(VALUE(TRIM(TelcoData2[[#This Row],[TotalCharges]])),"")</f>
        <v>7882.5</v>
      </c>
      <c r="W6912">
        <f>IF(TelcoData2[[#This Row],[Churn]]="Yes",1,0)</f>
        <v>0</v>
      </c>
      <c r="X6912" t="str">
        <f>IF(TelcoData2[[#This Row],[tenure]]&lt;=12,"0-12 Months",
IF(TelcoData2[[#This Row],[tenure]]&lt;=24,"13-24 Months",
IF(TelcoData2[[#This Row],[tenure]]&lt;=36,"25-36 Months",
IF(TelcoData2[[#This Row],[tenure]]&lt;=48,"37-48 Months",
IF(TelcoData2[[#This Row],[tenure]]&lt;=60,"49-60 Months",
"61-72 Months")))))</f>
        <v>61-72 Months</v>
      </c>
    </row>
    <row r="6913" spans="1:24" x14ac:dyDescent="0.3">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s="5">
        <v>1087.7</v>
      </c>
      <c r="U6913" t="s">
        <v>24</v>
      </c>
      <c r="V6913" s="5">
        <f>IFERROR(VALUE(TRIM(TelcoData2[[#This Row],[TotalCharges]])),"")</f>
        <v>1087.7</v>
      </c>
      <c r="W6913">
        <f>IF(TelcoData2[[#This Row],[Churn]]="Yes",1,0)</f>
        <v>0</v>
      </c>
      <c r="X6913" t="str">
        <f>IF(TelcoData2[[#This Row],[tenure]]&lt;=12,"0-12 Months",
IF(TelcoData2[[#This Row],[tenure]]&lt;=24,"13-24 Months",
IF(TelcoData2[[#This Row],[tenure]]&lt;=36,"25-36 Months",
IF(TelcoData2[[#This Row],[tenure]]&lt;=48,"37-48 Months",
IF(TelcoData2[[#This Row],[tenure]]&lt;=60,"49-60 Months",
"61-72 Months")))))</f>
        <v>49-60 Months</v>
      </c>
    </row>
    <row r="6914" spans="1:24" x14ac:dyDescent="0.3">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s="5">
        <v>791.7</v>
      </c>
      <c r="U6914" t="s">
        <v>24</v>
      </c>
      <c r="V6914" s="5">
        <f>IFERROR(VALUE(TRIM(TelcoData2[[#This Row],[TotalCharges]])),"")</f>
        <v>791.7</v>
      </c>
      <c r="W6914">
        <f>IF(TelcoData2[[#This Row],[Churn]]="Yes",1,0)</f>
        <v>0</v>
      </c>
      <c r="X6914" t="str">
        <f>IF(TelcoData2[[#This Row],[tenure]]&lt;=12,"0-12 Months",
IF(TelcoData2[[#This Row],[tenure]]&lt;=24,"13-24 Months",
IF(TelcoData2[[#This Row],[tenure]]&lt;=36,"25-36 Months",
IF(TelcoData2[[#This Row],[tenure]]&lt;=48,"37-48 Months",
IF(TelcoData2[[#This Row],[tenure]]&lt;=60,"49-60 Months",
"61-72 Months")))))</f>
        <v>0-12 Months</v>
      </c>
    </row>
    <row r="6915" spans="1:24" x14ac:dyDescent="0.3">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s="5">
        <v>7493.05</v>
      </c>
      <c r="U6915" t="s">
        <v>24</v>
      </c>
      <c r="V6915" s="5">
        <f>IFERROR(VALUE(TRIM(TelcoData2[[#This Row],[TotalCharges]])),"")</f>
        <v>7493.05</v>
      </c>
      <c r="W6915">
        <f>IF(TelcoData2[[#This Row],[Churn]]="Yes",1,0)</f>
        <v>0</v>
      </c>
      <c r="X6915" t="str">
        <f>IF(TelcoData2[[#This Row],[tenure]]&lt;=12,"0-12 Months",
IF(TelcoData2[[#This Row],[tenure]]&lt;=24,"13-24 Months",
IF(TelcoData2[[#This Row],[tenure]]&lt;=36,"25-36 Months",
IF(TelcoData2[[#This Row],[tenure]]&lt;=48,"37-48 Months",
IF(TelcoData2[[#This Row],[tenure]]&lt;=60,"49-60 Months",
"61-72 Months")))))</f>
        <v>61-72 Months</v>
      </c>
    </row>
    <row r="6916" spans="1:24" x14ac:dyDescent="0.3">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s="5">
        <v>4414.3</v>
      </c>
      <c r="U6916" t="s">
        <v>23</v>
      </c>
      <c r="V6916" s="5">
        <f>IFERROR(VALUE(TRIM(TelcoData2[[#This Row],[TotalCharges]])),"")</f>
        <v>4414.3</v>
      </c>
      <c r="W6916">
        <f>IF(TelcoData2[[#This Row],[Churn]]="Yes",1,0)</f>
        <v>1</v>
      </c>
      <c r="X6916" t="str">
        <f>IF(TelcoData2[[#This Row],[tenure]]&lt;=12,"0-12 Months",
IF(TelcoData2[[#This Row],[tenure]]&lt;=24,"13-24 Months",
IF(TelcoData2[[#This Row],[tenure]]&lt;=36,"25-36 Months",
IF(TelcoData2[[#This Row],[tenure]]&lt;=48,"37-48 Months",
IF(TelcoData2[[#This Row],[tenure]]&lt;=60,"49-60 Months",
"61-72 Months")))))</f>
        <v>37-48 Months</v>
      </c>
    </row>
    <row r="6917" spans="1:24" x14ac:dyDescent="0.3">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s="5">
        <v>6841.3</v>
      </c>
      <c r="U6917" t="s">
        <v>24</v>
      </c>
      <c r="V6917" s="5">
        <f>IFERROR(VALUE(TRIM(TelcoData2[[#This Row],[TotalCharges]])),"")</f>
        <v>6841.3</v>
      </c>
      <c r="W6917">
        <f>IF(TelcoData2[[#This Row],[Churn]]="Yes",1,0)</f>
        <v>0</v>
      </c>
      <c r="X6917" t="str">
        <f>IF(TelcoData2[[#This Row],[tenure]]&lt;=12,"0-12 Months",
IF(TelcoData2[[#This Row],[tenure]]&lt;=24,"13-24 Months",
IF(TelcoData2[[#This Row],[tenure]]&lt;=36,"25-36 Months",
IF(TelcoData2[[#This Row],[tenure]]&lt;=48,"37-48 Months",
IF(TelcoData2[[#This Row],[tenure]]&lt;=60,"49-60 Months",
"61-72 Months")))))</f>
        <v>61-72 Months</v>
      </c>
    </row>
    <row r="6918" spans="1:24" x14ac:dyDescent="0.3">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s="5">
        <v>819.95</v>
      </c>
      <c r="U6918" t="s">
        <v>24</v>
      </c>
      <c r="V6918" s="5">
        <f>IFERROR(VALUE(TRIM(TelcoData2[[#This Row],[TotalCharges]])),"")</f>
        <v>819.95</v>
      </c>
      <c r="W6918">
        <f>IF(TelcoData2[[#This Row],[Churn]]="Yes",1,0)</f>
        <v>0</v>
      </c>
      <c r="X6918" t="str">
        <f>IF(TelcoData2[[#This Row],[tenure]]&lt;=12,"0-12 Months",
IF(TelcoData2[[#This Row],[tenure]]&lt;=24,"13-24 Months",
IF(TelcoData2[[#This Row],[tenure]]&lt;=36,"25-36 Months",
IF(TelcoData2[[#This Row],[tenure]]&lt;=48,"37-48 Months",
IF(TelcoData2[[#This Row],[tenure]]&lt;=60,"49-60 Months",
"61-72 Months")))))</f>
        <v>37-48 Months</v>
      </c>
    </row>
    <row r="6919" spans="1:24" x14ac:dyDescent="0.3">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s="5">
        <v>6052.25</v>
      </c>
      <c r="U6919" t="s">
        <v>24</v>
      </c>
      <c r="V6919" s="5">
        <f>IFERROR(VALUE(TRIM(TelcoData2[[#This Row],[TotalCharges]])),"")</f>
        <v>6052.25</v>
      </c>
      <c r="W6919">
        <f>IF(TelcoData2[[#This Row],[Churn]]="Yes",1,0)</f>
        <v>0</v>
      </c>
      <c r="X6919" t="str">
        <f>IF(TelcoData2[[#This Row],[tenure]]&lt;=12,"0-12 Months",
IF(TelcoData2[[#This Row],[tenure]]&lt;=24,"13-24 Months",
IF(TelcoData2[[#This Row],[tenure]]&lt;=36,"25-36 Months",
IF(TelcoData2[[#This Row],[tenure]]&lt;=48,"37-48 Months",
IF(TelcoData2[[#This Row],[tenure]]&lt;=60,"49-60 Months",
"61-72 Months")))))</f>
        <v>61-72 Months</v>
      </c>
    </row>
    <row r="6920" spans="1:24" x14ac:dyDescent="0.3">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s="5">
        <v>3361.05</v>
      </c>
      <c r="U6920" t="s">
        <v>23</v>
      </c>
      <c r="V6920" s="5">
        <f>IFERROR(VALUE(TRIM(TelcoData2[[#This Row],[TotalCharges]])),"")</f>
        <v>3361.05</v>
      </c>
      <c r="W6920">
        <f>IF(TelcoData2[[#This Row],[Churn]]="Yes",1,0)</f>
        <v>1</v>
      </c>
      <c r="X6920" t="str">
        <f>IF(TelcoData2[[#This Row],[tenure]]&lt;=12,"0-12 Months",
IF(TelcoData2[[#This Row],[tenure]]&lt;=24,"13-24 Months",
IF(TelcoData2[[#This Row],[tenure]]&lt;=36,"25-36 Months",
IF(TelcoData2[[#This Row],[tenure]]&lt;=48,"37-48 Months",
IF(TelcoData2[[#This Row],[tenure]]&lt;=60,"49-60 Months",
"61-72 Months")))))</f>
        <v>25-36 Months</v>
      </c>
    </row>
    <row r="6921" spans="1:24" x14ac:dyDescent="0.3">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s="5">
        <v>4869.5</v>
      </c>
      <c r="U6921" t="s">
        <v>24</v>
      </c>
      <c r="V6921" s="5">
        <f>IFERROR(VALUE(TRIM(TelcoData2[[#This Row],[TotalCharges]])),"")</f>
        <v>4869.5</v>
      </c>
      <c r="W6921">
        <f>IF(TelcoData2[[#This Row],[Churn]]="Yes",1,0)</f>
        <v>0</v>
      </c>
      <c r="X6921" t="str">
        <f>IF(TelcoData2[[#This Row],[tenure]]&lt;=12,"0-12 Months",
IF(TelcoData2[[#This Row],[tenure]]&lt;=24,"13-24 Months",
IF(TelcoData2[[#This Row],[tenure]]&lt;=36,"25-36 Months",
IF(TelcoData2[[#This Row],[tenure]]&lt;=48,"37-48 Months",
IF(TelcoData2[[#This Row],[tenure]]&lt;=60,"49-60 Months",
"61-72 Months")))))</f>
        <v>49-60 Months</v>
      </c>
    </row>
    <row r="6922" spans="1:24" x14ac:dyDescent="0.3">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s="5">
        <v>509.3</v>
      </c>
      <c r="U6922" t="s">
        <v>24</v>
      </c>
      <c r="V6922" s="5">
        <f>IFERROR(VALUE(TRIM(TelcoData2[[#This Row],[TotalCharges]])),"")</f>
        <v>509.3</v>
      </c>
      <c r="W6922">
        <f>IF(TelcoData2[[#This Row],[Churn]]="Yes",1,0)</f>
        <v>0</v>
      </c>
      <c r="X6922" t="str">
        <f>IF(TelcoData2[[#This Row],[tenure]]&lt;=12,"0-12 Months",
IF(TelcoData2[[#This Row],[tenure]]&lt;=24,"13-24 Months",
IF(TelcoData2[[#This Row],[tenure]]&lt;=36,"25-36 Months",
IF(TelcoData2[[#This Row],[tenure]]&lt;=48,"37-48 Months",
IF(TelcoData2[[#This Row],[tenure]]&lt;=60,"49-60 Months",
"61-72 Months")))))</f>
        <v>25-36 Months</v>
      </c>
    </row>
    <row r="6923" spans="1:24" x14ac:dyDescent="0.3">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s="5">
        <v>4308.25</v>
      </c>
      <c r="U6923" t="s">
        <v>24</v>
      </c>
      <c r="V6923" s="5">
        <f>IFERROR(VALUE(TRIM(TelcoData2[[#This Row],[TotalCharges]])),"")</f>
        <v>4308.25</v>
      </c>
      <c r="W6923">
        <f>IF(TelcoData2[[#This Row],[Churn]]="Yes",1,0)</f>
        <v>0</v>
      </c>
      <c r="X6923" t="str">
        <f>IF(TelcoData2[[#This Row],[tenure]]&lt;=12,"0-12 Months",
IF(TelcoData2[[#This Row],[tenure]]&lt;=24,"13-24 Months",
IF(TelcoData2[[#This Row],[tenure]]&lt;=36,"25-36 Months",
IF(TelcoData2[[#This Row],[tenure]]&lt;=48,"37-48 Months",
IF(TelcoData2[[#This Row],[tenure]]&lt;=60,"49-60 Months",
"61-72 Months")))))</f>
        <v>49-60 Months</v>
      </c>
    </row>
    <row r="6924" spans="1:24" x14ac:dyDescent="0.3">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s="5">
        <v>221.1</v>
      </c>
      <c r="U6924" t="s">
        <v>24</v>
      </c>
      <c r="V6924" s="5">
        <f>IFERROR(VALUE(TRIM(TelcoData2[[#This Row],[TotalCharges]])),"")</f>
        <v>221.1</v>
      </c>
      <c r="W6924">
        <f>IF(TelcoData2[[#This Row],[Churn]]="Yes",1,0)</f>
        <v>0</v>
      </c>
      <c r="X6924" t="str">
        <f>IF(TelcoData2[[#This Row],[tenure]]&lt;=12,"0-12 Months",
IF(TelcoData2[[#This Row],[tenure]]&lt;=24,"13-24 Months",
IF(TelcoData2[[#This Row],[tenure]]&lt;=36,"25-36 Months",
IF(TelcoData2[[#This Row],[tenure]]&lt;=48,"37-48 Months",
IF(TelcoData2[[#This Row],[tenure]]&lt;=60,"49-60 Months",
"61-72 Months")))))</f>
        <v>0-12 Months</v>
      </c>
    </row>
    <row r="6925" spans="1:24" x14ac:dyDescent="0.3">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s="5">
        <v>3833.95</v>
      </c>
      <c r="U6925" t="s">
        <v>24</v>
      </c>
      <c r="V6925" s="5">
        <f>IFERROR(VALUE(TRIM(TelcoData2[[#This Row],[TotalCharges]])),"")</f>
        <v>3833.95</v>
      </c>
      <c r="W6925">
        <f>IF(TelcoData2[[#This Row],[Churn]]="Yes",1,0)</f>
        <v>0</v>
      </c>
      <c r="X6925" t="str">
        <f>IF(TelcoData2[[#This Row],[tenure]]&lt;=12,"0-12 Months",
IF(TelcoData2[[#This Row],[tenure]]&lt;=24,"13-24 Months",
IF(TelcoData2[[#This Row],[tenure]]&lt;=36,"25-36 Months",
IF(TelcoData2[[#This Row],[tenure]]&lt;=48,"37-48 Months",
IF(TelcoData2[[#This Row],[tenure]]&lt;=60,"49-60 Months",
"61-72 Months")))))</f>
        <v>49-60 Months</v>
      </c>
    </row>
    <row r="6926" spans="1:24" x14ac:dyDescent="0.3">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s="5">
        <v>69.349999999999994</v>
      </c>
      <c r="U6926" t="s">
        <v>23</v>
      </c>
      <c r="V6926" s="5">
        <f>IFERROR(VALUE(TRIM(TelcoData2[[#This Row],[TotalCharges]])),"")</f>
        <v>69.349999999999994</v>
      </c>
      <c r="W6926">
        <f>IF(TelcoData2[[#This Row],[Churn]]="Yes",1,0)</f>
        <v>1</v>
      </c>
      <c r="X6926" t="str">
        <f>IF(TelcoData2[[#This Row],[tenure]]&lt;=12,"0-12 Months",
IF(TelcoData2[[#This Row],[tenure]]&lt;=24,"13-24 Months",
IF(TelcoData2[[#This Row],[tenure]]&lt;=36,"25-36 Months",
IF(TelcoData2[[#This Row],[tenure]]&lt;=48,"37-48 Months",
IF(TelcoData2[[#This Row],[tenure]]&lt;=60,"49-60 Months",
"61-72 Months")))))</f>
        <v>0-12 Months</v>
      </c>
    </row>
    <row r="6927" spans="1:24" x14ac:dyDescent="0.3">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s="5">
        <v>294.95</v>
      </c>
      <c r="U6927" t="s">
        <v>24</v>
      </c>
      <c r="V6927" s="5">
        <f>IFERROR(VALUE(TRIM(TelcoData2[[#This Row],[TotalCharges]])),"")</f>
        <v>294.95</v>
      </c>
      <c r="W6927">
        <f>IF(TelcoData2[[#This Row],[Churn]]="Yes",1,0)</f>
        <v>0</v>
      </c>
      <c r="X6927" t="str">
        <f>IF(TelcoData2[[#This Row],[tenure]]&lt;=12,"0-12 Months",
IF(TelcoData2[[#This Row],[tenure]]&lt;=24,"13-24 Months",
IF(TelcoData2[[#This Row],[tenure]]&lt;=36,"25-36 Months",
IF(TelcoData2[[#This Row],[tenure]]&lt;=48,"37-48 Months",
IF(TelcoData2[[#This Row],[tenure]]&lt;=60,"49-60 Months",
"61-72 Months")))))</f>
        <v>13-24 Months</v>
      </c>
    </row>
    <row r="6928" spans="1:24" x14ac:dyDescent="0.3">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s="5">
        <v>4092.85</v>
      </c>
      <c r="U6928" t="s">
        <v>23</v>
      </c>
      <c r="V6928" s="5">
        <f>IFERROR(VALUE(TRIM(TelcoData2[[#This Row],[TotalCharges]])),"")</f>
        <v>4092.85</v>
      </c>
      <c r="W6928">
        <f>IF(TelcoData2[[#This Row],[Churn]]="Yes",1,0)</f>
        <v>1</v>
      </c>
      <c r="X6928" t="str">
        <f>IF(TelcoData2[[#This Row],[tenure]]&lt;=12,"0-12 Months",
IF(TelcoData2[[#This Row],[tenure]]&lt;=24,"13-24 Months",
IF(TelcoData2[[#This Row],[tenure]]&lt;=36,"25-36 Months",
IF(TelcoData2[[#This Row],[tenure]]&lt;=48,"37-48 Months",
IF(TelcoData2[[#This Row],[tenure]]&lt;=60,"49-60 Months",
"61-72 Months")))))</f>
        <v>49-60 Months</v>
      </c>
    </row>
    <row r="6929" spans="1:24" x14ac:dyDescent="0.3">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s="5">
        <v>316.89999999999998</v>
      </c>
      <c r="U6929" t="s">
        <v>24</v>
      </c>
      <c r="V6929" s="5">
        <f>IFERROR(VALUE(TRIM(TelcoData2[[#This Row],[TotalCharges]])),"")</f>
        <v>316.89999999999998</v>
      </c>
      <c r="W6929">
        <f>IF(TelcoData2[[#This Row],[Churn]]="Yes",1,0)</f>
        <v>0</v>
      </c>
      <c r="X6929" t="str">
        <f>IF(TelcoData2[[#This Row],[tenure]]&lt;=12,"0-12 Months",
IF(TelcoData2[[#This Row],[tenure]]&lt;=24,"13-24 Months",
IF(TelcoData2[[#This Row],[tenure]]&lt;=36,"25-36 Months",
IF(TelcoData2[[#This Row],[tenure]]&lt;=48,"37-48 Months",
IF(TelcoData2[[#This Row],[tenure]]&lt;=60,"49-60 Months",
"61-72 Months")))))</f>
        <v>0-12 Months</v>
      </c>
    </row>
    <row r="6930" spans="1:24" x14ac:dyDescent="0.3">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s="5">
        <v>2651.2</v>
      </c>
      <c r="U6930" t="s">
        <v>24</v>
      </c>
      <c r="V6930" s="5">
        <f>IFERROR(VALUE(TRIM(TelcoData2[[#This Row],[TotalCharges]])),"")</f>
        <v>2651.2</v>
      </c>
      <c r="W6930">
        <f>IF(TelcoData2[[#This Row],[Churn]]="Yes",1,0)</f>
        <v>0</v>
      </c>
      <c r="X6930" t="str">
        <f>IF(TelcoData2[[#This Row],[tenure]]&lt;=12,"0-12 Months",
IF(TelcoData2[[#This Row],[tenure]]&lt;=24,"13-24 Months",
IF(TelcoData2[[#This Row],[tenure]]&lt;=36,"25-36 Months",
IF(TelcoData2[[#This Row],[tenure]]&lt;=48,"37-48 Months",
IF(TelcoData2[[#This Row],[tenure]]&lt;=60,"49-60 Months",
"61-72 Months")))))</f>
        <v>37-48 Months</v>
      </c>
    </row>
    <row r="6931" spans="1:24" x14ac:dyDescent="0.3">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s="5">
        <v>471.7</v>
      </c>
      <c r="U6931" t="s">
        <v>24</v>
      </c>
      <c r="V6931" s="5">
        <f>IFERROR(VALUE(TRIM(TelcoData2[[#This Row],[TotalCharges]])),"")</f>
        <v>471.7</v>
      </c>
      <c r="W6931">
        <f>IF(TelcoData2[[#This Row],[Churn]]="Yes",1,0)</f>
        <v>0</v>
      </c>
      <c r="X6931" t="str">
        <f>IF(TelcoData2[[#This Row],[tenure]]&lt;=12,"0-12 Months",
IF(TelcoData2[[#This Row],[tenure]]&lt;=24,"13-24 Months",
IF(TelcoData2[[#This Row],[tenure]]&lt;=36,"25-36 Months",
IF(TelcoData2[[#This Row],[tenure]]&lt;=48,"37-48 Months",
IF(TelcoData2[[#This Row],[tenure]]&lt;=60,"49-60 Months",
"61-72 Months")))))</f>
        <v>25-36 Months</v>
      </c>
    </row>
    <row r="6932" spans="1:24" x14ac:dyDescent="0.3">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s="5">
        <v>216.75</v>
      </c>
      <c r="U6932" t="s">
        <v>23</v>
      </c>
      <c r="V6932" s="5">
        <f>IFERROR(VALUE(TRIM(TelcoData2[[#This Row],[TotalCharges]])),"")</f>
        <v>216.75</v>
      </c>
      <c r="W6932">
        <f>IF(TelcoData2[[#This Row],[Churn]]="Yes",1,0)</f>
        <v>1</v>
      </c>
      <c r="X6932" t="str">
        <f>IF(TelcoData2[[#This Row],[tenure]]&lt;=12,"0-12 Months",
IF(TelcoData2[[#This Row],[tenure]]&lt;=24,"13-24 Months",
IF(TelcoData2[[#This Row],[tenure]]&lt;=36,"25-36 Months",
IF(TelcoData2[[#This Row],[tenure]]&lt;=48,"37-48 Months",
IF(TelcoData2[[#This Row],[tenure]]&lt;=60,"49-60 Months",
"61-72 Months")))))</f>
        <v>0-12 Months</v>
      </c>
    </row>
    <row r="6933" spans="1:24" x14ac:dyDescent="0.3">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s="5">
        <v>5720.95</v>
      </c>
      <c r="U6933" t="s">
        <v>24</v>
      </c>
      <c r="V6933" s="5">
        <f>IFERROR(VALUE(TRIM(TelcoData2[[#This Row],[TotalCharges]])),"")</f>
        <v>5720.95</v>
      </c>
      <c r="W6933">
        <f>IF(TelcoData2[[#This Row],[Churn]]="Yes",1,0)</f>
        <v>0</v>
      </c>
      <c r="X6933" t="str">
        <f>IF(TelcoData2[[#This Row],[tenure]]&lt;=12,"0-12 Months",
IF(TelcoData2[[#This Row],[tenure]]&lt;=24,"13-24 Months",
IF(TelcoData2[[#This Row],[tenure]]&lt;=36,"25-36 Months",
IF(TelcoData2[[#This Row],[tenure]]&lt;=48,"37-48 Months",
IF(TelcoData2[[#This Row],[tenure]]&lt;=60,"49-60 Months",
"61-72 Months")))))</f>
        <v>49-60 Months</v>
      </c>
    </row>
    <row r="6934" spans="1:24" x14ac:dyDescent="0.3">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s="5">
        <v>503.25</v>
      </c>
      <c r="U6934" t="s">
        <v>24</v>
      </c>
      <c r="V6934" s="5">
        <f>IFERROR(VALUE(TRIM(TelcoData2[[#This Row],[TotalCharges]])),"")</f>
        <v>503.25</v>
      </c>
      <c r="W6934">
        <f>IF(TelcoData2[[#This Row],[Churn]]="Yes",1,0)</f>
        <v>0</v>
      </c>
      <c r="X6934" t="str">
        <f>IF(TelcoData2[[#This Row],[tenure]]&lt;=12,"0-12 Months",
IF(TelcoData2[[#This Row],[tenure]]&lt;=24,"13-24 Months",
IF(TelcoData2[[#This Row],[tenure]]&lt;=36,"25-36 Months",
IF(TelcoData2[[#This Row],[tenure]]&lt;=48,"37-48 Months",
IF(TelcoData2[[#This Row],[tenure]]&lt;=60,"49-60 Months",
"61-72 Months")))))</f>
        <v>0-12 Months</v>
      </c>
    </row>
    <row r="6935" spans="1:24" x14ac:dyDescent="0.3">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s="5">
        <v>69.599999999999994</v>
      </c>
      <c r="U6935" t="s">
        <v>23</v>
      </c>
      <c r="V6935" s="5">
        <f>IFERROR(VALUE(TRIM(TelcoData2[[#This Row],[TotalCharges]])),"")</f>
        <v>69.599999999999994</v>
      </c>
      <c r="W6935">
        <f>IF(TelcoData2[[#This Row],[Churn]]="Yes",1,0)</f>
        <v>1</v>
      </c>
      <c r="X6935" t="str">
        <f>IF(TelcoData2[[#This Row],[tenure]]&lt;=12,"0-12 Months",
IF(TelcoData2[[#This Row],[tenure]]&lt;=24,"13-24 Months",
IF(TelcoData2[[#This Row],[tenure]]&lt;=36,"25-36 Months",
IF(TelcoData2[[#This Row],[tenure]]&lt;=48,"37-48 Months",
IF(TelcoData2[[#This Row],[tenure]]&lt;=60,"49-60 Months",
"61-72 Months")))))</f>
        <v>0-12 Months</v>
      </c>
    </row>
    <row r="6936" spans="1:24" x14ac:dyDescent="0.3">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s="5">
        <v>7365.3</v>
      </c>
      <c r="U6936" t="s">
        <v>24</v>
      </c>
      <c r="V6936" s="5">
        <f>IFERROR(VALUE(TRIM(TelcoData2[[#This Row],[TotalCharges]])),"")</f>
        <v>7365.3</v>
      </c>
      <c r="W6936">
        <f>IF(TelcoData2[[#This Row],[Churn]]="Yes",1,0)</f>
        <v>0</v>
      </c>
      <c r="X6936" t="str">
        <f>IF(TelcoData2[[#This Row],[tenure]]&lt;=12,"0-12 Months",
IF(TelcoData2[[#This Row],[tenure]]&lt;=24,"13-24 Months",
IF(TelcoData2[[#This Row],[tenure]]&lt;=36,"25-36 Months",
IF(TelcoData2[[#This Row],[tenure]]&lt;=48,"37-48 Months",
IF(TelcoData2[[#This Row],[tenure]]&lt;=60,"49-60 Months",
"61-72 Months")))))</f>
        <v>61-72 Months</v>
      </c>
    </row>
    <row r="6937" spans="1:24" x14ac:dyDescent="0.3">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s="5">
        <v>7245.9</v>
      </c>
      <c r="U6937" t="s">
        <v>24</v>
      </c>
      <c r="V6937" s="5">
        <f>IFERROR(VALUE(TRIM(TelcoData2[[#This Row],[TotalCharges]])),"")</f>
        <v>7245.9</v>
      </c>
      <c r="W6937">
        <f>IF(TelcoData2[[#This Row],[Churn]]="Yes",1,0)</f>
        <v>0</v>
      </c>
      <c r="X6937" t="str">
        <f>IF(TelcoData2[[#This Row],[tenure]]&lt;=12,"0-12 Months",
IF(TelcoData2[[#This Row],[tenure]]&lt;=24,"13-24 Months",
IF(TelcoData2[[#This Row],[tenure]]&lt;=36,"25-36 Months",
IF(TelcoData2[[#This Row],[tenure]]&lt;=48,"37-48 Months",
IF(TelcoData2[[#This Row],[tenure]]&lt;=60,"49-60 Months",
"61-72 Months")))))</f>
        <v>61-72 Months</v>
      </c>
    </row>
    <row r="6938" spans="1:24" x14ac:dyDescent="0.3">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s="5">
        <v>385</v>
      </c>
      <c r="U6938" t="s">
        <v>23</v>
      </c>
      <c r="V6938" s="5">
        <f>IFERROR(VALUE(TRIM(TelcoData2[[#This Row],[TotalCharges]])),"")</f>
        <v>385</v>
      </c>
      <c r="W6938">
        <f>IF(TelcoData2[[#This Row],[Churn]]="Yes",1,0)</f>
        <v>1</v>
      </c>
      <c r="X6938" t="str">
        <f>IF(TelcoData2[[#This Row],[tenure]]&lt;=12,"0-12 Months",
IF(TelcoData2[[#This Row],[tenure]]&lt;=24,"13-24 Months",
IF(TelcoData2[[#This Row],[tenure]]&lt;=36,"25-36 Months",
IF(TelcoData2[[#This Row],[tenure]]&lt;=48,"37-48 Months",
IF(TelcoData2[[#This Row],[tenure]]&lt;=60,"49-60 Months",
"61-72 Months")))))</f>
        <v>0-12 Months</v>
      </c>
    </row>
    <row r="6939" spans="1:24" x14ac:dyDescent="0.3">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s="5">
        <v>961.4</v>
      </c>
      <c r="U6939" t="s">
        <v>24</v>
      </c>
      <c r="V6939" s="5">
        <f>IFERROR(VALUE(TRIM(TelcoData2[[#This Row],[TotalCharges]])),"")</f>
        <v>961.4</v>
      </c>
      <c r="W6939">
        <f>IF(TelcoData2[[#This Row],[Churn]]="Yes",1,0)</f>
        <v>0</v>
      </c>
      <c r="X6939" t="str">
        <f>IF(TelcoData2[[#This Row],[tenure]]&lt;=12,"0-12 Months",
IF(TelcoData2[[#This Row],[tenure]]&lt;=24,"13-24 Months",
IF(TelcoData2[[#This Row],[tenure]]&lt;=36,"25-36 Months",
IF(TelcoData2[[#This Row],[tenure]]&lt;=48,"37-48 Months",
IF(TelcoData2[[#This Row],[tenure]]&lt;=60,"49-60 Months",
"61-72 Months")))))</f>
        <v>25-36 Months</v>
      </c>
    </row>
    <row r="6940" spans="1:24" x14ac:dyDescent="0.3">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s="5">
        <v>4615.8999999999996</v>
      </c>
      <c r="U6940" t="s">
        <v>24</v>
      </c>
      <c r="V6940" s="5">
        <f>IFERROR(VALUE(TRIM(TelcoData2[[#This Row],[TotalCharges]])),"")</f>
        <v>4615.8999999999996</v>
      </c>
      <c r="W6940">
        <f>IF(TelcoData2[[#This Row],[Churn]]="Yes",1,0)</f>
        <v>0</v>
      </c>
      <c r="X6940" t="str">
        <f>IF(TelcoData2[[#This Row],[tenure]]&lt;=12,"0-12 Months",
IF(TelcoData2[[#This Row],[tenure]]&lt;=24,"13-24 Months",
IF(TelcoData2[[#This Row],[tenure]]&lt;=36,"25-36 Months",
IF(TelcoData2[[#This Row],[tenure]]&lt;=48,"37-48 Months",
IF(TelcoData2[[#This Row],[tenure]]&lt;=60,"49-60 Months",
"61-72 Months")))))</f>
        <v>61-72 Months</v>
      </c>
    </row>
    <row r="6941" spans="1:24" x14ac:dyDescent="0.3">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s="5">
        <v>3251.3</v>
      </c>
      <c r="U6941" t="s">
        <v>24</v>
      </c>
      <c r="V6941" s="5">
        <f>IFERROR(VALUE(TRIM(TelcoData2[[#This Row],[TotalCharges]])),"")</f>
        <v>3251.3</v>
      </c>
      <c r="W6941">
        <f>IF(TelcoData2[[#This Row],[Churn]]="Yes",1,0)</f>
        <v>0</v>
      </c>
      <c r="X6941" t="str">
        <f>IF(TelcoData2[[#This Row],[tenure]]&lt;=12,"0-12 Months",
IF(TelcoData2[[#This Row],[tenure]]&lt;=24,"13-24 Months",
IF(TelcoData2[[#This Row],[tenure]]&lt;=36,"25-36 Months",
IF(TelcoData2[[#This Row],[tenure]]&lt;=48,"37-48 Months",
IF(TelcoData2[[#This Row],[tenure]]&lt;=60,"49-60 Months",
"61-72 Months")))))</f>
        <v>25-36 Months</v>
      </c>
    </row>
    <row r="6942" spans="1:24" x14ac:dyDescent="0.3">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s="5">
        <v>3880.05</v>
      </c>
      <c r="U6942" t="s">
        <v>24</v>
      </c>
      <c r="V6942" s="5">
        <f>IFERROR(VALUE(TRIM(TelcoData2[[#This Row],[TotalCharges]])),"")</f>
        <v>3880.05</v>
      </c>
      <c r="W6942">
        <f>IF(TelcoData2[[#This Row],[Churn]]="Yes",1,0)</f>
        <v>0</v>
      </c>
      <c r="X6942" t="str">
        <f>IF(TelcoData2[[#This Row],[tenure]]&lt;=12,"0-12 Months",
IF(TelcoData2[[#This Row],[tenure]]&lt;=24,"13-24 Months",
IF(TelcoData2[[#This Row],[tenure]]&lt;=36,"25-36 Months",
IF(TelcoData2[[#This Row],[tenure]]&lt;=48,"37-48 Months",
IF(TelcoData2[[#This Row],[tenure]]&lt;=60,"49-60 Months",
"61-72 Months")))))</f>
        <v>61-72 Months</v>
      </c>
    </row>
    <row r="6943" spans="1:24" x14ac:dyDescent="0.3">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s="5">
        <v>3088.75</v>
      </c>
      <c r="U6943" t="s">
        <v>24</v>
      </c>
      <c r="V6943" s="5">
        <f>IFERROR(VALUE(TRIM(TelcoData2[[#This Row],[TotalCharges]])),"")</f>
        <v>3088.75</v>
      </c>
      <c r="W6943">
        <f>IF(TelcoData2[[#This Row],[Churn]]="Yes",1,0)</f>
        <v>0</v>
      </c>
      <c r="X6943" t="str">
        <f>IF(TelcoData2[[#This Row],[tenure]]&lt;=12,"0-12 Months",
IF(TelcoData2[[#This Row],[tenure]]&lt;=24,"13-24 Months",
IF(TelcoData2[[#This Row],[tenure]]&lt;=36,"25-36 Months",
IF(TelcoData2[[#This Row],[tenure]]&lt;=48,"37-48 Months",
IF(TelcoData2[[#This Row],[tenure]]&lt;=60,"49-60 Months",
"61-72 Months")))))</f>
        <v>61-72 Months</v>
      </c>
    </row>
    <row r="6944" spans="1:24" x14ac:dyDescent="0.3">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s="5">
        <v>1396</v>
      </c>
      <c r="U6944" t="s">
        <v>24</v>
      </c>
      <c r="V6944" s="5">
        <f>IFERROR(VALUE(TRIM(TelcoData2[[#This Row],[TotalCharges]])),"")</f>
        <v>1396</v>
      </c>
      <c r="W6944">
        <f>IF(TelcoData2[[#This Row],[Churn]]="Yes",1,0)</f>
        <v>0</v>
      </c>
      <c r="X6944" t="str">
        <f>IF(TelcoData2[[#This Row],[tenure]]&lt;=12,"0-12 Months",
IF(TelcoData2[[#This Row],[tenure]]&lt;=24,"13-24 Months",
IF(TelcoData2[[#This Row],[tenure]]&lt;=36,"25-36 Months",
IF(TelcoData2[[#This Row],[tenure]]&lt;=48,"37-48 Months",
IF(TelcoData2[[#This Row],[tenure]]&lt;=60,"49-60 Months",
"61-72 Months")))))</f>
        <v>61-72 Months</v>
      </c>
    </row>
    <row r="6945" spans="1:24" x14ac:dyDescent="0.3">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s="5">
        <v>30.5</v>
      </c>
      <c r="U6945" t="s">
        <v>23</v>
      </c>
      <c r="V6945" s="5">
        <f>IFERROR(VALUE(TRIM(TelcoData2[[#This Row],[TotalCharges]])),"")</f>
        <v>30.5</v>
      </c>
      <c r="W6945">
        <f>IF(TelcoData2[[#This Row],[Churn]]="Yes",1,0)</f>
        <v>1</v>
      </c>
      <c r="X6945" t="str">
        <f>IF(TelcoData2[[#This Row],[tenure]]&lt;=12,"0-12 Months",
IF(TelcoData2[[#This Row],[tenure]]&lt;=24,"13-24 Months",
IF(TelcoData2[[#This Row],[tenure]]&lt;=36,"25-36 Months",
IF(TelcoData2[[#This Row],[tenure]]&lt;=48,"37-48 Months",
IF(TelcoData2[[#This Row],[tenure]]&lt;=60,"49-60 Months",
"61-72 Months")))))</f>
        <v>0-12 Months</v>
      </c>
    </row>
    <row r="6946" spans="1:24" x14ac:dyDescent="0.3">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s="5">
        <v>53.05</v>
      </c>
      <c r="U6946" t="s">
        <v>24</v>
      </c>
      <c r="V6946" s="5">
        <f>IFERROR(VALUE(TRIM(TelcoData2[[#This Row],[TotalCharges]])),"")</f>
        <v>53.05</v>
      </c>
      <c r="W6946">
        <f>IF(TelcoData2[[#This Row],[Churn]]="Yes",1,0)</f>
        <v>0</v>
      </c>
      <c r="X6946" t="str">
        <f>IF(TelcoData2[[#This Row],[tenure]]&lt;=12,"0-12 Months",
IF(TelcoData2[[#This Row],[tenure]]&lt;=24,"13-24 Months",
IF(TelcoData2[[#This Row],[tenure]]&lt;=36,"25-36 Months",
IF(TelcoData2[[#This Row],[tenure]]&lt;=48,"37-48 Months",
IF(TelcoData2[[#This Row],[tenure]]&lt;=60,"49-60 Months",
"61-72 Months")))))</f>
        <v>0-12 Months</v>
      </c>
    </row>
    <row r="6947" spans="1:24" x14ac:dyDescent="0.3">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s="5">
        <v>6859.5</v>
      </c>
      <c r="U6947" t="s">
        <v>23</v>
      </c>
      <c r="V6947" s="5">
        <f>IFERROR(VALUE(TRIM(TelcoData2[[#This Row],[TotalCharges]])),"")</f>
        <v>6859.5</v>
      </c>
      <c r="W6947">
        <f>IF(TelcoData2[[#This Row],[Churn]]="Yes",1,0)</f>
        <v>1</v>
      </c>
      <c r="X6947" t="str">
        <f>IF(TelcoData2[[#This Row],[tenure]]&lt;=12,"0-12 Months",
IF(TelcoData2[[#This Row],[tenure]]&lt;=24,"13-24 Months",
IF(TelcoData2[[#This Row],[tenure]]&lt;=36,"25-36 Months",
IF(TelcoData2[[#This Row],[tenure]]&lt;=48,"37-48 Months",
IF(TelcoData2[[#This Row],[tenure]]&lt;=60,"49-60 Months",
"61-72 Months")))))</f>
        <v>61-72 Months</v>
      </c>
    </row>
    <row r="6948" spans="1:24" x14ac:dyDescent="0.3">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s="5">
        <v>2108.35</v>
      </c>
      <c r="U6948" t="s">
        <v>24</v>
      </c>
      <c r="V6948" s="5">
        <f>IFERROR(VALUE(TRIM(TelcoData2[[#This Row],[TotalCharges]])),"")</f>
        <v>2108.35</v>
      </c>
      <c r="W6948">
        <f>IF(TelcoData2[[#This Row],[Churn]]="Yes",1,0)</f>
        <v>0</v>
      </c>
      <c r="X6948" t="str">
        <f>IF(TelcoData2[[#This Row],[tenure]]&lt;=12,"0-12 Months",
IF(TelcoData2[[#This Row],[tenure]]&lt;=24,"13-24 Months",
IF(TelcoData2[[#This Row],[tenure]]&lt;=36,"25-36 Months",
IF(TelcoData2[[#This Row],[tenure]]&lt;=48,"37-48 Months",
IF(TelcoData2[[#This Row],[tenure]]&lt;=60,"49-60 Months",
"61-72 Months")))))</f>
        <v>37-48 Months</v>
      </c>
    </row>
    <row r="6949" spans="1:24" x14ac:dyDescent="0.3">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s="5">
        <v>6770.5</v>
      </c>
      <c r="U6949" t="s">
        <v>24</v>
      </c>
      <c r="V6949" s="5">
        <f>IFERROR(VALUE(TRIM(TelcoData2[[#This Row],[TotalCharges]])),"")</f>
        <v>6770.5</v>
      </c>
      <c r="W6949">
        <f>IF(TelcoData2[[#This Row],[Churn]]="Yes",1,0)</f>
        <v>0</v>
      </c>
      <c r="X6949" t="str">
        <f>IF(TelcoData2[[#This Row],[tenure]]&lt;=12,"0-12 Months",
IF(TelcoData2[[#This Row],[tenure]]&lt;=24,"13-24 Months",
IF(TelcoData2[[#This Row],[tenure]]&lt;=36,"25-36 Months",
IF(TelcoData2[[#This Row],[tenure]]&lt;=48,"37-48 Months",
IF(TelcoData2[[#This Row],[tenure]]&lt;=60,"49-60 Months",
"61-72 Months")))))</f>
        <v>61-72 Months</v>
      </c>
    </row>
    <row r="6950" spans="1:24" x14ac:dyDescent="0.3">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s="5">
        <v>4730.6000000000004</v>
      </c>
      <c r="U6950" t="s">
        <v>24</v>
      </c>
      <c r="V6950" s="5">
        <f>IFERROR(VALUE(TRIM(TelcoData2[[#This Row],[TotalCharges]])),"")</f>
        <v>4730.6000000000004</v>
      </c>
      <c r="W6950">
        <f>IF(TelcoData2[[#This Row],[Churn]]="Yes",1,0)</f>
        <v>0</v>
      </c>
      <c r="X6950" t="str">
        <f>IF(TelcoData2[[#This Row],[tenure]]&lt;=12,"0-12 Months",
IF(TelcoData2[[#This Row],[tenure]]&lt;=24,"13-24 Months",
IF(TelcoData2[[#This Row],[tenure]]&lt;=36,"25-36 Months",
IF(TelcoData2[[#This Row],[tenure]]&lt;=48,"37-48 Months",
IF(TelcoData2[[#This Row],[tenure]]&lt;=60,"49-60 Months",
"61-72 Months")))))</f>
        <v>37-48 Months</v>
      </c>
    </row>
    <row r="6951" spans="1:24" x14ac:dyDescent="0.3">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s="5">
        <v>1151.05</v>
      </c>
      <c r="U6951" t="s">
        <v>24</v>
      </c>
      <c r="V6951" s="5">
        <f>IFERROR(VALUE(TRIM(TelcoData2[[#This Row],[TotalCharges]])),"")</f>
        <v>1151.05</v>
      </c>
      <c r="W6951">
        <f>IF(TelcoData2[[#This Row],[Churn]]="Yes",1,0)</f>
        <v>0</v>
      </c>
      <c r="X6951" t="str">
        <f>IF(TelcoData2[[#This Row],[tenure]]&lt;=12,"0-12 Months",
IF(TelcoData2[[#This Row],[tenure]]&lt;=24,"13-24 Months",
IF(TelcoData2[[#This Row],[tenure]]&lt;=36,"25-36 Months",
IF(TelcoData2[[#This Row],[tenure]]&lt;=48,"37-48 Months",
IF(TelcoData2[[#This Row],[tenure]]&lt;=60,"49-60 Months",
"61-72 Months")))))</f>
        <v>25-36 Months</v>
      </c>
    </row>
    <row r="6952" spans="1:24" x14ac:dyDescent="0.3">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s="5">
        <v>232.55</v>
      </c>
      <c r="U6952" t="s">
        <v>24</v>
      </c>
      <c r="V6952" s="5">
        <f>IFERROR(VALUE(TRIM(TelcoData2[[#This Row],[TotalCharges]])),"")</f>
        <v>232.55</v>
      </c>
      <c r="W6952">
        <f>IF(TelcoData2[[#This Row],[Churn]]="Yes",1,0)</f>
        <v>0</v>
      </c>
      <c r="X6952" t="str">
        <f>IF(TelcoData2[[#This Row],[tenure]]&lt;=12,"0-12 Months",
IF(TelcoData2[[#This Row],[tenure]]&lt;=24,"13-24 Months",
IF(TelcoData2[[#This Row],[tenure]]&lt;=36,"25-36 Months",
IF(TelcoData2[[#This Row],[tenure]]&lt;=48,"37-48 Months",
IF(TelcoData2[[#This Row],[tenure]]&lt;=60,"49-60 Months",
"61-72 Months")))))</f>
        <v>0-12 Months</v>
      </c>
    </row>
    <row r="6953" spans="1:24" x14ac:dyDescent="0.3">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s="5">
        <v>1022.6</v>
      </c>
      <c r="U6953" t="s">
        <v>24</v>
      </c>
      <c r="V6953" s="5">
        <f>IFERROR(VALUE(TRIM(TelcoData2[[#This Row],[TotalCharges]])),"")</f>
        <v>1022.6</v>
      </c>
      <c r="W6953">
        <f>IF(TelcoData2[[#This Row],[Churn]]="Yes",1,0)</f>
        <v>0</v>
      </c>
      <c r="X6953" t="str">
        <f>IF(TelcoData2[[#This Row],[tenure]]&lt;=12,"0-12 Months",
IF(TelcoData2[[#This Row],[tenure]]&lt;=24,"13-24 Months",
IF(TelcoData2[[#This Row],[tenure]]&lt;=36,"25-36 Months",
IF(TelcoData2[[#This Row],[tenure]]&lt;=48,"37-48 Months",
IF(TelcoData2[[#This Row],[tenure]]&lt;=60,"49-60 Months",
"61-72 Months")))))</f>
        <v>49-60 Months</v>
      </c>
    </row>
    <row r="6954" spans="1:24" x14ac:dyDescent="0.3">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s="5">
        <v>5121.3</v>
      </c>
      <c r="U6954" t="s">
        <v>23</v>
      </c>
      <c r="V6954" s="5">
        <f>IFERROR(VALUE(TRIM(TelcoData2[[#This Row],[TotalCharges]])),"")</f>
        <v>5121.3</v>
      </c>
      <c r="W6954">
        <f>IF(TelcoData2[[#This Row],[Churn]]="Yes",1,0)</f>
        <v>1</v>
      </c>
      <c r="X6954" t="str">
        <f>IF(TelcoData2[[#This Row],[tenure]]&lt;=12,"0-12 Months",
IF(TelcoData2[[#This Row],[tenure]]&lt;=24,"13-24 Months",
IF(TelcoData2[[#This Row],[tenure]]&lt;=36,"25-36 Months",
IF(TelcoData2[[#This Row],[tenure]]&lt;=48,"37-48 Months",
IF(TelcoData2[[#This Row],[tenure]]&lt;=60,"49-60 Months",
"61-72 Months")))))</f>
        <v>37-48 Months</v>
      </c>
    </row>
    <row r="6955" spans="1:24" x14ac:dyDescent="0.3">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s="5">
        <v>1127.2</v>
      </c>
      <c r="U6955" t="s">
        <v>23</v>
      </c>
      <c r="V6955" s="5">
        <f>IFERROR(VALUE(TRIM(TelcoData2[[#This Row],[TotalCharges]])),"")</f>
        <v>1127.2</v>
      </c>
      <c r="W6955">
        <f>IF(TelcoData2[[#This Row],[Churn]]="Yes",1,0)</f>
        <v>1</v>
      </c>
      <c r="X6955" t="str">
        <f>IF(TelcoData2[[#This Row],[tenure]]&lt;=12,"0-12 Months",
IF(TelcoData2[[#This Row],[tenure]]&lt;=24,"13-24 Months",
IF(TelcoData2[[#This Row],[tenure]]&lt;=36,"25-36 Months",
IF(TelcoData2[[#This Row],[tenure]]&lt;=48,"37-48 Months",
IF(TelcoData2[[#This Row],[tenure]]&lt;=60,"49-60 Months",
"61-72 Months")))))</f>
        <v>13-24 Months</v>
      </c>
    </row>
    <row r="6956" spans="1:24" x14ac:dyDescent="0.3">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s="5">
        <v>309.39999999999998</v>
      </c>
      <c r="U6956" t="s">
        <v>24</v>
      </c>
      <c r="V6956" s="5">
        <f>IFERROR(VALUE(TRIM(TelcoData2[[#This Row],[TotalCharges]])),"")</f>
        <v>309.39999999999998</v>
      </c>
      <c r="W6956">
        <f>IF(TelcoData2[[#This Row],[Churn]]="Yes",1,0)</f>
        <v>0</v>
      </c>
      <c r="X6956" t="str">
        <f>IF(TelcoData2[[#This Row],[tenure]]&lt;=12,"0-12 Months",
IF(TelcoData2[[#This Row],[tenure]]&lt;=24,"13-24 Months",
IF(TelcoData2[[#This Row],[tenure]]&lt;=36,"25-36 Months",
IF(TelcoData2[[#This Row],[tenure]]&lt;=48,"37-48 Months",
IF(TelcoData2[[#This Row],[tenure]]&lt;=60,"49-60 Months",
"61-72 Months")))))</f>
        <v>13-24 Months</v>
      </c>
    </row>
    <row r="6957" spans="1:24" x14ac:dyDescent="0.3">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s="5">
        <v>523.1</v>
      </c>
      <c r="U6957" t="s">
        <v>24</v>
      </c>
      <c r="V6957" s="5">
        <f>IFERROR(VALUE(TRIM(TelcoData2[[#This Row],[TotalCharges]])),"")</f>
        <v>523.1</v>
      </c>
      <c r="W6957">
        <f>IF(TelcoData2[[#This Row],[Churn]]="Yes",1,0)</f>
        <v>0</v>
      </c>
      <c r="X6957" t="str">
        <f>IF(TelcoData2[[#This Row],[tenure]]&lt;=12,"0-12 Months",
IF(TelcoData2[[#This Row],[tenure]]&lt;=24,"13-24 Months",
IF(TelcoData2[[#This Row],[tenure]]&lt;=36,"25-36 Months",
IF(TelcoData2[[#This Row],[tenure]]&lt;=48,"37-48 Months",
IF(TelcoData2[[#This Row],[tenure]]&lt;=60,"49-60 Months",
"61-72 Months")))))</f>
        <v>0-12 Months</v>
      </c>
    </row>
    <row r="6958" spans="1:24" x14ac:dyDescent="0.3">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s="5">
        <v>4250.1000000000004</v>
      </c>
      <c r="U6958" t="s">
        <v>24</v>
      </c>
      <c r="V6958" s="5">
        <f>IFERROR(VALUE(TRIM(TelcoData2[[#This Row],[TotalCharges]])),"")</f>
        <v>4250.1000000000004</v>
      </c>
      <c r="W6958">
        <f>IF(TelcoData2[[#This Row],[Churn]]="Yes",1,0)</f>
        <v>0</v>
      </c>
      <c r="X6958" t="str">
        <f>IF(TelcoData2[[#This Row],[tenure]]&lt;=12,"0-12 Months",
IF(TelcoData2[[#This Row],[tenure]]&lt;=24,"13-24 Months",
IF(TelcoData2[[#This Row],[tenure]]&lt;=36,"25-36 Months",
IF(TelcoData2[[#This Row],[tenure]]&lt;=48,"37-48 Months",
IF(TelcoData2[[#This Row],[tenure]]&lt;=60,"49-60 Months",
"61-72 Months")))))</f>
        <v>61-72 Months</v>
      </c>
    </row>
    <row r="6959" spans="1:24" x14ac:dyDescent="0.3">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s="5">
        <v>770.5</v>
      </c>
      <c r="U6959" t="s">
        <v>24</v>
      </c>
      <c r="V6959" s="5">
        <f>IFERROR(VALUE(TRIM(TelcoData2[[#This Row],[TotalCharges]])),"")</f>
        <v>770.5</v>
      </c>
      <c r="W6959">
        <f>IF(TelcoData2[[#This Row],[Churn]]="Yes",1,0)</f>
        <v>0</v>
      </c>
      <c r="X6959" t="str">
        <f>IF(TelcoData2[[#This Row],[tenure]]&lt;=12,"0-12 Months",
IF(TelcoData2[[#This Row],[tenure]]&lt;=24,"13-24 Months",
IF(TelcoData2[[#This Row],[tenure]]&lt;=36,"25-36 Months",
IF(TelcoData2[[#This Row],[tenure]]&lt;=48,"37-48 Months",
IF(TelcoData2[[#This Row],[tenure]]&lt;=60,"49-60 Months",
"61-72 Months")))))</f>
        <v>0-12 Months</v>
      </c>
    </row>
    <row r="6960" spans="1:24" x14ac:dyDescent="0.3">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s="5">
        <v>246.7</v>
      </c>
      <c r="U6960" t="s">
        <v>24</v>
      </c>
      <c r="V6960" s="5">
        <f>IFERROR(VALUE(TRIM(TelcoData2[[#This Row],[TotalCharges]])),"")</f>
        <v>246.7</v>
      </c>
      <c r="W6960">
        <f>IF(TelcoData2[[#This Row],[Churn]]="Yes",1,0)</f>
        <v>0</v>
      </c>
      <c r="X6960" t="str">
        <f>IF(TelcoData2[[#This Row],[tenure]]&lt;=12,"0-12 Months",
IF(TelcoData2[[#This Row],[tenure]]&lt;=24,"13-24 Months",
IF(TelcoData2[[#This Row],[tenure]]&lt;=36,"25-36 Months",
IF(TelcoData2[[#This Row],[tenure]]&lt;=48,"37-48 Months",
IF(TelcoData2[[#This Row],[tenure]]&lt;=60,"49-60 Months",
"61-72 Months")))))</f>
        <v>13-24 Months</v>
      </c>
    </row>
    <row r="6961" spans="1:24" x14ac:dyDescent="0.3">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s="5">
        <v>3342</v>
      </c>
      <c r="U6961" t="s">
        <v>24</v>
      </c>
      <c r="V6961" s="5">
        <f>IFERROR(VALUE(TRIM(TelcoData2[[#This Row],[TotalCharges]])),"")</f>
        <v>3342</v>
      </c>
      <c r="W6961">
        <f>IF(TelcoData2[[#This Row],[Churn]]="Yes",1,0)</f>
        <v>0</v>
      </c>
      <c r="X6961" t="str">
        <f>IF(TelcoData2[[#This Row],[tenure]]&lt;=12,"0-12 Months",
IF(TelcoData2[[#This Row],[tenure]]&lt;=24,"13-24 Months",
IF(TelcoData2[[#This Row],[tenure]]&lt;=36,"25-36 Months",
IF(TelcoData2[[#This Row],[tenure]]&lt;=48,"37-48 Months",
IF(TelcoData2[[#This Row],[tenure]]&lt;=60,"49-60 Months",
"61-72 Months")))))</f>
        <v>37-48 Months</v>
      </c>
    </row>
    <row r="6962" spans="1:24" x14ac:dyDescent="0.3">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s="5">
        <v>3930.6</v>
      </c>
      <c r="U6962" t="s">
        <v>24</v>
      </c>
      <c r="V6962" s="5">
        <f>IFERROR(VALUE(TRIM(TelcoData2[[#This Row],[TotalCharges]])),"")</f>
        <v>3930.6</v>
      </c>
      <c r="W6962">
        <f>IF(TelcoData2[[#This Row],[Churn]]="Yes",1,0)</f>
        <v>0</v>
      </c>
      <c r="X6962" t="str">
        <f>IF(TelcoData2[[#This Row],[tenure]]&lt;=12,"0-12 Months",
IF(TelcoData2[[#This Row],[tenure]]&lt;=24,"13-24 Months",
IF(TelcoData2[[#This Row],[tenure]]&lt;=36,"25-36 Months",
IF(TelcoData2[[#This Row],[tenure]]&lt;=48,"37-48 Months",
IF(TelcoData2[[#This Row],[tenure]]&lt;=60,"49-60 Months",
"61-72 Months")))))</f>
        <v>37-48 Months</v>
      </c>
    </row>
    <row r="6963" spans="1:24" x14ac:dyDescent="0.3">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s="5">
        <v>1747.85</v>
      </c>
      <c r="U6963" t="s">
        <v>23</v>
      </c>
      <c r="V6963" s="5">
        <f>IFERROR(VALUE(TRIM(TelcoData2[[#This Row],[TotalCharges]])),"")</f>
        <v>1747.85</v>
      </c>
      <c r="W6963">
        <f>IF(TelcoData2[[#This Row],[Churn]]="Yes",1,0)</f>
        <v>1</v>
      </c>
      <c r="X6963" t="str">
        <f>IF(TelcoData2[[#This Row],[tenure]]&lt;=12,"0-12 Months",
IF(TelcoData2[[#This Row],[tenure]]&lt;=24,"13-24 Months",
IF(TelcoData2[[#This Row],[tenure]]&lt;=36,"25-36 Months",
IF(TelcoData2[[#This Row],[tenure]]&lt;=48,"37-48 Months",
IF(TelcoData2[[#This Row],[tenure]]&lt;=60,"49-60 Months",
"61-72 Months")))))</f>
        <v>13-24 Months</v>
      </c>
    </row>
    <row r="6964" spans="1:24" x14ac:dyDescent="0.3">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s="5">
        <v>2754.45</v>
      </c>
      <c r="U6964" t="s">
        <v>23</v>
      </c>
      <c r="V6964" s="5">
        <f>IFERROR(VALUE(TRIM(TelcoData2[[#This Row],[TotalCharges]])),"")</f>
        <v>2754.45</v>
      </c>
      <c r="W6964">
        <f>IF(TelcoData2[[#This Row],[Churn]]="Yes",1,0)</f>
        <v>1</v>
      </c>
      <c r="X6964" t="str">
        <f>IF(TelcoData2[[#This Row],[tenure]]&lt;=12,"0-12 Months",
IF(TelcoData2[[#This Row],[tenure]]&lt;=24,"13-24 Months",
IF(TelcoData2[[#This Row],[tenure]]&lt;=36,"25-36 Months",
IF(TelcoData2[[#This Row],[tenure]]&lt;=48,"37-48 Months",
IF(TelcoData2[[#This Row],[tenure]]&lt;=60,"49-60 Months",
"61-72 Months")))))</f>
        <v>25-36 Months</v>
      </c>
    </row>
    <row r="6965" spans="1:24" x14ac:dyDescent="0.3">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s="5">
        <v>897.75</v>
      </c>
      <c r="U6965" t="s">
        <v>24</v>
      </c>
      <c r="V6965" s="5">
        <f>IFERROR(VALUE(TRIM(TelcoData2[[#This Row],[TotalCharges]])),"")</f>
        <v>897.75</v>
      </c>
      <c r="W6965">
        <f>IF(TelcoData2[[#This Row],[Churn]]="Yes",1,0)</f>
        <v>0</v>
      </c>
      <c r="X6965" t="str">
        <f>IF(TelcoData2[[#This Row],[tenure]]&lt;=12,"0-12 Months",
IF(TelcoData2[[#This Row],[tenure]]&lt;=24,"13-24 Months",
IF(TelcoData2[[#This Row],[tenure]]&lt;=36,"25-36 Months",
IF(TelcoData2[[#This Row],[tenure]]&lt;=48,"37-48 Months",
IF(TelcoData2[[#This Row],[tenure]]&lt;=60,"49-60 Months",
"61-72 Months")))))</f>
        <v>0-12 Months</v>
      </c>
    </row>
    <row r="6966" spans="1:24" x14ac:dyDescent="0.3">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s="5">
        <v>2780.6</v>
      </c>
      <c r="U6966" t="s">
        <v>24</v>
      </c>
      <c r="V6966" s="5">
        <f>IFERROR(VALUE(TRIM(TelcoData2[[#This Row],[TotalCharges]])),"")</f>
        <v>2780.6</v>
      </c>
      <c r="W6966">
        <f>IF(TelcoData2[[#This Row],[Churn]]="Yes",1,0)</f>
        <v>0</v>
      </c>
      <c r="X6966" t="str">
        <f>IF(TelcoData2[[#This Row],[tenure]]&lt;=12,"0-12 Months",
IF(TelcoData2[[#This Row],[tenure]]&lt;=24,"13-24 Months",
IF(TelcoData2[[#This Row],[tenure]]&lt;=36,"25-36 Months",
IF(TelcoData2[[#This Row],[tenure]]&lt;=48,"37-48 Months",
IF(TelcoData2[[#This Row],[tenure]]&lt;=60,"49-60 Months",
"61-72 Months")))))</f>
        <v>49-60 Months</v>
      </c>
    </row>
    <row r="6967" spans="1:24" x14ac:dyDescent="0.3">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s="5">
        <v>5895.45</v>
      </c>
      <c r="U6967" t="s">
        <v>24</v>
      </c>
      <c r="V6967" s="5">
        <f>IFERROR(VALUE(TRIM(TelcoData2[[#This Row],[TotalCharges]])),"")</f>
        <v>5895.45</v>
      </c>
      <c r="W6967">
        <f>IF(TelcoData2[[#This Row],[Churn]]="Yes",1,0)</f>
        <v>0</v>
      </c>
      <c r="X6967" t="str">
        <f>IF(TelcoData2[[#This Row],[tenure]]&lt;=12,"0-12 Months",
IF(TelcoData2[[#This Row],[tenure]]&lt;=24,"13-24 Months",
IF(TelcoData2[[#This Row],[tenure]]&lt;=36,"25-36 Months",
IF(TelcoData2[[#This Row],[tenure]]&lt;=48,"37-48 Months",
IF(TelcoData2[[#This Row],[tenure]]&lt;=60,"49-60 Months",
"61-72 Months")))))</f>
        <v>61-72 Months</v>
      </c>
    </row>
    <row r="6968" spans="1:24" x14ac:dyDescent="0.3">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s="5">
        <v>2208.0500000000002</v>
      </c>
      <c r="U6968" t="s">
        <v>24</v>
      </c>
      <c r="V6968" s="5">
        <f>IFERROR(VALUE(TRIM(TelcoData2[[#This Row],[TotalCharges]])),"")</f>
        <v>2208.0500000000002</v>
      </c>
      <c r="W6968">
        <f>IF(TelcoData2[[#This Row],[Churn]]="Yes",1,0)</f>
        <v>0</v>
      </c>
      <c r="X6968" t="str">
        <f>IF(TelcoData2[[#This Row],[tenure]]&lt;=12,"0-12 Months",
IF(TelcoData2[[#This Row],[tenure]]&lt;=24,"13-24 Months",
IF(TelcoData2[[#This Row],[tenure]]&lt;=36,"25-36 Months",
IF(TelcoData2[[#This Row],[tenure]]&lt;=48,"37-48 Months",
IF(TelcoData2[[#This Row],[tenure]]&lt;=60,"49-60 Months",
"61-72 Months")))))</f>
        <v>49-60 Months</v>
      </c>
    </row>
    <row r="6969" spans="1:24" x14ac:dyDescent="0.3">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s="5">
        <v>2196.15</v>
      </c>
      <c r="U6969" t="s">
        <v>23</v>
      </c>
      <c r="V6969" s="5">
        <f>IFERROR(VALUE(TRIM(TelcoData2[[#This Row],[TotalCharges]])),"")</f>
        <v>2196.15</v>
      </c>
      <c r="W6969">
        <f>IF(TelcoData2[[#This Row],[Churn]]="Yes",1,0)</f>
        <v>1</v>
      </c>
      <c r="X6969" t="str">
        <f>IF(TelcoData2[[#This Row],[tenure]]&lt;=12,"0-12 Months",
IF(TelcoData2[[#This Row],[tenure]]&lt;=24,"13-24 Months",
IF(TelcoData2[[#This Row],[tenure]]&lt;=36,"25-36 Months",
IF(TelcoData2[[#This Row],[tenure]]&lt;=48,"37-48 Months",
IF(TelcoData2[[#This Row],[tenure]]&lt;=60,"49-60 Months",
"61-72 Months")))))</f>
        <v>25-36 Months</v>
      </c>
    </row>
    <row r="6970" spans="1:24" x14ac:dyDescent="0.3">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s="5">
        <v>1692.6</v>
      </c>
      <c r="U6970" t="s">
        <v>23</v>
      </c>
      <c r="V6970" s="5">
        <f>IFERROR(VALUE(TRIM(TelcoData2[[#This Row],[TotalCharges]])),"")</f>
        <v>1692.6</v>
      </c>
      <c r="W6970">
        <f>IF(TelcoData2[[#This Row],[Churn]]="Yes",1,0)</f>
        <v>1</v>
      </c>
      <c r="X6970" t="str">
        <f>IF(TelcoData2[[#This Row],[tenure]]&lt;=12,"0-12 Months",
IF(TelcoData2[[#This Row],[tenure]]&lt;=24,"13-24 Months",
IF(TelcoData2[[#This Row],[tenure]]&lt;=36,"25-36 Months",
IF(TelcoData2[[#This Row],[tenure]]&lt;=48,"37-48 Months",
IF(TelcoData2[[#This Row],[tenure]]&lt;=60,"49-60 Months",
"61-72 Months")))))</f>
        <v>13-24 Months</v>
      </c>
    </row>
    <row r="6971" spans="1:24" x14ac:dyDescent="0.3">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s="5">
        <v>20.5</v>
      </c>
      <c r="U6971" t="s">
        <v>23</v>
      </c>
      <c r="V6971" s="5">
        <f>IFERROR(VALUE(TRIM(TelcoData2[[#This Row],[TotalCharges]])),"")</f>
        <v>20.5</v>
      </c>
      <c r="W6971">
        <f>IF(TelcoData2[[#This Row],[Churn]]="Yes",1,0)</f>
        <v>1</v>
      </c>
      <c r="X6971" t="str">
        <f>IF(TelcoData2[[#This Row],[tenure]]&lt;=12,"0-12 Months",
IF(TelcoData2[[#This Row],[tenure]]&lt;=24,"13-24 Months",
IF(TelcoData2[[#This Row],[tenure]]&lt;=36,"25-36 Months",
IF(TelcoData2[[#This Row],[tenure]]&lt;=48,"37-48 Months",
IF(TelcoData2[[#This Row],[tenure]]&lt;=60,"49-60 Months",
"61-72 Months")))))</f>
        <v>0-12 Months</v>
      </c>
    </row>
    <row r="6972" spans="1:24" x14ac:dyDescent="0.3">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s="5">
        <v>265.35000000000002</v>
      </c>
      <c r="U6972" t="s">
        <v>23</v>
      </c>
      <c r="V6972" s="5">
        <f>IFERROR(VALUE(TRIM(TelcoData2[[#This Row],[TotalCharges]])),"")</f>
        <v>265.35000000000002</v>
      </c>
      <c r="W6972">
        <f>IF(TelcoData2[[#This Row],[Churn]]="Yes",1,0)</f>
        <v>1</v>
      </c>
      <c r="X6972" t="str">
        <f>IF(TelcoData2[[#This Row],[tenure]]&lt;=12,"0-12 Months",
IF(TelcoData2[[#This Row],[tenure]]&lt;=24,"13-24 Months",
IF(TelcoData2[[#This Row],[tenure]]&lt;=36,"25-36 Months",
IF(TelcoData2[[#This Row],[tenure]]&lt;=48,"37-48 Months",
IF(TelcoData2[[#This Row],[tenure]]&lt;=60,"49-60 Months",
"61-72 Months")))))</f>
        <v>0-12 Months</v>
      </c>
    </row>
    <row r="6973" spans="1:24" x14ac:dyDescent="0.3">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s="5">
        <v>1836.25</v>
      </c>
      <c r="U6973" t="s">
        <v>23</v>
      </c>
      <c r="V6973" s="5">
        <f>IFERROR(VALUE(TRIM(TelcoData2[[#This Row],[TotalCharges]])),"")</f>
        <v>1836.25</v>
      </c>
      <c r="W6973">
        <f>IF(TelcoData2[[#This Row],[Churn]]="Yes",1,0)</f>
        <v>1</v>
      </c>
      <c r="X6973" t="str">
        <f>IF(TelcoData2[[#This Row],[tenure]]&lt;=12,"0-12 Months",
IF(TelcoData2[[#This Row],[tenure]]&lt;=24,"13-24 Months",
IF(TelcoData2[[#This Row],[tenure]]&lt;=36,"25-36 Months",
IF(TelcoData2[[#This Row],[tenure]]&lt;=48,"37-48 Months",
IF(TelcoData2[[#This Row],[tenure]]&lt;=60,"49-60 Months",
"61-72 Months")))))</f>
        <v>13-24 Months</v>
      </c>
    </row>
    <row r="6974" spans="1:24" x14ac:dyDescent="0.3">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s="5">
        <v>6418.9</v>
      </c>
      <c r="U6974" t="s">
        <v>23</v>
      </c>
      <c r="V6974" s="5">
        <f>IFERROR(VALUE(TRIM(TelcoData2[[#This Row],[TotalCharges]])),"")</f>
        <v>6418.9</v>
      </c>
      <c r="W6974">
        <f>IF(TelcoData2[[#This Row],[Churn]]="Yes",1,0)</f>
        <v>1</v>
      </c>
      <c r="X6974" t="str">
        <f>IF(TelcoData2[[#This Row],[tenure]]&lt;=12,"0-12 Months",
IF(TelcoData2[[#This Row],[tenure]]&lt;=24,"13-24 Months",
IF(TelcoData2[[#This Row],[tenure]]&lt;=36,"25-36 Months",
IF(TelcoData2[[#This Row],[tenure]]&lt;=48,"37-48 Months",
IF(TelcoData2[[#This Row],[tenure]]&lt;=60,"49-60 Months",
"61-72 Months")))))</f>
        <v>49-60 Months</v>
      </c>
    </row>
    <row r="6975" spans="1:24" x14ac:dyDescent="0.3">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s="5">
        <v>4871.45</v>
      </c>
      <c r="U6975" t="s">
        <v>24</v>
      </c>
      <c r="V6975" s="5">
        <f>IFERROR(VALUE(TRIM(TelcoData2[[#This Row],[TotalCharges]])),"")</f>
        <v>4871.45</v>
      </c>
      <c r="W6975">
        <f>IF(TelcoData2[[#This Row],[Churn]]="Yes",1,0)</f>
        <v>0</v>
      </c>
      <c r="X6975" t="str">
        <f>IF(TelcoData2[[#This Row],[tenure]]&lt;=12,"0-12 Months",
IF(TelcoData2[[#This Row],[tenure]]&lt;=24,"13-24 Months",
IF(TelcoData2[[#This Row],[tenure]]&lt;=36,"25-36 Months",
IF(TelcoData2[[#This Row],[tenure]]&lt;=48,"37-48 Months",
IF(TelcoData2[[#This Row],[tenure]]&lt;=60,"49-60 Months",
"61-72 Months")))))</f>
        <v>49-60 Months</v>
      </c>
    </row>
    <row r="6976" spans="1:24" x14ac:dyDescent="0.3">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s="5">
        <v>4947.55</v>
      </c>
      <c r="U6976" t="s">
        <v>24</v>
      </c>
      <c r="V6976" s="5">
        <f>IFERROR(VALUE(TRIM(TelcoData2[[#This Row],[TotalCharges]])),"")</f>
        <v>4947.55</v>
      </c>
      <c r="W6976">
        <f>IF(TelcoData2[[#This Row],[Churn]]="Yes",1,0)</f>
        <v>0</v>
      </c>
      <c r="X6976" t="str">
        <f>IF(TelcoData2[[#This Row],[tenure]]&lt;=12,"0-12 Months",
IF(TelcoData2[[#This Row],[tenure]]&lt;=24,"13-24 Months",
IF(TelcoData2[[#This Row],[tenure]]&lt;=36,"25-36 Months",
IF(TelcoData2[[#This Row],[tenure]]&lt;=48,"37-48 Months",
IF(TelcoData2[[#This Row],[tenure]]&lt;=60,"49-60 Months",
"61-72 Months")))))</f>
        <v>49-60 Months</v>
      </c>
    </row>
    <row r="6977" spans="1:24" x14ac:dyDescent="0.3">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s="5">
        <v>1558.65</v>
      </c>
      <c r="U6977" t="s">
        <v>24</v>
      </c>
      <c r="V6977" s="5">
        <f>IFERROR(VALUE(TRIM(TelcoData2[[#This Row],[TotalCharges]])),"")</f>
        <v>1558.65</v>
      </c>
      <c r="W6977">
        <f>IF(TelcoData2[[#This Row],[Churn]]="Yes",1,0)</f>
        <v>0</v>
      </c>
      <c r="X6977" t="str">
        <f>IF(TelcoData2[[#This Row],[tenure]]&lt;=12,"0-12 Months",
IF(TelcoData2[[#This Row],[tenure]]&lt;=24,"13-24 Months",
IF(TelcoData2[[#This Row],[tenure]]&lt;=36,"25-36 Months",
IF(TelcoData2[[#This Row],[tenure]]&lt;=48,"37-48 Months",
IF(TelcoData2[[#This Row],[tenure]]&lt;=60,"49-60 Months",
"61-72 Months")))))</f>
        <v>13-24 Months</v>
      </c>
    </row>
    <row r="6978" spans="1:24" x14ac:dyDescent="0.3">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s="5">
        <v>4284.2</v>
      </c>
      <c r="U6978" t="s">
        <v>24</v>
      </c>
      <c r="V6978" s="5">
        <f>IFERROR(VALUE(TRIM(TelcoData2[[#This Row],[TotalCharges]])),"")</f>
        <v>4284.2</v>
      </c>
      <c r="W6978">
        <f>IF(TelcoData2[[#This Row],[Churn]]="Yes",1,0)</f>
        <v>0</v>
      </c>
      <c r="X6978" t="str">
        <f>IF(TelcoData2[[#This Row],[tenure]]&lt;=12,"0-12 Months",
IF(TelcoData2[[#This Row],[tenure]]&lt;=24,"13-24 Months",
IF(TelcoData2[[#This Row],[tenure]]&lt;=36,"25-36 Months",
IF(TelcoData2[[#This Row],[tenure]]&lt;=48,"37-48 Months",
IF(TelcoData2[[#This Row],[tenure]]&lt;=60,"49-60 Months",
"61-72 Months")))))</f>
        <v>61-72 Months</v>
      </c>
    </row>
    <row r="6979" spans="1:24" x14ac:dyDescent="0.3">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s="5">
        <v>1218.25</v>
      </c>
      <c r="U6979" t="s">
        <v>24</v>
      </c>
      <c r="V6979" s="5">
        <f>IFERROR(VALUE(TRIM(TelcoData2[[#This Row],[TotalCharges]])),"")</f>
        <v>1218.25</v>
      </c>
      <c r="W6979">
        <f>IF(TelcoData2[[#This Row],[Churn]]="Yes",1,0)</f>
        <v>0</v>
      </c>
      <c r="X6979" t="str">
        <f>IF(TelcoData2[[#This Row],[tenure]]&lt;=12,"0-12 Months",
IF(TelcoData2[[#This Row],[tenure]]&lt;=24,"13-24 Months",
IF(TelcoData2[[#This Row],[tenure]]&lt;=36,"25-36 Months",
IF(TelcoData2[[#This Row],[tenure]]&lt;=48,"37-48 Months",
IF(TelcoData2[[#This Row],[tenure]]&lt;=60,"49-60 Months",
"61-72 Months")))))</f>
        <v>13-24 Months</v>
      </c>
    </row>
    <row r="6980" spans="1:24" x14ac:dyDescent="0.3">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s="5">
        <v>5617.95</v>
      </c>
      <c r="U6980" t="s">
        <v>24</v>
      </c>
      <c r="V6980" s="5">
        <f>IFERROR(VALUE(TRIM(TelcoData2[[#This Row],[TotalCharges]])),"")</f>
        <v>5617.95</v>
      </c>
      <c r="W6980">
        <f>IF(TelcoData2[[#This Row],[Churn]]="Yes",1,0)</f>
        <v>0</v>
      </c>
      <c r="X6980" t="str">
        <f>IF(TelcoData2[[#This Row],[tenure]]&lt;=12,"0-12 Months",
IF(TelcoData2[[#This Row],[tenure]]&lt;=24,"13-24 Months",
IF(TelcoData2[[#This Row],[tenure]]&lt;=36,"25-36 Months",
IF(TelcoData2[[#This Row],[tenure]]&lt;=48,"37-48 Months",
IF(TelcoData2[[#This Row],[tenure]]&lt;=60,"49-60 Months",
"61-72 Months")))))</f>
        <v>61-72 Months</v>
      </c>
    </row>
    <row r="6981" spans="1:24" x14ac:dyDescent="0.3">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s="5">
        <v>24.2</v>
      </c>
      <c r="U6981" t="s">
        <v>24</v>
      </c>
      <c r="V6981" s="5">
        <f>IFERROR(VALUE(TRIM(TelcoData2[[#This Row],[TotalCharges]])),"")</f>
        <v>24.2</v>
      </c>
      <c r="W6981">
        <f>IF(TelcoData2[[#This Row],[Churn]]="Yes",1,0)</f>
        <v>0</v>
      </c>
      <c r="X6981" t="str">
        <f>IF(TelcoData2[[#This Row],[tenure]]&lt;=12,"0-12 Months",
IF(TelcoData2[[#This Row],[tenure]]&lt;=24,"13-24 Months",
IF(TelcoData2[[#This Row],[tenure]]&lt;=36,"25-36 Months",
IF(TelcoData2[[#This Row],[tenure]]&lt;=48,"37-48 Months",
IF(TelcoData2[[#This Row],[tenure]]&lt;=60,"49-60 Months",
"61-72 Months")))))</f>
        <v>0-12 Months</v>
      </c>
    </row>
    <row r="6982" spans="1:24" x14ac:dyDescent="0.3">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s="5">
        <v>679.85</v>
      </c>
      <c r="U6982" t="s">
        <v>23</v>
      </c>
      <c r="V6982" s="5">
        <f>IFERROR(VALUE(TRIM(TelcoData2[[#This Row],[TotalCharges]])),"")</f>
        <v>679.85</v>
      </c>
      <c r="W6982">
        <f>IF(TelcoData2[[#This Row],[Churn]]="Yes",1,0)</f>
        <v>1</v>
      </c>
      <c r="X6982" t="str">
        <f>IF(TelcoData2[[#This Row],[tenure]]&lt;=12,"0-12 Months",
IF(TelcoData2[[#This Row],[tenure]]&lt;=24,"13-24 Months",
IF(TelcoData2[[#This Row],[tenure]]&lt;=36,"25-36 Months",
IF(TelcoData2[[#This Row],[tenure]]&lt;=48,"37-48 Months",
IF(TelcoData2[[#This Row],[tenure]]&lt;=60,"49-60 Months",
"61-72 Months")))))</f>
        <v>13-24 Months</v>
      </c>
    </row>
    <row r="6983" spans="1:24" x14ac:dyDescent="0.3">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s="5">
        <v>554.45000000000005</v>
      </c>
      <c r="U6983" t="s">
        <v>24</v>
      </c>
      <c r="V6983" s="5">
        <f>IFERROR(VALUE(TRIM(TelcoData2[[#This Row],[TotalCharges]])),"")</f>
        <v>554.45000000000005</v>
      </c>
      <c r="W6983">
        <f>IF(TelcoData2[[#This Row],[Churn]]="Yes",1,0)</f>
        <v>0</v>
      </c>
      <c r="X6983" t="str">
        <f>IF(TelcoData2[[#This Row],[tenure]]&lt;=12,"0-12 Months",
IF(TelcoData2[[#This Row],[tenure]]&lt;=24,"13-24 Months",
IF(TelcoData2[[#This Row],[tenure]]&lt;=36,"25-36 Months",
IF(TelcoData2[[#This Row],[tenure]]&lt;=48,"37-48 Months",
IF(TelcoData2[[#This Row],[tenure]]&lt;=60,"49-60 Months",
"61-72 Months")))))</f>
        <v>0-12 Months</v>
      </c>
    </row>
    <row r="6984" spans="1:24" x14ac:dyDescent="0.3">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s="5">
        <v>5237.3999999999996</v>
      </c>
      <c r="U6984" t="s">
        <v>24</v>
      </c>
      <c r="V6984" s="5">
        <f>IFERROR(VALUE(TRIM(TelcoData2[[#This Row],[TotalCharges]])),"")</f>
        <v>5237.3999999999996</v>
      </c>
      <c r="W6984">
        <f>IF(TelcoData2[[#This Row],[Churn]]="Yes",1,0)</f>
        <v>0</v>
      </c>
      <c r="X6984" t="str">
        <f>IF(TelcoData2[[#This Row],[tenure]]&lt;=12,"0-12 Months",
IF(TelcoData2[[#This Row],[tenure]]&lt;=24,"13-24 Months",
IF(TelcoData2[[#This Row],[tenure]]&lt;=36,"25-36 Months",
IF(TelcoData2[[#This Row],[tenure]]&lt;=48,"37-48 Months",
IF(TelcoData2[[#This Row],[tenure]]&lt;=60,"49-60 Months",
"61-72 Months")))))</f>
        <v>61-72 Months</v>
      </c>
    </row>
    <row r="6985" spans="1:24" x14ac:dyDescent="0.3">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s="5">
        <v>2032.3</v>
      </c>
      <c r="U6985" t="s">
        <v>24</v>
      </c>
      <c r="V6985" s="5">
        <f>IFERROR(VALUE(TRIM(TelcoData2[[#This Row],[TotalCharges]])),"")</f>
        <v>2032.3</v>
      </c>
      <c r="W6985">
        <f>IF(TelcoData2[[#This Row],[Churn]]="Yes",1,0)</f>
        <v>0</v>
      </c>
      <c r="X6985" t="str">
        <f>IF(TelcoData2[[#This Row],[tenure]]&lt;=12,"0-12 Months",
IF(TelcoData2[[#This Row],[tenure]]&lt;=24,"13-24 Months",
IF(TelcoData2[[#This Row],[tenure]]&lt;=36,"25-36 Months",
IF(TelcoData2[[#This Row],[tenure]]&lt;=48,"37-48 Months",
IF(TelcoData2[[#This Row],[tenure]]&lt;=60,"49-60 Months",
"61-72 Months")))))</f>
        <v>13-24 Months</v>
      </c>
    </row>
    <row r="6986" spans="1:24" x14ac:dyDescent="0.3">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s="5">
        <v>789.2</v>
      </c>
      <c r="U6986" t="s">
        <v>24</v>
      </c>
      <c r="V6986" s="5">
        <f>IFERROR(VALUE(TRIM(TelcoData2[[#This Row],[TotalCharges]])),"")</f>
        <v>789.2</v>
      </c>
      <c r="W6986">
        <f>IF(TelcoData2[[#This Row],[Churn]]="Yes",1,0)</f>
        <v>0</v>
      </c>
      <c r="X6986" t="str">
        <f>IF(TelcoData2[[#This Row],[tenure]]&lt;=12,"0-12 Months",
IF(TelcoData2[[#This Row],[tenure]]&lt;=24,"13-24 Months",
IF(TelcoData2[[#This Row],[tenure]]&lt;=36,"25-36 Months",
IF(TelcoData2[[#This Row],[tenure]]&lt;=48,"37-48 Months",
IF(TelcoData2[[#This Row],[tenure]]&lt;=60,"49-60 Months",
"61-72 Months")))))</f>
        <v>25-36 Months</v>
      </c>
    </row>
    <row r="6987" spans="1:24" x14ac:dyDescent="0.3">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s="5">
        <v>1525.35</v>
      </c>
      <c r="U6987" t="s">
        <v>24</v>
      </c>
      <c r="V6987" s="5">
        <f>IFERROR(VALUE(TRIM(TelcoData2[[#This Row],[TotalCharges]])),"")</f>
        <v>1525.35</v>
      </c>
      <c r="W6987">
        <f>IF(TelcoData2[[#This Row],[Churn]]="Yes",1,0)</f>
        <v>0</v>
      </c>
      <c r="X6987" t="str">
        <f>IF(TelcoData2[[#This Row],[tenure]]&lt;=12,"0-12 Months",
IF(TelcoData2[[#This Row],[tenure]]&lt;=24,"13-24 Months",
IF(TelcoData2[[#This Row],[tenure]]&lt;=36,"25-36 Months",
IF(TelcoData2[[#This Row],[tenure]]&lt;=48,"37-48 Months",
IF(TelcoData2[[#This Row],[tenure]]&lt;=60,"49-60 Months",
"61-72 Months")))))</f>
        <v>37-48 Months</v>
      </c>
    </row>
    <row r="6988" spans="1:24" x14ac:dyDescent="0.3">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s="5">
        <v>2804.45</v>
      </c>
      <c r="U6988" t="s">
        <v>23</v>
      </c>
      <c r="V6988" s="5">
        <f>IFERROR(VALUE(TRIM(TelcoData2[[#This Row],[TotalCharges]])),"")</f>
        <v>2804.45</v>
      </c>
      <c r="W6988">
        <f>IF(TelcoData2[[#This Row],[Churn]]="Yes",1,0)</f>
        <v>1</v>
      </c>
      <c r="X6988" t="str">
        <f>IF(TelcoData2[[#This Row],[tenure]]&lt;=12,"0-12 Months",
IF(TelcoData2[[#This Row],[tenure]]&lt;=24,"13-24 Months",
IF(TelcoData2[[#This Row],[tenure]]&lt;=36,"25-36 Months",
IF(TelcoData2[[#This Row],[tenure]]&lt;=48,"37-48 Months",
IF(TelcoData2[[#This Row],[tenure]]&lt;=60,"49-60 Months",
"61-72 Months")))))</f>
        <v>25-36 Months</v>
      </c>
    </row>
    <row r="6989" spans="1:24" x14ac:dyDescent="0.3">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s="5">
        <v>3726.15</v>
      </c>
      <c r="U6989" t="s">
        <v>24</v>
      </c>
      <c r="V6989" s="5">
        <f>IFERROR(VALUE(TRIM(TelcoData2[[#This Row],[TotalCharges]])),"")</f>
        <v>3726.15</v>
      </c>
      <c r="W6989">
        <f>IF(TelcoData2[[#This Row],[Churn]]="Yes",1,0)</f>
        <v>0</v>
      </c>
      <c r="X6989" t="str">
        <f>IF(TelcoData2[[#This Row],[tenure]]&lt;=12,"0-12 Months",
IF(TelcoData2[[#This Row],[tenure]]&lt;=24,"13-24 Months",
IF(TelcoData2[[#This Row],[tenure]]&lt;=36,"25-36 Months",
IF(TelcoData2[[#This Row],[tenure]]&lt;=48,"37-48 Months",
IF(TelcoData2[[#This Row],[tenure]]&lt;=60,"49-60 Months",
"61-72 Months")))))</f>
        <v>25-36 Months</v>
      </c>
    </row>
    <row r="6990" spans="1:24" x14ac:dyDescent="0.3">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s="5">
        <v>1652.1</v>
      </c>
      <c r="U6990" t="s">
        <v>24</v>
      </c>
      <c r="V6990" s="5">
        <f>IFERROR(VALUE(TRIM(TelcoData2[[#This Row],[TotalCharges]])),"")</f>
        <v>1652.1</v>
      </c>
      <c r="W6990">
        <f>IF(TelcoData2[[#This Row],[Churn]]="Yes",1,0)</f>
        <v>0</v>
      </c>
      <c r="X6990" t="str">
        <f>IF(TelcoData2[[#This Row],[tenure]]&lt;=12,"0-12 Months",
IF(TelcoData2[[#This Row],[tenure]]&lt;=24,"13-24 Months",
IF(TelcoData2[[#This Row],[tenure]]&lt;=36,"25-36 Months",
IF(TelcoData2[[#This Row],[tenure]]&lt;=48,"37-48 Months",
IF(TelcoData2[[#This Row],[tenure]]&lt;=60,"49-60 Months",
"61-72 Months")))))</f>
        <v>13-24 Months</v>
      </c>
    </row>
    <row r="6991" spans="1:24" x14ac:dyDescent="0.3">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s="5">
        <v>1588.75</v>
      </c>
      <c r="U6991" t="s">
        <v>24</v>
      </c>
      <c r="V6991" s="5">
        <f>IFERROR(VALUE(TRIM(TelcoData2[[#This Row],[TotalCharges]])),"")</f>
        <v>1588.75</v>
      </c>
      <c r="W6991">
        <f>IF(TelcoData2[[#This Row],[Churn]]="Yes",1,0)</f>
        <v>0</v>
      </c>
      <c r="X6991" t="str">
        <f>IF(TelcoData2[[#This Row],[tenure]]&lt;=12,"0-12 Months",
IF(TelcoData2[[#This Row],[tenure]]&lt;=24,"13-24 Months",
IF(TelcoData2[[#This Row],[tenure]]&lt;=36,"25-36 Months",
IF(TelcoData2[[#This Row],[tenure]]&lt;=48,"37-48 Months",
IF(TelcoData2[[#This Row],[tenure]]&lt;=60,"49-60 Months",
"61-72 Months")))))</f>
        <v>13-24 Months</v>
      </c>
    </row>
    <row r="6992" spans="1:24" x14ac:dyDescent="0.3">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s="5">
        <v>3366.05</v>
      </c>
      <c r="U6992" t="s">
        <v>24</v>
      </c>
      <c r="V6992" s="5">
        <f>IFERROR(VALUE(TRIM(TelcoData2[[#This Row],[TotalCharges]])),"")</f>
        <v>3366.05</v>
      </c>
      <c r="W6992">
        <f>IF(TelcoData2[[#This Row],[Churn]]="Yes",1,0)</f>
        <v>0</v>
      </c>
      <c r="X6992" t="str">
        <f>IF(TelcoData2[[#This Row],[tenure]]&lt;=12,"0-12 Months",
IF(TelcoData2[[#This Row],[tenure]]&lt;=24,"13-24 Months",
IF(TelcoData2[[#This Row],[tenure]]&lt;=36,"25-36 Months",
IF(TelcoData2[[#This Row],[tenure]]&lt;=48,"37-48 Months",
IF(TelcoData2[[#This Row],[tenure]]&lt;=60,"49-60 Months",
"61-72 Months")))))</f>
        <v>25-36 Months</v>
      </c>
    </row>
    <row r="6993" spans="1:24" x14ac:dyDescent="0.3">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s="5">
        <v>778.1</v>
      </c>
      <c r="U6993" t="s">
        <v>23</v>
      </c>
      <c r="V6993" s="5">
        <f>IFERROR(VALUE(TRIM(TelcoData2[[#This Row],[TotalCharges]])),"")</f>
        <v>778.1</v>
      </c>
      <c r="W6993">
        <f>IF(TelcoData2[[#This Row],[Churn]]="Yes",1,0)</f>
        <v>1</v>
      </c>
      <c r="X6993" t="str">
        <f>IF(TelcoData2[[#This Row],[tenure]]&lt;=12,"0-12 Months",
IF(TelcoData2[[#This Row],[tenure]]&lt;=24,"13-24 Months",
IF(TelcoData2[[#This Row],[tenure]]&lt;=36,"25-36 Months",
IF(TelcoData2[[#This Row],[tenure]]&lt;=48,"37-48 Months",
IF(TelcoData2[[#This Row],[tenure]]&lt;=60,"49-60 Months",
"61-72 Months")))))</f>
        <v>0-12 Months</v>
      </c>
    </row>
    <row r="6994" spans="1:24" x14ac:dyDescent="0.3">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s="5">
        <v>7113.75</v>
      </c>
      <c r="U6994" t="s">
        <v>24</v>
      </c>
      <c r="V6994" s="5">
        <f>IFERROR(VALUE(TRIM(TelcoData2[[#This Row],[TotalCharges]])),"")</f>
        <v>7113.75</v>
      </c>
      <c r="W6994">
        <f>IF(TelcoData2[[#This Row],[Churn]]="Yes",1,0)</f>
        <v>0</v>
      </c>
      <c r="X6994" t="str">
        <f>IF(TelcoData2[[#This Row],[tenure]]&lt;=12,"0-12 Months",
IF(TelcoData2[[#This Row],[tenure]]&lt;=24,"13-24 Months",
IF(TelcoData2[[#This Row],[tenure]]&lt;=36,"25-36 Months",
IF(TelcoData2[[#This Row],[tenure]]&lt;=48,"37-48 Months",
IF(TelcoData2[[#This Row],[tenure]]&lt;=60,"49-60 Months",
"61-72 Months")))))</f>
        <v>61-72 Months</v>
      </c>
    </row>
    <row r="6995" spans="1:24" x14ac:dyDescent="0.3">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s="5">
        <v>4367.3500000000004</v>
      </c>
      <c r="U6995" t="s">
        <v>23</v>
      </c>
      <c r="V6995" s="5">
        <f>IFERROR(VALUE(TRIM(TelcoData2[[#This Row],[TotalCharges]])),"")</f>
        <v>4367.3500000000004</v>
      </c>
      <c r="W6995">
        <f>IF(TelcoData2[[#This Row],[Churn]]="Yes",1,0)</f>
        <v>1</v>
      </c>
      <c r="X6995" t="str">
        <f>IF(TelcoData2[[#This Row],[tenure]]&lt;=12,"0-12 Months",
IF(TelcoData2[[#This Row],[tenure]]&lt;=24,"13-24 Months",
IF(TelcoData2[[#This Row],[tenure]]&lt;=36,"25-36 Months",
IF(TelcoData2[[#This Row],[tenure]]&lt;=48,"37-48 Months",
IF(TelcoData2[[#This Row],[tenure]]&lt;=60,"49-60 Months",
"61-72 Months")))))</f>
        <v>49-60 Months</v>
      </c>
    </row>
    <row r="6996" spans="1:24" x14ac:dyDescent="0.3">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s="5">
        <v>993.15</v>
      </c>
      <c r="U6996" t="s">
        <v>24</v>
      </c>
      <c r="V6996" s="5">
        <f>IFERROR(VALUE(TRIM(TelcoData2[[#This Row],[TotalCharges]])),"")</f>
        <v>993.15</v>
      </c>
      <c r="W6996">
        <f>IF(TelcoData2[[#This Row],[Churn]]="Yes",1,0)</f>
        <v>0</v>
      </c>
      <c r="X6996" t="str">
        <f>IF(TelcoData2[[#This Row],[tenure]]&lt;=12,"0-12 Months",
IF(TelcoData2[[#This Row],[tenure]]&lt;=24,"13-24 Months",
IF(TelcoData2[[#This Row],[tenure]]&lt;=36,"25-36 Months",
IF(TelcoData2[[#This Row],[tenure]]&lt;=48,"37-48 Months",
IF(TelcoData2[[#This Row],[tenure]]&lt;=60,"49-60 Months",
"61-72 Months")))))</f>
        <v>37-48 Months</v>
      </c>
    </row>
    <row r="6997" spans="1:24" x14ac:dyDescent="0.3">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s="5">
        <v>5012.3500000000004</v>
      </c>
      <c r="U6997" t="s">
        <v>24</v>
      </c>
      <c r="V6997" s="5">
        <f>IFERROR(VALUE(TRIM(TelcoData2[[#This Row],[TotalCharges]])),"")</f>
        <v>5012.3500000000004</v>
      </c>
      <c r="W6997">
        <f>IF(TelcoData2[[#This Row],[Churn]]="Yes",1,0)</f>
        <v>0</v>
      </c>
      <c r="X6997" t="str">
        <f>IF(TelcoData2[[#This Row],[tenure]]&lt;=12,"0-12 Months",
IF(TelcoData2[[#This Row],[tenure]]&lt;=24,"13-24 Months",
IF(TelcoData2[[#This Row],[tenure]]&lt;=36,"25-36 Months",
IF(TelcoData2[[#This Row],[tenure]]&lt;=48,"37-48 Months",
IF(TelcoData2[[#This Row],[tenure]]&lt;=60,"49-60 Months",
"61-72 Months")))))</f>
        <v>49-60 Months</v>
      </c>
    </row>
    <row r="6998" spans="1:24" x14ac:dyDescent="0.3">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s="5">
        <v>2728.6</v>
      </c>
      <c r="U6998" t="s">
        <v>23</v>
      </c>
      <c r="V6998" s="5">
        <f>IFERROR(VALUE(TRIM(TelcoData2[[#This Row],[TotalCharges]])),"")</f>
        <v>2728.6</v>
      </c>
      <c r="W6998">
        <f>IF(TelcoData2[[#This Row],[Churn]]="Yes",1,0)</f>
        <v>1</v>
      </c>
      <c r="X6998" t="str">
        <f>IF(TelcoData2[[#This Row],[tenure]]&lt;=12,"0-12 Months",
IF(TelcoData2[[#This Row],[tenure]]&lt;=24,"13-24 Months",
IF(TelcoData2[[#This Row],[tenure]]&lt;=36,"25-36 Months",
IF(TelcoData2[[#This Row],[tenure]]&lt;=48,"37-48 Months",
IF(TelcoData2[[#This Row],[tenure]]&lt;=60,"49-60 Months",
"61-72 Months")))))</f>
        <v>37-48 Months</v>
      </c>
    </row>
    <row r="6999" spans="1:24" x14ac:dyDescent="0.3">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s="5">
        <v>2093.4</v>
      </c>
      <c r="U6999" t="s">
        <v>24</v>
      </c>
      <c r="V6999" s="5">
        <f>IFERROR(VALUE(TRIM(TelcoData2[[#This Row],[TotalCharges]])),"")</f>
        <v>2093.4</v>
      </c>
      <c r="W6999">
        <f>IF(TelcoData2[[#This Row],[Churn]]="Yes",1,0)</f>
        <v>0</v>
      </c>
      <c r="X6999" t="str">
        <f>IF(TelcoData2[[#This Row],[tenure]]&lt;=12,"0-12 Months",
IF(TelcoData2[[#This Row],[tenure]]&lt;=24,"13-24 Months",
IF(TelcoData2[[#This Row],[tenure]]&lt;=36,"25-36 Months",
IF(TelcoData2[[#This Row],[tenure]]&lt;=48,"37-48 Months",
IF(TelcoData2[[#This Row],[tenure]]&lt;=60,"49-60 Months",
"61-72 Months")))))</f>
        <v>25-36 Months</v>
      </c>
    </row>
    <row r="7000" spans="1:24" x14ac:dyDescent="0.3">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s="5">
        <v>1011.8</v>
      </c>
      <c r="U7000" t="s">
        <v>24</v>
      </c>
      <c r="V7000" s="5">
        <f>IFERROR(VALUE(TRIM(TelcoData2[[#This Row],[TotalCharges]])),"")</f>
        <v>1011.8</v>
      </c>
      <c r="W7000">
        <f>IF(TelcoData2[[#This Row],[Churn]]="Yes",1,0)</f>
        <v>0</v>
      </c>
      <c r="X7000" t="str">
        <f>IF(TelcoData2[[#This Row],[tenure]]&lt;=12,"0-12 Months",
IF(TelcoData2[[#This Row],[tenure]]&lt;=24,"13-24 Months",
IF(TelcoData2[[#This Row],[tenure]]&lt;=36,"25-36 Months",
IF(TelcoData2[[#This Row],[tenure]]&lt;=48,"37-48 Months",
IF(TelcoData2[[#This Row],[tenure]]&lt;=60,"49-60 Months",
"61-72 Months")))))</f>
        <v>13-24 Months</v>
      </c>
    </row>
    <row r="7001" spans="1:24" x14ac:dyDescent="0.3">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s="5">
        <v>106.85</v>
      </c>
      <c r="U7001" t="s">
        <v>23</v>
      </c>
      <c r="V7001" s="5">
        <f>IFERROR(VALUE(TRIM(TelcoData2[[#This Row],[TotalCharges]])),"")</f>
        <v>106.85</v>
      </c>
      <c r="W7001">
        <f>IF(TelcoData2[[#This Row],[Churn]]="Yes",1,0)</f>
        <v>1</v>
      </c>
      <c r="X7001" t="str">
        <f>IF(TelcoData2[[#This Row],[tenure]]&lt;=12,"0-12 Months",
IF(TelcoData2[[#This Row],[tenure]]&lt;=24,"13-24 Months",
IF(TelcoData2[[#This Row],[tenure]]&lt;=36,"25-36 Months",
IF(TelcoData2[[#This Row],[tenure]]&lt;=48,"37-48 Months",
IF(TelcoData2[[#This Row],[tenure]]&lt;=60,"49-60 Months",
"61-72 Months")))))</f>
        <v>0-12 Months</v>
      </c>
    </row>
    <row r="7002" spans="1:24" x14ac:dyDescent="0.3">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s="5">
        <v>1343.4</v>
      </c>
      <c r="U7002" t="s">
        <v>24</v>
      </c>
      <c r="V7002" s="5">
        <f>IFERROR(VALUE(TRIM(TelcoData2[[#This Row],[TotalCharges]])),"")</f>
        <v>1343.4</v>
      </c>
      <c r="W7002">
        <f>IF(TelcoData2[[#This Row],[Churn]]="Yes",1,0)</f>
        <v>0</v>
      </c>
      <c r="X7002" t="str">
        <f>IF(TelcoData2[[#This Row],[tenure]]&lt;=12,"0-12 Months",
IF(TelcoData2[[#This Row],[tenure]]&lt;=24,"13-24 Months",
IF(TelcoData2[[#This Row],[tenure]]&lt;=36,"25-36 Months",
IF(TelcoData2[[#This Row],[tenure]]&lt;=48,"37-48 Months",
IF(TelcoData2[[#This Row],[tenure]]&lt;=60,"49-60 Months",
"61-72 Months")))))</f>
        <v>61-72 Months</v>
      </c>
    </row>
    <row r="7003" spans="1:24" x14ac:dyDescent="0.3">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s="5">
        <v>130.1</v>
      </c>
      <c r="U7003" t="s">
        <v>23</v>
      </c>
      <c r="V7003" s="5">
        <f>IFERROR(VALUE(TRIM(TelcoData2[[#This Row],[TotalCharges]])),"")</f>
        <v>130.1</v>
      </c>
      <c r="W7003">
        <f>IF(TelcoData2[[#This Row],[Churn]]="Yes",1,0)</f>
        <v>1</v>
      </c>
      <c r="X7003" t="str">
        <f>IF(TelcoData2[[#This Row],[tenure]]&lt;=12,"0-12 Months",
IF(TelcoData2[[#This Row],[tenure]]&lt;=24,"13-24 Months",
IF(TelcoData2[[#This Row],[tenure]]&lt;=36,"25-36 Months",
IF(TelcoData2[[#This Row],[tenure]]&lt;=48,"37-48 Months",
IF(TelcoData2[[#This Row],[tenure]]&lt;=60,"49-60 Months",
"61-72 Months")))))</f>
        <v>0-12 Months</v>
      </c>
    </row>
    <row r="7004" spans="1:24" x14ac:dyDescent="0.3">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s="5">
        <v>6794.75</v>
      </c>
      <c r="U7004" t="s">
        <v>24</v>
      </c>
      <c r="V7004" s="5">
        <f>IFERROR(VALUE(TRIM(TelcoData2[[#This Row],[TotalCharges]])),"")</f>
        <v>6794.75</v>
      </c>
      <c r="W7004">
        <f>IF(TelcoData2[[#This Row],[Churn]]="Yes",1,0)</f>
        <v>0</v>
      </c>
      <c r="X7004" t="str">
        <f>IF(TelcoData2[[#This Row],[tenure]]&lt;=12,"0-12 Months",
IF(TelcoData2[[#This Row],[tenure]]&lt;=24,"13-24 Months",
IF(TelcoData2[[#This Row],[tenure]]&lt;=36,"25-36 Months",
IF(TelcoData2[[#This Row],[tenure]]&lt;=48,"37-48 Months",
IF(TelcoData2[[#This Row],[tenure]]&lt;=60,"49-60 Months",
"61-72 Months")))))</f>
        <v>61-72 Months</v>
      </c>
    </row>
    <row r="7005" spans="1:24" x14ac:dyDescent="0.3">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s="5">
        <v>1022.5</v>
      </c>
      <c r="U7005" t="s">
        <v>24</v>
      </c>
      <c r="V7005" s="5">
        <f>IFERROR(VALUE(TRIM(TelcoData2[[#This Row],[TotalCharges]])),"")</f>
        <v>1022.5</v>
      </c>
      <c r="W7005">
        <f>IF(TelcoData2[[#This Row],[Churn]]="Yes",1,0)</f>
        <v>0</v>
      </c>
      <c r="X7005" t="str">
        <f>IF(TelcoData2[[#This Row],[tenure]]&lt;=12,"0-12 Months",
IF(TelcoData2[[#This Row],[tenure]]&lt;=24,"13-24 Months",
IF(TelcoData2[[#This Row],[tenure]]&lt;=36,"25-36 Months",
IF(TelcoData2[[#This Row],[tenure]]&lt;=48,"37-48 Months",
IF(TelcoData2[[#This Row],[tenure]]&lt;=60,"49-60 Months",
"61-72 Months")))))</f>
        <v>25-36 Months</v>
      </c>
    </row>
    <row r="7006" spans="1:24" x14ac:dyDescent="0.3">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s="5">
        <v>3691.2</v>
      </c>
      <c r="U7006" t="s">
        <v>24</v>
      </c>
      <c r="V7006" s="5">
        <f>IFERROR(VALUE(TRIM(TelcoData2[[#This Row],[TotalCharges]])),"")</f>
        <v>3691.2</v>
      </c>
      <c r="W7006">
        <f>IF(TelcoData2[[#This Row],[Churn]]="Yes",1,0)</f>
        <v>0</v>
      </c>
      <c r="X7006" t="str">
        <f>IF(TelcoData2[[#This Row],[tenure]]&lt;=12,"0-12 Months",
IF(TelcoData2[[#This Row],[tenure]]&lt;=24,"13-24 Months",
IF(TelcoData2[[#This Row],[tenure]]&lt;=36,"25-36 Months",
IF(TelcoData2[[#This Row],[tenure]]&lt;=48,"37-48 Months",
IF(TelcoData2[[#This Row],[tenure]]&lt;=60,"49-60 Months",
"61-72 Months")))))</f>
        <v>37-48 Months</v>
      </c>
    </row>
    <row r="7007" spans="1:24" x14ac:dyDescent="0.3">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s="5">
        <v>486.2</v>
      </c>
      <c r="U7007" t="s">
        <v>24</v>
      </c>
      <c r="V7007" s="5">
        <f>IFERROR(VALUE(TRIM(TelcoData2[[#This Row],[TotalCharges]])),"")</f>
        <v>486.2</v>
      </c>
      <c r="W7007">
        <f>IF(TelcoData2[[#This Row],[Churn]]="Yes",1,0)</f>
        <v>0</v>
      </c>
      <c r="X7007" t="str">
        <f>IF(TelcoData2[[#This Row],[tenure]]&lt;=12,"0-12 Months",
IF(TelcoData2[[#This Row],[tenure]]&lt;=24,"13-24 Months",
IF(TelcoData2[[#This Row],[tenure]]&lt;=36,"25-36 Months",
IF(TelcoData2[[#This Row],[tenure]]&lt;=48,"37-48 Months",
IF(TelcoData2[[#This Row],[tenure]]&lt;=60,"49-60 Months",
"61-72 Months")))))</f>
        <v>13-24 Months</v>
      </c>
    </row>
    <row r="7008" spans="1:24" x14ac:dyDescent="0.3">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s="5">
        <v>4036.85</v>
      </c>
      <c r="U7008" t="s">
        <v>23</v>
      </c>
      <c r="V7008" s="5">
        <f>IFERROR(VALUE(TRIM(TelcoData2[[#This Row],[TotalCharges]])),"")</f>
        <v>4036.85</v>
      </c>
      <c r="W7008">
        <f>IF(TelcoData2[[#This Row],[Churn]]="Yes",1,0)</f>
        <v>1</v>
      </c>
      <c r="X7008" t="str">
        <f>IF(TelcoData2[[#This Row],[tenure]]&lt;=12,"0-12 Months",
IF(TelcoData2[[#This Row],[tenure]]&lt;=24,"13-24 Months",
IF(TelcoData2[[#This Row],[tenure]]&lt;=36,"25-36 Months",
IF(TelcoData2[[#This Row],[tenure]]&lt;=48,"37-48 Months",
IF(TelcoData2[[#This Row],[tenure]]&lt;=60,"49-60 Months",
"61-72 Months")))))</f>
        <v>37-48 Months</v>
      </c>
    </row>
    <row r="7009" spans="1:24" x14ac:dyDescent="0.3">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s="5">
        <v>4685.55</v>
      </c>
      <c r="U7009" t="s">
        <v>24</v>
      </c>
      <c r="V7009" s="5">
        <f>IFERROR(VALUE(TRIM(TelcoData2[[#This Row],[TotalCharges]])),"")</f>
        <v>4685.55</v>
      </c>
      <c r="W7009">
        <f>IF(TelcoData2[[#This Row],[Churn]]="Yes",1,0)</f>
        <v>0</v>
      </c>
      <c r="X7009" t="str">
        <f>IF(TelcoData2[[#This Row],[tenure]]&lt;=12,"0-12 Months",
IF(TelcoData2[[#This Row],[tenure]]&lt;=24,"13-24 Months",
IF(TelcoData2[[#This Row],[tenure]]&lt;=36,"25-36 Months",
IF(TelcoData2[[#This Row],[tenure]]&lt;=48,"37-48 Months",
IF(TelcoData2[[#This Row],[tenure]]&lt;=60,"49-60 Months",
"61-72 Months")))))</f>
        <v>61-72 Months</v>
      </c>
    </row>
    <row r="7010" spans="1:24" x14ac:dyDescent="0.3">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s="5">
        <v>256.25</v>
      </c>
      <c r="U7010" t="s">
        <v>23</v>
      </c>
      <c r="V7010" s="5">
        <f>IFERROR(VALUE(TRIM(TelcoData2[[#This Row],[TotalCharges]])),"")</f>
        <v>256.25</v>
      </c>
      <c r="W7010">
        <f>IF(TelcoData2[[#This Row],[Churn]]="Yes",1,0)</f>
        <v>1</v>
      </c>
      <c r="X7010" t="str">
        <f>IF(TelcoData2[[#This Row],[tenure]]&lt;=12,"0-12 Months",
IF(TelcoData2[[#This Row],[tenure]]&lt;=24,"13-24 Months",
IF(TelcoData2[[#This Row],[tenure]]&lt;=36,"25-36 Months",
IF(TelcoData2[[#This Row],[tenure]]&lt;=48,"37-48 Months",
IF(TelcoData2[[#This Row],[tenure]]&lt;=60,"49-60 Months",
"61-72 Months")))))</f>
        <v>0-12 Months</v>
      </c>
    </row>
    <row r="7011" spans="1:24" x14ac:dyDescent="0.3">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s="5">
        <v>1917.1</v>
      </c>
      <c r="U7011" t="s">
        <v>23</v>
      </c>
      <c r="V7011" s="5">
        <f>IFERROR(VALUE(TRIM(TelcoData2[[#This Row],[TotalCharges]])),"")</f>
        <v>1917.1</v>
      </c>
      <c r="W7011">
        <f>IF(TelcoData2[[#This Row],[Churn]]="Yes",1,0)</f>
        <v>1</v>
      </c>
      <c r="X7011" t="str">
        <f>IF(TelcoData2[[#This Row],[tenure]]&lt;=12,"0-12 Months",
IF(TelcoData2[[#This Row],[tenure]]&lt;=24,"13-24 Months",
IF(TelcoData2[[#This Row],[tenure]]&lt;=36,"25-36 Months",
IF(TelcoData2[[#This Row],[tenure]]&lt;=48,"37-48 Months",
IF(TelcoData2[[#This Row],[tenure]]&lt;=60,"49-60 Months",
"61-72 Months")))))</f>
        <v>13-24 Months</v>
      </c>
    </row>
    <row r="7012" spans="1:24" x14ac:dyDescent="0.3">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s="5">
        <v>74.45</v>
      </c>
      <c r="U7012" t="s">
        <v>23</v>
      </c>
      <c r="V7012" s="5">
        <f>IFERROR(VALUE(TRIM(TelcoData2[[#This Row],[TotalCharges]])),"")</f>
        <v>74.45</v>
      </c>
      <c r="W7012">
        <f>IF(TelcoData2[[#This Row],[Churn]]="Yes",1,0)</f>
        <v>1</v>
      </c>
      <c r="X7012" t="str">
        <f>IF(TelcoData2[[#This Row],[tenure]]&lt;=12,"0-12 Months",
IF(TelcoData2[[#This Row],[tenure]]&lt;=24,"13-24 Months",
IF(TelcoData2[[#This Row],[tenure]]&lt;=36,"25-36 Months",
IF(TelcoData2[[#This Row],[tenure]]&lt;=48,"37-48 Months",
IF(TelcoData2[[#This Row],[tenure]]&lt;=60,"49-60 Months",
"61-72 Months")))))</f>
        <v>0-12 Months</v>
      </c>
    </row>
    <row r="7013" spans="1:24" x14ac:dyDescent="0.3">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s="5">
        <v>272.14999999999998</v>
      </c>
      <c r="U7013" t="s">
        <v>23</v>
      </c>
      <c r="V7013" s="5">
        <f>IFERROR(VALUE(TRIM(TelcoData2[[#This Row],[TotalCharges]])),"")</f>
        <v>272.14999999999998</v>
      </c>
      <c r="W7013">
        <f>IF(TelcoData2[[#This Row],[Churn]]="Yes",1,0)</f>
        <v>1</v>
      </c>
      <c r="X7013" t="str">
        <f>IF(TelcoData2[[#This Row],[tenure]]&lt;=12,"0-12 Months",
IF(TelcoData2[[#This Row],[tenure]]&lt;=24,"13-24 Months",
IF(TelcoData2[[#This Row],[tenure]]&lt;=36,"25-36 Months",
IF(TelcoData2[[#This Row],[tenure]]&lt;=48,"37-48 Months",
IF(TelcoData2[[#This Row],[tenure]]&lt;=60,"49-60 Months",
"61-72 Months")))))</f>
        <v>0-12 Months</v>
      </c>
    </row>
    <row r="7014" spans="1:24" x14ac:dyDescent="0.3">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s="5">
        <v>5150.55</v>
      </c>
      <c r="U7014" t="s">
        <v>24</v>
      </c>
      <c r="V7014" s="5">
        <f>IFERROR(VALUE(TRIM(TelcoData2[[#This Row],[TotalCharges]])),"")</f>
        <v>5150.55</v>
      </c>
      <c r="W7014">
        <f>IF(TelcoData2[[#This Row],[Churn]]="Yes",1,0)</f>
        <v>0</v>
      </c>
      <c r="X7014" t="str">
        <f>IF(TelcoData2[[#This Row],[tenure]]&lt;=12,"0-12 Months",
IF(TelcoData2[[#This Row],[tenure]]&lt;=24,"13-24 Months",
IF(TelcoData2[[#This Row],[tenure]]&lt;=36,"25-36 Months",
IF(TelcoData2[[#This Row],[tenure]]&lt;=48,"37-48 Months",
IF(TelcoData2[[#This Row],[tenure]]&lt;=60,"49-60 Months",
"61-72 Months")))))</f>
        <v>61-72 Months</v>
      </c>
    </row>
    <row r="7015" spans="1:24" x14ac:dyDescent="0.3">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s="5">
        <v>3756.4</v>
      </c>
      <c r="U7015" t="s">
        <v>24</v>
      </c>
      <c r="V7015" s="5">
        <f>IFERROR(VALUE(TRIM(TelcoData2[[#This Row],[TotalCharges]])),"")</f>
        <v>3756.4</v>
      </c>
      <c r="W7015">
        <f>IF(TelcoData2[[#This Row],[Churn]]="Yes",1,0)</f>
        <v>0</v>
      </c>
      <c r="X7015" t="str">
        <f>IF(TelcoData2[[#This Row],[tenure]]&lt;=12,"0-12 Months",
IF(TelcoData2[[#This Row],[tenure]]&lt;=24,"13-24 Months",
IF(TelcoData2[[#This Row],[tenure]]&lt;=36,"25-36 Months",
IF(TelcoData2[[#This Row],[tenure]]&lt;=48,"37-48 Months",
IF(TelcoData2[[#This Row],[tenure]]&lt;=60,"49-60 Months",
"61-72 Months")))))</f>
        <v>37-48 Months</v>
      </c>
    </row>
    <row r="7016" spans="1:24" x14ac:dyDescent="0.3">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s="5">
        <v>3645.75</v>
      </c>
      <c r="U7016" t="s">
        <v>24</v>
      </c>
      <c r="V7016" s="5">
        <f>IFERROR(VALUE(TRIM(TelcoData2[[#This Row],[TotalCharges]])),"")</f>
        <v>3645.75</v>
      </c>
      <c r="W7016">
        <f>IF(TelcoData2[[#This Row],[Churn]]="Yes",1,0)</f>
        <v>0</v>
      </c>
      <c r="X7016" t="str">
        <f>IF(TelcoData2[[#This Row],[tenure]]&lt;=12,"0-12 Months",
IF(TelcoData2[[#This Row],[tenure]]&lt;=24,"13-24 Months",
IF(TelcoData2[[#This Row],[tenure]]&lt;=36,"25-36 Months",
IF(TelcoData2[[#This Row],[tenure]]&lt;=48,"37-48 Months",
IF(TelcoData2[[#This Row],[tenure]]&lt;=60,"49-60 Months",
"61-72 Months")))))</f>
        <v>37-48 Months</v>
      </c>
    </row>
    <row r="7017" spans="1:24" x14ac:dyDescent="0.3">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s="5">
        <v>2874.45</v>
      </c>
      <c r="U7017" t="s">
        <v>24</v>
      </c>
      <c r="V7017" s="5">
        <f>IFERROR(VALUE(TRIM(TelcoData2[[#This Row],[TotalCharges]])),"")</f>
        <v>2874.45</v>
      </c>
      <c r="W7017">
        <f>IF(TelcoData2[[#This Row],[Churn]]="Yes",1,0)</f>
        <v>0</v>
      </c>
      <c r="X7017" t="str">
        <f>IF(TelcoData2[[#This Row],[tenure]]&lt;=12,"0-12 Months",
IF(TelcoData2[[#This Row],[tenure]]&lt;=24,"13-24 Months",
IF(TelcoData2[[#This Row],[tenure]]&lt;=36,"25-36 Months",
IF(TelcoData2[[#This Row],[tenure]]&lt;=48,"37-48 Months",
IF(TelcoData2[[#This Row],[tenure]]&lt;=60,"49-60 Months",
"61-72 Months")))))</f>
        <v>25-36 Months</v>
      </c>
    </row>
    <row r="7018" spans="1:24" x14ac:dyDescent="0.3">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s="5">
        <v>49.95</v>
      </c>
      <c r="U7018" t="s">
        <v>24</v>
      </c>
      <c r="V7018" s="5">
        <f>IFERROR(VALUE(TRIM(TelcoData2[[#This Row],[TotalCharges]])),"")</f>
        <v>49.95</v>
      </c>
      <c r="W7018">
        <f>IF(TelcoData2[[#This Row],[Churn]]="Yes",1,0)</f>
        <v>0</v>
      </c>
      <c r="X7018" t="str">
        <f>IF(TelcoData2[[#This Row],[tenure]]&lt;=12,"0-12 Months",
IF(TelcoData2[[#This Row],[tenure]]&lt;=24,"13-24 Months",
IF(TelcoData2[[#This Row],[tenure]]&lt;=36,"25-36 Months",
IF(TelcoData2[[#This Row],[tenure]]&lt;=48,"37-48 Months",
IF(TelcoData2[[#This Row],[tenure]]&lt;=60,"49-60 Months",
"61-72 Months")))))</f>
        <v>0-12 Months</v>
      </c>
    </row>
    <row r="7019" spans="1:24" x14ac:dyDescent="0.3">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s="5">
        <v>1020.75</v>
      </c>
      <c r="U7019" t="s">
        <v>24</v>
      </c>
      <c r="V7019" s="5">
        <f>IFERROR(VALUE(TRIM(TelcoData2[[#This Row],[TotalCharges]])),"")</f>
        <v>1020.75</v>
      </c>
      <c r="W7019">
        <f>IF(TelcoData2[[#This Row],[Churn]]="Yes",1,0)</f>
        <v>0</v>
      </c>
      <c r="X7019" t="str">
        <f>IF(TelcoData2[[#This Row],[tenure]]&lt;=12,"0-12 Months",
IF(TelcoData2[[#This Row],[tenure]]&lt;=24,"13-24 Months",
IF(TelcoData2[[#This Row],[tenure]]&lt;=36,"25-36 Months",
IF(TelcoData2[[#This Row],[tenure]]&lt;=48,"37-48 Months",
IF(TelcoData2[[#This Row],[tenure]]&lt;=60,"49-60 Months",
"61-72 Months")))))</f>
        <v>49-60 Months</v>
      </c>
    </row>
    <row r="7020" spans="1:24" x14ac:dyDescent="0.3">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s="5">
        <v>70.650000000000006</v>
      </c>
      <c r="U7020" t="s">
        <v>23</v>
      </c>
      <c r="V7020" s="5">
        <f>IFERROR(VALUE(TRIM(TelcoData2[[#This Row],[TotalCharges]])),"")</f>
        <v>70.650000000000006</v>
      </c>
      <c r="W7020">
        <f>IF(TelcoData2[[#This Row],[Churn]]="Yes",1,0)</f>
        <v>1</v>
      </c>
      <c r="X7020" t="str">
        <f>IF(TelcoData2[[#This Row],[tenure]]&lt;=12,"0-12 Months",
IF(TelcoData2[[#This Row],[tenure]]&lt;=24,"13-24 Months",
IF(TelcoData2[[#This Row],[tenure]]&lt;=36,"25-36 Months",
IF(TelcoData2[[#This Row],[tenure]]&lt;=48,"37-48 Months",
IF(TelcoData2[[#This Row],[tenure]]&lt;=60,"49-60 Months",
"61-72 Months")))))</f>
        <v>0-12 Months</v>
      </c>
    </row>
    <row r="7021" spans="1:24" x14ac:dyDescent="0.3">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s="5">
        <v>826</v>
      </c>
      <c r="U7021" t="s">
        <v>24</v>
      </c>
      <c r="V7021" s="5">
        <f>IFERROR(VALUE(TRIM(TelcoData2[[#This Row],[TotalCharges]])),"")</f>
        <v>826</v>
      </c>
      <c r="W7021">
        <f>IF(TelcoData2[[#This Row],[Churn]]="Yes",1,0)</f>
        <v>0</v>
      </c>
      <c r="X7021" t="str">
        <f>IF(TelcoData2[[#This Row],[tenure]]&lt;=12,"0-12 Months",
IF(TelcoData2[[#This Row],[tenure]]&lt;=24,"13-24 Months",
IF(TelcoData2[[#This Row],[tenure]]&lt;=36,"25-36 Months",
IF(TelcoData2[[#This Row],[tenure]]&lt;=48,"37-48 Months",
IF(TelcoData2[[#This Row],[tenure]]&lt;=60,"49-60 Months",
"61-72 Months")))))</f>
        <v>37-48 Months</v>
      </c>
    </row>
    <row r="7022" spans="1:24" x14ac:dyDescent="0.3">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s="5">
        <v>239</v>
      </c>
      <c r="U7022" t="s">
        <v>24</v>
      </c>
      <c r="V7022" s="5">
        <f>IFERROR(VALUE(TRIM(TelcoData2[[#This Row],[TotalCharges]])),"")</f>
        <v>239</v>
      </c>
      <c r="W7022">
        <f>IF(TelcoData2[[#This Row],[Churn]]="Yes",1,0)</f>
        <v>0</v>
      </c>
      <c r="X7022" t="str">
        <f>IF(TelcoData2[[#This Row],[tenure]]&lt;=12,"0-12 Months",
IF(TelcoData2[[#This Row],[tenure]]&lt;=24,"13-24 Months",
IF(TelcoData2[[#This Row],[tenure]]&lt;=36,"25-36 Months",
IF(TelcoData2[[#This Row],[tenure]]&lt;=48,"37-48 Months",
IF(TelcoData2[[#This Row],[tenure]]&lt;=60,"49-60 Months",
"61-72 Months")))))</f>
        <v>0-12 Months</v>
      </c>
    </row>
    <row r="7023" spans="1:24" x14ac:dyDescent="0.3">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s="5">
        <v>727.8</v>
      </c>
      <c r="U7023" t="s">
        <v>23</v>
      </c>
      <c r="V7023" s="5">
        <f>IFERROR(VALUE(TRIM(TelcoData2[[#This Row],[TotalCharges]])),"")</f>
        <v>727.8</v>
      </c>
      <c r="W7023">
        <f>IF(TelcoData2[[#This Row],[Churn]]="Yes",1,0)</f>
        <v>1</v>
      </c>
      <c r="X7023" t="str">
        <f>IF(TelcoData2[[#This Row],[tenure]]&lt;=12,"0-12 Months",
IF(TelcoData2[[#This Row],[tenure]]&lt;=24,"13-24 Months",
IF(TelcoData2[[#This Row],[tenure]]&lt;=36,"25-36 Months",
IF(TelcoData2[[#This Row],[tenure]]&lt;=48,"37-48 Months",
IF(TelcoData2[[#This Row],[tenure]]&lt;=60,"49-60 Months",
"61-72 Months")))))</f>
        <v>0-12 Months</v>
      </c>
    </row>
    <row r="7024" spans="1:24" x14ac:dyDescent="0.3">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s="5">
        <v>7544.3</v>
      </c>
      <c r="U7024" t="s">
        <v>24</v>
      </c>
      <c r="V7024" s="5">
        <f>IFERROR(VALUE(TRIM(TelcoData2[[#This Row],[TotalCharges]])),"")</f>
        <v>7544.3</v>
      </c>
      <c r="W7024">
        <f>IF(TelcoData2[[#This Row],[Churn]]="Yes",1,0)</f>
        <v>0</v>
      </c>
      <c r="X7024" t="str">
        <f>IF(TelcoData2[[#This Row],[tenure]]&lt;=12,"0-12 Months",
IF(TelcoData2[[#This Row],[tenure]]&lt;=24,"13-24 Months",
IF(TelcoData2[[#This Row],[tenure]]&lt;=36,"25-36 Months",
IF(TelcoData2[[#This Row],[tenure]]&lt;=48,"37-48 Months",
IF(TelcoData2[[#This Row],[tenure]]&lt;=60,"49-60 Months",
"61-72 Months")))))</f>
        <v>61-72 Months</v>
      </c>
    </row>
    <row r="7025" spans="1:24" x14ac:dyDescent="0.3">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s="5">
        <v>6479.4</v>
      </c>
      <c r="U7025" t="s">
        <v>24</v>
      </c>
      <c r="V7025" s="5">
        <f>IFERROR(VALUE(TRIM(TelcoData2[[#This Row],[TotalCharges]])),"")</f>
        <v>6479.4</v>
      </c>
      <c r="W7025">
        <f>IF(TelcoData2[[#This Row],[Churn]]="Yes",1,0)</f>
        <v>0</v>
      </c>
      <c r="X7025" t="str">
        <f>IF(TelcoData2[[#This Row],[tenure]]&lt;=12,"0-12 Months",
IF(TelcoData2[[#This Row],[tenure]]&lt;=24,"13-24 Months",
IF(TelcoData2[[#This Row],[tenure]]&lt;=36,"25-36 Months",
IF(TelcoData2[[#This Row],[tenure]]&lt;=48,"37-48 Months",
IF(TelcoData2[[#This Row],[tenure]]&lt;=60,"49-60 Months",
"61-72 Months")))))</f>
        <v>61-72 Months</v>
      </c>
    </row>
    <row r="7026" spans="1:24" x14ac:dyDescent="0.3">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s="5">
        <v>3626.35</v>
      </c>
      <c r="U7026" t="s">
        <v>24</v>
      </c>
      <c r="V7026" s="5">
        <f>IFERROR(VALUE(TRIM(TelcoData2[[#This Row],[TotalCharges]])),"")</f>
        <v>3626.35</v>
      </c>
      <c r="W7026">
        <f>IF(TelcoData2[[#This Row],[Churn]]="Yes",1,0)</f>
        <v>0</v>
      </c>
      <c r="X7026" t="str">
        <f>IF(TelcoData2[[#This Row],[tenure]]&lt;=12,"0-12 Months",
IF(TelcoData2[[#This Row],[tenure]]&lt;=24,"13-24 Months",
IF(TelcoData2[[#This Row],[tenure]]&lt;=36,"25-36 Months",
IF(TelcoData2[[#This Row],[tenure]]&lt;=48,"37-48 Months",
IF(TelcoData2[[#This Row],[tenure]]&lt;=60,"49-60 Months",
"61-72 Months")))))</f>
        <v>37-48 Months</v>
      </c>
    </row>
    <row r="7027" spans="1:24" x14ac:dyDescent="0.3">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s="5">
        <v>1679.4</v>
      </c>
      <c r="U7027" t="s">
        <v>24</v>
      </c>
      <c r="V7027" s="5">
        <f>IFERROR(VALUE(TRIM(TelcoData2[[#This Row],[TotalCharges]])),"")</f>
        <v>1679.4</v>
      </c>
      <c r="W7027">
        <f>IF(TelcoData2[[#This Row],[Churn]]="Yes",1,0)</f>
        <v>0</v>
      </c>
      <c r="X7027" t="str">
        <f>IF(TelcoData2[[#This Row],[tenure]]&lt;=12,"0-12 Months",
IF(TelcoData2[[#This Row],[tenure]]&lt;=24,"13-24 Months",
IF(TelcoData2[[#This Row],[tenure]]&lt;=36,"25-36 Months",
IF(TelcoData2[[#This Row],[tenure]]&lt;=48,"37-48 Months",
IF(TelcoData2[[#This Row],[tenure]]&lt;=60,"49-60 Months",
"61-72 Months")))))</f>
        <v>13-24 Months</v>
      </c>
    </row>
    <row r="7028" spans="1:24" x14ac:dyDescent="0.3">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s="5">
        <v>403.35</v>
      </c>
      <c r="U7028" t="s">
        <v>23</v>
      </c>
      <c r="V7028" s="5">
        <f>IFERROR(VALUE(TRIM(TelcoData2[[#This Row],[TotalCharges]])),"")</f>
        <v>403.35</v>
      </c>
      <c r="W7028">
        <f>IF(TelcoData2[[#This Row],[Churn]]="Yes",1,0)</f>
        <v>1</v>
      </c>
      <c r="X7028" t="str">
        <f>IF(TelcoData2[[#This Row],[tenure]]&lt;=12,"0-12 Months",
IF(TelcoData2[[#This Row],[tenure]]&lt;=24,"13-24 Months",
IF(TelcoData2[[#This Row],[tenure]]&lt;=36,"25-36 Months",
IF(TelcoData2[[#This Row],[tenure]]&lt;=48,"37-48 Months",
IF(TelcoData2[[#This Row],[tenure]]&lt;=60,"49-60 Months",
"61-72 Months")))))</f>
        <v>0-12 Months</v>
      </c>
    </row>
    <row r="7029" spans="1:24" x14ac:dyDescent="0.3">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s="5">
        <v>931.55</v>
      </c>
      <c r="U7029" t="s">
        <v>24</v>
      </c>
      <c r="V7029" s="5">
        <f>IFERROR(VALUE(TRIM(TelcoData2[[#This Row],[TotalCharges]])),"")</f>
        <v>931.55</v>
      </c>
      <c r="W7029">
        <f>IF(TelcoData2[[#This Row],[Churn]]="Yes",1,0)</f>
        <v>0</v>
      </c>
      <c r="X7029" t="str">
        <f>IF(TelcoData2[[#This Row],[tenure]]&lt;=12,"0-12 Months",
IF(TelcoData2[[#This Row],[tenure]]&lt;=24,"13-24 Months",
IF(TelcoData2[[#This Row],[tenure]]&lt;=36,"25-36 Months",
IF(TelcoData2[[#This Row],[tenure]]&lt;=48,"37-48 Months",
IF(TelcoData2[[#This Row],[tenure]]&lt;=60,"49-60 Months",
"61-72 Months")))))</f>
        <v>13-24 Months</v>
      </c>
    </row>
    <row r="7030" spans="1:24" x14ac:dyDescent="0.3">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s="5">
        <v>4326.25</v>
      </c>
      <c r="U7030" t="s">
        <v>24</v>
      </c>
      <c r="V7030" s="5">
        <f>IFERROR(VALUE(TRIM(TelcoData2[[#This Row],[TotalCharges]])),"")</f>
        <v>4326.25</v>
      </c>
      <c r="W7030">
        <f>IF(TelcoData2[[#This Row],[Churn]]="Yes",1,0)</f>
        <v>0</v>
      </c>
      <c r="X7030" t="str">
        <f>IF(TelcoData2[[#This Row],[tenure]]&lt;=12,"0-12 Months",
IF(TelcoData2[[#This Row],[tenure]]&lt;=24,"13-24 Months",
IF(TelcoData2[[#This Row],[tenure]]&lt;=36,"25-36 Months",
IF(TelcoData2[[#This Row],[tenure]]&lt;=48,"37-48 Months",
IF(TelcoData2[[#This Row],[tenure]]&lt;=60,"49-60 Months",
"61-72 Months")))))</f>
        <v>61-72 Months</v>
      </c>
    </row>
    <row r="7031" spans="1:24" x14ac:dyDescent="0.3">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s="5">
        <v>263.05</v>
      </c>
      <c r="U7031" t="s">
        <v>24</v>
      </c>
      <c r="V7031" s="5">
        <f>IFERROR(VALUE(TRIM(TelcoData2[[#This Row],[TotalCharges]])),"")</f>
        <v>263.05</v>
      </c>
      <c r="W7031">
        <f>IF(TelcoData2[[#This Row],[Churn]]="Yes",1,0)</f>
        <v>0</v>
      </c>
      <c r="X7031" t="str">
        <f>IF(TelcoData2[[#This Row],[tenure]]&lt;=12,"0-12 Months",
IF(TelcoData2[[#This Row],[tenure]]&lt;=24,"13-24 Months",
IF(TelcoData2[[#This Row],[tenure]]&lt;=36,"25-36 Months",
IF(TelcoData2[[#This Row],[tenure]]&lt;=48,"37-48 Months",
IF(TelcoData2[[#This Row],[tenure]]&lt;=60,"49-60 Months",
"61-72 Months")))))</f>
        <v>0-12 Months</v>
      </c>
    </row>
    <row r="7032" spans="1:24" x14ac:dyDescent="0.3">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s="5">
        <v>39.25</v>
      </c>
      <c r="U7032" t="s">
        <v>24</v>
      </c>
      <c r="V7032" s="5">
        <f>IFERROR(VALUE(TRIM(TelcoData2[[#This Row],[TotalCharges]])),"")</f>
        <v>39.25</v>
      </c>
      <c r="W7032">
        <f>IF(TelcoData2[[#This Row],[Churn]]="Yes",1,0)</f>
        <v>0</v>
      </c>
      <c r="X7032" t="str">
        <f>IF(TelcoData2[[#This Row],[tenure]]&lt;=12,"0-12 Months",
IF(TelcoData2[[#This Row],[tenure]]&lt;=24,"13-24 Months",
IF(TelcoData2[[#This Row],[tenure]]&lt;=36,"25-36 Months",
IF(TelcoData2[[#This Row],[tenure]]&lt;=48,"37-48 Months",
IF(TelcoData2[[#This Row],[tenure]]&lt;=60,"49-60 Months",
"61-72 Months")))))</f>
        <v>0-12 Months</v>
      </c>
    </row>
    <row r="7033" spans="1:24" x14ac:dyDescent="0.3">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s="5">
        <v>3316.1</v>
      </c>
      <c r="U7033" t="s">
        <v>24</v>
      </c>
      <c r="V7033" s="5">
        <f>IFERROR(VALUE(TRIM(TelcoData2[[#This Row],[TotalCharges]])),"")</f>
        <v>3316.1</v>
      </c>
      <c r="W7033">
        <f>IF(TelcoData2[[#This Row],[Churn]]="Yes",1,0)</f>
        <v>0</v>
      </c>
      <c r="X7033" t="str">
        <f>IF(TelcoData2[[#This Row],[tenure]]&lt;=12,"0-12 Months",
IF(TelcoData2[[#This Row],[tenure]]&lt;=24,"13-24 Months",
IF(TelcoData2[[#This Row],[tenure]]&lt;=36,"25-36 Months",
IF(TelcoData2[[#This Row],[tenure]]&lt;=48,"37-48 Months",
IF(TelcoData2[[#This Row],[tenure]]&lt;=60,"49-60 Months",
"61-72 Months")))))</f>
        <v>49-60 Months</v>
      </c>
    </row>
    <row r="7034" spans="1:24" x14ac:dyDescent="0.3">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s="5">
        <v>75.75</v>
      </c>
      <c r="U7034" t="s">
        <v>23</v>
      </c>
      <c r="V7034" s="5">
        <f>IFERROR(VALUE(TRIM(TelcoData2[[#This Row],[TotalCharges]])),"")</f>
        <v>75.75</v>
      </c>
      <c r="W7034">
        <f>IF(TelcoData2[[#This Row],[Churn]]="Yes",1,0)</f>
        <v>1</v>
      </c>
      <c r="X7034" t="str">
        <f>IF(TelcoData2[[#This Row],[tenure]]&lt;=12,"0-12 Months",
IF(TelcoData2[[#This Row],[tenure]]&lt;=24,"13-24 Months",
IF(TelcoData2[[#This Row],[tenure]]&lt;=36,"25-36 Months",
IF(TelcoData2[[#This Row],[tenure]]&lt;=48,"37-48 Months",
IF(TelcoData2[[#This Row],[tenure]]&lt;=60,"49-60 Months",
"61-72 Months")))))</f>
        <v>0-12 Months</v>
      </c>
    </row>
    <row r="7035" spans="1:24" x14ac:dyDescent="0.3">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s="5">
        <v>2625.25</v>
      </c>
      <c r="U7035" t="s">
        <v>24</v>
      </c>
      <c r="V7035" s="5">
        <f>IFERROR(VALUE(TRIM(TelcoData2[[#This Row],[TotalCharges]])),"")</f>
        <v>2625.25</v>
      </c>
      <c r="W7035">
        <f>IF(TelcoData2[[#This Row],[Churn]]="Yes",1,0)</f>
        <v>0</v>
      </c>
      <c r="X7035" t="str">
        <f>IF(TelcoData2[[#This Row],[tenure]]&lt;=12,"0-12 Months",
IF(TelcoData2[[#This Row],[tenure]]&lt;=24,"13-24 Months",
IF(TelcoData2[[#This Row],[tenure]]&lt;=36,"25-36 Months",
IF(TelcoData2[[#This Row],[tenure]]&lt;=48,"37-48 Months",
IF(TelcoData2[[#This Row],[tenure]]&lt;=60,"49-60 Months",
"61-72 Months")))))</f>
        <v>37-48 Months</v>
      </c>
    </row>
    <row r="7036" spans="1:24" x14ac:dyDescent="0.3">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s="5">
        <v>6886.25</v>
      </c>
      <c r="U7036" t="s">
        <v>23</v>
      </c>
      <c r="V7036" s="5">
        <f>IFERROR(VALUE(TRIM(TelcoData2[[#This Row],[TotalCharges]])),"")</f>
        <v>6886.25</v>
      </c>
      <c r="W7036">
        <f>IF(TelcoData2[[#This Row],[Churn]]="Yes",1,0)</f>
        <v>1</v>
      </c>
      <c r="X7036" t="str">
        <f>IF(TelcoData2[[#This Row],[tenure]]&lt;=12,"0-12 Months",
IF(TelcoData2[[#This Row],[tenure]]&lt;=24,"13-24 Months",
IF(TelcoData2[[#This Row],[tenure]]&lt;=36,"25-36 Months",
IF(TelcoData2[[#This Row],[tenure]]&lt;=48,"37-48 Months",
IF(TelcoData2[[#This Row],[tenure]]&lt;=60,"49-60 Months",
"61-72 Months")))))</f>
        <v>61-72 Months</v>
      </c>
    </row>
    <row r="7037" spans="1:24" x14ac:dyDescent="0.3">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s="5">
        <v>1495.1</v>
      </c>
      <c r="U7037" t="s">
        <v>24</v>
      </c>
      <c r="V7037" s="5">
        <f>IFERROR(VALUE(TRIM(TelcoData2[[#This Row],[TotalCharges]])),"")</f>
        <v>1495.1</v>
      </c>
      <c r="W7037">
        <f>IF(TelcoData2[[#This Row],[Churn]]="Yes",1,0)</f>
        <v>0</v>
      </c>
      <c r="X7037" t="str">
        <f>IF(TelcoData2[[#This Row],[tenure]]&lt;=12,"0-12 Months",
IF(TelcoData2[[#This Row],[tenure]]&lt;=24,"13-24 Months",
IF(TelcoData2[[#This Row],[tenure]]&lt;=36,"25-36 Months",
IF(TelcoData2[[#This Row],[tenure]]&lt;=48,"37-48 Months",
IF(TelcoData2[[#This Row],[tenure]]&lt;=60,"49-60 Months",
"61-72 Months")))))</f>
        <v>13-24 Months</v>
      </c>
    </row>
    <row r="7038" spans="1:24" x14ac:dyDescent="0.3">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s="5">
        <v>743.3</v>
      </c>
      <c r="U7038" t="s">
        <v>24</v>
      </c>
      <c r="V7038" s="5">
        <f>IFERROR(VALUE(TRIM(TelcoData2[[#This Row],[TotalCharges]])),"")</f>
        <v>743.3</v>
      </c>
      <c r="W7038">
        <f>IF(TelcoData2[[#This Row],[Churn]]="Yes",1,0)</f>
        <v>0</v>
      </c>
      <c r="X7038" t="str">
        <f>IF(TelcoData2[[#This Row],[tenure]]&lt;=12,"0-12 Months",
IF(TelcoData2[[#This Row],[tenure]]&lt;=24,"13-24 Months",
IF(TelcoData2[[#This Row],[tenure]]&lt;=36,"25-36 Months",
IF(TelcoData2[[#This Row],[tenure]]&lt;=48,"37-48 Months",
IF(TelcoData2[[#This Row],[tenure]]&lt;=60,"49-60 Months",
"61-72 Months")))))</f>
        <v>0-12 Months</v>
      </c>
    </row>
    <row r="7039" spans="1:24" x14ac:dyDescent="0.3">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s="5">
        <v>1419.4</v>
      </c>
      <c r="U7039" t="s">
        <v>24</v>
      </c>
      <c r="V7039" s="5">
        <f>IFERROR(VALUE(TRIM(TelcoData2[[#This Row],[TotalCharges]])),"")</f>
        <v>1419.4</v>
      </c>
      <c r="W7039">
        <f>IF(TelcoData2[[#This Row],[Churn]]="Yes",1,0)</f>
        <v>0</v>
      </c>
      <c r="X7039" t="str">
        <f>IF(TelcoData2[[#This Row],[tenure]]&lt;=12,"0-12 Months",
IF(TelcoData2[[#This Row],[tenure]]&lt;=24,"13-24 Months",
IF(TelcoData2[[#This Row],[tenure]]&lt;=36,"25-36 Months",
IF(TelcoData2[[#This Row],[tenure]]&lt;=48,"37-48 Months",
IF(TelcoData2[[#This Row],[tenure]]&lt;=60,"49-60 Months",
"61-72 Months")))))</f>
        <v>61-72 Months</v>
      </c>
    </row>
    <row r="7040" spans="1:24" x14ac:dyDescent="0.3">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s="5">
        <v>1990.5</v>
      </c>
      <c r="U7040" t="s">
        <v>24</v>
      </c>
      <c r="V7040" s="5">
        <f>IFERROR(VALUE(TRIM(TelcoData2[[#This Row],[TotalCharges]])),"")</f>
        <v>1990.5</v>
      </c>
      <c r="W7040">
        <f>IF(TelcoData2[[#This Row],[Churn]]="Yes",1,0)</f>
        <v>0</v>
      </c>
      <c r="X7040" t="str">
        <f>IF(TelcoData2[[#This Row],[tenure]]&lt;=12,"0-12 Months",
IF(TelcoData2[[#This Row],[tenure]]&lt;=24,"13-24 Months",
IF(TelcoData2[[#This Row],[tenure]]&lt;=36,"25-36 Months",
IF(TelcoData2[[#This Row],[tenure]]&lt;=48,"37-48 Months",
IF(TelcoData2[[#This Row],[tenure]]&lt;=60,"49-60 Months",
"61-72 Months")))))</f>
        <v>13-24 Months</v>
      </c>
    </row>
    <row r="7041" spans="1:24" x14ac:dyDescent="0.3">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s="5">
        <v>7362.9</v>
      </c>
      <c r="U7041" t="s">
        <v>24</v>
      </c>
      <c r="V7041" s="5">
        <f>IFERROR(VALUE(TRIM(TelcoData2[[#This Row],[TotalCharges]])),"")</f>
        <v>7362.9</v>
      </c>
      <c r="W7041">
        <f>IF(TelcoData2[[#This Row],[Churn]]="Yes",1,0)</f>
        <v>0</v>
      </c>
      <c r="X7041" t="str">
        <f>IF(TelcoData2[[#This Row],[tenure]]&lt;=12,"0-12 Months",
IF(TelcoData2[[#This Row],[tenure]]&lt;=24,"13-24 Months",
IF(TelcoData2[[#This Row],[tenure]]&lt;=36,"25-36 Months",
IF(TelcoData2[[#This Row],[tenure]]&lt;=48,"37-48 Months",
IF(TelcoData2[[#This Row],[tenure]]&lt;=60,"49-60 Months",
"61-72 Months")))))</f>
        <v>61-72 Months</v>
      </c>
    </row>
    <row r="7042" spans="1:24" x14ac:dyDescent="0.3">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s="5">
        <v>346.45</v>
      </c>
      <c r="U7042" t="s">
        <v>24</v>
      </c>
      <c r="V7042" s="5">
        <f>IFERROR(VALUE(TRIM(TelcoData2[[#This Row],[TotalCharges]])),"")</f>
        <v>346.45</v>
      </c>
      <c r="W7042">
        <f>IF(TelcoData2[[#This Row],[Churn]]="Yes",1,0)</f>
        <v>0</v>
      </c>
      <c r="X7042" t="str">
        <f>IF(TelcoData2[[#This Row],[tenure]]&lt;=12,"0-12 Months",
IF(TelcoData2[[#This Row],[tenure]]&lt;=24,"13-24 Months",
IF(TelcoData2[[#This Row],[tenure]]&lt;=36,"25-36 Months",
IF(TelcoData2[[#This Row],[tenure]]&lt;=48,"37-48 Months",
IF(TelcoData2[[#This Row],[tenure]]&lt;=60,"49-60 Months",
"61-72 Months")))))</f>
        <v>0-12 Months</v>
      </c>
    </row>
    <row r="7043" spans="1:24" x14ac:dyDescent="0.3">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s="5">
        <v>306.60000000000002</v>
      </c>
      <c r="U7043" t="s">
        <v>23</v>
      </c>
      <c r="V7043" s="5">
        <f>IFERROR(VALUE(TRIM(TelcoData2[[#This Row],[TotalCharges]])),"")</f>
        <v>306.60000000000002</v>
      </c>
      <c r="W7043">
        <f>IF(TelcoData2[[#This Row],[Churn]]="Yes",1,0)</f>
        <v>1</v>
      </c>
      <c r="X7043" t="str">
        <f>IF(TelcoData2[[#This Row],[tenure]]&lt;=12,"0-12 Months",
IF(TelcoData2[[#This Row],[tenure]]&lt;=24,"13-24 Months",
IF(TelcoData2[[#This Row],[tenure]]&lt;=36,"25-36 Months",
IF(TelcoData2[[#This Row],[tenure]]&lt;=48,"37-48 Months",
IF(TelcoData2[[#This Row],[tenure]]&lt;=60,"49-60 Months",
"61-72 Months")))))</f>
        <v>0-12 Months</v>
      </c>
    </row>
    <row r="7044" spans="1:24" x14ac:dyDescent="0.3">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s="5">
        <v>6844.5</v>
      </c>
      <c r="U7044" t="s">
        <v>24</v>
      </c>
      <c r="V7044" s="5">
        <f>IFERROR(VALUE(TRIM(TelcoData2[[#This Row],[TotalCharges]])),"")</f>
        <v>6844.5</v>
      </c>
      <c r="W7044">
        <f>IF(TelcoData2[[#This Row],[Churn]]="Yes",1,0)</f>
        <v>0</v>
      </c>
      <c r="X7044" t="str">
        <f>IF(TelcoData2[[#This Row],[tenure]]&lt;=12,"0-12 Months",
IF(TelcoData2[[#This Row],[tenure]]&lt;=24,"13-24 Months",
IF(TelcoData2[[#This Row],[tenure]]&lt;=36,"25-36 Months",
IF(TelcoData2[[#This Row],[tenure]]&lt;=48,"37-48 Months",
IF(TelcoData2[[#This Row],[tenure]]&lt;=60,"49-60 Months",
"61-72 Months")))))</f>
        <v>61-72 Months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AF852-E3AD-4B99-B810-8E8E9B2E2D46}">
  <dimension ref="A1:F21"/>
  <sheetViews>
    <sheetView workbookViewId="0">
      <selection activeCell="B1" sqref="B1"/>
    </sheetView>
  </sheetViews>
  <sheetFormatPr defaultRowHeight="14.4" x14ac:dyDescent="0.3"/>
  <cols>
    <col min="1" max="1" width="23.21875" customWidth="1"/>
    <col min="2" max="2" width="15" customWidth="1"/>
    <col min="3" max="3" width="13.6640625" customWidth="1"/>
    <col min="4" max="4" width="10.77734375" customWidth="1"/>
    <col min="5" max="5" width="11.109375" customWidth="1"/>
    <col min="6" max="6" width="10.33203125" customWidth="1"/>
  </cols>
  <sheetData>
    <row r="1" spans="1:3" x14ac:dyDescent="0.3">
      <c r="A1" t="s">
        <v>23443</v>
      </c>
    </row>
    <row r="2" spans="1:3" x14ac:dyDescent="0.3">
      <c r="A2" t="s">
        <v>23444</v>
      </c>
      <c r="B2">
        <f>ROWS(TelcoData[customerID])</f>
        <v>7043</v>
      </c>
    </row>
    <row r="3" spans="1:3" x14ac:dyDescent="0.3">
      <c r="A3" t="s">
        <v>23445</v>
      </c>
      <c r="B3">
        <f>COLUMNS(TelcoData[])</f>
        <v>21</v>
      </c>
    </row>
    <row r="4" spans="1:3" x14ac:dyDescent="0.3">
      <c r="A4" t="s">
        <v>23446</v>
      </c>
      <c r="B4">
        <f>COUNTIF($A:$A,A2)</f>
        <v>1</v>
      </c>
    </row>
    <row r="6" spans="1:3" x14ac:dyDescent="0.3">
      <c r="A6" t="s">
        <v>23447</v>
      </c>
      <c r="B6" t="s">
        <v>23448</v>
      </c>
      <c r="C6" t="s">
        <v>23449</v>
      </c>
    </row>
    <row r="7" spans="1:3" x14ac:dyDescent="0.3">
      <c r="A7" t="s">
        <v>23453</v>
      </c>
      <c r="B7">
        <f>COUNTBLANK(TelcoData[customerID])</f>
        <v>0</v>
      </c>
      <c r="C7" s="1">
        <f>B7/$B$2</f>
        <v>0</v>
      </c>
    </row>
    <row r="8" spans="1:3" x14ac:dyDescent="0.3">
      <c r="A8" t="s">
        <v>23450</v>
      </c>
      <c r="B8">
        <f>COUNTBLANK(TelcoData[gender])</f>
        <v>0</v>
      </c>
      <c r="C8" s="1">
        <f t="shared" ref="C8:C14" si="0">B8/$B$2</f>
        <v>0</v>
      </c>
    </row>
    <row r="9" spans="1:3" x14ac:dyDescent="0.3">
      <c r="A9" t="s">
        <v>23451</v>
      </c>
      <c r="B9">
        <f>COUNTBLANK(TelcoData[SeniorCitizen])</f>
        <v>0</v>
      </c>
      <c r="C9" s="1">
        <f t="shared" si="0"/>
        <v>0</v>
      </c>
    </row>
    <row r="10" spans="1:3" x14ac:dyDescent="0.3">
      <c r="A10" t="s">
        <v>23452</v>
      </c>
      <c r="B10">
        <f>COUNTBLANK(TelcoData[tenure])</f>
        <v>0</v>
      </c>
      <c r="C10" s="1">
        <f t="shared" si="0"/>
        <v>0</v>
      </c>
    </row>
    <row r="11" spans="1:3" x14ac:dyDescent="0.3">
      <c r="A11" t="s">
        <v>15</v>
      </c>
      <c r="B11">
        <f>COUNTBLANK(TelcoData[Contract])</f>
        <v>0</v>
      </c>
      <c r="C11" s="1">
        <f t="shared" si="0"/>
        <v>0</v>
      </c>
    </row>
    <row r="12" spans="1:3" x14ac:dyDescent="0.3">
      <c r="A12" t="s">
        <v>18</v>
      </c>
      <c r="B12">
        <f>COUNTBLANK(TelcoData[MonthlyCharges])</f>
        <v>0</v>
      </c>
      <c r="C12" s="1">
        <f t="shared" si="0"/>
        <v>0</v>
      </c>
    </row>
    <row r="13" spans="1:3" x14ac:dyDescent="0.3">
      <c r="A13" t="s">
        <v>19</v>
      </c>
      <c r="B13">
        <f>COUNTIF('Clean Data'!T2:T7044, " ")</f>
        <v>11</v>
      </c>
      <c r="C13" s="1">
        <f t="shared" si="0"/>
        <v>1.5618344455487719E-3</v>
      </c>
    </row>
    <row r="14" spans="1:3" x14ac:dyDescent="0.3">
      <c r="A14" t="s">
        <v>20</v>
      </c>
      <c r="B14">
        <f>COUNTBLANK(TelcoData[Churn])</f>
        <v>0</v>
      </c>
      <c r="C14" s="1">
        <f t="shared" si="0"/>
        <v>0</v>
      </c>
    </row>
    <row r="16" spans="1:3" x14ac:dyDescent="0.3">
      <c r="A16" t="s">
        <v>23455</v>
      </c>
      <c r="B16">
        <f>COUNTBLANK(TelcoData[TotalCharges])</f>
        <v>0</v>
      </c>
    </row>
    <row r="18" spans="1:6" x14ac:dyDescent="0.3">
      <c r="A18" t="s">
        <v>23458</v>
      </c>
      <c r="B18" t="s">
        <v>23459</v>
      </c>
      <c r="C18" t="s">
        <v>23460</v>
      </c>
      <c r="D18" t="s">
        <v>23461</v>
      </c>
      <c r="E18" t="s">
        <v>23462</v>
      </c>
      <c r="F18" t="s">
        <v>23463</v>
      </c>
    </row>
    <row r="19" spans="1:6" x14ac:dyDescent="0.3">
      <c r="A19" t="s">
        <v>23452</v>
      </c>
      <c r="B19">
        <f>AVERAGE(TelcoData[tenure])</f>
        <v>32.371148658242227</v>
      </c>
      <c r="C19">
        <f>MEDIAN(TelcoData[tenure])</f>
        <v>29</v>
      </c>
      <c r="D19">
        <f>MIN(TelcoData[tenure])</f>
        <v>0</v>
      </c>
      <c r="E19">
        <f>MAX(TelcoData[tenure])</f>
        <v>72</v>
      </c>
      <c r="F19">
        <f>_xlfn.STDEV.S(TelcoData[tenure])</f>
        <v>24.55948102309446</v>
      </c>
    </row>
    <row r="20" spans="1:6" x14ac:dyDescent="0.3">
      <c r="A20" t="s">
        <v>23464</v>
      </c>
      <c r="B20">
        <f>AVERAGE(TelcoData[MonthlyCharges])</f>
        <v>64.761692460599221</v>
      </c>
      <c r="C20">
        <f>MEDIAN(TelcoData[MonthlyCharges])</f>
        <v>70.349999999999994</v>
      </c>
      <c r="D20">
        <f>MIN(TelcoData[MonthlyCharges])</f>
        <v>18.25</v>
      </c>
      <c r="E20">
        <f>MAX(TelcoData[MonthlyCharges])</f>
        <v>118.75</v>
      </c>
      <c r="F20">
        <f>_xlfn.STDEV.S(TelcoData[MonthlyCharges])</f>
        <v>30.090047097678472</v>
      </c>
    </row>
    <row r="21" spans="1:6" x14ac:dyDescent="0.3">
      <c r="A21" t="s">
        <v>23465</v>
      </c>
      <c r="B21">
        <f>AVERAGE(TelcoData[TotalCharges])</f>
        <v>2283.3004408418697</v>
      </c>
      <c r="C21">
        <f>MEDIAN(TelcoData[TotalCharges])</f>
        <v>1397.4749999999999</v>
      </c>
      <c r="D21">
        <f>MIN(TelcoData[TotalCharges])</f>
        <v>18.8</v>
      </c>
      <c r="E21">
        <f>MAX(TelcoData[TotalCharges])</f>
        <v>8684.7999999999993</v>
      </c>
      <c r="F21">
        <f>_xlfn.STDEV.S(TelcoData[TotalCharges])</f>
        <v>2266.7713618831408</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58CFC-B53E-4791-BCE3-867B8BFB5796}">
  <dimension ref="A1:P29"/>
  <sheetViews>
    <sheetView topLeftCell="A4" workbookViewId="0">
      <selection activeCell="G26" sqref="G26"/>
    </sheetView>
  </sheetViews>
  <sheetFormatPr defaultRowHeight="14.4" x14ac:dyDescent="0.3"/>
  <cols>
    <col min="1" max="1" width="12.44140625" bestFit="1" customWidth="1"/>
    <col min="2" max="2" width="19.109375" bestFit="1" customWidth="1"/>
    <col min="5" max="5" width="16.109375" bestFit="1" customWidth="1"/>
    <col min="6" max="6" width="16.21875" bestFit="1" customWidth="1"/>
    <col min="9" max="9" width="16.109375" bestFit="1" customWidth="1"/>
    <col min="10" max="10" width="16.21875" bestFit="1" customWidth="1"/>
    <col min="12" max="12" width="21.5546875" bestFit="1" customWidth="1"/>
    <col min="13" max="13" width="19.109375" bestFit="1" customWidth="1"/>
    <col min="14" max="14" width="23.33203125" bestFit="1" customWidth="1"/>
    <col min="15" max="15" width="14.109375" bestFit="1" customWidth="1"/>
    <col min="16" max="16" width="18" bestFit="1" customWidth="1"/>
  </cols>
  <sheetData>
    <row r="1" spans="1:16" x14ac:dyDescent="0.3">
      <c r="A1" s="2" t="s">
        <v>23466</v>
      </c>
      <c r="B1" t="s">
        <v>23468</v>
      </c>
      <c r="E1" s="2" t="s">
        <v>23466</v>
      </c>
      <c r="F1" t="s">
        <v>23476</v>
      </c>
      <c r="I1" s="2" t="s">
        <v>23466</v>
      </c>
      <c r="J1" t="s">
        <v>23476</v>
      </c>
      <c r="L1" s="2" t="s">
        <v>23466</v>
      </c>
      <c r="M1" t="s">
        <v>23475</v>
      </c>
      <c r="O1" s="2" t="s">
        <v>23466</v>
      </c>
      <c r="P1" t="s">
        <v>23468</v>
      </c>
    </row>
    <row r="2" spans="1:16" x14ac:dyDescent="0.3">
      <c r="A2" s="3" t="s">
        <v>24</v>
      </c>
      <c r="B2">
        <v>5174</v>
      </c>
      <c r="E2" s="3" t="s">
        <v>40</v>
      </c>
      <c r="F2">
        <v>0.15243101182654403</v>
      </c>
      <c r="I2" s="3" t="s">
        <v>24</v>
      </c>
      <c r="J2">
        <v>0.41635473653901528</v>
      </c>
      <c r="L2" s="3" t="s">
        <v>24</v>
      </c>
      <c r="M2">
        <v>849</v>
      </c>
      <c r="O2" s="3" t="s">
        <v>27</v>
      </c>
      <c r="P2">
        <v>3875</v>
      </c>
    </row>
    <row r="3" spans="1:16" x14ac:dyDescent="0.3">
      <c r="A3" s="3" t="s">
        <v>23</v>
      </c>
      <c r="B3">
        <v>1869</v>
      </c>
      <c r="E3" s="3" t="s">
        <v>35</v>
      </c>
      <c r="F3">
        <v>0.16709844559585493</v>
      </c>
      <c r="I3" s="3" t="s">
        <v>46</v>
      </c>
      <c r="J3">
        <v>7.4049803407601575E-2</v>
      </c>
      <c r="L3" s="3" t="s">
        <v>25</v>
      </c>
      <c r="M3">
        <v>170</v>
      </c>
      <c r="O3" s="3" t="s">
        <v>31</v>
      </c>
      <c r="P3">
        <v>1473</v>
      </c>
    </row>
    <row r="4" spans="1:16" x14ac:dyDescent="0.3">
      <c r="A4" s="3" t="s">
        <v>23467</v>
      </c>
      <c r="B4">
        <v>7043</v>
      </c>
      <c r="E4" s="3" t="s">
        <v>32</v>
      </c>
      <c r="F4">
        <v>0.19106699751861042</v>
      </c>
      <c r="I4" s="3" t="s">
        <v>23</v>
      </c>
      <c r="J4">
        <v>0.15166340508806261</v>
      </c>
      <c r="L4" s="3" t="s">
        <v>23</v>
      </c>
      <c r="M4">
        <v>850</v>
      </c>
      <c r="O4" s="3" t="s">
        <v>47</v>
      </c>
      <c r="P4">
        <v>1695</v>
      </c>
    </row>
    <row r="5" spans="1:16" x14ac:dyDescent="0.3">
      <c r="E5" s="3" t="s">
        <v>28</v>
      </c>
      <c r="F5">
        <v>0.45285412262156449</v>
      </c>
      <c r="I5" s="3" t="s">
        <v>23467</v>
      </c>
      <c r="J5">
        <v>0.26536987079369589</v>
      </c>
      <c r="L5" s="3" t="s">
        <v>23467</v>
      </c>
      <c r="M5">
        <v>1869</v>
      </c>
      <c r="O5" s="3" t="s">
        <v>23467</v>
      </c>
      <c r="P5">
        <v>7043</v>
      </c>
    </row>
    <row r="6" spans="1:16" x14ac:dyDescent="0.3">
      <c r="E6" s="3" t="s">
        <v>23467</v>
      </c>
      <c r="F6">
        <v>0.26536987079369589</v>
      </c>
    </row>
    <row r="7" spans="1:16" x14ac:dyDescent="0.3">
      <c r="A7" s="2" t="s">
        <v>23466</v>
      </c>
      <c r="B7" t="s">
        <v>23468</v>
      </c>
      <c r="I7" s="2" t="s">
        <v>23466</v>
      </c>
      <c r="J7" t="s">
        <v>23475</v>
      </c>
      <c r="L7" s="2" t="s">
        <v>23466</v>
      </c>
      <c r="M7" t="s">
        <v>23468</v>
      </c>
    </row>
    <row r="8" spans="1:16" x14ac:dyDescent="0.3">
      <c r="A8" s="3" t="s">
        <v>24</v>
      </c>
      <c r="B8">
        <v>1526</v>
      </c>
      <c r="E8" s="2" t="s">
        <v>23466</v>
      </c>
      <c r="F8" t="s">
        <v>23476</v>
      </c>
      <c r="I8" s="3" t="s">
        <v>24</v>
      </c>
      <c r="J8">
        <v>1233</v>
      </c>
      <c r="L8" s="3" t="s">
        <v>35</v>
      </c>
      <c r="M8">
        <v>1544</v>
      </c>
    </row>
    <row r="9" spans="1:16" x14ac:dyDescent="0.3">
      <c r="A9" s="3" t="s">
        <v>26</v>
      </c>
      <c r="B9">
        <v>2421</v>
      </c>
      <c r="E9" s="3" t="s">
        <v>23477</v>
      </c>
      <c r="F9" s="4">
        <v>0.47438243366880145</v>
      </c>
      <c r="I9" s="3" t="s">
        <v>46</v>
      </c>
      <c r="J9">
        <v>113</v>
      </c>
      <c r="L9" s="3" t="s">
        <v>40</v>
      </c>
      <c r="M9">
        <v>1522</v>
      </c>
    </row>
    <row r="10" spans="1:16" x14ac:dyDescent="0.3">
      <c r="A10" s="3" t="s">
        <v>37</v>
      </c>
      <c r="B10">
        <v>3096</v>
      </c>
      <c r="E10" s="3" t="s">
        <v>23478</v>
      </c>
      <c r="F10" s="4">
        <v>0.287109375</v>
      </c>
      <c r="I10" s="3" t="s">
        <v>23</v>
      </c>
      <c r="J10">
        <v>523</v>
      </c>
      <c r="L10" s="3" t="s">
        <v>28</v>
      </c>
      <c r="M10">
        <v>2365</v>
      </c>
    </row>
    <row r="11" spans="1:16" x14ac:dyDescent="0.3">
      <c r="A11" s="3" t="s">
        <v>23467</v>
      </c>
      <c r="B11">
        <v>7043</v>
      </c>
      <c r="E11" s="3" t="s">
        <v>23479</v>
      </c>
      <c r="F11" s="4">
        <v>0.21634615384615385</v>
      </c>
      <c r="I11" s="3" t="s">
        <v>23467</v>
      </c>
      <c r="J11">
        <v>1869</v>
      </c>
      <c r="L11" s="3" t="s">
        <v>32</v>
      </c>
      <c r="M11">
        <v>1612</v>
      </c>
    </row>
    <row r="12" spans="1:16" x14ac:dyDescent="0.3">
      <c r="E12" s="3" t="s">
        <v>23480</v>
      </c>
      <c r="F12" s="4">
        <v>0.19028871391076116</v>
      </c>
      <c r="L12" s="3" t="s">
        <v>23467</v>
      </c>
      <c r="M12">
        <v>7043</v>
      </c>
    </row>
    <row r="13" spans="1:16" x14ac:dyDescent="0.3">
      <c r="E13" s="3" t="s">
        <v>23481</v>
      </c>
      <c r="F13" s="4">
        <v>0.14423076923076922</v>
      </c>
    </row>
    <row r="14" spans="1:16" x14ac:dyDescent="0.3">
      <c r="A14" s="2" t="s">
        <v>23466</v>
      </c>
      <c r="B14" t="s">
        <v>23476</v>
      </c>
      <c r="E14" s="3" t="s">
        <v>23482</v>
      </c>
      <c r="F14" s="4">
        <v>6.6098081023454158E-2</v>
      </c>
      <c r="I14" s="2" t="s">
        <v>23466</v>
      </c>
      <c r="J14" t="s">
        <v>23475</v>
      </c>
      <c r="L14" s="2" t="s">
        <v>23466</v>
      </c>
      <c r="M14" t="s">
        <v>23476</v>
      </c>
    </row>
    <row r="15" spans="1:16" x14ac:dyDescent="0.3">
      <c r="A15" s="3" t="s">
        <v>27</v>
      </c>
      <c r="B15" s="4">
        <v>0.42709677419354841</v>
      </c>
      <c r="E15" s="3" t="s">
        <v>23467</v>
      </c>
      <c r="F15" s="4">
        <v>0.26536987079369589</v>
      </c>
      <c r="I15" s="3" t="s">
        <v>24</v>
      </c>
      <c r="J15">
        <v>942</v>
      </c>
      <c r="L15" s="3" t="s">
        <v>35</v>
      </c>
      <c r="M15">
        <v>0.16709844559585493</v>
      </c>
    </row>
    <row r="16" spans="1:16" x14ac:dyDescent="0.3">
      <c r="A16" s="3" t="s">
        <v>31</v>
      </c>
      <c r="B16" s="4">
        <v>0.11269517990495587</v>
      </c>
      <c r="I16" s="3" t="s">
        <v>46</v>
      </c>
      <c r="J16">
        <v>113</v>
      </c>
      <c r="L16" s="3" t="s">
        <v>40</v>
      </c>
      <c r="M16">
        <v>0.15243101182654403</v>
      </c>
    </row>
    <row r="17" spans="1:14" x14ac:dyDescent="0.3">
      <c r="A17" s="3" t="s">
        <v>47</v>
      </c>
      <c r="B17" s="4">
        <v>2.831858407079646E-2</v>
      </c>
      <c r="I17" s="3" t="s">
        <v>23</v>
      </c>
      <c r="J17">
        <v>814</v>
      </c>
      <c r="L17" s="3" t="s">
        <v>28</v>
      </c>
      <c r="M17">
        <v>0.45285412262156449</v>
      </c>
    </row>
    <row r="18" spans="1:14" x14ac:dyDescent="0.3">
      <c r="A18" s="3" t="s">
        <v>23467</v>
      </c>
      <c r="B18" s="4">
        <v>0.26536987079369589</v>
      </c>
      <c r="E18" s="2" t="s">
        <v>23466</v>
      </c>
      <c r="F18" t="s">
        <v>23475</v>
      </c>
      <c r="I18" s="3" t="s">
        <v>23467</v>
      </c>
      <c r="J18">
        <v>1869</v>
      </c>
      <c r="L18" s="3" t="s">
        <v>32</v>
      </c>
      <c r="M18">
        <v>0.19106699751861042</v>
      </c>
    </row>
    <row r="19" spans="1:14" x14ac:dyDescent="0.3">
      <c r="E19" s="3" t="s">
        <v>24</v>
      </c>
      <c r="F19">
        <v>1211</v>
      </c>
      <c r="L19" s="3" t="s">
        <v>23467</v>
      </c>
      <c r="M19">
        <v>0.26536987079369589</v>
      </c>
    </row>
    <row r="20" spans="1:14" x14ac:dyDescent="0.3">
      <c r="E20" s="3" t="s">
        <v>46</v>
      </c>
      <c r="F20">
        <v>113</v>
      </c>
    </row>
    <row r="21" spans="1:14" x14ac:dyDescent="0.3">
      <c r="A21" s="2" t="s">
        <v>23466</v>
      </c>
      <c r="B21" t="s">
        <v>23476</v>
      </c>
      <c r="E21" s="3" t="s">
        <v>23</v>
      </c>
      <c r="F21">
        <v>545</v>
      </c>
      <c r="I21" s="2" t="s">
        <v>23466</v>
      </c>
      <c r="J21" t="s">
        <v>23475</v>
      </c>
      <c r="L21" s="2" t="s">
        <v>23466</v>
      </c>
      <c r="M21" t="s">
        <v>23468</v>
      </c>
      <c r="N21" t="s">
        <v>23483</v>
      </c>
    </row>
    <row r="22" spans="1:14" x14ac:dyDescent="0.3">
      <c r="A22" s="3" t="s">
        <v>26</v>
      </c>
      <c r="B22" s="4">
        <v>0.1895910780669145</v>
      </c>
      <c r="E22" s="3" t="s">
        <v>23467</v>
      </c>
      <c r="F22">
        <v>1869</v>
      </c>
      <c r="I22" s="3" t="s">
        <v>24</v>
      </c>
      <c r="J22">
        <v>938</v>
      </c>
      <c r="L22" s="3" t="s">
        <v>24</v>
      </c>
      <c r="M22">
        <v>5174</v>
      </c>
      <c r="N22" s="5">
        <v>61.2651236953999</v>
      </c>
    </row>
    <row r="23" spans="1:14" x14ac:dyDescent="0.3">
      <c r="A23" s="3" t="s">
        <v>37</v>
      </c>
      <c r="B23" s="4">
        <v>0.41892764857881137</v>
      </c>
      <c r="I23" s="3" t="s">
        <v>46</v>
      </c>
      <c r="J23">
        <v>113</v>
      </c>
      <c r="L23" s="3" t="s">
        <v>23</v>
      </c>
      <c r="M23">
        <v>1869</v>
      </c>
      <c r="N23" s="5">
        <v>74.441332263242302</v>
      </c>
    </row>
    <row r="24" spans="1:14" x14ac:dyDescent="0.3">
      <c r="A24" s="3" t="s">
        <v>24</v>
      </c>
      <c r="B24" s="4">
        <v>7.4049803407601575E-2</v>
      </c>
      <c r="I24" s="3" t="s">
        <v>23</v>
      </c>
      <c r="J24">
        <v>818</v>
      </c>
      <c r="L24" s="3" t="s">
        <v>23467</v>
      </c>
      <c r="M24">
        <v>7043</v>
      </c>
      <c r="N24" s="5">
        <v>64.761692460599122</v>
      </c>
    </row>
    <row r="25" spans="1:14" x14ac:dyDescent="0.3">
      <c r="A25" s="3" t="s">
        <v>23467</v>
      </c>
      <c r="B25" s="4">
        <v>0.26536987079369589</v>
      </c>
      <c r="E25" s="2" t="s">
        <v>23466</v>
      </c>
      <c r="F25" t="s">
        <v>23468</v>
      </c>
      <c r="I25" s="3" t="s">
        <v>23467</v>
      </c>
      <c r="J25">
        <v>1869</v>
      </c>
    </row>
    <row r="26" spans="1:14" x14ac:dyDescent="0.3">
      <c r="E26" s="3" t="s">
        <v>24</v>
      </c>
      <c r="F26">
        <v>1526</v>
      </c>
    </row>
    <row r="27" spans="1:14" x14ac:dyDescent="0.3">
      <c r="E27" s="3" t="s">
        <v>26</v>
      </c>
      <c r="F27">
        <v>2421</v>
      </c>
    </row>
    <row r="28" spans="1:14" x14ac:dyDescent="0.3">
      <c r="E28" s="3" t="s">
        <v>37</v>
      </c>
      <c r="F28">
        <v>3096</v>
      </c>
    </row>
    <row r="29" spans="1:14" x14ac:dyDescent="0.3">
      <c r="E29" s="3" t="s">
        <v>23467</v>
      </c>
      <c r="F29">
        <v>7043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2BFF4-3993-4CF6-91C9-E91CE5E10953}">
  <dimension ref="A1:B5175"/>
  <sheetViews>
    <sheetView workbookViewId="0">
      <selection sqref="A1:B5175"/>
    </sheetView>
  </sheetViews>
  <sheetFormatPr defaultRowHeight="14.4" x14ac:dyDescent="0.3"/>
  <cols>
    <col min="1" max="1" width="19.21875" customWidth="1"/>
    <col min="2" max="2" width="18.6640625" customWidth="1"/>
  </cols>
  <sheetData>
    <row r="1" spans="1:2" x14ac:dyDescent="0.3">
      <c r="A1" t="s">
        <v>23471</v>
      </c>
      <c r="B1" t="s">
        <v>23472</v>
      </c>
    </row>
    <row r="2" spans="1:2" x14ac:dyDescent="0.3">
      <c r="A2" cm="1">
        <f t="array" ref="A2:A1870">_xlfn._xlws.FILTER(TelcoData[MonthlyCharges],TelcoData[Churn]="Yes")</f>
        <v>53.85</v>
      </c>
      <c r="B2" cm="1">
        <f t="array" ref="B2:B5175">_xlfn._xlws.FILTER(TelcoData[MonthlyCharges],TelcoData[Churn]="No")</f>
        <v>29.85</v>
      </c>
    </row>
    <row r="3" spans="1:2" x14ac:dyDescent="0.3">
      <c r="A3">
        <v>70.7</v>
      </c>
      <c r="B3">
        <v>56.95</v>
      </c>
    </row>
    <row r="4" spans="1:2" x14ac:dyDescent="0.3">
      <c r="A4">
        <v>99.65</v>
      </c>
      <c r="B4">
        <v>42.3</v>
      </c>
    </row>
    <row r="5" spans="1:2" x14ac:dyDescent="0.3">
      <c r="A5">
        <v>104.8</v>
      </c>
      <c r="B5">
        <v>89.1</v>
      </c>
    </row>
    <row r="6" spans="1:2" x14ac:dyDescent="0.3">
      <c r="A6">
        <v>103.7</v>
      </c>
      <c r="B6">
        <v>29.75</v>
      </c>
    </row>
    <row r="7" spans="1:2" x14ac:dyDescent="0.3">
      <c r="A7">
        <v>55.2</v>
      </c>
      <c r="B7">
        <v>56.15</v>
      </c>
    </row>
    <row r="8" spans="1:2" x14ac:dyDescent="0.3">
      <c r="A8">
        <v>39.65</v>
      </c>
      <c r="B8">
        <v>49.95</v>
      </c>
    </row>
    <row r="9" spans="1:2" x14ac:dyDescent="0.3">
      <c r="A9">
        <v>20.149999999999999</v>
      </c>
      <c r="B9">
        <v>18.95</v>
      </c>
    </row>
    <row r="10" spans="1:2" x14ac:dyDescent="0.3">
      <c r="A10">
        <v>99.35</v>
      </c>
      <c r="B10">
        <v>100.35</v>
      </c>
    </row>
    <row r="11" spans="1:2" x14ac:dyDescent="0.3">
      <c r="A11">
        <v>30.2</v>
      </c>
      <c r="B11">
        <v>105.5</v>
      </c>
    </row>
    <row r="12" spans="1:2" x14ac:dyDescent="0.3">
      <c r="A12">
        <v>64.7</v>
      </c>
      <c r="B12">
        <v>113.25</v>
      </c>
    </row>
    <row r="13" spans="1:2" x14ac:dyDescent="0.3">
      <c r="A13">
        <v>69.7</v>
      </c>
      <c r="B13">
        <v>20.65</v>
      </c>
    </row>
    <row r="14" spans="1:2" x14ac:dyDescent="0.3">
      <c r="A14">
        <v>106.35</v>
      </c>
      <c r="B14">
        <v>106.7</v>
      </c>
    </row>
    <row r="15" spans="1:2" x14ac:dyDescent="0.3">
      <c r="A15">
        <v>97.85</v>
      </c>
      <c r="B15">
        <v>90.05</v>
      </c>
    </row>
    <row r="16" spans="1:2" x14ac:dyDescent="0.3">
      <c r="A16">
        <v>80.650000000000006</v>
      </c>
      <c r="B16">
        <v>19.8</v>
      </c>
    </row>
    <row r="17" spans="1:2" x14ac:dyDescent="0.3">
      <c r="A17">
        <v>99.1</v>
      </c>
      <c r="B17">
        <v>59.9</v>
      </c>
    </row>
    <row r="18" spans="1:2" x14ac:dyDescent="0.3">
      <c r="A18">
        <v>80.650000000000006</v>
      </c>
      <c r="B18">
        <v>59.6</v>
      </c>
    </row>
    <row r="19" spans="1:2" x14ac:dyDescent="0.3">
      <c r="A19">
        <v>95.45</v>
      </c>
      <c r="B19">
        <v>55.3</v>
      </c>
    </row>
    <row r="20" spans="1:2" x14ac:dyDescent="0.3">
      <c r="A20">
        <v>94.4</v>
      </c>
      <c r="B20">
        <v>90.25</v>
      </c>
    </row>
    <row r="21" spans="1:2" x14ac:dyDescent="0.3">
      <c r="A21">
        <v>79.349999999999994</v>
      </c>
      <c r="B21">
        <v>96.35</v>
      </c>
    </row>
    <row r="22" spans="1:2" x14ac:dyDescent="0.3">
      <c r="A22">
        <v>75.150000000000006</v>
      </c>
      <c r="B22">
        <v>95.5</v>
      </c>
    </row>
    <row r="23" spans="1:2" x14ac:dyDescent="0.3">
      <c r="A23">
        <v>78.95</v>
      </c>
      <c r="B23">
        <v>66.150000000000006</v>
      </c>
    </row>
    <row r="24" spans="1:2" x14ac:dyDescent="0.3">
      <c r="A24">
        <v>21.05</v>
      </c>
      <c r="B24">
        <v>20.2</v>
      </c>
    </row>
    <row r="25" spans="1:2" x14ac:dyDescent="0.3">
      <c r="A25">
        <v>98.5</v>
      </c>
      <c r="B25">
        <v>45.25</v>
      </c>
    </row>
    <row r="26" spans="1:2" x14ac:dyDescent="0.3">
      <c r="A26">
        <v>110</v>
      </c>
      <c r="B26">
        <v>99.9</v>
      </c>
    </row>
    <row r="27" spans="1:2" x14ac:dyDescent="0.3">
      <c r="A27">
        <v>96.75</v>
      </c>
      <c r="B27">
        <v>74.8</v>
      </c>
    </row>
    <row r="28" spans="1:2" x14ac:dyDescent="0.3">
      <c r="A28">
        <v>76.5</v>
      </c>
      <c r="B28">
        <v>49.55</v>
      </c>
    </row>
    <row r="29" spans="1:2" x14ac:dyDescent="0.3">
      <c r="A29">
        <v>100.25</v>
      </c>
      <c r="B29">
        <v>69.2</v>
      </c>
    </row>
    <row r="30" spans="1:2" x14ac:dyDescent="0.3">
      <c r="A30">
        <v>74.400000000000006</v>
      </c>
      <c r="B30">
        <v>20.75</v>
      </c>
    </row>
    <row r="31" spans="1:2" x14ac:dyDescent="0.3">
      <c r="A31">
        <v>78.05</v>
      </c>
      <c r="B31">
        <v>79.849999999999994</v>
      </c>
    </row>
    <row r="32" spans="1:2" x14ac:dyDescent="0.3">
      <c r="A32">
        <v>58.6</v>
      </c>
      <c r="B32">
        <v>76.2</v>
      </c>
    </row>
    <row r="33" spans="1:2" x14ac:dyDescent="0.3">
      <c r="A33">
        <v>35.450000000000003</v>
      </c>
      <c r="B33">
        <v>84.5</v>
      </c>
    </row>
    <row r="34" spans="1:2" x14ac:dyDescent="0.3">
      <c r="A34">
        <v>44.35</v>
      </c>
      <c r="B34">
        <v>49.25</v>
      </c>
    </row>
    <row r="35" spans="1:2" x14ac:dyDescent="0.3">
      <c r="A35">
        <v>70.45</v>
      </c>
      <c r="B35">
        <v>79.75</v>
      </c>
    </row>
    <row r="36" spans="1:2" x14ac:dyDescent="0.3">
      <c r="A36">
        <v>71.150000000000006</v>
      </c>
      <c r="B36">
        <v>64.150000000000006</v>
      </c>
    </row>
    <row r="37" spans="1:2" x14ac:dyDescent="0.3">
      <c r="A37">
        <v>45.65</v>
      </c>
      <c r="B37">
        <v>90.25</v>
      </c>
    </row>
    <row r="38" spans="1:2" x14ac:dyDescent="0.3">
      <c r="A38">
        <v>95</v>
      </c>
      <c r="B38">
        <v>69.5</v>
      </c>
    </row>
    <row r="39" spans="1:2" x14ac:dyDescent="0.3">
      <c r="A39">
        <v>82.4</v>
      </c>
      <c r="B39">
        <v>74.849999999999994</v>
      </c>
    </row>
    <row r="40" spans="1:2" x14ac:dyDescent="0.3">
      <c r="A40">
        <v>70.900000000000006</v>
      </c>
      <c r="B40">
        <v>99.65</v>
      </c>
    </row>
    <row r="41" spans="1:2" x14ac:dyDescent="0.3">
      <c r="A41">
        <v>45.3</v>
      </c>
      <c r="B41">
        <v>108.45</v>
      </c>
    </row>
    <row r="42" spans="1:2" x14ac:dyDescent="0.3">
      <c r="A42">
        <v>104.4</v>
      </c>
      <c r="B42">
        <v>24.95</v>
      </c>
    </row>
    <row r="43" spans="1:2" x14ac:dyDescent="0.3">
      <c r="A43">
        <v>94.85</v>
      </c>
      <c r="B43">
        <v>107.5</v>
      </c>
    </row>
    <row r="44" spans="1:2" x14ac:dyDescent="0.3">
      <c r="A44">
        <v>74.45</v>
      </c>
      <c r="B44">
        <v>100.5</v>
      </c>
    </row>
    <row r="45" spans="1:2" x14ac:dyDescent="0.3">
      <c r="A45">
        <v>76.45</v>
      </c>
      <c r="B45">
        <v>89.9</v>
      </c>
    </row>
    <row r="46" spans="1:2" x14ac:dyDescent="0.3">
      <c r="A46">
        <v>29.95</v>
      </c>
      <c r="B46">
        <v>42.1</v>
      </c>
    </row>
    <row r="47" spans="1:2" x14ac:dyDescent="0.3">
      <c r="A47">
        <v>84.5</v>
      </c>
      <c r="B47">
        <v>54.4</v>
      </c>
    </row>
    <row r="48" spans="1:2" x14ac:dyDescent="0.3">
      <c r="A48">
        <v>79.25</v>
      </c>
      <c r="B48">
        <v>75.3</v>
      </c>
    </row>
    <row r="49" spans="1:2" x14ac:dyDescent="0.3">
      <c r="A49">
        <v>24.8</v>
      </c>
      <c r="B49">
        <v>78.900000000000006</v>
      </c>
    </row>
    <row r="50" spans="1:2" x14ac:dyDescent="0.3">
      <c r="A50">
        <v>91</v>
      </c>
      <c r="B50">
        <v>79.2</v>
      </c>
    </row>
    <row r="51" spans="1:2" x14ac:dyDescent="0.3">
      <c r="A51">
        <v>79.900000000000006</v>
      </c>
      <c r="B51">
        <v>20.149999999999999</v>
      </c>
    </row>
    <row r="52" spans="1:2" x14ac:dyDescent="0.3">
      <c r="A52">
        <v>106.6</v>
      </c>
      <c r="B52">
        <v>79.849999999999994</v>
      </c>
    </row>
    <row r="53" spans="1:2" x14ac:dyDescent="0.3">
      <c r="A53">
        <v>46</v>
      </c>
      <c r="B53">
        <v>49.05</v>
      </c>
    </row>
    <row r="54" spans="1:2" x14ac:dyDescent="0.3">
      <c r="A54">
        <v>70.150000000000006</v>
      </c>
      <c r="B54">
        <v>20.399999999999999</v>
      </c>
    </row>
    <row r="55" spans="1:2" x14ac:dyDescent="0.3">
      <c r="A55">
        <v>50.05</v>
      </c>
      <c r="B55">
        <v>111.6</v>
      </c>
    </row>
    <row r="56" spans="1:2" x14ac:dyDescent="0.3">
      <c r="A56">
        <v>55.2</v>
      </c>
      <c r="B56">
        <v>24.25</v>
      </c>
    </row>
    <row r="57" spans="1:2" x14ac:dyDescent="0.3">
      <c r="A57">
        <v>84.6</v>
      </c>
      <c r="B57">
        <v>64.5</v>
      </c>
    </row>
    <row r="58" spans="1:2" x14ac:dyDescent="0.3">
      <c r="A58">
        <v>54.4</v>
      </c>
      <c r="B58">
        <v>110.5</v>
      </c>
    </row>
    <row r="59" spans="1:2" x14ac:dyDescent="0.3">
      <c r="A59">
        <v>95</v>
      </c>
      <c r="B59">
        <v>55.65</v>
      </c>
    </row>
    <row r="60" spans="1:2" x14ac:dyDescent="0.3">
      <c r="A60">
        <v>74.400000000000006</v>
      </c>
      <c r="B60">
        <v>54.65</v>
      </c>
    </row>
    <row r="61" spans="1:2" x14ac:dyDescent="0.3">
      <c r="A61">
        <v>48.55</v>
      </c>
      <c r="B61">
        <v>74.75</v>
      </c>
    </row>
    <row r="62" spans="1:2" x14ac:dyDescent="0.3">
      <c r="A62">
        <v>70.400000000000006</v>
      </c>
      <c r="B62">
        <v>25.9</v>
      </c>
    </row>
    <row r="63" spans="1:2" x14ac:dyDescent="0.3">
      <c r="A63">
        <v>40.200000000000003</v>
      </c>
      <c r="B63">
        <v>50.55</v>
      </c>
    </row>
    <row r="64" spans="1:2" x14ac:dyDescent="0.3">
      <c r="A64">
        <v>44.6</v>
      </c>
      <c r="B64">
        <v>103.8</v>
      </c>
    </row>
    <row r="65" spans="1:2" x14ac:dyDescent="0.3">
      <c r="A65">
        <v>41.15</v>
      </c>
      <c r="B65">
        <v>20.149999999999999</v>
      </c>
    </row>
    <row r="66" spans="1:2" x14ac:dyDescent="0.3">
      <c r="A66">
        <v>106.9</v>
      </c>
      <c r="B66">
        <v>99.3</v>
      </c>
    </row>
    <row r="67" spans="1:2" x14ac:dyDescent="0.3">
      <c r="A67">
        <v>19.350000000000001</v>
      </c>
      <c r="B67">
        <v>62.15</v>
      </c>
    </row>
    <row r="68" spans="1:2" x14ac:dyDescent="0.3">
      <c r="A68">
        <v>94.45</v>
      </c>
      <c r="B68">
        <v>20.65</v>
      </c>
    </row>
    <row r="69" spans="1:2" x14ac:dyDescent="0.3">
      <c r="A69">
        <v>24.8</v>
      </c>
      <c r="B69">
        <v>19.95</v>
      </c>
    </row>
    <row r="70" spans="1:2" x14ac:dyDescent="0.3">
      <c r="A70">
        <v>70.599999999999994</v>
      </c>
      <c r="B70">
        <v>33.75</v>
      </c>
    </row>
    <row r="71" spans="1:2" x14ac:dyDescent="0.3">
      <c r="A71">
        <v>85.4</v>
      </c>
      <c r="B71">
        <v>82.05</v>
      </c>
    </row>
    <row r="72" spans="1:2" x14ac:dyDescent="0.3">
      <c r="A72">
        <v>105.05</v>
      </c>
      <c r="B72">
        <v>74.7</v>
      </c>
    </row>
    <row r="73" spans="1:2" x14ac:dyDescent="0.3">
      <c r="A73">
        <v>95.15</v>
      </c>
      <c r="B73">
        <v>84</v>
      </c>
    </row>
    <row r="74" spans="1:2" x14ac:dyDescent="0.3">
      <c r="A74">
        <v>70</v>
      </c>
      <c r="B74">
        <v>111.05</v>
      </c>
    </row>
    <row r="75" spans="1:2" x14ac:dyDescent="0.3">
      <c r="A75">
        <v>74.5</v>
      </c>
      <c r="B75">
        <v>100.9</v>
      </c>
    </row>
    <row r="76" spans="1:2" x14ac:dyDescent="0.3">
      <c r="A76">
        <v>44.85</v>
      </c>
      <c r="B76">
        <v>66.849999999999994</v>
      </c>
    </row>
    <row r="77" spans="1:2" x14ac:dyDescent="0.3">
      <c r="A77">
        <v>76.099999999999994</v>
      </c>
      <c r="B77">
        <v>21</v>
      </c>
    </row>
    <row r="78" spans="1:2" x14ac:dyDescent="0.3">
      <c r="A78">
        <v>73.599999999999994</v>
      </c>
      <c r="B78">
        <v>20.2</v>
      </c>
    </row>
    <row r="79" spans="1:2" x14ac:dyDescent="0.3">
      <c r="A79">
        <v>95.45</v>
      </c>
      <c r="B79">
        <v>19.45</v>
      </c>
    </row>
    <row r="80" spans="1:2" x14ac:dyDescent="0.3">
      <c r="A80">
        <v>74.900000000000006</v>
      </c>
      <c r="B80">
        <v>95</v>
      </c>
    </row>
    <row r="81" spans="1:2" x14ac:dyDescent="0.3">
      <c r="A81">
        <v>80.599999999999994</v>
      </c>
      <c r="B81">
        <v>45.55</v>
      </c>
    </row>
    <row r="82" spans="1:2" x14ac:dyDescent="0.3">
      <c r="A82">
        <v>80.3</v>
      </c>
      <c r="B82">
        <v>24.3</v>
      </c>
    </row>
    <row r="83" spans="1:2" x14ac:dyDescent="0.3">
      <c r="A83">
        <v>93.15</v>
      </c>
      <c r="B83">
        <v>104.15</v>
      </c>
    </row>
    <row r="84" spans="1:2" x14ac:dyDescent="0.3">
      <c r="A84">
        <v>82.45</v>
      </c>
      <c r="B84">
        <v>30.15</v>
      </c>
    </row>
    <row r="85" spans="1:2" x14ac:dyDescent="0.3">
      <c r="A85">
        <v>70.349999999999994</v>
      </c>
      <c r="B85">
        <v>94.35</v>
      </c>
    </row>
    <row r="86" spans="1:2" x14ac:dyDescent="0.3">
      <c r="A86">
        <v>73.849999999999994</v>
      </c>
      <c r="B86">
        <v>19.399999999999999</v>
      </c>
    </row>
    <row r="87" spans="1:2" x14ac:dyDescent="0.3">
      <c r="A87">
        <v>80.599999999999994</v>
      </c>
      <c r="B87">
        <v>57.95</v>
      </c>
    </row>
    <row r="88" spans="1:2" x14ac:dyDescent="0.3">
      <c r="A88">
        <v>75.8</v>
      </c>
      <c r="B88">
        <v>91.65</v>
      </c>
    </row>
    <row r="89" spans="1:2" x14ac:dyDescent="0.3">
      <c r="A89">
        <v>104.6</v>
      </c>
      <c r="B89">
        <v>54.6</v>
      </c>
    </row>
    <row r="90" spans="1:2" x14ac:dyDescent="0.3">
      <c r="A90">
        <v>103.4</v>
      </c>
      <c r="B90">
        <v>89.85</v>
      </c>
    </row>
    <row r="91" spans="1:2" x14ac:dyDescent="0.3">
      <c r="A91">
        <v>90.4</v>
      </c>
      <c r="B91">
        <v>31.05</v>
      </c>
    </row>
    <row r="92" spans="1:2" x14ac:dyDescent="0.3">
      <c r="A92">
        <v>84.8</v>
      </c>
      <c r="B92">
        <v>20.65</v>
      </c>
    </row>
    <row r="93" spans="1:2" x14ac:dyDescent="0.3">
      <c r="A93">
        <v>41.9</v>
      </c>
      <c r="B93">
        <v>85.2</v>
      </c>
    </row>
    <row r="94" spans="1:2" x14ac:dyDescent="0.3">
      <c r="A94">
        <v>80.25</v>
      </c>
      <c r="B94">
        <v>99.8</v>
      </c>
    </row>
    <row r="95" spans="1:2" x14ac:dyDescent="0.3">
      <c r="A95">
        <v>30.75</v>
      </c>
      <c r="B95">
        <v>20.7</v>
      </c>
    </row>
    <row r="96" spans="1:2" x14ac:dyDescent="0.3">
      <c r="A96">
        <v>96.5</v>
      </c>
      <c r="B96">
        <v>50.7</v>
      </c>
    </row>
    <row r="97" spans="1:2" x14ac:dyDescent="0.3">
      <c r="A97">
        <v>85.65</v>
      </c>
      <c r="B97">
        <v>20.85</v>
      </c>
    </row>
    <row r="98" spans="1:2" x14ac:dyDescent="0.3">
      <c r="A98">
        <v>104.95</v>
      </c>
      <c r="B98">
        <v>88.95</v>
      </c>
    </row>
    <row r="99" spans="1:2" x14ac:dyDescent="0.3">
      <c r="A99">
        <v>50.65</v>
      </c>
      <c r="B99">
        <v>23.55</v>
      </c>
    </row>
    <row r="100" spans="1:2" x14ac:dyDescent="0.3">
      <c r="A100">
        <v>90.85</v>
      </c>
      <c r="B100">
        <v>19.75</v>
      </c>
    </row>
    <row r="101" spans="1:2" x14ac:dyDescent="0.3">
      <c r="A101">
        <v>19.95</v>
      </c>
      <c r="B101">
        <v>56.45</v>
      </c>
    </row>
    <row r="102" spans="1:2" x14ac:dyDescent="0.3">
      <c r="A102">
        <v>85.45</v>
      </c>
      <c r="B102">
        <v>85.95</v>
      </c>
    </row>
    <row r="103" spans="1:2" x14ac:dyDescent="0.3">
      <c r="A103">
        <v>73.95</v>
      </c>
      <c r="B103">
        <v>50.55</v>
      </c>
    </row>
    <row r="104" spans="1:2" x14ac:dyDescent="0.3">
      <c r="A104">
        <v>99.45</v>
      </c>
      <c r="B104">
        <v>25.7</v>
      </c>
    </row>
    <row r="105" spans="1:2" x14ac:dyDescent="0.3">
      <c r="A105">
        <v>19.899999999999999</v>
      </c>
      <c r="B105">
        <v>75</v>
      </c>
    </row>
    <row r="106" spans="1:2" x14ac:dyDescent="0.3">
      <c r="A106">
        <v>19.600000000000001</v>
      </c>
      <c r="B106">
        <v>20.2</v>
      </c>
    </row>
    <row r="107" spans="1:2" x14ac:dyDescent="0.3">
      <c r="A107">
        <v>81.349999999999994</v>
      </c>
      <c r="B107">
        <v>19.600000000000001</v>
      </c>
    </row>
    <row r="108" spans="1:2" x14ac:dyDescent="0.3">
      <c r="A108">
        <v>83.3</v>
      </c>
      <c r="B108">
        <v>88.05</v>
      </c>
    </row>
    <row r="109" spans="1:2" x14ac:dyDescent="0.3">
      <c r="A109">
        <v>75.3</v>
      </c>
      <c r="B109">
        <v>101.05</v>
      </c>
    </row>
    <row r="110" spans="1:2" x14ac:dyDescent="0.3">
      <c r="A110">
        <v>19.399999999999999</v>
      </c>
      <c r="B110">
        <v>84.3</v>
      </c>
    </row>
    <row r="111" spans="1:2" x14ac:dyDescent="0.3">
      <c r="A111">
        <v>45.4</v>
      </c>
      <c r="B111">
        <v>23.95</v>
      </c>
    </row>
    <row r="112" spans="1:2" x14ac:dyDescent="0.3">
      <c r="A112">
        <v>105.9</v>
      </c>
      <c r="B112">
        <v>99.05</v>
      </c>
    </row>
    <row r="113" spans="1:2" x14ac:dyDescent="0.3">
      <c r="A113">
        <v>69.55</v>
      </c>
      <c r="B113">
        <v>19.600000000000001</v>
      </c>
    </row>
    <row r="114" spans="1:2" x14ac:dyDescent="0.3">
      <c r="A114">
        <v>81.05</v>
      </c>
      <c r="B114">
        <v>64.5</v>
      </c>
    </row>
    <row r="115" spans="1:2" x14ac:dyDescent="0.3">
      <c r="A115">
        <v>101.15</v>
      </c>
      <c r="B115">
        <v>69.5</v>
      </c>
    </row>
    <row r="116" spans="1:2" x14ac:dyDescent="0.3">
      <c r="A116">
        <v>99.8</v>
      </c>
      <c r="B116">
        <v>68.55</v>
      </c>
    </row>
    <row r="117" spans="1:2" x14ac:dyDescent="0.3">
      <c r="A117">
        <v>55.95</v>
      </c>
      <c r="B117">
        <v>108.15</v>
      </c>
    </row>
    <row r="118" spans="1:2" x14ac:dyDescent="0.3">
      <c r="A118">
        <v>55</v>
      </c>
      <c r="B118">
        <v>86.1</v>
      </c>
    </row>
    <row r="119" spans="1:2" x14ac:dyDescent="0.3">
      <c r="A119">
        <v>74.7</v>
      </c>
      <c r="B119">
        <v>19.7</v>
      </c>
    </row>
    <row r="120" spans="1:2" x14ac:dyDescent="0.3">
      <c r="A120">
        <v>80.25</v>
      </c>
      <c r="B120">
        <v>80.900000000000006</v>
      </c>
    </row>
    <row r="121" spans="1:2" x14ac:dyDescent="0.3">
      <c r="A121">
        <v>96.1</v>
      </c>
      <c r="B121">
        <v>84.15</v>
      </c>
    </row>
    <row r="122" spans="1:2" x14ac:dyDescent="0.3">
      <c r="A122">
        <v>69</v>
      </c>
      <c r="B122">
        <v>20.149999999999999</v>
      </c>
    </row>
    <row r="123" spans="1:2" x14ac:dyDescent="0.3">
      <c r="A123">
        <v>45.3</v>
      </c>
      <c r="B123">
        <v>64.25</v>
      </c>
    </row>
    <row r="124" spans="1:2" x14ac:dyDescent="0.3">
      <c r="A124">
        <v>83.55</v>
      </c>
      <c r="B124">
        <v>25.7</v>
      </c>
    </row>
    <row r="125" spans="1:2" x14ac:dyDescent="0.3">
      <c r="A125">
        <v>74.349999999999994</v>
      </c>
      <c r="B125">
        <v>56</v>
      </c>
    </row>
    <row r="126" spans="1:2" x14ac:dyDescent="0.3">
      <c r="A126">
        <v>74.400000000000006</v>
      </c>
      <c r="B126">
        <v>69.7</v>
      </c>
    </row>
    <row r="127" spans="1:2" x14ac:dyDescent="0.3">
      <c r="A127">
        <v>43.75</v>
      </c>
      <c r="B127">
        <v>73.900000000000006</v>
      </c>
    </row>
    <row r="128" spans="1:2" x14ac:dyDescent="0.3">
      <c r="A128">
        <v>28.45</v>
      </c>
      <c r="B128">
        <v>20.6</v>
      </c>
    </row>
    <row r="129" spans="1:2" x14ac:dyDescent="0.3">
      <c r="A129">
        <v>99.7</v>
      </c>
      <c r="B129">
        <v>19.899999999999999</v>
      </c>
    </row>
    <row r="130" spans="1:2" x14ac:dyDescent="0.3">
      <c r="A130">
        <v>94.1</v>
      </c>
      <c r="B130">
        <v>89.05</v>
      </c>
    </row>
    <row r="131" spans="1:2" x14ac:dyDescent="0.3">
      <c r="A131">
        <v>94.2</v>
      </c>
      <c r="B131">
        <v>20.399999999999999</v>
      </c>
    </row>
    <row r="132" spans="1:2" x14ac:dyDescent="0.3">
      <c r="A132">
        <v>80.5</v>
      </c>
      <c r="B132">
        <v>84.25</v>
      </c>
    </row>
    <row r="133" spans="1:2" x14ac:dyDescent="0.3">
      <c r="A133">
        <v>74.349999999999994</v>
      </c>
      <c r="B133">
        <v>81.95</v>
      </c>
    </row>
    <row r="134" spans="1:2" x14ac:dyDescent="0.3">
      <c r="A134">
        <v>104.8</v>
      </c>
      <c r="B134">
        <v>20.55</v>
      </c>
    </row>
    <row r="135" spans="1:2" x14ac:dyDescent="0.3">
      <c r="A135">
        <v>75.2</v>
      </c>
      <c r="B135">
        <v>24.7</v>
      </c>
    </row>
    <row r="136" spans="1:2" x14ac:dyDescent="0.3">
      <c r="A136">
        <v>75.599999999999994</v>
      </c>
      <c r="B136">
        <v>105.35</v>
      </c>
    </row>
    <row r="137" spans="1:2" x14ac:dyDescent="0.3">
      <c r="A137">
        <v>100.05</v>
      </c>
      <c r="B137">
        <v>20.55</v>
      </c>
    </row>
    <row r="138" spans="1:2" x14ac:dyDescent="0.3">
      <c r="A138">
        <v>85</v>
      </c>
      <c r="B138">
        <v>45.3</v>
      </c>
    </row>
    <row r="139" spans="1:2" x14ac:dyDescent="0.3">
      <c r="A139">
        <v>86.05</v>
      </c>
      <c r="B139">
        <v>74.75</v>
      </c>
    </row>
    <row r="140" spans="1:2" x14ac:dyDescent="0.3">
      <c r="A140">
        <v>45.55</v>
      </c>
      <c r="B140">
        <v>51.8</v>
      </c>
    </row>
    <row r="141" spans="1:2" x14ac:dyDescent="0.3">
      <c r="A141">
        <v>86.3</v>
      </c>
      <c r="B141">
        <v>30.4</v>
      </c>
    </row>
    <row r="142" spans="1:2" x14ac:dyDescent="0.3">
      <c r="A142">
        <v>80.349999999999994</v>
      </c>
      <c r="B142">
        <v>19.649999999999999</v>
      </c>
    </row>
    <row r="143" spans="1:2" x14ac:dyDescent="0.3">
      <c r="A143">
        <v>100.25</v>
      </c>
      <c r="B143">
        <v>56.6</v>
      </c>
    </row>
    <row r="144" spans="1:2" x14ac:dyDescent="0.3">
      <c r="A144">
        <v>100.3</v>
      </c>
      <c r="B144">
        <v>71.900000000000006</v>
      </c>
    </row>
    <row r="145" spans="1:2" x14ac:dyDescent="0.3">
      <c r="A145">
        <v>19</v>
      </c>
      <c r="B145">
        <v>19.75</v>
      </c>
    </row>
    <row r="146" spans="1:2" x14ac:dyDescent="0.3">
      <c r="A146">
        <v>75.3</v>
      </c>
      <c r="B146">
        <v>109.7</v>
      </c>
    </row>
    <row r="147" spans="1:2" x14ac:dyDescent="0.3">
      <c r="A147">
        <v>89.2</v>
      </c>
      <c r="B147">
        <v>19.3</v>
      </c>
    </row>
    <row r="148" spans="1:2" x14ac:dyDescent="0.3">
      <c r="A148">
        <v>85.7</v>
      </c>
      <c r="B148">
        <v>96.55</v>
      </c>
    </row>
    <row r="149" spans="1:2" x14ac:dyDescent="0.3">
      <c r="A149">
        <v>61.65</v>
      </c>
      <c r="B149">
        <v>24.1</v>
      </c>
    </row>
    <row r="150" spans="1:2" x14ac:dyDescent="0.3">
      <c r="A150">
        <v>105.25</v>
      </c>
      <c r="B150">
        <v>111.35</v>
      </c>
    </row>
    <row r="151" spans="1:2" x14ac:dyDescent="0.3">
      <c r="A151">
        <v>29.95</v>
      </c>
      <c r="B151">
        <v>112.25</v>
      </c>
    </row>
    <row r="152" spans="1:2" x14ac:dyDescent="0.3">
      <c r="A152">
        <v>65</v>
      </c>
      <c r="B152">
        <v>20.75</v>
      </c>
    </row>
    <row r="153" spans="1:2" x14ac:dyDescent="0.3">
      <c r="A153">
        <v>20</v>
      </c>
      <c r="B153">
        <v>101.9</v>
      </c>
    </row>
    <row r="154" spans="1:2" x14ac:dyDescent="0.3">
      <c r="A154">
        <v>90.05</v>
      </c>
      <c r="B154">
        <v>80.05</v>
      </c>
    </row>
    <row r="155" spans="1:2" x14ac:dyDescent="0.3">
      <c r="A155">
        <v>110.75</v>
      </c>
      <c r="B155">
        <v>105.55</v>
      </c>
    </row>
    <row r="156" spans="1:2" x14ac:dyDescent="0.3">
      <c r="A156">
        <v>105.5</v>
      </c>
      <c r="B156">
        <v>78.3</v>
      </c>
    </row>
    <row r="157" spans="1:2" x14ac:dyDescent="0.3">
      <c r="A157">
        <v>104.55</v>
      </c>
      <c r="B157">
        <v>68.849999999999994</v>
      </c>
    </row>
    <row r="158" spans="1:2" x14ac:dyDescent="0.3">
      <c r="A158">
        <v>85.25</v>
      </c>
      <c r="B158">
        <v>79.95</v>
      </c>
    </row>
    <row r="159" spans="1:2" x14ac:dyDescent="0.3">
      <c r="A159">
        <v>56.15</v>
      </c>
      <c r="B159">
        <v>55.45</v>
      </c>
    </row>
    <row r="160" spans="1:2" x14ac:dyDescent="0.3">
      <c r="A160">
        <v>89.55</v>
      </c>
      <c r="B160">
        <v>102.45</v>
      </c>
    </row>
    <row r="161" spans="1:2" x14ac:dyDescent="0.3">
      <c r="A161">
        <v>94.55</v>
      </c>
      <c r="B161">
        <v>25.25</v>
      </c>
    </row>
    <row r="162" spans="1:2" x14ac:dyDescent="0.3">
      <c r="A162">
        <v>45.7</v>
      </c>
      <c r="B162">
        <v>19.75</v>
      </c>
    </row>
    <row r="163" spans="1:2" x14ac:dyDescent="0.3">
      <c r="A163">
        <v>89.5</v>
      </c>
      <c r="B163">
        <v>20</v>
      </c>
    </row>
    <row r="164" spans="1:2" x14ac:dyDescent="0.3">
      <c r="A164">
        <v>69.55</v>
      </c>
      <c r="B164">
        <v>86.8</v>
      </c>
    </row>
    <row r="165" spans="1:2" x14ac:dyDescent="0.3">
      <c r="A165">
        <v>74.599999999999994</v>
      </c>
      <c r="B165">
        <v>58.75</v>
      </c>
    </row>
    <row r="166" spans="1:2" x14ac:dyDescent="0.3">
      <c r="A166">
        <v>19.649999999999999</v>
      </c>
      <c r="B166">
        <v>45.25</v>
      </c>
    </row>
    <row r="167" spans="1:2" x14ac:dyDescent="0.3">
      <c r="A167">
        <v>19.850000000000001</v>
      </c>
      <c r="B167">
        <v>56.6</v>
      </c>
    </row>
    <row r="168" spans="1:2" x14ac:dyDescent="0.3">
      <c r="A168">
        <v>24.25</v>
      </c>
      <c r="B168">
        <v>84.2</v>
      </c>
    </row>
    <row r="169" spans="1:2" x14ac:dyDescent="0.3">
      <c r="A169">
        <v>69.650000000000006</v>
      </c>
      <c r="B169">
        <v>80</v>
      </c>
    </row>
    <row r="170" spans="1:2" x14ac:dyDescent="0.3">
      <c r="A170">
        <v>45.65</v>
      </c>
      <c r="B170">
        <v>24.75</v>
      </c>
    </row>
    <row r="171" spans="1:2" x14ac:dyDescent="0.3">
      <c r="A171">
        <v>75.05</v>
      </c>
      <c r="B171">
        <v>20.2</v>
      </c>
    </row>
    <row r="172" spans="1:2" x14ac:dyDescent="0.3">
      <c r="A172">
        <v>49.15</v>
      </c>
      <c r="B172">
        <v>19.350000000000001</v>
      </c>
    </row>
    <row r="173" spans="1:2" x14ac:dyDescent="0.3">
      <c r="A173">
        <v>34.700000000000003</v>
      </c>
      <c r="B173">
        <v>50.6</v>
      </c>
    </row>
    <row r="174" spans="1:2" x14ac:dyDescent="0.3">
      <c r="A174">
        <v>80</v>
      </c>
      <c r="B174">
        <v>81.150000000000006</v>
      </c>
    </row>
    <row r="175" spans="1:2" x14ac:dyDescent="0.3">
      <c r="A175">
        <v>49.25</v>
      </c>
      <c r="B175">
        <v>89.9</v>
      </c>
    </row>
    <row r="176" spans="1:2" x14ac:dyDescent="0.3">
      <c r="A176">
        <v>75.099999999999994</v>
      </c>
      <c r="B176">
        <v>85.3</v>
      </c>
    </row>
    <row r="177" spans="1:2" x14ac:dyDescent="0.3">
      <c r="A177">
        <v>50.15</v>
      </c>
      <c r="B177">
        <v>108</v>
      </c>
    </row>
    <row r="178" spans="1:2" x14ac:dyDescent="0.3">
      <c r="A178">
        <v>79.849999999999994</v>
      </c>
      <c r="B178">
        <v>93.5</v>
      </c>
    </row>
    <row r="179" spans="1:2" x14ac:dyDescent="0.3">
      <c r="A179">
        <v>19.55</v>
      </c>
      <c r="B179">
        <v>20.25</v>
      </c>
    </row>
    <row r="180" spans="1:2" x14ac:dyDescent="0.3">
      <c r="A180">
        <v>85.95</v>
      </c>
      <c r="B180">
        <v>25.15</v>
      </c>
    </row>
    <row r="181" spans="1:2" x14ac:dyDescent="0.3">
      <c r="A181">
        <v>45.35</v>
      </c>
      <c r="B181">
        <v>29.6</v>
      </c>
    </row>
    <row r="182" spans="1:2" x14ac:dyDescent="0.3">
      <c r="A182">
        <v>94.5</v>
      </c>
      <c r="B182">
        <v>73.150000000000006</v>
      </c>
    </row>
    <row r="183" spans="1:2" x14ac:dyDescent="0.3">
      <c r="A183">
        <v>91.7</v>
      </c>
      <c r="B183">
        <v>19.75</v>
      </c>
    </row>
    <row r="184" spans="1:2" x14ac:dyDescent="0.3">
      <c r="A184">
        <v>87.25</v>
      </c>
      <c r="B184">
        <v>86.6</v>
      </c>
    </row>
    <row r="185" spans="1:2" x14ac:dyDescent="0.3">
      <c r="A185">
        <v>98.55</v>
      </c>
      <c r="B185">
        <v>109.2</v>
      </c>
    </row>
    <row r="186" spans="1:2" x14ac:dyDescent="0.3">
      <c r="A186">
        <v>98.55</v>
      </c>
      <c r="B186">
        <v>74.7</v>
      </c>
    </row>
    <row r="187" spans="1:2" x14ac:dyDescent="0.3">
      <c r="A187">
        <v>85.9</v>
      </c>
      <c r="B187">
        <v>94.4</v>
      </c>
    </row>
    <row r="188" spans="1:2" x14ac:dyDescent="0.3">
      <c r="A188">
        <v>89.25</v>
      </c>
      <c r="B188">
        <v>54.8</v>
      </c>
    </row>
    <row r="189" spans="1:2" x14ac:dyDescent="0.3">
      <c r="A189">
        <v>70.3</v>
      </c>
      <c r="B189">
        <v>75.349999999999994</v>
      </c>
    </row>
    <row r="190" spans="1:2" x14ac:dyDescent="0.3">
      <c r="A190">
        <v>93.35</v>
      </c>
      <c r="B190">
        <v>65</v>
      </c>
    </row>
    <row r="191" spans="1:2" x14ac:dyDescent="0.3">
      <c r="A191">
        <v>19.899999999999999</v>
      </c>
      <c r="B191">
        <v>99</v>
      </c>
    </row>
    <row r="192" spans="1:2" x14ac:dyDescent="0.3">
      <c r="A192">
        <v>88.9</v>
      </c>
      <c r="B192">
        <v>93.5</v>
      </c>
    </row>
    <row r="193" spans="1:2" x14ac:dyDescent="0.3">
      <c r="A193">
        <v>95.8</v>
      </c>
      <c r="B193">
        <v>83.7</v>
      </c>
    </row>
    <row r="194" spans="1:2" x14ac:dyDescent="0.3">
      <c r="A194">
        <v>82</v>
      </c>
      <c r="B194">
        <v>19.850000000000001</v>
      </c>
    </row>
    <row r="195" spans="1:2" x14ac:dyDescent="0.3">
      <c r="A195">
        <v>45.35</v>
      </c>
      <c r="B195">
        <v>59.55</v>
      </c>
    </row>
    <row r="196" spans="1:2" x14ac:dyDescent="0.3">
      <c r="A196">
        <v>52.2</v>
      </c>
      <c r="B196">
        <v>115.1</v>
      </c>
    </row>
    <row r="197" spans="1:2" x14ac:dyDescent="0.3">
      <c r="A197">
        <v>110</v>
      </c>
      <c r="B197">
        <v>114.35</v>
      </c>
    </row>
    <row r="198" spans="1:2" x14ac:dyDescent="0.3">
      <c r="A198">
        <v>96.75</v>
      </c>
      <c r="B198">
        <v>45</v>
      </c>
    </row>
    <row r="199" spans="1:2" x14ac:dyDescent="0.3">
      <c r="A199">
        <v>98.5</v>
      </c>
      <c r="B199">
        <v>89.85</v>
      </c>
    </row>
    <row r="200" spans="1:2" x14ac:dyDescent="0.3">
      <c r="A200">
        <v>85.35</v>
      </c>
      <c r="B200">
        <v>49.85</v>
      </c>
    </row>
    <row r="201" spans="1:2" x14ac:dyDescent="0.3">
      <c r="A201">
        <v>101.3</v>
      </c>
      <c r="B201">
        <v>113.3</v>
      </c>
    </row>
    <row r="202" spans="1:2" x14ac:dyDescent="0.3">
      <c r="A202">
        <v>69.55</v>
      </c>
      <c r="B202">
        <v>88.1</v>
      </c>
    </row>
    <row r="203" spans="1:2" x14ac:dyDescent="0.3">
      <c r="A203">
        <v>103.25</v>
      </c>
      <c r="B203">
        <v>24.9</v>
      </c>
    </row>
    <row r="204" spans="1:2" x14ac:dyDescent="0.3">
      <c r="A204">
        <v>104</v>
      </c>
      <c r="B204">
        <v>105</v>
      </c>
    </row>
    <row r="205" spans="1:2" x14ac:dyDescent="0.3">
      <c r="A205">
        <v>86.2</v>
      </c>
      <c r="B205">
        <v>24.25</v>
      </c>
    </row>
    <row r="206" spans="1:2" x14ac:dyDescent="0.3">
      <c r="A206">
        <v>111.2</v>
      </c>
      <c r="B206">
        <v>59.75</v>
      </c>
    </row>
    <row r="207" spans="1:2" x14ac:dyDescent="0.3">
      <c r="A207">
        <v>89.45</v>
      </c>
      <c r="B207">
        <v>107.05</v>
      </c>
    </row>
    <row r="208" spans="1:2" x14ac:dyDescent="0.3">
      <c r="A208">
        <v>95.6</v>
      </c>
      <c r="B208">
        <v>64.95</v>
      </c>
    </row>
    <row r="209" spans="1:2" x14ac:dyDescent="0.3">
      <c r="A209">
        <v>90.95</v>
      </c>
      <c r="B209">
        <v>55</v>
      </c>
    </row>
    <row r="210" spans="1:2" x14ac:dyDescent="0.3">
      <c r="A210">
        <v>108.55</v>
      </c>
      <c r="B210">
        <v>50.55</v>
      </c>
    </row>
    <row r="211" spans="1:2" x14ac:dyDescent="0.3">
      <c r="A211">
        <v>78.849999999999994</v>
      </c>
      <c r="B211">
        <v>55.15</v>
      </c>
    </row>
    <row r="212" spans="1:2" x14ac:dyDescent="0.3">
      <c r="A212">
        <v>44.4</v>
      </c>
      <c r="B212">
        <v>51.2</v>
      </c>
    </row>
    <row r="213" spans="1:2" x14ac:dyDescent="0.3">
      <c r="A213">
        <v>100</v>
      </c>
      <c r="B213">
        <v>25.4</v>
      </c>
    </row>
    <row r="214" spans="1:2" x14ac:dyDescent="0.3">
      <c r="A214">
        <v>19.8</v>
      </c>
      <c r="B214">
        <v>54.45</v>
      </c>
    </row>
    <row r="215" spans="1:2" x14ac:dyDescent="0.3">
      <c r="A215">
        <v>89.9</v>
      </c>
      <c r="B215">
        <v>76</v>
      </c>
    </row>
    <row r="216" spans="1:2" x14ac:dyDescent="0.3">
      <c r="A216">
        <v>100.15</v>
      </c>
      <c r="B216">
        <v>44.35</v>
      </c>
    </row>
    <row r="217" spans="1:2" x14ac:dyDescent="0.3">
      <c r="A217">
        <v>50.8</v>
      </c>
      <c r="B217">
        <v>61.2</v>
      </c>
    </row>
    <row r="218" spans="1:2" x14ac:dyDescent="0.3">
      <c r="A218">
        <v>73.650000000000006</v>
      </c>
      <c r="B218">
        <v>86.8</v>
      </c>
    </row>
    <row r="219" spans="1:2" x14ac:dyDescent="0.3">
      <c r="A219">
        <v>95.1</v>
      </c>
      <c r="B219">
        <v>89.35</v>
      </c>
    </row>
    <row r="220" spans="1:2" x14ac:dyDescent="0.3">
      <c r="A220">
        <v>94.65</v>
      </c>
      <c r="B220">
        <v>19.7</v>
      </c>
    </row>
    <row r="221" spans="1:2" x14ac:dyDescent="0.3">
      <c r="A221">
        <v>80.599999999999994</v>
      </c>
      <c r="B221">
        <v>20.25</v>
      </c>
    </row>
    <row r="222" spans="1:2" x14ac:dyDescent="0.3">
      <c r="A222">
        <v>85.55</v>
      </c>
      <c r="B222">
        <v>76.05</v>
      </c>
    </row>
    <row r="223" spans="1:2" x14ac:dyDescent="0.3">
      <c r="A223">
        <v>50.8</v>
      </c>
      <c r="B223">
        <v>100.8</v>
      </c>
    </row>
    <row r="224" spans="1:2" x14ac:dyDescent="0.3">
      <c r="A224">
        <v>105.1</v>
      </c>
      <c r="B224">
        <v>74.55</v>
      </c>
    </row>
    <row r="225" spans="1:2" x14ac:dyDescent="0.3">
      <c r="A225">
        <v>110.1</v>
      </c>
      <c r="B225">
        <v>64.900000000000006</v>
      </c>
    </row>
    <row r="226" spans="1:2" x14ac:dyDescent="0.3">
      <c r="A226">
        <v>83.9</v>
      </c>
      <c r="B226">
        <v>90.4</v>
      </c>
    </row>
    <row r="227" spans="1:2" x14ac:dyDescent="0.3">
      <c r="A227">
        <v>100.55</v>
      </c>
      <c r="B227">
        <v>60.3</v>
      </c>
    </row>
    <row r="228" spans="1:2" x14ac:dyDescent="0.3">
      <c r="A228">
        <v>103.85</v>
      </c>
      <c r="B228">
        <v>81.849999999999994</v>
      </c>
    </row>
    <row r="229" spans="1:2" x14ac:dyDescent="0.3">
      <c r="A229">
        <v>24.6</v>
      </c>
      <c r="B229">
        <v>24.8</v>
      </c>
    </row>
    <row r="230" spans="1:2" x14ac:dyDescent="0.3">
      <c r="A230">
        <v>98.9</v>
      </c>
      <c r="B230">
        <v>75.55</v>
      </c>
    </row>
    <row r="231" spans="1:2" x14ac:dyDescent="0.3">
      <c r="A231">
        <v>98.3</v>
      </c>
      <c r="B231">
        <v>101.15</v>
      </c>
    </row>
    <row r="232" spans="1:2" x14ac:dyDescent="0.3">
      <c r="A232">
        <v>93.85</v>
      </c>
      <c r="B232">
        <v>78.75</v>
      </c>
    </row>
    <row r="233" spans="1:2" x14ac:dyDescent="0.3">
      <c r="A233">
        <v>100.5</v>
      </c>
      <c r="B233">
        <v>19.25</v>
      </c>
    </row>
    <row r="234" spans="1:2" x14ac:dyDescent="0.3">
      <c r="A234">
        <v>72.849999999999994</v>
      </c>
      <c r="B234">
        <v>89.05</v>
      </c>
    </row>
    <row r="235" spans="1:2" x14ac:dyDescent="0.3">
      <c r="A235">
        <v>73.55</v>
      </c>
      <c r="B235">
        <v>115.05</v>
      </c>
    </row>
    <row r="236" spans="1:2" x14ac:dyDescent="0.3">
      <c r="A236">
        <v>79.400000000000006</v>
      </c>
      <c r="B236">
        <v>69.349999999999994</v>
      </c>
    </row>
    <row r="237" spans="1:2" x14ac:dyDescent="0.3">
      <c r="A237">
        <v>81.150000000000006</v>
      </c>
      <c r="B237">
        <v>110.05</v>
      </c>
    </row>
    <row r="238" spans="1:2" x14ac:dyDescent="0.3">
      <c r="A238">
        <v>84.6</v>
      </c>
      <c r="B238">
        <v>19.899999999999999</v>
      </c>
    </row>
    <row r="239" spans="1:2" x14ac:dyDescent="0.3">
      <c r="A239">
        <v>79.05</v>
      </c>
      <c r="B239">
        <v>91.5</v>
      </c>
    </row>
    <row r="240" spans="1:2" x14ac:dyDescent="0.3">
      <c r="A240">
        <v>74.400000000000006</v>
      </c>
      <c r="B240">
        <v>60</v>
      </c>
    </row>
    <row r="241" spans="1:2" x14ac:dyDescent="0.3">
      <c r="A241">
        <v>99.05</v>
      </c>
      <c r="B241">
        <v>44.8</v>
      </c>
    </row>
    <row r="242" spans="1:2" x14ac:dyDescent="0.3">
      <c r="A242">
        <v>44.95</v>
      </c>
      <c r="B242">
        <v>48.6</v>
      </c>
    </row>
    <row r="243" spans="1:2" x14ac:dyDescent="0.3">
      <c r="A243">
        <v>44.7</v>
      </c>
      <c r="B243">
        <v>60.05</v>
      </c>
    </row>
    <row r="244" spans="1:2" x14ac:dyDescent="0.3">
      <c r="A244">
        <v>45.7</v>
      </c>
      <c r="B244">
        <v>102.7</v>
      </c>
    </row>
    <row r="245" spans="1:2" x14ac:dyDescent="0.3">
      <c r="A245">
        <v>100.3</v>
      </c>
      <c r="B245">
        <v>82.9</v>
      </c>
    </row>
    <row r="246" spans="1:2" x14ac:dyDescent="0.3">
      <c r="A246">
        <v>19.25</v>
      </c>
      <c r="B246">
        <v>35.9</v>
      </c>
    </row>
    <row r="247" spans="1:2" x14ac:dyDescent="0.3">
      <c r="A247">
        <v>96</v>
      </c>
      <c r="B247">
        <v>82.65</v>
      </c>
    </row>
    <row r="248" spans="1:2" x14ac:dyDescent="0.3">
      <c r="A248">
        <v>90.55</v>
      </c>
      <c r="B248">
        <v>19.850000000000001</v>
      </c>
    </row>
    <row r="249" spans="1:2" x14ac:dyDescent="0.3">
      <c r="A249">
        <v>30.35</v>
      </c>
      <c r="B249">
        <v>19.2</v>
      </c>
    </row>
    <row r="250" spans="1:2" x14ac:dyDescent="0.3">
      <c r="A250">
        <v>108.05</v>
      </c>
      <c r="B250">
        <v>94.9</v>
      </c>
    </row>
    <row r="251" spans="1:2" x14ac:dyDescent="0.3">
      <c r="A251">
        <v>69.900000000000006</v>
      </c>
      <c r="B251">
        <v>88.15</v>
      </c>
    </row>
    <row r="252" spans="1:2" x14ac:dyDescent="0.3">
      <c r="A252">
        <v>103.75</v>
      </c>
      <c r="B252">
        <v>94.8</v>
      </c>
    </row>
    <row r="253" spans="1:2" x14ac:dyDescent="0.3">
      <c r="A253">
        <v>86.6</v>
      </c>
      <c r="B253">
        <v>54.65</v>
      </c>
    </row>
    <row r="254" spans="1:2" x14ac:dyDescent="0.3">
      <c r="A254">
        <v>80.599999999999994</v>
      </c>
      <c r="B254">
        <v>85.75</v>
      </c>
    </row>
    <row r="255" spans="1:2" x14ac:dyDescent="0.3">
      <c r="A255">
        <v>85.3</v>
      </c>
      <c r="B255">
        <v>67.45</v>
      </c>
    </row>
    <row r="256" spans="1:2" x14ac:dyDescent="0.3">
      <c r="A256">
        <v>70</v>
      </c>
      <c r="B256">
        <v>20.5</v>
      </c>
    </row>
    <row r="257" spans="1:2" x14ac:dyDescent="0.3">
      <c r="A257">
        <v>94.3</v>
      </c>
      <c r="B257">
        <v>20.25</v>
      </c>
    </row>
    <row r="258" spans="1:2" x14ac:dyDescent="0.3">
      <c r="A258">
        <v>95.35</v>
      </c>
      <c r="B258">
        <v>72.099999999999994</v>
      </c>
    </row>
    <row r="259" spans="1:2" x14ac:dyDescent="0.3">
      <c r="A259">
        <v>75.5</v>
      </c>
      <c r="B259">
        <v>19.45</v>
      </c>
    </row>
    <row r="260" spans="1:2" x14ac:dyDescent="0.3">
      <c r="A260">
        <v>90.1</v>
      </c>
      <c r="B260">
        <v>44.95</v>
      </c>
    </row>
    <row r="261" spans="1:2" x14ac:dyDescent="0.3">
      <c r="A261">
        <v>68.95</v>
      </c>
      <c r="B261">
        <v>97</v>
      </c>
    </row>
    <row r="262" spans="1:2" x14ac:dyDescent="0.3">
      <c r="A262">
        <v>99.55</v>
      </c>
      <c r="B262">
        <v>62.8</v>
      </c>
    </row>
    <row r="263" spans="1:2" x14ac:dyDescent="0.3">
      <c r="A263">
        <v>57.45</v>
      </c>
      <c r="B263">
        <v>44.6</v>
      </c>
    </row>
    <row r="264" spans="1:2" x14ac:dyDescent="0.3">
      <c r="A264">
        <v>53.65</v>
      </c>
      <c r="B264">
        <v>89.15</v>
      </c>
    </row>
    <row r="265" spans="1:2" x14ac:dyDescent="0.3">
      <c r="A265">
        <v>100.6</v>
      </c>
      <c r="B265">
        <v>54.1</v>
      </c>
    </row>
    <row r="266" spans="1:2" x14ac:dyDescent="0.3">
      <c r="A266">
        <v>83.75</v>
      </c>
      <c r="B266">
        <v>105.25</v>
      </c>
    </row>
    <row r="267" spans="1:2" x14ac:dyDescent="0.3">
      <c r="A267">
        <v>88.3</v>
      </c>
      <c r="B267">
        <v>97.1</v>
      </c>
    </row>
    <row r="268" spans="1:2" x14ac:dyDescent="0.3">
      <c r="A268">
        <v>92.1</v>
      </c>
      <c r="B268">
        <v>20.2</v>
      </c>
    </row>
    <row r="269" spans="1:2" x14ac:dyDescent="0.3">
      <c r="A269">
        <v>79.45</v>
      </c>
      <c r="B269">
        <v>98.8</v>
      </c>
    </row>
    <row r="270" spans="1:2" x14ac:dyDescent="0.3">
      <c r="A270">
        <v>90.45</v>
      </c>
      <c r="B270">
        <v>50.3</v>
      </c>
    </row>
    <row r="271" spans="1:2" x14ac:dyDescent="0.3">
      <c r="A271">
        <v>69.75</v>
      </c>
      <c r="B271">
        <v>20.55</v>
      </c>
    </row>
    <row r="272" spans="1:2" x14ac:dyDescent="0.3">
      <c r="A272">
        <v>19.649999999999999</v>
      </c>
      <c r="B272">
        <v>75.900000000000006</v>
      </c>
    </row>
    <row r="273" spans="1:2" x14ac:dyDescent="0.3">
      <c r="A273">
        <v>43.65</v>
      </c>
      <c r="B273">
        <v>59.95</v>
      </c>
    </row>
    <row r="274" spans="1:2" x14ac:dyDescent="0.3">
      <c r="A274">
        <v>39.5</v>
      </c>
      <c r="B274">
        <v>19.149999999999999</v>
      </c>
    </row>
    <row r="275" spans="1:2" x14ac:dyDescent="0.3">
      <c r="A275">
        <v>97.1</v>
      </c>
      <c r="B275">
        <v>98.65</v>
      </c>
    </row>
    <row r="276" spans="1:2" x14ac:dyDescent="0.3">
      <c r="A276">
        <v>80</v>
      </c>
      <c r="B276">
        <v>112.6</v>
      </c>
    </row>
    <row r="277" spans="1:2" x14ac:dyDescent="0.3">
      <c r="A277">
        <v>84.7</v>
      </c>
      <c r="B277">
        <v>20.6</v>
      </c>
    </row>
    <row r="278" spans="1:2" x14ac:dyDescent="0.3">
      <c r="A278">
        <v>89.55</v>
      </c>
      <c r="B278">
        <v>35.75</v>
      </c>
    </row>
    <row r="279" spans="1:2" x14ac:dyDescent="0.3">
      <c r="A279">
        <v>90.6</v>
      </c>
      <c r="B279">
        <v>99.75</v>
      </c>
    </row>
    <row r="280" spans="1:2" x14ac:dyDescent="0.3">
      <c r="A280">
        <v>90.05</v>
      </c>
      <c r="B280">
        <v>96.1</v>
      </c>
    </row>
    <row r="281" spans="1:2" x14ac:dyDescent="0.3">
      <c r="A281">
        <v>99.05</v>
      </c>
      <c r="B281">
        <v>85.1</v>
      </c>
    </row>
    <row r="282" spans="1:2" x14ac:dyDescent="0.3">
      <c r="A282">
        <v>69.75</v>
      </c>
      <c r="B282">
        <v>25.35</v>
      </c>
    </row>
    <row r="283" spans="1:2" x14ac:dyDescent="0.3">
      <c r="A283">
        <v>49.05</v>
      </c>
      <c r="B283">
        <v>89.65</v>
      </c>
    </row>
    <row r="284" spans="1:2" x14ac:dyDescent="0.3">
      <c r="A284">
        <v>98.05</v>
      </c>
      <c r="B284">
        <v>86.75</v>
      </c>
    </row>
    <row r="285" spans="1:2" x14ac:dyDescent="0.3">
      <c r="A285">
        <v>114.5</v>
      </c>
      <c r="B285">
        <v>86.2</v>
      </c>
    </row>
    <row r="286" spans="1:2" x14ac:dyDescent="0.3">
      <c r="A286">
        <v>80.95</v>
      </c>
      <c r="B286">
        <v>64.8</v>
      </c>
    </row>
    <row r="287" spans="1:2" x14ac:dyDescent="0.3">
      <c r="A287">
        <v>74.3</v>
      </c>
      <c r="B287">
        <v>108.1</v>
      </c>
    </row>
    <row r="288" spans="1:2" x14ac:dyDescent="0.3">
      <c r="A288">
        <v>89.7</v>
      </c>
      <c r="B288">
        <v>54.75</v>
      </c>
    </row>
    <row r="289" spans="1:2" x14ac:dyDescent="0.3">
      <c r="A289">
        <v>100.45</v>
      </c>
      <c r="B289">
        <v>90.4</v>
      </c>
    </row>
    <row r="290" spans="1:2" x14ac:dyDescent="0.3">
      <c r="A290">
        <v>90.4</v>
      </c>
      <c r="B290">
        <v>44</v>
      </c>
    </row>
    <row r="291" spans="1:2" x14ac:dyDescent="0.3">
      <c r="A291">
        <v>56.15</v>
      </c>
      <c r="B291">
        <v>95.6</v>
      </c>
    </row>
    <row r="292" spans="1:2" x14ac:dyDescent="0.3">
      <c r="A292">
        <v>94.4</v>
      </c>
      <c r="B292">
        <v>84.8</v>
      </c>
    </row>
    <row r="293" spans="1:2" x14ac:dyDescent="0.3">
      <c r="A293">
        <v>78.95</v>
      </c>
      <c r="B293">
        <v>44.3</v>
      </c>
    </row>
    <row r="294" spans="1:2" x14ac:dyDescent="0.3">
      <c r="A294">
        <v>44.85</v>
      </c>
      <c r="B294">
        <v>19.899999999999999</v>
      </c>
    </row>
    <row r="295" spans="1:2" x14ac:dyDescent="0.3">
      <c r="A295">
        <v>105.65</v>
      </c>
      <c r="B295">
        <v>95.05</v>
      </c>
    </row>
    <row r="296" spans="1:2" x14ac:dyDescent="0.3">
      <c r="A296">
        <v>74.650000000000006</v>
      </c>
      <c r="B296">
        <v>90.05</v>
      </c>
    </row>
    <row r="297" spans="1:2" x14ac:dyDescent="0.3">
      <c r="A297">
        <v>64.7</v>
      </c>
      <c r="B297">
        <v>109.9</v>
      </c>
    </row>
    <row r="298" spans="1:2" x14ac:dyDescent="0.3">
      <c r="A298">
        <v>104.05</v>
      </c>
      <c r="B298">
        <v>54.6</v>
      </c>
    </row>
    <row r="299" spans="1:2" x14ac:dyDescent="0.3">
      <c r="A299">
        <v>35.549999999999997</v>
      </c>
      <c r="B299">
        <v>20.05</v>
      </c>
    </row>
    <row r="300" spans="1:2" x14ac:dyDescent="0.3">
      <c r="A300">
        <v>95.15</v>
      </c>
      <c r="B300">
        <v>19.75</v>
      </c>
    </row>
    <row r="301" spans="1:2" x14ac:dyDescent="0.3">
      <c r="A301">
        <v>96.65</v>
      </c>
      <c r="B301">
        <v>20.05</v>
      </c>
    </row>
    <row r="302" spans="1:2" x14ac:dyDescent="0.3">
      <c r="A302">
        <v>80.400000000000006</v>
      </c>
      <c r="B302">
        <v>55.9</v>
      </c>
    </row>
    <row r="303" spans="1:2" x14ac:dyDescent="0.3">
      <c r="A303">
        <v>31.35</v>
      </c>
      <c r="B303">
        <v>19.7</v>
      </c>
    </row>
    <row r="304" spans="1:2" x14ac:dyDescent="0.3">
      <c r="A304">
        <v>89.75</v>
      </c>
      <c r="B304">
        <v>19.8</v>
      </c>
    </row>
    <row r="305" spans="1:2" x14ac:dyDescent="0.3">
      <c r="A305">
        <v>94.4</v>
      </c>
      <c r="B305">
        <v>95.4</v>
      </c>
    </row>
    <row r="306" spans="1:2" x14ac:dyDescent="0.3">
      <c r="A306">
        <v>19.850000000000001</v>
      </c>
      <c r="B306">
        <v>93.95</v>
      </c>
    </row>
    <row r="307" spans="1:2" x14ac:dyDescent="0.3">
      <c r="A307">
        <v>109.9</v>
      </c>
      <c r="B307">
        <v>24.45</v>
      </c>
    </row>
    <row r="308" spans="1:2" x14ac:dyDescent="0.3">
      <c r="A308">
        <v>101.35</v>
      </c>
      <c r="B308">
        <v>74.95</v>
      </c>
    </row>
    <row r="309" spans="1:2" x14ac:dyDescent="0.3">
      <c r="A309">
        <v>60.05</v>
      </c>
      <c r="B309">
        <v>87.35</v>
      </c>
    </row>
    <row r="310" spans="1:2" x14ac:dyDescent="0.3">
      <c r="A310">
        <v>60.15</v>
      </c>
      <c r="B310">
        <v>70.650000000000006</v>
      </c>
    </row>
    <row r="311" spans="1:2" x14ac:dyDescent="0.3">
      <c r="A311">
        <v>90.45</v>
      </c>
      <c r="B311">
        <v>73.25</v>
      </c>
    </row>
    <row r="312" spans="1:2" x14ac:dyDescent="0.3">
      <c r="A312">
        <v>94.25</v>
      </c>
      <c r="B312">
        <v>98.7</v>
      </c>
    </row>
    <row r="313" spans="1:2" x14ac:dyDescent="0.3">
      <c r="A313">
        <v>74.900000000000006</v>
      </c>
      <c r="B313">
        <v>24.8</v>
      </c>
    </row>
    <row r="314" spans="1:2" x14ac:dyDescent="0.3">
      <c r="A314">
        <v>80.25</v>
      </c>
      <c r="B314">
        <v>24.3</v>
      </c>
    </row>
    <row r="315" spans="1:2" x14ac:dyDescent="0.3">
      <c r="A315">
        <v>69</v>
      </c>
      <c r="B315">
        <v>69.849999999999994</v>
      </c>
    </row>
    <row r="316" spans="1:2" x14ac:dyDescent="0.3">
      <c r="A316">
        <v>66.349999999999994</v>
      </c>
      <c r="B316">
        <v>100.55</v>
      </c>
    </row>
    <row r="317" spans="1:2" x14ac:dyDescent="0.3">
      <c r="A317">
        <v>86</v>
      </c>
      <c r="B317">
        <v>25.7</v>
      </c>
    </row>
    <row r="318" spans="1:2" x14ac:dyDescent="0.3">
      <c r="A318">
        <v>80.3</v>
      </c>
      <c r="B318">
        <v>40.700000000000003</v>
      </c>
    </row>
    <row r="319" spans="1:2" x14ac:dyDescent="0.3">
      <c r="A319">
        <v>90.55</v>
      </c>
      <c r="B319">
        <v>51.65</v>
      </c>
    </row>
    <row r="320" spans="1:2" x14ac:dyDescent="0.3">
      <c r="A320">
        <v>75.900000000000006</v>
      </c>
      <c r="B320">
        <v>105.1</v>
      </c>
    </row>
    <row r="321" spans="1:2" x14ac:dyDescent="0.3">
      <c r="A321">
        <v>45.85</v>
      </c>
      <c r="B321">
        <v>85.95</v>
      </c>
    </row>
    <row r="322" spans="1:2" x14ac:dyDescent="0.3">
      <c r="A322">
        <v>49.95</v>
      </c>
      <c r="B322">
        <v>75.599999999999994</v>
      </c>
    </row>
    <row r="323" spans="1:2" x14ac:dyDescent="0.3">
      <c r="A323">
        <v>78.3</v>
      </c>
      <c r="B323">
        <v>58.25</v>
      </c>
    </row>
    <row r="324" spans="1:2" x14ac:dyDescent="0.3">
      <c r="A324">
        <v>76.95</v>
      </c>
      <c r="B324">
        <v>65.2</v>
      </c>
    </row>
    <row r="325" spans="1:2" x14ac:dyDescent="0.3">
      <c r="A325">
        <v>96.15</v>
      </c>
      <c r="B325">
        <v>53.45</v>
      </c>
    </row>
    <row r="326" spans="1:2" x14ac:dyDescent="0.3">
      <c r="A326">
        <v>45.3</v>
      </c>
      <c r="B326">
        <v>19.75</v>
      </c>
    </row>
    <row r="327" spans="1:2" x14ac:dyDescent="0.3">
      <c r="A327">
        <v>19.399999999999999</v>
      </c>
      <c r="B327">
        <v>44.45</v>
      </c>
    </row>
    <row r="328" spans="1:2" x14ac:dyDescent="0.3">
      <c r="A328">
        <v>90.15</v>
      </c>
      <c r="B328">
        <v>20.85</v>
      </c>
    </row>
    <row r="329" spans="1:2" x14ac:dyDescent="0.3">
      <c r="A329">
        <v>45.05</v>
      </c>
      <c r="B329">
        <v>114.05</v>
      </c>
    </row>
    <row r="330" spans="1:2" x14ac:dyDescent="0.3">
      <c r="A330">
        <v>75.8</v>
      </c>
      <c r="B330">
        <v>89.85</v>
      </c>
    </row>
    <row r="331" spans="1:2" x14ac:dyDescent="0.3">
      <c r="A331">
        <v>79.3</v>
      </c>
      <c r="B331">
        <v>55.05</v>
      </c>
    </row>
    <row r="332" spans="1:2" x14ac:dyDescent="0.3">
      <c r="A332">
        <v>30.9</v>
      </c>
      <c r="B332">
        <v>112.95</v>
      </c>
    </row>
    <row r="333" spans="1:2" x14ac:dyDescent="0.3">
      <c r="A333">
        <v>95.25</v>
      </c>
      <c r="B333">
        <v>101.55</v>
      </c>
    </row>
    <row r="334" spans="1:2" x14ac:dyDescent="0.3">
      <c r="A334">
        <v>89.6</v>
      </c>
      <c r="B334">
        <v>114.65</v>
      </c>
    </row>
    <row r="335" spans="1:2" x14ac:dyDescent="0.3">
      <c r="A335">
        <v>110.15</v>
      </c>
      <c r="B335">
        <v>64.8</v>
      </c>
    </row>
    <row r="336" spans="1:2" x14ac:dyDescent="0.3">
      <c r="A336">
        <v>89.5</v>
      </c>
      <c r="B336">
        <v>80.400000000000006</v>
      </c>
    </row>
    <row r="337" spans="1:2" x14ac:dyDescent="0.3">
      <c r="A337">
        <v>75</v>
      </c>
      <c r="B337">
        <v>25.05</v>
      </c>
    </row>
    <row r="338" spans="1:2" x14ac:dyDescent="0.3">
      <c r="A338">
        <v>44.75</v>
      </c>
      <c r="B338">
        <v>94.75</v>
      </c>
    </row>
    <row r="339" spans="1:2" x14ac:dyDescent="0.3">
      <c r="A339">
        <v>44.05</v>
      </c>
      <c r="B339">
        <v>105.5</v>
      </c>
    </row>
    <row r="340" spans="1:2" x14ac:dyDescent="0.3">
      <c r="A340">
        <v>85.6</v>
      </c>
      <c r="B340">
        <v>24.7</v>
      </c>
    </row>
    <row r="341" spans="1:2" x14ac:dyDescent="0.3">
      <c r="A341">
        <v>115.55</v>
      </c>
      <c r="B341">
        <v>69.75</v>
      </c>
    </row>
    <row r="342" spans="1:2" x14ac:dyDescent="0.3">
      <c r="A342">
        <v>86.6</v>
      </c>
      <c r="B342">
        <v>60.2</v>
      </c>
    </row>
    <row r="343" spans="1:2" x14ac:dyDescent="0.3">
      <c r="A343">
        <v>85.2</v>
      </c>
      <c r="B343">
        <v>24.4</v>
      </c>
    </row>
    <row r="344" spans="1:2" x14ac:dyDescent="0.3">
      <c r="A344">
        <v>97.65</v>
      </c>
      <c r="B344">
        <v>104.15</v>
      </c>
    </row>
    <row r="345" spans="1:2" x14ac:dyDescent="0.3">
      <c r="A345">
        <v>109.55</v>
      </c>
      <c r="B345">
        <v>92.9</v>
      </c>
    </row>
    <row r="346" spans="1:2" x14ac:dyDescent="0.3">
      <c r="A346">
        <v>89.55</v>
      </c>
      <c r="B346">
        <v>80.8</v>
      </c>
    </row>
    <row r="347" spans="1:2" x14ac:dyDescent="0.3">
      <c r="A347">
        <v>19.45</v>
      </c>
      <c r="B347">
        <v>20</v>
      </c>
    </row>
    <row r="348" spans="1:2" x14ac:dyDescent="0.3">
      <c r="A348">
        <v>20.350000000000001</v>
      </c>
      <c r="B348">
        <v>75.099999999999994</v>
      </c>
    </row>
    <row r="349" spans="1:2" x14ac:dyDescent="0.3">
      <c r="A349">
        <v>69.25</v>
      </c>
      <c r="B349">
        <v>19.649999999999999</v>
      </c>
    </row>
    <row r="350" spans="1:2" x14ac:dyDescent="0.3">
      <c r="A350">
        <v>99.5</v>
      </c>
      <c r="B350">
        <v>69.45</v>
      </c>
    </row>
    <row r="351" spans="1:2" x14ac:dyDescent="0.3">
      <c r="A351">
        <v>25.2</v>
      </c>
      <c r="B351">
        <v>116.05</v>
      </c>
    </row>
    <row r="352" spans="1:2" x14ac:dyDescent="0.3">
      <c r="A352">
        <v>45</v>
      </c>
      <c r="B352">
        <v>40.049999999999997</v>
      </c>
    </row>
    <row r="353" spans="1:2" x14ac:dyDescent="0.3">
      <c r="A353">
        <v>20.149999999999999</v>
      </c>
      <c r="B353">
        <v>102.1</v>
      </c>
    </row>
    <row r="354" spans="1:2" x14ac:dyDescent="0.3">
      <c r="A354">
        <v>105</v>
      </c>
      <c r="B354">
        <v>89.7</v>
      </c>
    </row>
    <row r="355" spans="1:2" x14ac:dyDescent="0.3">
      <c r="A355">
        <v>54.7</v>
      </c>
      <c r="B355">
        <v>19.899999999999999</v>
      </c>
    </row>
    <row r="356" spans="1:2" x14ac:dyDescent="0.3">
      <c r="A356">
        <v>87.25</v>
      </c>
      <c r="B356">
        <v>20.65</v>
      </c>
    </row>
    <row r="357" spans="1:2" x14ac:dyDescent="0.3">
      <c r="A357">
        <v>79.95</v>
      </c>
      <c r="B357">
        <v>70.05</v>
      </c>
    </row>
    <row r="358" spans="1:2" x14ac:dyDescent="0.3">
      <c r="A358">
        <v>88.35</v>
      </c>
      <c r="B358">
        <v>53.6</v>
      </c>
    </row>
    <row r="359" spans="1:2" x14ac:dyDescent="0.3">
      <c r="A359">
        <v>94.75</v>
      </c>
      <c r="B359">
        <v>76.05</v>
      </c>
    </row>
    <row r="360" spans="1:2" x14ac:dyDescent="0.3">
      <c r="A360">
        <v>95.05</v>
      </c>
      <c r="B360">
        <v>75.7</v>
      </c>
    </row>
    <row r="361" spans="1:2" x14ac:dyDescent="0.3">
      <c r="A361">
        <v>78.45</v>
      </c>
      <c r="B361">
        <v>19.649999999999999</v>
      </c>
    </row>
    <row r="362" spans="1:2" x14ac:dyDescent="0.3">
      <c r="A362">
        <v>70.2</v>
      </c>
      <c r="B362">
        <v>81.45</v>
      </c>
    </row>
    <row r="363" spans="1:2" x14ac:dyDescent="0.3">
      <c r="A363">
        <v>41.05</v>
      </c>
      <c r="B363">
        <v>108.5</v>
      </c>
    </row>
    <row r="364" spans="1:2" x14ac:dyDescent="0.3">
      <c r="A364">
        <v>85.6</v>
      </c>
      <c r="B364">
        <v>84.5</v>
      </c>
    </row>
    <row r="365" spans="1:2" x14ac:dyDescent="0.3">
      <c r="A365">
        <v>79.2</v>
      </c>
      <c r="B365">
        <v>100.15</v>
      </c>
    </row>
    <row r="366" spans="1:2" x14ac:dyDescent="0.3">
      <c r="A366">
        <v>70</v>
      </c>
      <c r="B366">
        <v>88.6</v>
      </c>
    </row>
    <row r="367" spans="1:2" x14ac:dyDescent="0.3">
      <c r="A367">
        <v>49.95</v>
      </c>
      <c r="B367">
        <v>52.55</v>
      </c>
    </row>
    <row r="368" spans="1:2" x14ac:dyDescent="0.3">
      <c r="A368">
        <v>69.25</v>
      </c>
      <c r="B368">
        <v>104.8</v>
      </c>
    </row>
    <row r="369" spans="1:2" x14ac:dyDescent="0.3">
      <c r="A369">
        <v>94.25</v>
      </c>
      <c r="B369">
        <v>59</v>
      </c>
    </row>
    <row r="370" spans="1:2" x14ac:dyDescent="0.3">
      <c r="A370">
        <v>73</v>
      </c>
      <c r="B370">
        <v>64.05</v>
      </c>
    </row>
    <row r="371" spans="1:2" x14ac:dyDescent="0.3">
      <c r="A371">
        <v>100.05</v>
      </c>
      <c r="B371">
        <v>20.399999999999999</v>
      </c>
    </row>
    <row r="372" spans="1:2" x14ac:dyDescent="0.3">
      <c r="A372">
        <v>99.8</v>
      </c>
      <c r="B372">
        <v>60.9</v>
      </c>
    </row>
    <row r="373" spans="1:2" x14ac:dyDescent="0.3">
      <c r="A373">
        <v>35</v>
      </c>
      <c r="B373">
        <v>19.8</v>
      </c>
    </row>
    <row r="374" spans="1:2" x14ac:dyDescent="0.3">
      <c r="A374">
        <v>76</v>
      </c>
      <c r="B374">
        <v>116.25</v>
      </c>
    </row>
    <row r="375" spans="1:2" x14ac:dyDescent="0.3">
      <c r="A375">
        <v>93.85</v>
      </c>
      <c r="B375">
        <v>80.7</v>
      </c>
    </row>
    <row r="376" spans="1:2" x14ac:dyDescent="0.3">
      <c r="A376">
        <v>84.3</v>
      </c>
      <c r="B376">
        <v>65.2</v>
      </c>
    </row>
    <row r="377" spans="1:2" x14ac:dyDescent="0.3">
      <c r="A377">
        <v>84.4</v>
      </c>
      <c r="B377">
        <v>84.05</v>
      </c>
    </row>
    <row r="378" spans="1:2" x14ac:dyDescent="0.3">
      <c r="A378">
        <v>101.1</v>
      </c>
      <c r="B378">
        <v>79.45</v>
      </c>
    </row>
    <row r="379" spans="1:2" x14ac:dyDescent="0.3">
      <c r="A379">
        <v>50.45</v>
      </c>
      <c r="B379">
        <v>78</v>
      </c>
    </row>
    <row r="380" spans="1:2" x14ac:dyDescent="0.3">
      <c r="A380">
        <v>99.95</v>
      </c>
      <c r="B380">
        <v>19.850000000000001</v>
      </c>
    </row>
    <row r="381" spans="1:2" x14ac:dyDescent="0.3">
      <c r="A381">
        <v>91.4</v>
      </c>
      <c r="B381">
        <v>94.3</v>
      </c>
    </row>
    <row r="382" spans="1:2" x14ac:dyDescent="0.3">
      <c r="A382">
        <v>75.55</v>
      </c>
      <c r="B382">
        <v>106.45</v>
      </c>
    </row>
    <row r="383" spans="1:2" x14ac:dyDescent="0.3">
      <c r="A383">
        <v>80.8</v>
      </c>
      <c r="B383">
        <v>105.45</v>
      </c>
    </row>
    <row r="384" spans="1:2" x14ac:dyDescent="0.3">
      <c r="A384">
        <v>100</v>
      </c>
      <c r="B384">
        <v>95</v>
      </c>
    </row>
    <row r="385" spans="1:2" x14ac:dyDescent="0.3">
      <c r="A385">
        <v>20.55</v>
      </c>
      <c r="B385">
        <v>54.3</v>
      </c>
    </row>
    <row r="386" spans="1:2" x14ac:dyDescent="0.3">
      <c r="A386">
        <v>85.3</v>
      </c>
      <c r="B386">
        <v>70.05</v>
      </c>
    </row>
    <row r="387" spans="1:2" x14ac:dyDescent="0.3">
      <c r="A387">
        <v>70.400000000000006</v>
      </c>
      <c r="B387">
        <v>20.05</v>
      </c>
    </row>
    <row r="388" spans="1:2" x14ac:dyDescent="0.3">
      <c r="A388">
        <v>98.8</v>
      </c>
      <c r="B388">
        <v>105.4</v>
      </c>
    </row>
    <row r="389" spans="1:2" x14ac:dyDescent="0.3">
      <c r="A389">
        <v>74.400000000000006</v>
      </c>
      <c r="B389">
        <v>51.6</v>
      </c>
    </row>
    <row r="390" spans="1:2" x14ac:dyDescent="0.3">
      <c r="A390">
        <v>98.75</v>
      </c>
      <c r="B390">
        <v>85.5</v>
      </c>
    </row>
    <row r="391" spans="1:2" x14ac:dyDescent="0.3">
      <c r="A391">
        <v>106</v>
      </c>
      <c r="B391">
        <v>91.25</v>
      </c>
    </row>
    <row r="392" spans="1:2" x14ac:dyDescent="0.3">
      <c r="A392">
        <v>104.7</v>
      </c>
      <c r="B392">
        <v>115.75</v>
      </c>
    </row>
    <row r="393" spans="1:2" x14ac:dyDescent="0.3">
      <c r="A393">
        <v>96.7</v>
      </c>
      <c r="B393">
        <v>94.7</v>
      </c>
    </row>
    <row r="394" spans="1:2" x14ac:dyDescent="0.3">
      <c r="A394">
        <v>55.05</v>
      </c>
      <c r="B394">
        <v>19.600000000000001</v>
      </c>
    </row>
    <row r="395" spans="1:2" x14ac:dyDescent="0.3">
      <c r="A395">
        <v>88.2</v>
      </c>
      <c r="B395">
        <v>99.9</v>
      </c>
    </row>
    <row r="396" spans="1:2" x14ac:dyDescent="0.3">
      <c r="A396">
        <v>19.75</v>
      </c>
      <c r="B396">
        <v>21.1</v>
      </c>
    </row>
    <row r="397" spans="1:2" x14ac:dyDescent="0.3">
      <c r="A397">
        <v>75.650000000000006</v>
      </c>
      <c r="B397">
        <v>20.05</v>
      </c>
    </row>
    <row r="398" spans="1:2" x14ac:dyDescent="0.3">
      <c r="A398">
        <v>74.7</v>
      </c>
      <c r="B398">
        <v>79.95</v>
      </c>
    </row>
    <row r="399" spans="1:2" x14ac:dyDescent="0.3">
      <c r="A399">
        <v>76.650000000000006</v>
      </c>
      <c r="B399">
        <v>107.15</v>
      </c>
    </row>
    <row r="400" spans="1:2" x14ac:dyDescent="0.3">
      <c r="A400">
        <v>25.8</v>
      </c>
      <c r="B400">
        <v>89.55</v>
      </c>
    </row>
    <row r="401" spans="1:2" x14ac:dyDescent="0.3">
      <c r="A401">
        <v>42.6</v>
      </c>
      <c r="B401">
        <v>81.55</v>
      </c>
    </row>
    <row r="402" spans="1:2" x14ac:dyDescent="0.3">
      <c r="A402">
        <v>68.849999999999994</v>
      </c>
      <c r="B402">
        <v>58.45</v>
      </c>
    </row>
    <row r="403" spans="1:2" x14ac:dyDescent="0.3">
      <c r="A403">
        <v>90</v>
      </c>
      <c r="B403">
        <v>95.65</v>
      </c>
    </row>
    <row r="404" spans="1:2" x14ac:dyDescent="0.3">
      <c r="A404">
        <v>75.349999999999994</v>
      </c>
      <c r="B404">
        <v>80.599999999999994</v>
      </c>
    </row>
    <row r="405" spans="1:2" x14ac:dyDescent="0.3">
      <c r="A405">
        <v>100.85</v>
      </c>
      <c r="B405">
        <v>113.1</v>
      </c>
    </row>
    <row r="406" spans="1:2" x14ac:dyDescent="0.3">
      <c r="A406">
        <v>69.95</v>
      </c>
      <c r="B406">
        <v>58.95</v>
      </c>
    </row>
    <row r="407" spans="1:2" x14ac:dyDescent="0.3">
      <c r="A407">
        <v>107.5</v>
      </c>
      <c r="B407">
        <v>19.55</v>
      </c>
    </row>
    <row r="408" spans="1:2" x14ac:dyDescent="0.3">
      <c r="A408">
        <v>45.85</v>
      </c>
      <c r="B408">
        <v>78.95</v>
      </c>
    </row>
    <row r="409" spans="1:2" x14ac:dyDescent="0.3">
      <c r="A409">
        <v>106.1</v>
      </c>
      <c r="B409">
        <v>105.05</v>
      </c>
    </row>
    <row r="410" spans="1:2" x14ac:dyDescent="0.3">
      <c r="A410">
        <v>91.7</v>
      </c>
      <c r="B410">
        <v>101.9</v>
      </c>
    </row>
    <row r="411" spans="1:2" x14ac:dyDescent="0.3">
      <c r="A411">
        <v>95.6</v>
      </c>
      <c r="B411">
        <v>19.75</v>
      </c>
    </row>
    <row r="412" spans="1:2" x14ac:dyDescent="0.3">
      <c r="A412">
        <v>74.95</v>
      </c>
      <c r="B412">
        <v>110.3</v>
      </c>
    </row>
    <row r="413" spans="1:2" x14ac:dyDescent="0.3">
      <c r="A413">
        <v>95.35</v>
      </c>
      <c r="B413">
        <v>115.6</v>
      </c>
    </row>
    <row r="414" spans="1:2" x14ac:dyDescent="0.3">
      <c r="A414">
        <v>45</v>
      </c>
      <c r="B414">
        <v>19.350000000000001</v>
      </c>
    </row>
    <row r="415" spans="1:2" x14ac:dyDescent="0.3">
      <c r="A415">
        <v>99.5</v>
      </c>
      <c r="B415">
        <v>25.6</v>
      </c>
    </row>
    <row r="416" spans="1:2" x14ac:dyDescent="0.3">
      <c r="A416">
        <v>98.6</v>
      </c>
      <c r="B416">
        <v>68.75</v>
      </c>
    </row>
    <row r="417" spans="1:2" x14ac:dyDescent="0.3">
      <c r="A417">
        <v>59.5</v>
      </c>
      <c r="B417">
        <v>19.899999999999999</v>
      </c>
    </row>
    <row r="418" spans="1:2" x14ac:dyDescent="0.3">
      <c r="A418">
        <v>80.45</v>
      </c>
      <c r="B418">
        <v>70.599999999999994</v>
      </c>
    </row>
    <row r="419" spans="1:2" x14ac:dyDescent="0.3">
      <c r="A419">
        <v>77.95</v>
      </c>
      <c r="B419">
        <v>70.2</v>
      </c>
    </row>
    <row r="420" spans="1:2" x14ac:dyDescent="0.3">
      <c r="A420">
        <v>74.7</v>
      </c>
      <c r="B420">
        <v>49.3</v>
      </c>
    </row>
    <row r="421" spans="1:2" x14ac:dyDescent="0.3">
      <c r="A421">
        <v>88.8</v>
      </c>
      <c r="B421">
        <v>107.25</v>
      </c>
    </row>
    <row r="422" spans="1:2" x14ac:dyDescent="0.3">
      <c r="A422">
        <v>90.25</v>
      </c>
      <c r="B422">
        <v>23.6</v>
      </c>
    </row>
    <row r="423" spans="1:2" x14ac:dyDescent="0.3">
      <c r="A423">
        <v>64.650000000000006</v>
      </c>
      <c r="B423">
        <v>69.7</v>
      </c>
    </row>
    <row r="424" spans="1:2" x14ac:dyDescent="0.3">
      <c r="A424">
        <v>89.05</v>
      </c>
      <c r="B424">
        <v>99.5</v>
      </c>
    </row>
    <row r="425" spans="1:2" x14ac:dyDescent="0.3">
      <c r="A425">
        <v>87.4</v>
      </c>
      <c r="B425">
        <v>64.3</v>
      </c>
    </row>
    <row r="426" spans="1:2" x14ac:dyDescent="0.3">
      <c r="A426">
        <v>94.75</v>
      </c>
      <c r="B426">
        <v>70.849999999999994</v>
      </c>
    </row>
    <row r="427" spans="1:2" x14ac:dyDescent="0.3">
      <c r="A427">
        <v>86.45</v>
      </c>
      <c r="B427">
        <v>101.9</v>
      </c>
    </row>
    <row r="428" spans="1:2" x14ac:dyDescent="0.3">
      <c r="A428">
        <v>98.25</v>
      </c>
      <c r="B428">
        <v>73.5</v>
      </c>
    </row>
    <row r="429" spans="1:2" x14ac:dyDescent="0.3">
      <c r="A429">
        <v>75.75</v>
      </c>
      <c r="B429">
        <v>40.4</v>
      </c>
    </row>
    <row r="430" spans="1:2" x14ac:dyDescent="0.3">
      <c r="A430">
        <v>85.35</v>
      </c>
      <c r="B430">
        <v>19.25</v>
      </c>
    </row>
    <row r="431" spans="1:2" x14ac:dyDescent="0.3">
      <c r="A431">
        <v>106.1</v>
      </c>
      <c r="B431">
        <v>59.6</v>
      </c>
    </row>
    <row r="432" spans="1:2" x14ac:dyDescent="0.3">
      <c r="A432">
        <v>45.05</v>
      </c>
      <c r="B432">
        <v>64.900000000000006</v>
      </c>
    </row>
    <row r="433" spans="1:2" x14ac:dyDescent="0.3">
      <c r="A433">
        <v>109.8</v>
      </c>
      <c r="B433">
        <v>110.85</v>
      </c>
    </row>
    <row r="434" spans="1:2" x14ac:dyDescent="0.3">
      <c r="A434">
        <v>84.65</v>
      </c>
      <c r="B434">
        <v>81.05</v>
      </c>
    </row>
    <row r="435" spans="1:2" x14ac:dyDescent="0.3">
      <c r="A435">
        <v>79.5</v>
      </c>
      <c r="B435">
        <v>98.05</v>
      </c>
    </row>
    <row r="436" spans="1:2" x14ac:dyDescent="0.3">
      <c r="A436">
        <v>85.8</v>
      </c>
      <c r="B436">
        <v>70.5</v>
      </c>
    </row>
    <row r="437" spans="1:2" x14ac:dyDescent="0.3">
      <c r="A437">
        <v>79.099999999999994</v>
      </c>
      <c r="B437">
        <v>94.55</v>
      </c>
    </row>
    <row r="438" spans="1:2" x14ac:dyDescent="0.3">
      <c r="A438">
        <v>44.3</v>
      </c>
      <c r="B438">
        <v>19.649999999999999</v>
      </c>
    </row>
    <row r="439" spans="1:2" x14ac:dyDescent="0.3">
      <c r="A439">
        <v>105.95</v>
      </c>
      <c r="B439">
        <v>19</v>
      </c>
    </row>
    <row r="440" spans="1:2" x14ac:dyDescent="0.3">
      <c r="A440">
        <v>69.75</v>
      </c>
      <c r="B440">
        <v>20</v>
      </c>
    </row>
    <row r="441" spans="1:2" x14ac:dyDescent="0.3">
      <c r="A441">
        <v>94.65</v>
      </c>
      <c r="B441">
        <v>63.25</v>
      </c>
    </row>
    <row r="442" spans="1:2" x14ac:dyDescent="0.3">
      <c r="A442">
        <v>96.05</v>
      </c>
      <c r="B442">
        <v>20.100000000000001</v>
      </c>
    </row>
    <row r="443" spans="1:2" x14ac:dyDescent="0.3">
      <c r="A443">
        <v>50.15</v>
      </c>
      <c r="B443">
        <v>99.15</v>
      </c>
    </row>
    <row r="444" spans="1:2" x14ac:dyDescent="0.3">
      <c r="A444">
        <v>113.6</v>
      </c>
      <c r="B444">
        <v>90.4</v>
      </c>
    </row>
    <row r="445" spans="1:2" x14ac:dyDescent="0.3">
      <c r="A445">
        <v>78.900000000000006</v>
      </c>
      <c r="B445">
        <v>111.9</v>
      </c>
    </row>
    <row r="446" spans="1:2" x14ac:dyDescent="0.3">
      <c r="A446">
        <v>60.05</v>
      </c>
      <c r="B446">
        <v>24.9</v>
      </c>
    </row>
    <row r="447" spans="1:2" x14ac:dyDescent="0.3">
      <c r="A447">
        <v>34.700000000000003</v>
      </c>
      <c r="B447">
        <v>83.5</v>
      </c>
    </row>
    <row r="448" spans="1:2" x14ac:dyDescent="0.3">
      <c r="A448">
        <v>85.3</v>
      </c>
      <c r="B448">
        <v>84.3</v>
      </c>
    </row>
    <row r="449" spans="1:2" x14ac:dyDescent="0.3">
      <c r="A449">
        <v>102.45</v>
      </c>
      <c r="B449">
        <v>45.6</v>
      </c>
    </row>
    <row r="450" spans="1:2" x14ac:dyDescent="0.3">
      <c r="A450">
        <v>104.4</v>
      </c>
      <c r="B450">
        <v>54.85</v>
      </c>
    </row>
    <row r="451" spans="1:2" x14ac:dyDescent="0.3">
      <c r="A451">
        <v>99.75</v>
      </c>
      <c r="B451">
        <v>65.55</v>
      </c>
    </row>
    <row r="452" spans="1:2" x14ac:dyDescent="0.3">
      <c r="A452">
        <v>74.400000000000006</v>
      </c>
      <c r="B452">
        <v>90.35</v>
      </c>
    </row>
    <row r="453" spans="1:2" x14ac:dyDescent="0.3">
      <c r="A453">
        <v>74.25</v>
      </c>
      <c r="B453">
        <v>20.399999999999999</v>
      </c>
    </row>
    <row r="454" spans="1:2" x14ac:dyDescent="0.3">
      <c r="A454">
        <v>59.85</v>
      </c>
      <c r="B454">
        <v>74.55</v>
      </c>
    </row>
    <row r="455" spans="1:2" x14ac:dyDescent="0.3">
      <c r="A455">
        <v>69.599999999999994</v>
      </c>
      <c r="B455">
        <v>19.95</v>
      </c>
    </row>
    <row r="456" spans="1:2" x14ac:dyDescent="0.3">
      <c r="A456">
        <v>45.4</v>
      </c>
      <c r="B456">
        <v>74.25</v>
      </c>
    </row>
    <row r="457" spans="1:2" x14ac:dyDescent="0.3">
      <c r="A457">
        <v>19.5</v>
      </c>
      <c r="B457">
        <v>108.65</v>
      </c>
    </row>
    <row r="458" spans="1:2" x14ac:dyDescent="0.3">
      <c r="A458">
        <v>69.900000000000006</v>
      </c>
      <c r="B458">
        <v>109.55</v>
      </c>
    </row>
    <row r="459" spans="1:2" x14ac:dyDescent="0.3">
      <c r="A459">
        <v>87.15</v>
      </c>
      <c r="B459">
        <v>86.65</v>
      </c>
    </row>
    <row r="460" spans="1:2" x14ac:dyDescent="0.3">
      <c r="A460">
        <v>84.75</v>
      </c>
      <c r="B460">
        <v>81</v>
      </c>
    </row>
    <row r="461" spans="1:2" x14ac:dyDescent="0.3">
      <c r="A461">
        <v>89.95</v>
      </c>
      <c r="B461">
        <v>47.85</v>
      </c>
    </row>
    <row r="462" spans="1:2" x14ac:dyDescent="0.3">
      <c r="A462">
        <v>113.2</v>
      </c>
      <c r="B462">
        <v>114.55</v>
      </c>
    </row>
    <row r="463" spans="1:2" x14ac:dyDescent="0.3">
      <c r="A463">
        <v>90.5</v>
      </c>
      <c r="B463">
        <v>20.55</v>
      </c>
    </row>
    <row r="464" spans="1:2" x14ac:dyDescent="0.3">
      <c r="A464">
        <v>79</v>
      </c>
      <c r="B464">
        <v>109.8</v>
      </c>
    </row>
    <row r="465" spans="1:2" x14ac:dyDescent="0.3">
      <c r="A465">
        <v>20.149999999999999</v>
      </c>
      <c r="B465">
        <v>69.5</v>
      </c>
    </row>
    <row r="466" spans="1:2" x14ac:dyDescent="0.3">
      <c r="A466">
        <v>71.650000000000006</v>
      </c>
      <c r="B466">
        <v>48.85</v>
      </c>
    </row>
    <row r="467" spans="1:2" x14ac:dyDescent="0.3">
      <c r="A467">
        <v>20.350000000000001</v>
      </c>
      <c r="B467">
        <v>25.25</v>
      </c>
    </row>
    <row r="468" spans="1:2" x14ac:dyDescent="0.3">
      <c r="A468">
        <v>84.25</v>
      </c>
      <c r="B468">
        <v>102.85</v>
      </c>
    </row>
    <row r="469" spans="1:2" x14ac:dyDescent="0.3">
      <c r="A469">
        <v>78.099999999999994</v>
      </c>
      <c r="B469">
        <v>87.55</v>
      </c>
    </row>
    <row r="470" spans="1:2" x14ac:dyDescent="0.3">
      <c r="A470">
        <v>89.65</v>
      </c>
      <c r="B470">
        <v>78.55</v>
      </c>
    </row>
    <row r="471" spans="1:2" x14ac:dyDescent="0.3">
      <c r="A471">
        <v>98.7</v>
      </c>
      <c r="B471">
        <v>34.549999999999997</v>
      </c>
    </row>
    <row r="472" spans="1:2" x14ac:dyDescent="0.3">
      <c r="A472">
        <v>76.349999999999994</v>
      </c>
      <c r="B472">
        <v>92.05</v>
      </c>
    </row>
    <row r="473" spans="1:2" x14ac:dyDescent="0.3">
      <c r="A473">
        <v>79.150000000000006</v>
      </c>
      <c r="B473">
        <v>85.05</v>
      </c>
    </row>
    <row r="474" spans="1:2" x14ac:dyDescent="0.3">
      <c r="A474">
        <v>85</v>
      </c>
      <c r="B474">
        <v>19.7</v>
      </c>
    </row>
    <row r="475" spans="1:2" x14ac:dyDescent="0.3">
      <c r="A475">
        <v>85.3</v>
      </c>
      <c r="B475">
        <v>95.15</v>
      </c>
    </row>
    <row r="476" spans="1:2" x14ac:dyDescent="0.3">
      <c r="A476">
        <v>86.55</v>
      </c>
      <c r="B476">
        <v>84.25</v>
      </c>
    </row>
    <row r="477" spans="1:2" x14ac:dyDescent="0.3">
      <c r="A477">
        <v>73.849999999999994</v>
      </c>
      <c r="B477">
        <v>104.6</v>
      </c>
    </row>
    <row r="478" spans="1:2" x14ac:dyDescent="0.3">
      <c r="A478">
        <v>44.85</v>
      </c>
      <c r="B478">
        <v>111.65</v>
      </c>
    </row>
    <row r="479" spans="1:2" x14ac:dyDescent="0.3">
      <c r="A479">
        <v>45.1</v>
      </c>
      <c r="B479">
        <v>55</v>
      </c>
    </row>
    <row r="480" spans="1:2" x14ac:dyDescent="0.3">
      <c r="A480">
        <v>96</v>
      </c>
      <c r="B480">
        <v>89.85</v>
      </c>
    </row>
    <row r="481" spans="1:2" x14ac:dyDescent="0.3">
      <c r="A481">
        <v>20.05</v>
      </c>
      <c r="B481">
        <v>20.350000000000001</v>
      </c>
    </row>
    <row r="482" spans="1:2" x14ac:dyDescent="0.3">
      <c r="A482">
        <v>108.65</v>
      </c>
      <c r="B482">
        <v>54.55</v>
      </c>
    </row>
    <row r="483" spans="1:2" x14ac:dyDescent="0.3">
      <c r="A483">
        <v>45.55</v>
      </c>
      <c r="B483">
        <v>99.45</v>
      </c>
    </row>
    <row r="484" spans="1:2" x14ac:dyDescent="0.3">
      <c r="A484">
        <v>35.1</v>
      </c>
      <c r="B484">
        <v>70.900000000000006</v>
      </c>
    </row>
    <row r="485" spans="1:2" x14ac:dyDescent="0.3">
      <c r="A485">
        <v>46.2</v>
      </c>
      <c r="B485">
        <v>25.4</v>
      </c>
    </row>
    <row r="486" spans="1:2" x14ac:dyDescent="0.3">
      <c r="A486">
        <v>45.15</v>
      </c>
      <c r="B486">
        <v>89.85</v>
      </c>
    </row>
    <row r="487" spans="1:2" x14ac:dyDescent="0.3">
      <c r="A487">
        <v>43.3</v>
      </c>
      <c r="B487">
        <v>25.25</v>
      </c>
    </row>
    <row r="488" spans="1:2" x14ac:dyDescent="0.3">
      <c r="A488">
        <v>57.15</v>
      </c>
      <c r="B488">
        <v>69.650000000000006</v>
      </c>
    </row>
    <row r="489" spans="1:2" x14ac:dyDescent="0.3">
      <c r="A489">
        <v>73.2</v>
      </c>
      <c r="B489">
        <v>70</v>
      </c>
    </row>
    <row r="490" spans="1:2" x14ac:dyDescent="0.3">
      <c r="A490">
        <v>85.35</v>
      </c>
      <c r="B490">
        <v>20.100000000000001</v>
      </c>
    </row>
    <row r="491" spans="1:2" x14ac:dyDescent="0.3">
      <c r="A491">
        <v>45.95</v>
      </c>
      <c r="B491">
        <v>24.8</v>
      </c>
    </row>
    <row r="492" spans="1:2" x14ac:dyDescent="0.3">
      <c r="A492">
        <v>83.75</v>
      </c>
      <c r="B492">
        <v>95.1</v>
      </c>
    </row>
    <row r="493" spans="1:2" x14ac:dyDescent="0.3">
      <c r="A493">
        <v>70.05</v>
      </c>
      <c r="B493">
        <v>88.85</v>
      </c>
    </row>
    <row r="494" spans="1:2" x14ac:dyDescent="0.3">
      <c r="A494">
        <v>86</v>
      </c>
      <c r="B494">
        <v>78.8</v>
      </c>
    </row>
    <row r="495" spans="1:2" x14ac:dyDescent="0.3">
      <c r="A495">
        <v>100.5</v>
      </c>
      <c r="B495">
        <v>20.350000000000001</v>
      </c>
    </row>
    <row r="496" spans="1:2" x14ac:dyDescent="0.3">
      <c r="A496">
        <v>72.650000000000006</v>
      </c>
      <c r="B496">
        <v>45.25</v>
      </c>
    </row>
    <row r="497" spans="1:2" x14ac:dyDescent="0.3">
      <c r="A497">
        <v>21</v>
      </c>
      <c r="B497">
        <v>20.05</v>
      </c>
    </row>
    <row r="498" spans="1:2" x14ac:dyDescent="0.3">
      <c r="A498">
        <v>45.1</v>
      </c>
      <c r="B498">
        <v>69.55</v>
      </c>
    </row>
    <row r="499" spans="1:2" x14ac:dyDescent="0.3">
      <c r="A499">
        <v>50.4</v>
      </c>
      <c r="B499">
        <v>19.5</v>
      </c>
    </row>
    <row r="500" spans="1:2" x14ac:dyDescent="0.3">
      <c r="A500">
        <v>78.95</v>
      </c>
      <c r="B500">
        <v>74.75</v>
      </c>
    </row>
    <row r="501" spans="1:2" x14ac:dyDescent="0.3">
      <c r="A501">
        <v>94.45</v>
      </c>
      <c r="B501">
        <v>30.2</v>
      </c>
    </row>
    <row r="502" spans="1:2" x14ac:dyDescent="0.3">
      <c r="A502">
        <v>84.8</v>
      </c>
      <c r="B502">
        <v>57.8</v>
      </c>
    </row>
    <row r="503" spans="1:2" x14ac:dyDescent="0.3">
      <c r="A503">
        <v>50.9</v>
      </c>
      <c r="B503">
        <v>19.850000000000001</v>
      </c>
    </row>
    <row r="504" spans="1:2" x14ac:dyDescent="0.3">
      <c r="A504">
        <v>99.8</v>
      </c>
      <c r="B504">
        <v>25.55</v>
      </c>
    </row>
    <row r="505" spans="1:2" x14ac:dyDescent="0.3">
      <c r="A505">
        <v>107.35</v>
      </c>
      <c r="B505">
        <v>24.85</v>
      </c>
    </row>
    <row r="506" spans="1:2" x14ac:dyDescent="0.3">
      <c r="A506">
        <v>19.55</v>
      </c>
      <c r="B506">
        <v>110.35</v>
      </c>
    </row>
    <row r="507" spans="1:2" x14ac:dyDescent="0.3">
      <c r="A507">
        <v>79.099999999999994</v>
      </c>
      <c r="B507">
        <v>24.55</v>
      </c>
    </row>
    <row r="508" spans="1:2" x14ac:dyDescent="0.3">
      <c r="A508">
        <v>25.5</v>
      </c>
      <c r="B508">
        <v>107.95</v>
      </c>
    </row>
    <row r="509" spans="1:2" x14ac:dyDescent="0.3">
      <c r="A509">
        <v>80.75</v>
      </c>
      <c r="B509">
        <v>81.400000000000006</v>
      </c>
    </row>
    <row r="510" spans="1:2" x14ac:dyDescent="0.3">
      <c r="A510">
        <v>91.85</v>
      </c>
      <c r="B510">
        <v>73.8</v>
      </c>
    </row>
    <row r="511" spans="1:2" x14ac:dyDescent="0.3">
      <c r="A511">
        <v>75.349999999999994</v>
      </c>
      <c r="B511">
        <v>64.400000000000006</v>
      </c>
    </row>
    <row r="512" spans="1:2" x14ac:dyDescent="0.3">
      <c r="A512">
        <v>75.45</v>
      </c>
      <c r="B512">
        <v>103.75</v>
      </c>
    </row>
    <row r="513" spans="1:2" x14ac:dyDescent="0.3">
      <c r="A513">
        <v>49.55</v>
      </c>
      <c r="B513">
        <v>71.099999999999994</v>
      </c>
    </row>
    <row r="514" spans="1:2" x14ac:dyDescent="0.3">
      <c r="A514">
        <v>78.599999999999994</v>
      </c>
      <c r="B514">
        <v>49.9</v>
      </c>
    </row>
    <row r="515" spans="1:2" x14ac:dyDescent="0.3">
      <c r="A515">
        <v>81.099999999999994</v>
      </c>
      <c r="B515">
        <v>24.6</v>
      </c>
    </row>
    <row r="516" spans="1:2" x14ac:dyDescent="0.3">
      <c r="A516">
        <v>74.95</v>
      </c>
      <c r="B516">
        <v>30.1</v>
      </c>
    </row>
    <row r="517" spans="1:2" x14ac:dyDescent="0.3">
      <c r="A517">
        <v>93.55</v>
      </c>
      <c r="B517">
        <v>83.4</v>
      </c>
    </row>
    <row r="518" spans="1:2" x14ac:dyDescent="0.3">
      <c r="A518">
        <v>102.1</v>
      </c>
      <c r="B518">
        <v>20.45</v>
      </c>
    </row>
    <row r="519" spans="1:2" x14ac:dyDescent="0.3">
      <c r="A519">
        <v>90.9</v>
      </c>
      <c r="B519">
        <v>75.25</v>
      </c>
    </row>
    <row r="520" spans="1:2" x14ac:dyDescent="0.3">
      <c r="A520">
        <v>29.2</v>
      </c>
      <c r="B520">
        <v>20.55</v>
      </c>
    </row>
    <row r="521" spans="1:2" x14ac:dyDescent="0.3">
      <c r="A521">
        <v>89.15</v>
      </c>
      <c r="B521">
        <v>20.05</v>
      </c>
    </row>
    <row r="522" spans="1:2" x14ac:dyDescent="0.3">
      <c r="A522">
        <v>108.85</v>
      </c>
      <c r="B522">
        <v>20.65</v>
      </c>
    </row>
    <row r="523" spans="1:2" x14ac:dyDescent="0.3">
      <c r="A523">
        <v>84.75</v>
      </c>
      <c r="B523">
        <v>85.15</v>
      </c>
    </row>
    <row r="524" spans="1:2" x14ac:dyDescent="0.3">
      <c r="A524">
        <v>45.7</v>
      </c>
      <c r="B524">
        <v>84.95</v>
      </c>
    </row>
    <row r="525" spans="1:2" x14ac:dyDescent="0.3">
      <c r="A525">
        <v>69.95</v>
      </c>
      <c r="B525">
        <v>66.5</v>
      </c>
    </row>
    <row r="526" spans="1:2" x14ac:dyDescent="0.3">
      <c r="A526">
        <v>44.6</v>
      </c>
      <c r="B526">
        <v>63.3</v>
      </c>
    </row>
    <row r="527" spans="1:2" x14ac:dyDescent="0.3">
      <c r="A527">
        <v>74.95</v>
      </c>
      <c r="B527">
        <v>83.15</v>
      </c>
    </row>
    <row r="528" spans="1:2" x14ac:dyDescent="0.3">
      <c r="A528">
        <v>95.25</v>
      </c>
      <c r="B528">
        <v>84.9</v>
      </c>
    </row>
    <row r="529" spans="1:2" x14ac:dyDescent="0.3">
      <c r="A529">
        <v>89.85</v>
      </c>
      <c r="B529">
        <v>20.55</v>
      </c>
    </row>
    <row r="530" spans="1:2" x14ac:dyDescent="0.3">
      <c r="A530">
        <v>100.45</v>
      </c>
      <c r="B530">
        <v>49.25</v>
      </c>
    </row>
    <row r="531" spans="1:2" x14ac:dyDescent="0.3">
      <c r="A531">
        <v>47.15</v>
      </c>
      <c r="B531">
        <v>59.6</v>
      </c>
    </row>
    <row r="532" spans="1:2" x14ac:dyDescent="0.3">
      <c r="A532">
        <v>80.2</v>
      </c>
      <c r="B532">
        <v>104.65</v>
      </c>
    </row>
    <row r="533" spans="1:2" x14ac:dyDescent="0.3">
      <c r="A533">
        <v>87.1</v>
      </c>
      <c r="B533">
        <v>75.3</v>
      </c>
    </row>
    <row r="534" spans="1:2" x14ac:dyDescent="0.3">
      <c r="A534">
        <v>75.900000000000006</v>
      </c>
      <c r="B534">
        <v>80.099999999999994</v>
      </c>
    </row>
    <row r="535" spans="1:2" x14ac:dyDescent="0.3">
      <c r="A535">
        <v>98.75</v>
      </c>
      <c r="B535">
        <v>81</v>
      </c>
    </row>
    <row r="536" spans="1:2" x14ac:dyDescent="0.3">
      <c r="A536">
        <v>86.45</v>
      </c>
      <c r="B536">
        <v>24.7</v>
      </c>
    </row>
    <row r="537" spans="1:2" x14ac:dyDescent="0.3">
      <c r="A537">
        <v>45.3</v>
      </c>
      <c r="B537">
        <v>86</v>
      </c>
    </row>
    <row r="538" spans="1:2" x14ac:dyDescent="0.3">
      <c r="A538">
        <v>104.1</v>
      </c>
      <c r="B538">
        <v>25.4</v>
      </c>
    </row>
    <row r="539" spans="1:2" x14ac:dyDescent="0.3">
      <c r="A539">
        <v>81</v>
      </c>
      <c r="B539">
        <v>89.15</v>
      </c>
    </row>
    <row r="540" spans="1:2" x14ac:dyDescent="0.3">
      <c r="A540">
        <v>90.6</v>
      </c>
      <c r="B540">
        <v>58.25</v>
      </c>
    </row>
    <row r="541" spans="1:2" x14ac:dyDescent="0.3">
      <c r="A541">
        <v>88.15</v>
      </c>
      <c r="B541">
        <v>85.65</v>
      </c>
    </row>
    <row r="542" spans="1:2" x14ac:dyDescent="0.3">
      <c r="A542">
        <v>20.2</v>
      </c>
      <c r="B542">
        <v>50.35</v>
      </c>
    </row>
    <row r="543" spans="1:2" x14ac:dyDescent="0.3">
      <c r="A543">
        <v>90.8</v>
      </c>
      <c r="B543">
        <v>80.349999999999994</v>
      </c>
    </row>
    <row r="544" spans="1:2" x14ac:dyDescent="0.3">
      <c r="A544">
        <v>79.349999999999994</v>
      </c>
      <c r="B544">
        <v>20.2</v>
      </c>
    </row>
    <row r="545" spans="1:2" x14ac:dyDescent="0.3">
      <c r="A545">
        <v>96.8</v>
      </c>
      <c r="B545">
        <v>20.55</v>
      </c>
    </row>
    <row r="546" spans="1:2" x14ac:dyDescent="0.3">
      <c r="A546">
        <v>83.35</v>
      </c>
      <c r="B546">
        <v>21.25</v>
      </c>
    </row>
    <row r="547" spans="1:2" x14ac:dyDescent="0.3">
      <c r="A547">
        <v>49.4</v>
      </c>
      <c r="B547">
        <v>26.25</v>
      </c>
    </row>
    <row r="548" spans="1:2" x14ac:dyDescent="0.3">
      <c r="A548">
        <v>79.2</v>
      </c>
      <c r="B548">
        <v>80.849999999999994</v>
      </c>
    </row>
    <row r="549" spans="1:2" x14ac:dyDescent="0.3">
      <c r="A549">
        <v>48.7</v>
      </c>
      <c r="B549">
        <v>74.2</v>
      </c>
    </row>
    <row r="550" spans="1:2" x14ac:dyDescent="0.3">
      <c r="A550">
        <v>95.6</v>
      </c>
      <c r="B550">
        <v>20.350000000000001</v>
      </c>
    </row>
    <row r="551" spans="1:2" x14ac:dyDescent="0.3">
      <c r="A551">
        <v>59.75</v>
      </c>
      <c r="B551">
        <v>75.5</v>
      </c>
    </row>
    <row r="552" spans="1:2" x14ac:dyDescent="0.3">
      <c r="A552">
        <v>108.15</v>
      </c>
      <c r="B552">
        <v>79.05</v>
      </c>
    </row>
    <row r="553" spans="1:2" x14ac:dyDescent="0.3">
      <c r="A553">
        <v>71.349999999999994</v>
      </c>
      <c r="B553">
        <v>90.15</v>
      </c>
    </row>
    <row r="554" spans="1:2" x14ac:dyDescent="0.3">
      <c r="A554">
        <v>20.149999999999999</v>
      </c>
      <c r="B554">
        <v>50.6</v>
      </c>
    </row>
    <row r="555" spans="1:2" x14ac:dyDescent="0.3">
      <c r="A555">
        <v>69.75</v>
      </c>
      <c r="B555">
        <v>110.45</v>
      </c>
    </row>
    <row r="556" spans="1:2" x14ac:dyDescent="0.3">
      <c r="A556">
        <v>93.2</v>
      </c>
      <c r="B556">
        <v>101</v>
      </c>
    </row>
    <row r="557" spans="1:2" x14ac:dyDescent="0.3">
      <c r="A557">
        <v>80.849999999999994</v>
      </c>
      <c r="B557">
        <v>79.349999999999994</v>
      </c>
    </row>
    <row r="558" spans="1:2" x14ac:dyDescent="0.3">
      <c r="A558">
        <v>33.65</v>
      </c>
      <c r="B558">
        <v>89.85</v>
      </c>
    </row>
    <row r="559" spans="1:2" x14ac:dyDescent="0.3">
      <c r="A559">
        <v>79.95</v>
      </c>
      <c r="B559">
        <v>65</v>
      </c>
    </row>
    <row r="560" spans="1:2" x14ac:dyDescent="0.3">
      <c r="A560">
        <v>19.3</v>
      </c>
      <c r="B560">
        <v>80.45</v>
      </c>
    </row>
    <row r="561" spans="1:2" x14ac:dyDescent="0.3">
      <c r="A561">
        <v>99.2</v>
      </c>
      <c r="B561">
        <v>24.1</v>
      </c>
    </row>
    <row r="562" spans="1:2" x14ac:dyDescent="0.3">
      <c r="A562">
        <v>85.2</v>
      </c>
      <c r="B562">
        <v>44.05</v>
      </c>
    </row>
    <row r="563" spans="1:2" x14ac:dyDescent="0.3">
      <c r="A563">
        <v>75.25</v>
      </c>
      <c r="B563">
        <v>110.8</v>
      </c>
    </row>
    <row r="564" spans="1:2" x14ac:dyDescent="0.3">
      <c r="A564">
        <v>54.35</v>
      </c>
      <c r="B564">
        <v>114.95</v>
      </c>
    </row>
    <row r="565" spans="1:2" x14ac:dyDescent="0.3">
      <c r="A565">
        <v>24.95</v>
      </c>
      <c r="B565">
        <v>75.05</v>
      </c>
    </row>
    <row r="566" spans="1:2" x14ac:dyDescent="0.3">
      <c r="A566">
        <v>42.35</v>
      </c>
      <c r="B566">
        <v>19.25</v>
      </c>
    </row>
    <row r="567" spans="1:2" x14ac:dyDescent="0.3">
      <c r="A567">
        <v>75.3</v>
      </c>
      <c r="B567">
        <v>90.05</v>
      </c>
    </row>
    <row r="568" spans="1:2" x14ac:dyDescent="0.3">
      <c r="A568">
        <v>94.8</v>
      </c>
      <c r="B568">
        <v>56.7</v>
      </c>
    </row>
    <row r="569" spans="1:2" x14ac:dyDescent="0.3">
      <c r="A569">
        <v>70.55</v>
      </c>
      <c r="B569">
        <v>80.150000000000006</v>
      </c>
    </row>
    <row r="570" spans="1:2" x14ac:dyDescent="0.3">
      <c r="A570">
        <v>86.15</v>
      </c>
      <c r="B570">
        <v>71.349999999999994</v>
      </c>
    </row>
    <row r="571" spans="1:2" x14ac:dyDescent="0.3">
      <c r="A571">
        <v>85</v>
      </c>
      <c r="B571">
        <v>20.25</v>
      </c>
    </row>
    <row r="572" spans="1:2" x14ac:dyDescent="0.3">
      <c r="A572">
        <v>80.55</v>
      </c>
      <c r="B572">
        <v>90.35</v>
      </c>
    </row>
    <row r="573" spans="1:2" x14ac:dyDescent="0.3">
      <c r="A573">
        <v>75.8</v>
      </c>
      <c r="B573">
        <v>19.7</v>
      </c>
    </row>
    <row r="574" spans="1:2" x14ac:dyDescent="0.3">
      <c r="A574">
        <v>98.5</v>
      </c>
      <c r="B574">
        <v>19.850000000000001</v>
      </c>
    </row>
    <row r="575" spans="1:2" x14ac:dyDescent="0.3">
      <c r="A575">
        <v>95.25</v>
      </c>
      <c r="B575">
        <v>90.35</v>
      </c>
    </row>
    <row r="576" spans="1:2" x14ac:dyDescent="0.3">
      <c r="A576">
        <v>74.400000000000006</v>
      </c>
      <c r="B576">
        <v>20.8</v>
      </c>
    </row>
    <row r="577" spans="1:2" x14ac:dyDescent="0.3">
      <c r="A577">
        <v>85.15</v>
      </c>
      <c r="B577">
        <v>66.849999999999994</v>
      </c>
    </row>
    <row r="578" spans="1:2" x14ac:dyDescent="0.3">
      <c r="A578">
        <v>88.55</v>
      </c>
      <c r="B578">
        <v>19.899999999999999</v>
      </c>
    </row>
    <row r="579" spans="1:2" x14ac:dyDescent="0.3">
      <c r="A579">
        <v>54.75</v>
      </c>
      <c r="B579">
        <v>35.799999999999997</v>
      </c>
    </row>
    <row r="580" spans="1:2" x14ac:dyDescent="0.3">
      <c r="A580">
        <v>91.3</v>
      </c>
      <c r="B580">
        <v>78.849999999999994</v>
      </c>
    </row>
    <row r="581" spans="1:2" x14ac:dyDescent="0.3">
      <c r="A581">
        <v>79.5</v>
      </c>
      <c r="B581">
        <v>20.399999999999999</v>
      </c>
    </row>
    <row r="582" spans="1:2" x14ac:dyDescent="0.3">
      <c r="A582">
        <v>70.099999999999994</v>
      </c>
      <c r="B582">
        <v>74.25</v>
      </c>
    </row>
    <row r="583" spans="1:2" x14ac:dyDescent="0.3">
      <c r="A583">
        <v>111.3</v>
      </c>
      <c r="B583">
        <v>64.8</v>
      </c>
    </row>
    <row r="584" spans="1:2" x14ac:dyDescent="0.3">
      <c r="A584">
        <v>95.25</v>
      </c>
      <c r="B584">
        <v>20.45</v>
      </c>
    </row>
    <row r="585" spans="1:2" x14ac:dyDescent="0.3">
      <c r="A585">
        <v>86.25</v>
      </c>
      <c r="B585">
        <v>110.65</v>
      </c>
    </row>
    <row r="586" spans="1:2" x14ac:dyDescent="0.3">
      <c r="A586">
        <v>100.8</v>
      </c>
      <c r="B586">
        <v>40.299999999999997</v>
      </c>
    </row>
    <row r="587" spans="1:2" x14ac:dyDescent="0.3">
      <c r="A587">
        <v>86.3</v>
      </c>
      <c r="B587">
        <v>107</v>
      </c>
    </row>
    <row r="588" spans="1:2" x14ac:dyDescent="0.3">
      <c r="A588">
        <v>89.95</v>
      </c>
      <c r="B588">
        <v>73.349999999999994</v>
      </c>
    </row>
    <row r="589" spans="1:2" x14ac:dyDescent="0.3">
      <c r="A589">
        <v>76.45</v>
      </c>
      <c r="B589">
        <v>44.8</v>
      </c>
    </row>
    <row r="590" spans="1:2" x14ac:dyDescent="0.3">
      <c r="A590">
        <v>70</v>
      </c>
      <c r="B590">
        <v>54.75</v>
      </c>
    </row>
    <row r="591" spans="1:2" x14ac:dyDescent="0.3">
      <c r="A591">
        <v>64.400000000000006</v>
      </c>
      <c r="B591">
        <v>40.6</v>
      </c>
    </row>
    <row r="592" spans="1:2" x14ac:dyDescent="0.3">
      <c r="A592">
        <v>102.45</v>
      </c>
      <c r="B592">
        <v>55.3</v>
      </c>
    </row>
    <row r="593" spans="1:2" x14ac:dyDescent="0.3">
      <c r="A593">
        <v>80.099999999999994</v>
      </c>
      <c r="B593">
        <v>60.85</v>
      </c>
    </row>
    <row r="594" spans="1:2" x14ac:dyDescent="0.3">
      <c r="A594">
        <v>80.2</v>
      </c>
      <c r="B594">
        <v>78.400000000000006</v>
      </c>
    </row>
    <row r="595" spans="1:2" x14ac:dyDescent="0.3">
      <c r="A595">
        <v>98.15</v>
      </c>
      <c r="B595">
        <v>69.650000000000006</v>
      </c>
    </row>
    <row r="596" spans="1:2" x14ac:dyDescent="0.3">
      <c r="A596">
        <v>112.95</v>
      </c>
      <c r="B596">
        <v>59.85</v>
      </c>
    </row>
    <row r="597" spans="1:2" x14ac:dyDescent="0.3">
      <c r="A597">
        <v>70.900000000000006</v>
      </c>
      <c r="B597">
        <v>76.900000000000006</v>
      </c>
    </row>
    <row r="598" spans="1:2" x14ac:dyDescent="0.3">
      <c r="A598">
        <v>86.85</v>
      </c>
      <c r="B598">
        <v>19.850000000000001</v>
      </c>
    </row>
    <row r="599" spans="1:2" x14ac:dyDescent="0.3">
      <c r="A599">
        <v>99.85</v>
      </c>
      <c r="B599">
        <v>67.650000000000006</v>
      </c>
    </row>
    <row r="600" spans="1:2" x14ac:dyDescent="0.3">
      <c r="A600">
        <v>74.5</v>
      </c>
      <c r="B600">
        <v>45</v>
      </c>
    </row>
    <row r="601" spans="1:2" x14ac:dyDescent="0.3">
      <c r="A601">
        <v>109.15</v>
      </c>
      <c r="B601">
        <v>64.2</v>
      </c>
    </row>
    <row r="602" spans="1:2" x14ac:dyDescent="0.3">
      <c r="A602">
        <v>65.2</v>
      </c>
      <c r="B602">
        <v>81.7</v>
      </c>
    </row>
    <row r="603" spans="1:2" x14ac:dyDescent="0.3">
      <c r="A603">
        <v>99.5</v>
      </c>
      <c r="B603">
        <v>25.55</v>
      </c>
    </row>
    <row r="604" spans="1:2" x14ac:dyDescent="0.3">
      <c r="A604">
        <v>71.55</v>
      </c>
      <c r="B604">
        <v>20</v>
      </c>
    </row>
    <row r="605" spans="1:2" x14ac:dyDescent="0.3">
      <c r="A605">
        <v>93.9</v>
      </c>
      <c r="B605">
        <v>75.650000000000006</v>
      </c>
    </row>
    <row r="606" spans="1:2" x14ac:dyDescent="0.3">
      <c r="A606">
        <v>108.4</v>
      </c>
      <c r="B606">
        <v>23.8</v>
      </c>
    </row>
    <row r="607" spans="1:2" x14ac:dyDescent="0.3">
      <c r="A607">
        <v>48.75</v>
      </c>
      <c r="B607">
        <v>64.2</v>
      </c>
    </row>
    <row r="608" spans="1:2" x14ac:dyDescent="0.3">
      <c r="A608">
        <v>85.65</v>
      </c>
      <c r="B608">
        <v>76.8</v>
      </c>
    </row>
    <row r="609" spans="1:2" x14ac:dyDescent="0.3">
      <c r="A609">
        <v>106.7</v>
      </c>
      <c r="B609">
        <v>55.2</v>
      </c>
    </row>
    <row r="610" spans="1:2" x14ac:dyDescent="0.3">
      <c r="A610">
        <v>25.15</v>
      </c>
      <c r="B610">
        <v>108.55</v>
      </c>
    </row>
    <row r="611" spans="1:2" x14ac:dyDescent="0.3">
      <c r="A611">
        <v>110.35</v>
      </c>
      <c r="B611">
        <v>25.25</v>
      </c>
    </row>
    <row r="612" spans="1:2" x14ac:dyDescent="0.3">
      <c r="A612">
        <v>103.25</v>
      </c>
      <c r="B612">
        <v>30.4</v>
      </c>
    </row>
    <row r="613" spans="1:2" x14ac:dyDescent="0.3">
      <c r="A613">
        <v>47.8</v>
      </c>
      <c r="B613">
        <v>20.05</v>
      </c>
    </row>
    <row r="614" spans="1:2" x14ac:dyDescent="0.3">
      <c r="A614">
        <v>98.6</v>
      </c>
      <c r="B614">
        <v>84.6</v>
      </c>
    </row>
    <row r="615" spans="1:2" x14ac:dyDescent="0.3">
      <c r="A615">
        <v>83.05</v>
      </c>
      <c r="B615">
        <v>103.7</v>
      </c>
    </row>
    <row r="616" spans="1:2" x14ac:dyDescent="0.3">
      <c r="A616">
        <v>70.400000000000006</v>
      </c>
      <c r="B616">
        <v>88</v>
      </c>
    </row>
    <row r="617" spans="1:2" x14ac:dyDescent="0.3">
      <c r="A617">
        <v>104.75</v>
      </c>
      <c r="B617">
        <v>106.35</v>
      </c>
    </row>
    <row r="618" spans="1:2" x14ac:dyDescent="0.3">
      <c r="A618">
        <v>94.25</v>
      </c>
      <c r="B618">
        <v>79.150000000000006</v>
      </c>
    </row>
    <row r="619" spans="1:2" x14ac:dyDescent="0.3">
      <c r="A619">
        <v>45.95</v>
      </c>
      <c r="B619">
        <v>103.1</v>
      </c>
    </row>
    <row r="620" spans="1:2" x14ac:dyDescent="0.3">
      <c r="A620">
        <v>70.150000000000006</v>
      </c>
      <c r="B620">
        <v>63.95</v>
      </c>
    </row>
    <row r="621" spans="1:2" x14ac:dyDescent="0.3">
      <c r="A621">
        <v>85.55</v>
      </c>
      <c r="B621">
        <v>25.8</v>
      </c>
    </row>
    <row r="622" spans="1:2" x14ac:dyDescent="0.3">
      <c r="A622">
        <v>70.3</v>
      </c>
      <c r="B622">
        <v>25.55</v>
      </c>
    </row>
    <row r="623" spans="1:2" x14ac:dyDescent="0.3">
      <c r="A623">
        <v>106.35</v>
      </c>
      <c r="B623">
        <v>44.85</v>
      </c>
    </row>
    <row r="624" spans="1:2" x14ac:dyDescent="0.3">
      <c r="A624">
        <v>103.7</v>
      </c>
      <c r="B624">
        <v>25.05</v>
      </c>
    </row>
    <row r="625" spans="1:2" x14ac:dyDescent="0.3">
      <c r="A625">
        <v>88.35</v>
      </c>
      <c r="B625">
        <v>74.099999999999994</v>
      </c>
    </row>
    <row r="626" spans="1:2" x14ac:dyDescent="0.3">
      <c r="A626">
        <v>94.2</v>
      </c>
      <c r="B626">
        <v>88.8</v>
      </c>
    </row>
    <row r="627" spans="1:2" x14ac:dyDescent="0.3">
      <c r="A627">
        <v>96.25</v>
      </c>
      <c r="B627">
        <v>93.25</v>
      </c>
    </row>
    <row r="628" spans="1:2" x14ac:dyDescent="0.3">
      <c r="A628">
        <v>70.7</v>
      </c>
      <c r="B628">
        <v>71.400000000000006</v>
      </c>
    </row>
    <row r="629" spans="1:2" x14ac:dyDescent="0.3">
      <c r="A629">
        <v>33.549999999999997</v>
      </c>
      <c r="B629">
        <v>79.2</v>
      </c>
    </row>
    <row r="630" spans="1:2" x14ac:dyDescent="0.3">
      <c r="A630">
        <v>94.55</v>
      </c>
      <c r="B630">
        <v>20.399999999999999</v>
      </c>
    </row>
    <row r="631" spans="1:2" x14ac:dyDescent="0.3">
      <c r="A631">
        <v>112.95</v>
      </c>
      <c r="B631">
        <v>105</v>
      </c>
    </row>
    <row r="632" spans="1:2" x14ac:dyDescent="0.3">
      <c r="A632">
        <v>35.9</v>
      </c>
      <c r="B632">
        <v>30.85</v>
      </c>
    </row>
    <row r="633" spans="1:2" x14ac:dyDescent="0.3">
      <c r="A633">
        <v>99.25</v>
      </c>
      <c r="B633">
        <v>20.55</v>
      </c>
    </row>
    <row r="634" spans="1:2" x14ac:dyDescent="0.3">
      <c r="A634">
        <v>24.45</v>
      </c>
      <c r="B634">
        <v>84.85</v>
      </c>
    </row>
    <row r="635" spans="1:2" x14ac:dyDescent="0.3">
      <c r="A635">
        <v>103.35</v>
      </c>
      <c r="B635">
        <v>33.15</v>
      </c>
    </row>
    <row r="636" spans="1:2" x14ac:dyDescent="0.3">
      <c r="A636">
        <v>84.8</v>
      </c>
      <c r="B636">
        <v>92</v>
      </c>
    </row>
    <row r="637" spans="1:2" x14ac:dyDescent="0.3">
      <c r="A637">
        <v>99.95</v>
      </c>
      <c r="B637">
        <v>89.8</v>
      </c>
    </row>
    <row r="638" spans="1:2" x14ac:dyDescent="0.3">
      <c r="A638">
        <v>90</v>
      </c>
      <c r="B638">
        <v>115.8</v>
      </c>
    </row>
    <row r="639" spans="1:2" x14ac:dyDescent="0.3">
      <c r="A639">
        <v>104.85</v>
      </c>
      <c r="B639">
        <v>85.15</v>
      </c>
    </row>
    <row r="640" spans="1:2" x14ac:dyDescent="0.3">
      <c r="A640">
        <v>106.1</v>
      </c>
      <c r="B640">
        <v>24.85</v>
      </c>
    </row>
    <row r="641" spans="1:2" x14ac:dyDescent="0.3">
      <c r="A641">
        <v>74.2</v>
      </c>
      <c r="B641">
        <v>64.349999999999994</v>
      </c>
    </row>
    <row r="642" spans="1:2" x14ac:dyDescent="0.3">
      <c r="A642">
        <v>89.35</v>
      </c>
      <c r="B642">
        <v>20.5</v>
      </c>
    </row>
    <row r="643" spans="1:2" x14ac:dyDescent="0.3">
      <c r="A643">
        <v>77.150000000000006</v>
      </c>
      <c r="B643">
        <v>86.05</v>
      </c>
    </row>
    <row r="644" spans="1:2" x14ac:dyDescent="0.3">
      <c r="A644">
        <v>35.25</v>
      </c>
      <c r="B644">
        <v>89</v>
      </c>
    </row>
    <row r="645" spans="1:2" x14ac:dyDescent="0.3">
      <c r="A645">
        <v>48.55</v>
      </c>
      <c r="B645">
        <v>64.8</v>
      </c>
    </row>
    <row r="646" spans="1:2" x14ac:dyDescent="0.3">
      <c r="A646">
        <v>98.4</v>
      </c>
      <c r="B646">
        <v>19.8</v>
      </c>
    </row>
    <row r="647" spans="1:2" x14ac:dyDescent="0.3">
      <c r="A647">
        <v>93.85</v>
      </c>
      <c r="B647">
        <v>93.4</v>
      </c>
    </row>
    <row r="648" spans="1:2" x14ac:dyDescent="0.3">
      <c r="A648">
        <v>100.7</v>
      </c>
      <c r="B648">
        <v>39</v>
      </c>
    </row>
    <row r="649" spans="1:2" x14ac:dyDescent="0.3">
      <c r="A649">
        <v>80.45</v>
      </c>
      <c r="B649">
        <v>20.5</v>
      </c>
    </row>
    <row r="650" spans="1:2" x14ac:dyDescent="0.3">
      <c r="A650">
        <v>55.25</v>
      </c>
      <c r="B650">
        <v>26.4</v>
      </c>
    </row>
    <row r="651" spans="1:2" x14ac:dyDescent="0.3">
      <c r="A651">
        <v>54.45</v>
      </c>
      <c r="B651">
        <v>98.2</v>
      </c>
    </row>
    <row r="652" spans="1:2" x14ac:dyDescent="0.3">
      <c r="A652">
        <v>75.349999999999994</v>
      </c>
      <c r="B652">
        <v>97.55</v>
      </c>
    </row>
    <row r="653" spans="1:2" x14ac:dyDescent="0.3">
      <c r="A653">
        <v>75.7</v>
      </c>
      <c r="B653">
        <v>19.95</v>
      </c>
    </row>
    <row r="654" spans="1:2" x14ac:dyDescent="0.3">
      <c r="A654">
        <v>74.25</v>
      </c>
      <c r="B654">
        <v>99.7</v>
      </c>
    </row>
    <row r="655" spans="1:2" x14ac:dyDescent="0.3">
      <c r="A655">
        <v>89.7</v>
      </c>
      <c r="B655">
        <v>34.799999999999997</v>
      </c>
    </row>
    <row r="656" spans="1:2" x14ac:dyDescent="0.3">
      <c r="A656">
        <v>96.4</v>
      </c>
      <c r="B656">
        <v>60.15</v>
      </c>
    </row>
    <row r="657" spans="1:2" x14ac:dyDescent="0.3">
      <c r="A657">
        <v>69.5</v>
      </c>
      <c r="B657">
        <v>64.75</v>
      </c>
    </row>
    <row r="658" spans="1:2" x14ac:dyDescent="0.3">
      <c r="A658">
        <v>85.25</v>
      </c>
      <c r="B658">
        <v>54.65</v>
      </c>
    </row>
    <row r="659" spans="1:2" x14ac:dyDescent="0.3">
      <c r="A659">
        <v>19.399999999999999</v>
      </c>
      <c r="B659">
        <v>19.3</v>
      </c>
    </row>
    <row r="660" spans="1:2" x14ac:dyDescent="0.3">
      <c r="A660">
        <v>83.3</v>
      </c>
      <c r="B660">
        <v>111.25</v>
      </c>
    </row>
    <row r="661" spans="1:2" x14ac:dyDescent="0.3">
      <c r="A661">
        <v>80.099999999999994</v>
      </c>
      <c r="B661">
        <v>35.799999999999997</v>
      </c>
    </row>
    <row r="662" spans="1:2" x14ac:dyDescent="0.3">
      <c r="A662">
        <v>62.7</v>
      </c>
      <c r="B662">
        <v>20.05</v>
      </c>
    </row>
    <row r="663" spans="1:2" x14ac:dyDescent="0.3">
      <c r="A663">
        <v>25.3</v>
      </c>
      <c r="B663">
        <v>84.35</v>
      </c>
    </row>
    <row r="664" spans="1:2" x14ac:dyDescent="0.3">
      <c r="A664">
        <v>98.15</v>
      </c>
      <c r="B664">
        <v>110.5</v>
      </c>
    </row>
    <row r="665" spans="1:2" x14ac:dyDescent="0.3">
      <c r="A665">
        <v>93.7</v>
      </c>
      <c r="B665">
        <v>91.2</v>
      </c>
    </row>
    <row r="666" spans="1:2" x14ac:dyDescent="0.3">
      <c r="A666">
        <v>105.95</v>
      </c>
      <c r="B666">
        <v>89.3</v>
      </c>
    </row>
    <row r="667" spans="1:2" x14ac:dyDescent="0.3">
      <c r="A667">
        <v>82</v>
      </c>
      <c r="B667">
        <v>81.099999999999994</v>
      </c>
    </row>
    <row r="668" spans="1:2" x14ac:dyDescent="0.3">
      <c r="A668">
        <v>95.75</v>
      </c>
      <c r="B668">
        <v>81.2</v>
      </c>
    </row>
    <row r="669" spans="1:2" x14ac:dyDescent="0.3">
      <c r="A669">
        <v>94.05</v>
      </c>
      <c r="B669">
        <v>94.3</v>
      </c>
    </row>
    <row r="670" spans="1:2" x14ac:dyDescent="0.3">
      <c r="A670">
        <v>54.75</v>
      </c>
      <c r="B670">
        <v>116.1</v>
      </c>
    </row>
    <row r="671" spans="1:2" x14ac:dyDescent="0.3">
      <c r="A671">
        <v>95.65</v>
      </c>
      <c r="B671">
        <v>105.55</v>
      </c>
    </row>
    <row r="672" spans="1:2" x14ac:dyDescent="0.3">
      <c r="A672">
        <v>94.6</v>
      </c>
      <c r="B672">
        <v>94.4</v>
      </c>
    </row>
    <row r="673" spans="1:2" x14ac:dyDescent="0.3">
      <c r="A673">
        <v>98.9</v>
      </c>
      <c r="B673">
        <v>19.5</v>
      </c>
    </row>
    <row r="674" spans="1:2" x14ac:dyDescent="0.3">
      <c r="A674">
        <v>76.05</v>
      </c>
      <c r="B674">
        <v>105.6</v>
      </c>
    </row>
    <row r="675" spans="1:2" x14ac:dyDescent="0.3">
      <c r="A675">
        <v>69.75</v>
      </c>
      <c r="B675">
        <v>81.349999999999994</v>
      </c>
    </row>
    <row r="676" spans="1:2" x14ac:dyDescent="0.3">
      <c r="A676">
        <v>34.5</v>
      </c>
      <c r="B676">
        <v>56.4</v>
      </c>
    </row>
    <row r="677" spans="1:2" x14ac:dyDescent="0.3">
      <c r="A677">
        <v>105.55</v>
      </c>
      <c r="B677">
        <v>65.349999999999994</v>
      </c>
    </row>
    <row r="678" spans="1:2" x14ac:dyDescent="0.3">
      <c r="A678">
        <v>30.1</v>
      </c>
      <c r="B678">
        <v>19.95</v>
      </c>
    </row>
    <row r="679" spans="1:2" x14ac:dyDescent="0.3">
      <c r="A679">
        <v>70.3</v>
      </c>
      <c r="B679">
        <v>111.25</v>
      </c>
    </row>
    <row r="680" spans="1:2" x14ac:dyDescent="0.3">
      <c r="A680">
        <v>80.2</v>
      </c>
      <c r="B680">
        <v>89</v>
      </c>
    </row>
    <row r="681" spans="1:2" x14ac:dyDescent="0.3">
      <c r="A681">
        <v>94.35</v>
      </c>
      <c r="B681">
        <v>106.1</v>
      </c>
    </row>
    <row r="682" spans="1:2" x14ac:dyDescent="0.3">
      <c r="A682">
        <v>44.6</v>
      </c>
      <c r="B682">
        <v>20.05</v>
      </c>
    </row>
    <row r="683" spans="1:2" x14ac:dyDescent="0.3">
      <c r="A683">
        <v>19.600000000000001</v>
      </c>
      <c r="B683">
        <v>25.2</v>
      </c>
    </row>
    <row r="684" spans="1:2" x14ac:dyDescent="0.3">
      <c r="A684">
        <v>110.45</v>
      </c>
      <c r="B684">
        <v>75.400000000000006</v>
      </c>
    </row>
    <row r="685" spans="1:2" x14ac:dyDescent="0.3">
      <c r="A685">
        <v>70.7</v>
      </c>
      <c r="B685">
        <v>65.55</v>
      </c>
    </row>
    <row r="686" spans="1:2" x14ac:dyDescent="0.3">
      <c r="A686">
        <v>99.25</v>
      </c>
      <c r="B686">
        <v>80.7</v>
      </c>
    </row>
    <row r="687" spans="1:2" x14ac:dyDescent="0.3">
      <c r="A687">
        <v>84.8</v>
      </c>
      <c r="B687">
        <v>104.55</v>
      </c>
    </row>
    <row r="688" spans="1:2" x14ac:dyDescent="0.3">
      <c r="A688">
        <v>105</v>
      </c>
      <c r="B688">
        <v>24.15</v>
      </c>
    </row>
    <row r="689" spans="1:2" x14ac:dyDescent="0.3">
      <c r="A689">
        <v>54.45</v>
      </c>
      <c r="B689">
        <v>20.45</v>
      </c>
    </row>
    <row r="690" spans="1:2" x14ac:dyDescent="0.3">
      <c r="A690">
        <v>85.3</v>
      </c>
      <c r="B690">
        <v>75.400000000000006</v>
      </c>
    </row>
    <row r="691" spans="1:2" x14ac:dyDescent="0.3">
      <c r="A691">
        <v>83.35</v>
      </c>
      <c r="B691">
        <v>79.7</v>
      </c>
    </row>
    <row r="692" spans="1:2" x14ac:dyDescent="0.3">
      <c r="A692">
        <v>33.5</v>
      </c>
      <c r="B692">
        <v>81.7</v>
      </c>
    </row>
    <row r="693" spans="1:2" x14ac:dyDescent="0.3">
      <c r="A693">
        <v>90.35</v>
      </c>
      <c r="B693">
        <v>76.3</v>
      </c>
    </row>
    <row r="694" spans="1:2" x14ac:dyDescent="0.3">
      <c r="A694">
        <v>90.75</v>
      </c>
      <c r="B694">
        <v>103.75</v>
      </c>
    </row>
    <row r="695" spans="1:2" x14ac:dyDescent="0.3">
      <c r="A695">
        <v>89.6</v>
      </c>
      <c r="B695">
        <v>86.45</v>
      </c>
    </row>
    <row r="696" spans="1:2" x14ac:dyDescent="0.3">
      <c r="A696">
        <v>49.25</v>
      </c>
      <c r="B696">
        <v>75.099999999999994</v>
      </c>
    </row>
    <row r="697" spans="1:2" x14ac:dyDescent="0.3">
      <c r="A697">
        <v>19.75</v>
      </c>
      <c r="B697">
        <v>80.599999999999994</v>
      </c>
    </row>
    <row r="698" spans="1:2" x14ac:dyDescent="0.3">
      <c r="A698">
        <v>95.15</v>
      </c>
      <c r="B698">
        <v>19.3</v>
      </c>
    </row>
    <row r="699" spans="1:2" x14ac:dyDescent="0.3">
      <c r="A699">
        <v>101.35</v>
      </c>
      <c r="B699">
        <v>33.6</v>
      </c>
    </row>
    <row r="700" spans="1:2" x14ac:dyDescent="0.3">
      <c r="A700">
        <v>70.05</v>
      </c>
      <c r="B700">
        <v>83.25</v>
      </c>
    </row>
    <row r="701" spans="1:2" x14ac:dyDescent="0.3">
      <c r="A701">
        <v>74.650000000000006</v>
      </c>
      <c r="B701">
        <v>80.849999999999994</v>
      </c>
    </row>
    <row r="702" spans="1:2" x14ac:dyDescent="0.3">
      <c r="A702">
        <v>50.4</v>
      </c>
      <c r="B702">
        <v>108.05</v>
      </c>
    </row>
    <row r="703" spans="1:2" x14ac:dyDescent="0.3">
      <c r="A703">
        <v>79.650000000000006</v>
      </c>
      <c r="B703">
        <v>19.899999999999999</v>
      </c>
    </row>
    <row r="704" spans="1:2" x14ac:dyDescent="0.3">
      <c r="A704">
        <v>79.849999999999994</v>
      </c>
      <c r="B704">
        <v>21.05</v>
      </c>
    </row>
    <row r="705" spans="1:2" x14ac:dyDescent="0.3">
      <c r="A705">
        <v>78.75</v>
      </c>
      <c r="B705">
        <v>30.15</v>
      </c>
    </row>
    <row r="706" spans="1:2" x14ac:dyDescent="0.3">
      <c r="A706">
        <v>80.45</v>
      </c>
      <c r="B706">
        <v>79.849999999999994</v>
      </c>
    </row>
    <row r="707" spans="1:2" x14ac:dyDescent="0.3">
      <c r="A707">
        <v>50.1</v>
      </c>
      <c r="B707">
        <v>65.5</v>
      </c>
    </row>
    <row r="708" spans="1:2" x14ac:dyDescent="0.3">
      <c r="A708">
        <v>76.400000000000006</v>
      </c>
      <c r="B708">
        <v>104.1</v>
      </c>
    </row>
    <row r="709" spans="1:2" x14ac:dyDescent="0.3">
      <c r="A709">
        <v>98.7</v>
      </c>
      <c r="B709">
        <v>20.5</v>
      </c>
    </row>
    <row r="710" spans="1:2" x14ac:dyDescent="0.3">
      <c r="A710">
        <v>100.8</v>
      </c>
      <c r="B710">
        <v>91.35</v>
      </c>
    </row>
    <row r="711" spans="1:2" x14ac:dyDescent="0.3">
      <c r="A711">
        <v>90.1</v>
      </c>
      <c r="B711">
        <v>20.5</v>
      </c>
    </row>
    <row r="712" spans="1:2" x14ac:dyDescent="0.3">
      <c r="A712">
        <v>51.55</v>
      </c>
      <c r="B712">
        <v>75.599999999999994</v>
      </c>
    </row>
    <row r="713" spans="1:2" x14ac:dyDescent="0.3">
      <c r="A713">
        <v>79.25</v>
      </c>
      <c r="B713">
        <v>55.1</v>
      </c>
    </row>
    <row r="714" spans="1:2" x14ac:dyDescent="0.3">
      <c r="A714">
        <v>94.85</v>
      </c>
      <c r="B714">
        <v>58.95</v>
      </c>
    </row>
    <row r="715" spans="1:2" x14ac:dyDescent="0.3">
      <c r="A715">
        <v>85.7</v>
      </c>
      <c r="B715">
        <v>95.1</v>
      </c>
    </row>
    <row r="716" spans="1:2" x14ac:dyDescent="0.3">
      <c r="A716">
        <v>44.4</v>
      </c>
      <c r="B716">
        <v>25.45</v>
      </c>
    </row>
    <row r="717" spans="1:2" x14ac:dyDescent="0.3">
      <c r="A717">
        <v>89.5</v>
      </c>
      <c r="B717">
        <v>56.75</v>
      </c>
    </row>
    <row r="718" spans="1:2" x14ac:dyDescent="0.3">
      <c r="A718">
        <v>86.05</v>
      </c>
      <c r="B718">
        <v>81.75</v>
      </c>
    </row>
    <row r="719" spans="1:2" x14ac:dyDescent="0.3">
      <c r="A719">
        <v>44.55</v>
      </c>
      <c r="B719">
        <v>86.1</v>
      </c>
    </row>
    <row r="720" spans="1:2" x14ac:dyDescent="0.3">
      <c r="A720">
        <v>35.4</v>
      </c>
      <c r="B720">
        <v>29.8</v>
      </c>
    </row>
    <row r="721" spans="1:2" x14ac:dyDescent="0.3">
      <c r="A721">
        <v>95.65</v>
      </c>
      <c r="B721">
        <v>20.5</v>
      </c>
    </row>
    <row r="722" spans="1:2" x14ac:dyDescent="0.3">
      <c r="A722">
        <v>20.95</v>
      </c>
      <c r="B722">
        <v>60.9</v>
      </c>
    </row>
    <row r="723" spans="1:2" x14ac:dyDescent="0.3">
      <c r="A723">
        <v>34.700000000000003</v>
      </c>
      <c r="B723">
        <v>73.25</v>
      </c>
    </row>
    <row r="724" spans="1:2" x14ac:dyDescent="0.3">
      <c r="A724">
        <v>19.75</v>
      </c>
      <c r="B724">
        <v>20.85</v>
      </c>
    </row>
    <row r="725" spans="1:2" x14ac:dyDescent="0.3">
      <c r="A725">
        <v>92.55</v>
      </c>
      <c r="B725">
        <v>77.349999999999994</v>
      </c>
    </row>
    <row r="726" spans="1:2" x14ac:dyDescent="0.3">
      <c r="A726">
        <v>60.05</v>
      </c>
      <c r="B726">
        <v>93.85</v>
      </c>
    </row>
    <row r="727" spans="1:2" x14ac:dyDescent="0.3">
      <c r="A727">
        <v>74.3</v>
      </c>
      <c r="B727">
        <v>70.099999999999994</v>
      </c>
    </row>
    <row r="728" spans="1:2" x14ac:dyDescent="0.3">
      <c r="A728">
        <v>85.35</v>
      </c>
      <c r="B728">
        <v>75.95</v>
      </c>
    </row>
    <row r="729" spans="1:2" x14ac:dyDescent="0.3">
      <c r="A729">
        <v>74.3</v>
      </c>
      <c r="B729">
        <v>75.25</v>
      </c>
    </row>
    <row r="730" spans="1:2" x14ac:dyDescent="0.3">
      <c r="A730">
        <v>98.1</v>
      </c>
      <c r="B730">
        <v>54.95</v>
      </c>
    </row>
    <row r="731" spans="1:2" x14ac:dyDescent="0.3">
      <c r="A731">
        <v>109.65</v>
      </c>
      <c r="B731">
        <v>19.5</v>
      </c>
    </row>
    <row r="732" spans="1:2" x14ac:dyDescent="0.3">
      <c r="A732">
        <v>74.55</v>
      </c>
      <c r="B732">
        <v>19.600000000000001</v>
      </c>
    </row>
    <row r="733" spans="1:2" x14ac:dyDescent="0.3">
      <c r="A733">
        <v>100.95</v>
      </c>
      <c r="B733">
        <v>47.85</v>
      </c>
    </row>
    <row r="734" spans="1:2" x14ac:dyDescent="0.3">
      <c r="A734">
        <v>94.9</v>
      </c>
      <c r="B734">
        <v>23.75</v>
      </c>
    </row>
    <row r="735" spans="1:2" x14ac:dyDescent="0.3">
      <c r="A735">
        <v>104.9</v>
      </c>
      <c r="B735">
        <v>43.8</v>
      </c>
    </row>
    <row r="736" spans="1:2" x14ac:dyDescent="0.3">
      <c r="A736">
        <v>24.1</v>
      </c>
      <c r="B736">
        <v>19.75</v>
      </c>
    </row>
    <row r="737" spans="1:2" x14ac:dyDescent="0.3">
      <c r="A737">
        <v>104.05</v>
      </c>
      <c r="B737">
        <v>19.149999999999999</v>
      </c>
    </row>
    <row r="738" spans="1:2" x14ac:dyDescent="0.3">
      <c r="A738">
        <v>88.35</v>
      </c>
      <c r="B738">
        <v>19.600000000000001</v>
      </c>
    </row>
    <row r="739" spans="1:2" x14ac:dyDescent="0.3">
      <c r="A739">
        <v>94.65</v>
      </c>
      <c r="B739">
        <v>80.3</v>
      </c>
    </row>
    <row r="740" spans="1:2" x14ac:dyDescent="0.3">
      <c r="A740">
        <v>74.400000000000006</v>
      </c>
      <c r="B740">
        <v>24.35</v>
      </c>
    </row>
    <row r="741" spans="1:2" x14ac:dyDescent="0.3">
      <c r="A741">
        <v>79.900000000000006</v>
      </c>
      <c r="B741">
        <v>25.25</v>
      </c>
    </row>
    <row r="742" spans="1:2" x14ac:dyDescent="0.3">
      <c r="A742">
        <v>69.7</v>
      </c>
      <c r="B742">
        <v>26.1</v>
      </c>
    </row>
    <row r="743" spans="1:2" x14ac:dyDescent="0.3">
      <c r="A743">
        <v>98.1</v>
      </c>
      <c r="B743">
        <v>20</v>
      </c>
    </row>
    <row r="744" spans="1:2" x14ac:dyDescent="0.3">
      <c r="A744">
        <v>20.5</v>
      </c>
      <c r="B744">
        <v>20.7</v>
      </c>
    </row>
    <row r="745" spans="1:2" x14ac:dyDescent="0.3">
      <c r="A745">
        <v>99.6</v>
      </c>
      <c r="B745">
        <v>70.3</v>
      </c>
    </row>
    <row r="746" spans="1:2" x14ac:dyDescent="0.3">
      <c r="A746">
        <v>81.95</v>
      </c>
      <c r="B746">
        <v>69.55</v>
      </c>
    </row>
    <row r="747" spans="1:2" x14ac:dyDescent="0.3">
      <c r="A747">
        <v>69.349999999999994</v>
      </c>
      <c r="B747">
        <v>19.850000000000001</v>
      </c>
    </row>
    <row r="748" spans="1:2" x14ac:dyDescent="0.3">
      <c r="A748">
        <v>91.1</v>
      </c>
      <c r="B748">
        <v>20</v>
      </c>
    </row>
    <row r="749" spans="1:2" x14ac:dyDescent="0.3">
      <c r="A749">
        <v>86.1</v>
      </c>
      <c r="B749">
        <v>95.85</v>
      </c>
    </row>
    <row r="750" spans="1:2" x14ac:dyDescent="0.3">
      <c r="A750">
        <v>94.7</v>
      </c>
      <c r="B750">
        <v>20.75</v>
      </c>
    </row>
    <row r="751" spans="1:2" x14ac:dyDescent="0.3">
      <c r="A751">
        <v>85.1</v>
      </c>
      <c r="B751">
        <v>50.15</v>
      </c>
    </row>
    <row r="752" spans="1:2" x14ac:dyDescent="0.3">
      <c r="A752">
        <v>99.15</v>
      </c>
      <c r="B752">
        <v>58.65</v>
      </c>
    </row>
    <row r="753" spans="1:2" x14ac:dyDescent="0.3">
      <c r="A753">
        <v>102.95</v>
      </c>
      <c r="B753">
        <v>95.9</v>
      </c>
    </row>
    <row r="754" spans="1:2" x14ac:dyDescent="0.3">
      <c r="A754">
        <v>45.05</v>
      </c>
      <c r="B754">
        <v>49.5</v>
      </c>
    </row>
    <row r="755" spans="1:2" x14ac:dyDescent="0.3">
      <c r="A755">
        <v>71</v>
      </c>
      <c r="B755">
        <v>80.099999999999994</v>
      </c>
    </row>
    <row r="756" spans="1:2" x14ac:dyDescent="0.3">
      <c r="A756">
        <v>70.55</v>
      </c>
      <c r="B756">
        <v>24.4</v>
      </c>
    </row>
    <row r="757" spans="1:2" x14ac:dyDescent="0.3">
      <c r="A757">
        <v>79.7</v>
      </c>
      <c r="B757">
        <v>40.049999999999997</v>
      </c>
    </row>
    <row r="758" spans="1:2" x14ac:dyDescent="0.3">
      <c r="A758">
        <v>59</v>
      </c>
      <c r="B758">
        <v>19.5</v>
      </c>
    </row>
    <row r="759" spans="1:2" x14ac:dyDescent="0.3">
      <c r="A759">
        <v>60.35</v>
      </c>
      <c r="B759">
        <v>51.05</v>
      </c>
    </row>
    <row r="760" spans="1:2" x14ac:dyDescent="0.3">
      <c r="A760">
        <v>69.25</v>
      </c>
      <c r="B760">
        <v>54.35</v>
      </c>
    </row>
    <row r="761" spans="1:2" x14ac:dyDescent="0.3">
      <c r="A761">
        <v>70.95</v>
      </c>
      <c r="B761">
        <v>84.7</v>
      </c>
    </row>
    <row r="762" spans="1:2" x14ac:dyDescent="0.3">
      <c r="A762">
        <v>89</v>
      </c>
      <c r="B762">
        <v>86.1</v>
      </c>
    </row>
    <row r="763" spans="1:2" x14ac:dyDescent="0.3">
      <c r="A763">
        <v>99.4</v>
      </c>
      <c r="B763">
        <v>70.349999999999994</v>
      </c>
    </row>
    <row r="764" spans="1:2" x14ac:dyDescent="0.3">
      <c r="A764">
        <v>73.5</v>
      </c>
      <c r="B764">
        <v>110</v>
      </c>
    </row>
    <row r="765" spans="1:2" x14ac:dyDescent="0.3">
      <c r="A765">
        <v>95.5</v>
      </c>
      <c r="B765">
        <v>94.9</v>
      </c>
    </row>
    <row r="766" spans="1:2" x14ac:dyDescent="0.3">
      <c r="A766">
        <v>92.35</v>
      </c>
      <c r="B766">
        <v>69.75</v>
      </c>
    </row>
    <row r="767" spans="1:2" x14ac:dyDescent="0.3">
      <c r="A767">
        <v>74.55</v>
      </c>
      <c r="B767">
        <v>71.599999999999994</v>
      </c>
    </row>
    <row r="768" spans="1:2" x14ac:dyDescent="0.3">
      <c r="A768">
        <v>83.8</v>
      </c>
      <c r="B768">
        <v>23.65</v>
      </c>
    </row>
    <row r="769" spans="1:2" x14ac:dyDescent="0.3">
      <c r="A769">
        <v>54.45</v>
      </c>
      <c r="B769">
        <v>81.849999999999994</v>
      </c>
    </row>
    <row r="770" spans="1:2" x14ac:dyDescent="0.3">
      <c r="A770">
        <v>99.8</v>
      </c>
      <c r="B770">
        <v>25.1</v>
      </c>
    </row>
    <row r="771" spans="1:2" x14ac:dyDescent="0.3">
      <c r="A771">
        <v>105.85</v>
      </c>
      <c r="B771">
        <v>114.7</v>
      </c>
    </row>
    <row r="772" spans="1:2" x14ac:dyDescent="0.3">
      <c r="A772">
        <v>75.45</v>
      </c>
      <c r="B772">
        <v>49.15</v>
      </c>
    </row>
    <row r="773" spans="1:2" x14ac:dyDescent="0.3">
      <c r="A773">
        <v>93.85</v>
      </c>
      <c r="B773">
        <v>80.900000000000006</v>
      </c>
    </row>
    <row r="774" spans="1:2" x14ac:dyDescent="0.3">
      <c r="A774">
        <v>100.75</v>
      </c>
      <c r="B774">
        <v>19.3</v>
      </c>
    </row>
    <row r="775" spans="1:2" x14ac:dyDescent="0.3">
      <c r="A775">
        <v>31</v>
      </c>
      <c r="B775">
        <v>70.2</v>
      </c>
    </row>
    <row r="776" spans="1:2" x14ac:dyDescent="0.3">
      <c r="A776">
        <v>80</v>
      </c>
      <c r="B776">
        <v>54.25</v>
      </c>
    </row>
    <row r="777" spans="1:2" x14ac:dyDescent="0.3">
      <c r="A777">
        <v>70.25</v>
      </c>
      <c r="B777">
        <v>99.3</v>
      </c>
    </row>
    <row r="778" spans="1:2" x14ac:dyDescent="0.3">
      <c r="A778">
        <v>100.15</v>
      </c>
      <c r="B778">
        <v>74</v>
      </c>
    </row>
    <row r="779" spans="1:2" x14ac:dyDescent="0.3">
      <c r="A779">
        <v>94.5</v>
      </c>
      <c r="B779">
        <v>50.25</v>
      </c>
    </row>
    <row r="780" spans="1:2" x14ac:dyDescent="0.3">
      <c r="A780">
        <v>33.9</v>
      </c>
      <c r="B780">
        <v>19.8</v>
      </c>
    </row>
    <row r="781" spans="1:2" x14ac:dyDescent="0.3">
      <c r="A781">
        <v>89.95</v>
      </c>
      <c r="B781">
        <v>35.5</v>
      </c>
    </row>
    <row r="782" spans="1:2" x14ac:dyDescent="0.3">
      <c r="A782">
        <v>84.45</v>
      </c>
      <c r="B782">
        <v>80.75</v>
      </c>
    </row>
    <row r="783" spans="1:2" x14ac:dyDescent="0.3">
      <c r="A783">
        <v>79.5</v>
      </c>
      <c r="B783">
        <v>19.55</v>
      </c>
    </row>
    <row r="784" spans="1:2" x14ac:dyDescent="0.3">
      <c r="A784">
        <v>89.15</v>
      </c>
      <c r="B784">
        <v>20.05</v>
      </c>
    </row>
    <row r="785" spans="1:2" x14ac:dyDescent="0.3">
      <c r="A785">
        <v>74.95</v>
      </c>
      <c r="B785">
        <v>112.4</v>
      </c>
    </row>
    <row r="786" spans="1:2" x14ac:dyDescent="0.3">
      <c r="A786">
        <v>74.400000000000006</v>
      </c>
      <c r="B786">
        <v>50.2</v>
      </c>
    </row>
    <row r="787" spans="1:2" x14ac:dyDescent="0.3">
      <c r="A787">
        <v>55.3</v>
      </c>
      <c r="B787">
        <v>62.25</v>
      </c>
    </row>
    <row r="788" spans="1:2" x14ac:dyDescent="0.3">
      <c r="A788">
        <v>55.15</v>
      </c>
      <c r="B788">
        <v>55.7</v>
      </c>
    </row>
    <row r="789" spans="1:2" x14ac:dyDescent="0.3">
      <c r="A789">
        <v>84.95</v>
      </c>
      <c r="B789">
        <v>19.649999999999999</v>
      </c>
    </row>
    <row r="790" spans="1:2" x14ac:dyDescent="0.3">
      <c r="A790">
        <v>43.25</v>
      </c>
      <c r="B790">
        <v>89.25</v>
      </c>
    </row>
    <row r="791" spans="1:2" x14ac:dyDescent="0.3">
      <c r="A791">
        <v>48.35</v>
      </c>
      <c r="B791">
        <v>54</v>
      </c>
    </row>
    <row r="792" spans="1:2" x14ac:dyDescent="0.3">
      <c r="A792">
        <v>79.55</v>
      </c>
      <c r="B792">
        <v>56.75</v>
      </c>
    </row>
    <row r="793" spans="1:2" x14ac:dyDescent="0.3">
      <c r="A793">
        <v>71.05</v>
      </c>
      <c r="B793">
        <v>21.1</v>
      </c>
    </row>
    <row r="794" spans="1:2" x14ac:dyDescent="0.3">
      <c r="A794">
        <v>84.5</v>
      </c>
      <c r="B794">
        <v>96.65</v>
      </c>
    </row>
    <row r="795" spans="1:2" x14ac:dyDescent="0.3">
      <c r="A795">
        <v>108.6</v>
      </c>
      <c r="B795">
        <v>24.5</v>
      </c>
    </row>
    <row r="796" spans="1:2" x14ac:dyDescent="0.3">
      <c r="A796">
        <v>30.3</v>
      </c>
      <c r="B796">
        <v>79.2</v>
      </c>
    </row>
    <row r="797" spans="1:2" x14ac:dyDescent="0.3">
      <c r="A797">
        <v>30.4</v>
      </c>
      <c r="B797">
        <v>69.55</v>
      </c>
    </row>
    <row r="798" spans="1:2" x14ac:dyDescent="0.3">
      <c r="A798">
        <v>45.4</v>
      </c>
      <c r="B798">
        <v>20.05</v>
      </c>
    </row>
    <row r="799" spans="1:2" x14ac:dyDescent="0.3">
      <c r="A799">
        <v>84.15</v>
      </c>
      <c r="B799">
        <v>98.85</v>
      </c>
    </row>
    <row r="800" spans="1:2" x14ac:dyDescent="0.3">
      <c r="A800">
        <v>19.75</v>
      </c>
      <c r="B800">
        <v>25.75</v>
      </c>
    </row>
    <row r="801" spans="1:2" x14ac:dyDescent="0.3">
      <c r="A801">
        <v>85.4</v>
      </c>
      <c r="B801">
        <v>19.600000000000001</v>
      </c>
    </row>
    <row r="802" spans="1:2" x14ac:dyDescent="0.3">
      <c r="A802">
        <v>75.2</v>
      </c>
      <c r="B802">
        <v>87.65</v>
      </c>
    </row>
    <row r="803" spans="1:2" x14ac:dyDescent="0.3">
      <c r="A803">
        <v>55.85</v>
      </c>
      <c r="B803">
        <v>74.75</v>
      </c>
    </row>
    <row r="804" spans="1:2" x14ac:dyDescent="0.3">
      <c r="A804">
        <v>106.4</v>
      </c>
      <c r="B804">
        <v>107.45</v>
      </c>
    </row>
    <row r="805" spans="1:2" x14ac:dyDescent="0.3">
      <c r="A805">
        <v>84.4</v>
      </c>
      <c r="B805">
        <v>75.349999999999994</v>
      </c>
    </row>
    <row r="806" spans="1:2" x14ac:dyDescent="0.3">
      <c r="A806">
        <v>56.25</v>
      </c>
      <c r="B806">
        <v>64.95</v>
      </c>
    </row>
    <row r="807" spans="1:2" x14ac:dyDescent="0.3">
      <c r="A807">
        <v>85.55</v>
      </c>
      <c r="B807">
        <v>100.45</v>
      </c>
    </row>
    <row r="808" spans="1:2" x14ac:dyDescent="0.3">
      <c r="A808">
        <v>68.650000000000006</v>
      </c>
      <c r="B808">
        <v>68.5</v>
      </c>
    </row>
    <row r="809" spans="1:2" x14ac:dyDescent="0.3">
      <c r="A809">
        <v>77.849999999999994</v>
      </c>
      <c r="B809">
        <v>80.55</v>
      </c>
    </row>
    <row r="810" spans="1:2" x14ac:dyDescent="0.3">
      <c r="A810">
        <v>105.35</v>
      </c>
      <c r="B810">
        <v>81.25</v>
      </c>
    </row>
    <row r="811" spans="1:2" x14ac:dyDescent="0.3">
      <c r="A811">
        <v>87.05</v>
      </c>
      <c r="B811">
        <v>89.55</v>
      </c>
    </row>
    <row r="812" spans="1:2" x14ac:dyDescent="0.3">
      <c r="A812">
        <v>53.5</v>
      </c>
      <c r="B812">
        <v>55.7</v>
      </c>
    </row>
    <row r="813" spans="1:2" x14ac:dyDescent="0.3">
      <c r="A813">
        <v>25.1</v>
      </c>
      <c r="B813">
        <v>24.8</v>
      </c>
    </row>
    <row r="814" spans="1:2" x14ac:dyDescent="0.3">
      <c r="A814">
        <v>79.650000000000006</v>
      </c>
      <c r="B814">
        <v>20</v>
      </c>
    </row>
    <row r="815" spans="1:2" x14ac:dyDescent="0.3">
      <c r="A815">
        <v>54.2</v>
      </c>
      <c r="B815">
        <v>105.2</v>
      </c>
    </row>
    <row r="816" spans="1:2" x14ac:dyDescent="0.3">
      <c r="A816">
        <v>19.45</v>
      </c>
      <c r="B816">
        <v>19.55</v>
      </c>
    </row>
    <row r="817" spans="1:2" x14ac:dyDescent="0.3">
      <c r="A817">
        <v>103.4</v>
      </c>
      <c r="B817">
        <v>79.75</v>
      </c>
    </row>
    <row r="818" spans="1:2" x14ac:dyDescent="0.3">
      <c r="A818">
        <v>84.45</v>
      </c>
      <c r="B818">
        <v>97.45</v>
      </c>
    </row>
    <row r="819" spans="1:2" x14ac:dyDescent="0.3">
      <c r="A819">
        <v>85.95</v>
      </c>
      <c r="B819">
        <v>24.25</v>
      </c>
    </row>
    <row r="820" spans="1:2" x14ac:dyDescent="0.3">
      <c r="A820">
        <v>59.4</v>
      </c>
      <c r="B820">
        <v>24.6</v>
      </c>
    </row>
    <row r="821" spans="1:2" x14ac:dyDescent="0.3">
      <c r="A821">
        <v>30.6</v>
      </c>
      <c r="B821">
        <v>50.15</v>
      </c>
    </row>
    <row r="822" spans="1:2" x14ac:dyDescent="0.3">
      <c r="A822">
        <v>99.55</v>
      </c>
      <c r="B822">
        <v>39.6</v>
      </c>
    </row>
    <row r="823" spans="1:2" x14ac:dyDescent="0.3">
      <c r="A823">
        <v>70</v>
      </c>
      <c r="B823">
        <v>89.85</v>
      </c>
    </row>
    <row r="824" spans="1:2" x14ac:dyDescent="0.3">
      <c r="A824">
        <v>45.3</v>
      </c>
      <c r="B824">
        <v>98.85</v>
      </c>
    </row>
    <row r="825" spans="1:2" x14ac:dyDescent="0.3">
      <c r="A825">
        <v>29.85</v>
      </c>
      <c r="B825">
        <v>53.85</v>
      </c>
    </row>
    <row r="826" spans="1:2" x14ac:dyDescent="0.3">
      <c r="A826">
        <v>95.1</v>
      </c>
      <c r="B826">
        <v>24.25</v>
      </c>
    </row>
    <row r="827" spans="1:2" x14ac:dyDescent="0.3">
      <c r="A827">
        <v>19.8</v>
      </c>
      <c r="B827">
        <v>89.45</v>
      </c>
    </row>
    <row r="828" spans="1:2" x14ac:dyDescent="0.3">
      <c r="A828">
        <v>76.650000000000006</v>
      </c>
      <c r="B828">
        <v>105.25</v>
      </c>
    </row>
    <row r="829" spans="1:2" x14ac:dyDescent="0.3">
      <c r="A829">
        <v>99.15</v>
      </c>
      <c r="B829">
        <v>59.5</v>
      </c>
    </row>
    <row r="830" spans="1:2" x14ac:dyDescent="0.3">
      <c r="A830">
        <v>44.95</v>
      </c>
      <c r="B830">
        <v>70.55</v>
      </c>
    </row>
    <row r="831" spans="1:2" x14ac:dyDescent="0.3">
      <c r="A831">
        <v>49.55</v>
      </c>
      <c r="B831">
        <v>82.5</v>
      </c>
    </row>
    <row r="832" spans="1:2" x14ac:dyDescent="0.3">
      <c r="A832">
        <v>95.9</v>
      </c>
      <c r="B832">
        <v>61.6</v>
      </c>
    </row>
    <row r="833" spans="1:2" x14ac:dyDescent="0.3">
      <c r="A833">
        <v>81.5</v>
      </c>
      <c r="B833">
        <v>49.05</v>
      </c>
    </row>
    <row r="834" spans="1:2" x14ac:dyDescent="0.3">
      <c r="A834">
        <v>84.1</v>
      </c>
      <c r="B834">
        <v>66.25</v>
      </c>
    </row>
    <row r="835" spans="1:2" x14ac:dyDescent="0.3">
      <c r="A835">
        <v>36.450000000000003</v>
      </c>
      <c r="B835">
        <v>19.399999999999999</v>
      </c>
    </row>
    <row r="836" spans="1:2" x14ac:dyDescent="0.3">
      <c r="A836">
        <v>25.05</v>
      </c>
      <c r="B836">
        <v>86.05</v>
      </c>
    </row>
    <row r="837" spans="1:2" x14ac:dyDescent="0.3">
      <c r="A837">
        <v>49.85</v>
      </c>
      <c r="B837">
        <v>19.149999999999999</v>
      </c>
    </row>
    <row r="838" spans="1:2" x14ac:dyDescent="0.3">
      <c r="A838">
        <v>55.55</v>
      </c>
      <c r="B838">
        <v>19.25</v>
      </c>
    </row>
    <row r="839" spans="1:2" x14ac:dyDescent="0.3">
      <c r="A839">
        <v>69.5</v>
      </c>
      <c r="B839">
        <v>81.95</v>
      </c>
    </row>
    <row r="840" spans="1:2" x14ac:dyDescent="0.3">
      <c r="A840">
        <v>104.3</v>
      </c>
      <c r="B840">
        <v>114.65</v>
      </c>
    </row>
    <row r="841" spans="1:2" x14ac:dyDescent="0.3">
      <c r="A841">
        <v>93.85</v>
      </c>
      <c r="B841">
        <v>20</v>
      </c>
    </row>
    <row r="842" spans="1:2" x14ac:dyDescent="0.3">
      <c r="A842">
        <v>50.45</v>
      </c>
      <c r="B842">
        <v>19.8</v>
      </c>
    </row>
    <row r="843" spans="1:2" x14ac:dyDescent="0.3">
      <c r="A843">
        <v>74.650000000000006</v>
      </c>
      <c r="B843">
        <v>65.150000000000006</v>
      </c>
    </row>
    <row r="844" spans="1:2" x14ac:dyDescent="0.3">
      <c r="A844">
        <v>94.2</v>
      </c>
      <c r="B844">
        <v>19.649999999999999</v>
      </c>
    </row>
    <row r="845" spans="1:2" x14ac:dyDescent="0.3">
      <c r="A845">
        <v>106.55</v>
      </c>
      <c r="B845">
        <v>88.95</v>
      </c>
    </row>
    <row r="846" spans="1:2" x14ac:dyDescent="0.3">
      <c r="A846">
        <v>20.100000000000001</v>
      </c>
      <c r="B846">
        <v>20.2</v>
      </c>
    </row>
    <row r="847" spans="1:2" x14ac:dyDescent="0.3">
      <c r="A847">
        <v>83.8</v>
      </c>
      <c r="B847">
        <v>75.2</v>
      </c>
    </row>
    <row r="848" spans="1:2" x14ac:dyDescent="0.3">
      <c r="A848">
        <v>55.15</v>
      </c>
      <c r="B848">
        <v>56.8</v>
      </c>
    </row>
    <row r="849" spans="1:2" x14ac:dyDescent="0.3">
      <c r="A849">
        <v>86.65</v>
      </c>
      <c r="B849">
        <v>75.5</v>
      </c>
    </row>
    <row r="850" spans="1:2" x14ac:dyDescent="0.3">
      <c r="A850">
        <v>106.75</v>
      </c>
      <c r="B850">
        <v>35.6</v>
      </c>
    </row>
    <row r="851" spans="1:2" x14ac:dyDescent="0.3">
      <c r="A851">
        <v>78.45</v>
      </c>
      <c r="B851">
        <v>60.25</v>
      </c>
    </row>
    <row r="852" spans="1:2" x14ac:dyDescent="0.3">
      <c r="A852">
        <v>87.45</v>
      </c>
      <c r="B852">
        <v>40.35</v>
      </c>
    </row>
    <row r="853" spans="1:2" x14ac:dyDescent="0.3">
      <c r="A853">
        <v>70.75</v>
      </c>
      <c r="B853">
        <v>18.850000000000001</v>
      </c>
    </row>
    <row r="854" spans="1:2" x14ac:dyDescent="0.3">
      <c r="A854">
        <v>101.35</v>
      </c>
      <c r="B854">
        <v>54.85</v>
      </c>
    </row>
    <row r="855" spans="1:2" x14ac:dyDescent="0.3">
      <c r="A855">
        <v>81.7</v>
      </c>
      <c r="B855">
        <v>64.3</v>
      </c>
    </row>
    <row r="856" spans="1:2" x14ac:dyDescent="0.3">
      <c r="A856">
        <v>68.25</v>
      </c>
      <c r="B856">
        <v>24.65</v>
      </c>
    </row>
    <row r="857" spans="1:2" x14ac:dyDescent="0.3">
      <c r="A857">
        <v>79.150000000000006</v>
      </c>
      <c r="B857">
        <v>76.099999999999994</v>
      </c>
    </row>
    <row r="858" spans="1:2" x14ac:dyDescent="0.3">
      <c r="A858">
        <v>95.45</v>
      </c>
      <c r="B858">
        <v>18.7</v>
      </c>
    </row>
    <row r="859" spans="1:2" x14ac:dyDescent="0.3">
      <c r="A859">
        <v>100.95</v>
      </c>
      <c r="B859">
        <v>97.95</v>
      </c>
    </row>
    <row r="860" spans="1:2" x14ac:dyDescent="0.3">
      <c r="A860">
        <v>69.099999999999994</v>
      </c>
      <c r="B860">
        <v>94.1</v>
      </c>
    </row>
    <row r="861" spans="1:2" x14ac:dyDescent="0.3">
      <c r="A861">
        <v>69.599999999999994</v>
      </c>
      <c r="B861">
        <v>95.1</v>
      </c>
    </row>
    <row r="862" spans="1:2" x14ac:dyDescent="0.3">
      <c r="A862">
        <v>103.45</v>
      </c>
      <c r="B862">
        <v>72.349999999999994</v>
      </c>
    </row>
    <row r="863" spans="1:2" x14ac:dyDescent="0.3">
      <c r="A863">
        <v>77.95</v>
      </c>
      <c r="B863">
        <v>82.7</v>
      </c>
    </row>
    <row r="864" spans="1:2" x14ac:dyDescent="0.3">
      <c r="A864">
        <v>78.45</v>
      </c>
      <c r="B864">
        <v>19.899999999999999</v>
      </c>
    </row>
    <row r="865" spans="1:2" x14ac:dyDescent="0.3">
      <c r="A865">
        <v>29.5</v>
      </c>
      <c r="B865">
        <v>53.8</v>
      </c>
    </row>
    <row r="866" spans="1:2" x14ac:dyDescent="0.3">
      <c r="A866">
        <v>70.75</v>
      </c>
      <c r="B866">
        <v>51.55</v>
      </c>
    </row>
    <row r="867" spans="1:2" x14ac:dyDescent="0.3">
      <c r="A867">
        <v>84.45</v>
      </c>
      <c r="B867">
        <v>19.649999999999999</v>
      </c>
    </row>
    <row r="868" spans="1:2" x14ac:dyDescent="0.3">
      <c r="A868">
        <v>85.65</v>
      </c>
      <c r="B868">
        <v>44.05</v>
      </c>
    </row>
    <row r="869" spans="1:2" x14ac:dyDescent="0.3">
      <c r="A869">
        <v>70.150000000000006</v>
      </c>
      <c r="B869">
        <v>114</v>
      </c>
    </row>
    <row r="870" spans="1:2" x14ac:dyDescent="0.3">
      <c r="A870">
        <v>97.8</v>
      </c>
      <c r="B870">
        <v>100.4</v>
      </c>
    </row>
    <row r="871" spans="1:2" x14ac:dyDescent="0.3">
      <c r="A871">
        <v>46.3</v>
      </c>
      <c r="B871">
        <v>54.25</v>
      </c>
    </row>
    <row r="872" spans="1:2" x14ac:dyDescent="0.3">
      <c r="A872">
        <v>106.3</v>
      </c>
      <c r="B872">
        <v>80</v>
      </c>
    </row>
    <row r="873" spans="1:2" x14ac:dyDescent="0.3">
      <c r="A873">
        <v>89.4</v>
      </c>
      <c r="B873">
        <v>79.2</v>
      </c>
    </row>
    <row r="874" spans="1:2" x14ac:dyDescent="0.3">
      <c r="A874">
        <v>83.15</v>
      </c>
      <c r="B874">
        <v>94.3</v>
      </c>
    </row>
    <row r="875" spans="1:2" x14ac:dyDescent="0.3">
      <c r="A875">
        <v>74.150000000000006</v>
      </c>
      <c r="B875">
        <v>49.8</v>
      </c>
    </row>
    <row r="876" spans="1:2" x14ac:dyDescent="0.3">
      <c r="A876">
        <v>99.5</v>
      </c>
      <c r="B876">
        <v>53.75</v>
      </c>
    </row>
    <row r="877" spans="1:2" x14ac:dyDescent="0.3">
      <c r="A877">
        <v>44.15</v>
      </c>
      <c r="B877">
        <v>93.45</v>
      </c>
    </row>
    <row r="878" spans="1:2" x14ac:dyDescent="0.3">
      <c r="A878">
        <v>53.9</v>
      </c>
      <c r="B878">
        <v>87.9</v>
      </c>
    </row>
    <row r="879" spans="1:2" x14ac:dyDescent="0.3">
      <c r="A879">
        <v>85.45</v>
      </c>
      <c r="B879">
        <v>61.05</v>
      </c>
    </row>
    <row r="880" spans="1:2" x14ac:dyDescent="0.3">
      <c r="A880">
        <v>50.85</v>
      </c>
      <c r="B880">
        <v>104.05</v>
      </c>
    </row>
    <row r="881" spans="1:2" x14ac:dyDescent="0.3">
      <c r="A881">
        <v>59.2</v>
      </c>
      <c r="B881">
        <v>99.25</v>
      </c>
    </row>
    <row r="882" spans="1:2" x14ac:dyDescent="0.3">
      <c r="A882">
        <v>83.2</v>
      </c>
      <c r="B882">
        <v>85.7</v>
      </c>
    </row>
    <row r="883" spans="1:2" x14ac:dyDescent="0.3">
      <c r="A883">
        <v>54.9</v>
      </c>
      <c r="B883">
        <v>104.85</v>
      </c>
    </row>
    <row r="884" spans="1:2" x14ac:dyDescent="0.3">
      <c r="A884">
        <v>103.9</v>
      </c>
      <c r="B884">
        <v>69.150000000000006</v>
      </c>
    </row>
    <row r="885" spans="1:2" x14ac:dyDescent="0.3">
      <c r="A885">
        <v>19.25</v>
      </c>
      <c r="B885">
        <v>74.45</v>
      </c>
    </row>
    <row r="886" spans="1:2" x14ac:dyDescent="0.3">
      <c r="A886">
        <v>75.45</v>
      </c>
      <c r="B886">
        <v>50.45</v>
      </c>
    </row>
    <row r="887" spans="1:2" x14ac:dyDescent="0.3">
      <c r="A887">
        <v>54.85</v>
      </c>
      <c r="B887">
        <v>60</v>
      </c>
    </row>
    <row r="888" spans="1:2" x14ac:dyDescent="0.3">
      <c r="A888">
        <v>95.1</v>
      </c>
      <c r="B888">
        <v>85.25</v>
      </c>
    </row>
    <row r="889" spans="1:2" x14ac:dyDescent="0.3">
      <c r="A889">
        <v>75.5</v>
      </c>
      <c r="B889">
        <v>19.45</v>
      </c>
    </row>
    <row r="890" spans="1:2" x14ac:dyDescent="0.3">
      <c r="A890">
        <v>73.75</v>
      </c>
      <c r="B890">
        <v>20.75</v>
      </c>
    </row>
    <row r="891" spans="1:2" x14ac:dyDescent="0.3">
      <c r="A891">
        <v>96.05</v>
      </c>
      <c r="B891">
        <v>78.900000000000006</v>
      </c>
    </row>
    <row r="892" spans="1:2" x14ac:dyDescent="0.3">
      <c r="A892">
        <v>88.95</v>
      </c>
      <c r="B892">
        <v>104.5</v>
      </c>
    </row>
    <row r="893" spans="1:2" x14ac:dyDescent="0.3">
      <c r="A893">
        <v>50.7</v>
      </c>
      <c r="B893">
        <v>49.4</v>
      </c>
    </row>
    <row r="894" spans="1:2" x14ac:dyDescent="0.3">
      <c r="A894">
        <v>53.4</v>
      </c>
      <c r="B894">
        <v>25</v>
      </c>
    </row>
    <row r="895" spans="1:2" x14ac:dyDescent="0.3">
      <c r="A895">
        <v>101.9</v>
      </c>
      <c r="B895">
        <v>25.55</v>
      </c>
    </row>
    <row r="896" spans="1:2" x14ac:dyDescent="0.3">
      <c r="A896">
        <v>83</v>
      </c>
      <c r="B896">
        <v>70.150000000000006</v>
      </c>
    </row>
    <row r="897" spans="1:2" x14ac:dyDescent="0.3">
      <c r="A897">
        <v>50.6</v>
      </c>
      <c r="B897">
        <v>69.400000000000006</v>
      </c>
    </row>
    <row r="898" spans="1:2" x14ac:dyDescent="0.3">
      <c r="A898">
        <v>89.5</v>
      </c>
      <c r="B898">
        <v>93.15</v>
      </c>
    </row>
    <row r="899" spans="1:2" x14ac:dyDescent="0.3">
      <c r="A899">
        <v>69.8</v>
      </c>
      <c r="B899">
        <v>69.55</v>
      </c>
    </row>
    <row r="900" spans="1:2" x14ac:dyDescent="0.3">
      <c r="A900">
        <v>93.8</v>
      </c>
      <c r="B900">
        <v>20.2</v>
      </c>
    </row>
    <row r="901" spans="1:2" x14ac:dyDescent="0.3">
      <c r="A901">
        <v>101.05</v>
      </c>
      <c r="B901">
        <v>20.399999999999999</v>
      </c>
    </row>
    <row r="902" spans="1:2" x14ac:dyDescent="0.3">
      <c r="A902">
        <v>94.7</v>
      </c>
      <c r="B902">
        <v>23.75</v>
      </c>
    </row>
    <row r="903" spans="1:2" x14ac:dyDescent="0.3">
      <c r="A903">
        <v>104.15</v>
      </c>
      <c r="B903">
        <v>70.45</v>
      </c>
    </row>
    <row r="904" spans="1:2" x14ac:dyDescent="0.3">
      <c r="A904">
        <v>61.45</v>
      </c>
      <c r="B904">
        <v>65.75</v>
      </c>
    </row>
    <row r="905" spans="1:2" x14ac:dyDescent="0.3">
      <c r="A905">
        <v>90.55</v>
      </c>
      <c r="B905">
        <v>24.6</v>
      </c>
    </row>
    <row r="906" spans="1:2" x14ac:dyDescent="0.3">
      <c r="A906">
        <v>88.8</v>
      </c>
      <c r="B906">
        <v>69.25</v>
      </c>
    </row>
    <row r="907" spans="1:2" x14ac:dyDescent="0.3">
      <c r="A907">
        <v>85.2</v>
      </c>
      <c r="B907">
        <v>24.65</v>
      </c>
    </row>
    <row r="908" spans="1:2" x14ac:dyDescent="0.3">
      <c r="A908">
        <v>91.4</v>
      </c>
      <c r="B908">
        <v>90.4</v>
      </c>
    </row>
    <row r="909" spans="1:2" x14ac:dyDescent="0.3">
      <c r="A909">
        <v>106.15</v>
      </c>
      <c r="B909">
        <v>100.85</v>
      </c>
    </row>
    <row r="910" spans="1:2" x14ac:dyDescent="0.3">
      <c r="A910">
        <v>45.3</v>
      </c>
      <c r="B910">
        <v>75.349999999999994</v>
      </c>
    </row>
    <row r="911" spans="1:2" x14ac:dyDescent="0.3">
      <c r="A911">
        <v>73.25</v>
      </c>
      <c r="B911">
        <v>87.2</v>
      </c>
    </row>
    <row r="912" spans="1:2" x14ac:dyDescent="0.3">
      <c r="A912">
        <v>51.05</v>
      </c>
      <c r="B912">
        <v>64.400000000000006</v>
      </c>
    </row>
    <row r="913" spans="1:2" x14ac:dyDescent="0.3">
      <c r="A913">
        <v>85.35</v>
      </c>
      <c r="B913">
        <v>24.7</v>
      </c>
    </row>
    <row r="914" spans="1:2" x14ac:dyDescent="0.3">
      <c r="A914">
        <v>75.349999999999994</v>
      </c>
      <c r="B914">
        <v>105.85</v>
      </c>
    </row>
    <row r="915" spans="1:2" x14ac:dyDescent="0.3">
      <c r="A915">
        <v>75.2</v>
      </c>
      <c r="B915">
        <v>98.3</v>
      </c>
    </row>
    <row r="916" spans="1:2" x14ac:dyDescent="0.3">
      <c r="A916">
        <v>20.9</v>
      </c>
      <c r="B916">
        <v>19.45</v>
      </c>
    </row>
    <row r="917" spans="1:2" x14ac:dyDescent="0.3">
      <c r="A917">
        <v>43.3</v>
      </c>
      <c r="B917">
        <v>58.7</v>
      </c>
    </row>
    <row r="918" spans="1:2" x14ac:dyDescent="0.3">
      <c r="A918">
        <v>109.5</v>
      </c>
      <c r="B918">
        <v>20.149999999999999</v>
      </c>
    </row>
    <row r="919" spans="1:2" x14ac:dyDescent="0.3">
      <c r="A919">
        <v>84.8</v>
      </c>
      <c r="B919">
        <v>64.5</v>
      </c>
    </row>
    <row r="920" spans="1:2" x14ac:dyDescent="0.3">
      <c r="A920">
        <v>95.05</v>
      </c>
      <c r="B920">
        <v>28.5</v>
      </c>
    </row>
    <row r="921" spans="1:2" x14ac:dyDescent="0.3">
      <c r="A921">
        <v>50.35</v>
      </c>
      <c r="B921">
        <v>90.45</v>
      </c>
    </row>
    <row r="922" spans="1:2" x14ac:dyDescent="0.3">
      <c r="A922">
        <v>74.599999999999994</v>
      </c>
      <c r="B922">
        <v>105.15</v>
      </c>
    </row>
    <row r="923" spans="1:2" x14ac:dyDescent="0.3">
      <c r="A923">
        <v>19.7</v>
      </c>
      <c r="B923">
        <v>83.15</v>
      </c>
    </row>
    <row r="924" spans="1:2" x14ac:dyDescent="0.3">
      <c r="A924">
        <v>59.45</v>
      </c>
      <c r="B924">
        <v>103.2</v>
      </c>
    </row>
    <row r="925" spans="1:2" x14ac:dyDescent="0.3">
      <c r="A925">
        <v>105.2</v>
      </c>
      <c r="B925">
        <v>19.45</v>
      </c>
    </row>
    <row r="926" spans="1:2" x14ac:dyDescent="0.3">
      <c r="A926">
        <v>45.15</v>
      </c>
      <c r="B926">
        <v>88.8</v>
      </c>
    </row>
    <row r="927" spans="1:2" x14ac:dyDescent="0.3">
      <c r="A927">
        <v>93.8</v>
      </c>
      <c r="B927">
        <v>85.9</v>
      </c>
    </row>
    <row r="928" spans="1:2" x14ac:dyDescent="0.3">
      <c r="A928">
        <v>96.2</v>
      </c>
      <c r="B928">
        <v>34.200000000000003</v>
      </c>
    </row>
    <row r="929" spans="1:2" x14ac:dyDescent="0.3">
      <c r="A929">
        <v>79.599999999999994</v>
      </c>
      <c r="B929">
        <v>20.149999999999999</v>
      </c>
    </row>
    <row r="930" spans="1:2" x14ac:dyDescent="0.3">
      <c r="A930">
        <v>85.25</v>
      </c>
      <c r="B930">
        <v>50.3</v>
      </c>
    </row>
    <row r="931" spans="1:2" x14ac:dyDescent="0.3">
      <c r="A931">
        <v>80.5</v>
      </c>
      <c r="B931">
        <v>80.150000000000006</v>
      </c>
    </row>
    <row r="932" spans="1:2" x14ac:dyDescent="0.3">
      <c r="A932">
        <v>89.8</v>
      </c>
      <c r="B932">
        <v>51.25</v>
      </c>
    </row>
    <row r="933" spans="1:2" x14ac:dyDescent="0.3">
      <c r="A933">
        <v>50.75</v>
      </c>
      <c r="B933">
        <v>95.2</v>
      </c>
    </row>
    <row r="934" spans="1:2" x14ac:dyDescent="0.3">
      <c r="A934">
        <v>89.65</v>
      </c>
      <c r="B934">
        <v>94.8</v>
      </c>
    </row>
    <row r="935" spans="1:2" x14ac:dyDescent="0.3">
      <c r="A935">
        <v>65.400000000000006</v>
      </c>
      <c r="B935">
        <v>80.25</v>
      </c>
    </row>
    <row r="936" spans="1:2" x14ac:dyDescent="0.3">
      <c r="A936">
        <v>72.900000000000006</v>
      </c>
      <c r="B936">
        <v>76.099999999999994</v>
      </c>
    </row>
    <row r="937" spans="1:2" x14ac:dyDescent="0.3">
      <c r="A937">
        <v>40</v>
      </c>
      <c r="B937">
        <v>115.55</v>
      </c>
    </row>
    <row r="938" spans="1:2" x14ac:dyDescent="0.3">
      <c r="A938">
        <v>99.45</v>
      </c>
      <c r="B938">
        <v>24.65</v>
      </c>
    </row>
    <row r="939" spans="1:2" x14ac:dyDescent="0.3">
      <c r="A939">
        <v>86.25</v>
      </c>
      <c r="B939">
        <v>53.6</v>
      </c>
    </row>
    <row r="940" spans="1:2" x14ac:dyDescent="0.3">
      <c r="A940">
        <v>45.65</v>
      </c>
      <c r="B940">
        <v>19.45</v>
      </c>
    </row>
    <row r="941" spans="1:2" x14ac:dyDescent="0.3">
      <c r="A941">
        <v>70.099999999999994</v>
      </c>
      <c r="B941">
        <v>88.2</v>
      </c>
    </row>
    <row r="942" spans="1:2" x14ac:dyDescent="0.3">
      <c r="A942">
        <v>70.2</v>
      </c>
      <c r="B942">
        <v>101.15</v>
      </c>
    </row>
    <row r="943" spans="1:2" x14ac:dyDescent="0.3">
      <c r="A943">
        <v>55.35</v>
      </c>
      <c r="B943">
        <v>56.8</v>
      </c>
    </row>
    <row r="944" spans="1:2" x14ac:dyDescent="0.3">
      <c r="A944">
        <v>84.2</v>
      </c>
      <c r="B944">
        <v>99.4</v>
      </c>
    </row>
    <row r="945" spans="1:2" x14ac:dyDescent="0.3">
      <c r="A945">
        <v>45.85</v>
      </c>
      <c r="B945">
        <v>20.100000000000001</v>
      </c>
    </row>
    <row r="946" spans="1:2" x14ac:dyDescent="0.3">
      <c r="A946">
        <v>75.25</v>
      </c>
      <c r="B946">
        <v>60.7</v>
      </c>
    </row>
    <row r="947" spans="1:2" x14ac:dyDescent="0.3">
      <c r="A947">
        <v>100.15</v>
      </c>
      <c r="B947">
        <v>20.95</v>
      </c>
    </row>
    <row r="948" spans="1:2" x14ac:dyDescent="0.3">
      <c r="A948">
        <v>105.75</v>
      </c>
      <c r="B948">
        <v>114.85</v>
      </c>
    </row>
    <row r="949" spans="1:2" x14ac:dyDescent="0.3">
      <c r="A949">
        <v>48.35</v>
      </c>
      <c r="B949">
        <v>19.25</v>
      </c>
    </row>
    <row r="950" spans="1:2" x14ac:dyDescent="0.3">
      <c r="A950">
        <v>24.4</v>
      </c>
      <c r="B950">
        <v>62.8</v>
      </c>
    </row>
    <row r="951" spans="1:2" x14ac:dyDescent="0.3">
      <c r="A951">
        <v>20.95</v>
      </c>
      <c r="B951">
        <v>105.5</v>
      </c>
    </row>
    <row r="952" spans="1:2" x14ac:dyDescent="0.3">
      <c r="A952">
        <v>49.55</v>
      </c>
      <c r="B952">
        <v>19.850000000000001</v>
      </c>
    </row>
    <row r="953" spans="1:2" x14ac:dyDescent="0.3">
      <c r="A953">
        <v>20.25</v>
      </c>
      <c r="B953">
        <v>74.099999999999994</v>
      </c>
    </row>
    <row r="954" spans="1:2" x14ac:dyDescent="0.3">
      <c r="A954">
        <v>50.15</v>
      </c>
      <c r="B954">
        <v>107.5</v>
      </c>
    </row>
    <row r="955" spans="1:2" x14ac:dyDescent="0.3">
      <c r="A955">
        <v>95.9</v>
      </c>
      <c r="B955">
        <v>19.55</v>
      </c>
    </row>
    <row r="956" spans="1:2" x14ac:dyDescent="0.3">
      <c r="A956">
        <v>25.25</v>
      </c>
      <c r="B956">
        <v>68.8</v>
      </c>
    </row>
    <row r="957" spans="1:2" x14ac:dyDescent="0.3">
      <c r="A957">
        <v>45.15</v>
      </c>
      <c r="B957">
        <v>84.45</v>
      </c>
    </row>
    <row r="958" spans="1:2" x14ac:dyDescent="0.3">
      <c r="A958">
        <v>84.4</v>
      </c>
      <c r="B958">
        <v>84.5</v>
      </c>
    </row>
    <row r="959" spans="1:2" x14ac:dyDescent="0.3">
      <c r="A959">
        <v>75.099999999999994</v>
      </c>
      <c r="B959">
        <v>111.2</v>
      </c>
    </row>
    <row r="960" spans="1:2" x14ac:dyDescent="0.3">
      <c r="A960">
        <v>70.150000000000006</v>
      </c>
      <c r="B960">
        <v>80.599999999999994</v>
      </c>
    </row>
    <row r="961" spans="1:2" x14ac:dyDescent="0.3">
      <c r="A961">
        <v>101.75</v>
      </c>
      <c r="B961">
        <v>80.7</v>
      </c>
    </row>
    <row r="962" spans="1:2" x14ac:dyDescent="0.3">
      <c r="A962">
        <v>45.8</v>
      </c>
      <c r="B962">
        <v>75.599999999999994</v>
      </c>
    </row>
    <row r="963" spans="1:2" x14ac:dyDescent="0.3">
      <c r="A963">
        <v>20.100000000000001</v>
      </c>
      <c r="B963">
        <v>57.6</v>
      </c>
    </row>
    <row r="964" spans="1:2" x14ac:dyDescent="0.3">
      <c r="A964">
        <v>40.65</v>
      </c>
      <c r="B964">
        <v>110.6</v>
      </c>
    </row>
    <row r="965" spans="1:2" x14ac:dyDescent="0.3">
      <c r="A965">
        <v>101</v>
      </c>
      <c r="B965">
        <v>58.2</v>
      </c>
    </row>
    <row r="966" spans="1:2" x14ac:dyDescent="0.3">
      <c r="A966">
        <v>69.099999999999994</v>
      </c>
      <c r="B966">
        <v>81</v>
      </c>
    </row>
    <row r="967" spans="1:2" x14ac:dyDescent="0.3">
      <c r="A967">
        <v>75</v>
      </c>
      <c r="B967">
        <v>19.7</v>
      </c>
    </row>
    <row r="968" spans="1:2" x14ac:dyDescent="0.3">
      <c r="A968">
        <v>100</v>
      </c>
      <c r="B968">
        <v>59.55</v>
      </c>
    </row>
    <row r="969" spans="1:2" x14ac:dyDescent="0.3">
      <c r="A969">
        <v>71.150000000000006</v>
      </c>
      <c r="B969">
        <v>75.55</v>
      </c>
    </row>
    <row r="970" spans="1:2" x14ac:dyDescent="0.3">
      <c r="A970">
        <v>54.15</v>
      </c>
      <c r="B970">
        <v>45.1</v>
      </c>
    </row>
    <row r="971" spans="1:2" x14ac:dyDescent="0.3">
      <c r="A971">
        <v>108.75</v>
      </c>
      <c r="B971">
        <v>70.95</v>
      </c>
    </row>
    <row r="972" spans="1:2" x14ac:dyDescent="0.3">
      <c r="A972">
        <v>49.15</v>
      </c>
      <c r="B972">
        <v>20.9</v>
      </c>
    </row>
    <row r="973" spans="1:2" x14ac:dyDescent="0.3">
      <c r="A973">
        <v>19.399999999999999</v>
      </c>
      <c r="B973">
        <v>19.95</v>
      </c>
    </row>
    <row r="974" spans="1:2" x14ac:dyDescent="0.3">
      <c r="A974">
        <v>79.150000000000006</v>
      </c>
      <c r="B974">
        <v>24.6</v>
      </c>
    </row>
    <row r="975" spans="1:2" x14ac:dyDescent="0.3">
      <c r="A975">
        <v>80.400000000000006</v>
      </c>
      <c r="B975">
        <v>66.7</v>
      </c>
    </row>
    <row r="976" spans="1:2" x14ac:dyDescent="0.3">
      <c r="A976">
        <v>102</v>
      </c>
      <c r="B976">
        <v>94.8</v>
      </c>
    </row>
    <row r="977" spans="1:2" x14ac:dyDescent="0.3">
      <c r="A977">
        <v>20.65</v>
      </c>
      <c r="B977">
        <v>65.849999999999994</v>
      </c>
    </row>
    <row r="978" spans="1:2" x14ac:dyDescent="0.3">
      <c r="A978">
        <v>70.8</v>
      </c>
      <c r="B978">
        <v>19.95</v>
      </c>
    </row>
    <row r="979" spans="1:2" x14ac:dyDescent="0.3">
      <c r="A979">
        <v>89.05</v>
      </c>
      <c r="B979">
        <v>24.65</v>
      </c>
    </row>
    <row r="980" spans="1:2" x14ac:dyDescent="0.3">
      <c r="A980">
        <v>96.6</v>
      </c>
      <c r="B980">
        <v>51.25</v>
      </c>
    </row>
    <row r="981" spans="1:2" x14ac:dyDescent="0.3">
      <c r="A981">
        <v>104.5</v>
      </c>
      <c r="B981">
        <v>54.25</v>
      </c>
    </row>
    <row r="982" spans="1:2" x14ac:dyDescent="0.3">
      <c r="A982">
        <v>50.6</v>
      </c>
      <c r="B982">
        <v>19.399999999999999</v>
      </c>
    </row>
    <row r="983" spans="1:2" x14ac:dyDescent="0.3">
      <c r="A983">
        <v>49.35</v>
      </c>
      <c r="B983">
        <v>56.25</v>
      </c>
    </row>
    <row r="984" spans="1:2" x14ac:dyDescent="0.3">
      <c r="A984">
        <v>94.25</v>
      </c>
      <c r="B984">
        <v>25.15</v>
      </c>
    </row>
    <row r="985" spans="1:2" x14ac:dyDescent="0.3">
      <c r="A985">
        <v>68.95</v>
      </c>
      <c r="B985">
        <v>23.95</v>
      </c>
    </row>
    <row r="986" spans="1:2" x14ac:dyDescent="0.3">
      <c r="A986">
        <v>93.85</v>
      </c>
      <c r="B986">
        <v>35.4</v>
      </c>
    </row>
    <row r="987" spans="1:2" x14ac:dyDescent="0.3">
      <c r="A987">
        <v>76.05</v>
      </c>
      <c r="B987">
        <v>75.349999999999994</v>
      </c>
    </row>
    <row r="988" spans="1:2" x14ac:dyDescent="0.3">
      <c r="A988">
        <v>24.45</v>
      </c>
      <c r="B988">
        <v>20.399999999999999</v>
      </c>
    </row>
    <row r="989" spans="1:2" x14ac:dyDescent="0.3">
      <c r="A989">
        <v>89.35</v>
      </c>
      <c r="B989">
        <v>56.05</v>
      </c>
    </row>
    <row r="990" spans="1:2" x14ac:dyDescent="0.3">
      <c r="A990">
        <v>80.349999999999994</v>
      </c>
      <c r="B990">
        <v>20</v>
      </c>
    </row>
    <row r="991" spans="1:2" x14ac:dyDescent="0.3">
      <c r="A991">
        <v>55.8</v>
      </c>
      <c r="B991">
        <v>73.05</v>
      </c>
    </row>
    <row r="992" spans="1:2" x14ac:dyDescent="0.3">
      <c r="A992">
        <v>79.05</v>
      </c>
      <c r="B992">
        <v>20.5</v>
      </c>
    </row>
    <row r="993" spans="1:2" x14ac:dyDescent="0.3">
      <c r="A993">
        <v>95</v>
      </c>
      <c r="B993">
        <v>100.75</v>
      </c>
    </row>
    <row r="994" spans="1:2" x14ac:dyDescent="0.3">
      <c r="A994">
        <v>25.2</v>
      </c>
      <c r="B994">
        <v>19.95</v>
      </c>
    </row>
    <row r="995" spans="1:2" x14ac:dyDescent="0.3">
      <c r="A995">
        <v>98.4</v>
      </c>
      <c r="B995">
        <v>49.65</v>
      </c>
    </row>
    <row r="996" spans="1:2" x14ac:dyDescent="0.3">
      <c r="A996">
        <v>79.400000000000006</v>
      </c>
      <c r="B996">
        <v>65.650000000000006</v>
      </c>
    </row>
    <row r="997" spans="1:2" x14ac:dyDescent="0.3">
      <c r="A997">
        <v>101.4</v>
      </c>
      <c r="B997">
        <v>20.45</v>
      </c>
    </row>
    <row r="998" spans="1:2" x14ac:dyDescent="0.3">
      <c r="A998">
        <v>89.8</v>
      </c>
      <c r="B998">
        <v>60.95</v>
      </c>
    </row>
    <row r="999" spans="1:2" x14ac:dyDescent="0.3">
      <c r="A999">
        <v>109.75</v>
      </c>
      <c r="B999">
        <v>20.350000000000001</v>
      </c>
    </row>
    <row r="1000" spans="1:2" x14ac:dyDescent="0.3">
      <c r="A1000">
        <v>19.3</v>
      </c>
      <c r="B1000">
        <v>19.5</v>
      </c>
    </row>
    <row r="1001" spans="1:2" x14ac:dyDescent="0.3">
      <c r="A1001">
        <v>91.25</v>
      </c>
      <c r="B1001">
        <v>75.2</v>
      </c>
    </row>
    <row r="1002" spans="1:2" x14ac:dyDescent="0.3">
      <c r="A1002">
        <v>49.1</v>
      </c>
      <c r="B1002">
        <v>111.45</v>
      </c>
    </row>
    <row r="1003" spans="1:2" x14ac:dyDescent="0.3">
      <c r="A1003">
        <v>65.25</v>
      </c>
      <c r="B1003">
        <v>70.150000000000006</v>
      </c>
    </row>
    <row r="1004" spans="1:2" x14ac:dyDescent="0.3">
      <c r="A1004">
        <v>85.45</v>
      </c>
      <c r="B1004">
        <v>92</v>
      </c>
    </row>
    <row r="1005" spans="1:2" x14ac:dyDescent="0.3">
      <c r="A1005">
        <v>94.1</v>
      </c>
      <c r="B1005">
        <v>85.5</v>
      </c>
    </row>
    <row r="1006" spans="1:2" x14ac:dyDescent="0.3">
      <c r="A1006">
        <v>71.650000000000006</v>
      </c>
      <c r="B1006">
        <v>82.15</v>
      </c>
    </row>
    <row r="1007" spans="1:2" x14ac:dyDescent="0.3">
      <c r="A1007">
        <v>104.65</v>
      </c>
      <c r="B1007">
        <v>84.4</v>
      </c>
    </row>
    <row r="1008" spans="1:2" x14ac:dyDescent="0.3">
      <c r="A1008">
        <v>74.25</v>
      </c>
      <c r="B1008">
        <v>60.9</v>
      </c>
    </row>
    <row r="1009" spans="1:2" x14ac:dyDescent="0.3">
      <c r="A1009">
        <v>74.2</v>
      </c>
      <c r="B1009">
        <v>20.25</v>
      </c>
    </row>
    <row r="1010" spans="1:2" x14ac:dyDescent="0.3">
      <c r="A1010">
        <v>101</v>
      </c>
      <c r="B1010">
        <v>95.3</v>
      </c>
    </row>
    <row r="1011" spans="1:2" x14ac:dyDescent="0.3">
      <c r="A1011">
        <v>100.2</v>
      </c>
      <c r="B1011">
        <v>19.850000000000001</v>
      </c>
    </row>
    <row r="1012" spans="1:2" x14ac:dyDescent="0.3">
      <c r="A1012">
        <v>89.05</v>
      </c>
      <c r="B1012">
        <v>84.35</v>
      </c>
    </row>
    <row r="1013" spans="1:2" x14ac:dyDescent="0.3">
      <c r="A1013">
        <v>70.099999999999994</v>
      </c>
      <c r="B1013">
        <v>19.850000000000001</v>
      </c>
    </row>
    <row r="1014" spans="1:2" x14ac:dyDescent="0.3">
      <c r="A1014">
        <v>105.65</v>
      </c>
      <c r="B1014">
        <v>82.3</v>
      </c>
    </row>
    <row r="1015" spans="1:2" x14ac:dyDescent="0.3">
      <c r="A1015">
        <v>96.5</v>
      </c>
      <c r="B1015">
        <v>66.8</v>
      </c>
    </row>
    <row r="1016" spans="1:2" x14ac:dyDescent="0.3">
      <c r="A1016">
        <v>70.849999999999994</v>
      </c>
      <c r="B1016">
        <v>44.6</v>
      </c>
    </row>
    <row r="1017" spans="1:2" x14ac:dyDescent="0.3">
      <c r="A1017">
        <v>85.95</v>
      </c>
      <c r="B1017">
        <v>98.45</v>
      </c>
    </row>
    <row r="1018" spans="1:2" x14ac:dyDescent="0.3">
      <c r="A1018">
        <v>73.900000000000006</v>
      </c>
      <c r="B1018">
        <v>70.7</v>
      </c>
    </row>
    <row r="1019" spans="1:2" x14ac:dyDescent="0.3">
      <c r="A1019">
        <v>109.45</v>
      </c>
      <c r="B1019">
        <v>24.95</v>
      </c>
    </row>
    <row r="1020" spans="1:2" x14ac:dyDescent="0.3">
      <c r="A1020">
        <v>100.2</v>
      </c>
      <c r="B1020">
        <v>102.5</v>
      </c>
    </row>
    <row r="1021" spans="1:2" x14ac:dyDescent="0.3">
      <c r="A1021">
        <v>74.05</v>
      </c>
      <c r="B1021">
        <v>86.55</v>
      </c>
    </row>
    <row r="1022" spans="1:2" x14ac:dyDescent="0.3">
      <c r="A1022">
        <v>101.55</v>
      </c>
      <c r="B1022">
        <v>24.3</v>
      </c>
    </row>
    <row r="1023" spans="1:2" x14ac:dyDescent="0.3">
      <c r="A1023">
        <v>111.95</v>
      </c>
      <c r="B1023">
        <v>58.35</v>
      </c>
    </row>
    <row r="1024" spans="1:2" x14ac:dyDescent="0.3">
      <c r="A1024">
        <v>55.95</v>
      </c>
      <c r="B1024">
        <v>68.75</v>
      </c>
    </row>
    <row r="1025" spans="1:2" x14ac:dyDescent="0.3">
      <c r="A1025">
        <v>45.75</v>
      </c>
      <c r="B1025">
        <v>85.8</v>
      </c>
    </row>
    <row r="1026" spans="1:2" x14ac:dyDescent="0.3">
      <c r="A1026">
        <v>74.95</v>
      </c>
      <c r="B1026">
        <v>20.100000000000001</v>
      </c>
    </row>
    <row r="1027" spans="1:2" x14ac:dyDescent="0.3">
      <c r="A1027">
        <v>80.150000000000006</v>
      </c>
      <c r="B1027">
        <v>20.350000000000001</v>
      </c>
    </row>
    <row r="1028" spans="1:2" x14ac:dyDescent="0.3">
      <c r="A1028">
        <v>109.25</v>
      </c>
      <c r="B1028">
        <v>110.8</v>
      </c>
    </row>
    <row r="1029" spans="1:2" x14ac:dyDescent="0.3">
      <c r="A1029">
        <v>35.200000000000003</v>
      </c>
      <c r="B1029">
        <v>82.85</v>
      </c>
    </row>
    <row r="1030" spans="1:2" x14ac:dyDescent="0.3">
      <c r="A1030">
        <v>78.8</v>
      </c>
      <c r="B1030">
        <v>84.35</v>
      </c>
    </row>
    <row r="1031" spans="1:2" x14ac:dyDescent="0.3">
      <c r="A1031">
        <v>106.4</v>
      </c>
      <c r="B1031">
        <v>19.55</v>
      </c>
    </row>
    <row r="1032" spans="1:2" x14ac:dyDescent="0.3">
      <c r="A1032">
        <v>49.4</v>
      </c>
      <c r="B1032">
        <v>19.95</v>
      </c>
    </row>
    <row r="1033" spans="1:2" x14ac:dyDescent="0.3">
      <c r="A1033">
        <v>69.099999999999994</v>
      </c>
      <c r="B1033">
        <v>66.25</v>
      </c>
    </row>
    <row r="1034" spans="1:2" x14ac:dyDescent="0.3">
      <c r="A1034">
        <v>90.2</v>
      </c>
      <c r="B1034">
        <v>23.3</v>
      </c>
    </row>
    <row r="1035" spans="1:2" x14ac:dyDescent="0.3">
      <c r="A1035">
        <v>93.55</v>
      </c>
      <c r="B1035">
        <v>25.3</v>
      </c>
    </row>
    <row r="1036" spans="1:2" x14ac:dyDescent="0.3">
      <c r="A1036">
        <v>80.849999999999994</v>
      </c>
      <c r="B1036">
        <v>44.55</v>
      </c>
    </row>
    <row r="1037" spans="1:2" x14ac:dyDescent="0.3">
      <c r="A1037">
        <v>82.05</v>
      </c>
      <c r="B1037">
        <v>104.1</v>
      </c>
    </row>
    <row r="1038" spans="1:2" x14ac:dyDescent="0.3">
      <c r="A1038">
        <v>20.55</v>
      </c>
      <c r="B1038">
        <v>92.55</v>
      </c>
    </row>
    <row r="1039" spans="1:2" x14ac:dyDescent="0.3">
      <c r="A1039">
        <v>78.55</v>
      </c>
      <c r="B1039">
        <v>101.45</v>
      </c>
    </row>
    <row r="1040" spans="1:2" x14ac:dyDescent="0.3">
      <c r="A1040">
        <v>78.650000000000006</v>
      </c>
      <c r="B1040">
        <v>94.55</v>
      </c>
    </row>
    <row r="1041" spans="1:2" x14ac:dyDescent="0.3">
      <c r="A1041">
        <v>42.9</v>
      </c>
      <c r="B1041">
        <v>95.5</v>
      </c>
    </row>
    <row r="1042" spans="1:2" x14ac:dyDescent="0.3">
      <c r="A1042">
        <v>34.25</v>
      </c>
      <c r="B1042">
        <v>100.3</v>
      </c>
    </row>
    <row r="1043" spans="1:2" x14ac:dyDescent="0.3">
      <c r="A1043">
        <v>58.5</v>
      </c>
      <c r="B1043">
        <v>55.5</v>
      </c>
    </row>
    <row r="1044" spans="1:2" x14ac:dyDescent="0.3">
      <c r="A1044">
        <v>96.2</v>
      </c>
      <c r="B1044">
        <v>49.85</v>
      </c>
    </row>
    <row r="1045" spans="1:2" x14ac:dyDescent="0.3">
      <c r="A1045">
        <v>74.400000000000006</v>
      </c>
      <c r="B1045">
        <v>89.55</v>
      </c>
    </row>
    <row r="1046" spans="1:2" x14ac:dyDescent="0.3">
      <c r="A1046">
        <v>105.3</v>
      </c>
      <c r="B1046">
        <v>19.149999999999999</v>
      </c>
    </row>
    <row r="1047" spans="1:2" x14ac:dyDescent="0.3">
      <c r="A1047">
        <v>73.849999999999994</v>
      </c>
      <c r="B1047">
        <v>99.8</v>
      </c>
    </row>
    <row r="1048" spans="1:2" x14ac:dyDescent="0.3">
      <c r="A1048">
        <v>84.55</v>
      </c>
      <c r="B1048">
        <v>113.05</v>
      </c>
    </row>
    <row r="1049" spans="1:2" x14ac:dyDescent="0.3">
      <c r="A1049">
        <v>24.75</v>
      </c>
      <c r="B1049">
        <v>19.95</v>
      </c>
    </row>
    <row r="1050" spans="1:2" x14ac:dyDescent="0.3">
      <c r="A1050">
        <v>85.8</v>
      </c>
      <c r="B1050">
        <v>74.150000000000006</v>
      </c>
    </row>
    <row r="1051" spans="1:2" x14ac:dyDescent="0.3">
      <c r="A1051">
        <v>24.45</v>
      </c>
      <c r="B1051">
        <v>92</v>
      </c>
    </row>
    <row r="1052" spans="1:2" x14ac:dyDescent="0.3">
      <c r="A1052">
        <v>105.7</v>
      </c>
      <c r="B1052">
        <v>73.849999999999994</v>
      </c>
    </row>
    <row r="1053" spans="1:2" x14ac:dyDescent="0.3">
      <c r="A1053">
        <v>24.25</v>
      </c>
      <c r="B1053">
        <v>24.45</v>
      </c>
    </row>
    <row r="1054" spans="1:2" x14ac:dyDescent="0.3">
      <c r="A1054">
        <v>76.5</v>
      </c>
      <c r="B1054">
        <v>24.8</v>
      </c>
    </row>
    <row r="1055" spans="1:2" x14ac:dyDescent="0.3">
      <c r="A1055">
        <v>93.5</v>
      </c>
      <c r="B1055">
        <v>64.849999999999994</v>
      </c>
    </row>
    <row r="1056" spans="1:2" x14ac:dyDescent="0.3">
      <c r="A1056">
        <v>101.5</v>
      </c>
      <c r="B1056">
        <v>20.75</v>
      </c>
    </row>
    <row r="1057" spans="1:2" x14ac:dyDescent="0.3">
      <c r="A1057">
        <v>74.900000000000006</v>
      </c>
      <c r="B1057">
        <v>68.95</v>
      </c>
    </row>
    <row r="1058" spans="1:2" x14ac:dyDescent="0.3">
      <c r="A1058">
        <v>69.599999999999994</v>
      </c>
      <c r="B1058">
        <v>109.4</v>
      </c>
    </row>
    <row r="1059" spans="1:2" x14ac:dyDescent="0.3">
      <c r="A1059">
        <v>24.05</v>
      </c>
      <c r="B1059">
        <v>49</v>
      </c>
    </row>
    <row r="1060" spans="1:2" x14ac:dyDescent="0.3">
      <c r="A1060">
        <v>50.55</v>
      </c>
      <c r="B1060">
        <v>50.25</v>
      </c>
    </row>
    <row r="1061" spans="1:2" x14ac:dyDescent="0.3">
      <c r="A1061">
        <v>100.55</v>
      </c>
      <c r="B1061">
        <v>19.899999999999999</v>
      </c>
    </row>
    <row r="1062" spans="1:2" x14ac:dyDescent="0.3">
      <c r="A1062">
        <v>20.5</v>
      </c>
      <c r="B1062">
        <v>97.8</v>
      </c>
    </row>
    <row r="1063" spans="1:2" x14ac:dyDescent="0.3">
      <c r="A1063">
        <v>74.8</v>
      </c>
      <c r="B1063">
        <v>100.3</v>
      </c>
    </row>
    <row r="1064" spans="1:2" x14ac:dyDescent="0.3">
      <c r="A1064">
        <v>24.45</v>
      </c>
      <c r="B1064">
        <v>55.8</v>
      </c>
    </row>
    <row r="1065" spans="1:2" x14ac:dyDescent="0.3">
      <c r="A1065">
        <v>71</v>
      </c>
      <c r="B1065">
        <v>111.15</v>
      </c>
    </row>
    <row r="1066" spans="1:2" x14ac:dyDescent="0.3">
      <c r="A1066">
        <v>40.299999999999997</v>
      </c>
      <c r="B1066">
        <v>98.55</v>
      </c>
    </row>
    <row r="1067" spans="1:2" x14ac:dyDescent="0.3">
      <c r="A1067">
        <v>50.6</v>
      </c>
      <c r="B1067">
        <v>50.05</v>
      </c>
    </row>
    <row r="1068" spans="1:2" x14ac:dyDescent="0.3">
      <c r="A1068">
        <v>84.85</v>
      </c>
      <c r="B1068">
        <v>20.85</v>
      </c>
    </row>
    <row r="1069" spans="1:2" x14ac:dyDescent="0.3">
      <c r="A1069">
        <v>65.7</v>
      </c>
      <c r="B1069">
        <v>19.5</v>
      </c>
    </row>
    <row r="1070" spans="1:2" x14ac:dyDescent="0.3">
      <c r="A1070">
        <v>70.5</v>
      </c>
      <c r="B1070">
        <v>19.350000000000001</v>
      </c>
    </row>
    <row r="1071" spans="1:2" x14ac:dyDescent="0.3">
      <c r="A1071">
        <v>94.85</v>
      </c>
      <c r="B1071">
        <v>69.5</v>
      </c>
    </row>
    <row r="1072" spans="1:2" x14ac:dyDescent="0.3">
      <c r="A1072">
        <v>19.75</v>
      </c>
      <c r="B1072">
        <v>48.8</v>
      </c>
    </row>
    <row r="1073" spans="1:2" x14ac:dyDescent="0.3">
      <c r="A1073">
        <v>65.45</v>
      </c>
      <c r="B1073">
        <v>94.5</v>
      </c>
    </row>
    <row r="1074" spans="1:2" x14ac:dyDescent="0.3">
      <c r="A1074">
        <v>98.7</v>
      </c>
      <c r="B1074">
        <v>20.65</v>
      </c>
    </row>
    <row r="1075" spans="1:2" x14ac:dyDescent="0.3">
      <c r="A1075">
        <v>67.5</v>
      </c>
      <c r="B1075">
        <v>106.05</v>
      </c>
    </row>
    <row r="1076" spans="1:2" x14ac:dyDescent="0.3">
      <c r="A1076">
        <v>69.599999999999994</v>
      </c>
      <c r="B1076">
        <v>108.3</v>
      </c>
    </row>
    <row r="1077" spans="1:2" x14ac:dyDescent="0.3">
      <c r="A1077">
        <v>84.35</v>
      </c>
      <c r="B1077">
        <v>99.65</v>
      </c>
    </row>
    <row r="1078" spans="1:2" x14ac:dyDescent="0.3">
      <c r="A1078">
        <v>100.2</v>
      </c>
      <c r="B1078">
        <v>95.9</v>
      </c>
    </row>
    <row r="1079" spans="1:2" x14ac:dyDescent="0.3">
      <c r="A1079">
        <v>78.05</v>
      </c>
      <c r="B1079">
        <v>20</v>
      </c>
    </row>
    <row r="1080" spans="1:2" x14ac:dyDescent="0.3">
      <c r="A1080">
        <v>73.599999999999994</v>
      </c>
      <c r="B1080">
        <v>64.95</v>
      </c>
    </row>
    <row r="1081" spans="1:2" x14ac:dyDescent="0.3">
      <c r="A1081">
        <v>74.75</v>
      </c>
      <c r="B1081">
        <v>74.599999999999994</v>
      </c>
    </row>
    <row r="1082" spans="1:2" x14ac:dyDescent="0.3">
      <c r="A1082">
        <v>20.2</v>
      </c>
      <c r="B1082">
        <v>49.2</v>
      </c>
    </row>
    <row r="1083" spans="1:2" x14ac:dyDescent="0.3">
      <c r="A1083">
        <v>93.55</v>
      </c>
      <c r="B1083">
        <v>73.75</v>
      </c>
    </row>
    <row r="1084" spans="1:2" x14ac:dyDescent="0.3">
      <c r="A1084">
        <v>25.05</v>
      </c>
      <c r="B1084">
        <v>92.3</v>
      </c>
    </row>
    <row r="1085" spans="1:2" x14ac:dyDescent="0.3">
      <c r="A1085">
        <v>95.55</v>
      </c>
      <c r="B1085">
        <v>19.2</v>
      </c>
    </row>
    <row r="1086" spans="1:2" x14ac:dyDescent="0.3">
      <c r="A1086">
        <v>39.299999999999997</v>
      </c>
      <c r="B1086">
        <v>88.65</v>
      </c>
    </row>
    <row r="1087" spans="1:2" x14ac:dyDescent="0.3">
      <c r="A1087">
        <v>20.25</v>
      </c>
      <c r="B1087">
        <v>95.95</v>
      </c>
    </row>
    <row r="1088" spans="1:2" x14ac:dyDescent="0.3">
      <c r="A1088">
        <v>23.9</v>
      </c>
      <c r="B1088">
        <v>105.4</v>
      </c>
    </row>
    <row r="1089" spans="1:2" x14ac:dyDescent="0.3">
      <c r="A1089">
        <v>85.45</v>
      </c>
      <c r="B1089">
        <v>20.25</v>
      </c>
    </row>
    <row r="1090" spans="1:2" x14ac:dyDescent="0.3">
      <c r="A1090">
        <v>99.9</v>
      </c>
      <c r="B1090">
        <v>49.05</v>
      </c>
    </row>
    <row r="1091" spans="1:2" x14ac:dyDescent="0.3">
      <c r="A1091">
        <v>84.8</v>
      </c>
      <c r="B1091">
        <v>35.549999999999997</v>
      </c>
    </row>
    <row r="1092" spans="1:2" x14ac:dyDescent="0.3">
      <c r="A1092">
        <v>75.2</v>
      </c>
      <c r="B1092">
        <v>65.099999999999994</v>
      </c>
    </row>
    <row r="1093" spans="1:2" x14ac:dyDescent="0.3">
      <c r="A1093">
        <v>49.35</v>
      </c>
      <c r="B1093">
        <v>96.85</v>
      </c>
    </row>
    <row r="1094" spans="1:2" x14ac:dyDescent="0.3">
      <c r="A1094">
        <v>74.900000000000006</v>
      </c>
      <c r="B1094">
        <v>69.75</v>
      </c>
    </row>
    <row r="1095" spans="1:2" x14ac:dyDescent="0.3">
      <c r="A1095">
        <v>101.25</v>
      </c>
      <c r="B1095">
        <v>99.2</v>
      </c>
    </row>
    <row r="1096" spans="1:2" x14ac:dyDescent="0.3">
      <c r="A1096">
        <v>18.95</v>
      </c>
      <c r="B1096">
        <v>106.8</v>
      </c>
    </row>
    <row r="1097" spans="1:2" x14ac:dyDescent="0.3">
      <c r="A1097">
        <v>28.6</v>
      </c>
      <c r="B1097">
        <v>51.25</v>
      </c>
    </row>
    <row r="1098" spans="1:2" x14ac:dyDescent="0.3">
      <c r="A1098">
        <v>24.35</v>
      </c>
      <c r="B1098">
        <v>57.75</v>
      </c>
    </row>
    <row r="1099" spans="1:2" x14ac:dyDescent="0.3">
      <c r="A1099">
        <v>98.65</v>
      </c>
      <c r="B1099">
        <v>70.849999999999994</v>
      </c>
    </row>
    <row r="1100" spans="1:2" x14ac:dyDescent="0.3">
      <c r="A1100">
        <v>79.900000000000006</v>
      </c>
      <c r="B1100">
        <v>19.55</v>
      </c>
    </row>
    <row r="1101" spans="1:2" x14ac:dyDescent="0.3">
      <c r="A1101">
        <v>103.3</v>
      </c>
      <c r="B1101">
        <v>79.5</v>
      </c>
    </row>
    <row r="1102" spans="1:2" x14ac:dyDescent="0.3">
      <c r="A1102">
        <v>96.2</v>
      </c>
      <c r="B1102">
        <v>98.15</v>
      </c>
    </row>
    <row r="1103" spans="1:2" x14ac:dyDescent="0.3">
      <c r="A1103">
        <v>104.15</v>
      </c>
      <c r="B1103">
        <v>20.25</v>
      </c>
    </row>
    <row r="1104" spans="1:2" x14ac:dyDescent="0.3">
      <c r="A1104">
        <v>102.95</v>
      </c>
      <c r="B1104">
        <v>79.150000000000006</v>
      </c>
    </row>
    <row r="1105" spans="1:2" x14ac:dyDescent="0.3">
      <c r="A1105">
        <v>90.6</v>
      </c>
      <c r="B1105">
        <v>94.25</v>
      </c>
    </row>
    <row r="1106" spans="1:2" x14ac:dyDescent="0.3">
      <c r="A1106">
        <v>50.8</v>
      </c>
      <c r="B1106">
        <v>40.200000000000003</v>
      </c>
    </row>
    <row r="1107" spans="1:2" x14ac:dyDescent="0.3">
      <c r="A1107">
        <v>90.05</v>
      </c>
      <c r="B1107">
        <v>19.95</v>
      </c>
    </row>
    <row r="1108" spans="1:2" x14ac:dyDescent="0.3">
      <c r="A1108">
        <v>75.849999999999994</v>
      </c>
      <c r="B1108">
        <v>55.35</v>
      </c>
    </row>
    <row r="1109" spans="1:2" x14ac:dyDescent="0.3">
      <c r="A1109">
        <v>68.5</v>
      </c>
      <c r="B1109">
        <v>102.15</v>
      </c>
    </row>
    <row r="1110" spans="1:2" x14ac:dyDescent="0.3">
      <c r="A1110">
        <v>73.5</v>
      </c>
      <c r="B1110">
        <v>71.099999999999994</v>
      </c>
    </row>
    <row r="1111" spans="1:2" x14ac:dyDescent="0.3">
      <c r="A1111">
        <v>69.95</v>
      </c>
      <c r="B1111">
        <v>54.1</v>
      </c>
    </row>
    <row r="1112" spans="1:2" x14ac:dyDescent="0.3">
      <c r="A1112">
        <v>70.05</v>
      </c>
      <c r="B1112">
        <v>19.649999999999999</v>
      </c>
    </row>
    <row r="1113" spans="1:2" x14ac:dyDescent="0.3">
      <c r="A1113">
        <v>94</v>
      </c>
      <c r="B1113">
        <v>88.45</v>
      </c>
    </row>
    <row r="1114" spans="1:2" x14ac:dyDescent="0.3">
      <c r="A1114">
        <v>61.15</v>
      </c>
      <c r="B1114">
        <v>80.400000000000006</v>
      </c>
    </row>
    <row r="1115" spans="1:2" x14ac:dyDescent="0.3">
      <c r="A1115">
        <v>84.45</v>
      </c>
      <c r="B1115">
        <v>19.25</v>
      </c>
    </row>
    <row r="1116" spans="1:2" x14ac:dyDescent="0.3">
      <c r="A1116">
        <v>75.3</v>
      </c>
      <c r="B1116">
        <v>84.8</v>
      </c>
    </row>
    <row r="1117" spans="1:2" x14ac:dyDescent="0.3">
      <c r="A1117">
        <v>109.55</v>
      </c>
      <c r="B1117">
        <v>19.5</v>
      </c>
    </row>
    <row r="1118" spans="1:2" x14ac:dyDescent="0.3">
      <c r="A1118">
        <v>19.600000000000001</v>
      </c>
      <c r="B1118">
        <v>68.599999999999994</v>
      </c>
    </row>
    <row r="1119" spans="1:2" x14ac:dyDescent="0.3">
      <c r="A1119">
        <v>66.400000000000006</v>
      </c>
      <c r="B1119">
        <v>92.6</v>
      </c>
    </row>
    <row r="1120" spans="1:2" x14ac:dyDescent="0.3">
      <c r="A1120">
        <v>100.05</v>
      </c>
      <c r="B1120">
        <v>100.55</v>
      </c>
    </row>
    <row r="1121" spans="1:2" x14ac:dyDescent="0.3">
      <c r="A1121">
        <v>102</v>
      </c>
      <c r="B1121">
        <v>20.55</v>
      </c>
    </row>
    <row r="1122" spans="1:2" x14ac:dyDescent="0.3">
      <c r="A1122">
        <v>90.2</v>
      </c>
      <c r="B1122">
        <v>19.600000000000001</v>
      </c>
    </row>
    <row r="1123" spans="1:2" x14ac:dyDescent="0.3">
      <c r="A1123">
        <v>25.15</v>
      </c>
      <c r="B1123">
        <v>67.45</v>
      </c>
    </row>
    <row r="1124" spans="1:2" x14ac:dyDescent="0.3">
      <c r="A1124">
        <v>79.849999999999994</v>
      </c>
      <c r="B1124">
        <v>43.55</v>
      </c>
    </row>
    <row r="1125" spans="1:2" x14ac:dyDescent="0.3">
      <c r="A1125">
        <v>49.6</v>
      </c>
      <c r="B1125">
        <v>109.85</v>
      </c>
    </row>
    <row r="1126" spans="1:2" x14ac:dyDescent="0.3">
      <c r="A1126">
        <v>105.95</v>
      </c>
      <c r="B1126">
        <v>20.65</v>
      </c>
    </row>
    <row r="1127" spans="1:2" x14ac:dyDescent="0.3">
      <c r="A1127">
        <v>91.85</v>
      </c>
      <c r="B1127">
        <v>95.4</v>
      </c>
    </row>
    <row r="1128" spans="1:2" x14ac:dyDescent="0.3">
      <c r="A1128">
        <v>40.1</v>
      </c>
      <c r="B1128">
        <v>21</v>
      </c>
    </row>
    <row r="1129" spans="1:2" x14ac:dyDescent="0.3">
      <c r="A1129">
        <v>73.900000000000006</v>
      </c>
      <c r="B1129">
        <v>56.2</v>
      </c>
    </row>
    <row r="1130" spans="1:2" x14ac:dyDescent="0.3">
      <c r="A1130">
        <v>89.8</v>
      </c>
      <c r="B1130">
        <v>18.399999999999999</v>
      </c>
    </row>
    <row r="1131" spans="1:2" x14ac:dyDescent="0.3">
      <c r="A1131">
        <v>72.25</v>
      </c>
      <c r="B1131">
        <v>25.75</v>
      </c>
    </row>
    <row r="1132" spans="1:2" x14ac:dyDescent="0.3">
      <c r="A1132">
        <v>96.55</v>
      </c>
      <c r="B1132">
        <v>19.600000000000001</v>
      </c>
    </row>
    <row r="1133" spans="1:2" x14ac:dyDescent="0.3">
      <c r="A1133">
        <v>40.1</v>
      </c>
      <c r="B1133">
        <v>19.8</v>
      </c>
    </row>
    <row r="1134" spans="1:2" x14ac:dyDescent="0.3">
      <c r="A1134">
        <v>101.25</v>
      </c>
      <c r="B1134">
        <v>64.2</v>
      </c>
    </row>
    <row r="1135" spans="1:2" x14ac:dyDescent="0.3">
      <c r="A1135">
        <v>79.55</v>
      </c>
      <c r="B1135">
        <v>75.75</v>
      </c>
    </row>
    <row r="1136" spans="1:2" x14ac:dyDescent="0.3">
      <c r="A1136">
        <v>84.05</v>
      </c>
      <c r="B1136">
        <v>78.95</v>
      </c>
    </row>
    <row r="1137" spans="1:2" x14ac:dyDescent="0.3">
      <c r="A1137">
        <v>89.1</v>
      </c>
      <c r="B1137">
        <v>50.3</v>
      </c>
    </row>
    <row r="1138" spans="1:2" x14ac:dyDescent="0.3">
      <c r="A1138">
        <v>94.4</v>
      </c>
      <c r="B1138">
        <v>80.3</v>
      </c>
    </row>
    <row r="1139" spans="1:2" x14ac:dyDescent="0.3">
      <c r="A1139">
        <v>78.25</v>
      </c>
      <c r="B1139">
        <v>19.850000000000001</v>
      </c>
    </row>
    <row r="1140" spans="1:2" x14ac:dyDescent="0.3">
      <c r="A1140">
        <v>44.15</v>
      </c>
      <c r="B1140">
        <v>21.1</v>
      </c>
    </row>
    <row r="1141" spans="1:2" x14ac:dyDescent="0.3">
      <c r="A1141">
        <v>75.75</v>
      </c>
      <c r="B1141">
        <v>50</v>
      </c>
    </row>
    <row r="1142" spans="1:2" x14ac:dyDescent="0.3">
      <c r="A1142">
        <v>19.100000000000001</v>
      </c>
      <c r="B1142">
        <v>104.75</v>
      </c>
    </row>
    <row r="1143" spans="1:2" x14ac:dyDescent="0.3">
      <c r="A1143">
        <v>80.3</v>
      </c>
      <c r="B1143">
        <v>19.850000000000001</v>
      </c>
    </row>
    <row r="1144" spans="1:2" x14ac:dyDescent="0.3">
      <c r="A1144">
        <v>74.900000000000006</v>
      </c>
      <c r="B1144">
        <v>85.9</v>
      </c>
    </row>
    <row r="1145" spans="1:2" x14ac:dyDescent="0.3">
      <c r="A1145">
        <v>80.849999999999994</v>
      </c>
      <c r="B1145">
        <v>80.8</v>
      </c>
    </row>
    <row r="1146" spans="1:2" x14ac:dyDescent="0.3">
      <c r="A1146">
        <v>24.75</v>
      </c>
      <c r="B1146">
        <v>25.25</v>
      </c>
    </row>
    <row r="1147" spans="1:2" x14ac:dyDescent="0.3">
      <c r="A1147">
        <v>90.85</v>
      </c>
      <c r="B1147">
        <v>80.55</v>
      </c>
    </row>
    <row r="1148" spans="1:2" x14ac:dyDescent="0.3">
      <c r="A1148">
        <v>79.7</v>
      </c>
      <c r="B1148">
        <v>81.5</v>
      </c>
    </row>
    <row r="1149" spans="1:2" x14ac:dyDescent="0.3">
      <c r="A1149">
        <v>57.55</v>
      </c>
      <c r="B1149">
        <v>20.9</v>
      </c>
    </row>
    <row r="1150" spans="1:2" x14ac:dyDescent="0.3">
      <c r="A1150">
        <v>86.5</v>
      </c>
      <c r="B1150">
        <v>67.25</v>
      </c>
    </row>
    <row r="1151" spans="1:2" x14ac:dyDescent="0.3">
      <c r="A1151">
        <v>103.95</v>
      </c>
      <c r="B1151">
        <v>20.350000000000001</v>
      </c>
    </row>
    <row r="1152" spans="1:2" x14ac:dyDescent="0.3">
      <c r="A1152">
        <v>25.1</v>
      </c>
      <c r="B1152">
        <v>45.05</v>
      </c>
    </row>
    <row r="1153" spans="1:2" x14ac:dyDescent="0.3">
      <c r="A1153">
        <v>48.95</v>
      </c>
      <c r="B1153">
        <v>34.65</v>
      </c>
    </row>
    <row r="1154" spans="1:2" x14ac:dyDescent="0.3">
      <c r="A1154">
        <v>83.55</v>
      </c>
      <c r="B1154">
        <v>69.349999999999994</v>
      </c>
    </row>
    <row r="1155" spans="1:2" x14ac:dyDescent="0.3">
      <c r="A1155">
        <v>89.15</v>
      </c>
      <c r="B1155">
        <v>81.55</v>
      </c>
    </row>
    <row r="1156" spans="1:2" x14ac:dyDescent="0.3">
      <c r="A1156">
        <v>70.45</v>
      </c>
      <c r="B1156">
        <v>75.400000000000006</v>
      </c>
    </row>
    <row r="1157" spans="1:2" x14ac:dyDescent="0.3">
      <c r="A1157">
        <v>60.3</v>
      </c>
      <c r="B1157">
        <v>67.8</v>
      </c>
    </row>
    <row r="1158" spans="1:2" x14ac:dyDescent="0.3">
      <c r="A1158">
        <v>24.75</v>
      </c>
      <c r="B1158">
        <v>111.4</v>
      </c>
    </row>
    <row r="1159" spans="1:2" x14ac:dyDescent="0.3">
      <c r="A1159">
        <v>103.3</v>
      </c>
      <c r="B1159">
        <v>46.3</v>
      </c>
    </row>
    <row r="1160" spans="1:2" x14ac:dyDescent="0.3">
      <c r="A1160">
        <v>78.5</v>
      </c>
      <c r="B1160">
        <v>20.399999999999999</v>
      </c>
    </row>
    <row r="1161" spans="1:2" x14ac:dyDescent="0.3">
      <c r="A1161">
        <v>19.850000000000001</v>
      </c>
      <c r="B1161">
        <v>20.05</v>
      </c>
    </row>
    <row r="1162" spans="1:2" x14ac:dyDescent="0.3">
      <c r="A1162">
        <v>79.900000000000006</v>
      </c>
      <c r="B1162">
        <v>96.1</v>
      </c>
    </row>
    <row r="1163" spans="1:2" x14ac:dyDescent="0.3">
      <c r="A1163">
        <v>99.7</v>
      </c>
      <c r="B1163">
        <v>19.649999999999999</v>
      </c>
    </row>
    <row r="1164" spans="1:2" x14ac:dyDescent="0.3">
      <c r="A1164">
        <v>58.6</v>
      </c>
      <c r="B1164">
        <v>60.65</v>
      </c>
    </row>
    <row r="1165" spans="1:2" x14ac:dyDescent="0.3">
      <c r="A1165">
        <v>98.5</v>
      </c>
      <c r="B1165">
        <v>71.7</v>
      </c>
    </row>
    <row r="1166" spans="1:2" x14ac:dyDescent="0.3">
      <c r="A1166">
        <v>50.45</v>
      </c>
      <c r="B1166">
        <v>36</v>
      </c>
    </row>
    <row r="1167" spans="1:2" x14ac:dyDescent="0.3">
      <c r="A1167">
        <v>94.65</v>
      </c>
      <c r="B1167">
        <v>65.2</v>
      </c>
    </row>
    <row r="1168" spans="1:2" x14ac:dyDescent="0.3">
      <c r="A1168">
        <v>100.25</v>
      </c>
      <c r="B1168">
        <v>48.95</v>
      </c>
    </row>
    <row r="1169" spans="1:2" x14ac:dyDescent="0.3">
      <c r="A1169">
        <v>88.45</v>
      </c>
      <c r="B1169">
        <v>53.5</v>
      </c>
    </row>
    <row r="1170" spans="1:2" x14ac:dyDescent="0.3">
      <c r="A1170">
        <v>69.849999999999994</v>
      </c>
      <c r="B1170">
        <v>80.45</v>
      </c>
    </row>
    <row r="1171" spans="1:2" x14ac:dyDescent="0.3">
      <c r="A1171">
        <v>81.7</v>
      </c>
      <c r="B1171">
        <v>109.05</v>
      </c>
    </row>
    <row r="1172" spans="1:2" x14ac:dyDescent="0.3">
      <c r="A1172">
        <v>79.900000000000006</v>
      </c>
      <c r="B1172">
        <v>26.3</v>
      </c>
    </row>
    <row r="1173" spans="1:2" x14ac:dyDescent="0.3">
      <c r="A1173">
        <v>25.4</v>
      </c>
      <c r="B1173">
        <v>106.8</v>
      </c>
    </row>
    <row r="1174" spans="1:2" x14ac:dyDescent="0.3">
      <c r="A1174">
        <v>83.75</v>
      </c>
      <c r="B1174">
        <v>64.95</v>
      </c>
    </row>
    <row r="1175" spans="1:2" x14ac:dyDescent="0.3">
      <c r="A1175">
        <v>20.9</v>
      </c>
      <c r="B1175">
        <v>19.350000000000001</v>
      </c>
    </row>
    <row r="1176" spans="1:2" x14ac:dyDescent="0.3">
      <c r="A1176">
        <v>69.400000000000006</v>
      </c>
      <c r="B1176">
        <v>21.1</v>
      </c>
    </row>
    <row r="1177" spans="1:2" x14ac:dyDescent="0.3">
      <c r="A1177">
        <v>74.900000000000006</v>
      </c>
      <c r="B1177">
        <v>18.850000000000001</v>
      </c>
    </row>
    <row r="1178" spans="1:2" x14ac:dyDescent="0.3">
      <c r="A1178">
        <v>74.150000000000006</v>
      </c>
      <c r="B1178">
        <v>26</v>
      </c>
    </row>
    <row r="1179" spans="1:2" x14ac:dyDescent="0.3">
      <c r="A1179">
        <v>70.099999999999994</v>
      </c>
      <c r="B1179">
        <v>70.349999999999994</v>
      </c>
    </row>
    <row r="1180" spans="1:2" x14ac:dyDescent="0.3">
      <c r="A1180">
        <v>78.3</v>
      </c>
      <c r="B1180">
        <v>96.9</v>
      </c>
    </row>
    <row r="1181" spans="1:2" x14ac:dyDescent="0.3">
      <c r="A1181">
        <v>96.8</v>
      </c>
      <c r="B1181">
        <v>19.55</v>
      </c>
    </row>
    <row r="1182" spans="1:2" x14ac:dyDescent="0.3">
      <c r="A1182">
        <v>94.4</v>
      </c>
      <c r="B1182">
        <v>80.400000000000006</v>
      </c>
    </row>
    <row r="1183" spans="1:2" x14ac:dyDescent="0.3">
      <c r="A1183">
        <v>84.3</v>
      </c>
      <c r="B1183">
        <v>94.65</v>
      </c>
    </row>
    <row r="1184" spans="1:2" x14ac:dyDescent="0.3">
      <c r="A1184">
        <v>92.45</v>
      </c>
      <c r="B1184">
        <v>95.75</v>
      </c>
    </row>
    <row r="1185" spans="1:2" x14ac:dyDescent="0.3">
      <c r="A1185">
        <v>99.55</v>
      </c>
      <c r="B1185">
        <v>19.55</v>
      </c>
    </row>
    <row r="1186" spans="1:2" x14ac:dyDescent="0.3">
      <c r="A1186">
        <v>81.25</v>
      </c>
      <c r="B1186">
        <v>104.1</v>
      </c>
    </row>
    <row r="1187" spans="1:2" x14ac:dyDescent="0.3">
      <c r="A1187">
        <v>19.95</v>
      </c>
      <c r="B1187">
        <v>20.100000000000001</v>
      </c>
    </row>
    <row r="1188" spans="1:2" x14ac:dyDescent="0.3">
      <c r="A1188">
        <v>99.25</v>
      </c>
      <c r="B1188">
        <v>111.55</v>
      </c>
    </row>
    <row r="1189" spans="1:2" x14ac:dyDescent="0.3">
      <c r="A1189">
        <v>80.45</v>
      </c>
      <c r="B1189">
        <v>60.5</v>
      </c>
    </row>
    <row r="1190" spans="1:2" x14ac:dyDescent="0.3">
      <c r="A1190">
        <v>79.349999999999994</v>
      </c>
      <c r="B1190">
        <v>90.95</v>
      </c>
    </row>
    <row r="1191" spans="1:2" x14ac:dyDescent="0.3">
      <c r="A1191">
        <v>79.75</v>
      </c>
      <c r="B1191">
        <v>19.7</v>
      </c>
    </row>
    <row r="1192" spans="1:2" x14ac:dyDescent="0.3">
      <c r="A1192">
        <v>100.05</v>
      </c>
      <c r="B1192">
        <v>50.95</v>
      </c>
    </row>
    <row r="1193" spans="1:2" x14ac:dyDescent="0.3">
      <c r="A1193">
        <v>69.349999999999994</v>
      </c>
      <c r="B1193">
        <v>20.05</v>
      </c>
    </row>
    <row r="1194" spans="1:2" x14ac:dyDescent="0.3">
      <c r="A1194">
        <v>85.8</v>
      </c>
      <c r="B1194">
        <v>19.399999999999999</v>
      </c>
    </row>
    <row r="1195" spans="1:2" x14ac:dyDescent="0.3">
      <c r="A1195">
        <v>79.7</v>
      </c>
      <c r="B1195">
        <v>59.45</v>
      </c>
    </row>
    <row r="1196" spans="1:2" x14ac:dyDescent="0.3">
      <c r="A1196">
        <v>50.55</v>
      </c>
      <c r="B1196">
        <v>81.5</v>
      </c>
    </row>
    <row r="1197" spans="1:2" x14ac:dyDescent="0.3">
      <c r="A1197">
        <v>80.55</v>
      </c>
      <c r="B1197">
        <v>29.05</v>
      </c>
    </row>
    <row r="1198" spans="1:2" x14ac:dyDescent="0.3">
      <c r="A1198">
        <v>84.5</v>
      </c>
      <c r="B1198">
        <v>70.599999999999994</v>
      </c>
    </row>
    <row r="1199" spans="1:2" x14ac:dyDescent="0.3">
      <c r="A1199">
        <v>84.3</v>
      </c>
      <c r="B1199">
        <v>97.2</v>
      </c>
    </row>
    <row r="1200" spans="1:2" x14ac:dyDescent="0.3">
      <c r="A1200">
        <v>67.75</v>
      </c>
      <c r="B1200">
        <v>59.2</v>
      </c>
    </row>
    <row r="1201" spans="1:2" x14ac:dyDescent="0.3">
      <c r="A1201">
        <v>85.25</v>
      </c>
      <c r="B1201">
        <v>75.900000000000006</v>
      </c>
    </row>
    <row r="1202" spans="1:2" x14ac:dyDescent="0.3">
      <c r="A1202">
        <v>80.05</v>
      </c>
      <c r="B1202">
        <v>90.05</v>
      </c>
    </row>
    <row r="1203" spans="1:2" x14ac:dyDescent="0.3">
      <c r="A1203">
        <v>20</v>
      </c>
      <c r="B1203">
        <v>70.95</v>
      </c>
    </row>
    <row r="1204" spans="1:2" x14ac:dyDescent="0.3">
      <c r="A1204">
        <v>48.8</v>
      </c>
      <c r="B1204">
        <v>102.6</v>
      </c>
    </row>
    <row r="1205" spans="1:2" x14ac:dyDescent="0.3">
      <c r="A1205">
        <v>85.05</v>
      </c>
      <c r="B1205">
        <v>43.8</v>
      </c>
    </row>
    <row r="1206" spans="1:2" x14ac:dyDescent="0.3">
      <c r="A1206">
        <v>102.8</v>
      </c>
      <c r="B1206">
        <v>59</v>
      </c>
    </row>
    <row r="1207" spans="1:2" x14ac:dyDescent="0.3">
      <c r="A1207">
        <v>99.95</v>
      </c>
      <c r="B1207">
        <v>69.95</v>
      </c>
    </row>
    <row r="1208" spans="1:2" x14ac:dyDescent="0.3">
      <c r="A1208">
        <v>117.8</v>
      </c>
      <c r="B1208">
        <v>24.35</v>
      </c>
    </row>
    <row r="1209" spans="1:2" x14ac:dyDescent="0.3">
      <c r="A1209">
        <v>79.5</v>
      </c>
      <c r="B1209">
        <v>29.45</v>
      </c>
    </row>
    <row r="1210" spans="1:2" x14ac:dyDescent="0.3">
      <c r="A1210">
        <v>79.650000000000006</v>
      </c>
      <c r="B1210">
        <v>84.4</v>
      </c>
    </row>
    <row r="1211" spans="1:2" x14ac:dyDescent="0.3">
      <c r="A1211">
        <v>94.7</v>
      </c>
      <c r="B1211">
        <v>20.65</v>
      </c>
    </row>
    <row r="1212" spans="1:2" x14ac:dyDescent="0.3">
      <c r="A1212">
        <v>92.5</v>
      </c>
      <c r="B1212">
        <v>87.1</v>
      </c>
    </row>
    <row r="1213" spans="1:2" x14ac:dyDescent="0.3">
      <c r="A1213">
        <v>19.45</v>
      </c>
      <c r="B1213">
        <v>19.850000000000001</v>
      </c>
    </row>
    <row r="1214" spans="1:2" x14ac:dyDescent="0.3">
      <c r="A1214">
        <v>75.55</v>
      </c>
      <c r="B1214">
        <v>90.35</v>
      </c>
    </row>
    <row r="1215" spans="1:2" x14ac:dyDescent="0.3">
      <c r="A1215">
        <v>70</v>
      </c>
      <c r="B1215">
        <v>65.5</v>
      </c>
    </row>
    <row r="1216" spans="1:2" x14ac:dyDescent="0.3">
      <c r="A1216">
        <v>74.8</v>
      </c>
      <c r="B1216">
        <v>80.95</v>
      </c>
    </row>
    <row r="1217" spans="1:2" x14ac:dyDescent="0.3">
      <c r="A1217">
        <v>104.4</v>
      </c>
      <c r="B1217">
        <v>56.15</v>
      </c>
    </row>
    <row r="1218" spans="1:2" x14ac:dyDescent="0.3">
      <c r="A1218">
        <v>86.2</v>
      </c>
      <c r="B1218">
        <v>34.4</v>
      </c>
    </row>
    <row r="1219" spans="1:2" x14ac:dyDescent="0.3">
      <c r="A1219">
        <v>51.2</v>
      </c>
      <c r="B1219">
        <v>20.75</v>
      </c>
    </row>
    <row r="1220" spans="1:2" x14ac:dyDescent="0.3">
      <c r="A1220">
        <v>19.5</v>
      </c>
      <c r="B1220">
        <v>18.8</v>
      </c>
    </row>
    <row r="1221" spans="1:2" x14ac:dyDescent="0.3">
      <c r="A1221">
        <v>74.900000000000006</v>
      </c>
      <c r="B1221">
        <v>90.8</v>
      </c>
    </row>
    <row r="1222" spans="1:2" x14ac:dyDescent="0.3">
      <c r="A1222">
        <v>74.900000000000006</v>
      </c>
      <c r="B1222">
        <v>25.6</v>
      </c>
    </row>
    <row r="1223" spans="1:2" x14ac:dyDescent="0.3">
      <c r="A1223">
        <v>100.25</v>
      </c>
      <c r="B1223">
        <v>70.8</v>
      </c>
    </row>
    <row r="1224" spans="1:2" x14ac:dyDescent="0.3">
      <c r="A1224">
        <v>102.8</v>
      </c>
      <c r="B1224">
        <v>25.4</v>
      </c>
    </row>
    <row r="1225" spans="1:2" x14ac:dyDescent="0.3">
      <c r="A1225">
        <v>100</v>
      </c>
      <c r="B1225">
        <v>108.8</v>
      </c>
    </row>
    <row r="1226" spans="1:2" x14ac:dyDescent="0.3">
      <c r="A1226">
        <v>99.85</v>
      </c>
      <c r="B1226">
        <v>76.849999999999994</v>
      </c>
    </row>
    <row r="1227" spans="1:2" x14ac:dyDescent="0.3">
      <c r="A1227">
        <v>94.2</v>
      </c>
      <c r="B1227">
        <v>20.25</v>
      </c>
    </row>
    <row r="1228" spans="1:2" x14ac:dyDescent="0.3">
      <c r="A1228">
        <v>83.85</v>
      </c>
      <c r="B1228">
        <v>24.8</v>
      </c>
    </row>
    <row r="1229" spans="1:2" x14ac:dyDescent="0.3">
      <c r="A1229">
        <v>88.3</v>
      </c>
      <c r="B1229">
        <v>115.65</v>
      </c>
    </row>
    <row r="1230" spans="1:2" x14ac:dyDescent="0.3">
      <c r="A1230">
        <v>104.05</v>
      </c>
      <c r="B1230">
        <v>74.599999999999994</v>
      </c>
    </row>
    <row r="1231" spans="1:2" x14ac:dyDescent="0.3">
      <c r="A1231">
        <v>94.7</v>
      </c>
      <c r="B1231">
        <v>103.15</v>
      </c>
    </row>
    <row r="1232" spans="1:2" x14ac:dyDescent="0.3">
      <c r="A1232">
        <v>100.65</v>
      </c>
      <c r="B1232">
        <v>72.099999999999994</v>
      </c>
    </row>
    <row r="1233" spans="1:2" x14ac:dyDescent="0.3">
      <c r="A1233">
        <v>80.55</v>
      </c>
      <c r="B1233">
        <v>25.1</v>
      </c>
    </row>
    <row r="1234" spans="1:2" x14ac:dyDescent="0.3">
      <c r="A1234">
        <v>78.849999999999994</v>
      </c>
      <c r="B1234">
        <v>80.150000000000006</v>
      </c>
    </row>
    <row r="1235" spans="1:2" x14ac:dyDescent="0.3">
      <c r="A1235">
        <v>44.45</v>
      </c>
      <c r="B1235">
        <v>25.4</v>
      </c>
    </row>
    <row r="1236" spans="1:2" x14ac:dyDescent="0.3">
      <c r="A1236">
        <v>84.9</v>
      </c>
      <c r="B1236">
        <v>105.4</v>
      </c>
    </row>
    <row r="1237" spans="1:2" x14ac:dyDescent="0.3">
      <c r="A1237">
        <v>20.25</v>
      </c>
      <c r="B1237">
        <v>45.75</v>
      </c>
    </row>
    <row r="1238" spans="1:2" x14ac:dyDescent="0.3">
      <c r="A1238">
        <v>74.349999999999994</v>
      </c>
      <c r="B1238">
        <v>24.45</v>
      </c>
    </row>
    <row r="1239" spans="1:2" x14ac:dyDescent="0.3">
      <c r="A1239">
        <v>62.05</v>
      </c>
      <c r="B1239">
        <v>25</v>
      </c>
    </row>
    <row r="1240" spans="1:2" x14ac:dyDescent="0.3">
      <c r="A1240">
        <v>80</v>
      </c>
      <c r="B1240">
        <v>85.25</v>
      </c>
    </row>
    <row r="1241" spans="1:2" x14ac:dyDescent="0.3">
      <c r="A1241">
        <v>104.1</v>
      </c>
      <c r="B1241">
        <v>19.600000000000001</v>
      </c>
    </row>
    <row r="1242" spans="1:2" x14ac:dyDescent="0.3">
      <c r="A1242">
        <v>39.1</v>
      </c>
      <c r="B1242">
        <v>50.15</v>
      </c>
    </row>
    <row r="1243" spans="1:2" x14ac:dyDescent="0.3">
      <c r="A1243">
        <v>76.5</v>
      </c>
      <c r="B1243">
        <v>70.55</v>
      </c>
    </row>
    <row r="1244" spans="1:2" x14ac:dyDescent="0.3">
      <c r="A1244">
        <v>49.2</v>
      </c>
      <c r="B1244">
        <v>26.4</v>
      </c>
    </row>
    <row r="1245" spans="1:2" x14ac:dyDescent="0.3">
      <c r="A1245">
        <v>23.15</v>
      </c>
      <c r="B1245">
        <v>20.149999999999999</v>
      </c>
    </row>
    <row r="1246" spans="1:2" x14ac:dyDescent="0.3">
      <c r="A1246">
        <v>80.849999999999994</v>
      </c>
      <c r="B1246">
        <v>58.85</v>
      </c>
    </row>
    <row r="1247" spans="1:2" x14ac:dyDescent="0.3">
      <c r="A1247">
        <v>60.1</v>
      </c>
      <c r="B1247">
        <v>97.55</v>
      </c>
    </row>
    <row r="1248" spans="1:2" x14ac:dyDescent="0.3">
      <c r="A1248">
        <v>78.95</v>
      </c>
      <c r="B1248">
        <v>19.649999999999999</v>
      </c>
    </row>
    <row r="1249" spans="1:2" x14ac:dyDescent="0.3">
      <c r="A1249">
        <v>45.15</v>
      </c>
      <c r="B1249">
        <v>25.25</v>
      </c>
    </row>
    <row r="1250" spans="1:2" x14ac:dyDescent="0.3">
      <c r="A1250">
        <v>79.400000000000006</v>
      </c>
      <c r="B1250">
        <v>114.45</v>
      </c>
    </row>
    <row r="1251" spans="1:2" x14ac:dyDescent="0.3">
      <c r="A1251">
        <v>53.95</v>
      </c>
      <c r="B1251">
        <v>70.7</v>
      </c>
    </row>
    <row r="1252" spans="1:2" x14ac:dyDescent="0.3">
      <c r="A1252">
        <v>99.3</v>
      </c>
      <c r="B1252">
        <v>75.55</v>
      </c>
    </row>
    <row r="1253" spans="1:2" x14ac:dyDescent="0.3">
      <c r="A1253">
        <v>80.650000000000006</v>
      </c>
      <c r="B1253">
        <v>84.8</v>
      </c>
    </row>
    <row r="1254" spans="1:2" x14ac:dyDescent="0.3">
      <c r="A1254">
        <v>71.099999999999994</v>
      </c>
      <c r="B1254">
        <v>20.65</v>
      </c>
    </row>
    <row r="1255" spans="1:2" x14ac:dyDescent="0.3">
      <c r="A1255">
        <v>106.25</v>
      </c>
      <c r="B1255">
        <v>20.45</v>
      </c>
    </row>
    <row r="1256" spans="1:2" x14ac:dyDescent="0.3">
      <c r="A1256">
        <v>20.8</v>
      </c>
      <c r="B1256">
        <v>35.65</v>
      </c>
    </row>
    <row r="1257" spans="1:2" x14ac:dyDescent="0.3">
      <c r="A1257">
        <v>94</v>
      </c>
      <c r="B1257">
        <v>90.45</v>
      </c>
    </row>
    <row r="1258" spans="1:2" x14ac:dyDescent="0.3">
      <c r="A1258">
        <v>89.85</v>
      </c>
      <c r="B1258">
        <v>97.65</v>
      </c>
    </row>
    <row r="1259" spans="1:2" x14ac:dyDescent="0.3">
      <c r="A1259">
        <v>46</v>
      </c>
      <c r="B1259">
        <v>73.849999999999994</v>
      </c>
    </row>
    <row r="1260" spans="1:2" x14ac:dyDescent="0.3">
      <c r="A1260">
        <v>66.25</v>
      </c>
      <c r="B1260">
        <v>69.099999999999994</v>
      </c>
    </row>
    <row r="1261" spans="1:2" x14ac:dyDescent="0.3">
      <c r="A1261">
        <v>90</v>
      </c>
      <c r="B1261">
        <v>82.75</v>
      </c>
    </row>
    <row r="1262" spans="1:2" x14ac:dyDescent="0.3">
      <c r="A1262">
        <v>70.45</v>
      </c>
      <c r="B1262">
        <v>24.4</v>
      </c>
    </row>
    <row r="1263" spans="1:2" x14ac:dyDescent="0.3">
      <c r="A1263">
        <v>19.75</v>
      </c>
      <c r="B1263">
        <v>55.25</v>
      </c>
    </row>
    <row r="1264" spans="1:2" x14ac:dyDescent="0.3">
      <c r="A1264">
        <v>53.95</v>
      </c>
      <c r="B1264">
        <v>61.35</v>
      </c>
    </row>
    <row r="1265" spans="1:2" x14ac:dyDescent="0.3">
      <c r="A1265">
        <v>105.5</v>
      </c>
      <c r="B1265">
        <v>76.75</v>
      </c>
    </row>
    <row r="1266" spans="1:2" x14ac:dyDescent="0.3">
      <c r="A1266">
        <v>81</v>
      </c>
      <c r="B1266">
        <v>19.399999999999999</v>
      </c>
    </row>
    <row r="1267" spans="1:2" x14ac:dyDescent="0.3">
      <c r="A1267">
        <v>69.8</v>
      </c>
      <c r="B1267">
        <v>54.75</v>
      </c>
    </row>
    <row r="1268" spans="1:2" x14ac:dyDescent="0.3">
      <c r="A1268">
        <v>73.75</v>
      </c>
      <c r="B1268">
        <v>19.7</v>
      </c>
    </row>
    <row r="1269" spans="1:2" x14ac:dyDescent="0.3">
      <c r="A1269">
        <v>54.55</v>
      </c>
      <c r="B1269">
        <v>19.899999999999999</v>
      </c>
    </row>
    <row r="1270" spans="1:2" x14ac:dyDescent="0.3">
      <c r="A1270">
        <v>76.25</v>
      </c>
      <c r="B1270">
        <v>107.95</v>
      </c>
    </row>
    <row r="1271" spans="1:2" x14ac:dyDescent="0.3">
      <c r="A1271">
        <v>93.9</v>
      </c>
      <c r="B1271">
        <v>83.8</v>
      </c>
    </row>
    <row r="1272" spans="1:2" x14ac:dyDescent="0.3">
      <c r="A1272">
        <v>70.400000000000006</v>
      </c>
      <c r="B1272">
        <v>56.4</v>
      </c>
    </row>
    <row r="1273" spans="1:2" x14ac:dyDescent="0.3">
      <c r="A1273">
        <v>91.15</v>
      </c>
      <c r="B1273">
        <v>20.100000000000001</v>
      </c>
    </row>
    <row r="1274" spans="1:2" x14ac:dyDescent="0.3">
      <c r="A1274">
        <v>70.95</v>
      </c>
      <c r="B1274">
        <v>94.9</v>
      </c>
    </row>
    <row r="1275" spans="1:2" x14ac:dyDescent="0.3">
      <c r="A1275">
        <v>99.5</v>
      </c>
      <c r="B1275">
        <v>94.2</v>
      </c>
    </row>
    <row r="1276" spans="1:2" x14ac:dyDescent="0.3">
      <c r="A1276">
        <v>83.9</v>
      </c>
      <c r="B1276">
        <v>49.9</v>
      </c>
    </row>
    <row r="1277" spans="1:2" x14ac:dyDescent="0.3">
      <c r="A1277">
        <v>117.45</v>
      </c>
      <c r="B1277">
        <v>71.05</v>
      </c>
    </row>
    <row r="1278" spans="1:2" x14ac:dyDescent="0.3">
      <c r="A1278">
        <v>104.4</v>
      </c>
      <c r="B1278">
        <v>81.650000000000006</v>
      </c>
    </row>
    <row r="1279" spans="1:2" x14ac:dyDescent="0.3">
      <c r="A1279">
        <v>29.4</v>
      </c>
      <c r="B1279">
        <v>89.45</v>
      </c>
    </row>
    <row r="1280" spans="1:2" x14ac:dyDescent="0.3">
      <c r="A1280">
        <v>44.65</v>
      </c>
      <c r="B1280">
        <v>99</v>
      </c>
    </row>
    <row r="1281" spans="1:2" x14ac:dyDescent="0.3">
      <c r="A1281">
        <v>25.25</v>
      </c>
      <c r="B1281">
        <v>19.05</v>
      </c>
    </row>
    <row r="1282" spans="1:2" x14ac:dyDescent="0.3">
      <c r="A1282">
        <v>84.05</v>
      </c>
      <c r="B1282">
        <v>114.45</v>
      </c>
    </row>
    <row r="1283" spans="1:2" x14ac:dyDescent="0.3">
      <c r="A1283">
        <v>85.7</v>
      </c>
      <c r="B1283">
        <v>44.25</v>
      </c>
    </row>
    <row r="1284" spans="1:2" x14ac:dyDescent="0.3">
      <c r="A1284">
        <v>74.7</v>
      </c>
      <c r="B1284">
        <v>90.55</v>
      </c>
    </row>
    <row r="1285" spans="1:2" x14ac:dyDescent="0.3">
      <c r="A1285">
        <v>90.8</v>
      </c>
      <c r="B1285">
        <v>20.399999999999999</v>
      </c>
    </row>
    <row r="1286" spans="1:2" x14ac:dyDescent="0.3">
      <c r="A1286">
        <v>106.15</v>
      </c>
      <c r="B1286">
        <v>71.400000000000006</v>
      </c>
    </row>
    <row r="1287" spans="1:2" x14ac:dyDescent="0.3">
      <c r="A1287">
        <v>85.35</v>
      </c>
      <c r="B1287">
        <v>24.85</v>
      </c>
    </row>
    <row r="1288" spans="1:2" x14ac:dyDescent="0.3">
      <c r="A1288">
        <v>90.85</v>
      </c>
      <c r="B1288">
        <v>104.45</v>
      </c>
    </row>
    <row r="1289" spans="1:2" x14ac:dyDescent="0.3">
      <c r="A1289">
        <v>35.75</v>
      </c>
      <c r="B1289">
        <v>19.8</v>
      </c>
    </row>
    <row r="1290" spans="1:2" x14ac:dyDescent="0.3">
      <c r="A1290">
        <v>46</v>
      </c>
      <c r="B1290">
        <v>116.45</v>
      </c>
    </row>
    <row r="1291" spans="1:2" x14ac:dyDescent="0.3">
      <c r="A1291">
        <v>89.4</v>
      </c>
      <c r="B1291">
        <v>20.05</v>
      </c>
    </row>
    <row r="1292" spans="1:2" x14ac:dyDescent="0.3">
      <c r="A1292">
        <v>19.8</v>
      </c>
      <c r="B1292">
        <v>110.75</v>
      </c>
    </row>
    <row r="1293" spans="1:2" x14ac:dyDescent="0.3">
      <c r="A1293">
        <v>50.9</v>
      </c>
      <c r="B1293">
        <v>89.7</v>
      </c>
    </row>
    <row r="1294" spans="1:2" x14ac:dyDescent="0.3">
      <c r="A1294">
        <v>81</v>
      </c>
      <c r="B1294">
        <v>48.7</v>
      </c>
    </row>
    <row r="1295" spans="1:2" x14ac:dyDescent="0.3">
      <c r="A1295">
        <v>98.35</v>
      </c>
      <c r="B1295">
        <v>96.6</v>
      </c>
    </row>
    <row r="1296" spans="1:2" x14ac:dyDescent="0.3">
      <c r="A1296">
        <v>51</v>
      </c>
      <c r="B1296">
        <v>74.3</v>
      </c>
    </row>
    <row r="1297" spans="1:2" x14ac:dyDescent="0.3">
      <c r="A1297">
        <v>91.65</v>
      </c>
      <c r="B1297">
        <v>54.3</v>
      </c>
    </row>
    <row r="1298" spans="1:2" x14ac:dyDescent="0.3">
      <c r="A1298">
        <v>90.85</v>
      </c>
      <c r="B1298">
        <v>74.849999999999994</v>
      </c>
    </row>
    <row r="1299" spans="1:2" x14ac:dyDescent="0.3">
      <c r="A1299">
        <v>69.400000000000006</v>
      </c>
      <c r="B1299">
        <v>79.95</v>
      </c>
    </row>
    <row r="1300" spans="1:2" x14ac:dyDescent="0.3">
      <c r="A1300">
        <v>94.45</v>
      </c>
      <c r="B1300">
        <v>20.05</v>
      </c>
    </row>
    <row r="1301" spans="1:2" x14ac:dyDescent="0.3">
      <c r="A1301">
        <v>20.149999999999999</v>
      </c>
      <c r="B1301">
        <v>19.399999999999999</v>
      </c>
    </row>
    <row r="1302" spans="1:2" x14ac:dyDescent="0.3">
      <c r="A1302">
        <v>95.7</v>
      </c>
      <c r="B1302">
        <v>54.9</v>
      </c>
    </row>
    <row r="1303" spans="1:2" x14ac:dyDescent="0.3">
      <c r="A1303">
        <v>74.95</v>
      </c>
      <c r="B1303">
        <v>24.45</v>
      </c>
    </row>
    <row r="1304" spans="1:2" x14ac:dyDescent="0.3">
      <c r="A1304">
        <v>47.95</v>
      </c>
      <c r="B1304">
        <v>89.65</v>
      </c>
    </row>
    <row r="1305" spans="1:2" x14ac:dyDescent="0.3">
      <c r="A1305">
        <v>63.6</v>
      </c>
      <c r="B1305">
        <v>45.4</v>
      </c>
    </row>
    <row r="1306" spans="1:2" x14ac:dyDescent="0.3">
      <c r="A1306">
        <v>36.85</v>
      </c>
      <c r="B1306">
        <v>75.7</v>
      </c>
    </row>
    <row r="1307" spans="1:2" x14ac:dyDescent="0.3">
      <c r="A1307">
        <v>44.1</v>
      </c>
      <c r="B1307">
        <v>110.65</v>
      </c>
    </row>
    <row r="1308" spans="1:2" x14ac:dyDescent="0.3">
      <c r="A1308">
        <v>50.75</v>
      </c>
      <c r="B1308">
        <v>20.55</v>
      </c>
    </row>
    <row r="1309" spans="1:2" x14ac:dyDescent="0.3">
      <c r="A1309">
        <v>104.4</v>
      </c>
      <c r="B1309">
        <v>115.15</v>
      </c>
    </row>
    <row r="1310" spans="1:2" x14ac:dyDescent="0.3">
      <c r="A1310">
        <v>39.299999999999997</v>
      </c>
      <c r="B1310">
        <v>58.55</v>
      </c>
    </row>
    <row r="1311" spans="1:2" x14ac:dyDescent="0.3">
      <c r="A1311">
        <v>106.45</v>
      </c>
      <c r="B1311">
        <v>93.25</v>
      </c>
    </row>
    <row r="1312" spans="1:2" x14ac:dyDescent="0.3">
      <c r="A1312">
        <v>96.05</v>
      </c>
      <c r="B1312">
        <v>19.350000000000001</v>
      </c>
    </row>
    <row r="1313" spans="1:2" x14ac:dyDescent="0.3">
      <c r="A1313">
        <v>75.099999999999994</v>
      </c>
      <c r="B1313">
        <v>48.75</v>
      </c>
    </row>
    <row r="1314" spans="1:2" x14ac:dyDescent="0.3">
      <c r="A1314">
        <v>44.7</v>
      </c>
      <c r="B1314">
        <v>109.05</v>
      </c>
    </row>
    <row r="1315" spans="1:2" x14ac:dyDescent="0.3">
      <c r="A1315">
        <v>55</v>
      </c>
      <c r="B1315">
        <v>25</v>
      </c>
    </row>
    <row r="1316" spans="1:2" x14ac:dyDescent="0.3">
      <c r="A1316">
        <v>74.349999999999994</v>
      </c>
      <c r="B1316">
        <v>54.9</v>
      </c>
    </row>
    <row r="1317" spans="1:2" x14ac:dyDescent="0.3">
      <c r="A1317">
        <v>104.7</v>
      </c>
      <c r="B1317">
        <v>24.75</v>
      </c>
    </row>
    <row r="1318" spans="1:2" x14ac:dyDescent="0.3">
      <c r="A1318">
        <v>55.7</v>
      </c>
      <c r="B1318">
        <v>91.15</v>
      </c>
    </row>
    <row r="1319" spans="1:2" x14ac:dyDescent="0.3">
      <c r="A1319">
        <v>19.850000000000001</v>
      </c>
      <c r="B1319">
        <v>104.35</v>
      </c>
    </row>
    <row r="1320" spans="1:2" x14ac:dyDescent="0.3">
      <c r="A1320">
        <v>70.3</v>
      </c>
      <c r="B1320">
        <v>66.05</v>
      </c>
    </row>
    <row r="1321" spans="1:2" x14ac:dyDescent="0.3">
      <c r="A1321">
        <v>85.55</v>
      </c>
      <c r="B1321">
        <v>92.2</v>
      </c>
    </row>
    <row r="1322" spans="1:2" x14ac:dyDescent="0.3">
      <c r="A1322">
        <v>94.5</v>
      </c>
      <c r="B1322">
        <v>105.2</v>
      </c>
    </row>
    <row r="1323" spans="1:2" x14ac:dyDescent="0.3">
      <c r="A1323">
        <v>85.35</v>
      </c>
      <c r="B1323">
        <v>19.600000000000001</v>
      </c>
    </row>
    <row r="1324" spans="1:2" x14ac:dyDescent="0.3">
      <c r="A1324">
        <v>79.650000000000006</v>
      </c>
      <c r="B1324">
        <v>30.4</v>
      </c>
    </row>
    <row r="1325" spans="1:2" x14ac:dyDescent="0.3">
      <c r="A1325">
        <v>79.599999999999994</v>
      </c>
      <c r="B1325">
        <v>61.5</v>
      </c>
    </row>
    <row r="1326" spans="1:2" x14ac:dyDescent="0.3">
      <c r="A1326">
        <v>90.6</v>
      </c>
      <c r="B1326">
        <v>69.400000000000006</v>
      </c>
    </row>
    <row r="1327" spans="1:2" x14ac:dyDescent="0.3">
      <c r="A1327">
        <v>20.2</v>
      </c>
      <c r="B1327">
        <v>24.75</v>
      </c>
    </row>
    <row r="1328" spans="1:2" x14ac:dyDescent="0.3">
      <c r="A1328">
        <v>106.05</v>
      </c>
      <c r="B1328">
        <v>91.05</v>
      </c>
    </row>
    <row r="1329" spans="1:2" x14ac:dyDescent="0.3">
      <c r="A1329">
        <v>99.15</v>
      </c>
      <c r="B1329">
        <v>73.650000000000006</v>
      </c>
    </row>
    <row r="1330" spans="1:2" x14ac:dyDescent="0.3">
      <c r="A1330">
        <v>55.9</v>
      </c>
      <c r="B1330">
        <v>19.399999999999999</v>
      </c>
    </row>
    <row r="1331" spans="1:2" x14ac:dyDescent="0.3">
      <c r="A1331">
        <v>82.35</v>
      </c>
      <c r="B1331">
        <v>26.2</v>
      </c>
    </row>
    <row r="1332" spans="1:2" x14ac:dyDescent="0.3">
      <c r="A1332">
        <v>40.4</v>
      </c>
      <c r="B1332">
        <v>43.85</v>
      </c>
    </row>
    <row r="1333" spans="1:2" x14ac:dyDescent="0.3">
      <c r="A1333">
        <v>75.349999999999994</v>
      </c>
      <c r="B1333">
        <v>69.7</v>
      </c>
    </row>
    <row r="1334" spans="1:2" x14ac:dyDescent="0.3">
      <c r="A1334">
        <v>85.15</v>
      </c>
      <c r="B1334">
        <v>38.549999999999997</v>
      </c>
    </row>
    <row r="1335" spans="1:2" x14ac:dyDescent="0.3">
      <c r="A1335">
        <v>93.8</v>
      </c>
      <c r="B1335">
        <v>53.1</v>
      </c>
    </row>
    <row r="1336" spans="1:2" x14ac:dyDescent="0.3">
      <c r="A1336">
        <v>20.399999999999999</v>
      </c>
      <c r="B1336">
        <v>20.65</v>
      </c>
    </row>
    <row r="1337" spans="1:2" x14ac:dyDescent="0.3">
      <c r="A1337">
        <v>94.7</v>
      </c>
      <c r="B1337">
        <v>64.45</v>
      </c>
    </row>
    <row r="1338" spans="1:2" x14ac:dyDescent="0.3">
      <c r="A1338">
        <v>30.5</v>
      </c>
      <c r="B1338">
        <v>25.1</v>
      </c>
    </row>
    <row r="1339" spans="1:2" x14ac:dyDescent="0.3">
      <c r="A1339">
        <v>77</v>
      </c>
      <c r="B1339">
        <v>95.15</v>
      </c>
    </row>
    <row r="1340" spans="1:2" x14ac:dyDescent="0.3">
      <c r="A1340">
        <v>20.100000000000001</v>
      </c>
      <c r="B1340">
        <v>79.349999999999994</v>
      </c>
    </row>
    <row r="1341" spans="1:2" x14ac:dyDescent="0.3">
      <c r="A1341">
        <v>75.3</v>
      </c>
      <c r="B1341">
        <v>96.65</v>
      </c>
    </row>
    <row r="1342" spans="1:2" x14ac:dyDescent="0.3">
      <c r="A1342">
        <v>99.2</v>
      </c>
      <c r="B1342">
        <v>75.5</v>
      </c>
    </row>
    <row r="1343" spans="1:2" x14ac:dyDescent="0.3">
      <c r="A1343">
        <v>85.5</v>
      </c>
      <c r="B1343">
        <v>19.7</v>
      </c>
    </row>
    <row r="1344" spans="1:2" x14ac:dyDescent="0.3">
      <c r="A1344">
        <v>20.05</v>
      </c>
      <c r="B1344">
        <v>20.5</v>
      </c>
    </row>
    <row r="1345" spans="1:2" x14ac:dyDescent="0.3">
      <c r="A1345">
        <v>70.400000000000006</v>
      </c>
      <c r="B1345">
        <v>19.2</v>
      </c>
    </row>
    <row r="1346" spans="1:2" x14ac:dyDescent="0.3">
      <c r="A1346">
        <v>49.75</v>
      </c>
      <c r="B1346">
        <v>98.35</v>
      </c>
    </row>
    <row r="1347" spans="1:2" x14ac:dyDescent="0.3">
      <c r="A1347">
        <v>75.3</v>
      </c>
      <c r="B1347">
        <v>74.349999999999994</v>
      </c>
    </row>
    <row r="1348" spans="1:2" x14ac:dyDescent="0.3">
      <c r="A1348">
        <v>94</v>
      </c>
      <c r="B1348">
        <v>51.35</v>
      </c>
    </row>
    <row r="1349" spans="1:2" x14ac:dyDescent="0.3">
      <c r="A1349">
        <v>118.35</v>
      </c>
      <c r="B1349">
        <v>45.65</v>
      </c>
    </row>
    <row r="1350" spans="1:2" x14ac:dyDescent="0.3">
      <c r="A1350">
        <v>30.45</v>
      </c>
      <c r="B1350">
        <v>20.3</v>
      </c>
    </row>
    <row r="1351" spans="1:2" x14ac:dyDescent="0.3">
      <c r="A1351">
        <v>96.1</v>
      </c>
      <c r="B1351">
        <v>54.2</v>
      </c>
    </row>
    <row r="1352" spans="1:2" x14ac:dyDescent="0.3">
      <c r="A1352">
        <v>104.25</v>
      </c>
      <c r="B1352">
        <v>90.65</v>
      </c>
    </row>
    <row r="1353" spans="1:2" x14ac:dyDescent="0.3">
      <c r="A1353">
        <v>80.2</v>
      </c>
      <c r="B1353">
        <v>50.9</v>
      </c>
    </row>
    <row r="1354" spans="1:2" x14ac:dyDescent="0.3">
      <c r="A1354">
        <v>104.2</v>
      </c>
      <c r="B1354">
        <v>25.05</v>
      </c>
    </row>
    <row r="1355" spans="1:2" x14ac:dyDescent="0.3">
      <c r="A1355">
        <v>69.650000000000006</v>
      </c>
      <c r="B1355">
        <v>74.849999999999994</v>
      </c>
    </row>
    <row r="1356" spans="1:2" x14ac:dyDescent="0.3">
      <c r="A1356">
        <v>80.8</v>
      </c>
      <c r="B1356">
        <v>20.5</v>
      </c>
    </row>
    <row r="1357" spans="1:2" x14ac:dyDescent="0.3">
      <c r="A1357">
        <v>80.3</v>
      </c>
      <c r="B1357">
        <v>63.55</v>
      </c>
    </row>
    <row r="1358" spans="1:2" x14ac:dyDescent="0.3">
      <c r="A1358">
        <v>84.1</v>
      </c>
      <c r="B1358">
        <v>47.95</v>
      </c>
    </row>
    <row r="1359" spans="1:2" x14ac:dyDescent="0.3">
      <c r="A1359">
        <v>69.349999999999994</v>
      </c>
      <c r="B1359">
        <v>45</v>
      </c>
    </row>
    <row r="1360" spans="1:2" x14ac:dyDescent="0.3">
      <c r="A1360">
        <v>79.599999999999994</v>
      </c>
      <c r="B1360">
        <v>90.05</v>
      </c>
    </row>
    <row r="1361" spans="1:2" x14ac:dyDescent="0.3">
      <c r="A1361">
        <v>36.450000000000003</v>
      </c>
      <c r="B1361">
        <v>25.3</v>
      </c>
    </row>
    <row r="1362" spans="1:2" x14ac:dyDescent="0.3">
      <c r="A1362">
        <v>89.4</v>
      </c>
      <c r="B1362">
        <v>24.3</v>
      </c>
    </row>
    <row r="1363" spans="1:2" x14ac:dyDescent="0.3">
      <c r="A1363">
        <v>80.349999999999994</v>
      </c>
      <c r="B1363">
        <v>75.95</v>
      </c>
    </row>
    <row r="1364" spans="1:2" x14ac:dyDescent="0.3">
      <c r="A1364">
        <v>40.65</v>
      </c>
      <c r="B1364">
        <v>19.7</v>
      </c>
    </row>
    <row r="1365" spans="1:2" x14ac:dyDescent="0.3">
      <c r="A1365">
        <v>60.45</v>
      </c>
      <c r="B1365">
        <v>66.400000000000006</v>
      </c>
    </row>
    <row r="1366" spans="1:2" x14ac:dyDescent="0.3">
      <c r="A1366">
        <v>84.9</v>
      </c>
      <c r="B1366">
        <v>35.75</v>
      </c>
    </row>
    <row r="1367" spans="1:2" x14ac:dyDescent="0.3">
      <c r="A1367">
        <v>73.55</v>
      </c>
      <c r="B1367">
        <v>18.8</v>
      </c>
    </row>
    <row r="1368" spans="1:2" x14ac:dyDescent="0.3">
      <c r="A1368">
        <v>20.149999999999999</v>
      </c>
      <c r="B1368">
        <v>19.399999999999999</v>
      </c>
    </row>
    <row r="1369" spans="1:2" x14ac:dyDescent="0.3">
      <c r="A1369">
        <v>34.700000000000003</v>
      </c>
      <c r="B1369">
        <v>19.3</v>
      </c>
    </row>
    <row r="1370" spans="1:2" x14ac:dyDescent="0.3">
      <c r="A1370">
        <v>107.55</v>
      </c>
      <c r="B1370">
        <v>67.45</v>
      </c>
    </row>
    <row r="1371" spans="1:2" x14ac:dyDescent="0.3">
      <c r="A1371">
        <v>98.75</v>
      </c>
      <c r="B1371">
        <v>20.100000000000001</v>
      </c>
    </row>
    <row r="1372" spans="1:2" x14ac:dyDescent="0.3">
      <c r="A1372">
        <v>101.15</v>
      </c>
      <c r="B1372">
        <v>58.9</v>
      </c>
    </row>
    <row r="1373" spans="1:2" x14ac:dyDescent="0.3">
      <c r="A1373">
        <v>88.7</v>
      </c>
      <c r="B1373">
        <v>19.45</v>
      </c>
    </row>
    <row r="1374" spans="1:2" x14ac:dyDescent="0.3">
      <c r="A1374">
        <v>79.75</v>
      </c>
      <c r="B1374">
        <v>50.5</v>
      </c>
    </row>
    <row r="1375" spans="1:2" x14ac:dyDescent="0.3">
      <c r="A1375">
        <v>94.55</v>
      </c>
      <c r="B1375">
        <v>25.1</v>
      </c>
    </row>
    <row r="1376" spans="1:2" x14ac:dyDescent="0.3">
      <c r="A1376">
        <v>69.05</v>
      </c>
      <c r="B1376">
        <v>60.7</v>
      </c>
    </row>
    <row r="1377" spans="1:2" x14ac:dyDescent="0.3">
      <c r="A1377">
        <v>96.25</v>
      </c>
      <c r="B1377">
        <v>99</v>
      </c>
    </row>
    <row r="1378" spans="1:2" x14ac:dyDescent="0.3">
      <c r="A1378">
        <v>101.1</v>
      </c>
      <c r="B1378">
        <v>104.4</v>
      </c>
    </row>
    <row r="1379" spans="1:2" x14ac:dyDescent="0.3">
      <c r="A1379">
        <v>104.7</v>
      </c>
      <c r="B1379">
        <v>44.05</v>
      </c>
    </row>
    <row r="1380" spans="1:2" x14ac:dyDescent="0.3">
      <c r="A1380">
        <v>55.25</v>
      </c>
      <c r="B1380">
        <v>24.1</v>
      </c>
    </row>
    <row r="1381" spans="1:2" x14ac:dyDescent="0.3">
      <c r="A1381">
        <v>90.1</v>
      </c>
      <c r="B1381">
        <v>45.55</v>
      </c>
    </row>
    <row r="1382" spans="1:2" x14ac:dyDescent="0.3">
      <c r="A1382">
        <v>53.75</v>
      </c>
      <c r="B1382">
        <v>93.8</v>
      </c>
    </row>
    <row r="1383" spans="1:2" x14ac:dyDescent="0.3">
      <c r="A1383">
        <v>89.3</v>
      </c>
      <c r="B1383">
        <v>19.7</v>
      </c>
    </row>
    <row r="1384" spans="1:2" x14ac:dyDescent="0.3">
      <c r="A1384">
        <v>95.2</v>
      </c>
      <c r="B1384">
        <v>70.650000000000006</v>
      </c>
    </row>
    <row r="1385" spans="1:2" x14ac:dyDescent="0.3">
      <c r="A1385">
        <v>45.7</v>
      </c>
      <c r="B1385">
        <v>86.45</v>
      </c>
    </row>
    <row r="1386" spans="1:2" x14ac:dyDescent="0.3">
      <c r="A1386">
        <v>74.5</v>
      </c>
      <c r="B1386">
        <v>114.1</v>
      </c>
    </row>
    <row r="1387" spans="1:2" x14ac:dyDescent="0.3">
      <c r="A1387">
        <v>79.650000000000006</v>
      </c>
      <c r="B1387">
        <v>95.2</v>
      </c>
    </row>
    <row r="1388" spans="1:2" x14ac:dyDescent="0.3">
      <c r="A1388">
        <v>101.3</v>
      </c>
      <c r="B1388">
        <v>88.55</v>
      </c>
    </row>
    <row r="1389" spans="1:2" x14ac:dyDescent="0.3">
      <c r="A1389">
        <v>80.05</v>
      </c>
      <c r="B1389">
        <v>20.75</v>
      </c>
    </row>
    <row r="1390" spans="1:2" x14ac:dyDescent="0.3">
      <c r="A1390">
        <v>89.2</v>
      </c>
      <c r="B1390">
        <v>44.65</v>
      </c>
    </row>
    <row r="1391" spans="1:2" x14ac:dyDescent="0.3">
      <c r="A1391">
        <v>83.65</v>
      </c>
      <c r="B1391">
        <v>60.2</v>
      </c>
    </row>
    <row r="1392" spans="1:2" x14ac:dyDescent="0.3">
      <c r="A1392">
        <v>19.5</v>
      </c>
      <c r="B1392">
        <v>55.45</v>
      </c>
    </row>
    <row r="1393" spans="1:2" x14ac:dyDescent="0.3">
      <c r="A1393">
        <v>51.25</v>
      </c>
      <c r="B1393">
        <v>70.3</v>
      </c>
    </row>
    <row r="1394" spans="1:2" x14ac:dyDescent="0.3">
      <c r="A1394">
        <v>45.6</v>
      </c>
      <c r="B1394">
        <v>60.4</v>
      </c>
    </row>
    <row r="1395" spans="1:2" x14ac:dyDescent="0.3">
      <c r="A1395">
        <v>49.65</v>
      </c>
      <c r="B1395">
        <v>55.8</v>
      </c>
    </row>
    <row r="1396" spans="1:2" x14ac:dyDescent="0.3">
      <c r="A1396">
        <v>20</v>
      </c>
      <c r="B1396">
        <v>31.1</v>
      </c>
    </row>
    <row r="1397" spans="1:2" x14ac:dyDescent="0.3">
      <c r="A1397">
        <v>34</v>
      </c>
      <c r="B1397">
        <v>50.95</v>
      </c>
    </row>
    <row r="1398" spans="1:2" x14ac:dyDescent="0.3">
      <c r="A1398">
        <v>92.5</v>
      </c>
      <c r="B1398">
        <v>69.099999999999994</v>
      </c>
    </row>
    <row r="1399" spans="1:2" x14ac:dyDescent="0.3">
      <c r="A1399">
        <v>88.35</v>
      </c>
      <c r="B1399">
        <v>43.95</v>
      </c>
    </row>
    <row r="1400" spans="1:2" x14ac:dyDescent="0.3">
      <c r="A1400">
        <v>107.95</v>
      </c>
      <c r="B1400">
        <v>86.5</v>
      </c>
    </row>
    <row r="1401" spans="1:2" x14ac:dyDescent="0.3">
      <c r="A1401">
        <v>74.45</v>
      </c>
      <c r="B1401">
        <v>69.95</v>
      </c>
    </row>
    <row r="1402" spans="1:2" x14ac:dyDescent="0.3">
      <c r="A1402">
        <v>64.75</v>
      </c>
      <c r="B1402">
        <v>90.95</v>
      </c>
    </row>
    <row r="1403" spans="1:2" x14ac:dyDescent="0.3">
      <c r="A1403">
        <v>89.8</v>
      </c>
      <c r="B1403">
        <v>19.899999999999999</v>
      </c>
    </row>
    <row r="1404" spans="1:2" x14ac:dyDescent="0.3">
      <c r="A1404">
        <v>95.5</v>
      </c>
      <c r="B1404">
        <v>20.149999999999999</v>
      </c>
    </row>
    <row r="1405" spans="1:2" x14ac:dyDescent="0.3">
      <c r="A1405">
        <v>29.65</v>
      </c>
      <c r="B1405">
        <v>90.6</v>
      </c>
    </row>
    <row r="1406" spans="1:2" x14ac:dyDescent="0.3">
      <c r="A1406">
        <v>84.5</v>
      </c>
      <c r="B1406">
        <v>92</v>
      </c>
    </row>
    <row r="1407" spans="1:2" x14ac:dyDescent="0.3">
      <c r="A1407">
        <v>90.7</v>
      </c>
      <c r="B1407">
        <v>24.85</v>
      </c>
    </row>
    <row r="1408" spans="1:2" x14ac:dyDescent="0.3">
      <c r="A1408">
        <v>70.3</v>
      </c>
      <c r="B1408">
        <v>36</v>
      </c>
    </row>
    <row r="1409" spans="1:2" x14ac:dyDescent="0.3">
      <c r="A1409">
        <v>103.95</v>
      </c>
      <c r="B1409">
        <v>78.5</v>
      </c>
    </row>
    <row r="1410" spans="1:2" x14ac:dyDescent="0.3">
      <c r="A1410">
        <v>74.75</v>
      </c>
      <c r="B1410">
        <v>19.95</v>
      </c>
    </row>
    <row r="1411" spans="1:2" x14ac:dyDescent="0.3">
      <c r="A1411">
        <v>50.8</v>
      </c>
      <c r="B1411">
        <v>20.65</v>
      </c>
    </row>
    <row r="1412" spans="1:2" x14ac:dyDescent="0.3">
      <c r="A1412">
        <v>80.25</v>
      </c>
      <c r="B1412">
        <v>30.5</v>
      </c>
    </row>
    <row r="1413" spans="1:2" x14ac:dyDescent="0.3">
      <c r="A1413">
        <v>78.900000000000006</v>
      </c>
      <c r="B1413">
        <v>106.1</v>
      </c>
    </row>
    <row r="1414" spans="1:2" x14ac:dyDescent="0.3">
      <c r="A1414">
        <v>84.75</v>
      </c>
      <c r="B1414">
        <v>20.5</v>
      </c>
    </row>
    <row r="1415" spans="1:2" x14ac:dyDescent="0.3">
      <c r="A1415">
        <v>85.45</v>
      </c>
      <c r="B1415">
        <v>95.5</v>
      </c>
    </row>
    <row r="1416" spans="1:2" x14ac:dyDescent="0.3">
      <c r="A1416">
        <v>19.899999999999999</v>
      </c>
      <c r="B1416">
        <v>64.599999999999994</v>
      </c>
    </row>
    <row r="1417" spans="1:2" x14ac:dyDescent="0.3">
      <c r="A1417">
        <v>99.45</v>
      </c>
      <c r="B1417">
        <v>51.1</v>
      </c>
    </row>
    <row r="1418" spans="1:2" x14ac:dyDescent="0.3">
      <c r="A1418">
        <v>70.599999999999994</v>
      </c>
      <c r="B1418">
        <v>89.1</v>
      </c>
    </row>
    <row r="1419" spans="1:2" x14ac:dyDescent="0.3">
      <c r="A1419">
        <v>81</v>
      </c>
      <c r="B1419">
        <v>54.95</v>
      </c>
    </row>
    <row r="1420" spans="1:2" x14ac:dyDescent="0.3">
      <c r="A1420">
        <v>84.85</v>
      </c>
      <c r="B1420">
        <v>20.45</v>
      </c>
    </row>
    <row r="1421" spans="1:2" x14ac:dyDescent="0.3">
      <c r="A1421">
        <v>89.15</v>
      </c>
      <c r="B1421">
        <v>85.95</v>
      </c>
    </row>
    <row r="1422" spans="1:2" x14ac:dyDescent="0.3">
      <c r="A1422">
        <v>24.8</v>
      </c>
      <c r="B1422">
        <v>60.35</v>
      </c>
    </row>
    <row r="1423" spans="1:2" x14ac:dyDescent="0.3">
      <c r="A1423">
        <v>105.65</v>
      </c>
      <c r="B1423">
        <v>19.8</v>
      </c>
    </row>
    <row r="1424" spans="1:2" x14ac:dyDescent="0.3">
      <c r="A1424">
        <v>80.849999999999994</v>
      </c>
      <c r="B1424">
        <v>85.35</v>
      </c>
    </row>
    <row r="1425" spans="1:2" x14ac:dyDescent="0.3">
      <c r="A1425">
        <v>89.45</v>
      </c>
      <c r="B1425">
        <v>72.099999999999994</v>
      </c>
    </row>
    <row r="1426" spans="1:2" x14ac:dyDescent="0.3">
      <c r="A1426">
        <v>72.150000000000006</v>
      </c>
      <c r="B1426">
        <v>81.05</v>
      </c>
    </row>
    <row r="1427" spans="1:2" x14ac:dyDescent="0.3">
      <c r="A1427">
        <v>76.400000000000006</v>
      </c>
      <c r="B1427">
        <v>20.5</v>
      </c>
    </row>
    <row r="1428" spans="1:2" x14ac:dyDescent="0.3">
      <c r="A1428">
        <v>61.6</v>
      </c>
      <c r="B1428">
        <v>111.8</v>
      </c>
    </row>
    <row r="1429" spans="1:2" x14ac:dyDescent="0.3">
      <c r="A1429">
        <v>79.900000000000006</v>
      </c>
      <c r="B1429">
        <v>20.2</v>
      </c>
    </row>
    <row r="1430" spans="1:2" x14ac:dyDescent="0.3">
      <c r="A1430">
        <v>96.15</v>
      </c>
      <c r="B1430">
        <v>19.7</v>
      </c>
    </row>
    <row r="1431" spans="1:2" x14ac:dyDescent="0.3">
      <c r="A1431">
        <v>65.3</v>
      </c>
      <c r="B1431">
        <v>19.850000000000001</v>
      </c>
    </row>
    <row r="1432" spans="1:2" x14ac:dyDescent="0.3">
      <c r="A1432">
        <v>19.649999999999999</v>
      </c>
      <c r="B1432">
        <v>60.5</v>
      </c>
    </row>
    <row r="1433" spans="1:2" x14ac:dyDescent="0.3">
      <c r="A1433">
        <v>84.65</v>
      </c>
      <c r="B1433">
        <v>19.55</v>
      </c>
    </row>
    <row r="1434" spans="1:2" x14ac:dyDescent="0.3">
      <c r="A1434">
        <v>69.55</v>
      </c>
      <c r="B1434">
        <v>20.9</v>
      </c>
    </row>
    <row r="1435" spans="1:2" x14ac:dyDescent="0.3">
      <c r="A1435">
        <v>31.05</v>
      </c>
      <c r="B1435">
        <v>21.05</v>
      </c>
    </row>
    <row r="1436" spans="1:2" x14ac:dyDescent="0.3">
      <c r="A1436">
        <v>51</v>
      </c>
      <c r="B1436">
        <v>71.5</v>
      </c>
    </row>
    <row r="1437" spans="1:2" x14ac:dyDescent="0.3">
      <c r="A1437">
        <v>44.35</v>
      </c>
      <c r="B1437">
        <v>54.65</v>
      </c>
    </row>
    <row r="1438" spans="1:2" x14ac:dyDescent="0.3">
      <c r="A1438">
        <v>79.7</v>
      </c>
      <c r="B1438">
        <v>19.2</v>
      </c>
    </row>
    <row r="1439" spans="1:2" x14ac:dyDescent="0.3">
      <c r="A1439">
        <v>55</v>
      </c>
      <c r="B1439">
        <v>49.8</v>
      </c>
    </row>
    <row r="1440" spans="1:2" x14ac:dyDescent="0.3">
      <c r="A1440">
        <v>84.85</v>
      </c>
      <c r="B1440">
        <v>20.5</v>
      </c>
    </row>
    <row r="1441" spans="1:2" x14ac:dyDescent="0.3">
      <c r="A1441">
        <v>73.650000000000006</v>
      </c>
      <c r="B1441">
        <v>90.4</v>
      </c>
    </row>
    <row r="1442" spans="1:2" x14ac:dyDescent="0.3">
      <c r="A1442">
        <v>73.900000000000006</v>
      </c>
      <c r="B1442">
        <v>90.25</v>
      </c>
    </row>
    <row r="1443" spans="1:2" x14ac:dyDescent="0.3">
      <c r="A1443">
        <v>77.75</v>
      </c>
      <c r="B1443">
        <v>104.6</v>
      </c>
    </row>
    <row r="1444" spans="1:2" x14ac:dyDescent="0.3">
      <c r="A1444">
        <v>84.35</v>
      </c>
      <c r="B1444">
        <v>50.2</v>
      </c>
    </row>
    <row r="1445" spans="1:2" x14ac:dyDescent="0.3">
      <c r="A1445">
        <v>84.95</v>
      </c>
      <c r="B1445">
        <v>95.5</v>
      </c>
    </row>
    <row r="1446" spans="1:2" x14ac:dyDescent="0.3">
      <c r="A1446">
        <v>73.849999999999994</v>
      </c>
      <c r="B1446">
        <v>95.4</v>
      </c>
    </row>
    <row r="1447" spans="1:2" x14ac:dyDescent="0.3">
      <c r="A1447">
        <v>51.8</v>
      </c>
      <c r="B1447">
        <v>101.3</v>
      </c>
    </row>
    <row r="1448" spans="1:2" x14ac:dyDescent="0.3">
      <c r="A1448">
        <v>46</v>
      </c>
      <c r="B1448">
        <v>53.1</v>
      </c>
    </row>
    <row r="1449" spans="1:2" x14ac:dyDescent="0.3">
      <c r="A1449">
        <v>79.400000000000006</v>
      </c>
      <c r="B1449">
        <v>84.85</v>
      </c>
    </row>
    <row r="1450" spans="1:2" x14ac:dyDescent="0.3">
      <c r="A1450">
        <v>71.8</v>
      </c>
      <c r="B1450">
        <v>34.25</v>
      </c>
    </row>
    <row r="1451" spans="1:2" x14ac:dyDescent="0.3">
      <c r="A1451">
        <v>88.4</v>
      </c>
      <c r="B1451">
        <v>88.6</v>
      </c>
    </row>
    <row r="1452" spans="1:2" x14ac:dyDescent="0.3">
      <c r="A1452">
        <v>46</v>
      </c>
      <c r="B1452">
        <v>60.15</v>
      </c>
    </row>
    <row r="1453" spans="1:2" x14ac:dyDescent="0.3">
      <c r="A1453">
        <v>51.75</v>
      </c>
      <c r="B1453">
        <v>99.95</v>
      </c>
    </row>
    <row r="1454" spans="1:2" x14ac:dyDescent="0.3">
      <c r="A1454">
        <v>94.4</v>
      </c>
      <c r="B1454">
        <v>70.7</v>
      </c>
    </row>
    <row r="1455" spans="1:2" x14ac:dyDescent="0.3">
      <c r="A1455">
        <v>70.150000000000006</v>
      </c>
      <c r="B1455">
        <v>54.8</v>
      </c>
    </row>
    <row r="1456" spans="1:2" x14ac:dyDescent="0.3">
      <c r="A1456">
        <v>34.700000000000003</v>
      </c>
      <c r="B1456">
        <v>54.8</v>
      </c>
    </row>
    <row r="1457" spans="1:2" x14ac:dyDescent="0.3">
      <c r="A1457">
        <v>81.099999999999994</v>
      </c>
      <c r="B1457">
        <v>100.3</v>
      </c>
    </row>
    <row r="1458" spans="1:2" x14ac:dyDescent="0.3">
      <c r="A1458">
        <v>20.55</v>
      </c>
      <c r="B1458">
        <v>53.6</v>
      </c>
    </row>
    <row r="1459" spans="1:2" x14ac:dyDescent="0.3">
      <c r="A1459">
        <v>106.6</v>
      </c>
      <c r="B1459">
        <v>19.350000000000001</v>
      </c>
    </row>
    <row r="1460" spans="1:2" x14ac:dyDescent="0.3">
      <c r="A1460">
        <v>106.75</v>
      </c>
      <c r="B1460">
        <v>85.6</v>
      </c>
    </row>
    <row r="1461" spans="1:2" x14ac:dyDescent="0.3">
      <c r="A1461">
        <v>89.45</v>
      </c>
      <c r="B1461">
        <v>80.8</v>
      </c>
    </row>
    <row r="1462" spans="1:2" x14ac:dyDescent="0.3">
      <c r="A1462">
        <v>97.9</v>
      </c>
      <c r="B1462">
        <v>19.600000000000001</v>
      </c>
    </row>
    <row r="1463" spans="1:2" x14ac:dyDescent="0.3">
      <c r="A1463">
        <v>55.7</v>
      </c>
      <c r="B1463">
        <v>90.7</v>
      </c>
    </row>
    <row r="1464" spans="1:2" x14ac:dyDescent="0.3">
      <c r="A1464">
        <v>79.8</v>
      </c>
      <c r="B1464">
        <v>69.75</v>
      </c>
    </row>
    <row r="1465" spans="1:2" x14ac:dyDescent="0.3">
      <c r="A1465">
        <v>39.049999999999997</v>
      </c>
      <c r="B1465">
        <v>20</v>
      </c>
    </row>
    <row r="1466" spans="1:2" x14ac:dyDescent="0.3">
      <c r="A1466">
        <v>83.9</v>
      </c>
      <c r="B1466">
        <v>95.25</v>
      </c>
    </row>
    <row r="1467" spans="1:2" x14ac:dyDescent="0.3">
      <c r="A1467">
        <v>69.849999999999994</v>
      </c>
      <c r="B1467">
        <v>19.95</v>
      </c>
    </row>
    <row r="1468" spans="1:2" x14ac:dyDescent="0.3">
      <c r="A1468">
        <v>53.55</v>
      </c>
      <c r="B1468">
        <v>80.849999999999994</v>
      </c>
    </row>
    <row r="1469" spans="1:2" x14ac:dyDescent="0.3">
      <c r="A1469">
        <v>93.9</v>
      </c>
      <c r="B1469">
        <v>93.3</v>
      </c>
    </row>
    <row r="1470" spans="1:2" x14ac:dyDescent="0.3">
      <c r="A1470">
        <v>113.15</v>
      </c>
      <c r="B1470">
        <v>46.35</v>
      </c>
    </row>
    <row r="1471" spans="1:2" x14ac:dyDescent="0.3">
      <c r="A1471">
        <v>84.95</v>
      </c>
      <c r="B1471">
        <v>78.75</v>
      </c>
    </row>
    <row r="1472" spans="1:2" x14ac:dyDescent="0.3">
      <c r="A1472">
        <v>80.5</v>
      </c>
      <c r="B1472">
        <v>83.55</v>
      </c>
    </row>
    <row r="1473" spans="1:2" x14ac:dyDescent="0.3">
      <c r="A1473">
        <v>19.3</v>
      </c>
      <c r="B1473">
        <v>19.600000000000001</v>
      </c>
    </row>
    <row r="1474" spans="1:2" x14ac:dyDescent="0.3">
      <c r="A1474">
        <v>49.65</v>
      </c>
      <c r="B1474">
        <v>67.849999999999994</v>
      </c>
    </row>
    <row r="1475" spans="1:2" x14ac:dyDescent="0.3">
      <c r="A1475">
        <v>54.35</v>
      </c>
      <c r="B1475">
        <v>105.65</v>
      </c>
    </row>
    <row r="1476" spans="1:2" x14ac:dyDescent="0.3">
      <c r="A1476">
        <v>88.45</v>
      </c>
      <c r="B1476">
        <v>75.5</v>
      </c>
    </row>
    <row r="1477" spans="1:2" x14ac:dyDescent="0.3">
      <c r="A1477">
        <v>90.5</v>
      </c>
      <c r="B1477">
        <v>20.149999999999999</v>
      </c>
    </row>
    <row r="1478" spans="1:2" x14ac:dyDescent="0.3">
      <c r="A1478">
        <v>94.85</v>
      </c>
      <c r="B1478">
        <v>45.2</v>
      </c>
    </row>
    <row r="1479" spans="1:2" x14ac:dyDescent="0.3">
      <c r="A1479">
        <v>69.95</v>
      </c>
      <c r="B1479">
        <v>79.25</v>
      </c>
    </row>
    <row r="1480" spans="1:2" x14ac:dyDescent="0.3">
      <c r="A1480">
        <v>48.6</v>
      </c>
      <c r="B1480">
        <v>85.7</v>
      </c>
    </row>
    <row r="1481" spans="1:2" x14ac:dyDescent="0.3">
      <c r="A1481">
        <v>55.8</v>
      </c>
      <c r="B1481">
        <v>20.100000000000001</v>
      </c>
    </row>
    <row r="1482" spans="1:2" x14ac:dyDescent="0.3">
      <c r="A1482">
        <v>80.150000000000006</v>
      </c>
      <c r="B1482">
        <v>61.8</v>
      </c>
    </row>
    <row r="1483" spans="1:2" x14ac:dyDescent="0.3">
      <c r="A1483">
        <v>75.5</v>
      </c>
      <c r="B1483">
        <v>49.9</v>
      </c>
    </row>
    <row r="1484" spans="1:2" x14ac:dyDescent="0.3">
      <c r="A1484">
        <v>20.2</v>
      </c>
      <c r="B1484">
        <v>20.399999999999999</v>
      </c>
    </row>
    <row r="1485" spans="1:2" x14ac:dyDescent="0.3">
      <c r="A1485">
        <v>74.75</v>
      </c>
      <c r="B1485">
        <v>75.400000000000006</v>
      </c>
    </row>
    <row r="1486" spans="1:2" x14ac:dyDescent="0.3">
      <c r="A1486">
        <v>104.05</v>
      </c>
      <c r="B1486">
        <v>108.15</v>
      </c>
    </row>
    <row r="1487" spans="1:2" x14ac:dyDescent="0.3">
      <c r="A1487">
        <v>96.65</v>
      </c>
      <c r="B1487">
        <v>86.25</v>
      </c>
    </row>
    <row r="1488" spans="1:2" x14ac:dyDescent="0.3">
      <c r="A1488">
        <v>20.05</v>
      </c>
      <c r="B1488">
        <v>95.7</v>
      </c>
    </row>
    <row r="1489" spans="1:2" x14ac:dyDescent="0.3">
      <c r="A1489">
        <v>103.45</v>
      </c>
      <c r="B1489">
        <v>116.85</v>
      </c>
    </row>
    <row r="1490" spans="1:2" x14ac:dyDescent="0.3">
      <c r="A1490">
        <v>19.899999999999999</v>
      </c>
      <c r="B1490">
        <v>105.75</v>
      </c>
    </row>
    <row r="1491" spans="1:2" x14ac:dyDescent="0.3">
      <c r="A1491">
        <v>46.35</v>
      </c>
      <c r="B1491">
        <v>20.149999999999999</v>
      </c>
    </row>
    <row r="1492" spans="1:2" x14ac:dyDescent="0.3">
      <c r="A1492">
        <v>19.95</v>
      </c>
      <c r="B1492">
        <v>19.600000000000001</v>
      </c>
    </row>
    <row r="1493" spans="1:2" x14ac:dyDescent="0.3">
      <c r="A1493">
        <v>79.599999999999994</v>
      </c>
      <c r="B1493">
        <v>60.95</v>
      </c>
    </row>
    <row r="1494" spans="1:2" x14ac:dyDescent="0.3">
      <c r="A1494">
        <v>75.900000000000006</v>
      </c>
      <c r="B1494">
        <v>25.05</v>
      </c>
    </row>
    <row r="1495" spans="1:2" x14ac:dyDescent="0.3">
      <c r="A1495">
        <v>76.2</v>
      </c>
      <c r="B1495">
        <v>60.3</v>
      </c>
    </row>
    <row r="1496" spans="1:2" x14ac:dyDescent="0.3">
      <c r="A1496">
        <v>19.25</v>
      </c>
      <c r="B1496">
        <v>63.95</v>
      </c>
    </row>
    <row r="1497" spans="1:2" x14ac:dyDescent="0.3">
      <c r="A1497">
        <v>84.3</v>
      </c>
      <c r="B1497">
        <v>74.3</v>
      </c>
    </row>
    <row r="1498" spans="1:2" x14ac:dyDescent="0.3">
      <c r="A1498">
        <v>79</v>
      </c>
      <c r="B1498">
        <v>70.599999999999994</v>
      </c>
    </row>
    <row r="1499" spans="1:2" x14ac:dyDescent="0.3">
      <c r="A1499">
        <v>70.25</v>
      </c>
      <c r="B1499">
        <v>90.55</v>
      </c>
    </row>
    <row r="1500" spans="1:2" x14ac:dyDescent="0.3">
      <c r="A1500">
        <v>84.6</v>
      </c>
      <c r="B1500">
        <v>19.45</v>
      </c>
    </row>
    <row r="1501" spans="1:2" x14ac:dyDescent="0.3">
      <c r="A1501">
        <v>24.1</v>
      </c>
      <c r="B1501">
        <v>64.45</v>
      </c>
    </row>
    <row r="1502" spans="1:2" x14ac:dyDescent="0.3">
      <c r="A1502">
        <v>60</v>
      </c>
      <c r="B1502">
        <v>69.650000000000006</v>
      </c>
    </row>
    <row r="1503" spans="1:2" x14ac:dyDescent="0.3">
      <c r="A1503">
        <v>86.55</v>
      </c>
      <c r="B1503">
        <v>19.5</v>
      </c>
    </row>
    <row r="1504" spans="1:2" x14ac:dyDescent="0.3">
      <c r="A1504">
        <v>20.85</v>
      </c>
      <c r="B1504">
        <v>110.5</v>
      </c>
    </row>
    <row r="1505" spans="1:2" x14ac:dyDescent="0.3">
      <c r="A1505">
        <v>50.75</v>
      </c>
      <c r="B1505">
        <v>24.7</v>
      </c>
    </row>
    <row r="1506" spans="1:2" x14ac:dyDescent="0.3">
      <c r="A1506">
        <v>105.5</v>
      </c>
      <c r="B1506">
        <v>77.400000000000006</v>
      </c>
    </row>
    <row r="1507" spans="1:2" x14ac:dyDescent="0.3">
      <c r="A1507">
        <v>85.15</v>
      </c>
      <c r="B1507">
        <v>85.4</v>
      </c>
    </row>
    <row r="1508" spans="1:2" x14ac:dyDescent="0.3">
      <c r="A1508">
        <v>54.2</v>
      </c>
      <c r="B1508">
        <v>47.6</v>
      </c>
    </row>
    <row r="1509" spans="1:2" x14ac:dyDescent="0.3">
      <c r="A1509">
        <v>109.5</v>
      </c>
      <c r="B1509">
        <v>19.399999999999999</v>
      </c>
    </row>
    <row r="1510" spans="1:2" x14ac:dyDescent="0.3">
      <c r="A1510">
        <v>104.4</v>
      </c>
      <c r="B1510">
        <v>103.85</v>
      </c>
    </row>
    <row r="1511" spans="1:2" x14ac:dyDescent="0.3">
      <c r="A1511">
        <v>105.1</v>
      </c>
      <c r="B1511">
        <v>108.45</v>
      </c>
    </row>
    <row r="1512" spans="1:2" x14ac:dyDescent="0.3">
      <c r="A1512">
        <v>75.7</v>
      </c>
      <c r="B1512">
        <v>81</v>
      </c>
    </row>
    <row r="1513" spans="1:2" x14ac:dyDescent="0.3">
      <c r="A1513">
        <v>90.8</v>
      </c>
      <c r="B1513">
        <v>86.65</v>
      </c>
    </row>
    <row r="1514" spans="1:2" x14ac:dyDescent="0.3">
      <c r="A1514">
        <v>97.95</v>
      </c>
      <c r="B1514">
        <v>92.95</v>
      </c>
    </row>
    <row r="1515" spans="1:2" x14ac:dyDescent="0.3">
      <c r="A1515">
        <v>108.15</v>
      </c>
      <c r="B1515">
        <v>90.35</v>
      </c>
    </row>
    <row r="1516" spans="1:2" x14ac:dyDescent="0.3">
      <c r="A1516">
        <v>80.5</v>
      </c>
      <c r="B1516">
        <v>25.15</v>
      </c>
    </row>
    <row r="1517" spans="1:2" x14ac:dyDescent="0.3">
      <c r="A1517">
        <v>104.3</v>
      </c>
      <c r="B1517">
        <v>76.400000000000006</v>
      </c>
    </row>
    <row r="1518" spans="1:2" x14ac:dyDescent="0.3">
      <c r="A1518">
        <v>71.349999999999994</v>
      </c>
      <c r="B1518">
        <v>19.55</v>
      </c>
    </row>
    <row r="1519" spans="1:2" x14ac:dyDescent="0.3">
      <c r="A1519">
        <v>89.4</v>
      </c>
      <c r="B1519">
        <v>85.35</v>
      </c>
    </row>
    <row r="1520" spans="1:2" x14ac:dyDescent="0.3">
      <c r="A1520">
        <v>20.6</v>
      </c>
      <c r="B1520">
        <v>24.8</v>
      </c>
    </row>
    <row r="1521" spans="1:2" x14ac:dyDescent="0.3">
      <c r="A1521">
        <v>99.95</v>
      </c>
      <c r="B1521">
        <v>103.15</v>
      </c>
    </row>
    <row r="1522" spans="1:2" x14ac:dyDescent="0.3">
      <c r="A1522">
        <v>81</v>
      </c>
      <c r="B1522">
        <v>100.75</v>
      </c>
    </row>
    <row r="1523" spans="1:2" x14ac:dyDescent="0.3">
      <c r="A1523">
        <v>70.150000000000006</v>
      </c>
      <c r="B1523">
        <v>94.1</v>
      </c>
    </row>
    <row r="1524" spans="1:2" x14ac:dyDescent="0.3">
      <c r="A1524">
        <v>70.150000000000006</v>
      </c>
      <c r="B1524">
        <v>19.350000000000001</v>
      </c>
    </row>
    <row r="1525" spans="1:2" x14ac:dyDescent="0.3">
      <c r="A1525">
        <v>96.55</v>
      </c>
      <c r="B1525">
        <v>19.899999999999999</v>
      </c>
    </row>
    <row r="1526" spans="1:2" x14ac:dyDescent="0.3">
      <c r="A1526">
        <v>95.55</v>
      </c>
      <c r="B1526">
        <v>101.05</v>
      </c>
    </row>
    <row r="1527" spans="1:2" x14ac:dyDescent="0.3">
      <c r="A1527">
        <v>69.650000000000006</v>
      </c>
      <c r="B1527">
        <v>59.1</v>
      </c>
    </row>
    <row r="1528" spans="1:2" x14ac:dyDescent="0.3">
      <c r="A1528">
        <v>89.3</v>
      </c>
      <c r="B1528">
        <v>55.85</v>
      </c>
    </row>
    <row r="1529" spans="1:2" x14ac:dyDescent="0.3">
      <c r="A1529">
        <v>87.55</v>
      </c>
      <c r="B1529">
        <v>106.05</v>
      </c>
    </row>
    <row r="1530" spans="1:2" x14ac:dyDescent="0.3">
      <c r="A1530">
        <v>96.3</v>
      </c>
      <c r="B1530">
        <v>84.1</v>
      </c>
    </row>
    <row r="1531" spans="1:2" x14ac:dyDescent="0.3">
      <c r="A1531">
        <v>85.2</v>
      </c>
      <c r="B1531">
        <v>75.3</v>
      </c>
    </row>
    <row r="1532" spans="1:2" x14ac:dyDescent="0.3">
      <c r="A1532">
        <v>35.1</v>
      </c>
      <c r="B1532">
        <v>24.7</v>
      </c>
    </row>
    <row r="1533" spans="1:2" x14ac:dyDescent="0.3">
      <c r="A1533">
        <v>81.3</v>
      </c>
      <c r="B1533">
        <v>55.8</v>
      </c>
    </row>
    <row r="1534" spans="1:2" x14ac:dyDescent="0.3">
      <c r="A1534">
        <v>19.600000000000001</v>
      </c>
      <c r="B1534">
        <v>39.700000000000003</v>
      </c>
    </row>
    <row r="1535" spans="1:2" x14ac:dyDescent="0.3">
      <c r="A1535">
        <v>85.45</v>
      </c>
      <c r="B1535">
        <v>29.5</v>
      </c>
    </row>
    <row r="1536" spans="1:2" x14ac:dyDescent="0.3">
      <c r="A1536">
        <v>71</v>
      </c>
      <c r="B1536">
        <v>20.149999999999999</v>
      </c>
    </row>
    <row r="1537" spans="1:2" x14ac:dyDescent="0.3">
      <c r="A1537">
        <v>85.05</v>
      </c>
      <c r="B1537">
        <v>79.55</v>
      </c>
    </row>
    <row r="1538" spans="1:2" x14ac:dyDescent="0.3">
      <c r="A1538">
        <v>44.4</v>
      </c>
      <c r="B1538">
        <v>24.8</v>
      </c>
    </row>
    <row r="1539" spans="1:2" x14ac:dyDescent="0.3">
      <c r="A1539">
        <v>70.3</v>
      </c>
      <c r="B1539">
        <v>19.649999999999999</v>
      </c>
    </row>
    <row r="1540" spans="1:2" x14ac:dyDescent="0.3">
      <c r="A1540">
        <v>79.349999999999994</v>
      </c>
      <c r="B1540">
        <v>94.05</v>
      </c>
    </row>
    <row r="1541" spans="1:2" x14ac:dyDescent="0.3">
      <c r="A1541">
        <v>90.8</v>
      </c>
      <c r="B1541">
        <v>90.75</v>
      </c>
    </row>
    <row r="1542" spans="1:2" x14ac:dyDescent="0.3">
      <c r="A1542">
        <v>70.45</v>
      </c>
      <c r="B1542">
        <v>78.849999999999994</v>
      </c>
    </row>
    <row r="1543" spans="1:2" x14ac:dyDescent="0.3">
      <c r="A1543">
        <v>45.25</v>
      </c>
      <c r="B1543">
        <v>99.5</v>
      </c>
    </row>
    <row r="1544" spans="1:2" x14ac:dyDescent="0.3">
      <c r="A1544">
        <v>75.8</v>
      </c>
      <c r="B1544">
        <v>80.55</v>
      </c>
    </row>
    <row r="1545" spans="1:2" x14ac:dyDescent="0.3">
      <c r="A1545">
        <v>71.3</v>
      </c>
      <c r="B1545">
        <v>70.2</v>
      </c>
    </row>
    <row r="1546" spans="1:2" x14ac:dyDescent="0.3">
      <c r="A1546">
        <v>69.099999999999994</v>
      </c>
      <c r="B1546">
        <v>59.45</v>
      </c>
    </row>
    <row r="1547" spans="1:2" x14ac:dyDescent="0.3">
      <c r="A1547">
        <v>88.25</v>
      </c>
      <c r="B1547">
        <v>93.35</v>
      </c>
    </row>
    <row r="1548" spans="1:2" x14ac:dyDescent="0.3">
      <c r="A1548">
        <v>70</v>
      </c>
      <c r="B1548">
        <v>44.95</v>
      </c>
    </row>
    <row r="1549" spans="1:2" x14ac:dyDescent="0.3">
      <c r="A1549">
        <v>97.35</v>
      </c>
      <c r="B1549">
        <v>26.1</v>
      </c>
    </row>
    <row r="1550" spans="1:2" x14ac:dyDescent="0.3">
      <c r="A1550">
        <v>25.9</v>
      </c>
      <c r="B1550">
        <v>20.2</v>
      </c>
    </row>
    <row r="1551" spans="1:2" x14ac:dyDescent="0.3">
      <c r="A1551">
        <v>55.65</v>
      </c>
      <c r="B1551">
        <v>21.25</v>
      </c>
    </row>
    <row r="1552" spans="1:2" x14ac:dyDescent="0.3">
      <c r="A1552">
        <v>69.650000000000006</v>
      </c>
      <c r="B1552">
        <v>59.4</v>
      </c>
    </row>
    <row r="1553" spans="1:2" x14ac:dyDescent="0.3">
      <c r="A1553">
        <v>100.6</v>
      </c>
      <c r="B1553">
        <v>95</v>
      </c>
    </row>
    <row r="1554" spans="1:2" x14ac:dyDescent="0.3">
      <c r="A1554">
        <v>86</v>
      </c>
      <c r="B1554">
        <v>61.9</v>
      </c>
    </row>
    <row r="1555" spans="1:2" x14ac:dyDescent="0.3">
      <c r="A1555">
        <v>106.95</v>
      </c>
      <c r="B1555">
        <v>118.65</v>
      </c>
    </row>
    <row r="1556" spans="1:2" x14ac:dyDescent="0.3">
      <c r="A1556">
        <v>29.6</v>
      </c>
      <c r="B1556">
        <v>64.45</v>
      </c>
    </row>
    <row r="1557" spans="1:2" x14ac:dyDescent="0.3">
      <c r="A1557">
        <v>59.9</v>
      </c>
      <c r="B1557">
        <v>80.150000000000006</v>
      </c>
    </row>
    <row r="1558" spans="1:2" x14ac:dyDescent="0.3">
      <c r="A1558">
        <v>95.6</v>
      </c>
      <c r="B1558">
        <v>20.2</v>
      </c>
    </row>
    <row r="1559" spans="1:2" x14ac:dyDescent="0.3">
      <c r="A1559">
        <v>41.6</v>
      </c>
      <c r="B1559">
        <v>21</v>
      </c>
    </row>
    <row r="1560" spans="1:2" x14ac:dyDescent="0.3">
      <c r="A1560">
        <v>100.85</v>
      </c>
      <c r="B1560">
        <v>20.45</v>
      </c>
    </row>
    <row r="1561" spans="1:2" x14ac:dyDescent="0.3">
      <c r="A1561">
        <v>40.200000000000003</v>
      </c>
      <c r="B1561">
        <v>75.849999999999994</v>
      </c>
    </row>
    <row r="1562" spans="1:2" x14ac:dyDescent="0.3">
      <c r="A1562">
        <v>84.5</v>
      </c>
      <c r="B1562">
        <v>80.45</v>
      </c>
    </row>
    <row r="1563" spans="1:2" x14ac:dyDescent="0.3">
      <c r="A1563">
        <v>78.95</v>
      </c>
      <c r="B1563">
        <v>75.5</v>
      </c>
    </row>
    <row r="1564" spans="1:2" x14ac:dyDescent="0.3">
      <c r="A1564">
        <v>20.2</v>
      </c>
      <c r="B1564">
        <v>44.45</v>
      </c>
    </row>
    <row r="1565" spans="1:2" x14ac:dyDescent="0.3">
      <c r="A1565">
        <v>85.2</v>
      </c>
      <c r="B1565">
        <v>74.55</v>
      </c>
    </row>
    <row r="1566" spans="1:2" x14ac:dyDescent="0.3">
      <c r="A1566">
        <v>98</v>
      </c>
      <c r="B1566">
        <v>48.15</v>
      </c>
    </row>
    <row r="1567" spans="1:2" x14ac:dyDescent="0.3">
      <c r="A1567">
        <v>94.45</v>
      </c>
      <c r="B1567">
        <v>19.649999999999999</v>
      </c>
    </row>
    <row r="1568" spans="1:2" x14ac:dyDescent="0.3">
      <c r="A1568">
        <v>105</v>
      </c>
      <c r="B1568">
        <v>20.149999999999999</v>
      </c>
    </row>
    <row r="1569" spans="1:2" x14ac:dyDescent="0.3">
      <c r="A1569">
        <v>93.85</v>
      </c>
      <c r="B1569">
        <v>106.6</v>
      </c>
    </row>
    <row r="1570" spans="1:2" x14ac:dyDescent="0.3">
      <c r="A1570">
        <v>84</v>
      </c>
      <c r="B1570">
        <v>91</v>
      </c>
    </row>
    <row r="1571" spans="1:2" x14ac:dyDescent="0.3">
      <c r="A1571">
        <v>48.75</v>
      </c>
      <c r="B1571">
        <v>25.4</v>
      </c>
    </row>
    <row r="1572" spans="1:2" x14ac:dyDescent="0.3">
      <c r="A1572">
        <v>84.85</v>
      </c>
      <c r="B1572">
        <v>69.95</v>
      </c>
    </row>
    <row r="1573" spans="1:2" x14ac:dyDescent="0.3">
      <c r="A1573">
        <v>56.65</v>
      </c>
      <c r="B1573">
        <v>66.849999999999994</v>
      </c>
    </row>
    <row r="1574" spans="1:2" x14ac:dyDescent="0.3">
      <c r="A1574">
        <v>73.900000000000006</v>
      </c>
      <c r="B1574">
        <v>20.149999999999999</v>
      </c>
    </row>
    <row r="1575" spans="1:2" x14ac:dyDescent="0.3">
      <c r="A1575">
        <v>24.5</v>
      </c>
      <c r="B1575">
        <v>64.849999999999994</v>
      </c>
    </row>
    <row r="1576" spans="1:2" x14ac:dyDescent="0.3">
      <c r="A1576">
        <v>89.9</v>
      </c>
      <c r="B1576">
        <v>74.849999999999994</v>
      </c>
    </row>
    <row r="1577" spans="1:2" x14ac:dyDescent="0.3">
      <c r="A1577">
        <v>78.55</v>
      </c>
      <c r="B1577">
        <v>50.5</v>
      </c>
    </row>
    <row r="1578" spans="1:2" x14ac:dyDescent="0.3">
      <c r="A1578">
        <v>99.45</v>
      </c>
      <c r="B1578">
        <v>72.900000000000006</v>
      </c>
    </row>
    <row r="1579" spans="1:2" x14ac:dyDescent="0.3">
      <c r="A1579">
        <v>25.2</v>
      </c>
      <c r="B1579">
        <v>115.05</v>
      </c>
    </row>
    <row r="1580" spans="1:2" x14ac:dyDescent="0.3">
      <c r="A1580">
        <v>74.05</v>
      </c>
      <c r="B1580">
        <v>19</v>
      </c>
    </row>
    <row r="1581" spans="1:2" x14ac:dyDescent="0.3">
      <c r="A1581">
        <v>55</v>
      </c>
      <c r="B1581">
        <v>19.55</v>
      </c>
    </row>
    <row r="1582" spans="1:2" x14ac:dyDescent="0.3">
      <c r="A1582">
        <v>89.75</v>
      </c>
      <c r="B1582">
        <v>101.1</v>
      </c>
    </row>
    <row r="1583" spans="1:2" x14ac:dyDescent="0.3">
      <c r="A1583">
        <v>85.15</v>
      </c>
      <c r="B1583">
        <v>84.1</v>
      </c>
    </row>
    <row r="1584" spans="1:2" x14ac:dyDescent="0.3">
      <c r="A1584">
        <v>94.6</v>
      </c>
      <c r="B1584">
        <v>24.15</v>
      </c>
    </row>
    <row r="1585" spans="1:2" x14ac:dyDescent="0.3">
      <c r="A1585">
        <v>94.25</v>
      </c>
      <c r="B1585">
        <v>50.1</v>
      </c>
    </row>
    <row r="1586" spans="1:2" x14ac:dyDescent="0.3">
      <c r="A1586">
        <v>72.45</v>
      </c>
      <c r="B1586">
        <v>74.599999999999994</v>
      </c>
    </row>
    <row r="1587" spans="1:2" x14ac:dyDescent="0.3">
      <c r="A1587">
        <v>105.2</v>
      </c>
      <c r="B1587">
        <v>19.75</v>
      </c>
    </row>
    <row r="1588" spans="1:2" x14ac:dyDescent="0.3">
      <c r="A1588">
        <v>82.85</v>
      </c>
      <c r="B1588">
        <v>106.8</v>
      </c>
    </row>
    <row r="1589" spans="1:2" x14ac:dyDescent="0.3">
      <c r="A1589">
        <v>103.85</v>
      </c>
      <c r="B1589">
        <v>84.5</v>
      </c>
    </row>
    <row r="1590" spans="1:2" x14ac:dyDescent="0.3">
      <c r="A1590">
        <v>83.6</v>
      </c>
      <c r="B1590">
        <v>25.05</v>
      </c>
    </row>
    <row r="1591" spans="1:2" x14ac:dyDescent="0.3">
      <c r="A1591">
        <v>108.45</v>
      </c>
      <c r="B1591">
        <v>83.7</v>
      </c>
    </row>
    <row r="1592" spans="1:2" x14ac:dyDescent="0.3">
      <c r="A1592">
        <v>91.5</v>
      </c>
      <c r="B1592">
        <v>96.6</v>
      </c>
    </row>
    <row r="1593" spans="1:2" x14ac:dyDescent="0.3">
      <c r="A1593">
        <v>80.849999999999994</v>
      </c>
      <c r="B1593">
        <v>101.1</v>
      </c>
    </row>
    <row r="1594" spans="1:2" x14ac:dyDescent="0.3">
      <c r="A1594">
        <v>49.05</v>
      </c>
      <c r="B1594">
        <v>20.2</v>
      </c>
    </row>
    <row r="1595" spans="1:2" x14ac:dyDescent="0.3">
      <c r="A1595">
        <v>105.3</v>
      </c>
      <c r="B1595">
        <v>94.05</v>
      </c>
    </row>
    <row r="1596" spans="1:2" x14ac:dyDescent="0.3">
      <c r="A1596">
        <v>88.95</v>
      </c>
      <c r="B1596">
        <v>81</v>
      </c>
    </row>
    <row r="1597" spans="1:2" x14ac:dyDescent="0.3">
      <c r="A1597">
        <v>110.85</v>
      </c>
      <c r="B1597">
        <v>60.25</v>
      </c>
    </row>
    <row r="1598" spans="1:2" x14ac:dyDescent="0.3">
      <c r="A1598">
        <v>114.2</v>
      </c>
      <c r="B1598">
        <v>60.85</v>
      </c>
    </row>
    <row r="1599" spans="1:2" x14ac:dyDescent="0.3">
      <c r="A1599">
        <v>36.5</v>
      </c>
      <c r="B1599">
        <v>43.95</v>
      </c>
    </row>
    <row r="1600" spans="1:2" x14ac:dyDescent="0.3">
      <c r="A1600">
        <v>70.75</v>
      </c>
      <c r="B1600">
        <v>86.05</v>
      </c>
    </row>
    <row r="1601" spans="1:2" x14ac:dyDescent="0.3">
      <c r="A1601">
        <v>40.15</v>
      </c>
      <c r="B1601">
        <v>20.25</v>
      </c>
    </row>
    <row r="1602" spans="1:2" x14ac:dyDescent="0.3">
      <c r="A1602">
        <v>94.45</v>
      </c>
      <c r="B1602">
        <v>19.399999999999999</v>
      </c>
    </row>
    <row r="1603" spans="1:2" x14ac:dyDescent="0.3">
      <c r="A1603">
        <v>97.35</v>
      </c>
      <c r="B1603">
        <v>102.65</v>
      </c>
    </row>
    <row r="1604" spans="1:2" x14ac:dyDescent="0.3">
      <c r="A1604">
        <v>45.3</v>
      </c>
      <c r="B1604">
        <v>19.899999999999999</v>
      </c>
    </row>
    <row r="1605" spans="1:2" x14ac:dyDescent="0.3">
      <c r="A1605">
        <v>94.95</v>
      </c>
      <c r="B1605">
        <v>19.55</v>
      </c>
    </row>
    <row r="1606" spans="1:2" x14ac:dyDescent="0.3">
      <c r="A1606">
        <v>44.55</v>
      </c>
      <c r="B1606">
        <v>95.5</v>
      </c>
    </row>
    <row r="1607" spans="1:2" x14ac:dyDescent="0.3">
      <c r="A1607">
        <v>23.45</v>
      </c>
      <c r="B1607">
        <v>84.15</v>
      </c>
    </row>
    <row r="1608" spans="1:2" x14ac:dyDescent="0.3">
      <c r="A1608">
        <v>29.7</v>
      </c>
      <c r="B1608">
        <v>103.2</v>
      </c>
    </row>
    <row r="1609" spans="1:2" x14ac:dyDescent="0.3">
      <c r="A1609">
        <v>101.1</v>
      </c>
      <c r="B1609">
        <v>50.2</v>
      </c>
    </row>
    <row r="1610" spans="1:2" x14ac:dyDescent="0.3">
      <c r="A1610">
        <v>50.65</v>
      </c>
      <c r="B1610">
        <v>19.95</v>
      </c>
    </row>
    <row r="1611" spans="1:2" x14ac:dyDescent="0.3">
      <c r="A1611">
        <v>55.4</v>
      </c>
      <c r="B1611">
        <v>116.25</v>
      </c>
    </row>
    <row r="1612" spans="1:2" x14ac:dyDescent="0.3">
      <c r="A1612">
        <v>90.6</v>
      </c>
      <c r="B1612">
        <v>31.2</v>
      </c>
    </row>
    <row r="1613" spans="1:2" x14ac:dyDescent="0.3">
      <c r="A1613">
        <v>86.85</v>
      </c>
      <c r="B1613">
        <v>24.45</v>
      </c>
    </row>
    <row r="1614" spans="1:2" x14ac:dyDescent="0.3">
      <c r="A1614">
        <v>99.05</v>
      </c>
      <c r="B1614">
        <v>84.2</v>
      </c>
    </row>
    <row r="1615" spans="1:2" x14ac:dyDescent="0.3">
      <c r="A1615">
        <v>111.25</v>
      </c>
      <c r="B1615">
        <v>85.65</v>
      </c>
    </row>
    <row r="1616" spans="1:2" x14ac:dyDescent="0.3">
      <c r="A1616">
        <v>55.1</v>
      </c>
      <c r="B1616">
        <v>21.2</v>
      </c>
    </row>
    <row r="1617" spans="1:2" x14ac:dyDescent="0.3">
      <c r="A1617">
        <v>102.25</v>
      </c>
      <c r="B1617">
        <v>25.55</v>
      </c>
    </row>
    <row r="1618" spans="1:2" x14ac:dyDescent="0.3">
      <c r="A1618">
        <v>95.9</v>
      </c>
      <c r="B1618">
        <v>20.2</v>
      </c>
    </row>
    <row r="1619" spans="1:2" x14ac:dyDescent="0.3">
      <c r="A1619">
        <v>95.05</v>
      </c>
      <c r="B1619">
        <v>63.85</v>
      </c>
    </row>
    <row r="1620" spans="1:2" x14ac:dyDescent="0.3">
      <c r="A1620">
        <v>53.85</v>
      </c>
      <c r="B1620">
        <v>61.95</v>
      </c>
    </row>
    <row r="1621" spans="1:2" x14ac:dyDescent="0.3">
      <c r="A1621">
        <v>104.2</v>
      </c>
      <c r="B1621">
        <v>25.75</v>
      </c>
    </row>
    <row r="1622" spans="1:2" x14ac:dyDescent="0.3">
      <c r="A1622">
        <v>50.25</v>
      </c>
      <c r="B1622">
        <v>58.2</v>
      </c>
    </row>
    <row r="1623" spans="1:2" x14ac:dyDescent="0.3">
      <c r="A1623">
        <v>99.5</v>
      </c>
      <c r="B1623">
        <v>85.85</v>
      </c>
    </row>
    <row r="1624" spans="1:2" x14ac:dyDescent="0.3">
      <c r="A1624">
        <v>71</v>
      </c>
      <c r="B1624">
        <v>104.9</v>
      </c>
    </row>
    <row r="1625" spans="1:2" x14ac:dyDescent="0.3">
      <c r="A1625">
        <v>93.2</v>
      </c>
      <c r="B1625">
        <v>99.85</v>
      </c>
    </row>
    <row r="1626" spans="1:2" x14ac:dyDescent="0.3">
      <c r="A1626">
        <v>19.350000000000001</v>
      </c>
      <c r="B1626">
        <v>19.55</v>
      </c>
    </row>
    <row r="1627" spans="1:2" x14ac:dyDescent="0.3">
      <c r="A1627">
        <v>19.850000000000001</v>
      </c>
      <c r="B1627">
        <v>104</v>
      </c>
    </row>
    <row r="1628" spans="1:2" x14ac:dyDescent="0.3">
      <c r="A1628">
        <v>104.2</v>
      </c>
      <c r="B1628">
        <v>104.4</v>
      </c>
    </row>
    <row r="1629" spans="1:2" x14ac:dyDescent="0.3">
      <c r="A1629">
        <v>79.25</v>
      </c>
      <c r="B1629">
        <v>19.5</v>
      </c>
    </row>
    <row r="1630" spans="1:2" x14ac:dyDescent="0.3">
      <c r="A1630">
        <v>44.9</v>
      </c>
      <c r="B1630">
        <v>25.25</v>
      </c>
    </row>
    <row r="1631" spans="1:2" x14ac:dyDescent="0.3">
      <c r="A1631">
        <v>70.099999999999994</v>
      </c>
      <c r="B1631">
        <v>49.85</v>
      </c>
    </row>
    <row r="1632" spans="1:2" x14ac:dyDescent="0.3">
      <c r="A1632">
        <v>29.65</v>
      </c>
      <c r="B1632">
        <v>108.95</v>
      </c>
    </row>
    <row r="1633" spans="1:2" x14ac:dyDescent="0.3">
      <c r="A1633">
        <v>77.849999999999994</v>
      </c>
      <c r="B1633">
        <v>89.9</v>
      </c>
    </row>
    <row r="1634" spans="1:2" x14ac:dyDescent="0.3">
      <c r="A1634">
        <v>54.3</v>
      </c>
      <c r="B1634">
        <v>82</v>
      </c>
    </row>
    <row r="1635" spans="1:2" x14ac:dyDescent="0.3">
      <c r="A1635">
        <v>95.15</v>
      </c>
      <c r="B1635">
        <v>89.95</v>
      </c>
    </row>
    <row r="1636" spans="1:2" x14ac:dyDescent="0.3">
      <c r="A1636">
        <v>110.85</v>
      </c>
      <c r="B1636">
        <v>79.349999999999994</v>
      </c>
    </row>
    <row r="1637" spans="1:2" x14ac:dyDescent="0.3">
      <c r="A1637">
        <v>80.5</v>
      </c>
      <c r="B1637">
        <v>64.05</v>
      </c>
    </row>
    <row r="1638" spans="1:2" x14ac:dyDescent="0.3">
      <c r="A1638">
        <v>72.2</v>
      </c>
      <c r="B1638">
        <v>101.15</v>
      </c>
    </row>
    <row r="1639" spans="1:2" x14ac:dyDescent="0.3">
      <c r="A1639">
        <v>51.5</v>
      </c>
      <c r="B1639">
        <v>39.1</v>
      </c>
    </row>
    <row r="1640" spans="1:2" x14ac:dyDescent="0.3">
      <c r="A1640">
        <v>89.55</v>
      </c>
      <c r="B1640">
        <v>34.6</v>
      </c>
    </row>
    <row r="1641" spans="1:2" x14ac:dyDescent="0.3">
      <c r="A1641">
        <v>77.5</v>
      </c>
      <c r="B1641">
        <v>19.55</v>
      </c>
    </row>
    <row r="1642" spans="1:2" x14ac:dyDescent="0.3">
      <c r="A1642">
        <v>95.25</v>
      </c>
      <c r="B1642">
        <v>104.45</v>
      </c>
    </row>
    <row r="1643" spans="1:2" x14ac:dyDescent="0.3">
      <c r="A1643">
        <v>85</v>
      </c>
      <c r="B1643">
        <v>70.5</v>
      </c>
    </row>
    <row r="1644" spans="1:2" x14ac:dyDescent="0.3">
      <c r="A1644">
        <v>85.75</v>
      </c>
      <c r="B1644">
        <v>20.350000000000001</v>
      </c>
    </row>
    <row r="1645" spans="1:2" x14ac:dyDescent="0.3">
      <c r="A1645">
        <v>98.25</v>
      </c>
      <c r="B1645">
        <v>19.45</v>
      </c>
    </row>
    <row r="1646" spans="1:2" x14ac:dyDescent="0.3">
      <c r="A1646">
        <v>25.7</v>
      </c>
      <c r="B1646">
        <v>69.900000000000006</v>
      </c>
    </row>
    <row r="1647" spans="1:2" x14ac:dyDescent="0.3">
      <c r="A1647">
        <v>69</v>
      </c>
      <c r="B1647">
        <v>59.7</v>
      </c>
    </row>
    <row r="1648" spans="1:2" x14ac:dyDescent="0.3">
      <c r="A1648">
        <v>46.05</v>
      </c>
      <c r="B1648">
        <v>78.349999999999994</v>
      </c>
    </row>
    <row r="1649" spans="1:2" x14ac:dyDescent="0.3">
      <c r="A1649">
        <v>76.400000000000006</v>
      </c>
      <c r="B1649">
        <v>71.45</v>
      </c>
    </row>
    <row r="1650" spans="1:2" x14ac:dyDescent="0.3">
      <c r="A1650">
        <v>100.5</v>
      </c>
      <c r="B1650">
        <v>45.85</v>
      </c>
    </row>
    <row r="1651" spans="1:2" x14ac:dyDescent="0.3">
      <c r="A1651">
        <v>40.049999999999997</v>
      </c>
      <c r="B1651">
        <v>95.85</v>
      </c>
    </row>
    <row r="1652" spans="1:2" x14ac:dyDescent="0.3">
      <c r="A1652">
        <v>69.95</v>
      </c>
      <c r="B1652">
        <v>35.700000000000003</v>
      </c>
    </row>
    <row r="1653" spans="1:2" x14ac:dyDescent="0.3">
      <c r="A1653">
        <v>93.3</v>
      </c>
      <c r="B1653">
        <v>89.55</v>
      </c>
    </row>
    <row r="1654" spans="1:2" x14ac:dyDescent="0.3">
      <c r="A1654">
        <v>49.15</v>
      </c>
      <c r="B1654">
        <v>24.95</v>
      </c>
    </row>
    <row r="1655" spans="1:2" x14ac:dyDescent="0.3">
      <c r="A1655">
        <v>35.049999999999997</v>
      </c>
      <c r="B1655">
        <v>24.85</v>
      </c>
    </row>
    <row r="1656" spans="1:2" x14ac:dyDescent="0.3">
      <c r="A1656">
        <v>73</v>
      </c>
      <c r="B1656">
        <v>100.8</v>
      </c>
    </row>
    <row r="1657" spans="1:2" x14ac:dyDescent="0.3">
      <c r="A1657">
        <v>83.85</v>
      </c>
      <c r="B1657">
        <v>105.35</v>
      </c>
    </row>
    <row r="1658" spans="1:2" x14ac:dyDescent="0.3">
      <c r="A1658">
        <v>70.099999999999994</v>
      </c>
      <c r="B1658">
        <v>19.649999999999999</v>
      </c>
    </row>
    <row r="1659" spans="1:2" x14ac:dyDescent="0.3">
      <c r="A1659">
        <v>70.650000000000006</v>
      </c>
      <c r="B1659">
        <v>54.45</v>
      </c>
    </row>
    <row r="1660" spans="1:2" x14ac:dyDescent="0.3">
      <c r="A1660">
        <v>20.350000000000001</v>
      </c>
      <c r="B1660">
        <v>70.5</v>
      </c>
    </row>
    <row r="1661" spans="1:2" x14ac:dyDescent="0.3">
      <c r="A1661">
        <v>99</v>
      </c>
      <c r="B1661">
        <v>20.100000000000001</v>
      </c>
    </row>
    <row r="1662" spans="1:2" x14ac:dyDescent="0.3">
      <c r="A1662">
        <v>83.95</v>
      </c>
      <c r="B1662">
        <v>69.349999999999994</v>
      </c>
    </row>
    <row r="1663" spans="1:2" x14ac:dyDescent="0.3">
      <c r="A1663">
        <v>116.2</v>
      </c>
      <c r="B1663">
        <v>19.8</v>
      </c>
    </row>
    <row r="1664" spans="1:2" x14ac:dyDescent="0.3">
      <c r="A1664">
        <v>93.7</v>
      </c>
      <c r="B1664">
        <v>74.400000000000006</v>
      </c>
    </row>
    <row r="1665" spans="1:2" x14ac:dyDescent="0.3">
      <c r="A1665">
        <v>19.7</v>
      </c>
      <c r="B1665">
        <v>93.05</v>
      </c>
    </row>
    <row r="1666" spans="1:2" x14ac:dyDescent="0.3">
      <c r="A1666">
        <v>75.55</v>
      </c>
      <c r="B1666">
        <v>51.2</v>
      </c>
    </row>
    <row r="1667" spans="1:2" x14ac:dyDescent="0.3">
      <c r="A1667">
        <v>77.650000000000006</v>
      </c>
      <c r="B1667">
        <v>65.599999999999994</v>
      </c>
    </row>
    <row r="1668" spans="1:2" x14ac:dyDescent="0.3">
      <c r="A1668">
        <v>95</v>
      </c>
      <c r="B1668">
        <v>80.55</v>
      </c>
    </row>
    <row r="1669" spans="1:2" x14ac:dyDescent="0.3">
      <c r="A1669">
        <v>105.4</v>
      </c>
      <c r="B1669">
        <v>52.7</v>
      </c>
    </row>
    <row r="1670" spans="1:2" x14ac:dyDescent="0.3">
      <c r="A1670">
        <v>95.85</v>
      </c>
      <c r="B1670">
        <v>20.85</v>
      </c>
    </row>
    <row r="1671" spans="1:2" x14ac:dyDescent="0.3">
      <c r="A1671">
        <v>79.150000000000006</v>
      </c>
      <c r="B1671">
        <v>52.15</v>
      </c>
    </row>
    <row r="1672" spans="1:2" x14ac:dyDescent="0.3">
      <c r="A1672">
        <v>19.649999999999999</v>
      </c>
      <c r="B1672">
        <v>114.95</v>
      </c>
    </row>
    <row r="1673" spans="1:2" x14ac:dyDescent="0.3">
      <c r="A1673">
        <v>79</v>
      </c>
      <c r="B1673">
        <v>104.45</v>
      </c>
    </row>
    <row r="1674" spans="1:2" x14ac:dyDescent="0.3">
      <c r="A1674">
        <v>91.85</v>
      </c>
      <c r="B1674">
        <v>113.65</v>
      </c>
    </row>
    <row r="1675" spans="1:2" x14ac:dyDescent="0.3">
      <c r="A1675">
        <v>106</v>
      </c>
      <c r="B1675">
        <v>20.6</v>
      </c>
    </row>
    <row r="1676" spans="1:2" x14ac:dyDescent="0.3">
      <c r="A1676">
        <v>49.9</v>
      </c>
      <c r="B1676">
        <v>91.55</v>
      </c>
    </row>
    <row r="1677" spans="1:2" x14ac:dyDescent="0.3">
      <c r="A1677">
        <v>100.35</v>
      </c>
      <c r="B1677">
        <v>49.85</v>
      </c>
    </row>
    <row r="1678" spans="1:2" x14ac:dyDescent="0.3">
      <c r="A1678">
        <v>74.95</v>
      </c>
      <c r="B1678">
        <v>19.8</v>
      </c>
    </row>
    <row r="1679" spans="1:2" x14ac:dyDescent="0.3">
      <c r="A1679">
        <v>49.25</v>
      </c>
      <c r="B1679">
        <v>104.15</v>
      </c>
    </row>
    <row r="1680" spans="1:2" x14ac:dyDescent="0.3">
      <c r="A1680">
        <v>103.7</v>
      </c>
      <c r="B1680">
        <v>48.2</v>
      </c>
    </row>
    <row r="1681" spans="1:2" x14ac:dyDescent="0.3">
      <c r="A1681">
        <v>89.75</v>
      </c>
      <c r="B1681">
        <v>25.1</v>
      </c>
    </row>
    <row r="1682" spans="1:2" x14ac:dyDescent="0.3">
      <c r="A1682">
        <v>20.3</v>
      </c>
      <c r="B1682">
        <v>100.15</v>
      </c>
    </row>
    <row r="1683" spans="1:2" x14ac:dyDescent="0.3">
      <c r="A1683">
        <v>101.95</v>
      </c>
      <c r="B1683">
        <v>55.9</v>
      </c>
    </row>
    <row r="1684" spans="1:2" x14ac:dyDescent="0.3">
      <c r="A1684">
        <v>94</v>
      </c>
      <c r="B1684">
        <v>64.400000000000006</v>
      </c>
    </row>
    <row r="1685" spans="1:2" x14ac:dyDescent="0.3">
      <c r="A1685">
        <v>89.3</v>
      </c>
      <c r="B1685">
        <v>85.3</v>
      </c>
    </row>
    <row r="1686" spans="1:2" x14ac:dyDescent="0.3">
      <c r="A1686">
        <v>74.3</v>
      </c>
      <c r="B1686">
        <v>107.45</v>
      </c>
    </row>
    <row r="1687" spans="1:2" x14ac:dyDescent="0.3">
      <c r="A1687">
        <v>44.65</v>
      </c>
      <c r="B1687">
        <v>91.3</v>
      </c>
    </row>
    <row r="1688" spans="1:2" x14ac:dyDescent="0.3">
      <c r="A1688">
        <v>84.05</v>
      </c>
      <c r="B1688">
        <v>85.95</v>
      </c>
    </row>
    <row r="1689" spans="1:2" x14ac:dyDescent="0.3">
      <c r="A1689">
        <v>80.7</v>
      </c>
      <c r="B1689">
        <v>45.2</v>
      </c>
    </row>
    <row r="1690" spans="1:2" x14ac:dyDescent="0.3">
      <c r="A1690">
        <v>101.7</v>
      </c>
      <c r="B1690">
        <v>79.2</v>
      </c>
    </row>
    <row r="1691" spans="1:2" x14ac:dyDescent="0.3">
      <c r="A1691">
        <v>20.399999999999999</v>
      </c>
      <c r="B1691">
        <v>55.5</v>
      </c>
    </row>
    <row r="1692" spans="1:2" x14ac:dyDescent="0.3">
      <c r="A1692">
        <v>102.6</v>
      </c>
      <c r="B1692">
        <v>90.25</v>
      </c>
    </row>
    <row r="1693" spans="1:2" x14ac:dyDescent="0.3">
      <c r="A1693">
        <v>106</v>
      </c>
      <c r="B1693">
        <v>91.25</v>
      </c>
    </row>
    <row r="1694" spans="1:2" x14ac:dyDescent="0.3">
      <c r="A1694">
        <v>55.1</v>
      </c>
      <c r="B1694">
        <v>100.9</v>
      </c>
    </row>
    <row r="1695" spans="1:2" x14ac:dyDescent="0.3">
      <c r="A1695">
        <v>106.5</v>
      </c>
      <c r="B1695">
        <v>97.7</v>
      </c>
    </row>
    <row r="1696" spans="1:2" x14ac:dyDescent="0.3">
      <c r="A1696">
        <v>91.05</v>
      </c>
      <c r="B1696">
        <v>69.849999999999994</v>
      </c>
    </row>
    <row r="1697" spans="1:2" x14ac:dyDescent="0.3">
      <c r="A1697">
        <v>77.5</v>
      </c>
      <c r="B1697">
        <v>65.599999999999994</v>
      </c>
    </row>
    <row r="1698" spans="1:2" x14ac:dyDescent="0.3">
      <c r="A1698">
        <v>54.2</v>
      </c>
      <c r="B1698">
        <v>104.65</v>
      </c>
    </row>
    <row r="1699" spans="1:2" x14ac:dyDescent="0.3">
      <c r="A1699">
        <v>69.25</v>
      </c>
      <c r="B1699">
        <v>90.45</v>
      </c>
    </row>
    <row r="1700" spans="1:2" x14ac:dyDescent="0.3">
      <c r="A1700">
        <v>50.5</v>
      </c>
      <c r="B1700">
        <v>63.7</v>
      </c>
    </row>
    <row r="1701" spans="1:2" x14ac:dyDescent="0.3">
      <c r="A1701">
        <v>74.400000000000006</v>
      </c>
      <c r="B1701">
        <v>104.5</v>
      </c>
    </row>
    <row r="1702" spans="1:2" x14ac:dyDescent="0.3">
      <c r="A1702">
        <v>79.45</v>
      </c>
      <c r="B1702">
        <v>20.100000000000001</v>
      </c>
    </row>
    <row r="1703" spans="1:2" x14ac:dyDescent="0.3">
      <c r="A1703">
        <v>104.65</v>
      </c>
      <c r="B1703">
        <v>104.3</v>
      </c>
    </row>
    <row r="1704" spans="1:2" x14ac:dyDescent="0.3">
      <c r="A1704">
        <v>100.05</v>
      </c>
      <c r="B1704">
        <v>93.25</v>
      </c>
    </row>
    <row r="1705" spans="1:2" x14ac:dyDescent="0.3">
      <c r="A1705">
        <v>100.55</v>
      </c>
      <c r="B1705">
        <v>73.45</v>
      </c>
    </row>
    <row r="1706" spans="1:2" x14ac:dyDescent="0.3">
      <c r="A1706">
        <v>95.65</v>
      </c>
      <c r="B1706">
        <v>20.7</v>
      </c>
    </row>
    <row r="1707" spans="1:2" x14ac:dyDescent="0.3">
      <c r="A1707">
        <v>94.4</v>
      </c>
      <c r="B1707">
        <v>25.25</v>
      </c>
    </row>
    <row r="1708" spans="1:2" x14ac:dyDescent="0.3">
      <c r="A1708">
        <v>55</v>
      </c>
      <c r="B1708">
        <v>100.5</v>
      </c>
    </row>
    <row r="1709" spans="1:2" x14ac:dyDescent="0.3">
      <c r="A1709">
        <v>101.45</v>
      </c>
      <c r="B1709">
        <v>90.6</v>
      </c>
    </row>
    <row r="1710" spans="1:2" x14ac:dyDescent="0.3">
      <c r="A1710">
        <v>67.95</v>
      </c>
      <c r="B1710">
        <v>89.4</v>
      </c>
    </row>
    <row r="1711" spans="1:2" x14ac:dyDescent="0.3">
      <c r="A1711">
        <v>69.5</v>
      </c>
      <c r="B1711">
        <v>95.45</v>
      </c>
    </row>
    <row r="1712" spans="1:2" x14ac:dyDescent="0.3">
      <c r="A1712">
        <v>18.850000000000001</v>
      </c>
      <c r="B1712">
        <v>20.45</v>
      </c>
    </row>
    <row r="1713" spans="1:2" x14ac:dyDescent="0.3">
      <c r="A1713">
        <v>69.2</v>
      </c>
      <c r="B1713">
        <v>19.95</v>
      </c>
    </row>
    <row r="1714" spans="1:2" x14ac:dyDescent="0.3">
      <c r="A1714">
        <v>69.650000000000006</v>
      </c>
      <c r="B1714">
        <v>109.15</v>
      </c>
    </row>
    <row r="1715" spans="1:2" x14ac:dyDescent="0.3">
      <c r="A1715">
        <v>101.85</v>
      </c>
      <c r="B1715">
        <v>85.7</v>
      </c>
    </row>
    <row r="1716" spans="1:2" x14ac:dyDescent="0.3">
      <c r="A1716">
        <v>82.3</v>
      </c>
      <c r="B1716">
        <v>102.05</v>
      </c>
    </row>
    <row r="1717" spans="1:2" x14ac:dyDescent="0.3">
      <c r="A1717">
        <v>79.25</v>
      </c>
      <c r="B1717">
        <v>94.7</v>
      </c>
    </row>
    <row r="1718" spans="1:2" x14ac:dyDescent="0.3">
      <c r="A1718">
        <v>84.6</v>
      </c>
      <c r="B1718">
        <v>64.400000000000006</v>
      </c>
    </row>
    <row r="1719" spans="1:2" x14ac:dyDescent="0.3">
      <c r="A1719">
        <v>93.4</v>
      </c>
      <c r="B1719">
        <v>26.8</v>
      </c>
    </row>
    <row r="1720" spans="1:2" x14ac:dyDescent="0.3">
      <c r="A1720">
        <v>94.2</v>
      </c>
      <c r="B1720">
        <v>66.05</v>
      </c>
    </row>
    <row r="1721" spans="1:2" x14ac:dyDescent="0.3">
      <c r="A1721">
        <v>25.05</v>
      </c>
      <c r="B1721">
        <v>65.2</v>
      </c>
    </row>
    <row r="1722" spans="1:2" x14ac:dyDescent="0.3">
      <c r="A1722">
        <v>25.1</v>
      </c>
      <c r="B1722">
        <v>85.05</v>
      </c>
    </row>
    <row r="1723" spans="1:2" x14ac:dyDescent="0.3">
      <c r="A1723">
        <v>48.95</v>
      </c>
      <c r="B1723">
        <v>55.8</v>
      </c>
    </row>
    <row r="1724" spans="1:2" x14ac:dyDescent="0.3">
      <c r="A1724">
        <v>45.3</v>
      </c>
      <c r="B1724">
        <v>19.95</v>
      </c>
    </row>
    <row r="1725" spans="1:2" x14ac:dyDescent="0.3">
      <c r="A1725">
        <v>85.85</v>
      </c>
      <c r="B1725">
        <v>45</v>
      </c>
    </row>
    <row r="1726" spans="1:2" x14ac:dyDescent="0.3">
      <c r="A1726">
        <v>95.2</v>
      </c>
      <c r="B1726">
        <v>114.9</v>
      </c>
    </row>
    <row r="1727" spans="1:2" x14ac:dyDescent="0.3">
      <c r="A1727">
        <v>100.6</v>
      </c>
      <c r="B1727">
        <v>106.4</v>
      </c>
    </row>
    <row r="1728" spans="1:2" x14ac:dyDescent="0.3">
      <c r="A1728">
        <v>55.3</v>
      </c>
      <c r="B1728">
        <v>46.1</v>
      </c>
    </row>
    <row r="1729" spans="1:2" x14ac:dyDescent="0.3">
      <c r="A1729">
        <v>74.849999999999994</v>
      </c>
      <c r="B1729">
        <v>39.700000000000003</v>
      </c>
    </row>
    <row r="1730" spans="1:2" x14ac:dyDescent="0.3">
      <c r="A1730">
        <v>102.35</v>
      </c>
      <c r="B1730">
        <v>20.05</v>
      </c>
    </row>
    <row r="1731" spans="1:2" x14ac:dyDescent="0.3">
      <c r="A1731">
        <v>115.65</v>
      </c>
      <c r="B1731">
        <v>95.75</v>
      </c>
    </row>
    <row r="1732" spans="1:2" x14ac:dyDescent="0.3">
      <c r="A1732">
        <v>79.849999999999994</v>
      </c>
      <c r="B1732">
        <v>24.4</v>
      </c>
    </row>
    <row r="1733" spans="1:2" x14ac:dyDescent="0.3">
      <c r="A1733">
        <v>76</v>
      </c>
      <c r="B1733">
        <v>33.6</v>
      </c>
    </row>
    <row r="1734" spans="1:2" x14ac:dyDescent="0.3">
      <c r="A1734">
        <v>104.75</v>
      </c>
      <c r="B1734">
        <v>90.45</v>
      </c>
    </row>
    <row r="1735" spans="1:2" x14ac:dyDescent="0.3">
      <c r="A1735">
        <v>74.650000000000006</v>
      </c>
      <c r="B1735">
        <v>84</v>
      </c>
    </row>
    <row r="1736" spans="1:2" x14ac:dyDescent="0.3">
      <c r="A1736">
        <v>56.25</v>
      </c>
      <c r="B1736">
        <v>67.400000000000006</v>
      </c>
    </row>
    <row r="1737" spans="1:2" x14ac:dyDescent="0.3">
      <c r="A1737">
        <v>106.1</v>
      </c>
      <c r="B1737">
        <v>19.7</v>
      </c>
    </row>
    <row r="1738" spans="1:2" x14ac:dyDescent="0.3">
      <c r="A1738">
        <v>79.75</v>
      </c>
      <c r="B1738">
        <v>80.349999999999994</v>
      </c>
    </row>
    <row r="1739" spans="1:2" x14ac:dyDescent="0.3">
      <c r="A1739">
        <v>68.650000000000006</v>
      </c>
      <c r="B1739">
        <v>19.600000000000001</v>
      </c>
    </row>
    <row r="1740" spans="1:2" x14ac:dyDescent="0.3">
      <c r="A1740">
        <v>20.25</v>
      </c>
      <c r="B1740">
        <v>54.2</v>
      </c>
    </row>
    <row r="1741" spans="1:2" x14ac:dyDescent="0.3">
      <c r="A1741">
        <v>100.2</v>
      </c>
      <c r="B1741">
        <v>45.2</v>
      </c>
    </row>
    <row r="1742" spans="1:2" x14ac:dyDescent="0.3">
      <c r="A1742">
        <v>74.900000000000006</v>
      </c>
      <c r="B1742">
        <v>75.099999999999994</v>
      </c>
    </row>
    <row r="1743" spans="1:2" x14ac:dyDescent="0.3">
      <c r="A1743">
        <v>70.849999999999994</v>
      </c>
      <c r="B1743">
        <v>19.7</v>
      </c>
    </row>
    <row r="1744" spans="1:2" x14ac:dyDescent="0.3">
      <c r="A1744">
        <v>69.8</v>
      </c>
      <c r="B1744">
        <v>72.75</v>
      </c>
    </row>
    <row r="1745" spans="1:2" x14ac:dyDescent="0.3">
      <c r="A1745">
        <v>54.55</v>
      </c>
      <c r="B1745">
        <v>20.05</v>
      </c>
    </row>
    <row r="1746" spans="1:2" x14ac:dyDescent="0.3">
      <c r="A1746">
        <v>70.75</v>
      </c>
      <c r="B1746">
        <v>39.200000000000003</v>
      </c>
    </row>
    <row r="1747" spans="1:2" x14ac:dyDescent="0.3">
      <c r="A1747">
        <v>94.1</v>
      </c>
      <c r="B1747">
        <v>44.75</v>
      </c>
    </row>
    <row r="1748" spans="1:2" x14ac:dyDescent="0.3">
      <c r="A1748">
        <v>29.7</v>
      </c>
      <c r="B1748">
        <v>82.65</v>
      </c>
    </row>
    <row r="1749" spans="1:2" x14ac:dyDescent="0.3">
      <c r="A1749">
        <v>110.9</v>
      </c>
      <c r="B1749">
        <v>93.9</v>
      </c>
    </row>
    <row r="1750" spans="1:2" x14ac:dyDescent="0.3">
      <c r="A1750">
        <v>105</v>
      </c>
      <c r="B1750">
        <v>117.15</v>
      </c>
    </row>
    <row r="1751" spans="1:2" x14ac:dyDescent="0.3">
      <c r="A1751">
        <v>25.3</v>
      </c>
      <c r="B1751">
        <v>99.25</v>
      </c>
    </row>
    <row r="1752" spans="1:2" x14ac:dyDescent="0.3">
      <c r="A1752">
        <v>55.15</v>
      </c>
      <c r="B1752">
        <v>112.55</v>
      </c>
    </row>
    <row r="1753" spans="1:2" x14ac:dyDescent="0.3">
      <c r="A1753">
        <v>20.100000000000001</v>
      </c>
      <c r="B1753">
        <v>25.7</v>
      </c>
    </row>
    <row r="1754" spans="1:2" x14ac:dyDescent="0.3">
      <c r="A1754">
        <v>69.900000000000006</v>
      </c>
      <c r="B1754">
        <v>90.3</v>
      </c>
    </row>
    <row r="1755" spans="1:2" x14ac:dyDescent="0.3">
      <c r="A1755">
        <v>101.4</v>
      </c>
      <c r="B1755">
        <v>49.4</v>
      </c>
    </row>
    <row r="1756" spans="1:2" x14ac:dyDescent="0.3">
      <c r="A1756">
        <v>80.8</v>
      </c>
      <c r="B1756">
        <v>19.399999999999999</v>
      </c>
    </row>
    <row r="1757" spans="1:2" x14ac:dyDescent="0.3">
      <c r="A1757">
        <v>62.05</v>
      </c>
      <c r="B1757">
        <v>109.7</v>
      </c>
    </row>
    <row r="1758" spans="1:2" x14ac:dyDescent="0.3">
      <c r="A1758">
        <v>76.45</v>
      </c>
      <c r="B1758">
        <v>61.25</v>
      </c>
    </row>
    <row r="1759" spans="1:2" x14ac:dyDescent="0.3">
      <c r="A1759">
        <v>91.3</v>
      </c>
      <c r="B1759">
        <v>55.3</v>
      </c>
    </row>
    <row r="1760" spans="1:2" x14ac:dyDescent="0.3">
      <c r="A1760">
        <v>95.75</v>
      </c>
      <c r="B1760">
        <v>103.75</v>
      </c>
    </row>
    <row r="1761" spans="1:2" x14ac:dyDescent="0.3">
      <c r="A1761">
        <v>62.65</v>
      </c>
      <c r="B1761">
        <v>19.5</v>
      </c>
    </row>
    <row r="1762" spans="1:2" x14ac:dyDescent="0.3">
      <c r="A1762">
        <v>74.5</v>
      </c>
      <c r="B1762">
        <v>39.5</v>
      </c>
    </row>
    <row r="1763" spans="1:2" x14ac:dyDescent="0.3">
      <c r="A1763">
        <v>102.1</v>
      </c>
      <c r="B1763">
        <v>26.05</v>
      </c>
    </row>
    <row r="1764" spans="1:2" x14ac:dyDescent="0.3">
      <c r="A1764">
        <v>50.15</v>
      </c>
      <c r="B1764">
        <v>91.05</v>
      </c>
    </row>
    <row r="1765" spans="1:2" x14ac:dyDescent="0.3">
      <c r="A1765">
        <v>86.5</v>
      </c>
      <c r="B1765">
        <v>29.65</v>
      </c>
    </row>
    <row r="1766" spans="1:2" x14ac:dyDescent="0.3">
      <c r="A1766">
        <v>81.45</v>
      </c>
      <c r="B1766">
        <v>50.2</v>
      </c>
    </row>
    <row r="1767" spans="1:2" x14ac:dyDescent="0.3">
      <c r="A1767">
        <v>69.150000000000006</v>
      </c>
      <c r="B1767">
        <v>105.3</v>
      </c>
    </row>
    <row r="1768" spans="1:2" x14ac:dyDescent="0.3">
      <c r="A1768">
        <v>79.55</v>
      </c>
      <c r="B1768">
        <v>55.45</v>
      </c>
    </row>
    <row r="1769" spans="1:2" x14ac:dyDescent="0.3">
      <c r="A1769">
        <v>95.5</v>
      </c>
      <c r="B1769">
        <v>85.45</v>
      </c>
    </row>
    <row r="1770" spans="1:2" x14ac:dyDescent="0.3">
      <c r="A1770">
        <v>91.05</v>
      </c>
      <c r="B1770">
        <v>19.8</v>
      </c>
    </row>
    <row r="1771" spans="1:2" x14ac:dyDescent="0.3">
      <c r="A1771">
        <v>79.2</v>
      </c>
      <c r="B1771">
        <v>59.25</v>
      </c>
    </row>
    <row r="1772" spans="1:2" x14ac:dyDescent="0.3">
      <c r="A1772">
        <v>45.25</v>
      </c>
      <c r="B1772">
        <v>90.7</v>
      </c>
    </row>
    <row r="1773" spans="1:2" x14ac:dyDescent="0.3">
      <c r="A1773">
        <v>74.3</v>
      </c>
      <c r="B1773">
        <v>79.05</v>
      </c>
    </row>
    <row r="1774" spans="1:2" x14ac:dyDescent="0.3">
      <c r="A1774">
        <v>74.099999999999994</v>
      </c>
      <c r="B1774">
        <v>90.7</v>
      </c>
    </row>
    <row r="1775" spans="1:2" x14ac:dyDescent="0.3">
      <c r="A1775">
        <v>100.6</v>
      </c>
      <c r="B1775">
        <v>95</v>
      </c>
    </row>
    <row r="1776" spans="1:2" x14ac:dyDescent="0.3">
      <c r="A1776">
        <v>75</v>
      </c>
      <c r="B1776">
        <v>30.25</v>
      </c>
    </row>
    <row r="1777" spans="1:2" x14ac:dyDescent="0.3">
      <c r="A1777">
        <v>70.2</v>
      </c>
      <c r="B1777">
        <v>49.85</v>
      </c>
    </row>
    <row r="1778" spans="1:2" x14ac:dyDescent="0.3">
      <c r="A1778">
        <v>70.75</v>
      </c>
      <c r="B1778">
        <v>93</v>
      </c>
    </row>
    <row r="1779" spans="1:2" x14ac:dyDescent="0.3">
      <c r="A1779">
        <v>50.25</v>
      </c>
      <c r="B1779">
        <v>54.55</v>
      </c>
    </row>
    <row r="1780" spans="1:2" x14ac:dyDescent="0.3">
      <c r="A1780">
        <v>79.2</v>
      </c>
      <c r="B1780">
        <v>19.7</v>
      </c>
    </row>
    <row r="1781" spans="1:2" x14ac:dyDescent="0.3">
      <c r="A1781">
        <v>96</v>
      </c>
      <c r="B1781">
        <v>84.8</v>
      </c>
    </row>
    <row r="1782" spans="1:2" x14ac:dyDescent="0.3">
      <c r="A1782">
        <v>100.1</v>
      </c>
      <c r="B1782">
        <v>94.45</v>
      </c>
    </row>
    <row r="1783" spans="1:2" x14ac:dyDescent="0.3">
      <c r="A1783">
        <v>56.5</v>
      </c>
      <c r="B1783">
        <v>20.85</v>
      </c>
    </row>
    <row r="1784" spans="1:2" x14ac:dyDescent="0.3">
      <c r="A1784">
        <v>85</v>
      </c>
      <c r="B1784">
        <v>60</v>
      </c>
    </row>
    <row r="1785" spans="1:2" x14ac:dyDescent="0.3">
      <c r="A1785">
        <v>59.3</v>
      </c>
      <c r="B1785">
        <v>80.45</v>
      </c>
    </row>
    <row r="1786" spans="1:2" x14ac:dyDescent="0.3">
      <c r="A1786">
        <v>49.4</v>
      </c>
      <c r="B1786">
        <v>84.95</v>
      </c>
    </row>
    <row r="1787" spans="1:2" x14ac:dyDescent="0.3">
      <c r="A1787">
        <v>55</v>
      </c>
      <c r="B1787">
        <v>49.65</v>
      </c>
    </row>
    <row r="1788" spans="1:2" x14ac:dyDescent="0.3">
      <c r="A1788">
        <v>69.2</v>
      </c>
      <c r="B1788">
        <v>20.2</v>
      </c>
    </row>
    <row r="1789" spans="1:2" x14ac:dyDescent="0.3">
      <c r="A1789">
        <v>62.3</v>
      </c>
      <c r="B1789">
        <v>100.5</v>
      </c>
    </row>
    <row r="1790" spans="1:2" x14ac:dyDescent="0.3">
      <c r="A1790">
        <v>92.5</v>
      </c>
      <c r="B1790">
        <v>35.75</v>
      </c>
    </row>
    <row r="1791" spans="1:2" x14ac:dyDescent="0.3">
      <c r="A1791">
        <v>69.650000000000006</v>
      </c>
      <c r="B1791">
        <v>86.45</v>
      </c>
    </row>
    <row r="1792" spans="1:2" x14ac:dyDescent="0.3">
      <c r="A1792">
        <v>111.6</v>
      </c>
      <c r="B1792">
        <v>53.8</v>
      </c>
    </row>
    <row r="1793" spans="1:2" x14ac:dyDescent="0.3">
      <c r="A1793">
        <v>48.55</v>
      </c>
      <c r="B1793">
        <v>38.549999999999997</v>
      </c>
    </row>
    <row r="1794" spans="1:2" x14ac:dyDescent="0.3">
      <c r="A1794">
        <v>20.2</v>
      </c>
      <c r="B1794">
        <v>39.9</v>
      </c>
    </row>
    <row r="1795" spans="1:2" x14ac:dyDescent="0.3">
      <c r="A1795">
        <v>39.65</v>
      </c>
      <c r="B1795">
        <v>70.05</v>
      </c>
    </row>
    <row r="1796" spans="1:2" x14ac:dyDescent="0.3">
      <c r="A1796">
        <v>24.9</v>
      </c>
      <c r="B1796">
        <v>20.100000000000001</v>
      </c>
    </row>
    <row r="1797" spans="1:2" x14ac:dyDescent="0.3">
      <c r="A1797">
        <v>56.7</v>
      </c>
      <c r="B1797">
        <v>20.3</v>
      </c>
    </row>
    <row r="1798" spans="1:2" x14ac:dyDescent="0.3">
      <c r="A1798">
        <v>105.95</v>
      </c>
      <c r="B1798">
        <v>35.65</v>
      </c>
    </row>
    <row r="1799" spans="1:2" x14ac:dyDescent="0.3">
      <c r="A1799">
        <v>74.95</v>
      </c>
      <c r="B1799">
        <v>82.95</v>
      </c>
    </row>
    <row r="1800" spans="1:2" x14ac:dyDescent="0.3">
      <c r="A1800">
        <v>29.7</v>
      </c>
      <c r="B1800">
        <v>55.65</v>
      </c>
    </row>
    <row r="1801" spans="1:2" x14ac:dyDescent="0.3">
      <c r="A1801">
        <v>50.35</v>
      </c>
      <c r="B1801">
        <v>25.2</v>
      </c>
    </row>
    <row r="1802" spans="1:2" x14ac:dyDescent="0.3">
      <c r="A1802">
        <v>47.85</v>
      </c>
      <c r="B1802">
        <v>50.8</v>
      </c>
    </row>
    <row r="1803" spans="1:2" x14ac:dyDescent="0.3">
      <c r="A1803">
        <v>70.3</v>
      </c>
      <c r="B1803">
        <v>19.649999999999999</v>
      </c>
    </row>
    <row r="1804" spans="1:2" x14ac:dyDescent="0.3">
      <c r="A1804">
        <v>98.8</v>
      </c>
      <c r="B1804">
        <v>59.8</v>
      </c>
    </row>
    <row r="1805" spans="1:2" x14ac:dyDescent="0.3">
      <c r="A1805">
        <v>99.85</v>
      </c>
      <c r="B1805">
        <v>73.55</v>
      </c>
    </row>
    <row r="1806" spans="1:2" x14ac:dyDescent="0.3">
      <c r="A1806">
        <v>80.3</v>
      </c>
      <c r="B1806">
        <v>61.4</v>
      </c>
    </row>
    <row r="1807" spans="1:2" x14ac:dyDescent="0.3">
      <c r="A1807">
        <v>80.45</v>
      </c>
      <c r="B1807">
        <v>19.899999999999999</v>
      </c>
    </row>
    <row r="1808" spans="1:2" x14ac:dyDescent="0.3">
      <c r="A1808">
        <v>86.8</v>
      </c>
      <c r="B1808">
        <v>19.45</v>
      </c>
    </row>
    <row r="1809" spans="1:2" x14ac:dyDescent="0.3">
      <c r="A1809">
        <v>84.2</v>
      </c>
      <c r="B1809">
        <v>81.5</v>
      </c>
    </row>
    <row r="1810" spans="1:2" x14ac:dyDescent="0.3">
      <c r="A1810">
        <v>99</v>
      </c>
      <c r="B1810">
        <v>109.55</v>
      </c>
    </row>
    <row r="1811" spans="1:2" x14ac:dyDescent="0.3">
      <c r="A1811">
        <v>100.75</v>
      </c>
      <c r="B1811">
        <v>74.400000000000006</v>
      </c>
    </row>
    <row r="1812" spans="1:2" x14ac:dyDescent="0.3">
      <c r="A1812">
        <v>91.75</v>
      </c>
      <c r="B1812">
        <v>74.900000000000006</v>
      </c>
    </row>
    <row r="1813" spans="1:2" x14ac:dyDescent="0.3">
      <c r="A1813">
        <v>79.55</v>
      </c>
      <c r="B1813">
        <v>59.65</v>
      </c>
    </row>
    <row r="1814" spans="1:2" x14ac:dyDescent="0.3">
      <c r="A1814">
        <v>111.1</v>
      </c>
      <c r="B1814">
        <v>110.45</v>
      </c>
    </row>
    <row r="1815" spans="1:2" x14ac:dyDescent="0.3">
      <c r="A1815">
        <v>89.1</v>
      </c>
      <c r="B1815">
        <v>74.45</v>
      </c>
    </row>
    <row r="1816" spans="1:2" x14ac:dyDescent="0.3">
      <c r="A1816">
        <v>101.9</v>
      </c>
      <c r="B1816">
        <v>24.55</v>
      </c>
    </row>
    <row r="1817" spans="1:2" x14ac:dyDescent="0.3">
      <c r="A1817">
        <v>91.65</v>
      </c>
      <c r="B1817">
        <v>24.55</v>
      </c>
    </row>
    <row r="1818" spans="1:2" x14ac:dyDescent="0.3">
      <c r="A1818">
        <v>88.85</v>
      </c>
      <c r="B1818">
        <v>90.65</v>
      </c>
    </row>
    <row r="1819" spans="1:2" x14ac:dyDescent="0.3">
      <c r="A1819">
        <v>25.3</v>
      </c>
      <c r="B1819">
        <v>105.05</v>
      </c>
    </row>
    <row r="1820" spans="1:2" x14ac:dyDescent="0.3">
      <c r="A1820">
        <v>95.45</v>
      </c>
      <c r="B1820">
        <v>20.45</v>
      </c>
    </row>
    <row r="1821" spans="1:2" x14ac:dyDescent="0.3">
      <c r="A1821">
        <v>91.1</v>
      </c>
      <c r="B1821">
        <v>19.55</v>
      </c>
    </row>
    <row r="1822" spans="1:2" x14ac:dyDescent="0.3">
      <c r="A1822">
        <v>54.15</v>
      </c>
      <c r="B1822">
        <v>19.7</v>
      </c>
    </row>
    <row r="1823" spans="1:2" x14ac:dyDescent="0.3">
      <c r="A1823">
        <v>69.7</v>
      </c>
      <c r="B1823">
        <v>70.45</v>
      </c>
    </row>
    <row r="1824" spans="1:2" x14ac:dyDescent="0.3">
      <c r="A1824">
        <v>89.5</v>
      </c>
      <c r="B1824">
        <v>85.65</v>
      </c>
    </row>
    <row r="1825" spans="1:2" x14ac:dyDescent="0.3">
      <c r="A1825">
        <v>35.15</v>
      </c>
      <c r="B1825">
        <v>20.55</v>
      </c>
    </row>
    <row r="1826" spans="1:2" x14ac:dyDescent="0.3">
      <c r="A1826">
        <v>73.75</v>
      </c>
      <c r="B1826">
        <v>97.95</v>
      </c>
    </row>
    <row r="1827" spans="1:2" x14ac:dyDescent="0.3">
      <c r="A1827">
        <v>101.35</v>
      </c>
      <c r="B1827">
        <v>20</v>
      </c>
    </row>
    <row r="1828" spans="1:2" x14ac:dyDescent="0.3">
      <c r="A1828">
        <v>55.9</v>
      </c>
      <c r="B1828">
        <v>25.25</v>
      </c>
    </row>
    <row r="1829" spans="1:2" x14ac:dyDescent="0.3">
      <c r="A1829">
        <v>105.9</v>
      </c>
      <c r="B1829">
        <v>70.900000000000006</v>
      </c>
    </row>
    <row r="1830" spans="1:2" x14ac:dyDescent="0.3">
      <c r="A1830">
        <v>43.95</v>
      </c>
      <c r="B1830">
        <v>19.850000000000001</v>
      </c>
    </row>
    <row r="1831" spans="1:2" x14ac:dyDescent="0.3">
      <c r="A1831">
        <v>45.1</v>
      </c>
      <c r="B1831">
        <v>106.35</v>
      </c>
    </row>
    <row r="1832" spans="1:2" x14ac:dyDescent="0.3">
      <c r="A1832">
        <v>70.25</v>
      </c>
      <c r="B1832">
        <v>99.5</v>
      </c>
    </row>
    <row r="1833" spans="1:2" x14ac:dyDescent="0.3">
      <c r="A1833">
        <v>55.35</v>
      </c>
      <c r="B1833">
        <v>84.7</v>
      </c>
    </row>
    <row r="1834" spans="1:2" x14ac:dyDescent="0.3">
      <c r="A1834">
        <v>103</v>
      </c>
      <c r="B1834">
        <v>86.05</v>
      </c>
    </row>
    <row r="1835" spans="1:2" x14ac:dyDescent="0.3">
      <c r="A1835">
        <v>103.75</v>
      </c>
      <c r="B1835">
        <v>44.55</v>
      </c>
    </row>
    <row r="1836" spans="1:2" x14ac:dyDescent="0.3">
      <c r="A1836">
        <v>69.349999999999994</v>
      </c>
      <c r="B1836">
        <v>75.849999999999994</v>
      </c>
    </row>
    <row r="1837" spans="1:2" x14ac:dyDescent="0.3">
      <c r="A1837">
        <v>73.849999999999994</v>
      </c>
      <c r="B1837">
        <v>25</v>
      </c>
    </row>
    <row r="1838" spans="1:2" x14ac:dyDescent="0.3">
      <c r="A1838">
        <v>75.150000000000006</v>
      </c>
      <c r="B1838">
        <v>45</v>
      </c>
    </row>
    <row r="1839" spans="1:2" x14ac:dyDescent="0.3">
      <c r="A1839">
        <v>69.599999999999994</v>
      </c>
      <c r="B1839">
        <v>20.5</v>
      </c>
    </row>
    <row r="1840" spans="1:2" x14ac:dyDescent="0.3">
      <c r="A1840">
        <v>80.150000000000006</v>
      </c>
      <c r="B1840">
        <v>90.45</v>
      </c>
    </row>
    <row r="1841" spans="1:2" x14ac:dyDescent="0.3">
      <c r="A1841">
        <v>30.5</v>
      </c>
      <c r="B1841">
        <v>60.45</v>
      </c>
    </row>
    <row r="1842" spans="1:2" x14ac:dyDescent="0.3">
      <c r="A1842">
        <v>98.3</v>
      </c>
      <c r="B1842">
        <v>78.45</v>
      </c>
    </row>
    <row r="1843" spans="1:2" x14ac:dyDescent="0.3">
      <c r="A1843">
        <v>107.4</v>
      </c>
      <c r="B1843">
        <v>100.55</v>
      </c>
    </row>
    <row r="1844" spans="1:2" x14ac:dyDescent="0.3">
      <c r="A1844">
        <v>82</v>
      </c>
      <c r="B1844">
        <v>20.350000000000001</v>
      </c>
    </row>
    <row r="1845" spans="1:2" x14ac:dyDescent="0.3">
      <c r="A1845">
        <v>75.400000000000006</v>
      </c>
      <c r="B1845">
        <v>90.75</v>
      </c>
    </row>
    <row r="1846" spans="1:2" x14ac:dyDescent="0.3">
      <c r="A1846">
        <v>101.25</v>
      </c>
      <c r="B1846">
        <v>20.25</v>
      </c>
    </row>
    <row r="1847" spans="1:2" x14ac:dyDescent="0.3">
      <c r="A1847">
        <v>89.5</v>
      </c>
      <c r="B1847">
        <v>20.05</v>
      </c>
    </row>
    <row r="1848" spans="1:2" x14ac:dyDescent="0.3">
      <c r="A1848">
        <v>74.400000000000006</v>
      </c>
      <c r="B1848">
        <v>19.600000000000001</v>
      </c>
    </row>
    <row r="1849" spans="1:2" x14ac:dyDescent="0.3">
      <c r="A1849">
        <v>20.5</v>
      </c>
      <c r="B1849">
        <v>53.8</v>
      </c>
    </row>
    <row r="1850" spans="1:2" x14ac:dyDescent="0.3">
      <c r="A1850">
        <v>74.349999999999994</v>
      </c>
      <c r="B1850">
        <v>70.2</v>
      </c>
    </row>
    <row r="1851" spans="1:2" x14ac:dyDescent="0.3">
      <c r="A1851">
        <v>99.75</v>
      </c>
      <c r="B1851">
        <v>75.5</v>
      </c>
    </row>
    <row r="1852" spans="1:2" x14ac:dyDescent="0.3">
      <c r="A1852">
        <v>111.95</v>
      </c>
      <c r="B1852">
        <v>20.350000000000001</v>
      </c>
    </row>
    <row r="1853" spans="1:2" x14ac:dyDescent="0.3">
      <c r="A1853">
        <v>39</v>
      </c>
      <c r="B1853">
        <v>26.05</v>
      </c>
    </row>
    <row r="1854" spans="1:2" x14ac:dyDescent="0.3">
      <c r="A1854">
        <v>94.1</v>
      </c>
      <c r="B1854">
        <v>20.6</v>
      </c>
    </row>
    <row r="1855" spans="1:2" x14ac:dyDescent="0.3">
      <c r="A1855">
        <v>95.65</v>
      </c>
      <c r="B1855">
        <v>20.100000000000001</v>
      </c>
    </row>
    <row r="1856" spans="1:2" x14ac:dyDescent="0.3">
      <c r="A1856">
        <v>88.05</v>
      </c>
      <c r="B1856">
        <v>24.3</v>
      </c>
    </row>
    <row r="1857" spans="1:2" x14ac:dyDescent="0.3">
      <c r="A1857">
        <v>66.5</v>
      </c>
      <c r="B1857">
        <v>24.5</v>
      </c>
    </row>
    <row r="1858" spans="1:2" x14ac:dyDescent="0.3">
      <c r="A1858">
        <v>35.450000000000003</v>
      </c>
      <c r="B1858">
        <v>110.5</v>
      </c>
    </row>
    <row r="1859" spans="1:2" x14ac:dyDescent="0.3">
      <c r="A1859">
        <v>49.9</v>
      </c>
      <c r="B1859">
        <v>25.25</v>
      </c>
    </row>
    <row r="1860" spans="1:2" x14ac:dyDescent="0.3">
      <c r="A1860">
        <v>104.5</v>
      </c>
      <c r="B1860">
        <v>90.1</v>
      </c>
    </row>
    <row r="1861" spans="1:2" x14ac:dyDescent="0.3">
      <c r="A1861">
        <v>75.05</v>
      </c>
      <c r="B1861">
        <v>68.75</v>
      </c>
    </row>
    <row r="1862" spans="1:2" x14ac:dyDescent="0.3">
      <c r="A1862">
        <v>81</v>
      </c>
      <c r="B1862">
        <v>19.2</v>
      </c>
    </row>
    <row r="1863" spans="1:2" x14ac:dyDescent="0.3">
      <c r="A1863">
        <v>74.45</v>
      </c>
      <c r="B1863">
        <v>115.1</v>
      </c>
    </row>
    <row r="1864" spans="1:2" x14ac:dyDescent="0.3">
      <c r="A1864">
        <v>60.4</v>
      </c>
      <c r="B1864">
        <v>99.65</v>
      </c>
    </row>
    <row r="1865" spans="1:2" x14ac:dyDescent="0.3">
      <c r="A1865">
        <v>70.650000000000006</v>
      </c>
      <c r="B1865">
        <v>91.45</v>
      </c>
    </row>
    <row r="1866" spans="1:2" x14ac:dyDescent="0.3">
      <c r="A1866">
        <v>59.8</v>
      </c>
      <c r="B1866">
        <v>84.75</v>
      </c>
    </row>
    <row r="1867" spans="1:2" x14ac:dyDescent="0.3">
      <c r="A1867">
        <v>44.2</v>
      </c>
      <c r="B1867">
        <v>78.75</v>
      </c>
    </row>
    <row r="1868" spans="1:2" x14ac:dyDescent="0.3">
      <c r="A1868">
        <v>75.75</v>
      </c>
      <c r="B1868">
        <v>20.25</v>
      </c>
    </row>
    <row r="1869" spans="1:2" x14ac:dyDescent="0.3">
      <c r="A1869">
        <v>102.95</v>
      </c>
      <c r="B1869">
        <v>19.899999999999999</v>
      </c>
    </row>
    <row r="1870" spans="1:2" x14ac:dyDescent="0.3">
      <c r="A1870">
        <v>74.400000000000006</v>
      </c>
      <c r="B1870">
        <v>97.75</v>
      </c>
    </row>
    <row r="1871" spans="1:2" x14ac:dyDescent="0.3">
      <c r="B1871">
        <v>100.4</v>
      </c>
    </row>
    <row r="1872" spans="1:2" x14ac:dyDescent="0.3">
      <c r="B1872">
        <v>24.45</v>
      </c>
    </row>
    <row r="1873" spans="2:2" x14ac:dyDescent="0.3">
      <c r="B1873">
        <v>101.1</v>
      </c>
    </row>
    <row r="1874" spans="2:2" x14ac:dyDescent="0.3">
      <c r="B1874">
        <v>50.9</v>
      </c>
    </row>
    <row r="1875" spans="2:2" x14ac:dyDescent="0.3">
      <c r="B1875">
        <v>107.2</v>
      </c>
    </row>
    <row r="1876" spans="2:2" x14ac:dyDescent="0.3">
      <c r="B1876">
        <v>92.2</v>
      </c>
    </row>
    <row r="1877" spans="2:2" x14ac:dyDescent="0.3">
      <c r="B1877">
        <v>113.4</v>
      </c>
    </row>
    <row r="1878" spans="2:2" x14ac:dyDescent="0.3">
      <c r="B1878">
        <v>40.549999999999997</v>
      </c>
    </row>
    <row r="1879" spans="2:2" x14ac:dyDescent="0.3">
      <c r="B1879">
        <v>26</v>
      </c>
    </row>
    <row r="1880" spans="2:2" x14ac:dyDescent="0.3">
      <c r="B1880">
        <v>111.95</v>
      </c>
    </row>
    <row r="1881" spans="2:2" x14ac:dyDescent="0.3">
      <c r="B1881">
        <v>53.8</v>
      </c>
    </row>
    <row r="1882" spans="2:2" x14ac:dyDescent="0.3">
      <c r="B1882">
        <v>72.099999999999994</v>
      </c>
    </row>
    <row r="1883" spans="2:2" x14ac:dyDescent="0.3">
      <c r="B1883">
        <v>78.849999999999994</v>
      </c>
    </row>
    <row r="1884" spans="2:2" x14ac:dyDescent="0.3">
      <c r="B1884">
        <v>70.75</v>
      </c>
    </row>
    <row r="1885" spans="2:2" x14ac:dyDescent="0.3">
      <c r="B1885">
        <v>76.150000000000006</v>
      </c>
    </row>
    <row r="1886" spans="2:2" x14ac:dyDescent="0.3">
      <c r="B1886">
        <v>39.1</v>
      </c>
    </row>
    <row r="1887" spans="2:2" x14ac:dyDescent="0.3">
      <c r="B1887">
        <v>69.95</v>
      </c>
    </row>
    <row r="1888" spans="2:2" x14ac:dyDescent="0.3">
      <c r="B1888">
        <v>20.05</v>
      </c>
    </row>
    <row r="1889" spans="2:2" x14ac:dyDescent="0.3">
      <c r="B1889">
        <v>20.05</v>
      </c>
    </row>
    <row r="1890" spans="2:2" x14ac:dyDescent="0.3">
      <c r="B1890">
        <v>19.45</v>
      </c>
    </row>
    <row r="1891" spans="2:2" x14ac:dyDescent="0.3">
      <c r="B1891">
        <v>26.9</v>
      </c>
    </row>
    <row r="1892" spans="2:2" x14ac:dyDescent="0.3">
      <c r="B1892">
        <v>19.2</v>
      </c>
    </row>
    <row r="1893" spans="2:2" x14ac:dyDescent="0.3">
      <c r="B1893">
        <v>50</v>
      </c>
    </row>
    <row r="1894" spans="2:2" x14ac:dyDescent="0.3">
      <c r="B1894">
        <v>60</v>
      </c>
    </row>
    <row r="1895" spans="2:2" x14ac:dyDescent="0.3">
      <c r="B1895">
        <v>84.55</v>
      </c>
    </row>
    <row r="1896" spans="2:2" x14ac:dyDescent="0.3">
      <c r="B1896">
        <v>45.45</v>
      </c>
    </row>
    <row r="1897" spans="2:2" x14ac:dyDescent="0.3">
      <c r="B1897">
        <v>20.05</v>
      </c>
    </row>
    <row r="1898" spans="2:2" x14ac:dyDescent="0.3">
      <c r="B1898">
        <v>115.55</v>
      </c>
    </row>
    <row r="1899" spans="2:2" x14ac:dyDescent="0.3">
      <c r="B1899">
        <v>99</v>
      </c>
    </row>
    <row r="1900" spans="2:2" x14ac:dyDescent="0.3">
      <c r="B1900">
        <v>50.55</v>
      </c>
    </row>
    <row r="1901" spans="2:2" x14ac:dyDescent="0.3">
      <c r="B1901">
        <v>25</v>
      </c>
    </row>
    <row r="1902" spans="2:2" x14ac:dyDescent="0.3">
      <c r="B1902">
        <v>91.55</v>
      </c>
    </row>
    <row r="1903" spans="2:2" x14ac:dyDescent="0.3">
      <c r="B1903">
        <v>19.350000000000001</v>
      </c>
    </row>
    <row r="1904" spans="2:2" x14ac:dyDescent="0.3">
      <c r="B1904">
        <v>24.85</v>
      </c>
    </row>
    <row r="1905" spans="2:2" x14ac:dyDescent="0.3">
      <c r="B1905">
        <v>100.4</v>
      </c>
    </row>
    <row r="1906" spans="2:2" x14ac:dyDescent="0.3">
      <c r="B1906">
        <v>25</v>
      </c>
    </row>
    <row r="1907" spans="2:2" x14ac:dyDescent="0.3">
      <c r="B1907">
        <v>19.25</v>
      </c>
    </row>
    <row r="1908" spans="2:2" x14ac:dyDescent="0.3">
      <c r="B1908">
        <v>108.25</v>
      </c>
    </row>
    <row r="1909" spans="2:2" x14ac:dyDescent="0.3">
      <c r="B1909">
        <v>20.149999999999999</v>
      </c>
    </row>
    <row r="1910" spans="2:2" x14ac:dyDescent="0.3">
      <c r="B1910">
        <v>101.3</v>
      </c>
    </row>
    <row r="1911" spans="2:2" x14ac:dyDescent="0.3">
      <c r="B1911">
        <v>20</v>
      </c>
    </row>
    <row r="1912" spans="2:2" x14ac:dyDescent="0.3">
      <c r="B1912">
        <v>105.3</v>
      </c>
    </row>
    <row r="1913" spans="2:2" x14ac:dyDescent="0.3">
      <c r="B1913">
        <v>69.849999999999994</v>
      </c>
    </row>
    <row r="1914" spans="2:2" x14ac:dyDescent="0.3">
      <c r="B1914">
        <v>65.25</v>
      </c>
    </row>
    <row r="1915" spans="2:2" x14ac:dyDescent="0.3">
      <c r="B1915">
        <v>19.8</v>
      </c>
    </row>
    <row r="1916" spans="2:2" x14ac:dyDescent="0.3">
      <c r="B1916">
        <v>19.600000000000001</v>
      </c>
    </row>
    <row r="1917" spans="2:2" x14ac:dyDescent="0.3">
      <c r="B1917">
        <v>20.05</v>
      </c>
    </row>
    <row r="1918" spans="2:2" x14ac:dyDescent="0.3">
      <c r="B1918">
        <v>49.4</v>
      </c>
    </row>
    <row r="1919" spans="2:2" x14ac:dyDescent="0.3">
      <c r="B1919">
        <v>88.4</v>
      </c>
    </row>
    <row r="1920" spans="2:2" x14ac:dyDescent="0.3">
      <c r="B1920">
        <v>100.6</v>
      </c>
    </row>
    <row r="1921" spans="2:2" x14ac:dyDescent="0.3">
      <c r="B1921">
        <v>19.45</v>
      </c>
    </row>
    <row r="1922" spans="2:2" x14ac:dyDescent="0.3">
      <c r="B1922">
        <v>20.3</v>
      </c>
    </row>
    <row r="1923" spans="2:2" x14ac:dyDescent="0.3">
      <c r="B1923">
        <v>107.65</v>
      </c>
    </row>
    <row r="1924" spans="2:2" x14ac:dyDescent="0.3">
      <c r="B1924">
        <v>80.45</v>
      </c>
    </row>
    <row r="1925" spans="2:2" x14ac:dyDescent="0.3">
      <c r="B1925">
        <v>58.85</v>
      </c>
    </row>
    <row r="1926" spans="2:2" x14ac:dyDescent="0.3">
      <c r="B1926">
        <v>109.6</v>
      </c>
    </row>
    <row r="1927" spans="2:2" x14ac:dyDescent="0.3">
      <c r="B1927">
        <v>75.150000000000006</v>
      </c>
    </row>
    <row r="1928" spans="2:2" x14ac:dyDescent="0.3">
      <c r="B1928">
        <v>73</v>
      </c>
    </row>
    <row r="1929" spans="2:2" x14ac:dyDescent="0.3">
      <c r="B1929">
        <v>70.099999999999994</v>
      </c>
    </row>
    <row r="1930" spans="2:2" x14ac:dyDescent="0.3">
      <c r="B1930">
        <v>98.65</v>
      </c>
    </row>
    <row r="1931" spans="2:2" x14ac:dyDescent="0.3">
      <c r="B1931">
        <v>111.45</v>
      </c>
    </row>
    <row r="1932" spans="2:2" x14ac:dyDescent="0.3">
      <c r="B1932">
        <v>114.9</v>
      </c>
    </row>
    <row r="1933" spans="2:2" x14ac:dyDescent="0.3">
      <c r="B1933">
        <v>100.55</v>
      </c>
    </row>
    <row r="1934" spans="2:2" x14ac:dyDescent="0.3">
      <c r="B1934">
        <v>20.399999999999999</v>
      </c>
    </row>
    <row r="1935" spans="2:2" x14ac:dyDescent="0.3">
      <c r="B1935">
        <v>104.35</v>
      </c>
    </row>
    <row r="1936" spans="2:2" x14ac:dyDescent="0.3">
      <c r="B1936">
        <v>80.45</v>
      </c>
    </row>
    <row r="1937" spans="2:2" x14ac:dyDescent="0.3">
      <c r="B1937">
        <v>91.35</v>
      </c>
    </row>
    <row r="1938" spans="2:2" x14ac:dyDescent="0.3">
      <c r="B1938">
        <v>19.899999999999999</v>
      </c>
    </row>
    <row r="1939" spans="2:2" x14ac:dyDescent="0.3">
      <c r="B1939">
        <v>68.349999999999994</v>
      </c>
    </row>
    <row r="1940" spans="2:2" x14ac:dyDescent="0.3">
      <c r="B1940">
        <v>79.099999999999994</v>
      </c>
    </row>
    <row r="1941" spans="2:2" x14ac:dyDescent="0.3">
      <c r="B1941">
        <v>51</v>
      </c>
    </row>
    <row r="1942" spans="2:2" x14ac:dyDescent="0.3">
      <c r="B1942">
        <v>80.55</v>
      </c>
    </row>
    <row r="1943" spans="2:2" x14ac:dyDescent="0.3">
      <c r="B1943">
        <v>66.7</v>
      </c>
    </row>
    <row r="1944" spans="2:2" x14ac:dyDescent="0.3">
      <c r="B1944">
        <v>86.4</v>
      </c>
    </row>
    <row r="1945" spans="2:2" x14ac:dyDescent="0.3">
      <c r="B1945">
        <v>50.05</v>
      </c>
    </row>
    <row r="1946" spans="2:2" x14ac:dyDescent="0.3">
      <c r="B1946">
        <v>25.7</v>
      </c>
    </row>
    <row r="1947" spans="2:2" x14ac:dyDescent="0.3">
      <c r="B1947">
        <v>83.4</v>
      </c>
    </row>
    <row r="1948" spans="2:2" x14ac:dyDescent="0.3">
      <c r="B1948">
        <v>84.65</v>
      </c>
    </row>
    <row r="1949" spans="2:2" x14ac:dyDescent="0.3">
      <c r="B1949">
        <v>64.75</v>
      </c>
    </row>
    <row r="1950" spans="2:2" x14ac:dyDescent="0.3">
      <c r="B1950">
        <v>100.15</v>
      </c>
    </row>
    <row r="1951" spans="2:2" x14ac:dyDescent="0.3">
      <c r="B1951">
        <v>25.25</v>
      </c>
    </row>
    <row r="1952" spans="2:2" x14ac:dyDescent="0.3">
      <c r="B1952">
        <v>113</v>
      </c>
    </row>
    <row r="1953" spans="2:2" x14ac:dyDescent="0.3">
      <c r="B1953">
        <v>40.65</v>
      </c>
    </row>
    <row r="1954" spans="2:2" x14ac:dyDescent="0.3">
      <c r="B1954">
        <v>94.95</v>
      </c>
    </row>
    <row r="1955" spans="2:2" x14ac:dyDescent="0.3">
      <c r="B1955">
        <v>59.9</v>
      </c>
    </row>
    <row r="1956" spans="2:2" x14ac:dyDescent="0.3">
      <c r="B1956">
        <v>19.8</v>
      </c>
    </row>
    <row r="1957" spans="2:2" x14ac:dyDescent="0.3">
      <c r="B1957">
        <v>81.8</v>
      </c>
    </row>
    <row r="1958" spans="2:2" x14ac:dyDescent="0.3">
      <c r="B1958">
        <v>20</v>
      </c>
    </row>
    <row r="1959" spans="2:2" x14ac:dyDescent="0.3">
      <c r="B1959">
        <v>59.6</v>
      </c>
    </row>
    <row r="1960" spans="2:2" x14ac:dyDescent="0.3">
      <c r="B1960">
        <v>25</v>
      </c>
    </row>
    <row r="1961" spans="2:2" x14ac:dyDescent="0.3">
      <c r="B1961">
        <v>84.35</v>
      </c>
    </row>
    <row r="1962" spans="2:2" x14ac:dyDescent="0.3">
      <c r="B1962">
        <v>55.55</v>
      </c>
    </row>
    <row r="1963" spans="2:2" x14ac:dyDescent="0.3">
      <c r="B1963">
        <v>75.349999999999994</v>
      </c>
    </row>
    <row r="1964" spans="2:2" x14ac:dyDescent="0.3">
      <c r="B1964">
        <v>59.3</v>
      </c>
    </row>
    <row r="1965" spans="2:2" x14ac:dyDescent="0.3">
      <c r="B1965">
        <v>66.099999999999994</v>
      </c>
    </row>
    <row r="1966" spans="2:2" x14ac:dyDescent="0.3">
      <c r="B1966">
        <v>18.8</v>
      </c>
    </row>
    <row r="1967" spans="2:2" x14ac:dyDescent="0.3">
      <c r="B1967">
        <v>86.45</v>
      </c>
    </row>
    <row r="1968" spans="2:2" x14ac:dyDescent="0.3">
      <c r="B1968">
        <v>52.1</v>
      </c>
    </row>
    <row r="1969" spans="2:2" x14ac:dyDescent="0.3">
      <c r="B1969">
        <v>47.4</v>
      </c>
    </row>
    <row r="1970" spans="2:2" x14ac:dyDescent="0.3">
      <c r="B1970">
        <v>109.15</v>
      </c>
    </row>
    <row r="1971" spans="2:2" x14ac:dyDescent="0.3">
      <c r="B1971">
        <v>94.95</v>
      </c>
    </row>
    <row r="1972" spans="2:2" x14ac:dyDescent="0.3">
      <c r="B1972">
        <v>93.55</v>
      </c>
    </row>
    <row r="1973" spans="2:2" x14ac:dyDescent="0.3">
      <c r="B1973">
        <v>79.5</v>
      </c>
    </row>
    <row r="1974" spans="2:2" x14ac:dyDescent="0.3">
      <c r="B1974">
        <v>115.05</v>
      </c>
    </row>
    <row r="1975" spans="2:2" x14ac:dyDescent="0.3">
      <c r="B1975">
        <v>95.15</v>
      </c>
    </row>
    <row r="1976" spans="2:2" x14ac:dyDescent="0.3">
      <c r="B1976">
        <v>105.4</v>
      </c>
    </row>
    <row r="1977" spans="2:2" x14ac:dyDescent="0.3">
      <c r="B1977">
        <v>20.100000000000001</v>
      </c>
    </row>
    <row r="1978" spans="2:2" x14ac:dyDescent="0.3">
      <c r="B1978">
        <v>20.05</v>
      </c>
    </row>
    <row r="1979" spans="2:2" x14ac:dyDescent="0.3">
      <c r="B1979">
        <v>20.7</v>
      </c>
    </row>
    <row r="1980" spans="2:2" x14ac:dyDescent="0.3">
      <c r="B1980">
        <v>20.350000000000001</v>
      </c>
    </row>
    <row r="1981" spans="2:2" x14ac:dyDescent="0.3">
      <c r="B1981">
        <v>19.7</v>
      </c>
    </row>
    <row r="1982" spans="2:2" x14ac:dyDescent="0.3">
      <c r="B1982">
        <v>85.45</v>
      </c>
    </row>
    <row r="1983" spans="2:2" x14ac:dyDescent="0.3">
      <c r="B1983">
        <v>40.4</v>
      </c>
    </row>
    <row r="1984" spans="2:2" x14ac:dyDescent="0.3">
      <c r="B1984">
        <v>105.2</v>
      </c>
    </row>
    <row r="1985" spans="2:2" x14ac:dyDescent="0.3">
      <c r="B1985">
        <v>100.65</v>
      </c>
    </row>
    <row r="1986" spans="2:2" x14ac:dyDescent="0.3">
      <c r="B1986">
        <v>91</v>
      </c>
    </row>
    <row r="1987" spans="2:2" x14ac:dyDescent="0.3">
      <c r="B1987">
        <v>116.75</v>
      </c>
    </row>
    <row r="1988" spans="2:2" x14ac:dyDescent="0.3">
      <c r="B1988">
        <v>59.1</v>
      </c>
    </row>
    <row r="1989" spans="2:2" x14ac:dyDescent="0.3">
      <c r="B1989">
        <v>49.8</v>
      </c>
    </row>
    <row r="1990" spans="2:2" x14ac:dyDescent="0.3">
      <c r="B1990">
        <v>19.3</v>
      </c>
    </row>
    <row r="1991" spans="2:2" x14ac:dyDescent="0.3">
      <c r="B1991">
        <v>19.649999999999999</v>
      </c>
    </row>
    <row r="1992" spans="2:2" x14ac:dyDescent="0.3">
      <c r="B1992">
        <v>81.400000000000006</v>
      </c>
    </row>
    <row r="1993" spans="2:2" x14ac:dyDescent="0.3">
      <c r="B1993">
        <v>38.9</v>
      </c>
    </row>
    <row r="1994" spans="2:2" x14ac:dyDescent="0.3">
      <c r="B1994">
        <v>87.95</v>
      </c>
    </row>
    <row r="1995" spans="2:2" x14ac:dyDescent="0.3">
      <c r="B1995">
        <v>19.850000000000001</v>
      </c>
    </row>
    <row r="1996" spans="2:2" x14ac:dyDescent="0.3">
      <c r="B1996">
        <v>96.35</v>
      </c>
    </row>
    <row r="1997" spans="2:2" x14ac:dyDescent="0.3">
      <c r="B1997">
        <v>24.15</v>
      </c>
    </row>
    <row r="1998" spans="2:2" x14ac:dyDescent="0.3">
      <c r="B1998">
        <v>19.100000000000001</v>
      </c>
    </row>
    <row r="1999" spans="2:2" x14ac:dyDescent="0.3">
      <c r="B1999">
        <v>44</v>
      </c>
    </row>
    <row r="2000" spans="2:2" x14ac:dyDescent="0.3">
      <c r="B2000">
        <v>60.6</v>
      </c>
    </row>
    <row r="2001" spans="2:2" x14ac:dyDescent="0.3">
      <c r="B2001">
        <v>25.65</v>
      </c>
    </row>
    <row r="2002" spans="2:2" x14ac:dyDescent="0.3">
      <c r="B2002">
        <v>53.95</v>
      </c>
    </row>
    <row r="2003" spans="2:2" x14ac:dyDescent="0.3">
      <c r="B2003">
        <v>20.399999999999999</v>
      </c>
    </row>
    <row r="2004" spans="2:2" x14ac:dyDescent="0.3">
      <c r="B2004">
        <v>29.35</v>
      </c>
    </row>
    <row r="2005" spans="2:2" x14ac:dyDescent="0.3">
      <c r="B2005">
        <v>20.45</v>
      </c>
    </row>
    <row r="2006" spans="2:2" x14ac:dyDescent="0.3">
      <c r="B2006">
        <v>95.1</v>
      </c>
    </row>
    <row r="2007" spans="2:2" x14ac:dyDescent="0.3">
      <c r="B2007">
        <v>25.25</v>
      </c>
    </row>
    <row r="2008" spans="2:2" x14ac:dyDescent="0.3">
      <c r="B2008">
        <v>44.9</v>
      </c>
    </row>
    <row r="2009" spans="2:2" x14ac:dyDescent="0.3">
      <c r="B2009">
        <v>92.65</v>
      </c>
    </row>
    <row r="2010" spans="2:2" x14ac:dyDescent="0.3">
      <c r="B2010">
        <v>43.7</v>
      </c>
    </row>
    <row r="2011" spans="2:2" x14ac:dyDescent="0.3">
      <c r="B2011">
        <v>72.599999999999994</v>
      </c>
    </row>
    <row r="2012" spans="2:2" x14ac:dyDescent="0.3">
      <c r="B2012">
        <v>18.95</v>
      </c>
    </row>
    <row r="2013" spans="2:2" x14ac:dyDescent="0.3">
      <c r="B2013">
        <v>20.5</v>
      </c>
    </row>
    <row r="2014" spans="2:2" x14ac:dyDescent="0.3">
      <c r="B2014">
        <v>19.95</v>
      </c>
    </row>
    <row r="2015" spans="2:2" x14ac:dyDescent="0.3">
      <c r="B2015">
        <v>24.5</v>
      </c>
    </row>
    <row r="2016" spans="2:2" x14ac:dyDescent="0.3">
      <c r="B2016">
        <v>20.6</v>
      </c>
    </row>
    <row r="2017" spans="2:2" x14ac:dyDescent="0.3">
      <c r="B2017">
        <v>61.05</v>
      </c>
    </row>
    <row r="2018" spans="2:2" x14ac:dyDescent="0.3">
      <c r="B2018">
        <v>106.65</v>
      </c>
    </row>
    <row r="2019" spans="2:2" x14ac:dyDescent="0.3">
      <c r="B2019">
        <v>108.25</v>
      </c>
    </row>
    <row r="2020" spans="2:2" x14ac:dyDescent="0.3">
      <c r="B2020">
        <v>20.399999999999999</v>
      </c>
    </row>
    <row r="2021" spans="2:2" x14ac:dyDescent="0.3">
      <c r="B2021">
        <v>55.3</v>
      </c>
    </row>
    <row r="2022" spans="2:2" x14ac:dyDescent="0.3">
      <c r="B2022">
        <v>20.25</v>
      </c>
    </row>
    <row r="2023" spans="2:2" x14ac:dyDescent="0.3">
      <c r="B2023">
        <v>72.95</v>
      </c>
    </row>
    <row r="2024" spans="2:2" x14ac:dyDescent="0.3">
      <c r="B2024">
        <v>89.45</v>
      </c>
    </row>
    <row r="2025" spans="2:2" x14ac:dyDescent="0.3">
      <c r="B2025">
        <v>104.65</v>
      </c>
    </row>
    <row r="2026" spans="2:2" x14ac:dyDescent="0.3">
      <c r="B2026">
        <v>75.2</v>
      </c>
    </row>
    <row r="2027" spans="2:2" x14ac:dyDescent="0.3">
      <c r="B2027">
        <v>101.15</v>
      </c>
    </row>
    <row r="2028" spans="2:2" x14ac:dyDescent="0.3">
      <c r="B2028">
        <v>68.75</v>
      </c>
    </row>
    <row r="2029" spans="2:2" x14ac:dyDescent="0.3">
      <c r="B2029">
        <v>111.05</v>
      </c>
    </row>
    <row r="2030" spans="2:2" x14ac:dyDescent="0.3">
      <c r="B2030">
        <v>99</v>
      </c>
    </row>
    <row r="2031" spans="2:2" x14ac:dyDescent="0.3">
      <c r="B2031">
        <v>21</v>
      </c>
    </row>
    <row r="2032" spans="2:2" x14ac:dyDescent="0.3">
      <c r="B2032">
        <v>19.399999999999999</v>
      </c>
    </row>
    <row r="2033" spans="2:2" x14ac:dyDescent="0.3">
      <c r="B2033">
        <v>77.2</v>
      </c>
    </row>
    <row r="2034" spans="2:2" x14ac:dyDescent="0.3">
      <c r="B2034">
        <v>19.45</v>
      </c>
    </row>
    <row r="2035" spans="2:2" x14ac:dyDescent="0.3">
      <c r="B2035">
        <v>24.85</v>
      </c>
    </row>
    <row r="2036" spans="2:2" x14ac:dyDescent="0.3">
      <c r="B2036">
        <v>41.35</v>
      </c>
    </row>
    <row r="2037" spans="2:2" x14ac:dyDescent="0.3">
      <c r="B2037">
        <v>19.600000000000001</v>
      </c>
    </row>
    <row r="2038" spans="2:2" x14ac:dyDescent="0.3">
      <c r="B2038">
        <v>84.45</v>
      </c>
    </row>
    <row r="2039" spans="2:2" x14ac:dyDescent="0.3">
      <c r="B2039">
        <v>20.25</v>
      </c>
    </row>
    <row r="2040" spans="2:2" x14ac:dyDescent="0.3">
      <c r="B2040">
        <v>19.649999999999999</v>
      </c>
    </row>
    <row r="2041" spans="2:2" x14ac:dyDescent="0.3">
      <c r="B2041">
        <v>20.65</v>
      </c>
    </row>
    <row r="2042" spans="2:2" x14ac:dyDescent="0.3">
      <c r="B2042">
        <v>99.3</v>
      </c>
    </row>
    <row r="2043" spans="2:2" x14ac:dyDescent="0.3">
      <c r="B2043">
        <v>81.05</v>
      </c>
    </row>
    <row r="2044" spans="2:2" x14ac:dyDescent="0.3">
      <c r="B2044">
        <v>67.599999999999994</v>
      </c>
    </row>
    <row r="2045" spans="2:2" x14ac:dyDescent="0.3">
      <c r="B2045">
        <v>70.150000000000006</v>
      </c>
    </row>
    <row r="2046" spans="2:2" x14ac:dyDescent="0.3">
      <c r="B2046">
        <v>115</v>
      </c>
    </row>
    <row r="2047" spans="2:2" x14ac:dyDescent="0.3">
      <c r="B2047">
        <v>84.8</v>
      </c>
    </row>
    <row r="2048" spans="2:2" x14ac:dyDescent="0.3">
      <c r="B2048">
        <v>19.7</v>
      </c>
    </row>
    <row r="2049" spans="2:2" x14ac:dyDescent="0.3">
      <c r="B2049">
        <v>63.15</v>
      </c>
    </row>
    <row r="2050" spans="2:2" x14ac:dyDescent="0.3">
      <c r="B2050">
        <v>74</v>
      </c>
    </row>
    <row r="2051" spans="2:2" x14ac:dyDescent="0.3">
      <c r="B2051">
        <v>29.1</v>
      </c>
    </row>
    <row r="2052" spans="2:2" x14ac:dyDescent="0.3">
      <c r="B2052">
        <v>50.05</v>
      </c>
    </row>
    <row r="2053" spans="2:2" x14ac:dyDescent="0.3">
      <c r="B2053">
        <v>20</v>
      </c>
    </row>
    <row r="2054" spans="2:2" x14ac:dyDescent="0.3">
      <c r="B2054">
        <v>74.650000000000006</v>
      </c>
    </row>
    <row r="2055" spans="2:2" x14ac:dyDescent="0.3">
      <c r="B2055">
        <v>44.4</v>
      </c>
    </row>
    <row r="2056" spans="2:2" x14ac:dyDescent="0.3">
      <c r="B2056">
        <v>85.4</v>
      </c>
    </row>
    <row r="2057" spans="2:2" x14ac:dyDescent="0.3">
      <c r="B2057">
        <v>94.1</v>
      </c>
    </row>
    <row r="2058" spans="2:2" x14ac:dyDescent="0.3">
      <c r="B2058">
        <v>108.9</v>
      </c>
    </row>
    <row r="2059" spans="2:2" x14ac:dyDescent="0.3">
      <c r="B2059">
        <v>56.2</v>
      </c>
    </row>
    <row r="2060" spans="2:2" x14ac:dyDescent="0.3">
      <c r="B2060">
        <v>26.1</v>
      </c>
    </row>
    <row r="2061" spans="2:2" x14ac:dyDescent="0.3">
      <c r="B2061">
        <v>85.45</v>
      </c>
    </row>
    <row r="2062" spans="2:2" x14ac:dyDescent="0.3">
      <c r="B2062">
        <v>88.95</v>
      </c>
    </row>
    <row r="2063" spans="2:2" x14ac:dyDescent="0.3">
      <c r="B2063">
        <v>74.349999999999994</v>
      </c>
    </row>
    <row r="2064" spans="2:2" x14ac:dyDescent="0.3">
      <c r="B2064">
        <v>48.85</v>
      </c>
    </row>
    <row r="2065" spans="2:2" x14ac:dyDescent="0.3">
      <c r="B2065">
        <v>80.099999999999994</v>
      </c>
    </row>
    <row r="2066" spans="2:2" x14ac:dyDescent="0.3">
      <c r="B2066">
        <v>56.05</v>
      </c>
    </row>
    <row r="2067" spans="2:2" x14ac:dyDescent="0.3">
      <c r="B2067">
        <v>89.8</v>
      </c>
    </row>
    <row r="2068" spans="2:2" x14ac:dyDescent="0.3">
      <c r="B2068">
        <v>19.100000000000001</v>
      </c>
    </row>
    <row r="2069" spans="2:2" x14ac:dyDescent="0.3">
      <c r="B2069">
        <v>20.350000000000001</v>
      </c>
    </row>
    <row r="2070" spans="2:2" x14ac:dyDescent="0.3">
      <c r="B2070">
        <v>106.05</v>
      </c>
    </row>
    <row r="2071" spans="2:2" x14ac:dyDescent="0.3">
      <c r="B2071">
        <v>19.649999999999999</v>
      </c>
    </row>
    <row r="2072" spans="2:2" x14ac:dyDescent="0.3">
      <c r="B2072">
        <v>59.85</v>
      </c>
    </row>
    <row r="2073" spans="2:2" x14ac:dyDescent="0.3">
      <c r="B2073">
        <v>86.1</v>
      </c>
    </row>
    <row r="2074" spans="2:2" x14ac:dyDescent="0.3">
      <c r="B2074">
        <v>19.45</v>
      </c>
    </row>
    <row r="2075" spans="2:2" x14ac:dyDescent="0.3">
      <c r="B2075">
        <v>97.1</v>
      </c>
    </row>
    <row r="2076" spans="2:2" x14ac:dyDescent="0.3">
      <c r="B2076">
        <v>36.65</v>
      </c>
    </row>
    <row r="2077" spans="2:2" x14ac:dyDescent="0.3">
      <c r="B2077">
        <v>103.9</v>
      </c>
    </row>
    <row r="2078" spans="2:2" x14ac:dyDescent="0.3">
      <c r="B2078">
        <v>19.75</v>
      </c>
    </row>
    <row r="2079" spans="2:2" x14ac:dyDescent="0.3">
      <c r="B2079">
        <v>24.55</v>
      </c>
    </row>
    <row r="2080" spans="2:2" x14ac:dyDescent="0.3">
      <c r="B2080">
        <v>48.7</v>
      </c>
    </row>
    <row r="2081" spans="2:2" x14ac:dyDescent="0.3">
      <c r="B2081">
        <v>109.55</v>
      </c>
    </row>
    <row r="2082" spans="2:2" x14ac:dyDescent="0.3">
      <c r="B2082">
        <v>20.65</v>
      </c>
    </row>
    <row r="2083" spans="2:2" x14ac:dyDescent="0.3">
      <c r="B2083">
        <v>55.2</v>
      </c>
    </row>
    <row r="2084" spans="2:2" x14ac:dyDescent="0.3">
      <c r="B2084">
        <v>24.05</v>
      </c>
    </row>
    <row r="2085" spans="2:2" x14ac:dyDescent="0.3">
      <c r="B2085">
        <v>20.45</v>
      </c>
    </row>
    <row r="2086" spans="2:2" x14ac:dyDescent="0.3">
      <c r="B2086">
        <v>19.25</v>
      </c>
    </row>
    <row r="2087" spans="2:2" x14ac:dyDescent="0.3">
      <c r="B2087">
        <v>26.35</v>
      </c>
    </row>
    <row r="2088" spans="2:2" x14ac:dyDescent="0.3">
      <c r="B2088">
        <v>43.8</v>
      </c>
    </row>
    <row r="2089" spans="2:2" x14ac:dyDescent="0.3">
      <c r="B2089">
        <v>50.15</v>
      </c>
    </row>
    <row r="2090" spans="2:2" x14ac:dyDescent="0.3">
      <c r="B2090">
        <v>20.45</v>
      </c>
    </row>
    <row r="2091" spans="2:2" x14ac:dyDescent="0.3">
      <c r="B2091">
        <v>61.4</v>
      </c>
    </row>
    <row r="2092" spans="2:2" x14ac:dyDescent="0.3">
      <c r="B2092">
        <v>70.75</v>
      </c>
    </row>
    <row r="2093" spans="2:2" x14ac:dyDescent="0.3">
      <c r="B2093">
        <v>61.15</v>
      </c>
    </row>
    <row r="2094" spans="2:2" x14ac:dyDescent="0.3">
      <c r="B2094">
        <v>20.25</v>
      </c>
    </row>
    <row r="2095" spans="2:2" x14ac:dyDescent="0.3">
      <c r="B2095">
        <v>63.85</v>
      </c>
    </row>
    <row r="2096" spans="2:2" x14ac:dyDescent="0.3">
      <c r="B2096">
        <v>98.7</v>
      </c>
    </row>
    <row r="2097" spans="2:2" x14ac:dyDescent="0.3">
      <c r="B2097">
        <v>20</v>
      </c>
    </row>
    <row r="2098" spans="2:2" x14ac:dyDescent="0.3">
      <c r="B2098">
        <v>19.3</v>
      </c>
    </row>
    <row r="2099" spans="2:2" x14ac:dyDescent="0.3">
      <c r="B2099">
        <v>84.4</v>
      </c>
    </row>
    <row r="2100" spans="2:2" x14ac:dyDescent="0.3">
      <c r="B2100">
        <v>25.1</v>
      </c>
    </row>
    <row r="2101" spans="2:2" x14ac:dyDescent="0.3">
      <c r="B2101">
        <v>48.25</v>
      </c>
    </row>
    <row r="2102" spans="2:2" x14ac:dyDescent="0.3">
      <c r="B2102">
        <v>19.850000000000001</v>
      </c>
    </row>
    <row r="2103" spans="2:2" x14ac:dyDescent="0.3">
      <c r="B2103">
        <v>94.2</v>
      </c>
    </row>
    <row r="2104" spans="2:2" x14ac:dyDescent="0.3">
      <c r="B2104">
        <v>62.15</v>
      </c>
    </row>
    <row r="2105" spans="2:2" x14ac:dyDescent="0.3">
      <c r="B2105">
        <v>79.3</v>
      </c>
    </row>
    <row r="2106" spans="2:2" x14ac:dyDescent="0.3">
      <c r="B2106">
        <v>56.25</v>
      </c>
    </row>
    <row r="2107" spans="2:2" x14ac:dyDescent="0.3">
      <c r="B2107">
        <v>20.3</v>
      </c>
    </row>
    <row r="2108" spans="2:2" x14ac:dyDescent="0.3">
      <c r="B2108">
        <v>99</v>
      </c>
    </row>
    <row r="2109" spans="2:2" x14ac:dyDescent="0.3">
      <c r="B2109">
        <v>90.6</v>
      </c>
    </row>
    <row r="2110" spans="2:2" x14ac:dyDescent="0.3">
      <c r="B2110">
        <v>85.9</v>
      </c>
    </row>
    <row r="2111" spans="2:2" x14ac:dyDescent="0.3">
      <c r="B2111">
        <v>79.2</v>
      </c>
    </row>
    <row r="2112" spans="2:2" x14ac:dyDescent="0.3">
      <c r="B2112">
        <v>70.349999999999994</v>
      </c>
    </row>
    <row r="2113" spans="2:2" x14ac:dyDescent="0.3">
      <c r="B2113">
        <v>19.350000000000001</v>
      </c>
    </row>
    <row r="2114" spans="2:2" x14ac:dyDescent="0.3">
      <c r="B2114">
        <v>50.15</v>
      </c>
    </row>
    <row r="2115" spans="2:2" x14ac:dyDescent="0.3">
      <c r="B2115">
        <v>63.8</v>
      </c>
    </row>
    <row r="2116" spans="2:2" x14ac:dyDescent="0.3">
      <c r="B2116">
        <v>20.55</v>
      </c>
    </row>
    <row r="2117" spans="2:2" x14ac:dyDescent="0.3">
      <c r="B2117">
        <v>88.55</v>
      </c>
    </row>
    <row r="2118" spans="2:2" x14ac:dyDescent="0.3">
      <c r="B2118">
        <v>101.4</v>
      </c>
    </row>
    <row r="2119" spans="2:2" x14ac:dyDescent="0.3">
      <c r="B2119">
        <v>44.6</v>
      </c>
    </row>
    <row r="2120" spans="2:2" x14ac:dyDescent="0.3">
      <c r="B2120">
        <v>63.75</v>
      </c>
    </row>
    <row r="2121" spans="2:2" x14ac:dyDescent="0.3">
      <c r="B2121">
        <v>109.25</v>
      </c>
    </row>
    <row r="2122" spans="2:2" x14ac:dyDescent="0.3">
      <c r="B2122">
        <v>84.6</v>
      </c>
    </row>
    <row r="2123" spans="2:2" x14ac:dyDescent="0.3">
      <c r="B2123">
        <v>20.45</v>
      </c>
    </row>
    <row r="2124" spans="2:2" x14ac:dyDescent="0.3">
      <c r="B2124">
        <v>85.75</v>
      </c>
    </row>
    <row r="2125" spans="2:2" x14ac:dyDescent="0.3">
      <c r="B2125">
        <v>107.95</v>
      </c>
    </row>
    <row r="2126" spans="2:2" x14ac:dyDescent="0.3">
      <c r="B2126">
        <v>22.95</v>
      </c>
    </row>
    <row r="2127" spans="2:2" x14ac:dyDescent="0.3">
      <c r="B2127">
        <v>19.45</v>
      </c>
    </row>
    <row r="2128" spans="2:2" x14ac:dyDescent="0.3">
      <c r="B2128">
        <v>19.7</v>
      </c>
    </row>
    <row r="2129" spans="2:2" x14ac:dyDescent="0.3">
      <c r="B2129">
        <v>87</v>
      </c>
    </row>
    <row r="2130" spans="2:2" x14ac:dyDescent="0.3">
      <c r="B2130">
        <v>79.95</v>
      </c>
    </row>
    <row r="2131" spans="2:2" x14ac:dyDescent="0.3">
      <c r="B2131">
        <v>64</v>
      </c>
    </row>
    <row r="2132" spans="2:2" x14ac:dyDescent="0.3">
      <c r="B2132">
        <v>64.900000000000006</v>
      </c>
    </row>
    <row r="2133" spans="2:2" x14ac:dyDescent="0.3">
      <c r="B2133">
        <v>25.75</v>
      </c>
    </row>
    <row r="2134" spans="2:2" x14ac:dyDescent="0.3">
      <c r="B2134">
        <v>90.15</v>
      </c>
    </row>
    <row r="2135" spans="2:2" x14ac:dyDescent="0.3">
      <c r="B2135">
        <v>116.1</v>
      </c>
    </row>
    <row r="2136" spans="2:2" x14ac:dyDescent="0.3">
      <c r="B2136">
        <v>104.95</v>
      </c>
    </row>
    <row r="2137" spans="2:2" x14ac:dyDescent="0.3">
      <c r="B2137">
        <v>50</v>
      </c>
    </row>
    <row r="2138" spans="2:2" x14ac:dyDescent="0.3">
      <c r="B2138">
        <v>20.45</v>
      </c>
    </row>
    <row r="2139" spans="2:2" x14ac:dyDescent="0.3">
      <c r="B2139">
        <v>19.850000000000001</v>
      </c>
    </row>
    <row r="2140" spans="2:2" x14ac:dyDescent="0.3">
      <c r="B2140">
        <v>19.95</v>
      </c>
    </row>
    <row r="2141" spans="2:2" x14ac:dyDescent="0.3">
      <c r="B2141">
        <v>26.45</v>
      </c>
    </row>
    <row r="2142" spans="2:2" x14ac:dyDescent="0.3">
      <c r="B2142">
        <v>63.4</v>
      </c>
    </row>
    <row r="2143" spans="2:2" x14ac:dyDescent="0.3">
      <c r="B2143">
        <v>53.95</v>
      </c>
    </row>
    <row r="2144" spans="2:2" x14ac:dyDescent="0.3">
      <c r="B2144">
        <v>95.1</v>
      </c>
    </row>
    <row r="2145" spans="2:2" x14ac:dyDescent="0.3">
      <c r="B2145">
        <v>74.099999999999994</v>
      </c>
    </row>
    <row r="2146" spans="2:2" x14ac:dyDescent="0.3">
      <c r="B2146">
        <v>35.5</v>
      </c>
    </row>
    <row r="2147" spans="2:2" x14ac:dyDescent="0.3">
      <c r="B2147">
        <v>79.2</v>
      </c>
    </row>
    <row r="2148" spans="2:2" x14ac:dyDescent="0.3">
      <c r="B2148">
        <v>48.8</v>
      </c>
    </row>
    <row r="2149" spans="2:2" x14ac:dyDescent="0.3">
      <c r="B2149">
        <v>55.45</v>
      </c>
    </row>
    <row r="2150" spans="2:2" x14ac:dyDescent="0.3">
      <c r="B2150">
        <v>25.4</v>
      </c>
    </row>
    <row r="2151" spans="2:2" x14ac:dyDescent="0.3">
      <c r="B2151">
        <v>93.5</v>
      </c>
    </row>
    <row r="2152" spans="2:2" x14ac:dyDescent="0.3">
      <c r="B2152">
        <v>63.9</v>
      </c>
    </row>
    <row r="2153" spans="2:2" x14ac:dyDescent="0.3">
      <c r="B2153">
        <v>64.849999999999994</v>
      </c>
    </row>
    <row r="2154" spans="2:2" x14ac:dyDescent="0.3">
      <c r="B2154">
        <v>63.8</v>
      </c>
    </row>
    <row r="2155" spans="2:2" x14ac:dyDescent="0.3">
      <c r="B2155">
        <v>44.45</v>
      </c>
    </row>
    <row r="2156" spans="2:2" x14ac:dyDescent="0.3">
      <c r="B2156">
        <v>19.95</v>
      </c>
    </row>
    <row r="2157" spans="2:2" x14ac:dyDescent="0.3">
      <c r="B2157">
        <v>43.35</v>
      </c>
    </row>
    <row r="2158" spans="2:2" x14ac:dyDescent="0.3">
      <c r="B2158">
        <v>49.65</v>
      </c>
    </row>
    <row r="2159" spans="2:2" x14ac:dyDescent="0.3">
      <c r="B2159">
        <v>85.1</v>
      </c>
    </row>
    <row r="2160" spans="2:2" x14ac:dyDescent="0.3">
      <c r="B2160">
        <v>89.8</v>
      </c>
    </row>
    <row r="2161" spans="2:2" x14ac:dyDescent="0.3">
      <c r="B2161">
        <v>103.05</v>
      </c>
    </row>
    <row r="2162" spans="2:2" x14ac:dyDescent="0.3">
      <c r="B2162">
        <v>116</v>
      </c>
    </row>
    <row r="2163" spans="2:2" x14ac:dyDescent="0.3">
      <c r="B2163">
        <v>69.900000000000006</v>
      </c>
    </row>
    <row r="2164" spans="2:2" x14ac:dyDescent="0.3">
      <c r="B2164">
        <v>95.1</v>
      </c>
    </row>
    <row r="2165" spans="2:2" x14ac:dyDescent="0.3">
      <c r="B2165">
        <v>40.25</v>
      </c>
    </row>
    <row r="2166" spans="2:2" x14ac:dyDescent="0.3">
      <c r="B2166">
        <v>25.75</v>
      </c>
    </row>
    <row r="2167" spans="2:2" x14ac:dyDescent="0.3">
      <c r="B2167">
        <v>105.35</v>
      </c>
    </row>
    <row r="2168" spans="2:2" x14ac:dyDescent="0.3">
      <c r="B2168">
        <v>113.6</v>
      </c>
    </row>
    <row r="2169" spans="2:2" x14ac:dyDescent="0.3">
      <c r="B2169">
        <v>24</v>
      </c>
    </row>
    <row r="2170" spans="2:2" x14ac:dyDescent="0.3">
      <c r="B2170">
        <v>19.399999999999999</v>
      </c>
    </row>
    <row r="2171" spans="2:2" x14ac:dyDescent="0.3">
      <c r="B2171">
        <v>86.1</v>
      </c>
    </row>
    <row r="2172" spans="2:2" x14ac:dyDescent="0.3">
      <c r="B2172">
        <v>102.65</v>
      </c>
    </row>
    <row r="2173" spans="2:2" x14ac:dyDescent="0.3">
      <c r="B2173">
        <v>92.85</v>
      </c>
    </row>
    <row r="2174" spans="2:2" x14ac:dyDescent="0.3">
      <c r="B2174">
        <v>97.75</v>
      </c>
    </row>
    <row r="2175" spans="2:2" x14ac:dyDescent="0.3">
      <c r="B2175">
        <v>97.95</v>
      </c>
    </row>
    <row r="2176" spans="2:2" x14ac:dyDescent="0.3">
      <c r="B2176">
        <v>19.95</v>
      </c>
    </row>
    <row r="2177" spans="2:2" x14ac:dyDescent="0.3">
      <c r="B2177">
        <v>24.6</v>
      </c>
    </row>
    <row r="2178" spans="2:2" x14ac:dyDescent="0.3">
      <c r="B2178">
        <v>50.95</v>
      </c>
    </row>
    <row r="2179" spans="2:2" x14ac:dyDescent="0.3">
      <c r="B2179">
        <v>75.599999999999994</v>
      </c>
    </row>
    <row r="2180" spans="2:2" x14ac:dyDescent="0.3">
      <c r="B2180">
        <v>80.75</v>
      </c>
    </row>
    <row r="2181" spans="2:2" x14ac:dyDescent="0.3">
      <c r="B2181">
        <v>90.4</v>
      </c>
    </row>
    <row r="2182" spans="2:2" x14ac:dyDescent="0.3">
      <c r="B2182">
        <v>60.25</v>
      </c>
    </row>
    <row r="2183" spans="2:2" x14ac:dyDescent="0.3">
      <c r="B2183">
        <v>20.2</v>
      </c>
    </row>
    <row r="2184" spans="2:2" x14ac:dyDescent="0.3">
      <c r="B2184">
        <v>64.150000000000006</v>
      </c>
    </row>
    <row r="2185" spans="2:2" x14ac:dyDescent="0.3">
      <c r="B2185">
        <v>20.25</v>
      </c>
    </row>
    <row r="2186" spans="2:2" x14ac:dyDescent="0.3">
      <c r="B2186">
        <v>99</v>
      </c>
    </row>
    <row r="2187" spans="2:2" x14ac:dyDescent="0.3">
      <c r="B2187">
        <v>80.3</v>
      </c>
    </row>
    <row r="2188" spans="2:2" x14ac:dyDescent="0.3">
      <c r="B2188">
        <v>19.55</v>
      </c>
    </row>
    <row r="2189" spans="2:2" x14ac:dyDescent="0.3">
      <c r="B2189">
        <v>100.75</v>
      </c>
    </row>
    <row r="2190" spans="2:2" x14ac:dyDescent="0.3">
      <c r="B2190">
        <v>53.75</v>
      </c>
    </row>
    <row r="2191" spans="2:2" x14ac:dyDescent="0.3">
      <c r="B2191">
        <v>25.6</v>
      </c>
    </row>
    <row r="2192" spans="2:2" x14ac:dyDescent="0.3">
      <c r="B2192">
        <v>58.35</v>
      </c>
    </row>
    <row r="2193" spans="2:2" x14ac:dyDescent="0.3">
      <c r="B2193">
        <v>46.35</v>
      </c>
    </row>
    <row r="2194" spans="2:2" x14ac:dyDescent="0.3">
      <c r="B2194">
        <v>113.75</v>
      </c>
    </row>
    <row r="2195" spans="2:2" x14ac:dyDescent="0.3">
      <c r="B2195">
        <v>90.4</v>
      </c>
    </row>
    <row r="2196" spans="2:2" x14ac:dyDescent="0.3">
      <c r="B2196">
        <v>109.3</v>
      </c>
    </row>
    <row r="2197" spans="2:2" x14ac:dyDescent="0.3">
      <c r="B2197">
        <v>90.3</v>
      </c>
    </row>
    <row r="2198" spans="2:2" x14ac:dyDescent="0.3">
      <c r="B2198">
        <v>65.25</v>
      </c>
    </row>
    <row r="2199" spans="2:2" x14ac:dyDescent="0.3">
      <c r="B2199">
        <v>60.65</v>
      </c>
    </row>
    <row r="2200" spans="2:2" x14ac:dyDescent="0.3">
      <c r="B2200">
        <v>24.1</v>
      </c>
    </row>
    <row r="2201" spans="2:2" x14ac:dyDescent="0.3">
      <c r="B2201">
        <v>19.5</v>
      </c>
    </row>
    <row r="2202" spans="2:2" x14ac:dyDescent="0.3">
      <c r="B2202">
        <v>85.95</v>
      </c>
    </row>
    <row r="2203" spans="2:2" x14ac:dyDescent="0.3">
      <c r="B2203">
        <v>53.5</v>
      </c>
    </row>
    <row r="2204" spans="2:2" x14ac:dyDescent="0.3">
      <c r="B2204">
        <v>25.45</v>
      </c>
    </row>
    <row r="2205" spans="2:2" x14ac:dyDescent="0.3">
      <c r="B2205">
        <v>20.5</v>
      </c>
    </row>
    <row r="2206" spans="2:2" x14ac:dyDescent="0.3">
      <c r="B2206">
        <v>20.85</v>
      </c>
    </row>
    <row r="2207" spans="2:2" x14ac:dyDescent="0.3">
      <c r="B2207">
        <v>89.9</v>
      </c>
    </row>
    <row r="2208" spans="2:2" x14ac:dyDescent="0.3">
      <c r="B2208">
        <v>26</v>
      </c>
    </row>
    <row r="2209" spans="2:2" x14ac:dyDescent="0.3">
      <c r="B2209">
        <v>113.2</v>
      </c>
    </row>
    <row r="2210" spans="2:2" x14ac:dyDescent="0.3">
      <c r="B2210">
        <v>69.05</v>
      </c>
    </row>
    <row r="2211" spans="2:2" x14ac:dyDescent="0.3">
      <c r="B2211">
        <v>20.100000000000001</v>
      </c>
    </row>
    <row r="2212" spans="2:2" x14ac:dyDescent="0.3">
      <c r="B2212">
        <v>109.65</v>
      </c>
    </row>
    <row r="2213" spans="2:2" x14ac:dyDescent="0.3">
      <c r="B2213">
        <v>19.2</v>
      </c>
    </row>
    <row r="2214" spans="2:2" x14ac:dyDescent="0.3">
      <c r="B2214">
        <v>90</v>
      </c>
    </row>
    <row r="2215" spans="2:2" x14ac:dyDescent="0.3">
      <c r="B2215">
        <v>34</v>
      </c>
    </row>
    <row r="2216" spans="2:2" x14ac:dyDescent="0.3">
      <c r="B2216">
        <v>20.399999999999999</v>
      </c>
    </row>
    <row r="2217" spans="2:2" x14ac:dyDescent="0.3">
      <c r="B2217">
        <v>38.6</v>
      </c>
    </row>
    <row r="2218" spans="2:2" x14ac:dyDescent="0.3">
      <c r="B2218">
        <v>25.25</v>
      </c>
    </row>
    <row r="2219" spans="2:2" x14ac:dyDescent="0.3">
      <c r="B2219">
        <v>60.6</v>
      </c>
    </row>
    <row r="2220" spans="2:2" x14ac:dyDescent="0.3">
      <c r="B2220">
        <v>74.75</v>
      </c>
    </row>
    <row r="2221" spans="2:2" x14ac:dyDescent="0.3">
      <c r="B2221">
        <v>20.6</v>
      </c>
    </row>
    <row r="2222" spans="2:2" x14ac:dyDescent="0.3">
      <c r="B2222">
        <v>20.399999999999999</v>
      </c>
    </row>
    <row r="2223" spans="2:2" x14ac:dyDescent="0.3">
      <c r="B2223">
        <v>81.7</v>
      </c>
    </row>
    <row r="2224" spans="2:2" x14ac:dyDescent="0.3">
      <c r="B2224">
        <v>20.3</v>
      </c>
    </row>
    <row r="2225" spans="2:2" x14ac:dyDescent="0.3">
      <c r="B2225">
        <v>20</v>
      </c>
    </row>
    <row r="2226" spans="2:2" x14ac:dyDescent="0.3">
      <c r="B2226">
        <v>25</v>
      </c>
    </row>
    <row r="2227" spans="2:2" x14ac:dyDescent="0.3">
      <c r="B2227">
        <v>80.45</v>
      </c>
    </row>
    <row r="2228" spans="2:2" x14ac:dyDescent="0.3">
      <c r="B2228">
        <v>19.75</v>
      </c>
    </row>
    <row r="2229" spans="2:2" x14ac:dyDescent="0.3">
      <c r="B2229">
        <v>65.650000000000006</v>
      </c>
    </row>
    <row r="2230" spans="2:2" x14ac:dyDescent="0.3">
      <c r="B2230">
        <v>71</v>
      </c>
    </row>
    <row r="2231" spans="2:2" x14ac:dyDescent="0.3">
      <c r="B2231">
        <v>89.2</v>
      </c>
    </row>
    <row r="2232" spans="2:2" x14ac:dyDescent="0.3">
      <c r="B2232">
        <v>86.75</v>
      </c>
    </row>
    <row r="2233" spans="2:2" x14ac:dyDescent="0.3">
      <c r="B2233">
        <v>61.5</v>
      </c>
    </row>
    <row r="2234" spans="2:2" x14ac:dyDescent="0.3">
      <c r="B2234">
        <v>25.1</v>
      </c>
    </row>
    <row r="2235" spans="2:2" x14ac:dyDescent="0.3">
      <c r="B2235">
        <v>34.049999999999997</v>
      </c>
    </row>
    <row r="2236" spans="2:2" x14ac:dyDescent="0.3">
      <c r="B2236">
        <v>19.95</v>
      </c>
    </row>
    <row r="2237" spans="2:2" x14ac:dyDescent="0.3">
      <c r="B2237">
        <v>19.95</v>
      </c>
    </row>
    <row r="2238" spans="2:2" x14ac:dyDescent="0.3">
      <c r="B2238">
        <v>89.7</v>
      </c>
    </row>
    <row r="2239" spans="2:2" x14ac:dyDescent="0.3">
      <c r="B2239">
        <v>20.399999999999999</v>
      </c>
    </row>
    <row r="2240" spans="2:2" x14ac:dyDescent="0.3">
      <c r="B2240">
        <v>26.3</v>
      </c>
    </row>
    <row r="2241" spans="2:2" x14ac:dyDescent="0.3">
      <c r="B2241">
        <v>20.7</v>
      </c>
    </row>
    <row r="2242" spans="2:2" x14ac:dyDescent="0.3">
      <c r="B2242">
        <v>19.45</v>
      </c>
    </row>
    <row r="2243" spans="2:2" x14ac:dyDescent="0.3">
      <c r="B2243">
        <v>110.8</v>
      </c>
    </row>
    <row r="2244" spans="2:2" x14ac:dyDescent="0.3">
      <c r="B2244">
        <v>69.3</v>
      </c>
    </row>
    <row r="2245" spans="2:2" x14ac:dyDescent="0.3">
      <c r="B2245">
        <v>49.35</v>
      </c>
    </row>
    <row r="2246" spans="2:2" x14ac:dyDescent="0.3">
      <c r="B2246">
        <v>20.350000000000001</v>
      </c>
    </row>
    <row r="2247" spans="2:2" x14ac:dyDescent="0.3">
      <c r="B2247">
        <v>105.6</v>
      </c>
    </row>
    <row r="2248" spans="2:2" x14ac:dyDescent="0.3">
      <c r="B2248">
        <v>64.45</v>
      </c>
    </row>
    <row r="2249" spans="2:2" x14ac:dyDescent="0.3">
      <c r="B2249">
        <v>49.9</v>
      </c>
    </row>
    <row r="2250" spans="2:2" x14ac:dyDescent="0.3">
      <c r="B2250">
        <v>65.650000000000006</v>
      </c>
    </row>
    <row r="2251" spans="2:2" x14ac:dyDescent="0.3">
      <c r="B2251">
        <v>103.3</v>
      </c>
    </row>
    <row r="2252" spans="2:2" x14ac:dyDescent="0.3">
      <c r="B2252">
        <v>44.45</v>
      </c>
    </row>
    <row r="2253" spans="2:2" x14ac:dyDescent="0.3">
      <c r="B2253">
        <v>89.9</v>
      </c>
    </row>
    <row r="2254" spans="2:2" x14ac:dyDescent="0.3">
      <c r="B2254">
        <v>55.05</v>
      </c>
    </row>
    <row r="2255" spans="2:2" x14ac:dyDescent="0.3">
      <c r="B2255">
        <v>104.1</v>
      </c>
    </row>
    <row r="2256" spans="2:2" x14ac:dyDescent="0.3">
      <c r="B2256">
        <v>106.6</v>
      </c>
    </row>
    <row r="2257" spans="2:2" x14ac:dyDescent="0.3">
      <c r="B2257">
        <v>70.5</v>
      </c>
    </row>
    <row r="2258" spans="2:2" x14ac:dyDescent="0.3">
      <c r="B2258">
        <v>19.600000000000001</v>
      </c>
    </row>
    <row r="2259" spans="2:2" x14ac:dyDescent="0.3">
      <c r="B2259">
        <v>24.05</v>
      </c>
    </row>
    <row r="2260" spans="2:2" x14ac:dyDescent="0.3">
      <c r="B2260">
        <v>38.1</v>
      </c>
    </row>
    <row r="2261" spans="2:2" x14ac:dyDescent="0.3">
      <c r="B2261">
        <v>34.25</v>
      </c>
    </row>
    <row r="2262" spans="2:2" x14ac:dyDescent="0.3">
      <c r="B2262">
        <v>100.05</v>
      </c>
    </row>
    <row r="2263" spans="2:2" x14ac:dyDescent="0.3">
      <c r="B2263">
        <v>68.650000000000006</v>
      </c>
    </row>
    <row r="2264" spans="2:2" x14ac:dyDescent="0.3">
      <c r="B2264">
        <v>45.8</v>
      </c>
    </row>
    <row r="2265" spans="2:2" x14ac:dyDescent="0.3">
      <c r="B2265">
        <v>75.75</v>
      </c>
    </row>
    <row r="2266" spans="2:2" x14ac:dyDescent="0.3">
      <c r="B2266">
        <v>96.4</v>
      </c>
    </row>
    <row r="2267" spans="2:2" x14ac:dyDescent="0.3">
      <c r="B2267">
        <v>20.55</v>
      </c>
    </row>
    <row r="2268" spans="2:2" x14ac:dyDescent="0.3">
      <c r="B2268">
        <v>50.95</v>
      </c>
    </row>
    <row r="2269" spans="2:2" x14ac:dyDescent="0.3">
      <c r="B2269">
        <v>90.5</v>
      </c>
    </row>
    <row r="2270" spans="2:2" x14ac:dyDescent="0.3">
      <c r="B2270">
        <v>79.400000000000006</v>
      </c>
    </row>
    <row r="2271" spans="2:2" x14ac:dyDescent="0.3">
      <c r="B2271">
        <v>58.75</v>
      </c>
    </row>
    <row r="2272" spans="2:2" x14ac:dyDescent="0.3">
      <c r="B2272">
        <v>59.45</v>
      </c>
    </row>
    <row r="2273" spans="2:2" x14ac:dyDescent="0.3">
      <c r="B2273">
        <v>105.7</v>
      </c>
    </row>
    <row r="2274" spans="2:2" x14ac:dyDescent="0.3">
      <c r="B2274">
        <v>53.3</v>
      </c>
    </row>
    <row r="2275" spans="2:2" x14ac:dyDescent="0.3">
      <c r="B2275">
        <v>24.3</v>
      </c>
    </row>
    <row r="2276" spans="2:2" x14ac:dyDescent="0.3">
      <c r="B2276">
        <v>59.9</v>
      </c>
    </row>
    <row r="2277" spans="2:2" x14ac:dyDescent="0.3">
      <c r="B2277">
        <v>23.95</v>
      </c>
    </row>
    <row r="2278" spans="2:2" x14ac:dyDescent="0.3">
      <c r="B2278">
        <v>20.149999999999999</v>
      </c>
    </row>
    <row r="2279" spans="2:2" x14ac:dyDescent="0.3">
      <c r="B2279">
        <v>95.65</v>
      </c>
    </row>
    <row r="2280" spans="2:2" x14ac:dyDescent="0.3">
      <c r="B2280">
        <v>81</v>
      </c>
    </row>
    <row r="2281" spans="2:2" x14ac:dyDescent="0.3">
      <c r="B2281">
        <v>82.45</v>
      </c>
    </row>
    <row r="2282" spans="2:2" x14ac:dyDescent="0.3">
      <c r="B2282">
        <v>20.5</v>
      </c>
    </row>
    <row r="2283" spans="2:2" x14ac:dyDescent="0.3">
      <c r="B2283">
        <v>54.4</v>
      </c>
    </row>
    <row r="2284" spans="2:2" x14ac:dyDescent="0.3">
      <c r="B2284">
        <v>58.6</v>
      </c>
    </row>
    <row r="2285" spans="2:2" x14ac:dyDescent="0.3">
      <c r="B2285">
        <v>84.8</v>
      </c>
    </row>
    <row r="2286" spans="2:2" x14ac:dyDescent="0.3">
      <c r="B2286">
        <v>61.4</v>
      </c>
    </row>
    <row r="2287" spans="2:2" x14ac:dyDescent="0.3">
      <c r="B2287">
        <v>20.399999999999999</v>
      </c>
    </row>
    <row r="2288" spans="2:2" x14ac:dyDescent="0.3">
      <c r="B2288">
        <v>20.149999999999999</v>
      </c>
    </row>
    <row r="2289" spans="2:2" x14ac:dyDescent="0.3">
      <c r="B2289">
        <v>94.45</v>
      </c>
    </row>
    <row r="2290" spans="2:2" x14ac:dyDescent="0.3">
      <c r="B2290">
        <v>79.8</v>
      </c>
    </row>
    <row r="2291" spans="2:2" x14ac:dyDescent="0.3">
      <c r="B2291">
        <v>74.05</v>
      </c>
    </row>
    <row r="2292" spans="2:2" x14ac:dyDescent="0.3">
      <c r="B2292">
        <v>49.15</v>
      </c>
    </row>
    <row r="2293" spans="2:2" x14ac:dyDescent="0.3">
      <c r="B2293">
        <v>19.399999999999999</v>
      </c>
    </row>
    <row r="2294" spans="2:2" x14ac:dyDescent="0.3">
      <c r="B2294">
        <v>113.65</v>
      </c>
    </row>
    <row r="2295" spans="2:2" x14ac:dyDescent="0.3">
      <c r="B2295">
        <v>106</v>
      </c>
    </row>
    <row r="2296" spans="2:2" x14ac:dyDescent="0.3">
      <c r="B2296">
        <v>25.95</v>
      </c>
    </row>
    <row r="2297" spans="2:2" x14ac:dyDescent="0.3">
      <c r="B2297">
        <v>19.100000000000001</v>
      </c>
    </row>
    <row r="2298" spans="2:2" x14ac:dyDescent="0.3">
      <c r="B2298">
        <v>100.55</v>
      </c>
    </row>
    <row r="2299" spans="2:2" x14ac:dyDescent="0.3">
      <c r="B2299">
        <v>95.4</v>
      </c>
    </row>
    <row r="2300" spans="2:2" x14ac:dyDescent="0.3">
      <c r="B2300">
        <v>75.150000000000006</v>
      </c>
    </row>
    <row r="2301" spans="2:2" x14ac:dyDescent="0.3">
      <c r="B2301">
        <v>89.15</v>
      </c>
    </row>
    <row r="2302" spans="2:2" x14ac:dyDescent="0.3">
      <c r="B2302">
        <v>107.9</v>
      </c>
    </row>
    <row r="2303" spans="2:2" x14ac:dyDescent="0.3">
      <c r="B2303">
        <v>19.5</v>
      </c>
    </row>
    <row r="2304" spans="2:2" x14ac:dyDescent="0.3">
      <c r="B2304">
        <v>24.95</v>
      </c>
    </row>
    <row r="2305" spans="2:2" x14ac:dyDescent="0.3">
      <c r="B2305">
        <v>19.5</v>
      </c>
    </row>
    <row r="2306" spans="2:2" x14ac:dyDescent="0.3">
      <c r="B2306">
        <v>69.95</v>
      </c>
    </row>
    <row r="2307" spans="2:2" x14ac:dyDescent="0.3">
      <c r="B2307">
        <v>82.85</v>
      </c>
    </row>
    <row r="2308" spans="2:2" x14ac:dyDescent="0.3">
      <c r="B2308">
        <v>19</v>
      </c>
    </row>
    <row r="2309" spans="2:2" x14ac:dyDescent="0.3">
      <c r="B2309">
        <v>38.85</v>
      </c>
    </row>
    <row r="2310" spans="2:2" x14ac:dyDescent="0.3">
      <c r="B2310">
        <v>20.350000000000001</v>
      </c>
    </row>
    <row r="2311" spans="2:2" x14ac:dyDescent="0.3">
      <c r="B2311">
        <v>95</v>
      </c>
    </row>
    <row r="2312" spans="2:2" x14ac:dyDescent="0.3">
      <c r="B2312">
        <v>74.400000000000006</v>
      </c>
    </row>
    <row r="2313" spans="2:2" x14ac:dyDescent="0.3">
      <c r="B2313">
        <v>78.45</v>
      </c>
    </row>
    <row r="2314" spans="2:2" x14ac:dyDescent="0.3">
      <c r="B2314">
        <v>74.3</v>
      </c>
    </row>
    <row r="2315" spans="2:2" x14ac:dyDescent="0.3">
      <c r="B2315">
        <v>51.05</v>
      </c>
    </row>
    <row r="2316" spans="2:2" x14ac:dyDescent="0.3">
      <c r="B2316">
        <v>19.2</v>
      </c>
    </row>
    <row r="2317" spans="2:2" x14ac:dyDescent="0.3">
      <c r="B2317">
        <v>109.1</v>
      </c>
    </row>
    <row r="2318" spans="2:2" x14ac:dyDescent="0.3">
      <c r="B2318">
        <v>76.45</v>
      </c>
    </row>
    <row r="2319" spans="2:2" x14ac:dyDescent="0.3">
      <c r="B2319">
        <v>72.8</v>
      </c>
    </row>
    <row r="2320" spans="2:2" x14ac:dyDescent="0.3">
      <c r="B2320">
        <v>18.95</v>
      </c>
    </row>
    <row r="2321" spans="2:2" x14ac:dyDescent="0.3">
      <c r="B2321">
        <v>101.75</v>
      </c>
    </row>
    <row r="2322" spans="2:2" x14ac:dyDescent="0.3">
      <c r="B2322">
        <v>75.45</v>
      </c>
    </row>
    <row r="2323" spans="2:2" x14ac:dyDescent="0.3">
      <c r="B2323">
        <v>64.099999999999994</v>
      </c>
    </row>
    <row r="2324" spans="2:2" x14ac:dyDescent="0.3">
      <c r="B2324">
        <v>25.65</v>
      </c>
    </row>
    <row r="2325" spans="2:2" x14ac:dyDescent="0.3">
      <c r="B2325">
        <v>75.099999999999994</v>
      </c>
    </row>
    <row r="2326" spans="2:2" x14ac:dyDescent="0.3">
      <c r="B2326">
        <v>95.85</v>
      </c>
    </row>
    <row r="2327" spans="2:2" x14ac:dyDescent="0.3">
      <c r="B2327">
        <v>54.4</v>
      </c>
    </row>
    <row r="2328" spans="2:2" x14ac:dyDescent="0.3">
      <c r="B2328">
        <v>72.75</v>
      </c>
    </row>
    <row r="2329" spans="2:2" x14ac:dyDescent="0.3">
      <c r="B2329">
        <v>19.850000000000001</v>
      </c>
    </row>
    <row r="2330" spans="2:2" x14ac:dyDescent="0.3">
      <c r="B2330">
        <v>19.05</v>
      </c>
    </row>
    <row r="2331" spans="2:2" x14ac:dyDescent="0.3">
      <c r="B2331">
        <v>94.85</v>
      </c>
    </row>
    <row r="2332" spans="2:2" x14ac:dyDescent="0.3">
      <c r="B2332">
        <v>46.25</v>
      </c>
    </row>
    <row r="2333" spans="2:2" x14ac:dyDescent="0.3">
      <c r="B2333">
        <v>19.350000000000001</v>
      </c>
    </row>
    <row r="2334" spans="2:2" x14ac:dyDescent="0.3">
      <c r="B2334">
        <v>69.599999999999994</v>
      </c>
    </row>
    <row r="2335" spans="2:2" x14ac:dyDescent="0.3">
      <c r="B2335">
        <v>90.7</v>
      </c>
    </row>
    <row r="2336" spans="2:2" x14ac:dyDescent="0.3">
      <c r="B2336">
        <v>101.4</v>
      </c>
    </row>
    <row r="2337" spans="2:2" x14ac:dyDescent="0.3">
      <c r="B2337">
        <v>20.25</v>
      </c>
    </row>
    <row r="2338" spans="2:2" x14ac:dyDescent="0.3">
      <c r="B2338">
        <v>48.8</v>
      </c>
    </row>
    <row r="2339" spans="2:2" x14ac:dyDescent="0.3">
      <c r="B2339">
        <v>74.349999999999994</v>
      </c>
    </row>
    <row r="2340" spans="2:2" x14ac:dyDescent="0.3">
      <c r="B2340">
        <v>19.350000000000001</v>
      </c>
    </row>
    <row r="2341" spans="2:2" x14ac:dyDescent="0.3">
      <c r="B2341">
        <v>68.75</v>
      </c>
    </row>
    <row r="2342" spans="2:2" x14ac:dyDescent="0.3">
      <c r="B2342">
        <v>100.2</v>
      </c>
    </row>
    <row r="2343" spans="2:2" x14ac:dyDescent="0.3">
      <c r="B2343">
        <v>20.85</v>
      </c>
    </row>
    <row r="2344" spans="2:2" x14ac:dyDescent="0.3">
      <c r="B2344">
        <v>19.350000000000001</v>
      </c>
    </row>
    <row r="2345" spans="2:2" x14ac:dyDescent="0.3">
      <c r="B2345">
        <v>45</v>
      </c>
    </row>
    <row r="2346" spans="2:2" x14ac:dyDescent="0.3">
      <c r="B2346">
        <v>25.5</v>
      </c>
    </row>
    <row r="2347" spans="2:2" x14ac:dyDescent="0.3">
      <c r="B2347">
        <v>48.9</v>
      </c>
    </row>
    <row r="2348" spans="2:2" x14ac:dyDescent="0.3">
      <c r="B2348">
        <v>19.600000000000001</v>
      </c>
    </row>
    <row r="2349" spans="2:2" x14ac:dyDescent="0.3">
      <c r="B2349">
        <v>20</v>
      </c>
    </row>
    <row r="2350" spans="2:2" x14ac:dyDescent="0.3">
      <c r="B2350">
        <v>81.3</v>
      </c>
    </row>
    <row r="2351" spans="2:2" x14ac:dyDescent="0.3">
      <c r="B2351">
        <v>95.2</v>
      </c>
    </row>
    <row r="2352" spans="2:2" x14ac:dyDescent="0.3">
      <c r="B2352">
        <v>83.3</v>
      </c>
    </row>
    <row r="2353" spans="2:2" x14ac:dyDescent="0.3">
      <c r="B2353">
        <v>20.3</v>
      </c>
    </row>
    <row r="2354" spans="2:2" x14ac:dyDescent="0.3">
      <c r="B2354">
        <v>89.85</v>
      </c>
    </row>
    <row r="2355" spans="2:2" x14ac:dyDescent="0.3">
      <c r="B2355">
        <v>19.8</v>
      </c>
    </row>
    <row r="2356" spans="2:2" x14ac:dyDescent="0.3">
      <c r="B2356">
        <v>54.65</v>
      </c>
    </row>
    <row r="2357" spans="2:2" x14ac:dyDescent="0.3">
      <c r="B2357">
        <v>29.35</v>
      </c>
    </row>
    <row r="2358" spans="2:2" x14ac:dyDescent="0.3">
      <c r="B2358">
        <v>19.149999999999999</v>
      </c>
    </row>
    <row r="2359" spans="2:2" x14ac:dyDescent="0.3">
      <c r="B2359">
        <v>19.100000000000001</v>
      </c>
    </row>
    <row r="2360" spans="2:2" x14ac:dyDescent="0.3">
      <c r="B2360">
        <v>80.55</v>
      </c>
    </row>
    <row r="2361" spans="2:2" x14ac:dyDescent="0.3">
      <c r="B2361">
        <v>20.25</v>
      </c>
    </row>
    <row r="2362" spans="2:2" x14ac:dyDescent="0.3">
      <c r="B2362">
        <v>106</v>
      </c>
    </row>
    <row r="2363" spans="2:2" x14ac:dyDescent="0.3">
      <c r="B2363">
        <v>25.5</v>
      </c>
    </row>
    <row r="2364" spans="2:2" x14ac:dyDescent="0.3">
      <c r="B2364">
        <v>79.599999999999994</v>
      </c>
    </row>
    <row r="2365" spans="2:2" x14ac:dyDescent="0.3">
      <c r="B2365">
        <v>55.25</v>
      </c>
    </row>
    <row r="2366" spans="2:2" x14ac:dyDescent="0.3">
      <c r="B2366">
        <v>88.05</v>
      </c>
    </row>
    <row r="2367" spans="2:2" x14ac:dyDescent="0.3">
      <c r="B2367">
        <v>20.399999999999999</v>
      </c>
    </row>
    <row r="2368" spans="2:2" x14ac:dyDescent="0.3">
      <c r="B2368">
        <v>117.6</v>
      </c>
    </row>
    <row r="2369" spans="2:2" x14ac:dyDescent="0.3">
      <c r="B2369">
        <v>20</v>
      </c>
    </row>
    <row r="2370" spans="2:2" x14ac:dyDescent="0.3">
      <c r="B2370">
        <v>19.649999999999999</v>
      </c>
    </row>
    <row r="2371" spans="2:2" x14ac:dyDescent="0.3">
      <c r="B2371">
        <v>70.55</v>
      </c>
    </row>
    <row r="2372" spans="2:2" x14ac:dyDescent="0.3">
      <c r="B2372">
        <v>65.8</v>
      </c>
    </row>
    <row r="2373" spans="2:2" x14ac:dyDescent="0.3">
      <c r="B2373">
        <v>20.05</v>
      </c>
    </row>
    <row r="2374" spans="2:2" x14ac:dyDescent="0.3">
      <c r="B2374">
        <v>80</v>
      </c>
    </row>
    <row r="2375" spans="2:2" x14ac:dyDescent="0.3">
      <c r="B2375">
        <v>35.4</v>
      </c>
    </row>
    <row r="2376" spans="2:2" x14ac:dyDescent="0.3">
      <c r="B2376">
        <v>79.599999999999994</v>
      </c>
    </row>
    <row r="2377" spans="2:2" x14ac:dyDescent="0.3">
      <c r="B2377">
        <v>80.25</v>
      </c>
    </row>
    <row r="2378" spans="2:2" x14ac:dyDescent="0.3">
      <c r="B2378">
        <v>20.45</v>
      </c>
    </row>
    <row r="2379" spans="2:2" x14ac:dyDescent="0.3">
      <c r="B2379">
        <v>79.599999999999994</v>
      </c>
    </row>
    <row r="2380" spans="2:2" x14ac:dyDescent="0.3">
      <c r="B2380">
        <v>24.7</v>
      </c>
    </row>
    <row r="2381" spans="2:2" x14ac:dyDescent="0.3">
      <c r="B2381">
        <v>77.3</v>
      </c>
    </row>
    <row r="2382" spans="2:2" x14ac:dyDescent="0.3">
      <c r="B2382">
        <v>29.75</v>
      </c>
    </row>
    <row r="2383" spans="2:2" x14ac:dyDescent="0.3">
      <c r="B2383">
        <v>44.9</v>
      </c>
    </row>
    <row r="2384" spans="2:2" x14ac:dyDescent="0.3">
      <c r="B2384">
        <v>29.8</v>
      </c>
    </row>
    <row r="2385" spans="2:2" x14ac:dyDescent="0.3">
      <c r="B2385">
        <v>71.95</v>
      </c>
    </row>
    <row r="2386" spans="2:2" x14ac:dyDescent="0.3">
      <c r="B2386">
        <v>20.75</v>
      </c>
    </row>
    <row r="2387" spans="2:2" x14ac:dyDescent="0.3">
      <c r="B2387">
        <v>56.3</v>
      </c>
    </row>
    <row r="2388" spans="2:2" x14ac:dyDescent="0.3">
      <c r="B2388">
        <v>105.25</v>
      </c>
    </row>
    <row r="2389" spans="2:2" x14ac:dyDescent="0.3">
      <c r="B2389">
        <v>19.55</v>
      </c>
    </row>
    <row r="2390" spans="2:2" x14ac:dyDescent="0.3">
      <c r="B2390">
        <v>84.45</v>
      </c>
    </row>
    <row r="2391" spans="2:2" x14ac:dyDescent="0.3">
      <c r="B2391">
        <v>53.65</v>
      </c>
    </row>
    <row r="2392" spans="2:2" x14ac:dyDescent="0.3">
      <c r="B2392">
        <v>29.9</v>
      </c>
    </row>
    <row r="2393" spans="2:2" x14ac:dyDescent="0.3">
      <c r="B2393">
        <v>19.7</v>
      </c>
    </row>
    <row r="2394" spans="2:2" x14ac:dyDescent="0.3">
      <c r="B2394">
        <v>43.7</v>
      </c>
    </row>
    <row r="2395" spans="2:2" x14ac:dyDescent="0.3">
      <c r="B2395">
        <v>55.3</v>
      </c>
    </row>
    <row r="2396" spans="2:2" x14ac:dyDescent="0.3">
      <c r="B2396">
        <v>19.850000000000001</v>
      </c>
    </row>
    <row r="2397" spans="2:2" x14ac:dyDescent="0.3">
      <c r="B2397">
        <v>19.649999999999999</v>
      </c>
    </row>
    <row r="2398" spans="2:2" x14ac:dyDescent="0.3">
      <c r="B2398">
        <v>49.45</v>
      </c>
    </row>
    <row r="2399" spans="2:2" x14ac:dyDescent="0.3">
      <c r="B2399">
        <v>20.45</v>
      </c>
    </row>
    <row r="2400" spans="2:2" x14ac:dyDescent="0.3">
      <c r="B2400">
        <v>39.700000000000003</v>
      </c>
    </row>
    <row r="2401" spans="2:2" x14ac:dyDescent="0.3">
      <c r="B2401">
        <v>54.5</v>
      </c>
    </row>
    <row r="2402" spans="2:2" x14ac:dyDescent="0.3">
      <c r="B2402">
        <v>111.6</v>
      </c>
    </row>
    <row r="2403" spans="2:2" x14ac:dyDescent="0.3">
      <c r="B2403">
        <v>55.55</v>
      </c>
    </row>
    <row r="2404" spans="2:2" x14ac:dyDescent="0.3">
      <c r="B2404">
        <v>20.55</v>
      </c>
    </row>
    <row r="2405" spans="2:2" x14ac:dyDescent="0.3">
      <c r="B2405">
        <v>62.1</v>
      </c>
    </row>
    <row r="2406" spans="2:2" x14ac:dyDescent="0.3">
      <c r="B2406">
        <v>104.5</v>
      </c>
    </row>
    <row r="2407" spans="2:2" x14ac:dyDescent="0.3">
      <c r="B2407">
        <v>101.8</v>
      </c>
    </row>
    <row r="2408" spans="2:2" x14ac:dyDescent="0.3">
      <c r="B2408">
        <v>110.6</v>
      </c>
    </row>
    <row r="2409" spans="2:2" x14ac:dyDescent="0.3">
      <c r="B2409">
        <v>84.9</v>
      </c>
    </row>
    <row r="2410" spans="2:2" x14ac:dyDescent="0.3">
      <c r="B2410">
        <v>93.2</v>
      </c>
    </row>
    <row r="2411" spans="2:2" x14ac:dyDescent="0.3">
      <c r="B2411">
        <v>24.4</v>
      </c>
    </row>
    <row r="2412" spans="2:2" x14ac:dyDescent="0.3">
      <c r="B2412">
        <v>70.55</v>
      </c>
    </row>
    <row r="2413" spans="2:2" x14ac:dyDescent="0.3">
      <c r="B2413">
        <v>85</v>
      </c>
    </row>
    <row r="2414" spans="2:2" x14ac:dyDescent="0.3">
      <c r="B2414">
        <v>85.8</v>
      </c>
    </row>
    <row r="2415" spans="2:2" x14ac:dyDescent="0.3">
      <c r="B2415">
        <v>91.1</v>
      </c>
    </row>
    <row r="2416" spans="2:2" x14ac:dyDescent="0.3">
      <c r="B2416">
        <v>20.100000000000001</v>
      </c>
    </row>
    <row r="2417" spans="2:2" x14ac:dyDescent="0.3">
      <c r="B2417">
        <v>20.05</v>
      </c>
    </row>
    <row r="2418" spans="2:2" x14ac:dyDescent="0.3">
      <c r="B2418">
        <v>74.8</v>
      </c>
    </row>
    <row r="2419" spans="2:2" x14ac:dyDescent="0.3">
      <c r="B2419">
        <v>24.8</v>
      </c>
    </row>
    <row r="2420" spans="2:2" x14ac:dyDescent="0.3">
      <c r="B2420">
        <v>100.85</v>
      </c>
    </row>
    <row r="2421" spans="2:2" x14ac:dyDescent="0.3">
      <c r="B2421">
        <v>105.1</v>
      </c>
    </row>
    <row r="2422" spans="2:2" x14ac:dyDescent="0.3">
      <c r="B2422">
        <v>20.399999999999999</v>
      </c>
    </row>
    <row r="2423" spans="2:2" x14ac:dyDescent="0.3">
      <c r="B2423">
        <v>20</v>
      </c>
    </row>
    <row r="2424" spans="2:2" x14ac:dyDescent="0.3">
      <c r="B2424">
        <v>79.400000000000006</v>
      </c>
    </row>
    <row r="2425" spans="2:2" x14ac:dyDescent="0.3">
      <c r="B2425">
        <v>57.2</v>
      </c>
    </row>
    <row r="2426" spans="2:2" x14ac:dyDescent="0.3">
      <c r="B2426">
        <v>58.6</v>
      </c>
    </row>
    <row r="2427" spans="2:2" x14ac:dyDescent="0.3">
      <c r="B2427">
        <v>94.8</v>
      </c>
    </row>
    <row r="2428" spans="2:2" x14ac:dyDescent="0.3">
      <c r="B2428">
        <v>102.5</v>
      </c>
    </row>
    <row r="2429" spans="2:2" x14ac:dyDescent="0.3">
      <c r="B2429">
        <v>20.350000000000001</v>
      </c>
    </row>
    <row r="2430" spans="2:2" x14ac:dyDescent="0.3">
      <c r="B2430">
        <v>84.9</v>
      </c>
    </row>
    <row r="2431" spans="2:2" x14ac:dyDescent="0.3">
      <c r="B2431">
        <v>69.2</v>
      </c>
    </row>
    <row r="2432" spans="2:2" x14ac:dyDescent="0.3">
      <c r="B2432">
        <v>20.85</v>
      </c>
    </row>
    <row r="2433" spans="2:2" x14ac:dyDescent="0.3">
      <c r="B2433">
        <v>88.5</v>
      </c>
    </row>
    <row r="2434" spans="2:2" x14ac:dyDescent="0.3">
      <c r="B2434">
        <v>35</v>
      </c>
    </row>
    <row r="2435" spans="2:2" x14ac:dyDescent="0.3">
      <c r="B2435">
        <v>55.15</v>
      </c>
    </row>
    <row r="2436" spans="2:2" x14ac:dyDescent="0.3">
      <c r="B2436">
        <v>50.95</v>
      </c>
    </row>
    <row r="2437" spans="2:2" x14ac:dyDescent="0.3">
      <c r="B2437">
        <v>64</v>
      </c>
    </row>
    <row r="2438" spans="2:2" x14ac:dyDescent="0.3">
      <c r="B2438">
        <v>80.2</v>
      </c>
    </row>
    <row r="2439" spans="2:2" x14ac:dyDescent="0.3">
      <c r="B2439">
        <v>49.3</v>
      </c>
    </row>
    <row r="2440" spans="2:2" x14ac:dyDescent="0.3">
      <c r="B2440">
        <v>84.35</v>
      </c>
    </row>
    <row r="2441" spans="2:2" x14ac:dyDescent="0.3">
      <c r="B2441">
        <v>20.05</v>
      </c>
    </row>
    <row r="2442" spans="2:2" x14ac:dyDescent="0.3">
      <c r="B2442">
        <v>117.2</v>
      </c>
    </row>
    <row r="2443" spans="2:2" x14ac:dyDescent="0.3">
      <c r="B2443">
        <v>20.100000000000001</v>
      </c>
    </row>
    <row r="2444" spans="2:2" x14ac:dyDescent="0.3">
      <c r="B2444">
        <v>109.95</v>
      </c>
    </row>
    <row r="2445" spans="2:2" x14ac:dyDescent="0.3">
      <c r="B2445">
        <v>94.75</v>
      </c>
    </row>
    <row r="2446" spans="2:2" x14ac:dyDescent="0.3">
      <c r="B2446">
        <v>80</v>
      </c>
    </row>
    <row r="2447" spans="2:2" x14ac:dyDescent="0.3">
      <c r="B2447">
        <v>79.650000000000006</v>
      </c>
    </row>
    <row r="2448" spans="2:2" x14ac:dyDescent="0.3">
      <c r="B2448">
        <v>25.2</v>
      </c>
    </row>
    <row r="2449" spans="2:2" x14ac:dyDescent="0.3">
      <c r="B2449">
        <v>19.899999999999999</v>
      </c>
    </row>
    <row r="2450" spans="2:2" x14ac:dyDescent="0.3">
      <c r="B2450">
        <v>44.8</v>
      </c>
    </row>
    <row r="2451" spans="2:2" x14ac:dyDescent="0.3">
      <c r="B2451">
        <v>20.3</v>
      </c>
    </row>
    <row r="2452" spans="2:2" x14ac:dyDescent="0.3">
      <c r="B2452">
        <v>19.2</v>
      </c>
    </row>
    <row r="2453" spans="2:2" x14ac:dyDescent="0.3">
      <c r="B2453">
        <v>80.05</v>
      </c>
    </row>
    <row r="2454" spans="2:2" x14ac:dyDescent="0.3">
      <c r="B2454">
        <v>107.35</v>
      </c>
    </row>
    <row r="2455" spans="2:2" x14ac:dyDescent="0.3">
      <c r="B2455">
        <v>47.85</v>
      </c>
    </row>
    <row r="2456" spans="2:2" x14ac:dyDescent="0.3">
      <c r="B2456">
        <v>70.8</v>
      </c>
    </row>
    <row r="2457" spans="2:2" x14ac:dyDescent="0.3">
      <c r="B2457">
        <v>59.1</v>
      </c>
    </row>
    <row r="2458" spans="2:2" x14ac:dyDescent="0.3">
      <c r="B2458">
        <v>25.55</v>
      </c>
    </row>
    <row r="2459" spans="2:2" x14ac:dyDescent="0.3">
      <c r="B2459">
        <v>20.25</v>
      </c>
    </row>
    <row r="2460" spans="2:2" x14ac:dyDescent="0.3">
      <c r="B2460">
        <v>75.55</v>
      </c>
    </row>
    <row r="2461" spans="2:2" x14ac:dyDescent="0.3">
      <c r="B2461">
        <v>95.3</v>
      </c>
    </row>
    <row r="2462" spans="2:2" x14ac:dyDescent="0.3">
      <c r="B2462">
        <v>70.25</v>
      </c>
    </row>
    <row r="2463" spans="2:2" x14ac:dyDescent="0.3">
      <c r="B2463">
        <v>50.3</v>
      </c>
    </row>
    <row r="2464" spans="2:2" x14ac:dyDescent="0.3">
      <c r="B2464">
        <v>19.850000000000001</v>
      </c>
    </row>
    <row r="2465" spans="2:2" x14ac:dyDescent="0.3">
      <c r="B2465">
        <v>19.350000000000001</v>
      </c>
    </row>
    <row r="2466" spans="2:2" x14ac:dyDescent="0.3">
      <c r="B2466">
        <v>25</v>
      </c>
    </row>
    <row r="2467" spans="2:2" x14ac:dyDescent="0.3">
      <c r="B2467">
        <v>20.3</v>
      </c>
    </row>
    <row r="2468" spans="2:2" x14ac:dyDescent="0.3">
      <c r="B2468">
        <v>75.349999999999994</v>
      </c>
    </row>
    <row r="2469" spans="2:2" x14ac:dyDescent="0.3">
      <c r="B2469">
        <v>88</v>
      </c>
    </row>
    <row r="2470" spans="2:2" x14ac:dyDescent="0.3">
      <c r="B2470">
        <v>43.8</v>
      </c>
    </row>
    <row r="2471" spans="2:2" x14ac:dyDescent="0.3">
      <c r="B2471">
        <v>62.05</v>
      </c>
    </row>
    <row r="2472" spans="2:2" x14ac:dyDescent="0.3">
      <c r="B2472">
        <v>20.100000000000001</v>
      </c>
    </row>
    <row r="2473" spans="2:2" x14ac:dyDescent="0.3">
      <c r="B2473">
        <v>101.35</v>
      </c>
    </row>
    <row r="2474" spans="2:2" x14ac:dyDescent="0.3">
      <c r="B2474">
        <v>84.05</v>
      </c>
    </row>
    <row r="2475" spans="2:2" x14ac:dyDescent="0.3">
      <c r="B2475">
        <v>20.9</v>
      </c>
    </row>
    <row r="2476" spans="2:2" x14ac:dyDescent="0.3">
      <c r="B2476">
        <v>105.9</v>
      </c>
    </row>
    <row r="2477" spans="2:2" x14ac:dyDescent="0.3">
      <c r="B2477">
        <v>85.05</v>
      </c>
    </row>
    <row r="2478" spans="2:2" x14ac:dyDescent="0.3">
      <c r="B2478">
        <v>44.1</v>
      </c>
    </row>
    <row r="2479" spans="2:2" x14ac:dyDescent="0.3">
      <c r="B2479">
        <v>90.2</v>
      </c>
    </row>
    <row r="2480" spans="2:2" x14ac:dyDescent="0.3">
      <c r="B2480">
        <v>53.45</v>
      </c>
    </row>
    <row r="2481" spans="2:2" x14ac:dyDescent="0.3">
      <c r="B2481">
        <v>19.95</v>
      </c>
    </row>
    <row r="2482" spans="2:2" x14ac:dyDescent="0.3">
      <c r="B2482">
        <v>74.650000000000006</v>
      </c>
    </row>
    <row r="2483" spans="2:2" x14ac:dyDescent="0.3">
      <c r="B2483">
        <v>57.5</v>
      </c>
    </row>
    <row r="2484" spans="2:2" x14ac:dyDescent="0.3">
      <c r="B2484">
        <v>19.649999999999999</v>
      </c>
    </row>
    <row r="2485" spans="2:2" x14ac:dyDescent="0.3">
      <c r="B2485">
        <v>93.8</v>
      </c>
    </row>
    <row r="2486" spans="2:2" x14ac:dyDescent="0.3">
      <c r="B2486">
        <v>89.25</v>
      </c>
    </row>
    <row r="2487" spans="2:2" x14ac:dyDescent="0.3">
      <c r="B2487">
        <v>94.15</v>
      </c>
    </row>
    <row r="2488" spans="2:2" x14ac:dyDescent="0.3">
      <c r="B2488">
        <v>55.6</v>
      </c>
    </row>
    <row r="2489" spans="2:2" x14ac:dyDescent="0.3">
      <c r="B2489">
        <v>48.7</v>
      </c>
    </row>
    <row r="2490" spans="2:2" x14ac:dyDescent="0.3">
      <c r="B2490">
        <v>104.9</v>
      </c>
    </row>
    <row r="2491" spans="2:2" x14ac:dyDescent="0.3">
      <c r="B2491">
        <v>19.899999999999999</v>
      </c>
    </row>
    <row r="2492" spans="2:2" x14ac:dyDescent="0.3">
      <c r="B2492">
        <v>19.399999999999999</v>
      </c>
    </row>
    <row r="2493" spans="2:2" x14ac:dyDescent="0.3">
      <c r="B2493">
        <v>25.05</v>
      </c>
    </row>
    <row r="2494" spans="2:2" x14ac:dyDescent="0.3">
      <c r="B2494">
        <v>84.45</v>
      </c>
    </row>
    <row r="2495" spans="2:2" x14ac:dyDescent="0.3">
      <c r="B2495">
        <v>19.3</v>
      </c>
    </row>
    <row r="2496" spans="2:2" x14ac:dyDescent="0.3">
      <c r="B2496">
        <v>79.849999999999994</v>
      </c>
    </row>
    <row r="2497" spans="2:2" x14ac:dyDescent="0.3">
      <c r="B2497">
        <v>25.55</v>
      </c>
    </row>
    <row r="2498" spans="2:2" x14ac:dyDescent="0.3">
      <c r="B2498">
        <v>68.400000000000006</v>
      </c>
    </row>
    <row r="2499" spans="2:2" x14ac:dyDescent="0.3">
      <c r="B2499">
        <v>20.65</v>
      </c>
    </row>
    <row r="2500" spans="2:2" x14ac:dyDescent="0.3">
      <c r="B2500">
        <v>55.15</v>
      </c>
    </row>
    <row r="2501" spans="2:2" x14ac:dyDescent="0.3">
      <c r="B2501">
        <v>70.599999999999994</v>
      </c>
    </row>
    <row r="2502" spans="2:2" x14ac:dyDescent="0.3">
      <c r="B2502">
        <v>19.95</v>
      </c>
    </row>
    <row r="2503" spans="2:2" x14ac:dyDescent="0.3">
      <c r="B2503">
        <v>19</v>
      </c>
    </row>
    <row r="2504" spans="2:2" x14ac:dyDescent="0.3">
      <c r="B2504">
        <v>44.1</v>
      </c>
    </row>
    <row r="2505" spans="2:2" x14ac:dyDescent="0.3">
      <c r="B2505">
        <v>107.6</v>
      </c>
    </row>
    <row r="2506" spans="2:2" x14ac:dyDescent="0.3">
      <c r="B2506">
        <v>61.55</v>
      </c>
    </row>
    <row r="2507" spans="2:2" x14ac:dyDescent="0.3">
      <c r="B2507">
        <v>90.7</v>
      </c>
    </row>
    <row r="2508" spans="2:2" x14ac:dyDescent="0.3">
      <c r="B2508">
        <v>99.25</v>
      </c>
    </row>
    <row r="2509" spans="2:2" x14ac:dyDescent="0.3">
      <c r="B2509">
        <v>91.7</v>
      </c>
    </row>
    <row r="2510" spans="2:2" x14ac:dyDescent="0.3">
      <c r="B2510">
        <v>100.7</v>
      </c>
    </row>
    <row r="2511" spans="2:2" x14ac:dyDescent="0.3">
      <c r="B2511">
        <v>78.45</v>
      </c>
    </row>
    <row r="2512" spans="2:2" x14ac:dyDescent="0.3">
      <c r="B2512">
        <v>84.3</v>
      </c>
    </row>
    <row r="2513" spans="2:2" x14ac:dyDescent="0.3">
      <c r="B2513">
        <v>19.55</v>
      </c>
    </row>
    <row r="2514" spans="2:2" x14ac:dyDescent="0.3">
      <c r="B2514">
        <v>20.45</v>
      </c>
    </row>
    <row r="2515" spans="2:2" x14ac:dyDescent="0.3">
      <c r="B2515">
        <v>55.6</v>
      </c>
    </row>
    <row r="2516" spans="2:2" x14ac:dyDescent="0.3">
      <c r="B2516">
        <v>86.8</v>
      </c>
    </row>
    <row r="2517" spans="2:2" x14ac:dyDescent="0.3">
      <c r="B2517">
        <v>20.95</v>
      </c>
    </row>
    <row r="2518" spans="2:2" x14ac:dyDescent="0.3">
      <c r="B2518">
        <v>20.05</v>
      </c>
    </row>
    <row r="2519" spans="2:2" x14ac:dyDescent="0.3">
      <c r="B2519">
        <v>113.65</v>
      </c>
    </row>
    <row r="2520" spans="2:2" x14ac:dyDescent="0.3">
      <c r="B2520">
        <v>59.5</v>
      </c>
    </row>
    <row r="2521" spans="2:2" x14ac:dyDescent="0.3">
      <c r="B2521">
        <v>87.8</v>
      </c>
    </row>
    <row r="2522" spans="2:2" x14ac:dyDescent="0.3">
      <c r="B2522">
        <v>41.9</v>
      </c>
    </row>
    <row r="2523" spans="2:2" x14ac:dyDescent="0.3">
      <c r="B2523">
        <v>69.849999999999994</v>
      </c>
    </row>
    <row r="2524" spans="2:2" x14ac:dyDescent="0.3">
      <c r="B2524">
        <v>56.3</v>
      </c>
    </row>
    <row r="2525" spans="2:2" x14ac:dyDescent="0.3">
      <c r="B2525">
        <v>109.55</v>
      </c>
    </row>
    <row r="2526" spans="2:2" x14ac:dyDescent="0.3">
      <c r="B2526">
        <v>92.15</v>
      </c>
    </row>
    <row r="2527" spans="2:2" x14ac:dyDescent="0.3">
      <c r="B2527">
        <v>69.5</v>
      </c>
    </row>
    <row r="2528" spans="2:2" x14ac:dyDescent="0.3">
      <c r="B2528">
        <v>97</v>
      </c>
    </row>
    <row r="2529" spans="2:2" x14ac:dyDescent="0.3">
      <c r="B2529">
        <v>58.35</v>
      </c>
    </row>
    <row r="2530" spans="2:2" x14ac:dyDescent="0.3">
      <c r="B2530">
        <v>70.400000000000006</v>
      </c>
    </row>
    <row r="2531" spans="2:2" x14ac:dyDescent="0.3">
      <c r="B2531">
        <v>94.3</v>
      </c>
    </row>
    <row r="2532" spans="2:2" x14ac:dyDescent="0.3">
      <c r="B2532">
        <v>19.55</v>
      </c>
    </row>
    <row r="2533" spans="2:2" x14ac:dyDescent="0.3">
      <c r="B2533">
        <v>95.95</v>
      </c>
    </row>
    <row r="2534" spans="2:2" x14ac:dyDescent="0.3">
      <c r="B2534">
        <v>94.8</v>
      </c>
    </row>
    <row r="2535" spans="2:2" x14ac:dyDescent="0.3">
      <c r="B2535">
        <v>107.75</v>
      </c>
    </row>
    <row r="2536" spans="2:2" x14ac:dyDescent="0.3">
      <c r="B2536">
        <v>54.6</v>
      </c>
    </row>
    <row r="2537" spans="2:2" x14ac:dyDescent="0.3">
      <c r="B2537">
        <v>71.3</v>
      </c>
    </row>
    <row r="2538" spans="2:2" x14ac:dyDescent="0.3">
      <c r="B2538">
        <v>19.5</v>
      </c>
    </row>
    <row r="2539" spans="2:2" x14ac:dyDescent="0.3">
      <c r="B2539">
        <v>56.3</v>
      </c>
    </row>
    <row r="2540" spans="2:2" x14ac:dyDescent="0.3">
      <c r="B2540">
        <v>90.55</v>
      </c>
    </row>
    <row r="2541" spans="2:2" x14ac:dyDescent="0.3">
      <c r="B2541">
        <v>60.8</v>
      </c>
    </row>
    <row r="2542" spans="2:2" x14ac:dyDescent="0.3">
      <c r="B2542">
        <v>98.8</v>
      </c>
    </row>
    <row r="2543" spans="2:2" x14ac:dyDescent="0.3">
      <c r="B2543">
        <v>98.15</v>
      </c>
    </row>
    <row r="2544" spans="2:2" x14ac:dyDescent="0.3">
      <c r="B2544">
        <v>35.35</v>
      </c>
    </row>
    <row r="2545" spans="2:2" x14ac:dyDescent="0.3">
      <c r="B2545">
        <v>103.15</v>
      </c>
    </row>
    <row r="2546" spans="2:2" x14ac:dyDescent="0.3">
      <c r="B2546">
        <v>107.75</v>
      </c>
    </row>
    <row r="2547" spans="2:2" x14ac:dyDescent="0.3">
      <c r="B2547">
        <v>81.400000000000006</v>
      </c>
    </row>
    <row r="2548" spans="2:2" x14ac:dyDescent="0.3">
      <c r="B2548">
        <v>95.7</v>
      </c>
    </row>
    <row r="2549" spans="2:2" x14ac:dyDescent="0.3">
      <c r="B2549">
        <v>104.8</v>
      </c>
    </row>
    <row r="2550" spans="2:2" x14ac:dyDescent="0.3">
      <c r="B2550">
        <v>70.95</v>
      </c>
    </row>
    <row r="2551" spans="2:2" x14ac:dyDescent="0.3">
      <c r="B2551">
        <v>44.95</v>
      </c>
    </row>
    <row r="2552" spans="2:2" x14ac:dyDescent="0.3">
      <c r="B2552">
        <v>97.65</v>
      </c>
    </row>
    <row r="2553" spans="2:2" x14ac:dyDescent="0.3">
      <c r="B2553">
        <v>35.65</v>
      </c>
    </row>
    <row r="2554" spans="2:2" x14ac:dyDescent="0.3">
      <c r="B2554">
        <v>85.25</v>
      </c>
    </row>
    <row r="2555" spans="2:2" x14ac:dyDescent="0.3">
      <c r="B2555">
        <v>19.5</v>
      </c>
    </row>
    <row r="2556" spans="2:2" x14ac:dyDescent="0.3">
      <c r="B2556">
        <v>25.1</v>
      </c>
    </row>
    <row r="2557" spans="2:2" x14ac:dyDescent="0.3">
      <c r="B2557">
        <v>100.05</v>
      </c>
    </row>
    <row r="2558" spans="2:2" x14ac:dyDescent="0.3">
      <c r="B2558">
        <v>55.7</v>
      </c>
    </row>
    <row r="2559" spans="2:2" x14ac:dyDescent="0.3">
      <c r="B2559">
        <v>91.15</v>
      </c>
    </row>
    <row r="2560" spans="2:2" x14ac:dyDescent="0.3">
      <c r="B2560">
        <v>83.85</v>
      </c>
    </row>
    <row r="2561" spans="2:2" x14ac:dyDescent="0.3">
      <c r="B2561">
        <v>45.9</v>
      </c>
    </row>
    <row r="2562" spans="2:2" x14ac:dyDescent="0.3">
      <c r="B2562">
        <v>25.1</v>
      </c>
    </row>
    <row r="2563" spans="2:2" x14ac:dyDescent="0.3">
      <c r="B2563">
        <v>19.7</v>
      </c>
    </row>
    <row r="2564" spans="2:2" x14ac:dyDescent="0.3">
      <c r="B2564">
        <v>91.5</v>
      </c>
    </row>
    <row r="2565" spans="2:2" x14ac:dyDescent="0.3">
      <c r="B2565">
        <v>51.3</v>
      </c>
    </row>
    <row r="2566" spans="2:2" x14ac:dyDescent="0.3">
      <c r="B2566">
        <v>21.1</v>
      </c>
    </row>
    <row r="2567" spans="2:2" x14ac:dyDescent="0.3">
      <c r="B2567">
        <v>104.75</v>
      </c>
    </row>
    <row r="2568" spans="2:2" x14ac:dyDescent="0.3">
      <c r="B2568">
        <v>85.75</v>
      </c>
    </row>
    <row r="2569" spans="2:2" x14ac:dyDescent="0.3">
      <c r="B2569">
        <v>20.3</v>
      </c>
    </row>
    <row r="2570" spans="2:2" x14ac:dyDescent="0.3">
      <c r="B2570">
        <v>100.75</v>
      </c>
    </row>
    <row r="2571" spans="2:2" x14ac:dyDescent="0.3">
      <c r="B2571">
        <v>74.150000000000006</v>
      </c>
    </row>
    <row r="2572" spans="2:2" x14ac:dyDescent="0.3">
      <c r="B2572">
        <v>78.55</v>
      </c>
    </row>
    <row r="2573" spans="2:2" x14ac:dyDescent="0.3">
      <c r="B2573">
        <v>19.850000000000001</v>
      </c>
    </row>
    <row r="2574" spans="2:2" x14ac:dyDescent="0.3">
      <c r="B2574">
        <v>50.7</v>
      </c>
    </row>
    <row r="2575" spans="2:2" x14ac:dyDescent="0.3">
      <c r="B2575">
        <v>45</v>
      </c>
    </row>
    <row r="2576" spans="2:2" x14ac:dyDescent="0.3">
      <c r="B2576">
        <v>77.8</v>
      </c>
    </row>
    <row r="2577" spans="2:2" x14ac:dyDescent="0.3">
      <c r="B2577">
        <v>83.45</v>
      </c>
    </row>
    <row r="2578" spans="2:2" x14ac:dyDescent="0.3">
      <c r="B2578">
        <v>94.8</v>
      </c>
    </row>
    <row r="2579" spans="2:2" x14ac:dyDescent="0.3">
      <c r="B2579">
        <v>20.100000000000001</v>
      </c>
    </row>
    <row r="2580" spans="2:2" x14ac:dyDescent="0.3">
      <c r="B2580">
        <v>59.9</v>
      </c>
    </row>
    <row r="2581" spans="2:2" x14ac:dyDescent="0.3">
      <c r="B2581">
        <v>90.1</v>
      </c>
    </row>
    <row r="2582" spans="2:2" x14ac:dyDescent="0.3">
      <c r="B2582">
        <v>70.95</v>
      </c>
    </row>
    <row r="2583" spans="2:2" x14ac:dyDescent="0.3">
      <c r="B2583">
        <v>29.2</v>
      </c>
    </row>
    <row r="2584" spans="2:2" x14ac:dyDescent="0.3">
      <c r="B2584">
        <v>46.6</v>
      </c>
    </row>
    <row r="2585" spans="2:2" x14ac:dyDescent="0.3">
      <c r="B2585">
        <v>74.3</v>
      </c>
    </row>
    <row r="2586" spans="2:2" x14ac:dyDescent="0.3">
      <c r="B2586">
        <v>69.3</v>
      </c>
    </row>
    <row r="2587" spans="2:2" x14ac:dyDescent="0.3">
      <c r="B2587">
        <v>94.3</v>
      </c>
    </row>
    <row r="2588" spans="2:2" x14ac:dyDescent="0.3">
      <c r="B2588">
        <v>76.45</v>
      </c>
    </row>
    <row r="2589" spans="2:2" x14ac:dyDescent="0.3">
      <c r="B2589">
        <v>54</v>
      </c>
    </row>
    <row r="2590" spans="2:2" x14ac:dyDescent="0.3">
      <c r="B2590">
        <v>104.25</v>
      </c>
    </row>
    <row r="2591" spans="2:2" x14ac:dyDescent="0.3">
      <c r="B2591">
        <v>19.95</v>
      </c>
    </row>
    <row r="2592" spans="2:2" x14ac:dyDescent="0.3">
      <c r="B2592">
        <v>24.95</v>
      </c>
    </row>
    <row r="2593" spans="2:2" x14ac:dyDescent="0.3">
      <c r="B2593">
        <v>84.75</v>
      </c>
    </row>
    <row r="2594" spans="2:2" x14ac:dyDescent="0.3">
      <c r="B2594">
        <v>19.75</v>
      </c>
    </row>
    <row r="2595" spans="2:2" x14ac:dyDescent="0.3">
      <c r="B2595">
        <v>113.65</v>
      </c>
    </row>
    <row r="2596" spans="2:2" x14ac:dyDescent="0.3">
      <c r="B2596">
        <v>44.9</v>
      </c>
    </row>
    <row r="2597" spans="2:2" x14ac:dyDescent="0.3">
      <c r="B2597">
        <v>75.25</v>
      </c>
    </row>
    <row r="2598" spans="2:2" x14ac:dyDescent="0.3">
      <c r="B2598">
        <v>24.6</v>
      </c>
    </row>
    <row r="2599" spans="2:2" x14ac:dyDescent="0.3">
      <c r="B2599">
        <v>25</v>
      </c>
    </row>
    <row r="2600" spans="2:2" x14ac:dyDescent="0.3">
      <c r="B2600">
        <v>20.95</v>
      </c>
    </row>
    <row r="2601" spans="2:2" x14ac:dyDescent="0.3">
      <c r="B2601">
        <v>110.6</v>
      </c>
    </row>
    <row r="2602" spans="2:2" x14ac:dyDescent="0.3">
      <c r="B2602">
        <v>55.5</v>
      </c>
    </row>
    <row r="2603" spans="2:2" x14ac:dyDescent="0.3">
      <c r="B2603">
        <v>19.45</v>
      </c>
    </row>
    <row r="2604" spans="2:2" x14ac:dyDescent="0.3">
      <c r="B2604">
        <v>84.85</v>
      </c>
    </row>
    <row r="2605" spans="2:2" x14ac:dyDescent="0.3">
      <c r="B2605">
        <v>19.600000000000001</v>
      </c>
    </row>
    <row r="2606" spans="2:2" x14ac:dyDescent="0.3">
      <c r="B2606">
        <v>53.45</v>
      </c>
    </row>
    <row r="2607" spans="2:2" x14ac:dyDescent="0.3">
      <c r="B2607">
        <v>19.8</v>
      </c>
    </row>
    <row r="2608" spans="2:2" x14ac:dyDescent="0.3">
      <c r="B2608">
        <v>112.1</v>
      </c>
    </row>
    <row r="2609" spans="2:2" x14ac:dyDescent="0.3">
      <c r="B2609">
        <v>74.2</v>
      </c>
    </row>
    <row r="2610" spans="2:2" x14ac:dyDescent="0.3">
      <c r="B2610">
        <v>69</v>
      </c>
    </row>
    <row r="2611" spans="2:2" x14ac:dyDescent="0.3">
      <c r="B2611">
        <v>19.350000000000001</v>
      </c>
    </row>
    <row r="2612" spans="2:2" x14ac:dyDescent="0.3">
      <c r="B2612">
        <v>19.8</v>
      </c>
    </row>
    <row r="2613" spans="2:2" x14ac:dyDescent="0.3">
      <c r="B2613">
        <v>109.2</v>
      </c>
    </row>
    <row r="2614" spans="2:2" x14ac:dyDescent="0.3">
      <c r="B2614">
        <v>79.150000000000006</v>
      </c>
    </row>
    <row r="2615" spans="2:2" x14ac:dyDescent="0.3">
      <c r="B2615">
        <v>53.65</v>
      </c>
    </row>
    <row r="2616" spans="2:2" x14ac:dyDescent="0.3">
      <c r="B2616">
        <v>100.2</v>
      </c>
    </row>
    <row r="2617" spans="2:2" x14ac:dyDescent="0.3">
      <c r="B2617">
        <v>108.65</v>
      </c>
    </row>
    <row r="2618" spans="2:2" x14ac:dyDescent="0.3">
      <c r="B2618">
        <v>40.65</v>
      </c>
    </row>
    <row r="2619" spans="2:2" x14ac:dyDescent="0.3">
      <c r="B2619">
        <v>55.35</v>
      </c>
    </row>
    <row r="2620" spans="2:2" x14ac:dyDescent="0.3">
      <c r="B2620">
        <v>105.6</v>
      </c>
    </row>
    <row r="2621" spans="2:2" x14ac:dyDescent="0.3">
      <c r="B2621">
        <v>95.7</v>
      </c>
    </row>
    <row r="2622" spans="2:2" x14ac:dyDescent="0.3">
      <c r="B2622">
        <v>83.2</v>
      </c>
    </row>
    <row r="2623" spans="2:2" x14ac:dyDescent="0.3">
      <c r="B2623">
        <v>90.05</v>
      </c>
    </row>
    <row r="2624" spans="2:2" x14ac:dyDescent="0.3">
      <c r="B2624">
        <v>97.65</v>
      </c>
    </row>
    <row r="2625" spans="2:2" x14ac:dyDescent="0.3">
      <c r="B2625">
        <v>68.05</v>
      </c>
    </row>
    <row r="2626" spans="2:2" x14ac:dyDescent="0.3">
      <c r="B2626">
        <v>102.1</v>
      </c>
    </row>
    <row r="2627" spans="2:2" x14ac:dyDescent="0.3">
      <c r="B2627">
        <v>23.4</v>
      </c>
    </row>
    <row r="2628" spans="2:2" x14ac:dyDescent="0.3">
      <c r="B2628">
        <v>71.05</v>
      </c>
    </row>
    <row r="2629" spans="2:2" x14ac:dyDescent="0.3">
      <c r="B2629">
        <v>19.45</v>
      </c>
    </row>
    <row r="2630" spans="2:2" x14ac:dyDescent="0.3">
      <c r="B2630">
        <v>59.45</v>
      </c>
    </row>
    <row r="2631" spans="2:2" x14ac:dyDescent="0.3">
      <c r="B2631">
        <v>92.2</v>
      </c>
    </row>
    <row r="2632" spans="2:2" x14ac:dyDescent="0.3">
      <c r="B2632">
        <v>19.850000000000001</v>
      </c>
    </row>
    <row r="2633" spans="2:2" x14ac:dyDescent="0.3">
      <c r="B2633">
        <v>43.9</v>
      </c>
    </row>
    <row r="2634" spans="2:2" x14ac:dyDescent="0.3">
      <c r="B2634">
        <v>90.5</v>
      </c>
    </row>
    <row r="2635" spans="2:2" x14ac:dyDescent="0.3">
      <c r="B2635">
        <v>90.45</v>
      </c>
    </row>
    <row r="2636" spans="2:2" x14ac:dyDescent="0.3">
      <c r="B2636">
        <v>84.6</v>
      </c>
    </row>
    <row r="2637" spans="2:2" x14ac:dyDescent="0.3">
      <c r="B2637">
        <v>99.15</v>
      </c>
    </row>
    <row r="2638" spans="2:2" x14ac:dyDescent="0.3">
      <c r="B2638">
        <v>19.95</v>
      </c>
    </row>
    <row r="2639" spans="2:2" x14ac:dyDescent="0.3">
      <c r="B2639">
        <v>20.5</v>
      </c>
    </row>
    <row r="2640" spans="2:2" x14ac:dyDescent="0.3">
      <c r="B2640">
        <v>62.1</v>
      </c>
    </row>
    <row r="2641" spans="2:2" x14ac:dyDescent="0.3">
      <c r="B2641">
        <v>79.5</v>
      </c>
    </row>
    <row r="2642" spans="2:2" x14ac:dyDescent="0.3">
      <c r="B2642">
        <v>19.55</v>
      </c>
    </row>
    <row r="2643" spans="2:2" x14ac:dyDescent="0.3">
      <c r="B2643">
        <v>20.350000000000001</v>
      </c>
    </row>
    <row r="2644" spans="2:2" x14ac:dyDescent="0.3">
      <c r="B2644">
        <v>51.7</v>
      </c>
    </row>
    <row r="2645" spans="2:2" x14ac:dyDescent="0.3">
      <c r="B2645">
        <v>23.3</v>
      </c>
    </row>
    <row r="2646" spans="2:2" x14ac:dyDescent="0.3">
      <c r="B2646">
        <v>65.099999999999994</v>
      </c>
    </row>
    <row r="2647" spans="2:2" x14ac:dyDescent="0.3">
      <c r="B2647">
        <v>81.2</v>
      </c>
    </row>
    <row r="2648" spans="2:2" x14ac:dyDescent="0.3">
      <c r="B2648">
        <v>74.5</v>
      </c>
    </row>
    <row r="2649" spans="2:2" x14ac:dyDescent="0.3">
      <c r="B2649">
        <v>80.5</v>
      </c>
    </row>
    <row r="2650" spans="2:2" x14ac:dyDescent="0.3">
      <c r="B2650">
        <v>60.3</v>
      </c>
    </row>
    <row r="2651" spans="2:2" x14ac:dyDescent="0.3">
      <c r="B2651">
        <v>75</v>
      </c>
    </row>
    <row r="2652" spans="2:2" x14ac:dyDescent="0.3">
      <c r="B2652">
        <v>90.15</v>
      </c>
    </row>
    <row r="2653" spans="2:2" x14ac:dyDescent="0.3">
      <c r="B2653">
        <v>69.05</v>
      </c>
    </row>
    <row r="2654" spans="2:2" x14ac:dyDescent="0.3">
      <c r="B2654">
        <v>59.7</v>
      </c>
    </row>
    <row r="2655" spans="2:2" x14ac:dyDescent="0.3">
      <c r="B2655">
        <v>19.850000000000001</v>
      </c>
    </row>
    <row r="2656" spans="2:2" x14ac:dyDescent="0.3">
      <c r="B2656">
        <v>40.75</v>
      </c>
    </row>
    <row r="2657" spans="2:2" x14ac:dyDescent="0.3">
      <c r="B2657">
        <v>95.7</v>
      </c>
    </row>
    <row r="2658" spans="2:2" x14ac:dyDescent="0.3">
      <c r="B2658">
        <v>46.3</v>
      </c>
    </row>
    <row r="2659" spans="2:2" x14ac:dyDescent="0.3">
      <c r="B2659">
        <v>81.3</v>
      </c>
    </row>
    <row r="2660" spans="2:2" x14ac:dyDescent="0.3">
      <c r="B2660">
        <v>20</v>
      </c>
    </row>
    <row r="2661" spans="2:2" x14ac:dyDescent="0.3">
      <c r="B2661">
        <v>66.150000000000006</v>
      </c>
    </row>
    <row r="2662" spans="2:2" x14ac:dyDescent="0.3">
      <c r="B2662">
        <v>19.600000000000001</v>
      </c>
    </row>
    <row r="2663" spans="2:2" x14ac:dyDescent="0.3">
      <c r="B2663">
        <v>49.8</v>
      </c>
    </row>
    <row r="2664" spans="2:2" x14ac:dyDescent="0.3">
      <c r="B2664">
        <v>101.75</v>
      </c>
    </row>
    <row r="2665" spans="2:2" x14ac:dyDescent="0.3">
      <c r="B2665">
        <v>55.15</v>
      </c>
    </row>
    <row r="2666" spans="2:2" x14ac:dyDescent="0.3">
      <c r="B2666">
        <v>103.95</v>
      </c>
    </row>
    <row r="2667" spans="2:2" x14ac:dyDescent="0.3">
      <c r="B2667">
        <v>99.65</v>
      </c>
    </row>
    <row r="2668" spans="2:2" x14ac:dyDescent="0.3">
      <c r="B2668">
        <v>73.7</v>
      </c>
    </row>
    <row r="2669" spans="2:2" x14ac:dyDescent="0.3">
      <c r="B2669">
        <v>50.05</v>
      </c>
    </row>
    <row r="2670" spans="2:2" x14ac:dyDescent="0.3">
      <c r="B2670">
        <v>60.25</v>
      </c>
    </row>
    <row r="2671" spans="2:2" x14ac:dyDescent="0.3">
      <c r="B2671">
        <v>87.3</v>
      </c>
    </row>
    <row r="2672" spans="2:2" x14ac:dyDescent="0.3">
      <c r="B2672">
        <v>54.25</v>
      </c>
    </row>
    <row r="2673" spans="2:2" x14ac:dyDescent="0.3">
      <c r="B2673">
        <v>85.3</v>
      </c>
    </row>
    <row r="2674" spans="2:2" x14ac:dyDescent="0.3">
      <c r="B2674">
        <v>50</v>
      </c>
    </row>
    <row r="2675" spans="2:2" x14ac:dyDescent="0.3">
      <c r="B2675">
        <v>90.95</v>
      </c>
    </row>
    <row r="2676" spans="2:2" x14ac:dyDescent="0.3">
      <c r="B2676">
        <v>72.25</v>
      </c>
    </row>
    <row r="2677" spans="2:2" x14ac:dyDescent="0.3">
      <c r="B2677">
        <v>96.1</v>
      </c>
    </row>
    <row r="2678" spans="2:2" x14ac:dyDescent="0.3">
      <c r="B2678">
        <v>19.850000000000001</v>
      </c>
    </row>
    <row r="2679" spans="2:2" x14ac:dyDescent="0.3">
      <c r="B2679">
        <v>55.3</v>
      </c>
    </row>
    <row r="2680" spans="2:2" x14ac:dyDescent="0.3">
      <c r="B2680">
        <v>20.100000000000001</v>
      </c>
    </row>
    <row r="2681" spans="2:2" x14ac:dyDescent="0.3">
      <c r="B2681">
        <v>69.5</v>
      </c>
    </row>
    <row r="2682" spans="2:2" x14ac:dyDescent="0.3">
      <c r="B2682">
        <v>25.15</v>
      </c>
    </row>
    <row r="2683" spans="2:2" x14ac:dyDescent="0.3">
      <c r="B2683">
        <v>79.650000000000006</v>
      </c>
    </row>
    <row r="2684" spans="2:2" x14ac:dyDescent="0.3">
      <c r="B2684">
        <v>71.25</v>
      </c>
    </row>
    <row r="2685" spans="2:2" x14ac:dyDescent="0.3">
      <c r="B2685">
        <v>113.8</v>
      </c>
    </row>
    <row r="2686" spans="2:2" x14ac:dyDescent="0.3">
      <c r="B2686">
        <v>24.55</v>
      </c>
    </row>
    <row r="2687" spans="2:2" x14ac:dyDescent="0.3">
      <c r="B2687">
        <v>19.7</v>
      </c>
    </row>
    <row r="2688" spans="2:2" x14ac:dyDescent="0.3">
      <c r="B2688">
        <v>100.5</v>
      </c>
    </row>
    <row r="2689" spans="2:2" x14ac:dyDescent="0.3">
      <c r="B2689">
        <v>74.45</v>
      </c>
    </row>
    <row r="2690" spans="2:2" x14ac:dyDescent="0.3">
      <c r="B2690">
        <v>104.1</v>
      </c>
    </row>
    <row r="2691" spans="2:2" x14ac:dyDescent="0.3">
      <c r="B2691">
        <v>19.05</v>
      </c>
    </row>
    <row r="2692" spans="2:2" x14ac:dyDescent="0.3">
      <c r="B2692">
        <v>25</v>
      </c>
    </row>
    <row r="2693" spans="2:2" x14ac:dyDescent="0.3">
      <c r="B2693">
        <v>19.05</v>
      </c>
    </row>
    <row r="2694" spans="2:2" x14ac:dyDescent="0.3">
      <c r="B2694">
        <v>81.900000000000006</v>
      </c>
    </row>
    <row r="2695" spans="2:2" x14ac:dyDescent="0.3">
      <c r="B2695">
        <v>69.7</v>
      </c>
    </row>
    <row r="2696" spans="2:2" x14ac:dyDescent="0.3">
      <c r="B2696">
        <v>90.15</v>
      </c>
    </row>
    <row r="2697" spans="2:2" x14ac:dyDescent="0.3">
      <c r="B2697">
        <v>25.35</v>
      </c>
    </row>
    <row r="2698" spans="2:2" x14ac:dyDescent="0.3">
      <c r="B2698">
        <v>24.65</v>
      </c>
    </row>
    <row r="2699" spans="2:2" x14ac:dyDescent="0.3">
      <c r="B2699">
        <v>19.55</v>
      </c>
    </row>
    <row r="2700" spans="2:2" x14ac:dyDescent="0.3">
      <c r="B2700">
        <v>60</v>
      </c>
    </row>
    <row r="2701" spans="2:2" x14ac:dyDescent="0.3">
      <c r="B2701">
        <v>89.9</v>
      </c>
    </row>
    <row r="2702" spans="2:2" x14ac:dyDescent="0.3">
      <c r="B2702">
        <v>19.399999999999999</v>
      </c>
    </row>
    <row r="2703" spans="2:2" x14ac:dyDescent="0.3">
      <c r="B2703">
        <v>49.8</v>
      </c>
    </row>
    <row r="2704" spans="2:2" x14ac:dyDescent="0.3">
      <c r="B2704">
        <v>24.1</v>
      </c>
    </row>
    <row r="2705" spans="2:2" x14ac:dyDescent="0.3">
      <c r="B2705">
        <v>54.25</v>
      </c>
    </row>
    <row r="2706" spans="2:2" x14ac:dyDescent="0.3">
      <c r="B2706">
        <v>109.9</v>
      </c>
    </row>
    <row r="2707" spans="2:2" x14ac:dyDescent="0.3">
      <c r="B2707">
        <v>35.5</v>
      </c>
    </row>
    <row r="2708" spans="2:2" x14ac:dyDescent="0.3">
      <c r="B2708">
        <v>87.55</v>
      </c>
    </row>
    <row r="2709" spans="2:2" x14ac:dyDescent="0.3">
      <c r="B2709">
        <v>88.4</v>
      </c>
    </row>
    <row r="2710" spans="2:2" x14ac:dyDescent="0.3">
      <c r="B2710">
        <v>50.8</v>
      </c>
    </row>
    <row r="2711" spans="2:2" x14ac:dyDescent="0.3">
      <c r="B2711">
        <v>99</v>
      </c>
    </row>
    <row r="2712" spans="2:2" x14ac:dyDescent="0.3">
      <c r="B2712">
        <v>96.55</v>
      </c>
    </row>
    <row r="2713" spans="2:2" x14ac:dyDescent="0.3">
      <c r="B2713">
        <v>59.75</v>
      </c>
    </row>
    <row r="2714" spans="2:2" x14ac:dyDescent="0.3">
      <c r="B2714">
        <v>111.5</v>
      </c>
    </row>
    <row r="2715" spans="2:2" x14ac:dyDescent="0.3">
      <c r="B2715">
        <v>24.25</v>
      </c>
    </row>
    <row r="2716" spans="2:2" x14ac:dyDescent="0.3">
      <c r="B2716">
        <v>20.5</v>
      </c>
    </row>
    <row r="2717" spans="2:2" x14ac:dyDescent="0.3">
      <c r="B2717">
        <v>70.400000000000006</v>
      </c>
    </row>
    <row r="2718" spans="2:2" x14ac:dyDescent="0.3">
      <c r="B2718">
        <v>30.55</v>
      </c>
    </row>
    <row r="2719" spans="2:2" x14ac:dyDescent="0.3">
      <c r="B2719">
        <v>84.9</v>
      </c>
    </row>
    <row r="2720" spans="2:2" x14ac:dyDescent="0.3">
      <c r="B2720">
        <v>54.5</v>
      </c>
    </row>
    <row r="2721" spans="2:2" x14ac:dyDescent="0.3">
      <c r="B2721">
        <v>75.349999999999994</v>
      </c>
    </row>
    <row r="2722" spans="2:2" x14ac:dyDescent="0.3">
      <c r="B2722">
        <v>44.45</v>
      </c>
    </row>
    <row r="2723" spans="2:2" x14ac:dyDescent="0.3">
      <c r="B2723">
        <v>98.05</v>
      </c>
    </row>
    <row r="2724" spans="2:2" x14ac:dyDescent="0.3">
      <c r="B2724">
        <v>63.9</v>
      </c>
    </row>
    <row r="2725" spans="2:2" x14ac:dyDescent="0.3">
      <c r="B2725">
        <v>69.150000000000006</v>
      </c>
    </row>
    <row r="2726" spans="2:2" x14ac:dyDescent="0.3">
      <c r="B2726">
        <v>64.650000000000006</v>
      </c>
    </row>
    <row r="2727" spans="2:2" x14ac:dyDescent="0.3">
      <c r="B2727">
        <v>98.85</v>
      </c>
    </row>
    <row r="2728" spans="2:2" x14ac:dyDescent="0.3">
      <c r="B2728">
        <v>89.6</v>
      </c>
    </row>
    <row r="2729" spans="2:2" x14ac:dyDescent="0.3">
      <c r="B2729">
        <v>83.25</v>
      </c>
    </row>
    <row r="2730" spans="2:2" x14ac:dyDescent="0.3">
      <c r="B2730">
        <v>70.25</v>
      </c>
    </row>
    <row r="2731" spans="2:2" x14ac:dyDescent="0.3">
      <c r="B2731">
        <v>24.5</v>
      </c>
    </row>
    <row r="2732" spans="2:2" x14ac:dyDescent="0.3">
      <c r="B2732">
        <v>20.100000000000001</v>
      </c>
    </row>
    <row r="2733" spans="2:2" x14ac:dyDescent="0.3">
      <c r="B2733">
        <v>73</v>
      </c>
    </row>
    <row r="2734" spans="2:2" x14ac:dyDescent="0.3">
      <c r="B2734">
        <v>61.4</v>
      </c>
    </row>
    <row r="2735" spans="2:2" x14ac:dyDescent="0.3">
      <c r="B2735">
        <v>84.3</v>
      </c>
    </row>
    <row r="2736" spans="2:2" x14ac:dyDescent="0.3">
      <c r="B2736">
        <v>19.899999999999999</v>
      </c>
    </row>
    <row r="2737" spans="2:2" x14ac:dyDescent="0.3">
      <c r="B2737">
        <v>20.399999999999999</v>
      </c>
    </row>
    <row r="2738" spans="2:2" x14ac:dyDescent="0.3">
      <c r="B2738">
        <v>50.75</v>
      </c>
    </row>
    <row r="2739" spans="2:2" x14ac:dyDescent="0.3">
      <c r="B2739">
        <v>20.45</v>
      </c>
    </row>
    <row r="2740" spans="2:2" x14ac:dyDescent="0.3">
      <c r="B2740">
        <v>75.75</v>
      </c>
    </row>
    <row r="2741" spans="2:2" x14ac:dyDescent="0.3">
      <c r="B2741">
        <v>65.400000000000006</v>
      </c>
    </row>
    <row r="2742" spans="2:2" x14ac:dyDescent="0.3">
      <c r="B2742">
        <v>59.75</v>
      </c>
    </row>
    <row r="2743" spans="2:2" x14ac:dyDescent="0.3">
      <c r="B2743">
        <v>78.5</v>
      </c>
    </row>
    <row r="2744" spans="2:2" x14ac:dyDescent="0.3">
      <c r="B2744">
        <v>48.95</v>
      </c>
    </row>
    <row r="2745" spans="2:2" x14ac:dyDescent="0.3">
      <c r="B2745">
        <v>99.65</v>
      </c>
    </row>
    <row r="2746" spans="2:2" x14ac:dyDescent="0.3">
      <c r="B2746">
        <v>18.25</v>
      </c>
    </row>
    <row r="2747" spans="2:2" x14ac:dyDescent="0.3">
      <c r="B2747">
        <v>54.55</v>
      </c>
    </row>
    <row r="2748" spans="2:2" x14ac:dyDescent="0.3">
      <c r="B2748">
        <v>40.65</v>
      </c>
    </row>
    <row r="2749" spans="2:2" x14ac:dyDescent="0.3">
      <c r="B2749">
        <v>20.45</v>
      </c>
    </row>
    <row r="2750" spans="2:2" x14ac:dyDescent="0.3">
      <c r="B2750">
        <v>24.8</v>
      </c>
    </row>
    <row r="2751" spans="2:2" x14ac:dyDescent="0.3">
      <c r="B2751">
        <v>88.8</v>
      </c>
    </row>
    <row r="2752" spans="2:2" x14ac:dyDescent="0.3">
      <c r="B2752">
        <v>20.05</v>
      </c>
    </row>
    <row r="2753" spans="2:2" x14ac:dyDescent="0.3">
      <c r="B2753">
        <v>69.8</v>
      </c>
    </row>
    <row r="2754" spans="2:2" x14ac:dyDescent="0.3">
      <c r="B2754">
        <v>77.150000000000006</v>
      </c>
    </row>
    <row r="2755" spans="2:2" x14ac:dyDescent="0.3">
      <c r="B2755">
        <v>35.049999999999997</v>
      </c>
    </row>
    <row r="2756" spans="2:2" x14ac:dyDescent="0.3">
      <c r="B2756">
        <v>108.1</v>
      </c>
    </row>
    <row r="2757" spans="2:2" x14ac:dyDescent="0.3">
      <c r="B2757">
        <v>84.05</v>
      </c>
    </row>
    <row r="2758" spans="2:2" x14ac:dyDescent="0.3">
      <c r="B2758">
        <v>20.2</v>
      </c>
    </row>
    <row r="2759" spans="2:2" x14ac:dyDescent="0.3">
      <c r="B2759">
        <v>49.2</v>
      </c>
    </row>
    <row r="2760" spans="2:2" x14ac:dyDescent="0.3">
      <c r="B2760">
        <v>24.6</v>
      </c>
    </row>
    <row r="2761" spans="2:2" x14ac:dyDescent="0.3">
      <c r="B2761">
        <v>71.650000000000006</v>
      </c>
    </row>
    <row r="2762" spans="2:2" x14ac:dyDescent="0.3">
      <c r="B2762">
        <v>104.9</v>
      </c>
    </row>
    <row r="2763" spans="2:2" x14ac:dyDescent="0.3">
      <c r="B2763">
        <v>106.5</v>
      </c>
    </row>
    <row r="2764" spans="2:2" x14ac:dyDescent="0.3">
      <c r="B2764">
        <v>75.5</v>
      </c>
    </row>
    <row r="2765" spans="2:2" x14ac:dyDescent="0.3">
      <c r="B2765">
        <v>58.5</v>
      </c>
    </row>
    <row r="2766" spans="2:2" x14ac:dyDescent="0.3">
      <c r="B2766">
        <v>78.900000000000006</v>
      </c>
    </row>
    <row r="2767" spans="2:2" x14ac:dyDescent="0.3">
      <c r="B2767">
        <v>79.2</v>
      </c>
    </row>
    <row r="2768" spans="2:2" x14ac:dyDescent="0.3">
      <c r="B2768">
        <v>109.45</v>
      </c>
    </row>
    <row r="2769" spans="2:2" x14ac:dyDescent="0.3">
      <c r="B2769">
        <v>59.2</v>
      </c>
    </row>
    <row r="2770" spans="2:2" x14ac:dyDescent="0.3">
      <c r="B2770">
        <v>29.15</v>
      </c>
    </row>
    <row r="2771" spans="2:2" x14ac:dyDescent="0.3">
      <c r="B2771">
        <v>20.05</v>
      </c>
    </row>
    <row r="2772" spans="2:2" x14ac:dyDescent="0.3">
      <c r="B2772">
        <v>66.5</v>
      </c>
    </row>
    <row r="2773" spans="2:2" x14ac:dyDescent="0.3">
      <c r="B2773">
        <v>49.55</v>
      </c>
    </row>
    <row r="2774" spans="2:2" x14ac:dyDescent="0.3">
      <c r="B2774">
        <v>73.599999999999994</v>
      </c>
    </row>
    <row r="2775" spans="2:2" x14ac:dyDescent="0.3">
      <c r="B2775">
        <v>82.65</v>
      </c>
    </row>
    <row r="2776" spans="2:2" x14ac:dyDescent="0.3">
      <c r="B2776">
        <v>49</v>
      </c>
    </row>
    <row r="2777" spans="2:2" x14ac:dyDescent="0.3">
      <c r="B2777">
        <v>25.2</v>
      </c>
    </row>
    <row r="2778" spans="2:2" x14ac:dyDescent="0.3">
      <c r="B2778">
        <v>25.45</v>
      </c>
    </row>
    <row r="2779" spans="2:2" x14ac:dyDescent="0.3">
      <c r="B2779">
        <v>110.9</v>
      </c>
    </row>
    <row r="2780" spans="2:2" x14ac:dyDescent="0.3">
      <c r="B2780">
        <v>77.75</v>
      </c>
    </row>
    <row r="2781" spans="2:2" x14ac:dyDescent="0.3">
      <c r="B2781">
        <v>26.2</v>
      </c>
    </row>
    <row r="2782" spans="2:2" x14ac:dyDescent="0.3">
      <c r="B2782">
        <v>19.899999999999999</v>
      </c>
    </row>
    <row r="2783" spans="2:2" x14ac:dyDescent="0.3">
      <c r="B2783">
        <v>80.849999999999994</v>
      </c>
    </row>
    <row r="2784" spans="2:2" x14ac:dyDescent="0.3">
      <c r="B2784">
        <v>56.35</v>
      </c>
    </row>
    <row r="2785" spans="2:2" x14ac:dyDescent="0.3">
      <c r="B2785">
        <v>19.3</v>
      </c>
    </row>
    <row r="2786" spans="2:2" x14ac:dyDescent="0.3">
      <c r="B2786">
        <v>50.4</v>
      </c>
    </row>
    <row r="2787" spans="2:2" x14ac:dyDescent="0.3">
      <c r="B2787">
        <v>55.25</v>
      </c>
    </row>
    <row r="2788" spans="2:2" x14ac:dyDescent="0.3">
      <c r="B2788">
        <v>19.100000000000001</v>
      </c>
    </row>
    <row r="2789" spans="2:2" x14ac:dyDescent="0.3">
      <c r="B2789">
        <v>84.05</v>
      </c>
    </row>
    <row r="2790" spans="2:2" x14ac:dyDescent="0.3">
      <c r="B2790">
        <v>105.2</v>
      </c>
    </row>
    <row r="2791" spans="2:2" x14ac:dyDescent="0.3">
      <c r="B2791">
        <v>75.75</v>
      </c>
    </row>
    <row r="2792" spans="2:2" x14ac:dyDescent="0.3">
      <c r="B2792">
        <v>95.3</v>
      </c>
    </row>
    <row r="2793" spans="2:2" x14ac:dyDescent="0.3">
      <c r="B2793">
        <v>19.850000000000001</v>
      </c>
    </row>
    <row r="2794" spans="2:2" x14ac:dyDescent="0.3">
      <c r="B2794">
        <v>69.099999999999994</v>
      </c>
    </row>
    <row r="2795" spans="2:2" x14ac:dyDescent="0.3">
      <c r="B2795">
        <v>20.25</v>
      </c>
    </row>
    <row r="2796" spans="2:2" x14ac:dyDescent="0.3">
      <c r="B2796">
        <v>54.75</v>
      </c>
    </row>
    <row r="2797" spans="2:2" x14ac:dyDescent="0.3">
      <c r="B2797">
        <v>81.45</v>
      </c>
    </row>
    <row r="2798" spans="2:2" x14ac:dyDescent="0.3">
      <c r="B2798">
        <v>80.2</v>
      </c>
    </row>
    <row r="2799" spans="2:2" x14ac:dyDescent="0.3">
      <c r="B2799">
        <v>100.3</v>
      </c>
    </row>
    <row r="2800" spans="2:2" x14ac:dyDescent="0.3">
      <c r="B2800">
        <v>90.95</v>
      </c>
    </row>
    <row r="2801" spans="2:2" x14ac:dyDescent="0.3">
      <c r="B2801">
        <v>20</v>
      </c>
    </row>
    <row r="2802" spans="2:2" x14ac:dyDescent="0.3">
      <c r="B2802">
        <v>79.849999999999994</v>
      </c>
    </row>
    <row r="2803" spans="2:2" x14ac:dyDescent="0.3">
      <c r="B2803">
        <v>73.55</v>
      </c>
    </row>
    <row r="2804" spans="2:2" x14ac:dyDescent="0.3">
      <c r="B2804">
        <v>19.3</v>
      </c>
    </row>
    <row r="2805" spans="2:2" x14ac:dyDescent="0.3">
      <c r="B2805">
        <v>20.149999999999999</v>
      </c>
    </row>
    <row r="2806" spans="2:2" x14ac:dyDescent="0.3">
      <c r="B2806">
        <v>44.55</v>
      </c>
    </row>
    <row r="2807" spans="2:2" x14ac:dyDescent="0.3">
      <c r="B2807">
        <v>54.45</v>
      </c>
    </row>
    <row r="2808" spans="2:2" x14ac:dyDescent="0.3">
      <c r="B2808">
        <v>19.649999999999999</v>
      </c>
    </row>
    <row r="2809" spans="2:2" x14ac:dyDescent="0.3">
      <c r="B2809">
        <v>105</v>
      </c>
    </row>
    <row r="2810" spans="2:2" x14ac:dyDescent="0.3">
      <c r="B2810">
        <v>88.7</v>
      </c>
    </row>
    <row r="2811" spans="2:2" x14ac:dyDescent="0.3">
      <c r="B2811">
        <v>75.150000000000006</v>
      </c>
    </row>
    <row r="2812" spans="2:2" x14ac:dyDescent="0.3">
      <c r="B2812">
        <v>20.25</v>
      </c>
    </row>
    <row r="2813" spans="2:2" x14ac:dyDescent="0.3">
      <c r="B2813">
        <v>109.1</v>
      </c>
    </row>
    <row r="2814" spans="2:2" x14ac:dyDescent="0.3">
      <c r="B2814">
        <v>30.75</v>
      </c>
    </row>
    <row r="2815" spans="2:2" x14ac:dyDescent="0.3">
      <c r="B2815">
        <v>112.9</v>
      </c>
    </row>
    <row r="2816" spans="2:2" x14ac:dyDescent="0.3">
      <c r="B2816">
        <v>94.05</v>
      </c>
    </row>
    <row r="2817" spans="2:2" x14ac:dyDescent="0.3">
      <c r="B2817">
        <v>78.849999999999994</v>
      </c>
    </row>
    <row r="2818" spans="2:2" x14ac:dyDescent="0.3">
      <c r="B2818">
        <v>55.3</v>
      </c>
    </row>
    <row r="2819" spans="2:2" x14ac:dyDescent="0.3">
      <c r="B2819">
        <v>19.350000000000001</v>
      </c>
    </row>
    <row r="2820" spans="2:2" x14ac:dyDescent="0.3">
      <c r="B2820">
        <v>25.35</v>
      </c>
    </row>
    <row r="2821" spans="2:2" x14ac:dyDescent="0.3">
      <c r="B2821">
        <v>20.45</v>
      </c>
    </row>
    <row r="2822" spans="2:2" x14ac:dyDescent="0.3">
      <c r="B2822">
        <v>19.350000000000001</v>
      </c>
    </row>
    <row r="2823" spans="2:2" x14ac:dyDescent="0.3">
      <c r="B2823">
        <v>78.650000000000006</v>
      </c>
    </row>
    <row r="2824" spans="2:2" x14ac:dyDescent="0.3">
      <c r="B2824">
        <v>74.75</v>
      </c>
    </row>
    <row r="2825" spans="2:2" x14ac:dyDescent="0.3">
      <c r="B2825">
        <v>19.899999999999999</v>
      </c>
    </row>
    <row r="2826" spans="2:2" x14ac:dyDescent="0.3">
      <c r="B2826">
        <v>58.35</v>
      </c>
    </row>
    <row r="2827" spans="2:2" x14ac:dyDescent="0.3">
      <c r="B2827">
        <v>100.5</v>
      </c>
    </row>
    <row r="2828" spans="2:2" x14ac:dyDescent="0.3">
      <c r="B2828">
        <v>20.05</v>
      </c>
    </row>
    <row r="2829" spans="2:2" x14ac:dyDescent="0.3">
      <c r="B2829">
        <v>25.65</v>
      </c>
    </row>
    <row r="2830" spans="2:2" x14ac:dyDescent="0.3">
      <c r="B2830">
        <v>95</v>
      </c>
    </row>
    <row r="2831" spans="2:2" x14ac:dyDescent="0.3">
      <c r="B2831">
        <v>45.45</v>
      </c>
    </row>
    <row r="2832" spans="2:2" x14ac:dyDescent="0.3">
      <c r="B2832">
        <v>20</v>
      </c>
    </row>
    <row r="2833" spans="2:2" x14ac:dyDescent="0.3">
      <c r="B2833">
        <v>49.2</v>
      </c>
    </row>
    <row r="2834" spans="2:2" x14ac:dyDescent="0.3">
      <c r="B2834">
        <v>83.25</v>
      </c>
    </row>
    <row r="2835" spans="2:2" x14ac:dyDescent="0.3">
      <c r="B2835">
        <v>19.25</v>
      </c>
    </row>
    <row r="2836" spans="2:2" x14ac:dyDescent="0.3">
      <c r="B2836">
        <v>19.649999999999999</v>
      </c>
    </row>
    <row r="2837" spans="2:2" x14ac:dyDescent="0.3">
      <c r="B2837">
        <v>72.8</v>
      </c>
    </row>
    <row r="2838" spans="2:2" x14ac:dyDescent="0.3">
      <c r="B2838">
        <v>109.65</v>
      </c>
    </row>
    <row r="2839" spans="2:2" x14ac:dyDescent="0.3">
      <c r="B2839">
        <v>65</v>
      </c>
    </row>
    <row r="2840" spans="2:2" x14ac:dyDescent="0.3">
      <c r="B2840">
        <v>114.1</v>
      </c>
    </row>
    <row r="2841" spans="2:2" x14ac:dyDescent="0.3">
      <c r="B2841">
        <v>20.65</v>
      </c>
    </row>
    <row r="2842" spans="2:2" x14ac:dyDescent="0.3">
      <c r="B2842">
        <v>86.95</v>
      </c>
    </row>
    <row r="2843" spans="2:2" x14ac:dyDescent="0.3">
      <c r="B2843">
        <v>94.75</v>
      </c>
    </row>
    <row r="2844" spans="2:2" x14ac:dyDescent="0.3">
      <c r="B2844">
        <v>25.35</v>
      </c>
    </row>
    <row r="2845" spans="2:2" x14ac:dyDescent="0.3">
      <c r="B2845">
        <v>105.45</v>
      </c>
    </row>
    <row r="2846" spans="2:2" x14ac:dyDescent="0.3">
      <c r="B2846">
        <v>25.4</v>
      </c>
    </row>
    <row r="2847" spans="2:2" x14ac:dyDescent="0.3">
      <c r="B2847">
        <v>102.55</v>
      </c>
    </row>
    <row r="2848" spans="2:2" x14ac:dyDescent="0.3">
      <c r="B2848">
        <v>24</v>
      </c>
    </row>
    <row r="2849" spans="2:2" x14ac:dyDescent="0.3">
      <c r="B2849">
        <v>25.6</v>
      </c>
    </row>
    <row r="2850" spans="2:2" x14ac:dyDescent="0.3">
      <c r="B2850">
        <v>73.5</v>
      </c>
    </row>
    <row r="2851" spans="2:2" x14ac:dyDescent="0.3">
      <c r="B2851">
        <v>98.25</v>
      </c>
    </row>
    <row r="2852" spans="2:2" x14ac:dyDescent="0.3">
      <c r="B2852">
        <v>54.4</v>
      </c>
    </row>
    <row r="2853" spans="2:2" x14ac:dyDescent="0.3">
      <c r="B2853">
        <v>103.1</v>
      </c>
    </row>
    <row r="2854" spans="2:2" x14ac:dyDescent="0.3">
      <c r="B2854">
        <v>34.200000000000003</v>
      </c>
    </row>
    <row r="2855" spans="2:2" x14ac:dyDescent="0.3">
      <c r="B2855">
        <v>43.75</v>
      </c>
    </row>
    <row r="2856" spans="2:2" x14ac:dyDescent="0.3">
      <c r="B2856">
        <v>100.65</v>
      </c>
    </row>
    <row r="2857" spans="2:2" x14ac:dyDescent="0.3">
      <c r="B2857">
        <v>116.05</v>
      </c>
    </row>
    <row r="2858" spans="2:2" x14ac:dyDescent="0.3">
      <c r="B2858">
        <v>82</v>
      </c>
    </row>
    <row r="2859" spans="2:2" x14ac:dyDescent="0.3">
      <c r="B2859">
        <v>65.150000000000006</v>
      </c>
    </row>
    <row r="2860" spans="2:2" x14ac:dyDescent="0.3">
      <c r="B2860">
        <v>44.8</v>
      </c>
    </row>
    <row r="2861" spans="2:2" x14ac:dyDescent="0.3">
      <c r="B2861">
        <v>79.8</v>
      </c>
    </row>
    <row r="2862" spans="2:2" x14ac:dyDescent="0.3">
      <c r="B2862">
        <v>88.85</v>
      </c>
    </row>
    <row r="2863" spans="2:2" x14ac:dyDescent="0.3">
      <c r="B2863">
        <v>74.95</v>
      </c>
    </row>
    <row r="2864" spans="2:2" x14ac:dyDescent="0.3">
      <c r="B2864">
        <v>106.85</v>
      </c>
    </row>
    <row r="2865" spans="2:2" x14ac:dyDescent="0.3">
      <c r="B2865">
        <v>19.3</v>
      </c>
    </row>
    <row r="2866" spans="2:2" x14ac:dyDescent="0.3">
      <c r="B2866">
        <v>56.1</v>
      </c>
    </row>
    <row r="2867" spans="2:2" x14ac:dyDescent="0.3">
      <c r="B2867">
        <v>19.7</v>
      </c>
    </row>
    <row r="2868" spans="2:2" x14ac:dyDescent="0.3">
      <c r="B2868">
        <v>51.3</v>
      </c>
    </row>
    <row r="2869" spans="2:2" x14ac:dyDescent="0.3">
      <c r="B2869">
        <v>118.6</v>
      </c>
    </row>
    <row r="2870" spans="2:2" x14ac:dyDescent="0.3">
      <c r="B2870">
        <v>24.15</v>
      </c>
    </row>
    <row r="2871" spans="2:2" x14ac:dyDescent="0.3">
      <c r="B2871">
        <v>20.3</v>
      </c>
    </row>
    <row r="2872" spans="2:2" x14ac:dyDescent="0.3">
      <c r="B2872">
        <v>115.5</v>
      </c>
    </row>
    <row r="2873" spans="2:2" x14ac:dyDescent="0.3">
      <c r="B2873">
        <v>25.05</v>
      </c>
    </row>
    <row r="2874" spans="2:2" x14ac:dyDescent="0.3">
      <c r="B2874">
        <v>109.1</v>
      </c>
    </row>
    <row r="2875" spans="2:2" x14ac:dyDescent="0.3">
      <c r="B2875">
        <v>19.649999999999999</v>
      </c>
    </row>
    <row r="2876" spans="2:2" x14ac:dyDescent="0.3">
      <c r="B2876">
        <v>111.3</v>
      </c>
    </row>
    <row r="2877" spans="2:2" x14ac:dyDescent="0.3">
      <c r="B2877">
        <v>29.9</v>
      </c>
    </row>
    <row r="2878" spans="2:2" x14ac:dyDescent="0.3">
      <c r="B2878">
        <v>80.599999999999994</v>
      </c>
    </row>
    <row r="2879" spans="2:2" x14ac:dyDescent="0.3">
      <c r="B2879">
        <v>20.8</v>
      </c>
    </row>
    <row r="2880" spans="2:2" x14ac:dyDescent="0.3">
      <c r="B2880">
        <v>89.95</v>
      </c>
    </row>
    <row r="2881" spans="2:2" x14ac:dyDescent="0.3">
      <c r="B2881">
        <v>116.05</v>
      </c>
    </row>
    <row r="2882" spans="2:2" x14ac:dyDescent="0.3">
      <c r="B2882">
        <v>19.55</v>
      </c>
    </row>
    <row r="2883" spans="2:2" x14ac:dyDescent="0.3">
      <c r="B2883">
        <v>115.25</v>
      </c>
    </row>
    <row r="2884" spans="2:2" x14ac:dyDescent="0.3">
      <c r="B2884">
        <v>24.8</v>
      </c>
    </row>
    <row r="2885" spans="2:2" x14ac:dyDescent="0.3">
      <c r="B2885">
        <v>19.899999999999999</v>
      </c>
    </row>
    <row r="2886" spans="2:2" x14ac:dyDescent="0.3">
      <c r="B2886">
        <v>81.25</v>
      </c>
    </row>
    <row r="2887" spans="2:2" x14ac:dyDescent="0.3">
      <c r="B2887">
        <v>69.95</v>
      </c>
    </row>
    <row r="2888" spans="2:2" x14ac:dyDescent="0.3">
      <c r="B2888">
        <v>86.4</v>
      </c>
    </row>
    <row r="2889" spans="2:2" x14ac:dyDescent="0.3">
      <c r="B2889">
        <v>66.3</v>
      </c>
    </row>
    <row r="2890" spans="2:2" x14ac:dyDescent="0.3">
      <c r="B2890">
        <v>94.65</v>
      </c>
    </row>
    <row r="2891" spans="2:2" x14ac:dyDescent="0.3">
      <c r="B2891">
        <v>72.099999999999994</v>
      </c>
    </row>
    <row r="2892" spans="2:2" x14ac:dyDescent="0.3">
      <c r="B2892">
        <v>34.700000000000003</v>
      </c>
    </row>
    <row r="2893" spans="2:2" x14ac:dyDescent="0.3">
      <c r="B2893">
        <v>95.95</v>
      </c>
    </row>
    <row r="2894" spans="2:2" x14ac:dyDescent="0.3">
      <c r="B2894">
        <v>44.8</v>
      </c>
    </row>
    <row r="2895" spans="2:2" x14ac:dyDescent="0.3">
      <c r="B2895">
        <v>109.4</v>
      </c>
    </row>
    <row r="2896" spans="2:2" x14ac:dyDescent="0.3">
      <c r="B2896">
        <v>71.05</v>
      </c>
    </row>
    <row r="2897" spans="2:2" x14ac:dyDescent="0.3">
      <c r="B2897">
        <v>19.7</v>
      </c>
    </row>
    <row r="2898" spans="2:2" x14ac:dyDescent="0.3">
      <c r="B2898">
        <v>40.25</v>
      </c>
    </row>
    <row r="2899" spans="2:2" x14ac:dyDescent="0.3">
      <c r="B2899">
        <v>19.850000000000001</v>
      </c>
    </row>
    <row r="2900" spans="2:2" x14ac:dyDescent="0.3">
      <c r="B2900">
        <v>68.25</v>
      </c>
    </row>
    <row r="2901" spans="2:2" x14ac:dyDescent="0.3">
      <c r="B2901">
        <v>20.149999999999999</v>
      </c>
    </row>
    <row r="2902" spans="2:2" x14ac:dyDescent="0.3">
      <c r="B2902">
        <v>50.95</v>
      </c>
    </row>
    <row r="2903" spans="2:2" x14ac:dyDescent="0.3">
      <c r="B2903">
        <v>25.15</v>
      </c>
    </row>
    <row r="2904" spans="2:2" x14ac:dyDescent="0.3">
      <c r="B2904">
        <v>20.25</v>
      </c>
    </row>
    <row r="2905" spans="2:2" x14ac:dyDescent="0.3">
      <c r="B2905">
        <v>44</v>
      </c>
    </row>
    <row r="2906" spans="2:2" x14ac:dyDescent="0.3">
      <c r="B2906">
        <v>20.25</v>
      </c>
    </row>
    <row r="2907" spans="2:2" x14ac:dyDescent="0.3">
      <c r="B2907">
        <v>55.8</v>
      </c>
    </row>
    <row r="2908" spans="2:2" x14ac:dyDescent="0.3">
      <c r="B2908">
        <v>88.9</v>
      </c>
    </row>
    <row r="2909" spans="2:2" x14ac:dyDescent="0.3">
      <c r="B2909">
        <v>57.65</v>
      </c>
    </row>
    <row r="2910" spans="2:2" x14ac:dyDescent="0.3">
      <c r="B2910">
        <v>79.150000000000006</v>
      </c>
    </row>
    <row r="2911" spans="2:2" x14ac:dyDescent="0.3">
      <c r="B2911">
        <v>108.05</v>
      </c>
    </row>
    <row r="2912" spans="2:2" x14ac:dyDescent="0.3">
      <c r="B2912">
        <v>94.8</v>
      </c>
    </row>
    <row r="2913" spans="2:2" x14ac:dyDescent="0.3">
      <c r="B2913">
        <v>45.9</v>
      </c>
    </row>
    <row r="2914" spans="2:2" x14ac:dyDescent="0.3">
      <c r="B2914">
        <v>102.6</v>
      </c>
    </row>
    <row r="2915" spans="2:2" x14ac:dyDescent="0.3">
      <c r="B2915">
        <v>61.35</v>
      </c>
    </row>
    <row r="2916" spans="2:2" x14ac:dyDescent="0.3">
      <c r="B2916">
        <v>57.55</v>
      </c>
    </row>
    <row r="2917" spans="2:2" x14ac:dyDescent="0.3">
      <c r="B2917">
        <v>29.25</v>
      </c>
    </row>
    <row r="2918" spans="2:2" x14ac:dyDescent="0.3">
      <c r="B2918">
        <v>19.600000000000001</v>
      </c>
    </row>
    <row r="2919" spans="2:2" x14ac:dyDescent="0.3">
      <c r="B2919">
        <v>111.75</v>
      </c>
    </row>
    <row r="2920" spans="2:2" x14ac:dyDescent="0.3">
      <c r="B2920">
        <v>106.5</v>
      </c>
    </row>
    <row r="2921" spans="2:2" x14ac:dyDescent="0.3">
      <c r="B2921">
        <v>107.7</v>
      </c>
    </row>
    <row r="2922" spans="2:2" x14ac:dyDescent="0.3">
      <c r="B2922">
        <v>19.3</v>
      </c>
    </row>
    <row r="2923" spans="2:2" x14ac:dyDescent="0.3">
      <c r="B2923">
        <v>20.05</v>
      </c>
    </row>
    <row r="2924" spans="2:2" x14ac:dyDescent="0.3">
      <c r="B2924">
        <v>69.95</v>
      </c>
    </row>
    <row r="2925" spans="2:2" x14ac:dyDescent="0.3">
      <c r="B2925">
        <v>63.7</v>
      </c>
    </row>
    <row r="2926" spans="2:2" x14ac:dyDescent="0.3">
      <c r="B2926">
        <v>50.9</v>
      </c>
    </row>
    <row r="2927" spans="2:2" x14ac:dyDescent="0.3">
      <c r="B2927">
        <v>60.4</v>
      </c>
    </row>
    <row r="2928" spans="2:2" x14ac:dyDescent="0.3">
      <c r="B2928">
        <v>79.25</v>
      </c>
    </row>
    <row r="2929" spans="2:2" x14ac:dyDescent="0.3">
      <c r="B2929">
        <v>110.1</v>
      </c>
    </row>
    <row r="2930" spans="2:2" x14ac:dyDescent="0.3">
      <c r="B2930">
        <v>90.7</v>
      </c>
    </row>
    <row r="2931" spans="2:2" x14ac:dyDescent="0.3">
      <c r="B2931">
        <v>25.3</v>
      </c>
    </row>
    <row r="2932" spans="2:2" x14ac:dyDescent="0.3">
      <c r="B2932">
        <v>85.2</v>
      </c>
    </row>
    <row r="2933" spans="2:2" x14ac:dyDescent="0.3">
      <c r="B2933">
        <v>24.35</v>
      </c>
    </row>
    <row r="2934" spans="2:2" x14ac:dyDescent="0.3">
      <c r="B2934">
        <v>25.1</v>
      </c>
    </row>
    <row r="2935" spans="2:2" x14ac:dyDescent="0.3">
      <c r="B2935">
        <v>54.55</v>
      </c>
    </row>
    <row r="2936" spans="2:2" x14ac:dyDescent="0.3">
      <c r="B2936">
        <v>96.6</v>
      </c>
    </row>
    <row r="2937" spans="2:2" x14ac:dyDescent="0.3">
      <c r="B2937">
        <v>81.150000000000006</v>
      </c>
    </row>
    <row r="2938" spans="2:2" x14ac:dyDescent="0.3">
      <c r="B2938">
        <v>38.5</v>
      </c>
    </row>
    <row r="2939" spans="2:2" x14ac:dyDescent="0.3">
      <c r="B2939">
        <v>92.9</v>
      </c>
    </row>
    <row r="2940" spans="2:2" x14ac:dyDescent="0.3">
      <c r="B2940">
        <v>84.7</v>
      </c>
    </row>
    <row r="2941" spans="2:2" x14ac:dyDescent="0.3">
      <c r="B2941">
        <v>66</v>
      </c>
    </row>
    <row r="2942" spans="2:2" x14ac:dyDescent="0.3">
      <c r="B2942">
        <v>20.75</v>
      </c>
    </row>
    <row r="2943" spans="2:2" x14ac:dyDescent="0.3">
      <c r="B2943">
        <v>61.45</v>
      </c>
    </row>
    <row r="2944" spans="2:2" x14ac:dyDescent="0.3">
      <c r="B2944">
        <v>54.5</v>
      </c>
    </row>
    <row r="2945" spans="2:2" x14ac:dyDescent="0.3">
      <c r="B2945">
        <v>99.75</v>
      </c>
    </row>
    <row r="2946" spans="2:2" x14ac:dyDescent="0.3">
      <c r="B2946">
        <v>109.75</v>
      </c>
    </row>
    <row r="2947" spans="2:2" x14ac:dyDescent="0.3">
      <c r="B2947">
        <v>80.849999999999994</v>
      </c>
    </row>
    <row r="2948" spans="2:2" x14ac:dyDescent="0.3">
      <c r="B2948">
        <v>20.3</v>
      </c>
    </row>
    <row r="2949" spans="2:2" x14ac:dyDescent="0.3">
      <c r="B2949">
        <v>67.8</v>
      </c>
    </row>
    <row r="2950" spans="2:2" x14ac:dyDescent="0.3">
      <c r="B2950">
        <v>19.8</v>
      </c>
    </row>
    <row r="2951" spans="2:2" x14ac:dyDescent="0.3">
      <c r="B2951">
        <v>25.7</v>
      </c>
    </row>
    <row r="2952" spans="2:2" x14ac:dyDescent="0.3">
      <c r="B2952">
        <v>56.15</v>
      </c>
    </row>
    <row r="2953" spans="2:2" x14ac:dyDescent="0.3">
      <c r="B2953">
        <v>86.7</v>
      </c>
    </row>
    <row r="2954" spans="2:2" x14ac:dyDescent="0.3">
      <c r="B2954">
        <v>20.399999999999999</v>
      </c>
    </row>
    <row r="2955" spans="2:2" x14ac:dyDescent="0.3">
      <c r="B2955">
        <v>19.649999999999999</v>
      </c>
    </row>
    <row r="2956" spans="2:2" x14ac:dyDescent="0.3">
      <c r="B2956">
        <v>54.35</v>
      </c>
    </row>
    <row r="2957" spans="2:2" x14ac:dyDescent="0.3">
      <c r="B2957">
        <v>108.1</v>
      </c>
    </row>
    <row r="2958" spans="2:2" x14ac:dyDescent="0.3">
      <c r="B2958">
        <v>54.45</v>
      </c>
    </row>
    <row r="2959" spans="2:2" x14ac:dyDescent="0.3">
      <c r="B2959">
        <v>45.35</v>
      </c>
    </row>
    <row r="2960" spans="2:2" x14ac:dyDescent="0.3">
      <c r="B2960">
        <v>59</v>
      </c>
    </row>
    <row r="2961" spans="2:2" x14ac:dyDescent="0.3">
      <c r="B2961">
        <v>69.45</v>
      </c>
    </row>
    <row r="2962" spans="2:2" x14ac:dyDescent="0.3">
      <c r="B2962">
        <v>64.95</v>
      </c>
    </row>
    <row r="2963" spans="2:2" x14ac:dyDescent="0.3">
      <c r="B2963">
        <v>18.850000000000001</v>
      </c>
    </row>
    <row r="2964" spans="2:2" x14ac:dyDescent="0.3">
      <c r="B2964">
        <v>19.8</v>
      </c>
    </row>
    <row r="2965" spans="2:2" x14ac:dyDescent="0.3">
      <c r="B2965">
        <v>25.05</v>
      </c>
    </row>
    <row r="2966" spans="2:2" x14ac:dyDescent="0.3">
      <c r="B2966">
        <v>114.3</v>
      </c>
    </row>
    <row r="2967" spans="2:2" x14ac:dyDescent="0.3">
      <c r="B2967">
        <v>109.2</v>
      </c>
    </row>
    <row r="2968" spans="2:2" x14ac:dyDescent="0.3">
      <c r="B2968">
        <v>45.05</v>
      </c>
    </row>
    <row r="2969" spans="2:2" x14ac:dyDescent="0.3">
      <c r="B2969">
        <v>51</v>
      </c>
    </row>
    <row r="2970" spans="2:2" x14ac:dyDescent="0.3">
      <c r="B2970">
        <v>110.45</v>
      </c>
    </row>
    <row r="2971" spans="2:2" x14ac:dyDescent="0.3">
      <c r="B2971">
        <v>84.65</v>
      </c>
    </row>
    <row r="2972" spans="2:2" x14ac:dyDescent="0.3">
      <c r="B2972">
        <v>60.05</v>
      </c>
    </row>
    <row r="2973" spans="2:2" x14ac:dyDescent="0.3">
      <c r="B2973">
        <v>44.65</v>
      </c>
    </row>
    <row r="2974" spans="2:2" x14ac:dyDescent="0.3">
      <c r="B2974">
        <v>93.25</v>
      </c>
    </row>
    <row r="2975" spans="2:2" x14ac:dyDescent="0.3">
      <c r="B2975">
        <v>20.25</v>
      </c>
    </row>
    <row r="2976" spans="2:2" x14ac:dyDescent="0.3">
      <c r="B2976">
        <v>25.45</v>
      </c>
    </row>
    <row r="2977" spans="2:2" x14ac:dyDescent="0.3">
      <c r="B2977">
        <v>20.6</v>
      </c>
    </row>
    <row r="2978" spans="2:2" x14ac:dyDescent="0.3">
      <c r="B2978">
        <v>94.1</v>
      </c>
    </row>
    <row r="2979" spans="2:2" x14ac:dyDescent="0.3">
      <c r="B2979">
        <v>34.799999999999997</v>
      </c>
    </row>
    <row r="2980" spans="2:2" x14ac:dyDescent="0.3">
      <c r="B2980">
        <v>60.75</v>
      </c>
    </row>
    <row r="2981" spans="2:2" x14ac:dyDescent="0.3">
      <c r="B2981">
        <v>51.35</v>
      </c>
    </row>
    <row r="2982" spans="2:2" x14ac:dyDescent="0.3">
      <c r="B2982">
        <v>64.05</v>
      </c>
    </row>
    <row r="2983" spans="2:2" x14ac:dyDescent="0.3">
      <c r="B2983">
        <v>84.8</v>
      </c>
    </row>
    <row r="2984" spans="2:2" x14ac:dyDescent="0.3">
      <c r="B2984">
        <v>50.15</v>
      </c>
    </row>
    <row r="2985" spans="2:2" x14ac:dyDescent="0.3">
      <c r="B2985">
        <v>94.6</v>
      </c>
    </row>
    <row r="2986" spans="2:2" x14ac:dyDescent="0.3">
      <c r="B2986">
        <v>59.75</v>
      </c>
    </row>
    <row r="2987" spans="2:2" x14ac:dyDescent="0.3">
      <c r="B2987">
        <v>100.25</v>
      </c>
    </row>
    <row r="2988" spans="2:2" x14ac:dyDescent="0.3">
      <c r="B2988">
        <v>98.9</v>
      </c>
    </row>
    <row r="2989" spans="2:2" x14ac:dyDescent="0.3">
      <c r="B2989">
        <v>97.7</v>
      </c>
    </row>
    <row r="2990" spans="2:2" x14ac:dyDescent="0.3">
      <c r="B2990">
        <v>60.25</v>
      </c>
    </row>
    <row r="2991" spans="2:2" x14ac:dyDescent="0.3">
      <c r="B2991">
        <v>56.25</v>
      </c>
    </row>
    <row r="2992" spans="2:2" x14ac:dyDescent="0.3">
      <c r="B2992">
        <v>46.2</v>
      </c>
    </row>
    <row r="2993" spans="2:2" x14ac:dyDescent="0.3">
      <c r="B2993">
        <v>24.9</v>
      </c>
    </row>
    <row r="2994" spans="2:2" x14ac:dyDescent="0.3">
      <c r="B2994">
        <v>63.35</v>
      </c>
    </row>
    <row r="2995" spans="2:2" x14ac:dyDescent="0.3">
      <c r="B2995">
        <v>50.1</v>
      </c>
    </row>
    <row r="2996" spans="2:2" x14ac:dyDescent="0.3">
      <c r="B2996">
        <v>50.15</v>
      </c>
    </row>
    <row r="2997" spans="2:2" x14ac:dyDescent="0.3">
      <c r="B2997">
        <v>64.650000000000006</v>
      </c>
    </row>
    <row r="2998" spans="2:2" x14ac:dyDescent="0.3">
      <c r="B2998">
        <v>79.599999999999994</v>
      </c>
    </row>
    <row r="2999" spans="2:2" x14ac:dyDescent="0.3">
      <c r="B2999">
        <v>19.5</v>
      </c>
    </row>
    <row r="3000" spans="2:2" x14ac:dyDescent="0.3">
      <c r="B3000">
        <v>99.55</v>
      </c>
    </row>
    <row r="3001" spans="2:2" x14ac:dyDescent="0.3">
      <c r="B3001">
        <v>74</v>
      </c>
    </row>
    <row r="3002" spans="2:2" x14ac:dyDescent="0.3">
      <c r="B3002">
        <v>38.9</v>
      </c>
    </row>
    <row r="3003" spans="2:2" x14ac:dyDescent="0.3">
      <c r="B3003">
        <v>79.55</v>
      </c>
    </row>
    <row r="3004" spans="2:2" x14ac:dyDescent="0.3">
      <c r="B3004">
        <v>46.3</v>
      </c>
    </row>
    <row r="3005" spans="2:2" x14ac:dyDescent="0.3">
      <c r="B3005">
        <v>99.35</v>
      </c>
    </row>
    <row r="3006" spans="2:2" x14ac:dyDescent="0.3">
      <c r="B3006">
        <v>95.8</v>
      </c>
    </row>
    <row r="3007" spans="2:2" x14ac:dyDescent="0.3">
      <c r="B3007">
        <v>78.150000000000006</v>
      </c>
    </row>
    <row r="3008" spans="2:2" x14ac:dyDescent="0.3">
      <c r="B3008">
        <v>26.1</v>
      </c>
    </row>
    <row r="3009" spans="2:2" x14ac:dyDescent="0.3">
      <c r="B3009">
        <v>40.35</v>
      </c>
    </row>
    <row r="3010" spans="2:2" x14ac:dyDescent="0.3">
      <c r="B3010">
        <v>79.2</v>
      </c>
    </row>
    <row r="3011" spans="2:2" x14ac:dyDescent="0.3">
      <c r="B3011">
        <v>20.9</v>
      </c>
    </row>
    <row r="3012" spans="2:2" x14ac:dyDescent="0.3">
      <c r="B3012">
        <v>49.9</v>
      </c>
    </row>
    <row r="3013" spans="2:2" x14ac:dyDescent="0.3">
      <c r="B3013">
        <v>68.900000000000006</v>
      </c>
    </row>
    <row r="3014" spans="2:2" x14ac:dyDescent="0.3">
      <c r="B3014">
        <v>20.25</v>
      </c>
    </row>
    <row r="3015" spans="2:2" x14ac:dyDescent="0.3">
      <c r="B3015">
        <v>76</v>
      </c>
    </row>
    <row r="3016" spans="2:2" x14ac:dyDescent="0.3">
      <c r="B3016">
        <v>74</v>
      </c>
    </row>
    <row r="3017" spans="2:2" x14ac:dyDescent="0.3">
      <c r="B3017">
        <v>82.3</v>
      </c>
    </row>
    <row r="3018" spans="2:2" x14ac:dyDescent="0.3">
      <c r="B3018">
        <v>89.4</v>
      </c>
    </row>
    <row r="3019" spans="2:2" x14ac:dyDescent="0.3">
      <c r="B3019">
        <v>99.15</v>
      </c>
    </row>
    <row r="3020" spans="2:2" x14ac:dyDescent="0.3">
      <c r="B3020">
        <v>29.45</v>
      </c>
    </row>
    <row r="3021" spans="2:2" x14ac:dyDescent="0.3">
      <c r="B3021">
        <v>19.8</v>
      </c>
    </row>
    <row r="3022" spans="2:2" x14ac:dyDescent="0.3">
      <c r="B3022">
        <v>59.15</v>
      </c>
    </row>
    <row r="3023" spans="2:2" x14ac:dyDescent="0.3">
      <c r="B3023">
        <v>44.75</v>
      </c>
    </row>
    <row r="3024" spans="2:2" x14ac:dyDescent="0.3">
      <c r="B3024">
        <v>90.8</v>
      </c>
    </row>
    <row r="3025" spans="2:2" x14ac:dyDescent="0.3">
      <c r="B3025">
        <v>49.55</v>
      </c>
    </row>
    <row r="3026" spans="2:2" x14ac:dyDescent="0.3">
      <c r="B3026">
        <v>106.7</v>
      </c>
    </row>
    <row r="3027" spans="2:2" x14ac:dyDescent="0.3">
      <c r="B3027">
        <v>94.45</v>
      </c>
    </row>
    <row r="3028" spans="2:2" x14ac:dyDescent="0.3">
      <c r="B3028">
        <v>19.45</v>
      </c>
    </row>
    <row r="3029" spans="2:2" x14ac:dyDescent="0.3">
      <c r="B3029">
        <v>67.95</v>
      </c>
    </row>
    <row r="3030" spans="2:2" x14ac:dyDescent="0.3">
      <c r="B3030">
        <v>65.25</v>
      </c>
    </row>
    <row r="3031" spans="2:2" x14ac:dyDescent="0.3">
      <c r="B3031">
        <v>99.45</v>
      </c>
    </row>
    <row r="3032" spans="2:2" x14ac:dyDescent="0.3">
      <c r="B3032">
        <v>20.350000000000001</v>
      </c>
    </row>
    <row r="3033" spans="2:2" x14ac:dyDescent="0.3">
      <c r="B3033">
        <v>19.95</v>
      </c>
    </row>
    <row r="3034" spans="2:2" x14ac:dyDescent="0.3">
      <c r="B3034">
        <v>77.400000000000006</v>
      </c>
    </row>
    <row r="3035" spans="2:2" x14ac:dyDescent="0.3">
      <c r="B3035">
        <v>19.7</v>
      </c>
    </row>
    <row r="3036" spans="2:2" x14ac:dyDescent="0.3">
      <c r="B3036">
        <v>99.7</v>
      </c>
    </row>
    <row r="3037" spans="2:2" x14ac:dyDescent="0.3">
      <c r="B3037">
        <v>74.8</v>
      </c>
    </row>
    <row r="3038" spans="2:2" x14ac:dyDescent="0.3">
      <c r="B3038">
        <v>19.149999999999999</v>
      </c>
    </row>
    <row r="3039" spans="2:2" x14ac:dyDescent="0.3">
      <c r="B3039">
        <v>78.95</v>
      </c>
    </row>
    <row r="3040" spans="2:2" x14ac:dyDescent="0.3">
      <c r="B3040">
        <v>62.85</v>
      </c>
    </row>
    <row r="3041" spans="2:2" x14ac:dyDescent="0.3">
      <c r="B3041">
        <v>71.55</v>
      </c>
    </row>
    <row r="3042" spans="2:2" x14ac:dyDescent="0.3">
      <c r="B3042">
        <v>94.95</v>
      </c>
    </row>
    <row r="3043" spans="2:2" x14ac:dyDescent="0.3">
      <c r="B3043">
        <v>86.1</v>
      </c>
    </row>
    <row r="3044" spans="2:2" x14ac:dyDescent="0.3">
      <c r="B3044">
        <v>19.55</v>
      </c>
    </row>
    <row r="3045" spans="2:2" x14ac:dyDescent="0.3">
      <c r="B3045">
        <v>24.8</v>
      </c>
    </row>
    <row r="3046" spans="2:2" x14ac:dyDescent="0.3">
      <c r="B3046">
        <v>84.05</v>
      </c>
    </row>
    <row r="3047" spans="2:2" x14ac:dyDescent="0.3">
      <c r="B3047">
        <v>36.25</v>
      </c>
    </row>
    <row r="3048" spans="2:2" x14ac:dyDescent="0.3">
      <c r="B3048">
        <v>98.6</v>
      </c>
    </row>
    <row r="3049" spans="2:2" x14ac:dyDescent="0.3">
      <c r="B3049">
        <v>103.65</v>
      </c>
    </row>
    <row r="3050" spans="2:2" x14ac:dyDescent="0.3">
      <c r="B3050">
        <v>92.9</v>
      </c>
    </row>
    <row r="3051" spans="2:2" x14ac:dyDescent="0.3">
      <c r="B3051">
        <v>19.899999999999999</v>
      </c>
    </row>
    <row r="3052" spans="2:2" x14ac:dyDescent="0.3">
      <c r="B3052">
        <v>20.100000000000001</v>
      </c>
    </row>
    <row r="3053" spans="2:2" x14ac:dyDescent="0.3">
      <c r="B3053">
        <v>80.5</v>
      </c>
    </row>
    <row r="3054" spans="2:2" x14ac:dyDescent="0.3">
      <c r="B3054">
        <v>39.85</v>
      </c>
    </row>
    <row r="3055" spans="2:2" x14ac:dyDescent="0.3">
      <c r="B3055">
        <v>60.5</v>
      </c>
    </row>
    <row r="3056" spans="2:2" x14ac:dyDescent="0.3">
      <c r="B3056">
        <v>103.85</v>
      </c>
    </row>
    <row r="3057" spans="2:2" x14ac:dyDescent="0.3">
      <c r="B3057">
        <v>67.8</v>
      </c>
    </row>
    <row r="3058" spans="2:2" x14ac:dyDescent="0.3">
      <c r="B3058">
        <v>24.85</v>
      </c>
    </row>
    <row r="3059" spans="2:2" x14ac:dyDescent="0.3">
      <c r="B3059">
        <v>19.350000000000001</v>
      </c>
    </row>
    <row r="3060" spans="2:2" x14ac:dyDescent="0.3">
      <c r="B3060">
        <v>89</v>
      </c>
    </row>
    <row r="3061" spans="2:2" x14ac:dyDescent="0.3">
      <c r="B3061">
        <v>55</v>
      </c>
    </row>
    <row r="3062" spans="2:2" x14ac:dyDescent="0.3">
      <c r="B3062">
        <v>76.150000000000006</v>
      </c>
    </row>
    <row r="3063" spans="2:2" x14ac:dyDescent="0.3">
      <c r="B3063">
        <v>20.3</v>
      </c>
    </row>
    <row r="3064" spans="2:2" x14ac:dyDescent="0.3">
      <c r="B3064">
        <v>117.35</v>
      </c>
    </row>
    <row r="3065" spans="2:2" x14ac:dyDescent="0.3">
      <c r="B3065">
        <v>19.75</v>
      </c>
    </row>
    <row r="3066" spans="2:2" x14ac:dyDescent="0.3">
      <c r="B3066">
        <v>45.2</v>
      </c>
    </row>
    <row r="3067" spans="2:2" x14ac:dyDescent="0.3">
      <c r="B3067">
        <v>25.2</v>
      </c>
    </row>
    <row r="3068" spans="2:2" x14ac:dyDescent="0.3">
      <c r="B3068">
        <v>89.75</v>
      </c>
    </row>
    <row r="3069" spans="2:2" x14ac:dyDescent="0.3">
      <c r="B3069">
        <v>75</v>
      </c>
    </row>
    <row r="3070" spans="2:2" x14ac:dyDescent="0.3">
      <c r="B3070">
        <v>49.95</v>
      </c>
    </row>
    <row r="3071" spans="2:2" x14ac:dyDescent="0.3">
      <c r="B3071">
        <v>65.7</v>
      </c>
    </row>
    <row r="3072" spans="2:2" x14ac:dyDescent="0.3">
      <c r="B3072">
        <v>67.05</v>
      </c>
    </row>
    <row r="3073" spans="2:2" x14ac:dyDescent="0.3">
      <c r="B3073">
        <v>110.9</v>
      </c>
    </row>
    <row r="3074" spans="2:2" x14ac:dyDescent="0.3">
      <c r="B3074">
        <v>87.95</v>
      </c>
    </row>
    <row r="3075" spans="2:2" x14ac:dyDescent="0.3">
      <c r="B3075">
        <v>19.8</v>
      </c>
    </row>
    <row r="3076" spans="2:2" x14ac:dyDescent="0.3">
      <c r="B3076">
        <v>75.7</v>
      </c>
    </row>
    <row r="3077" spans="2:2" x14ac:dyDescent="0.3">
      <c r="B3077">
        <v>62.15</v>
      </c>
    </row>
    <row r="3078" spans="2:2" x14ac:dyDescent="0.3">
      <c r="B3078">
        <v>115.15</v>
      </c>
    </row>
    <row r="3079" spans="2:2" x14ac:dyDescent="0.3">
      <c r="B3079">
        <v>19.5</v>
      </c>
    </row>
    <row r="3080" spans="2:2" x14ac:dyDescent="0.3">
      <c r="B3080">
        <v>86.55</v>
      </c>
    </row>
    <row r="3081" spans="2:2" x14ac:dyDescent="0.3">
      <c r="B3081">
        <v>20.399999999999999</v>
      </c>
    </row>
    <row r="3082" spans="2:2" x14ac:dyDescent="0.3">
      <c r="B3082">
        <v>19.8</v>
      </c>
    </row>
    <row r="3083" spans="2:2" x14ac:dyDescent="0.3">
      <c r="B3083">
        <v>45.65</v>
      </c>
    </row>
    <row r="3084" spans="2:2" x14ac:dyDescent="0.3">
      <c r="B3084">
        <v>56.4</v>
      </c>
    </row>
    <row r="3085" spans="2:2" x14ac:dyDescent="0.3">
      <c r="B3085">
        <v>73.3</v>
      </c>
    </row>
    <row r="3086" spans="2:2" x14ac:dyDescent="0.3">
      <c r="B3086">
        <v>101.35</v>
      </c>
    </row>
    <row r="3087" spans="2:2" x14ac:dyDescent="0.3">
      <c r="B3087">
        <v>33.6</v>
      </c>
    </row>
    <row r="3088" spans="2:2" x14ac:dyDescent="0.3">
      <c r="B3088">
        <v>20.7</v>
      </c>
    </row>
    <row r="3089" spans="2:2" x14ac:dyDescent="0.3">
      <c r="B3089">
        <v>104.05</v>
      </c>
    </row>
    <row r="3090" spans="2:2" x14ac:dyDescent="0.3">
      <c r="B3090">
        <v>20.25</v>
      </c>
    </row>
    <row r="3091" spans="2:2" x14ac:dyDescent="0.3">
      <c r="B3091">
        <v>73.7</v>
      </c>
    </row>
    <row r="3092" spans="2:2" x14ac:dyDescent="0.3">
      <c r="B3092">
        <v>108.75</v>
      </c>
    </row>
    <row r="3093" spans="2:2" x14ac:dyDescent="0.3">
      <c r="B3093">
        <v>20.149999999999999</v>
      </c>
    </row>
    <row r="3094" spans="2:2" x14ac:dyDescent="0.3">
      <c r="B3094">
        <v>19.75</v>
      </c>
    </row>
    <row r="3095" spans="2:2" x14ac:dyDescent="0.3">
      <c r="B3095">
        <v>25.95</v>
      </c>
    </row>
    <row r="3096" spans="2:2" x14ac:dyDescent="0.3">
      <c r="B3096">
        <v>70.05</v>
      </c>
    </row>
    <row r="3097" spans="2:2" x14ac:dyDescent="0.3">
      <c r="B3097">
        <v>24.05</v>
      </c>
    </row>
    <row r="3098" spans="2:2" x14ac:dyDescent="0.3">
      <c r="B3098">
        <v>84.75</v>
      </c>
    </row>
    <row r="3099" spans="2:2" x14ac:dyDescent="0.3">
      <c r="B3099">
        <v>23.05</v>
      </c>
    </row>
    <row r="3100" spans="2:2" x14ac:dyDescent="0.3">
      <c r="B3100">
        <v>59.95</v>
      </c>
    </row>
    <row r="3101" spans="2:2" x14ac:dyDescent="0.3">
      <c r="B3101">
        <v>19.55</v>
      </c>
    </row>
    <row r="3102" spans="2:2" x14ac:dyDescent="0.3">
      <c r="B3102">
        <v>19.600000000000001</v>
      </c>
    </row>
    <row r="3103" spans="2:2" x14ac:dyDescent="0.3">
      <c r="B3103">
        <v>20.05</v>
      </c>
    </row>
    <row r="3104" spans="2:2" x14ac:dyDescent="0.3">
      <c r="B3104">
        <v>85.55</v>
      </c>
    </row>
    <row r="3105" spans="2:2" x14ac:dyDescent="0.3">
      <c r="B3105">
        <v>78.599999999999994</v>
      </c>
    </row>
    <row r="3106" spans="2:2" x14ac:dyDescent="0.3">
      <c r="B3106">
        <v>116.8</v>
      </c>
    </row>
    <row r="3107" spans="2:2" x14ac:dyDescent="0.3">
      <c r="B3107">
        <v>43.55</v>
      </c>
    </row>
    <row r="3108" spans="2:2" x14ac:dyDescent="0.3">
      <c r="B3108">
        <v>60.8</v>
      </c>
    </row>
    <row r="3109" spans="2:2" x14ac:dyDescent="0.3">
      <c r="B3109">
        <v>54.9</v>
      </c>
    </row>
    <row r="3110" spans="2:2" x14ac:dyDescent="0.3">
      <c r="B3110">
        <v>65.2</v>
      </c>
    </row>
    <row r="3111" spans="2:2" x14ac:dyDescent="0.3">
      <c r="B3111">
        <v>108.2</v>
      </c>
    </row>
    <row r="3112" spans="2:2" x14ac:dyDescent="0.3">
      <c r="B3112">
        <v>92</v>
      </c>
    </row>
    <row r="3113" spans="2:2" x14ac:dyDescent="0.3">
      <c r="B3113">
        <v>75.099999999999994</v>
      </c>
    </row>
    <row r="3114" spans="2:2" x14ac:dyDescent="0.3">
      <c r="B3114">
        <v>25.05</v>
      </c>
    </row>
    <row r="3115" spans="2:2" x14ac:dyDescent="0.3">
      <c r="B3115">
        <v>75.150000000000006</v>
      </c>
    </row>
    <row r="3116" spans="2:2" x14ac:dyDescent="0.3">
      <c r="B3116">
        <v>19.5</v>
      </c>
    </row>
    <row r="3117" spans="2:2" x14ac:dyDescent="0.3">
      <c r="B3117">
        <v>19.3</v>
      </c>
    </row>
    <row r="3118" spans="2:2" x14ac:dyDescent="0.3">
      <c r="B3118">
        <v>112.2</v>
      </c>
    </row>
    <row r="3119" spans="2:2" x14ac:dyDescent="0.3">
      <c r="B3119">
        <v>70.3</v>
      </c>
    </row>
    <row r="3120" spans="2:2" x14ac:dyDescent="0.3">
      <c r="B3120">
        <v>19.600000000000001</v>
      </c>
    </row>
    <row r="3121" spans="2:2" x14ac:dyDescent="0.3">
      <c r="B3121">
        <v>20.25</v>
      </c>
    </row>
    <row r="3122" spans="2:2" x14ac:dyDescent="0.3">
      <c r="B3122">
        <v>80.650000000000006</v>
      </c>
    </row>
    <row r="3123" spans="2:2" x14ac:dyDescent="0.3">
      <c r="B3123">
        <v>115.75</v>
      </c>
    </row>
    <row r="3124" spans="2:2" x14ac:dyDescent="0.3">
      <c r="B3124">
        <v>80.599999999999994</v>
      </c>
    </row>
    <row r="3125" spans="2:2" x14ac:dyDescent="0.3">
      <c r="B3125">
        <v>59.55</v>
      </c>
    </row>
    <row r="3126" spans="2:2" x14ac:dyDescent="0.3">
      <c r="B3126">
        <v>19.05</v>
      </c>
    </row>
    <row r="3127" spans="2:2" x14ac:dyDescent="0.3">
      <c r="B3127">
        <v>95.65</v>
      </c>
    </row>
    <row r="3128" spans="2:2" x14ac:dyDescent="0.3">
      <c r="B3128">
        <v>19.95</v>
      </c>
    </row>
    <row r="3129" spans="2:2" x14ac:dyDescent="0.3">
      <c r="B3129">
        <v>19.399999999999999</v>
      </c>
    </row>
    <row r="3130" spans="2:2" x14ac:dyDescent="0.3">
      <c r="B3130">
        <v>36.1</v>
      </c>
    </row>
    <row r="3131" spans="2:2" x14ac:dyDescent="0.3">
      <c r="B3131">
        <v>19.75</v>
      </c>
    </row>
    <row r="3132" spans="2:2" x14ac:dyDescent="0.3">
      <c r="B3132">
        <v>64.099999999999994</v>
      </c>
    </row>
    <row r="3133" spans="2:2" x14ac:dyDescent="0.3">
      <c r="B3133">
        <v>19.75</v>
      </c>
    </row>
    <row r="3134" spans="2:2" x14ac:dyDescent="0.3">
      <c r="B3134">
        <v>19.7</v>
      </c>
    </row>
    <row r="3135" spans="2:2" x14ac:dyDescent="0.3">
      <c r="B3135">
        <v>110.2</v>
      </c>
    </row>
    <row r="3136" spans="2:2" x14ac:dyDescent="0.3">
      <c r="B3136">
        <v>106.35</v>
      </c>
    </row>
    <row r="3137" spans="2:2" x14ac:dyDescent="0.3">
      <c r="B3137">
        <v>90.55</v>
      </c>
    </row>
    <row r="3138" spans="2:2" x14ac:dyDescent="0.3">
      <c r="B3138">
        <v>65.900000000000006</v>
      </c>
    </row>
    <row r="3139" spans="2:2" x14ac:dyDescent="0.3">
      <c r="B3139">
        <v>104.5</v>
      </c>
    </row>
    <row r="3140" spans="2:2" x14ac:dyDescent="0.3">
      <c r="B3140">
        <v>52.5</v>
      </c>
    </row>
    <row r="3141" spans="2:2" x14ac:dyDescent="0.3">
      <c r="B3141">
        <v>56.1</v>
      </c>
    </row>
    <row r="3142" spans="2:2" x14ac:dyDescent="0.3">
      <c r="B3142">
        <v>88.75</v>
      </c>
    </row>
    <row r="3143" spans="2:2" x14ac:dyDescent="0.3">
      <c r="B3143">
        <v>26</v>
      </c>
    </row>
    <row r="3144" spans="2:2" x14ac:dyDescent="0.3">
      <c r="B3144">
        <v>99.4</v>
      </c>
    </row>
    <row r="3145" spans="2:2" x14ac:dyDescent="0.3">
      <c r="B3145">
        <v>73.150000000000006</v>
      </c>
    </row>
    <row r="3146" spans="2:2" x14ac:dyDescent="0.3">
      <c r="B3146">
        <v>54.65</v>
      </c>
    </row>
    <row r="3147" spans="2:2" x14ac:dyDescent="0.3">
      <c r="B3147">
        <v>115.55</v>
      </c>
    </row>
    <row r="3148" spans="2:2" x14ac:dyDescent="0.3">
      <c r="B3148">
        <v>104.45</v>
      </c>
    </row>
    <row r="3149" spans="2:2" x14ac:dyDescent="0.3">
      <c r="B3149">
        <v>91.15</v>
      </c>
    </row>
    <row r="3150" spans="2:2" x14ac:dyDescent="0.3">
      <c r="B3150">
        <v>89.7</v>
      </c>
    </row>
    <row r="3151" spans="2:2" x14ac:dyDescent="0.3">
      <c r="B3151">
        <v>92.4</v>
      </c>
    </row>
    <row r="3152" spans="2:2" x14ac:dyDescent="0.3">
      <c r="B3152">
        <v>19.899999999999999</v>
      </c>
    </row>
    <row r="3153" spans="2:2" x14ac:dyDescent="0.3">
      <c r="B3153">
        <v>18.850000000000001</v>
      </c>
    </row>
    <row r="3154" spans="2:2" x14ac:dyDescent="0.3">
      <c r="B3154">
        <v>25.75</v>
      </c>
    </row>
    <row r="3155" spans="2:2" x14ac:dyDescent="0.3">
      <c r="B3155">
        <v>20.95</v>
      </c>
    </row>
    <row r="3156" spans="2:2" x14ac:dyDescent="0.3">
      <c r="B3156">
        <v>97.05</v>
      </c>
    </row>
    <row r="3157" spans="2:2" x14ac:dyDescent="0.3">
      <c r="B3157">
        <v>25.4</v>
      </c>
    </row>
    <row r="3158" spans="2:2" x14ac:dyDescent="0.3">
      <c r="B3158">
        <v>19.7</v>
      </c>
    </row>
    <row r="3159" spans="2:2" x14ac:dyDescent="0.3">
      <c r="B3159">
        <v>35</v>
      </c>
    </row>
    <row r="3160" spans="2:2" x14ac:dyDescent="0.3">
      <c r="B3160">
        <v>101.25</v>
      </c>
    </row>
    <row r="3161" spans="2:2" x14ac:dyDescent="0.3">
      <c r="B3161">
        <v>70.2</v>
      </c>
    </row>
    <row r="3162" spans="2:2" x14ac:dyDescent="0.3">
      <c r="B3162">
        <v>90.95</v>
      </c>
    </row>
    <row r="3163" spans="2:2" x14ac:dyDescent="0.3">
      <c r="B3163">
        <v>73.849999999999994</v>
      </c>
    </row>
    <row r="3164" spans="2:2" x14ac:dyDescent="0.3">
      <c r="B3164">
        <v>88.05</v>
      </c>
    </row>
    <row r="3165" spans="2:2" x14ac:dyDescent="0.3">
      <c r="B3165">
        <v>20.100000000000001</v>
      </c>
    </row>
    <row r="3166" spans="2:2" x14ac:dyDescent="0.3">
      <c r="B3166">
        <v>110.3</v>
      </c>
    </row>
    <row r="3167" spans="2:2" x14ac:dyDescent="0.3">
      <c r="B3167">
        <v>85.15</v>
      </c>
    </row>
    <row r="3168" spans="2:2" x14ac:dyDescent="0.3">
      <c r="B3168">
        <v>60.95</v>
      </c>
    </row>
    <row r="3169" spans="2:2" x14ac:dyDescent="0.3">
      <c r="B3169">
        <v>73.55</v>
      </c>
    </row>
    <row r="3170" spans="2:2" x14ac:dyDescent="0.3">
      <c r="B3170">
        <v>46</v>
      </c>
    </row>
    <row r="3171" spans="2:2" x14ac:dyDescent="0.3">
      <c r="B3171">
        <v>58.55</v>
      </c>
    </row>
    <row r="3172" spans="2:2" x14ac:dyDescent="0.3">
      <c r="B3172">
        <v>24.6</v>
      </c>
    </row>
    <row r="3173" spans="2:2" x14ac:dyDescent="0.3">
      <c r="B3173">
        <v>19.75</v>
      </c>
    </row>
    <row r="3174" spans="2:2" x14ac:dyDescent="0.3">
      <c r="B3174">
        <v>86.35</v>
      </c>
    </row>
    <row r="3175" spans="2:2" x14ac:dyDescent="0.3">
      <c r="B3175">
        <v>25.5</v>
      </c>
    </row>
    <row r="3176" spans="2:2" x14ac:dyDescent="0.3">
      <c r="B3176">
        <v>19</v>
      </c>
    </row>
    <row r="3177" spans="2:2" x14ac:dyDescent="0.3">
      <c r="B3177">
        <v>19.55</v>
      </c>
    </row>
    <row r="3178" spans="2:2" x14ac:dyDescent="0.3">
      <c r="B3178">
        <v>110.1</v>
      </c>
    </row>
    <row r="3179" spans="2:2" x14ac:dyDescent="0.3">
      <c r="B3179">
        <v>69.75</v>
      </c>
    </row>
    <row r="3180" spans="2:2" x14ac:dyDescent="0.3">
      <c r="B3180">
        <v>50.6</v>
      </c>
    </row>
    <row r="3181" spans="2:2" x14ac:dyDescent="0.3">
      <c r="B3181">
        <v>65.599999999999994</v>
      </c>
    </row>
    <row r="3182" spans="2:2" x14ac:dyDescent="0.3">
      <c r="B3182">
        <v>82.1</v>
      </c>
    </row>
    <row r="3183" spans="2:2" x14ac:dyDescent="0.3">
      <c r="B3183">
        <v>79.099999999999994</v>
      </c>
    </row>
    <row r="3184" spans="2:2" x14ac:dyDescent="0.3">
      <c r="B3184">
        <v>90.65</v>
      </c>
    </row>
    <row r="3185" spans="2:2" x14ac:dyDescent="0.3">
      <c r="B3185">
        <v>20.55</v>
      </c>
    </row>
    <row r="3186" spans="2:2" x14ac:dyDescent="0.3">
      <c r="B3186">
        <v>75.75</v>
      </c>
    </row>
    <row r="3187" spans="2:2" x14ac:dyDescent="0.3">
      <c r="B3187">
        <v>110</v>
      </c>
    </row>
    <row r="3188" spans="2:2" x14ac:dyDescent="0.3">
      <c r="B3188">
        <v>20.85</v>
      </c>
    </row>
    <row r="3189" spans="2:2" x14ac:dyDescent="0.3">
      <c r="B3189">
        <v>80.349999999999994</v>
      </c>
    </row>
    <row r="3190" spans="2:2" x14ac:dyDescent="0.3">
      <c r="B3190">
        <v>70.150000000000006</v>
      </c>
    </row>
    <row r="3191" spans="2:2" x14ac:dyDescent="0.3">
      <c r="B3191">
        <v>67.45</v>
      </c>
    </row>
    <row r="3192" spans="2:2" x14ac:dyDescent="0.3">
      <c r="B3192">
        <v>20.75</v>
      </c>
    </row>
    <row r="3193" spans="2:2" x14ac:dyDescent="0.3">
      <c r="B3193">
        <v>69.900000000000006</v>
      </c>
    </row>
    <row r="3194" spans="2:2" x14ac:dyDescent="0.3">
      <c r="B3194">
        <v>51.1</v>
      </c>
    </row>
    <row r="3195" spans="2:2" x14ac:dyDescent="0.3">
      <c r="B3195">
        <v>25.55</v>
      </c>
    </row>
    <row r="3196" spans="2:2" x14ac:dyDescent="0.3">
      <c r="B3196">
        <v>60</v>
      </c>
    </row>
    <row r="3197" spans="2:2" x14ac:dyDescent="0.3">
      <c r="B3197">
        <v>90.55</v>
      </c>
    </row>
    <row r="3198" spans="2:2" x14ac:dyDescent="0.3">
      <c r="B3198">
        <v>76.400000000000006</v>
      </c>
    </row>
    <row r="3199" spans="2:2" x14ac:dyDescent="0.3">
      <c r="B3199">
        <v>84.95</v>
      </c>
    </row>
    <row r="3200" spans="2:2" x14ac:dyDescent="0.3">
      <c r="B3200">
        <v>110.1</v>
      </c>
    </row>
    <row r="3201" spans="2:2" x14ac:dyDescent="0.3">
      <c r="B3201">
        <v>99.65</v>
      </c>
    </row>
    <row r="3202" spans="2:2" x14ac:dyDescent="0.3">
      <c r="B3202">
        <v>45.4</v>
      </c>
    </row>
    <row r="3203" spans="2:2" x14ac:dyDescent="0.3">
      <c r="B3203">
        <v>69</v>
      </c>
    </row>
    <row r="3204" spans="2:2" x14ac:dyDescent="0.3">
      <c r="B3204">
        <v>48.65</v>
      </c>
    </row>
    <row r="3205" spans="2:2" x14ac:dyDescent="0.3">
      <c r="B3205">
        <v>59.85</v>
      </c>
    </row>
    <row r="3206" spans="2:2" x14ac:dyDescent="0.3">
      <c r="B3206">
        <v>80.650000000000006</v>
      </c>
    </row>
    <row r="3207" spans="2:2" x14ac:dyDescent="0.3">
      <c r="B3207">
        <v>20.55</v>
      </c>
    </row>
    <row r="3208" spans="2:2" x14ac:dyDescent="0.3">
      <c r="B3208">
        <v>66.400000000000006</v>
      </c>
    </row>
    <row r="3209" spans="2:2" x14ac:dyDescent="0.3">
      <c r="B3209">
        <v>100.2</v>
      </c>
    </row>
    <row r="3210" spans="2:2" x14ac:dyDescent="0.3">
      <c r="B3210">
        <v>44.55</v>
      </c>
    </row>
    <row r="3211" spans="2:2" x14ac:dyDescent="0.3">
      <c r="B3211">
        <v>20.350000000000001</v>
      </c>
    </row>
    <row r="3212" spans="2:2" x14ac:dyDescent="0.3">
      <c r="B3212">
        <v>91.8</v>
      </c>
    </row>
    <row r="3213" spans="2:2" x14ac:dyDescent="0.3">
      <c r="B3213">
        <v>20.2</v>
      </c>
    </row>
    <row r="3214" spans="2:2" x14ac:dyDescent="0.3">
      <c r="B3214">
        <v>50.35</v>
      </c>
    </row>
    <row r="3215" spans="2:2" x14ac:dyDescent="0.3">
      <c r="B3215">
        <v>18.8</v>
      </c>
    </row>
    <row r="3216" spans="2:2" x14ac:dyDescent="0.3">
      <c r="B3216">
        <v>20.45</v>
      </c>
    </row>
    <row r="3217" spans="2:2" x14ac:dyDescent="0.3">
      <c r="B3217">
        <v>64.75</v>
      </c>
    </row>
    <row r="3218" spans="2:2" x14ac:dyDescent="0.3">
      <c r="B3218">
        <v>98.7</v>
      </c>
    </row>
    <row r="3219" spans="2:2" x14ac:dyDescent="0.3">
      <c r="B3219">
        <v>89.45</v>
      </c>
    </row>
    <row r="3220" spans="2:2" x14ac:dyDescent="0.3">
      <c r="B3220">
        <v>58.75</v>
      </c>
    </row>
    <row r="3221" spans="2:2" x14ac:dyDescent="0.3">
      <c r="B3221">
        <v>20.7</v>
      </c>
    </row>
    <row r="3222" spans="2:2" x14ac:dyDescent="0.3">
      <c r="B3222">
        <v>85.6</v>
      </c>
    </row>
    <row r="3223" spans="2:2" x14ac:dyDescent="0.3">
      <c r="B3223">
        <v>80.3</v>
      </c>
    </row>
    <row r="3224" spans="2:2" x14ac:dyDescent="0.3">
      <c r="B3224">
        <v>79.8</v>
      </c>
    </row>
    <row r="3225" spans="2:2" x14ac:dyDescent="0.3">
      <c r="B3225">
        <v>79.849999999999994</v>
      </c>
    </row>
    <row r="3226" spans="2:2" x14ac:dyDescent="0.3">
      <c r="B3226">
        <v>54.1</v>
      </c>
    </row>
    <row r="3227" spans="2:2" x14ac:dyDescent="0.3">
      <c r="B3227">
        <v>80.900000000000006</v>
      </c>
    </row>
    <row r="3228" spans="2:2" x14ac:dyDescent="0.3">
      <c r="B3228">
        <v>24.5</v>
      </c>
    </row>
    <row r="3229" spans="2:2" x14ac:dyDescent="0.3">
      <c r="B3229">
        <v>20.149999999999999</v>
      </c>
    </row>
    <row r="3230" spans="2:2" x14ac:dyDescent="0.3">
      <c r="B3230">
        <v>20.05</v>
      </c>
    </row>
    <row r="3231" spans="2:2" x14ac:dyDescent="0.3">
      <c r="B3231">
        <v>19.600000000000001</v>
      </c>
    </row>
    <row r="3232" spans="2:2" x14ac:dyDescent="0.3">
      <c r="B3232">
        <v>114.3</v>
      </c>
    </row>
    <row r="3233" spans="2:2" x14ac:dyDescent="0.3">
      <c r="B3233">
        <v>100.3</v>
      </c>
    </row>
    <row r="3234" spans="2:2" x14ac:dyDescent="0.3">
      <c r="B3234">
        <v>80</v>
      </c>
    </row>
    <row r="3235" spans="2:2" x14ac:dyDescent="0.3">
      <c r="B3235">
        <v>20.85</v>
      </c>
    </row>
    <row r="3236" spans="2:2" x14ac:dyDescent="0.3">
      <c r="B3236">
        <v>89.95</v>
      </c>
    </row>
    <row r="3237" spans="2:2" x14ac:dyDescent="0.3">
      <c r="B3237">
        <v>20</v>
      </c>
    </row>
    <row r="3238" spans="2:2" x14ac:dyDescent="0.3">
      <c r="B3238">
        <v>48.75</v>
      </c>
    </row>
    <row r="3239" spans="2:2" x14ac:dyDescent="0.3">
      <c r="B3239">
        <v>80</v>
      </c>
    </row>
    <row r="3240" spans="2:2" x14ac:dyDescent="0.3">
      <c r="B3240">
        <v>20.350000000000001</v>
      </c>
    </row>
    <row r="3241" spans="2:2" x14ac:dyDescent="0.3">
      <c r="B3241">
        <v>20.25</v>
      </c>
    </row>
    <row r="3242" spans="2:2" x14ac:dyDescent="0.3">
      <c r="B3242">
        <v>19.399999999999999</v>
      </c>
    </row>
    <row r="3243" spans="2:2" x14ac:dyDescent="0.3">
      <c r="B3243">
        <v>100.4</v>
      </c>
    </row>
    <row r="3244" spans="2:2" x14ac:dyDescent="0.3">
      <c r="B3244">
        <v>57.95</v>
      </c>
    </row>
    <row r="3245" spans="2:2" x14ac:dyDescent="0.3">
      <c r="B3245">
        <v>59.5</v>
      </c>
    </row>
    <row r="3246" spans="2:2" x14ac:dyDescent="0.3">
      <c r="B3246">
        <v>19.2</v>
      </c>
    </row>
    <row r="3247" spans="2:2" x14ac:dyDescent="0.3">
      <c r="B3247">
        <v>59.55</v>
      </c>
    </row>
    <row r="3248" spans="2:2" x14ac:dyDescent="0.3">
      <c r="B3248">
        <v>103.95</v>
      </c>
    </row>
    <row r="3249" spans="2:2" x14ac:dyDescent="0.3">
      <c r="B3249">
        <v>68.95</v>
      </c>
    </row>
    <row r="3250" spans="2:2" x14ac:dyDescent="0.3">
      <c r="B3250">
        <v>103.1</v>
      </c>
    </row>
    <row r="3251" spans="2:2" x14ac:dyDescent="0.3">
      <c r="B3251">
        <v>24.7</v>
      </c>
    </row>
    <row r="3252" spans="2:2" x14ac:dyDescent="0.3">
      <c r="B3252">
        <v>110.2</v>
      </c>
    </row>
    <row r="3253" spans="2:2" x14ac:dyDescent="0.3">
      <c r="B3253">
        <v>62.45</v>
      </c>
    </row>
    <row r="3254" spans="2:2" x14ac:dyDescent="0.3">
      <c r="B3254">
        <v>89.55</v>
      </c>
    </row>
    <row r="3255" spans="2:2" x14ac:dyDescent="0.3">
      <c r="B3255">
        <v>78.900000000000006</v>
      </c>
    </row>
    <row r="3256" spans="2:2" x14ac:dyDescent="0.3">
      <c r="B3256">
        <v>20.350000000000001</v>
      </c>
    </row>
    <row r="3257" spans="2:2" x14ac:dyDescent="0.3">
      <c r="B3257">
        <v>71.45</v>
      </c>
    </row>
    <row r="3258" spans="2:2" x14ac:dyDescent="0.3">
      <c r="B3258">
        <v>46.35</v>
      </c>
    </row>
    <row r="3259" spans="2:2" x14ac:dyDescent="0.3">
      <c r="B3259">
        <v>94.65</v>
      </c>
    </row>
    <row r="3260" spans="2:2" x14ac:dyDescent="0.3">
      <c r="B3260">
        <v>49.9</v>
      </c>
    </row>
    <row r="3261" spans="2:2" x14ac:dyDescent="0.3">
      <c r="B3261">
        <v>25.45</v>
      </c>
    </row>
    <row r="3262" spans="2:2" x14ac:dyDescent="0.3">
      <c r="B3262">
        <v>20.75</v>
      </c>
    </row>
    <row r="3263" spans="2:2" x14ac:dyDescent="0.3">
      <c r="B3263">
        <v>66.099999999999994</v>
      </c>
    </row>
    <row r="3264" spans="2:2" x14ac:dyDescent="0.3">
      <c r="B3264">
        <v>75.400000000000006</v>
      </c>
    </row>
    <row r="3265" spans="2:2" x14ac:dyDescent="0.3">
      <c r="B3265">
        <v>21.05</v>
      </c>
    </row>
    <row r="3266" spans="2:2" x14ac:dyDescent="0.3">
      <c r="B3266">
        <v>69.349999999999994</v>
      </c>
    </row>
    <row r="3267" spans="2:2" x14ac:dyDescent="0.3">
      <c r="B3267">
        <v>88.85</v>
      </c>
    </row>
    <row r="3268" spans="2:2" x14ac:dyDescent="0.3">
      <c r="B3268">
        <v>97</v>
      </c>
    </row>
    <row r="3269" spans="2:2" x14ac:dyDescent="0.3">
      <c r="B3269">
        <v>66.400000000000006</v>
      </c>
    </row>
    <row r="3270" spans="2:2" x14ac:dyDescent="0.3">
      <c r="B3270">
        <v>69.2</v>
      </c>
    </row>
    <row r="3271" spans="2:2" x14ac:dyDescent="0.3">
      <c r="B3271">
        <v>79.5</v>
      </c>
    </row>
    <row r="3272" spans="2:2" x14ac:dyDescent="0.3">
      <c r="B3272">
        <v>100.65</v>
      </c>
    </row>
    <row r="3273" spans="2:2" x14ac:dyDescent="0.3">
      <c r="B3273">
        <v>79.7</v>
      </c>
    </row>
    <row r="3274" spans="2:2" x14ac:dyDescent="0.3">
      <c r="B3274">
        <v>61.4</v>
      </c>
    </row>
    <row r="3275" spans="2:2" x14ac:dyDescent="0.3">
      <c r="B3275">
        <v>69.8</v>
      </c>
    </row>
    <row r="3276" spans="2:2" x14ac:dyDescent="0.3">
      <c r="B3276">
        <v>40.549999999999997</v>
      </c>
    </row>
    <row r="3277" spans="2:2" x14ac:dyDescent="0.3">
      <c r="B3277">
        <v>75.650000000000006</v>
      </c>
    </row>
    <row r="3278" spans="2:2" x14ac:dyDescent="0.3">
      <c r="B3278">
        <v>90.7</v>
      </c>
    </row>
    <row r="3279" spans="2:2" x14ac:dyDescent="0.3">
      <c r="B3279">
        <v>80.5</v>
      </c>
    </row>
    <row r="3280" spans="2:2" x14ac:dyDescent="0.3">
      <c r="B3280">
        <v>60.6</v>
      </c>
    </row>
    <row r="3281" spans="2:2" x14ac:dyDescent="0.3">
      <c r="B3281">
        <v>101.15</v>
      </c>
    </row>
    <row r="3282" spans="2:2" x14ac:dyDescent="0.3">
      <c r="B3282">
        <v>24.95</v>
      </c>
    </row>
    <row r="3283" spans="2:2" x14ac:dyDescent="0.3">
      <c r="B3283">
        <v>20.3</v>
      </c>
    </row>
    <row r="3284" spans="2:2" x14ac:dyDescent="0.3">
      <c r="B3284">
        <v>60</v>
      </c>
    </row>
    <row r="3285" spans="2:2" x14ac:dyDescent="0.3">
      <c r="B3285">
        <v>20.25</v>
      </c>
    </row>
    <row r="3286" spans="2:2" x14ac:dyDescent="0.3">
      <c r="B3286">
        <v>44.75</v>
      </c>
    </row>
    <row r="3287" spans="2:2" x14ac:dyDescent="0.3">
      <c r="B3287">
        <v>98</v>
      </c>
    </row>
    <row r="3288" spans="2:2" x14ac:dyDescent="0.3">
      <c r="B3288">
        <v>107.7</v>
      </c>
    </row>
    <row r="3289" spans="2:2" x14ac:dyDescent="0.3">
      <c r="B3289">
        <v>104.7</v>
      </c>
    </row>
    <row r="3290" spans="2:2" x14ac:dyDescent="0.3">
      <c r="B3290">
        <v>93.9</v>
      </c>
    </row>
    <row r="3291" spans="2:2" x14ac:dyDescent="0.3">
      <c r="B3291">
        <v>86.45</v>
      </c>
    </row>
    <row r="3292" spans="2:2" x14ac:dyDescent="0.3">
      <c r="B3292">
        <v>19.399999999999999</v>
      </c>
    </row>
    <row r="3293" spans="2:2" x14ac:dyDescent="0.3">
      <c r="B3293">
        <v>24.95</v>
      </c>
    </row>
    <row r="3294" spans="2:2" x14ac:dyDescent="0.3">
      <c r="B3294">
        <v>75</v>
      </c>
    </row>
    <row r="3295" spans="2:2" x14ac:dyDescent="0.3">
      <c r="B3295">
        <v>78.2</v>
      </c>
    </row>
    <row r="3296" spans="2:2" x14ac:dyDescent="0.3">
      <c r="B3296">
        <v>94.2</v>
      </c>
    </row>
    <row r="3297" spans="2:2" x14ac:dyDescent="0.3">
      <c r="B3297">
        <v>50.05</v>
      </c>
    </row>
    <row r="3298" spans="2:2" x14ac:dyDescent="0.3">
      <c r="B3298">
        <v>69.55</v>
      </c>
    </row>
    <row r="3299" spans="2:2" x14ac:dyDescent="0.3">
      <c r="B3299">
        <v>90.1</v>
      </c>
    </row>
    <row r="3300" spans="2:2" x14ac:dyDescent="0.3">
      <c r="B3300">
        <v>44.65</v>
      </c>
    </row>
    <row r="3301" spans="2:2" x14ac:dyDescent="0.3">
      <c r="B3301">
        <v>80.349999999999994</v>
      </c>
    </row>
    <row r="3302" spans="2:2" x14ac:dyDescent="0.3">
      <c r="B3302">
        <v>98.1</v>
      </c>
    </row>
    <row r="3303" spans="2:2" x14ac:dyDescent="0.3">
      <c r="B3303">
        <v>53.35</v>
      </c>
    </row>
    <row r="3304" spans="2:2" x14ac:dyDescent="0.3">
      <c r="B3304">
        <v>19.55</v>
      </c>
    </row>
    <row r="3305" spans="2:2" x14ac:dyDescent="0.3">
      <c r="B3305">
        <v>48.95</v>
      </c>
    </row>
    <row r="3306" spans="2:2" x14ac:dyDescent="0.3">
      <c r="B3306">
        <v>54.2</v>
      </c>
    </row>
    <row r="3307" spans="2:2" x14ac:dyDescent="0.3">
      <c r="B3307">
        <v>24.45</v>
      </c>
    </row>
    <row r="3308" spans="2:2" x14ac:dyDescent="0.3">
      <c r="B3308">
        <v>40.15</v>
      </c>
    </row>
    <row r="3309" spans="2:2" x14ac:dyDescent="0.3">
      <c r="B3309">
        <v>25.6</v>
      </c>
    </row>
    <row r="3310" spans="2:2" x14ac:dyDescent="0.3">
      <c r="B3310">
        <v>70.349999999999994</v>
      </c>
    </row>
    <row r="3311" spans="2:2" x14ac:dyDescent="0.3">
      <c r="B3311">
        <v>91.7</v>
      </c>
    </row>
    <row r="3312" spans="2:2" x14ac:dyDescent="0.3">
      <c r="B3312">
        <v>89.2</v>
      </c>
    </row>
    <row r="3313" spans="2:2" x14ac:dyDescent="0.3">
      <c r="B3313">
        <v>24.1</v>
      </c>
    </row>
    <row r="3314" spans="2:2" x14ac:dyDescent="0.3">
      <c r="B3314">
        <v>53.85</v>
      </c>
    </row>
    <row r="3315" spans="2:2" x14ac:dyDescent="0.3">
      <c r="B3315">
        <v>115.6</v>
      </c>
    </row>
    <row r="3316" spans="2:2" x14ac:dyDescent="0.3">
      <c r="B3316">
        <v>19.75</v>
      </c>
    </row>
    <row r="3317" spans="2:2" x14ac:dyDescent="0.3">
      <c r="B3317">
        <v>24.05</v>
      </c>
    </row>
    <row r="3318" spans="2:2" x14ac:dyDescent="0.3">
      <c r="B3318">
        <v>25.3</v>
      </c>
    </row>
    <row r="3319" spans="2:2" x14ac:dyDescent="0.3">
      <c r="B3319">
        <v>84.3</v>
      </c>
    </row>
    <row r="3320" spans="2:2" x14ac:dyDescent="0.3">
      <c r="B3320">
        <v>89.75</v>
      </c>
    </row>
    <row r="3321" spans="2:2" x14ac:dyDescent="0.3">
      <c r="B3321">
        <v>97.95</v>
      </c>
    </row>
    <row r="3322" spans="2:2" x14ac:dyDescent="0.3">
      <c r="B3322">
        <v>20</v>
      </c>
    </row>
    <row r="3323" spans="2:2" x14ac:dyDescent="0.3">
      <c r="B3323">
        <v>103.9</v>
      </c>
    </row>
    <row r="3324" spans="2:2" x14ac:dyDescent="0.3">
      <c r="B3324">
        <v>20.7</v>
      </c>
    </row>
    <row r="3325" spans="2:2" x14ac:dyDescent="0.3">
      <c r="B3325">
        <v>20.149999999999999</v>
      </c>
    </row>
    <row r="3326" spans="2:2" x14ac:dyDescent="0.3">
      <c r="B3326">
        <v>26</v>
      </c>
    </row>
    <row r="3327" spans="2:2" x14ac:dyDescent="0.3">
      <c r="B3327">
        <v>77.349999999999994</v>
      </c>
    </row>
    <row r="3328" spans="2:2" x14ac:dyDescent="0.3">
      <c r="B3328">
        <v>66.05</v>
      </c>
    </row>
    <row r="3329" spans="2:2" x14ac:dyDescent="0.3">
      <c r="B3329">
        <v>19.899999999999999</v>
      </c>
    </row>
    <row r="3330" spans="2:2" x14ac:dyDescent="0.3">
      <c r="B3330">
        <v>68.150000000000006</v>
      </c>
    </row>
    <row r="3331" spans="2:2" x14ac:dyDescent="0.3">
      <c r="B3331">
        <v>80.849999999999994</v>
      </c>
    </row>
    <row r="3332" spans="2:2" x14ac:dyDescent="0.3">
      <c r="B3332">
        <v>75.5</v>
      </c>
    </row>
    <row r="3333" spans="2:2" x14ac:dyDescent="0.3">
      <c r="B3333">
        <v>80.599999999999994</v>
      </c>
    </row>
    <row r="3334" spans="2:2" x14ac:dyDescent="0.3">
      <c r="B3334">
        <v>83.2</v>
      </c>
    </row>
    <row r="3335" spans="2:2" x14ac:dyDescent="0.3">
      <c r="B3335">
        <v>87.55</v>
      </c>
    </row>
    <row r="3336" spans="2:2" x14ac:dyDescent="0.3">
      <c r="B3336">
        <v>109.4</v>
      </c>
    </row>
    <row r="3337" spans="2:2" x14ac:dyDescent="0.3">
      <c r="B3337">
        <v>45.55</v>
      </c>
    </row>
    <row r="3338" spans="2:2" x14ac:dyDescent="0.3">
      <c r="B3338">
        <v>20.7</v>
      </c>
    </row>
    <row r="3339" spans="2:2" x14ac:dyDescent="0.3">
      <c r="B3339">
        <v>75.3</v>
      </c>
    </row>
    <row r="3340" spans="2:2" x14ac:dyDescent="0.3">
      <c r="B3340">
        <v>93.4</v>
      </c>
    </row>
    <row r="3341" spans="2:2" x14ac:dyDescent="0.3">
      <c r="B3341">
        <v>73.75</v>
      </c>
    </row>
    <row r="3342" spans="2:2" x14ac:dyDescent="0.3">
      <c r="B3342">
        <v>88.15</v>
      </c>
    </row>
    <row r="3343" spans="2:2" x14ac:dyDescent="0.3">
      <c r="B3343">
        <v>49.2</v>
      </c>
    </row>
    <row r="3344" spans="2:2" x14ac:dyDescent="0.3">
      <c r="B3344">
        <v>19.649999999999999</v>
      </c>
    </row>
    <row r="3345" spans="2:2" x14ac:dyDescent="0.3">
      <c r="B3345">
        <v>105.15</v>
      </c>
    </row>
    <row r="3346" spans="2:2" x14ac:dyDescent="0.3">
      <c r="B3346">
        <v>49</v>
      </c>
    </row>
    <row r="3347" spans="2:2" x14ac:dyDescent="0.3">
      <c r="B3347">
        <v>49.8</v>
      </c>
    </row>
    <row r="3348" spans="2:2" x14ac:dyDescent="0.3">
      <c r="B3348">
        <v>20.95</v>
      </c>
    </row>
    <row r="3349" spans="2:2" x14ac:dyDescent="0.3">
      <c r="B3349">
        <v>79.3</v>
      </c>
    </row>
    <row r="3350" spans="2:2" x14ac:dyDescent="0.3">
      <c r="B3350">
        <v>19.5</v>
      </c>
    </row>
    <row r="3351" spans="2:2" x14ac:dyDescent="0.3">
      <c r="B3351">
        <v>44.15</v>
      </c>
    </row>
    <row r="3352" spans="2:2" x14ac:dyDescent="0.3">
      <c r="B3352">
        <v>105.5</v>
      </c>
    </row>
    <row r="3353" spans="2:2" x14ac:dyDescent="0.3">
      <c r="B3353">
        <v>92.7</v>
      </c>
    </row>
    <row r="3354" spans="2:2" x14ac:dyDescent="0.3">
      <c r="B3354">
        <v>26.25</v>
      </c>
    </row>
    <row r="3355" spans="2:2" x14ac:dyDescent="0.3">
      <c r="B3355">
        <v>96.95</v>
      </c>
    </row>
    <row r="3356" spans="2:2" x14ac:dyDescent="0.3">
      <c r="B3356">
        <v>20.45</v>
      </c>
    </row>
    <row r="3357" spans="2:2" x14ac:dyDescent="0.3">
      <c r="B3357">
        <v>115.8</v>
      </c>
    </row>
    <row r="3358" spans="2:2" x14ac:dyDescent="0.3">
      <c r="B3358">
        <v>108.2</v>
      </c>
    </row>
    <row r="3359" spans="2:2" x14ac:dyDescent="0.3">
      <c r="B3359">
        <v>20.2</v>
      </c>
    </row>
    <row r="3360" spans="2:2" x14ac:dyDescent="0.3">
      <c r="B3360">
        <v>54.9</v>
      </c>
    </row>
    <row r="3361" spans="2:2" x14ac:dyDescent="0.3">
      <c r="B3361">
        <v>20.149999999999999</v>
      </c>
    </row>
    <row r="3362" spans="2:2" x14ac:dyDescent="0.3">
      <c r="B3362">
        <v>90.35</v>
      </c>
    </row>
    <row r="3363" spans="2:2" x14ac:dyDescent="0.3">
      <c r="B3363">
        <v>55.75</v>
      </c>
    </row>
    <row r="3364" spans="2:2" x14ac:dyDescent="0.3">
      <c r="B3364">
        <v>114.6</v>
      </c>
    </row>
    <row r="3365" spans="2:2" x14ac:dyDescent="0.3">
      <c r="B3365">
        <v>66.8</v>
      </c>
    </row>
    <row r="3366" spans="2:2" x14ac:dyDescent="0.3">
      <c r="B3366">
        <v>100.3</v>
      </c>
    </row>
    <row r="3367" spans="2:2" x14ac:dyDescent="0.3">
      <c r="B3367">
        <v>105.35</v>
      </c>
    </row>
    <row r="3368" spans="2:2" x14ac:dyDescent="0.3">
      <c r="B3368">
        <v>85.2</v>
      </c>
    </row>
    <row r="3369" spans="2:2" x14ac:dyDescent="0.3">
      <c r="B3369">
        <v>18.95</v>
      </c>
    </row>
    <row r="3370" spans="2:2" x14ac:dyDescent="0.3">
      <c r="B3370">
        <v>69.8</v>
      </c>
    </row>
    <row r="3371" spans="2:2" x14ac:dyDescent="0.3">
      <c r="B3371">
        <v>106.15</v>
      </c>
    </row>
    <row r="3372" spans="2:2" x14ac:dyDescent="0.3">
      <c r="B3372">
        <v>20.55</v>
      </c>
    </row>
    <row r="3373" spans="2:2" x14ac:dyDescent="0.3">
      <c r="B3373">
        <v>105.75</v>
      </c>
    </row>
    <row r="3374" spans="2:2" x14ac:dyDescent="0.3">
      <c r="B3374">
        <v>25.25</v>
      </c>
    </row>
    <row r="3375" spans="2:2" x14ac:dyDescent="0.3">
      <c r="B3375">
        <v>19.75</v>
      </c>
    </row>
    <row r="3376" spans="2:2" x14ac:dyDescent="0.3">
      <c r="B3376">
        <v>104.85</v>
      </c>
    </row>
    <row r="3377" spans="2:2" x14ac:dyDescent="0.3">
      <c r="B3377">
        <v>60.95</v>
      </c>
    </row>
    <row r="3378" spans="2:2" x14ac:dyDescent="0.3">
      <c r="B3378">
        <v>81.150000000000006</v>
      </c>
    </row>
    <row r="3379" spans="2:2" x14ac:dyDescent="0.3">
      <c r="B3379">
        <v>19.100000000000001</v>
      </c>
    </row>
    <row r="3380" spans="2:2" x14ac:dyDescent="0.3">
      <c r="B3380">
        <v>20.8</v>
      </c>
    </row>
    <row r="3381" spans="2:2" x14ac:dyDescent="0.3">
      <c r="B3381">
        <v>90.15</v>
      </c>
    </row>
    <row r="3382" spans="2:2" x14ac:dyDescent="0.3">
      <c r="B3382">
        <v>90.1</v>
      </c>
    </row>
    <row r="3383" spans="2:2" x14ac:dyDescent="0.3">
      <c r="B3383">
        <v>74.099999999999994</v>
      </c>
    </row>
    <row r="3384" spans="2:2" x14ac:dyDescent="0.3">
      <c r="B3384">
        <v>118.75</v>
      </c>
    </row>
    <row r="3385" spans="2:2" x14ac:dyDescent="0.3">
      <c r="B3385">
        <v>85.9</v>
      </c>
    </row>
    <row r="3386" spans="2:2" x14ac:dyDescent="0.3">
      <c r="B3386">
        <v>95</v>
      </c>
    </row>
    <row r="3387" spans="2:2" x14ac:dyDescent="0.3">
      <c r="B3387">
        <v>20.149999999999999</v>
      </c>
    </row>
    <row r="3388" spans="2:2" x14ac:dyDescent="0.3">
      <c r="B3388">
        <v>101.3</v>
      </c>
    </row>
    <row r="3389" spans="2:2" x14ac:dyDescent="0.3">
      <c r="B3389">
        <v>21.2</v>
      </c>
    </row>
    <row r="3390" spans="2:2" x14ac:dyDescent="0.3">
      <c r="B3390">
        <v>24.2</v>
      </c>
    </row>
    <row r="3391" spans="2:2" x14ac:dyDescent="0.3">
      <c r="B3391">
        <v>20.3</v>
      </c>
    </row>
    <row r="3392" spans="2:2" x14ac:dyDescent="0.3">
      <c r="B3392">
        <v>85.3</v>
      </c>
    </row>
    <row r="3393" spans="2:2" x14ac:dyDescent="0.3">
      <c r="B3393">
        <v>89.6</v>
      </c>
    </row>
    <row r="3394" spans="2:2" x14ac:dyDescent="0.3">
      <c r="B3394">
        <v>56.25</v>
      </c>
    </row>
    <row r="3395" spans="2:2" x14ac:dyDescent="0.3">
      <c r="B3395">
        <v>50.95</v>
      </c>
    </row>
    <row r="3396" spans="2:2" x14ac:dyDescent="0.3">
      <c r="B3396">
        <v>115.85</v>
      </c>
    </row>
    <row r="3397" spans="2:2" x14ac:dyDescent="0.3">
      <c r="B3397">
        <v>103.65</v>
      </c>
    </row>
    <row r="3398" spans="2:2" x14ac:dyDescent="0.3">
      <c r="B3398">
        <v>26.1</v>
      </c>
    </row>
    <row r="3399" spans="2:2" x14ac:dyDescent="0.3">
      <c r="B3399">
        <v>35.1</v>
      </c>
    </row>
    <row r="3400" spans="2:2" x14ac:dyDescent="0.3">
      <c r="B3400">
        <v>99.1</v>
      </c>
    </row>
    <row r="3401" spans="2:2" x14ac:dyDescent="0.3">
      <c r="B3401">
        <v>67.25</v>
      </c>
    </row>
    <row r="3402" spans="2:2" x14ac:dyDescent="0.3">
      <c r="B3402">
        <v>25</v>
      </c>
    </row>
    <row r="3403" spans="2:2" x14ac:dyDescent="0.3">
      <c r="B3403">
        <v>59.55</v>
      </c>
    </row>
    <row r="3404" spans="2:2" x14ac:dyDescent="0.3">
      <c r="B3404">
        <v>77.8</v>
      </c>
    </row>
    <row r="3405" spans="2:2" x14ac:dyDescent="0.3">
      <c r="B3405">
        <v>55.1</v>
      </c>
    </row>
    <row r="3406" spans="2:2" x14ac:dyDescent="0.3">
      <c r="B3406">
        <v>24.15</v>
      </c>
    </row>
    <row r="3407" spans="2:2" x14ac:dyDescent="0.3">
      <c r="B3407">
        <v>45.25</v>
      </c>
    </row>
    <row r="3408" spans="2:2" x14ac:dyDescent="0.3">
      <c r="B3408">
        <v>20.25</v>
      </c>
    </row>
    <row r="3409" spans="2:2" x14ac:dyDescent="0.3">
      <c r="B3409">
        <v>64.75</v>
      </c>
    </row>
    <row r="3410" spans="2:2" x14ac:dyDescent="0.3">
      <c r="B3410">
        <v>54.6</v>
      </c>
    </row>
    <row r="3411" spans="2:2" x14ac:dyDescent="0.3">
      <c r="B3411">
        <v>20.7</v>
      </c>
    </row>
    <row r="3412" spans="2:2" x14ac:dyDescent="0.3">
      <c r="B3412">
        <v>94.75</v>
      </c>
    </row>
    <row r="3413" spans="2:2" x14ac:dyDescent="0.3">
      <c r="B3413">
        <v>115.8</v>
      </c>
    </row>
    <row r="3414" spans="2:2" x14ac:dyDescent="0.3">
      <c r="B3414">
        <v>49.45</v>
      </c>
    </row>
    <row r="3415" spans="2:2" x14ac:dyDescent="0.3">
      <c r="B3415">
        <v>83.8</v>
      </c>
    </row>
    <row r="3416" spans="2:2" x14ac:dyDescent="0.3">
      <c r="B3416">
        <v>95.35</v>
      </c>
    </row>
    <row r="3417" spans="2:2" x14ac:dyDescent="0.3">
      <c r="B3417">
        <v>74.05</v>
      </c>
    </row>
    <row r="3418" spans="2:2" x14ac:dyDescent="0.3">
      <c r="B3418">
        <v>89.6</v>
      </c>
    </row>
    <row r="3419" spans="2:2" x14ac:dyDescent="0.3">
      <c r="B3419">
        <v>116.6</v>
      </c>
    </row>
    <row r="3420" spans="2:2" x14ac:dyDescent="0.3">
      <c r="B3420">
        <v>54.2</v>
      </c>
    </row>
    <row r="3421" spans="2:2" x14ac:dyDescent="0.3">
      <c r="B3421">
        <v>19.3</v>
      </c>
    </row>
    <row r="3422" spans="2:2" x14ac:dyDescent="0.3">
      <c r="B3422">
        <v>65.05</v>
      </c>
    </row>
    <row r="3423" spans="2:2" x14ac:dyDescent="0.3">
      <c r="B3423">
        <v>24.05</v>
      </c>
    </row>
    <row r="3424" spans="2:2" x14ac:dyDescent="0.3">
      <c r="B3424">
        <v>18.75</v>
      </c>
    </row>
    <row r="3425" spans="2:2" x14ac:dyDescent="0.3">
      <c r="B3425">
        <v>20.149999999999999</v>
      </c>
    </row>
    <row r="3426" spans="2:2" x14ac:dyDescent="0.3">
      <c r="B3426">
        <v>20</v>
      </c>
    </row>
    <row r="3427" spans="2:2" x14ac:dyDescent="0.3">
      <c r="B3427">
        <v>71</v>
      </c>
    </row>
    <row r="3428" spans="2:2" x14ac:dyDescent="0.3">
      <c r="B3428">
        <v>93.6</v>
      </c>
    </row>
    <row r="3429" spans="2:2" x14ac:dyDescent="0.3">
      <c r="B3429">
        <v>24.4</v>
      </c>
    </row>
    <row r="3430" spans="2:2" x14ac:dyDescent="0.3">
      <c r="B3430">
        <v>65.25</v>
      </c>
    </row>
    <row r="3431" spans="2:2" x14ac:dyDescent="0.3">
      <c r="B3431">
        <v>50.55</v>
      </c>
    </row>
    <row r="3432" spans="2:2" x14ac:dyDescent="0.3">
      <c r="B3432">
        <v>70.7</v>
      </c>
    </row>
    <row r="3433" spans="2:2" x14ac:dyDescent="0.3">
      <c r="B3433">
        <v>45.25</v>
      </c>
    </row>
    <row r="3434" spans="2:2" x14ac:dyDescent="0.3">
      <c r="B3434">
        <v>70.3</v>
      </c>
    </row>
    <row r="3435" spans="2:2" x14ac:dyDescent="0.3">
      <c r="B3435">
        <v>108.95</v>
      </c>
    </row>
    <row r="3436" spans="2:2" x14ac:dyDescent="0.3">
      <c r="B3436">
        <v>26.45</v>
      </c>
    </row>
    <row r="3437" spans="2:2" x14ac:dyDescent="0.3">
      <c r="B3437">
        <v>19.649999999999999</v>
      </c>
    </row>
    <row r="3438" spans="2:2" x14ac:dyDescent="0.3">
      <c r="B3438">
        <v>19.05</v>
      </c>
    </row>
    <row r="3439" spans="2:2" x14ac:dyDescent="0.3">
      <c r="B3439">
        <v>74.75</v>
      </c>
    </row>
    <row r="3440" spans="2:2" x14ac:dyDescent="0.3">
      <c r="B3440">
        <v>75.8</v>
      </c>
    </row>
    <row r="3441" spans="2:2" x14ac:dyDescent="0.3">
      <c r="B3441">
        <v>25.1</v>
      </c>
    </row>
    <row r="3442" spans="2:2" x14ac:dyDescent="0.3">
      <c r="B3442">
        <v>44.45</v>
      </c>
    </row>
    <row r="3443" spans="2:2" x14ac:dyDescent="0.3">
      <c r="B3443">
        <v>104.3</v>
      </c>
    </row>
    <row r="3444" spans="2:2" x14ac:dyDescent="0.3">
      <c r="B3444">
        <v>89</v>
      </c>
    </row>
    <row r="3445" spans="2:2" x14ac:dyDescent="0.3">
      <c r="B3445">
        <v>20.149999999999999</v>
      </c>
    </row>
    <row r="3446" spans="2:2" x14ac:dyDescent="0.3">
      <c r="B3446">
        <v>36.15</v>
      </c>
    </row>
    <row r="3447" spans="2:2" x14ac:dyDescent="0.3">
      <c r="B3447">
        <v>19.2</v>
      </c>
    </row>
    <row r="3448" spans="2:2" x14ac:dyDescent="0.3">
      <c r="B3448">
        <v>19.25</v>
      </c>
    </row>
    <row r="3449" spans="2:2" x14ac:dyDescent="0.3">
      <c r="B3449">
        <v>61.2</v>
      </c>
    </row>
    <row r="3450" spans="2:2" x14ac:dyDescent="0.3">
      <c r="B3450">
        <v>20.45</v>
      </c>
    </row>
    <row r="3451" spans="2:2" x14ac:dyDescent="0.3">
      <c r="B3451">
        <v>35.049999999999997</v>
      </c>
    </row>
    <row r="3452" spans="2:2" x14ac:dyDescent="0.3">
      <c r="B3452">
        <v>44</v>
      </c>
    </row>
    <row r="3453" spans="2:2" x14ac:dyDescent="0.3">
      <c r="B3453">
        <v>50.35</v>
      </c>
    </row>
    <row r="3454" spans="2:2" x14ac:dyDescent="0.3">
      <c r="B3454">
        <v>20</v>
      </c>
    </row>
    <row r="3455" spans="2:2" x14ac:dyDescent="0.3">
      <c r="B3455">
        <v>86.4</v>
      </c>
    </row>
    <row r="3456" spans="2:2" x14ac:dyDescent="0.3">
      <c r="B3456">
        <v>58.4</v>
      </c>
    </row>
    <row r="3457" spans="2:2" x14ac:dyDescent="0.3">
      <c r="B3457">
        <v>94.1</v>
      </c>
    </row>
    <row r="3458" spans="2:2" x14ac:dyDescent="0.3">
      <c r="B3458">
        <v>108.9</v>
      </c>
    </row>
    <row r="3459" spans="2:2" x14ac:dyDescent="0.3">
      <c r="B3459">
        <v>107.4</v>
      </c>
    </row>
    <row r="3460" spans="2:2" x14ac:dyDescent="0.3">
      <c r="B3460">
        <v>90.85</v>
      </c>
    </row>
    <row r="3461" spans="2:2" x14ac:dyDescent="0.3">
      <c r="B3461">
        <v>19.899999999999999</v>
      </c>
    </row>
    <row r="3462" spans="2:2" x14ac:dyDescent="0.3">
      <c r="B3462">
        <v>66.400000000000006</v>
      </c>
    </row>
    <row r="3463" spans="2:2" x14ac:dyDescent="0.3">
      <c r="B3463">
        <v>100.7</v>
      </c>
    </row>
    <row r="3464" spans="2:2" x14ac:dyDescent="0.3">
      <c r="B3464">
        <v>25.6</v>
      </c>
    </row>
    <row r="3465" spans="2:2" x14ac:dyDescent="0.3">
      <c r="B3465">
        <v>19.850000000000001</v>
      </c>
    </row>
    <row r="3466" spans="2:2" x14ac:dyDescent="0.3">
      <c r="B3466">
        <v>20.75</v>
      </c>
    </row>
    <row r="3467" spans="2:2" x14ac:dyDescent="0.3">
      <c r="B3467">
        <v>95.8</v>
      </c>
    </row>
    <row r="3468" spans="2:2" x14ac:dyDescent="0.3">
      <c r="B3468">
        <v>94.65</v>
      </c>
    </row>
    <row r="3469" spans="2:2" x14ac:dyDescent="0.3">
      <c r="B3469">
        <v>106.65</v>
      </c>
    </row>
    <row r="3470" spans="2:2" x14ac:dyDescent="0.3">
      <c r="B3470">
        <v>45.85</v>
      </c>
    </row>
    <row r="3471" spans="2:2" x14ac:dyDescent="0.3">
      <c r="B3471">
        <v>104.35</v>
      </c>
    </row>
    <row r="3472" spans="2:2" x14ac:dyDescent="0.3">
      <c r="B3472">
        <v>55.45</v>
      </c>
    </row>
    <row r="3473" spans="2:2" x14ac:dyDescent="0.3">
      <c r="B3473">
        <v>61.15</v>
      </c>
    </row>
    <row r="3474" spans="2:2" x14ac:dyDescent="0.3">
      <c r="B3474">
        <v>78.95</v>
      </c>
    </row>
    <row r="3475" spans="2:2" x14ac:dyDescent="0.3">
      <c r="B3475">
        <v>109.2</v>
      </c>
    </row>
    <row r="3476" spans="2:2" x14ac:dyDescent="0.3">
      <c r="B3476">
        <v>61.3</v>
      </c>
    </row>
    <row r="3477" spans="2:2" x14ac:dyDescent="0.3">
      <c r="B3477">
        <v>96.85</v>
      </c>
    </row>
    <row r="3478" spans="2:2" x14ac:dyDescent="0.3">
      <c r="B3478">
        <v>40.549999999999997</v>
      </c>
    </row>
    <row r="3479" spans="2:2" x14ac:dyDescent="0.3">
      <c r="B3479">
        <v>19.8</v>
      </c>
    </row>
    <row r="3480" spans="2:2" x14ac:dyDescent="0.3">
      <c r="B3480">
        <v>108.25</v>
      </c>
    </row>
    <row r="3481" spans="2:2" x14ac:dyDescent="0.3">
      <c r="B3481">
        <v>105.05</v>
      </c>
    </row>
    <row r="3482" spans="2:2" x14ac:dyDescent="0.3">
      <c r="B3482">
        <v>90.45</v>
      </c>
    </row>
    <row r="3483" spans="2:2" x14ac:dyDescent="0.3">
      <c r="B3483">
        <v>86.4</v>
      </c>
    </row>
    <row r="3484" spans="2:2" x14ac:dyDescent="0.3">
      <c r="B3484">
        <v>66.900000000000006</v>
      </c>
    </row>
    <row r="3485" spans="2:2" x14ac:dyDescent="0.3">
      <c r="B3485">
        <v>110.7</v>
      </c>
    </row>
    <row r="3486" spans="2:2" x14ac:dyDescent="0.3">
      <c r="B3486">
        <v>20</v>
      </c>
    </row>
    <row r="3487" spans="2:2" x14ac:dyDescent="0.3">
      <c r="B3487">
        <v>102.1</v>
      </c>
    </row>
    <row r="3488" spans="2:2" x14ac:dyDescent="0.3">
      <c r="B3488">
        <v>70.150000000000006</v>
      </c>
    </row>
    <row r="3489" spans="2:2" x14ac:dyDescent="0.3">
      <c r="B3489">
        <v>80.05</v>
      </c>
    </row>
    <row r="3490" spans="2:2" x14ac:dyDescent="0.3">
      <c r="B3490">
        <v>49.2</v>
      </c>
    </row>
    <row r="3491" spans="2:2" x14ac:dyDescent="0.3">
      <c r="B3491">
        <v>20.5</v>
      </c>
    </row>
    <row r="3492" spans="2:2" x14ac:dyDescent="0.3">
      <c r="B3492">
        <v>38.25</v>
      </c>
    </row>
    <row r="3493" spans="2:2" x14ac:dyDescent="0.3">
      <c r="B3493">
        <v>54.95</v>
      </c>
    </row>
    <row r="3494" spans="2:2" x14ac:dyDescent="0.3">
      <c r="B3494">
        <v>96.6</v>
      </c>
    </row>
    <row r="3495" spans="2:2" x14ac:dyDescent="0.3">
      <c r="B3495">
        <v>19.899999999999999</v>
      </c>
    </row>
    <row r="3496" spans="2:2" x14ac:dyDescent="0.3">
      <c r="B3496">
        <v>19.899999999999999</v>
      </c>
    </row>
    <row r="3497" spans="2:2" x14ac:dyDescent="0.3">
      <c r="B3497">
        <v>84.6</v>
      </c>
    </row>
    <row r="3498" spans="2:2" x14ac:dyDescent="0.3">
      <c r="B3498">
        <v>85.25</v>
      </c>
    </row>
    <row r="3499" spans="2:2" x14ac:dyDescent="0.3">
      <c r="B3499">
        <v>81.25</v>
      </c>
    </row>
    <row r="3500" spans="2:2" x14ac:dyDescent="0.3">
      <c r="B3500">
        <v>115.5</v>
      </c>
    </row>
    <row r="3501" spans="2:2" x14ac:dyDescent="0.3">
      <c r="B3501">
        <v>79</v>
      </c>
    </row>
    <row r="3502" spans="2:2" x14ac:dyDescent="0.3">
      <c r="B3502">
        <v>94.65</v>
      </c>
    </row>
    <row r="3503" spans="2:2" x14ac:dyDescent="0.3">
      <c r="B3503">
        <v>20.8</v>
      </c>
    </row>
    <row r="3504" spans="2:2" x14ac:dyDescent="0.3">
      <c r="B3504">
        <v>59.5</v>
      </c>
    </row>
    <row r="3505" spans="2:2" x14ac:dyDescent="0.3">
      <c r="B3505">
        <v>20.05</v>
      </c>
    </row>
    <row r="3506" spans="2:2" x14ac:dyDescent="0.3">
      <c r="B3506">
        <v>100.45</v>
      </c>
    </row>
    <row r="3507" spans="2:2" x14ac:dyDescent="0.3">
      <c r="B3507">
        <v>20.6</v>
      </c>
    </row>
    <row r="3508" spans="2:2" x14ac:dyDescent="0.3">
      <c r="B3508">
        <v>20.3</v>
      </c>
    </row>
    <row r="3509" spans="2:2" x14ac:dyDescent="0.3">
      <c r="B3509">
        <v>39.549999999999997</v>
      </c>
    </row>
    <row r="3510" spans="2:2" x14ac:dyDescent="0.3">
      <c r="B3510">
        <v>20.45</v>
      </c>
    </row>
    <row r="3511" spans="2:2" x14ac:dyDescent="0.3">
      <c r="B3511">
        <v>25.25</v>
      </c>
    </row>
    <row r="3512" spans="2:2" x14ac:dyDescent="0.3">
      <c r="B3512">
        <v>91.25</v>
      </c>
    </row>
    <row r="3513" spans="2:2" x14ac:dyDescent="0.3">
      <c r="B3513">
        <v>72.45</v>
      </c>
    </row>
    <row r="3514" spans="2:2" x14ac:dyDescent="0.3">
      <c r="B3514">
        <v>19.7</v>
      </c>
    </row>
    <row r="3515" spans="2:2" x14ac:dyDescent="0.3">
      <c r="B3515">
        <v>75.099999999999994</v>
      </c>
    </row>
    <row r="3516" spans="2:2" x14ac:dyDescent="0.3">
      <c r="B3516">
        <v>25</v>
      </c>
    </row>
    <row r="3517" spans="2:2" x14ac:dyDescent="0.3">
      <c r="B3517">
        <v>69.150000000000006</v>
      </c>
    </row>
    <row r="3518" spans="2:2" x14ac:dyDescent="0.3">
      <c r="B3518">
        <v>91.55</v>
      </c>
    </row>
    <row r="3519" spans="2:2" x14ac:dyDescent="0.3">
      <c r="B3519">
        <v>35.799999999999997</v>
      </c>
    </row>
    <row r="3520" spans="2:2" x14ac:dyDescent="0.3">
      <c r="B3520">
        <v>113.15</v>
      </c>
    </row>
    <row r="3521" spans="2:2" x14ac:dyDescent="0.3">
      <c r="B3521">
        <v>19.850000000000001</v>
      </c>
    </row>
    <row r="3522" spans="2:2" x14ac:dyDescent="0.3">
      <c r="B3522">
        <v>19.8</v>
      </c>
    </row>
    <row r="3523" spans="2:2" x14ac:dyDescent="0.3">
      <c r="B3523">
        <v>19.899999999999999</v>
      </c>
    </row>
    <row r="3524" spans="2:2" x14ac:dyDescent="0.3">
      <c r="B3524">
        <v>19.7</v>
      </c>
    </row>
    <row r="3525" spans="2:2" x14ac:dyDescent="0.3">
      <c r="B3525">
        <v>59.1</v>
      </c>
    </row>
    <row r="3526" spans="2:2" x14ac:dyDescent="0.3">
      <c r="B3526">
        <v>91.15</v>
      </c>
    </row>
    <row r="3527" spans="2:2" x14ac:dyDescent="0.3">
      <c r="B3527">
        <v>68.95</v>
      </c>
    </row>
    <row r="3528" spans="2:2" x14ac:dyDescent="0.3">
      <c r="B3528">
        <v>51.55</v>
      </c>
    </row>
    <row r="3529" spans="2:2" x14ac:dyDescent="0.3">
      <c r="B3529">
        <v>24.4</v>
      </c>
    </row>
    <row r="3530" spans="2:2" x14ac:dyDescent="0.3">
      <c r="B3530">
        <v>96.8</v>
      </c>
    </row>
    <row r="3531" spans="2:2" x14ac:dyDescent="0.3">
      <c r="B3531">
        <v>70.05</v>
      </c>
    </row>
    <row r="3532" spans="2:2" x14ac:dyDescent="0.3">
      <c r="B3532">
        <v>19.5</v>
      </c>
    </row>
    <row r="3533" spans="2:2" x14ac:dyDescent="0.3">
      <c r="B3533">
        <v>78.75</v>
      </c>
    </row>
    <row r="3534" spans="2:2" x14ac:dyDescent="0.3">
      <c r="B3534">
        <v>69.2</v>
      </c>
    </row>
    <row r="3535" spans="2:2" x14ac:dyDescent="0.3">
      <c r="B3535">
        <v>19.55</v>
      </c>
    </row>
    <row r="3536" spans="2:2" x14ac:dyDescent="0.3">
      <c r="B3536">
        <v>103.65</v>
      </c>
    </row>
    <row r="3537" spans="2:2" x14ac:dyDescent="0.3">
      <c r="B3537">
        <v>54.7</v>
      </c>
    </row>
    <row r="3538" spans="2:2" x14ac:dyDescent="0.3">
      <c r="B3538">
        <v>54.15</v>
      </c>
    </row>
    <row r="3539" spans="2:2" x14ac:dyDescent="0.3">
      <c r="B3539">
        <v>84.85</v>
      </c>
    </row>
    <row r="3540" spans="2:2" x14ac:dyDescent="0.3">
      <c r="B3540">
        <v>20</v>
      </c>
    </row>
    <row r="3541" spans="2:2" x14ac:dyDescent="0.3">
      <c r="B3541">
        <v>99.25</v>
      </c>
    </row>
    <row r="3542" spans="2:2" x14ac:dyDescent="0.3">
      <c r="B3542">
        <v>19.350000000000001</v>
      </c>
    </row>
    <row r="3543" spans="2:2" x14ac:dyDescent="0.3">
      <c r="B3543">
        <v>94.75</v>
      </c>
    </row>
    <row r="3544" spans="2:2" x14ac:dyDescent="0.3">
      <c r="B3544">
        <v>114.05</v>
      </c>
    </row>
    <row r="3545" spans="2:2" x14ac:dyDescent="0.3">
      <c r="B3545">
        <v>74.900000000000006</v>
      </c>
    </row>
    <row r="3546" spans="2:2" x14ac:dyDescent="0.3">
      <c r="B3546">
        <v>19.8</v>
      </c>
    </row>
    <row r="3547" spans="2:2" x14ac:dyDescent="0.3">
      <c r="B3547">
        <v>80.849999999999994</v>
      </c>
    </row>
    <row r="3548" spans="2:2" x14ac:dyDescent="0.3">
      <c r="B3548">
        <v>54.65</v>
      </c>
    </row>
    <row r="3549" spans="2:2" x14ac:dyDescent="0.3">
      <c r="B3549">
        <v>91.7</v>
      </c>
    </row>
    <row r="3550" spans="2:2" x14ac:dyDescent="0.3">
      <c r="B3550">
        <v>118.6</v>
      </c>
    </row>
    <row r="3551" spans="2:2" x14ac:dyDescent="0.3">
      <c r="B3551">
        <v>24.55</v>
      </c>
    </row>
    <row r="3552" spans="2:2" x14ac:dyDescent="0.3">
      <c r="B3552">
        <v>19.45</v>
      </c>
    </row>
    <row r="3553" spans="2:2" x14ac:dyDescent="0.3">
      <c r="B3553">
        <v>116.15</v>
      </c>
    </row>
    <row r="3554" spans="2:2" x14ac:dyDescent="0.3">
      <c r="B3554">
        <v>80.599999999999994</v>
      </c>
    </row>
    <row r="3555" spans="2:2" x14ac:dyDescent="0.3">
      <c r="B3555">
        <v>20.3</v>
      </c>
    </row>
    <row r="3556" spans="2:2" x14ac:dyDescent="0.3">
      <c r="B3556">
        <v>99.8</v>
      </c>
    </row>
    <row r="3557" spans="2:2" x14ac:dyDescent="0.3">
      <c r="B3557">
        <v>75</v>
      </c>
    </row>
    <row r="3558" spans="2:2" x14ac:dyDescent="0.3">
      <c r="B3558">
        <v>19.899999999999999</v>
      </c>
    </row>
    <row r="3559" spans="2:2" x14ac:dyDescent="0.3">
      <c r="B3559">
        <v>80.3</v>
      </c>
    </row>
    <row r="3560" spans="2:2" x14ac:dyDescent="0.3">
      <c r="B3560">
        <v>84.3</v>
      </c>
    </row>
    <row r="3561" spans="2:2" x14ac:dyDescent="0.3">
      <c r="B3561">
        <v>54.05</v>
      </c>
    </row>
    <row r="3562" spans="2:2" x14ac:dyDescent="0.3">
      <c r="B3562">
        <v>104.9</v>
      </c>
    </row>
    <row r="3563" spans="2:2" x14ac:dyDescent="0.3">
      <c r="B3563">
        <v>97.25</v>
      </c>
    </row>
    <row r="3564" spans="2:2" x14ac:dyDescent="0.3">
      <c r="B3564">
        <v>83.05</v>
      </c>
    </row>
    <row r="3565" spans="2:2" x14ac:dyDescent="0.3">
      <c r="B3565">
        <v>41.1</v>
      </c>
    </row>
    <row r="3566" spans="2:2" x14ac:dyDescent="0.3">
      <c r="B3566">
        <v>45</v>
      </c>
    </row>
    <row r="3567" spans="2:2" x14ac:dyDescent="0.3">
      <c r="B3567">
        <v>74.55</v>
      </c>
    </row>
    <row r="3568" spans="2:2" x14ac:dyDescent="0.3">
      <c r="B3568">
        <v>40.200000000000003</v>
      </c>
    </row>
    <row r="3569" spans="2:2" x14ac:dyDescent="0.3">
      <c r="B3569">
        <v>70.5</v>
      </c>
    </row>
    <row r="3570" spans="2:2" x14ac:dyDescent="0.3">
      <c r="B3570">
        <v>19.75</v>
      </c>
    </row>
    <row r="3571" spans="2:2" x14ac:dyDescent="0.3">
      <c r="B3571">
        <v>24.65</v>
      </c>
    </row>
    <row r="3572" spans="2:2" x14ac:dyDescent="0.3">
      <c r="B3572">
        <v>104.25</v>
      </c>
    </row>
    <row r="3573" spans="2:2" x14ac:dyDescent="0.3">
      <c r="B3573">
        <v>78.349999999999994</v>
      </c>
    </row>
    <row r="3574" spans="2:2" x14ac:dyDescent="0.3">
      <c r="B3574">
        <v>109.7</v>
      </c>
    </row>
    <row r="3575" spans="2:2" x14ac:dyDescent="0.3">
      <c r="B3575">
        <v>33.450000000000003</v>
      </c>
    </row>
    <row r="3576" spans="2:2" x14ac:dyDescent="0.3">
      <c r="B3576">
        <v>94.6</v>
      </c>
    </row>
    <row r="3577" spans="2:2" x14ac:dyDescent="0.3">
      <c r="B3577">
        <v>20.2</v>
      </c>
    </row>
    <row r="3578" spans="2:2" x14ac:dyDescent="0.3">
      <c r="B3578">
        <v>20.3</v>
      </c>
    </row>
    <row r="3579" spans="2:2" x14ac:dyDescent="0.3">
      <c r="B3579">
        <v>39.4</v>
      </c>
    </row>
    <row r="3580" spans="2:2" x14ac:dyDescent="0.3">
      <c r="B3580">
        <v>69.150000000000006</v>
      </c>
    </row>
    <row r="3581" spans="2:2" x14ac:dyDescent="0.3">
      <c r="B3581">
        <v>51.35</v>
      </c>
    </row>
    <row r="3582" spans="2:2" x14ac:dyDescent="0.3">
      <c r="B3582">
        <v>100.05</v>
      </c>
    </row>
    <row r="3583" spans="2:2" x14ac:dyDescent="0.3">
      <c r="B3583">
        <v>20.3</v>
      </c>
    </row>
    <row r="3584" spans="2:2" x14ac:dyDescent="0.3">
      <c r="B3584">
        <v>94.45</v>
      </c>
    </row>
    <row r="3585" spans="2:2" x14ac:dyDescent="0.3">
      <c r="B3585">
        <v>46.4</v>
      </c>
    </row>
    <row r="3586" spans="2:2" x14ac:dyDescent="0.3">
      <c r="B3586">
        <v>104.05</v>
      </c>
    </row>
    <row r="3587" spans="2:2" x14ac:dyDescent="0.3">
      <c r="B3587">
        <v>24.9</v>
      </c>
    </row>
    <row r="3588" spans="2:2" x14ac:dyDescent="0.3">
      <c r="B3588">
        <v>59.6</v>
      </c>
    </row>
    <row r="3589" spans="2:2" x14ac:dyDescent="0.3">
      <c r="B3589">
        <v>108.5</v>
      </c>
    </row>
    <row r="3590" spans="2:2" x14ac:dyDescent="0.3">
      <c r="B3590">
        <v>40.549999999999997</v>
      </c>
    </row>
    <row r="3591" spans="2:2" x14ac:dyDescent="0.3">
      <c r="B3591">
        <v>58.95</v>
      </c>
    </row>
    <row r="3592" spans="2:2" x14ac:dyDescent="0.3">
      <c r="B3592">
        <v>20.75</v>
      </c>
    </row>
    <row r="3593" spans="2:2" x14ac:dyDescent="0.3">
      <c r="B3593">
        <v>113.15</v>
      </c>
    </row>
    <row r="3594" spans="2:2" x14ac:dyDescent="0.3">
      <c r="B3594">
        <v>48.8</v>
      </c>
    </row>
    <row r="3595" spans="2:2" x14ac:dyDescent="0.3">
      <c r="B3595">
        <v>63.05</v>
      </c>
    </row>
    <row r="3596" spans="2:2" x14ac:dyDescent="0.3">
      <c r="B3596">
        <v>100.85</v>
      </c>
    </row>
    <row r="3597" spans="2:2" x14ac:dyDescent="0.3">
      <c r="B3597">
        <v>80.55</v>
      </c>
    </row>
    <row r="3598" spans="2:2" x14ac:dyDescent="0.3">
      <c r="B3598">
        <v>64.400000000000006</v>
      </c>
    </row>
    <row r="3599" spans="2:2" x14ac:dyDescent="0.3">
      <c r="B3599">
        <v>75.2</v>
      </c>
    </row>
    <row r="3600" spans="2:2" x14ac:dyDescent="0.3">
      <c r="B3600">
        <v>84.9</v>
      </c>
    </row>
    <row r="3601" spans="2:2" x14ac:dyDescent="0.3">
      <c r="B3601">
        <v>19.3</v>
      </c>
    </row>
    <row r="3602" spans="2:2" x14ac:dyDescent="0.3">
      <c r="B3602">
        <v>74.650000000000006</v>
      </c>
    </row>
    <row r="3603" spans="2:2" x14ac:dyDescent="0.3">
      <c r="B3603">
        <v>59.05</v>
      </c>
    </row>
    <row r="3604" spans="2:2" x14ac:dyDescent="0.3">
      <c r="B3604">
        <v>69.099999999999994</v>
      </c>
    </row>
    <row r="3605" spans="2:2" x14ac:dyDescent="0.3">
      <c r="B3605">
        <v>20.55</v>
      </c>
    </row>
    <row r="3606" spans="2:2" x14ac:dyDescent="0.3">
      <c r="B3606">
        <v>76.55</v>
      </c>
    </row>
    <row r="3607" spans="2:2" x14ac:dyDescent="0.3">
      <c r="B3607">
        <v>62.5</v>
      </c>
    </row>
    <row r="3608" spans="2:2" x14ac:dyDescent="0.3">
      <c r="B3608">
        <v>94.9</v>
      </c>
    </row>
    <row r="3609" spans="2:2" x14ac:dyDescent="0.3">
      <c r="B3609">
        <v>111.65</v>
      </c>
    </row>
    <row r="3610" spans="2:2" x14ac:dyDescent="0.3">
      <c r="B3610">
        <v>19.899999999999999</v>
      </c>
    </row>
    <row r="3611" spans="2:2" x14ac:dyDescent="0.3">
      <c r="B3611">
        <v>20.45</v>
      </c>
    </row>
    <row r="3612" spans="2:2" x14ac:dyDescent="0.3">
      <c r="B3612">
        <v>106.05</v>
      </c>
    </row>
    <row r="3613" spans="2:2" x14ac:dyDescent="0.3">
      <c r="B3613">
        <v>113.45</v>
      </c>
    </row>
    <row r="3614" spans="2:2" x14ac:dyDescent="0.3">
      <c r="B3614">
        <v>92.55</v>
      </c>
    </row>
    <row r="3615" spans="2:2" x14ac:dyDescent="0.3">
      <c r="B3615">
        <v>65.599999999999994</v>
      </c>
    </row>
    <row r="3616" spans="2:2" x14ac:dyDescent="0.3">
      <c r="B3616">
        <v>84.35</v>
      </c>
    </row>
    <row r="3617" spans="2:2" x14ac:dyDescent="0.3">
      <c r="B3617">
        <v>71.099999999999994</v>
      </c>
    </row>
    <row r="3618" spans="2:2" x14ac:dyDescent="0.3">
      <c r="B3618">
        <v>85.15</v>
      </c>
    </row>
    <row r="3619" spans="2:2" x14ac:dyDescent="0.3">
      <c r="B3619">
        <v>49.7</v>
      </c>
    </row>
    <row r="3620" spans="2:2" x14ac:dyDescent="0.3">
      <c r="B3620">
        <v>30.2</v>
      </c>
    </row>
    <row r="3621" spans="2:2" x14ac:dyDescent="0.3">
      <c r="B3621">
        <v>56.35</v>
      </c>
    </row>
    <row r="3622" spans="2:2" x14ac:dyDescent="0.3">
      <c r="B3622">
        <v>107.55</v>
      </c>
    </row>
    <row r="3623" spans="2:2" x14ac:dyDescent="0.3">
      <c r="B3623">
        <v>19.850000000000001</v>
      </c>
    </row>
    <row r="3624" spans="2:2" x14ac:dyDescent="0.3">
      <c r="B3624">
        <v>95.9</v>
      </c>
    </row>
    <row r="3625" spans="2:2" x14ac:dyDescent="0.3">
      <c r="B3625">
        <v>23.85</v>
      </c>
    </row>
    <row r="3626" spans="2:2" x14ac:dyDescent="0.3">
      <c r="B3626">
        <v>83.85</v>
      </c>
    </row>
    <row r="3627" spans="2:2" x14ac:dyDescent="0.3">
      <c r="B3627">
        <v>84.8</v>
      </c>
    </row>
    <row r="3628" spans="2:2" x14ac:dyDescent="0.3">
      <c r="B3628">
        <v>76.099999999999994</v>
      </c>
    </row>
    <row r="3629" spans="2:2" x14ac:dyDescent="0.3">
      <c r="B3629">
        <v>74.55</v>
      </c>
    </row>
    <row r="3630" spans="2:2" x14ac:dyDescent="0.3">
      <c r="B3630">
        <v>39.200000000000003</v>
      </c>
    </row>
    <row r="3631" spans="2:2" x14ac:dyDescent="0.3">
      <c r="B3631">
        <v>79.55</v>
      </c>
    </row>
    <row r="3632" spans="2:2" x14ac:dyDescent="0.3">
      <c r="B3632">
        <v>19.600000000000001</v>
      </c>
    </row>
    <row r="3633" spans="2:2" x14ac:dyDescent="0.3">
      <c r="B3633">
        <v>19.55</v>
      </c>
    </row>
    <row r="3634" spans="2:2" x14ac:dyDescent="0.3">
      <c r="B3634">
        <v>39.15</v>
      </c>
    </row>
    <row r="3635" spans="2:2" x14ac:dyDescent="0.3">
      <c r="B3635">
        <v>20.100000000000001</v>
      </c>
    </row>
    <row r="3636" spans="2:2" x14ac:dyDescent="0.3">
      <c r="B3636">
        <v>99.95</v>
      </c>
    </row>
    <row r="3637" spans="2:2" x14ac:dyDescent="0.3">
      <c r="B3637">
        <v>59.8</v>
      </c>
    </row>
    <row r="3638" spans="2:2" x14ac:dyDescent="0.3">
      <c r="B3638">
        <v>49.75</v>
      </c>
    </row>
    <row r="3639" spans="2:2" x14ac:dyDescent="0.3">
      <c r="B3639">
        <v>108.5</v>
      </c>
    </row>
    <row r="3640" spans="2:2" x14ac:dyDescent="0.3">
      <c r="B3640">
        <v>60.15</v>
      </c>
    </row>
    <row r="3641" spans="2:2" x14ac:dyDescent="0.3">
      <c r="B3641">
        <v>19.05</v>
      </c>
    </row>
    <row r="3642" spans="2:2" x14ac:dyDescent="0.3">
      <c r="B3642">
        <v>84</v>
      </c>
    </row>
    <row r="3643" spans="2:2" x14ac:dyDescent="0.3">
      <c r="B3643">
        <v>44.55</v>
      </c>
    </row>
    <row r="3644" spans="2:2" x14ac:dyDescent="0.3">
      <c r="B3644">
        <v>103.45</v>
      </c>
    </row>
    <row r="3645" spans="2:2" x14ac:dyDescent="0.3">
      <c r="B3645">
        <v>80.650000000000006</v>
      </c>
    </row>
    <row r="3646" spans="2:2" x14ac:dyDescent="0.3">
      <c r="B3646">
        <v>57.2</v>
      </c>
    </row>
    <row r="3647" spans="2:2" x14ac:dyDescent="0.3">
      <c r="B3647">
        <v>110.75</v>
      </c>
    </row>
    <row r="3648" spans="2:2" x14ac:dyDescent="0.3">
      <c r="B3648">
        <v>24.7</v>
      </c>
    </row>
    <row r="3649" spans="2:2" x14ac:dyDescent="0.3">
      <c r="B3649">
        <v>97.05</v>
      </c>
    </row>
    <row r="3650" spans="2:2" x14ac:dyDescent="0.3">
      <c r="B3650">
        <v>76.349999999999994</v>
      </c>
    </row>
    <row r="3651" spans="2:2" x14ac:dyDescent="0.3">
      <c r="B3651">
        <v>18.899999999999999</v>
      </c>
    </row>
    <row r="3652" spans="2:2" x14ac:dyDescent="0.3">
      <c r="B3652">
        <v>74.45</v>
      </c>
    </row>
    <row r="3653" spans="2:2" x14ac:dyDescent="0.3">
      <c r="B3653">
        <v>84.4</v>
      </c>
    </row>
    <row r="3654" spans="2:2" x14ac:dyDescent="0.3">
      <c r="B3654">
        <v>24.4</v>
      </c>
    </row>
    <row r="3655" spans="2:2" x14ac:dyDescent="0.3">
      <c r="B3655">
        <v>20.05</v>
      </c>
    </row>
    <row r="3656" spans="2:2" x14ac:dyDescent="0.3">
      <c r="B3656">
        <v>55.5</v>
      </c>
    </row>
    <row r="3657" spans="2:2" x14ac:dyDescent="0.3">
      <c r="B3657">
        <v>84.3</v>
      </c>
    </row>
    <row r="3658" spans="2:2" x14ac:dyDescent="0.3">
      <c r="B3658">
        <v>100.2</v>
      </c>
    </row>
    <row r="3659" spans="2:2" x14ac:dyDescent="0.3">
      <c r="B3659">
        <v>19.399999999999999</v>
      </c>
    </row>
    <row r="3660" spans="2:2" x14ac:dyDescent="0.3">
      <c r="B3660">
        <v>20.399999999999999</v>
      </c>
    </row>
    <row r="3661" spans="2:2" x14ac:dyDescent="0.3">
      <c r="B3661">
        <v>94.75</v>
      </c>
    </row>
    <row r="3662" spans="2:2" x14ac:dyDescent="0.3">
      <c r="B3662">
        <v>44.35</v>
      </c>
    </row>
    <row r="3663" spans="2:2" x14ac:dyDescent="0.3">
      <c r="B3663">
        <v>74.55</v>
      </c>
    </row>
    <row r="3664" spans="2:2" x14ac:dyDescent="0.3">
      <c r="B3664">
        <v>73.599999999999994</v>
      </c>
    </row>
    <row r="3665" spans="2:2" x14ac:dyDescent="0.3">
      <c r="B3665">
        <v>50.1</v>
      </c>
    </row>
    <row r="3666" spans="2:2" x14ac:dyDescent="0.3">
      <c r="B3666">
        <v>53</v>
      </c>
    </row>
    <row r="3667" spans="2:2" x14ac:dyDescent="0.3">
      <c r="B3667">
        <v>19.850000000000001</v>
      </c>
    </row>
    <row r="3668" spans="2:2" x14ac:dyDescent="0.3">
      <c r="B3668">
        <v>24.35</v>
      </c>
    </row>
    <row r="3669" spans="2:2" x14ac:dyDescent="0.3">
      <c r="B3669">
        <v>19.55</v>
      </c>
    </row>
    <row r="3670" spans="2:2" x14ac:dyDescent="0.3">
      <c r="B3670">
        <v>25.05</v>
      </c>
    </row>
    <row r="3671" spans="2:2" x14ac:dyDescent="0.3">
      <c r="B3671">
        <v>93.8</v>
      </c>
    </row>
    <row r="3672" spans="2:2" x14ac:dyDescent="0.3">
      <c r="B3672">
        <v>103.75</v>
      </c>
    </row>
    <row r="3673" spans="2:2" x14ac:dyDescent="0.3">
      <c r="B3673">
        <v>56.75</v>
      </c>
    </row>
    <row r="3674" spans="2:2" x14ac:dyDescent="0.3">
      <c r="B3674">
        <v>20.8</v>
      </c>
    </row>
    <row r="3675" spans="2:2" x14ac:dyDescent="0.3">
      <c r="B3675">
        <v>24.45</v>
      </c>
    </row>
    <row r="3676" spans="2:2" x14ac:dyDescent="0.3">
      <c r="B3676">
        <v>25.6</v>
      </c>
    </row>
    <row r="3677" spans="2:2" x14ac:dyDescent="0.3">
      <c r="B3677">
        <v>59.65</v>
      </c>
    </row>
    <row r="3678" spans="2:2" x14ac:dyDescent="0.3">
      <c r="B3678">
        <v>83.3</v>
      </c>
    </row>
    <row r="3679" spans="2:2" x14ac:dyDescent="0.3">
      <c r="B3679">
        <v>79.55</v>
      </c>
    </row>
    <row r="3680" spans="2:2" x14ac:dyDescent="0.3">
      <c r="B3680">
        <v>24.45</v>
      </c>
    </row>
    <row r="3681" spans="2:2" x14ac:dyDescent="0.3">
      <c r="B3681">
        <v>19.2</v>
      </c>
    </row>
    <row r="3682" spans="2:2" x14ac:dyDescent="0.3">
      <c r="B3682">
        <v>29.8</v>
      </c>
    </row>
    <row r="3683" spans="2:2" x14ac:dyDescent="0.3">
      <c r="B3683">
        <v>45.5</v>
      </c>
    </row>
    <row r="3684" spans="2:2" x14ac:dyDescent="0.3">
      <c r="B3684">
        <v>30.05</v>
      </c>
    </row>
    <row r="3685" spans="2:2" x14ac:dyDescent="0.3">
      <c r="B3685">
        <v>65.650000000000006</v>
      </c>
    </row>
    <row r="3686" spans="2:2" x14ac:dyDescent="0.3">
      <c r="B3686">
        <v>74.05</v>
      </c>
    </row>
    <row r="3687" spans="2:2" x14ac:dyDescent="0.3">
      <c r="B3687">
        <v>110.75</v>
      </c>
    </row>
    <row r="3688" spans="2:2" x14ac:dyDescent="0.3">
      <c r="B3688">
        <v>19.7</v>
      </c>
    </row>
    <row r="3689" spans="2:2" x14ac:dyDescent="0.3">
      <c r="B3689">
        <v>49.5</v>
      </c>
    </row>
    <row r="3690" spans="2:2" x14ac:dyDescent="0.3">
      <c r="B3690">
        <v>43.95</v>
      </c>
    </row>
    <row r="3691" spans="2:2" x14ac:dyDescent="0.3">
      <c r="B3691">
        <v>111.15</v>
      </c>
    </row>
    <row r="3692" spans="2:2" x14ac:dyDescent="0.3">
      <c r="B3692">
        <v>20.6</v>
      </c>
    </row>
    <row r="3693" spans="2:2" x14ac:dyDescent="0.3">
      <c r="B3693">
        <v>19.649999999999999</v>
      </c>
    </row>
    <row r="3694" spans="2:2" x14ac:dyDescent="0.3">
      <c r="B3694">
        <v>115.8</v>
      </c>
    </row>
    <row r="3695" spans="2:2" x14ac:dyDescent="0.3">
      <c r="B3695">
        <v>88.65</v>
      </c>
    </row>
    <row r="3696" spans="2:2" x14ac:dyDescent="0.3">
      <c r="B3696">
        <v>94.5</v>
      </c>
    </row>
    <row r="3697" spans="2:2" x14ac:dyDescent="0.3">
      <c r="B3697">
        <v>20.100000000000001</v>
      </c>
    </row>
    <row r="3698" spans="2:2" x14ac:dyDescent="0.3">
      <c r="B3698">
        <v>34.65</v>
      </c>
    </row>
    <row r="3699" spans="2:2" x14ac:dyDescent="0.3">
      <c r="B3699">
        <v>52.3</v>
      </c>
    </row>
    <row r="3700" spans="2:2" x14ac:dyDescent="0.3">
      <c r="B3700">
        <v>65</v>
      </c>
    </row>
    <row r="3701" spans="2:2" x14ac:dyDescent="0.3">
      <c r="B3701">
        <v>35.450000000000003</v>
      </c>
    </row>
    <row r="3702" spans="2:2" x14ac:dyDescent="0.3">
      <c r="B3702">
        <v>19.7</v>
      </c>
    </row>
    <row r="3703" spans="2:2" x14ac:dyDescent="0.3">
      <c r="B3703">
        <v>95.6</v>
      </c>
    </row>
    <row r="3704" spans="2:2" x14ac:dyDescent="0.3">
      <c r="B3704">
        <v>19.850000000000001</v>
      </c>
    </row>
    <row r="3705" spans="2:2" x14ac:dyDescent="0.3">
      <c r="B3705">
        <v>81.849999999999994</v>
      </c>
    </row>
    <row r="3706" spans="2:2" x14ac:dyDescent="0.3">
      <c r="B3706">
        <v>109.3</v>
      </c>
    </row>
    <row r="3707" spans="2:2" x14ac:dyDescent="0.3">
      <c r="B3707">
        <v>25.4</v>
      </c>
    </row>
    <row r="3708" spans="2:2" x14ac:dyDescent="0.3">
      <c r="B3708">
        <v>69.8</v>
      </c>
    </row>
    <row r="3709" spans="2:2" x14ac:dyDescent="0.3">
      <c r="B3709">
        <v>20</v>
      </c>
    </row>
    <row r="3710" spans="2:2" x14ac:dyDescent="0.3">
      <c r="B3710">
        <v>109.9</v>
      </c>
    </row>
    <row r="3711" spans="2:2" x14ac:dyDescent="0.3">
      <c r="B3711">
        <v>50.3</v>
      </c>
    </row>
    <row r="3712" spans="2:2" x14ac:dyDescent="0.3">
      <c r="B3712">
        <v>101.5</v>
      </c>
    </row>
    <row r="3713" spans="2:2" x14ac:dyDescent="0.3">
      <c r="B3713">
        <v>89.15</v>
      </c>
    </row>
    <row r="3714" spans="2:2" x14ac:dyDescent="0.3">
      <c r="B3714">
        <v>19.399999999999999</v>
      </c>
    </row>
    <row r="3715" spans="2:2" x14ac:dyDescent="0.3">
      <c r="B3715">
        <v>29.9</v>
      </c>
    </row>
    <row r="3716" spans="2:2" x14ac:dyDescent="0.3">
      <c r="B3716">
        <v>78.8</v>
      </c>
    </row>
    <row r="3717" spans="2:2" x14ac:dyDescent="0.3">
      <c r="B3717">
        <v>19.3</v>
      </c>
    </row>
    <row r="3718" spans="2:2" x14ac:dyDescent="0.3">
      <c r="B3718">
        <v>96.8</v>
      </c>
    </row>
    <row r="3719" spans="2:2" x14ac:dyDescent="0.3">
      <c r="B3719">
        <v>20.65</v>
      </c>
    </row>
    <row r="3720" spans="2:2" x14ac:dyDescent="0.3">
      <c r="B3720">
        <v>19.8</v>
      </c>
    </row>
    <row r="3721" spans="2:2" x14ac:dyDescent="0.3">
      <c r="B3721">
        <v>104.6</v>
      </c>
    </row>
    <row r="3722" spans="2:2" x14ac:dyDescent="0.3">
      <c r="B3722">
        <v>80.05</v>
      </c>
    </row>
    <row r="3723" spans="2:2" x14ac:dyDescent="0.3">
      <c r="B3723">
        <v>45.15</v>
      </c>
    </row>
    <row r="3724" spans="2:2" x14ac:dyDescent="0.3">
      <c r="B3724">
        <v>73.150000000000006</v>
      </c>
    </row>
    <row r="3725" spans="2:2" x14ac:dyDescent="0.3">
      <c r="B3725">
        <v>99.1</v>
      </c>
    </row>
    <row r="3726" spans="2:2" x14ac:dyDescent="0.3">
      <c r="B3726">
        <v>105.35</v>
      </c>
    </row>
    <row r="3727" spans="2:2" x14ac:dyDescent="0.3">
      <c r="B3727">
        <v>45.65</v>
      </c>
    </row>
    <row r="3728" spans="2:2" x14ac:dyDescent="0.3">
      <c r="B3728">
        <v>79.95</v>
      </c>
    </row>
    <row r="3729" spans="2:2" x14ac:dyDescent="0.3">
      <c r="B3729">
        <v>54.45</v>
      </c>
    </row>
    <row r="3730" spans="2:2" x14ac:dyDescent="0.3">
      <c r="B3730">
        <v>25.1</v>
      </c>
    </row>
    <row r="3731" spans="2:2" x14ac:dyDescent="0.3">
      <c r="B3731">
        <v>84.7</v>
      </c>
    </row>
    <row r="3732" spans="2:2" x14ac:dyDescent="0.3">
      <c r="B3732">
        <v>75.849999999999994</v>
      </c>
    </row>
    <row r="3733" spans="2:2" x14ac:dyDescent="0.3">
      <c r="B3733">
        <v>48.8</v>
      </c>
    </row>
    <row r="3734" spans="2:2" x14ac:dyDescent="0.3">
      <c r="B3734">
        <v>35.200000000000003</v>
      </c>
    </row>
    <row r="3735" spans="2:2" x14ac:dyDescent="0.3">
      <c r="B3735">
        <v>76.25</v>
      </c>
    </row>
    <row r="3736" spans="2:2" x14ac:dyDescent="0.3">
      <c r="B3736">
        <v>24.9</v>
      </c>
    </row>
    <row r="3737" spans="2:2" x14ac:dyDescent="0.3">
      <c r="B3737">
        <v>54.3</v>
      </c>
    </row>
    <row r="3738" spans="2:2" x14ac:dyDescent="0.3">
      <c r="B3738">
        <v>66.3</v>
      </c>
    </row>
    <row r="3739" spans="2:2" x14ac:dyDescent="0.3">
      <c r="B3739">
        <v>20.9</v>
      </c>
    </row>
    <row r="3740" spans="2:2" x14ac:dyDescent="0.3">
      <c r="B3740">
        <v>75.349999999999994</v>
      </c>
    </row>
    <row r="3741" spans="2:2" x14ac:dyDescent="0.3">
      <c r="B3741">
        <v>104.45</v>
      </c>
    </row>
    <row r="3742" spans="2:2" x14ac:dyDescent="0.3">
      <c r="B3742">
        <v>49.45</v>
      </c>
    </row>
    <row r="3743" spans="2:2" x14ac:dyDescent="0.3">
      <c r="B3743">
        <v>19.45</v>
      </c>
    </row>
    <row r="3744" spans="2:2" x14ac:dyDescent="0.3">
      <c r="B3744">
        <v>92.15</v>
      </c>
    </row>
    <row r="3745" spans="2:2" x14ac:dyDescent="0.3">
      <c r="B3745">
        <v>19.850000000000001</v>
      </c>
    </row>
    <row r="3746" spans="2:2" x14ac:dyDescent="0.3">
      <c r="B3746">
        <v>100.25</v>
      </c>
    </row>
    <row r="3747" spans="2:2" x14ac:dyDescent="0.3">
      <c r="B3747">
        <v>95.7</v>
      </c>
    </row>
    <row r="3748" spans="2:2" x14ac:dyDescent="0.3">
      <c r="B3748">
        <v>93.15</v>
      </c>
    </row>
    <row r="3749" spans="2:2" x14ac:dyDescent="0.3">
      <c r="B3749">
        <v>69.7</v>
      </c>
    </row>
    <row r="3750" spans="2:2" x14ac:dyDescent="0.3">
      <c r="B3750">
        <v>19.8</v>
      </c>
    </row>
    <row r="3751" spans="2:2" x14ac:dyDescent="0.3">
      <c r="B3751">
        <v>71.349999999999994</v>
      </c>
    </row>
    <row r="3752" spans="2:2" x14ac:dyDescent="0.3">
      <c r="B3752">
        <v>20.75</v>
      </c>
    </row>
    <row r="3753" spans="2:2" x14ac:dyDescent="0.3">
      <c r="B3753">
        <v>40.6</v>
      </c>
    </row>
    <row r="3754" spans="2:2" x14ac:dyDescent="0.3">
      <c r="B3754">
        <v>20.350000000000001</v>
      </c>
    </row>
    <row r="3755" spans="2:2" x14ac:dyDescent="0.3">
      <c r="B3755">
        <v>19.75</v>
      </c>
    </row>
    <row r="3756" spans="2:2" x14ac:dyDescent="0.3">
      <c r="B3756">
        <v>54.4</v>
      </c>
    </row>
    <row r="3757" spans="2:2" x14ac:dyDescent="0.3">
      <c r="B3757">
        <v>20.45</v>
      </c>
    </row>
    <row r="3758" spans="2:2" x14ac:dyDescent="0.3">
      <c r="B3758">
        <v>66.150000000000006</v>
      </c>
    </row>
    <row r="3759" spans="2:2" x14ac:dyDescent="0.3">
      <c r="B3759">
        <v>89.85</v>
      </c>
    </row>
    <row r="3760" spans="2:2" x14ac:dyDescent="0.3">
      <c r="B3760">
        <v>45.05</v>
      </c>
    </row>
    <row r="3761" spans="2:2" x14ac:dyDescent="0.3">
      <c r="B3761">
        <v>86.85</v>
      </c>
    </row>
    <row r="3762" spans="2:2" x14ac:dyDescent="0.3">
      <c r="B3762">
        <v>96.75</v>
      </c>
    </row>
    <row r="3763" spans="2:2" x14ac:dyDescent="0.3">
      <c r="B3763">
        <v>106.65</v>
      </c>
    </row>
    <row r="3764" spans="2:2" x14ac:dyDescent="0.3">
      <c r="B3764">
        <v>110.15</v>
      </c>
    </row>
    <row r="3765" spans="2:2" x14ac:dyDescent="0.3">
      <c r="B3765">
        <v>82.85</v>
      </c>
    </row>
    <row r="3766" spans="2:2" x14ac:dyDescent="0.3">
      <c r="B3766">
        <v>20.100000000000001</v>
      </c>
    </row>
    <row r="3767" spans="2:2" x14ac:dyDescent="0.3">
      <c r="B3767">
        <v>59.45</v>
      </c>
    </row>
    <row r="3768" spans="2:2" x14ac:dyDescent="0.3">
      <c r="B3768">
        <v>58.6</v>
      </c>
    </row>
    <row r="3769" spans="2:2" x14ac:dyDescent="0.3">
      <c r="B3769">
        <v>49.7</v>
      </c>
    </row>
    <row r="3770" spans="2:2" x14ac:dyDescent="0.3">
      <c r="B3770">
        <v>65.849999999999994</v>
      </c>
    </row>
    <row r="3771" spans="2:2" x14ac:dyDescent="0.3">
      <c r="B3771">
        <v>73.5</v>
      </c>
    </row>
    <row r="3772" spans="2:2" x14ac:dyDescent="0.3">
      <c r="B3772">
        <v>113.65</v>
      </c>
    </row>
    <row r="3773" spans="2:2" x14ac:dyDescent="0.3">
      <c r="B3773">
        <v>83.4</v>
      </c>
    </row>
    <row r="3774" spans="2:2" x14ac:dyDescent="0.3">
      <c r="B3774">
        <v>65.650000000000006</v>
      </c>
    </row>
    <row r="3775" spans="2:2" x14ac:dyDescent="0.3">
      <c r="B3775">
        <v>61.35</v>
      </c>
    </row>
    <row r="3776" spans="2:2" x14ac:dyDescent="0.3">
      <c r="B3776">
        <v>85.9</v>
      </c>
    </row>
    <row r="3777" spans="2:2" x14ac:dyDescent="0.3">
      <c r="B3777">
        <v>75.650000000000006</v>
      </c>
    </row>
    <row r="3778" spans="2:2" x14ac:dyDescent="0.3">
      <c r="B3778">
        <v>70.900000000000006</v>
      </c>
    </row>
    <row r="3779" spans="2:2" x14ac:dyDescent="0.3">
      <c r="B3779">
        <v>49.85</v>
      </c>
    </row>
    <row r="3780" spans="2:2" x14ac:dyDescent="0.3">
      <c r="B3780">
        <v>20.100000000000001</v>
      </c>
    </row>
    <row r="3781" spans="2:2" x14ac:dyDescent="0.3">
      <c r="B3781">
        <v>103.05</v>
      </c>
    </row>
    <row r="3782" spans="2:2" x14ac:dyDescent="0.3">
      <c r="B3782">
        <v>99.7</v>
      </c>
    </row>
    <row r="3783" spans="2:2" x14ac:dyDescent="0.3">
      <c r="B3783">
        <v>81.900000000000006</v>
      </c>
    </row>
    <row r="3784" spans="2:2" x14ac:dyDescent="0.3">
      <c r="B3784">
        <v>66.2</v>
      </c>
    </row>
    <row r="3785" spans="2:2" x14ac:dyDescent="0.3">
      <c r="B3785">
        <v>19.75</v>
      </c>
    </row>
    <row r="3786" spans="2:2" x14ac:dyDescent="0.3">
      <c r="B3786">
        <v>72.599999999999994</v>
      </c>
    </row>
    <row r="3787" spans="2:2" x14ac:dyDescent="0.3">
      <c r="B3787">
        <v>116.5</v>
      </c>
    </row>
    <row r="3788" spans="2:2" x14ac:dyDescent="0.3">
      <c r="B3788">
        <v>106.8</v>
      </c>
    </row>
    <row r="3789" spans="2:2" x14ac:dyDescent="0.3">
      <c r="B3789">
        <v>24.95</v>
      </c>
    </row>
    <row r="3790" spans="2:2" x14ac:dyDescent="0.3">
      <c r="B3790">
        <v>89.25</v>
      </c>
    </row>
    <row r="3791" spans="2:2" x14ac:dyDescent="0.3">
      <c r="B3791">
        <v>19.25</v>
      </c>
    </row>
    <row r="3792" spans="2:2" x14ac:dyDescent="0.3">
      <c r="B3792">
        <v>104.55</v>
      </c>
    </row>
    <row r="3793" spans="2:2" x14ac:dyDescent="0.3">
      <c r="B3793">
        <v>87.2</v>
      </c>
    </row>
    <row r="3794" spans="2:2" x14ac:dyDescent="0.3">
      <c r="B3794">
        <v>30.75</v>
      </c>
    </row>
    <row r="3795" spans="2:2" x14ac:dyDescent="0.3">
      <c r="B3795">
        <v>25.7</v>
      </c>
    </row>
    <row r="3796" spans="2:2" x14ac:dyDescent="0.3">
      <c r="B3796">
        <v>86.2</v>
      </c>
    </row>
    <row r="3797" spans="2:2" x14ac:dyDescent="0.3">
      <c r="B3797">
        <v>30.1</v>
      </c>
    </row>
    <row r="3798" spans="2:2" x14ac:dyDescent="0.3">
      <c r="B3798">
        <v>99.35</v>
      </c>
    </row>
    <row r="3799" spans="2:2" x14ac:dyDescent="0.3">
      <c r="B3799">
        <v>19.2</v>
      </c>
    </row>
    <row r="3800" spans="2:2" x14ac:dyDescent="0.3">
      <c r="B3800">
        <v>20.100000000000001</v>
      </c>
    </row>
    <row r="3801" spans="2:2" x14ac:dyDescent="0.3">
      <c r="B3801">
        <v>20.350000000000001</v>
      </c>
    </row>
    <row r="3802" spans="2:2" x14ac:dyDescent="0.3">
      <c r="B3802">
        <v>25.65</v>
      </c>
    </row>
    <row r="3803" spans="2:2" x14ac:dyDescent="0.3">
      <c r="B3803">
        <v>94.55</v>
      </c>
    </row>
    <row r="3804" spans="2:2" x14ac:dyDescent="0.3">
      <c r="B3804">
        <v>94.4</v>
      </c>
    </row>
    <row r="3805" spans="2:2" x14ac:dyDescent="0.3">
      <c r="B3805">
        <v>56.1</v>
      </c>
    </row>
    <row r="3806" spans="2:2" x14ac:dyDescent="0.3">
      <c r="B3806">
        <v>68.25</v>
      </c>
    </row>
    <row r="3807" spans="2:2" x14ac:dyDescent="0.3">
      <c r="B3807">
        <v>24.75</v>
      </c>
    </row>
    <row r="3808" spans="2:2" x14ac:dyDescent="0.3">
      <c r="B3808">
        <v>76.25</v>
      </c>
    </row>
    <row r="3809" spans="2:2" x14ac:dyDescent="0.3">
      <c r="B3809">
        <v>74.349999999999994</v>
      </c>
    </row>
    <row r="3810" spans="2:2" x14ac:dyDescent="0.3">
      <c r="B3810">
        <v>54.15</v>
      </c>
    </row>
    <row r="3811" spans="2:2" x14ac:dyDescent="0.3">
      <c r="B3811">
        <v>19.45</v>
      </c>
    </row>
    <row r="3812" spans="2:2" x14ac:dyDescent="0.3">
      <c r="B3812">
        <v>34.950000000000003</v>
      </c>
    </row>
    <row r="3813" spans="2:2" x14ac:dyDescent="0.3">
      <c r="B3813">
        <v>53.65</v>
      </c>
    </row>
    <row r="3814" spans="2:2" x14ac:dyDescent="0.3">
      <c r="B3814">
        <v>104</v>
      </c>
    </row>
    <row r="3815" spans="2:2" x14ac:dyDescent="0.3">
      <c r="B3815">
        <v>70.349999999999994</v>
      </c>
    </row>
    <row r="3816" spans="2:2" x14ac:dyDescent="0.3">
      <c r="B3816">
        <v>64.849999999999994</v>
      </c>
    </row>
    <row r="3817" spans="2:2" x14ac:dyDescent="0.3">
      <c r="B3817">
        <v>19.649999999999999</v>
      </c>
    </row>
    <row r="3818" spans="2:2" x14ac:dyDescent="0.3">
      <c r="B3818">
        <v>45.9</v>
      </c>
    </row>
    <row r="3819" spans="2:2" x14ac:dyDescent="0.3">
      <c r="B3819">
        <v>20</v>
      </c>
    </row>
    <row r="3820" spans="2:2" x14ac:dyDescent="0.3">
      <c r="B3820">
        <v>44.8</v>
      </c>
    </row>
    <row r="3821" spans="2:2" x14ac:dyDescent="0.3">
      <c r="B3821">
        <v>20.350000000000001</v>
      </c>
    </row>
    <row r="3822" spans="2:2" x14ac:dyDescent="0.3">
      <c r="B3822">
        <v>45.8</v>
      </c>
    </row>
    <row r="3823" spans="2:2" x14ac:dyDescent="0.3">
      <c r="B3823">
        <v>108.95</v>
      </c>
    </row>
    <row r="3824" spans="2:2" x14ac:dyDescent="0.3">
      <c r="B3824">
        <v>64.349999999999994</v>
      </c>
    </row>
    <row r="3825" spans="2:2" x14ac:dyDescent="0.3">
      <c r="B3825">
        <v>90.8</v>
      </c>
    </row>
    <row r="3826" spans="2:2" x14ac:dyDescent="0.3">
      <c r="B3826">
        <v>24.95</v>
      </c>
    </row>
    <row r="3827" spans="2:2" x14ac:dyDescent="0.3">
      <c r="B3827">
        <v>84.7</v>
      </c>
    </row>
    <row r="3828" spans="2:2" x14ac:dyDescent="0.3">
      <c r="B3828">
        <v>70.8</v>
      </c>
    </row>
    <row r="3829" spans="2:2" x14ac:dyDescent="0.3">
      <c r="B3829">
        <v>104.4</v>
      </c>
    </row>
    <row r="3830" spans="2:2" x14ac:dyDescent="0.3">
      <c r="B3830">
        <v>101.5</v>
      </c>
    </row>
    <row r="3831" spans="2:2" x14ac:dyDescent="0.3">
      <c r="B3831">
        <v>54.3</v>
      </c>
    </row>
    <row r="3832" spans="2:2" x14ac:dyDescent="0.3">
      <c r="B3832">
        <v>103.95</v>
      </c>
    </row>
    <row r="3833" spans="2:2" x14ac:dyDescent="0.3">
      <c r="B3833">
        <v>91.1</v>
      </c>
    </row>
    <row r="3834" spans="2:2" x14ac:dyDescent="0.3">
      <c r="B3834">
        <v>19.95</v>
      </c>
    </row>
    <row r="3835" spans="2:2" x14ac:dyDescent="0.3">
      <c r="B3835">
        <v>26.45</v>
      </c>
    </row>
    <row r="3836" spans="2:2" x14ac:dyDescent="0.3">
      <c r="B3836">
        <v>75.099999999999994</v>
      </c>
    </row>
    <row r="3837" spans="2:2" x14ac:dyDescent="0.3">
      <c r="B3837">
        <v>108.1</v>
      </c>
    </row>
    <row r="3838" spans="2:2" x14ac:dyDescent="0.3">
      <c r="B3838">
        <v>110.15</v>
      </c>
    </row>
    <row r="3839" spans="2:2" x14ac:dyDescent="0.3">
      <c r="B3839">
        <v>111.5</v>
      </c>
    </row>
    <row r="3840" spans="2:2" x14ac:dyDescent="0.3">
      <c r="B3840">
        <v>106.5</v>
      </c>
    </row>
    <row r="3841" spans="2:2" x14ac:dyDescent="0.3">
      <c r="B3841">
        <v>19.899999999999999</v>
      </c>
    </row>
    <row r="3842" spans="2:2" x14ac:dyDescent="0.3">
      <c r="B3842">
        <v>111.1</v>
      </c>
    </row>
    <row r="3843" spans="2:2" x14ac:dyDescent="0.3">
      <c r="B3843">
        <v>70.7</v>
      </c>
    </row>
    <row r="3844" spans="2:2" x14ac:dyDescent="0.3">
      <c r="B3844">
        <v>24.85</v>
      </c>
    </row>
    <row r="3845" spans="2:2" x14ac:dyDescent="0.3">
      <c r="B3845">
        <v>91.2</v>
      </c>
    </row>
    <row r="3846" spans="2:2" x14ac:dyDescent="0.3">
      <c r="B3846">
        <v>65.599999999999994</v>
      </c>
    </row>
    <row r="3847" spans="2:2" x14ac:dyDescent="0.3">
      <c r="B3847">
        <v>59.45</v>
      </c>
    </row>
    <row r="3848" spans="2:2" x14ac:dyDescent="0.3">
      <c r="B3848">
        <v>109.95</v>
      </c>
    </row>
    <row r="3849" spans="2:2" x14ac:dyDescent="0.3">
      <c r="B3849">
        <v>38.5</v>
      </c>
    </row>
    <row r="3850" spans="2:2" x14ac:dyDescent="0.3">
      <c r="B3850">
        <v>92.55</v>
      </c>
    </row>
    <row r="3851" spans="2:2" x14ac:dyDescent="0.3">
      <c r="B3851">
        <v>24.5</v>
      </c>
    </row>
    <row r="3852" spans="2:2" x14ac:dyDescent="0.3">
      <c r="B3852">
        <v>19.7</v>
      </c>
    </row>
    <row r="3853" spans="2:2" x14ac:dyDescent="0.3">
      <c r="B3853">
        <v>20.6</v>
      </c>
    </row>
    <row r="3854" spans="2:2" x14ac:dyDescent="0.3">
      <c r="B3854">
        <v>58</v>
      </c>
    </row>
    <row r="3855" spans="2:2" x14ac:dyDescent="0.3">
      <c r="B3855">
        <v>107.45</v>
      </c>
    </row>
    <row r="3856" spans="2:2" x14ac:dyDescent="0.3">
      <c r="B3856">
        <v>65.5</v>
      </c>
    </row>
    <row r="3857" spans="2:2" x14ac:dyDescent="0.3">
      <c r="B3857">
        <v>25.45</v>
      </c>
    </row>
    <row r="3858" spans="2:2" x14ac:dyDescent="0.3">
      <c r="B3858">
        <v>100.15</v>
      </c>
    </row>
    <row r="3859" spans="2:2" x14ac:dyDescent="0.3">
      <c r="B3859">
        <v>104.45</v>
      </c>
    </row>
    <row r="3860" spans="2:2" x14ac:dyDescent="0.3">
      <c r="B3860">
        <v>21.15</v>
      </c>
    </row>
    <row r="3861" spans="2:2" x14ac:dyDescent="0.3">
      <c r="B3861">
        <v>96.2</v>
      </c>
    </row>
    <row r="3862" spans="2:2" x14ac:dyDescent="0.3">
      <c r="B3862">
        <v>44.4</v>
      </c>
    </row>
    <row r="3863" spans="2:2" x14ac:dyDescent="0.3">
      <c r="B3863">
        <v>94.35</v>
      </c>
    </row>
    <row r="3864" spans="2:2" x14ac:dyDescent="0.3">
      <c r="B3864">
        <v>20.3</v>
      </c>
    </row>
    <row r="3865" spans="2:2" x14ac:dyDescent="0.3">
      <c r="B3865">
        <v>105.75</v>
      </c>
    </row>
    <row r="3866" spans="2:2" x14ac:dyDescent="0.3">
      <c r="B3866">
        <v>81.150000000000006</v>
      </c>
    </row>
    <row r="3867" spans="2:2" x14ac:dyDescent="0.3">
      <c r="B3867">
        <v>89.55</v>
      </c>
    </row>
    <row r="3868" spans="2:2" x14ac:dyDescent="0.3">
      <c r="B3868">
        <v>54.75</v>
      </c>
    </row>
    <row r="3869" spans="2:2" x14ac:dyDescent="0.3">
      <c r="B3869">
        <v>53.75</v>
      </c>
    </row>
    <row r="3870" spans="2:2" x14ac:dyDescent="0.3">
      <c r="B3870">
        <v>105.75</v>
      </c>
    </row>
    <row r="3871" spans="2:2" x14ac:dyDescent="0.3">
      <c r="B3871">
        <v>105.85</v>
      </c>
    </row>
    <row r="3872" spans="2:2" x14ac:dyDescent="0.3">
      <c r="B3872">
        <v>64.2</v>
      </c>
    </row>
    <row r="3873" spans="2:2" x14ac:dyDescent="0.3">
      <c r="B3873">
        <v>87.7</v>
      </c>
    </row>
    <row r="3874" spans="2:2" x14ac:dyDescent="0.3">
      <c r="B3874">
        <v>89.3</v>
      </c>
    </row>
    <row r="3875" spans="2:2" x14ac:dyDescent="0.3">
      <c r="B3875">
        <v>20.149999999999999</v>
      </c>
    </row>
    <row r="3876" spans="2:2" x14ac:dyDescent="0.3">
      <c r="B3876">
        <v>20.05</v>
      </c>
    </row>
    <row r="3877" spans="2:2" x14ac:dyDescent="0.3">
      <c r="B3877">
        <v>67.2</v>
      </c>
    </row>
    <row r="3878" spans="2:2" x14ac:dyDescent="0.3">
      <c r="B3878">
        <v>94.55</v>
      </c>
    </row>
    <row r="3879" spans="2:2" x14ac:dyDescent="0.3">
      <c r="B3879">
        <v>107.5</v>
      </c>
    </row>
    <row r="3880" spans="2:2" x14ac:dyDescent="0.3">
      <c r="B3880">
        <v>73</v>
      </c>
    </row>
    <row r="3881" spans="2:2" x14ac:dyDescent="0.3">
      <c r="B3881">
        <v>114.75</v>
      </c>
    </row>
    <row r="3882" spans="2:2" x14ac:dyDescent="0.3">
      <c r="B3882">
        <v>76.05</v>
      </c>
    </row>
    <row r="3883" spans="2:2" x14ac:dyDescent="0.3">
      <c r="B3883">
        <v>77.900000000000006</v>
      </c>
    </row>
    <row r="3884" spans="2:2" x14ac:dyDescent="0.3">
      <c r="B3884">
        <v>90.65</v>
      </c>
    </row>
    <row r="3885" spans="2:2" x14ac:dyDescent="0.3">
      <c r="B3885">
        <v>110.45</v>
      </c>
    </row>
    <row r="3886" spans="2:2" x14ac:dyDescent="0.3">
      <c r="B3886">
        <v>68.7</v>
      </c>
    </row>
    <row r="3887" spans="2:2" x14ac:dyDescent="0.3">
      <c r="B3887">
        <v>44.85</v>
      </c>
    </row>
    <row r="3888" spans="2:2" x14ac:dyDescent="0.3">
      <c r="B3888">
        <v>29.8</v>
      </c>
    </row>
    <row r="3889" spans="2:2" x14ac:dyDescent="0.3">
      <c r="B3889">
        <v>88.9</v>
      </c>
    </row>
    <row r="3890" spans="2:2" x14ac:dyDescent="0.3">
      <c r="B3890">
        <v>58.75</v>
      </c>
    </row>
    <row r="3891" spans="2:2" x14ac:dyDescent="0.3">
      <c r="B3891">
        <v>19.850000000000001</v>
      </c>
    </row>
    <row r="3892" spans="2:2" x14ac:dyDescent="0.3">
      <c r="B3892">
        <v>86.9</v>
      </c>
    </row>
    <row r="3893" spans="2:2" x14ac:dyDescent="0.3">
      <c r="B3893">
        <v>59.65</v>
      </c>
    </row>
    <row r="3894" spans="2:2" x14ac:dyDescent="0.3">
      <c r="B3894">
        <v>66.400000000000006</v>
      </c>
    </row>
    <row r="3895" spans="2:2" x14ac:dyDescent="0.3">
      <c r="B3895">
        <v>20.149999999999999</v>
      </c>
    </row>
    <row r="3896" spans="2:2" x14ac:dyDescent="0.3">
      <c r="B3896">
        <v>108.1</v>
      </c>
    </row>
    <row r="3897" spans="2:2" x14ac:dyDescent="0.3">
      <c r="B3897">
        <v>56.9</v>
      </c>
    </row>
    <row r="3898" spans="2:2" x14ac:dyDescent="0.3">
      <c r="B3898">
        <v>109.6</v>
      </c>
    </row>
    <row r="3899" spans="2:2" x14ac:dyDescent="0.3">
      <c r="B3899">
        <v>25.15</v>
      </c>
    </row>
    <row r="3900" spans="2:2" x14ac:dyDescent="0.3">
      <c r="B3900">
        <v>79.150000000000006</v>
      </c>
    </row>
    <row r="3901" spans="2:2" x14ac:dyDescent="0.3">
      <c r="B3901">
        <v>66.75</v>
      </c>
    </row>
    <row r="3902" spans="2:2" x14ac:dyDescent="0.3">
      <c r="B3902">
        <v>48.8</v>
      </c>
    </row>
    <row r="3903" spans="2:2" x14ac:dyDescent="0.3">
      <c r="B3903">
        <v>80.7</v>
      </c>
    </row>
    <row r="3904" spans="2:2" x14ac:dyDescent="0.3">
      <c r="B3904">
        <v>20.55</v>
      </c>
    </row>
    <row r="3905" spans="2:2" x14ac:dyDescent="0.3">
      <c r="B3905">
        <v>115.1</v>
      </c>
    </row>
    <row r="3906" spans="2:2" x14ac:dyDescent="0.3">
      <c r="B3906">
        <v>59.7</v>
      </c>
    </row>
    <row r="3907" spans="2:2" x14ac:dyDescent="0.3">
      <c r="B3907">
        <v>86.45</v>
      </c>
    </row>
    <row r="3908" spans="2:2" x14ac:dyDescent="0.3">
      <c r="B3908">
        <v>33.700000000000003</v>
      </c>
    </row>
    <row r="3909" spans="2:2" x14ac:dyDescent="0.3">
      <c r="B3909">
        <v>80.099999999999994</v>
      </c>
    </row>
    <row r="3910" spans="2:2" x14ac:dyDescent="0.3">
      <c r="B3910">
        <v>104.05</v>
      </c>
    </row>
    <row r="3911" spans="2:2" x14ac:dyDescent="0.3">
      <c r="B3911">
        <v>108.75</v>
      </c>
    </row>
    <row r="3912" spans="2:2" x14ac:dyDescent="0.3">
      <c r="B3912">
        <v>41.1</v>
      </c>
    </row>
    <row r="3913" spans="2:2" x14ac:dyDescent="0.3">
      <c r="B3913">
        <v>20.350000000000001</v>
      </c>
    </row>
    <row r="3914" spans="2:2" x14ac:dyDescent="0.3">
      <c r="B3914">
        <v>105.9</v>
      </c>
    </row>
    <row r="3915" spans="2:2" x14ac:dyDescent="0.3">
      <c r="B3915">
        <v>65.5</v>
      </c>
    </row>
    <row r="3916" spans="2:2" x14ac:dyDescent="0.3">
      <c r="B3916">
        <v>40.450000000000003</v>
      </c>
    </row>
    <row r="3917" spans="2:2" x14ac:dyDescent="0.3">
      <c r="B3917">
        <v>70.45</v>
      </c>
    </row>
    <row r="3918" spans="2:2" x14ac:dyDescent="0.3">
      <c r="B3918">
        <v>78.8</v>
      </c>
    </row>
    <row r="3919" spans="2:2" x14ac:dyDescent="0.3">
      <c r="B3919">
        <v>90.1</v>
      </c>
    </row>
    <row r="3920" spans="2:2" x14ac:dyDescent="0.3">
      <c r="B3920">
        <v>82.45</v>
      </c>
    </row>
    <row r="3921" spans="2:2" x14ac:dyDescent="0.3">
      <c r="B3921">
        <v>20.25</v>
      </c>
    </row>
    <row r="3922" spans="2:2" x14ac:dyDescent="0.3">
      <c r="B3922">
        <v>66.25</v>
      </c>
    </row>
    <row r="3923" spans="2:2" x14ac:dyDescent="0.3">
      <c r="B3923">
        <v>89.7</v>
      </c>
    </row>
    <row r="3924" spans="2:2" x14ac:dyDescent="0.3">
      <c r="B3924">
        <v>64.55</v>
      </c>
    </row>
    <row r="3925" spans="2:2" x14ac:dyDescent="0.3">
      <c r="B3925">
        <v>93.65</v>
      </c>
    </row>
    <row r="3926" spans="2:2" x14ac:dyDescent="0.3">
      <c r="B3926">
        <v>73.599999999999994</v>
      </c>
    </row>
    <row r="3927" spans="2:2" x14ac:dyDescent="0.3">
      <c r="B3927">
        <v>109.75</v>
      </c>
    </row>
    <row r="3928" spans="2:2" x14ac:dyDescent="0.3">
      <c r="B3928">
        <v>61.45</v>
      </c>
    </row>
    <row r="3929" spans="2:2" x14ac:dyDescent="0.3">
      <c r="B3929">
        <v>106.4</v>
      </c>
    </row>
    <row r="3930" spans="2:2" x14ac:dyDescent="0.3">
      <c r="B3930">
        <v>81.900000000000006</v>
      </c>
    </row>
    <row r="3931" spans="2:2" x14ac:dyDescent="0.3">
      <c r="B3931">
        <v>105.2</v>
      </c>
    </row>
    <row r="3932" spans="2:2" x14ac:dyDescent="0.3">
      <c r="B3932">
        <v>54.6</v>
      </c>
    </row>
    <row r="3933" spans="2:2" x14ac:dyDescent="0.3">
      <c r="B3933">
        <v>20.55</v>
      </c>
    </row>
    <row r="3934" spans="2:2" x14ac:dyDescent="0.3">
      <c r="B3934">
        <v>19.7</v>
      </c>
    </row>
    <row r="3935" spans="2:2" x14ac:dyDescent="0.3">
      <c r="B3935">
        <v>66.05</v>
      </c>
    </row>
    <row r="3936" spans="2:2" x14ac:dyDescent="0.3">
      <c r="B3936">
        <v>54.05</v>
      </c>
    </row>
    <row r="3937" spans="2:2" x14ac:dyDescent="0.3">
      <c r="B3937">
        <v>58.9</v>
      </c>
    </row>
    <row r="3938" spans="2:2" x14ac:dyDescent="0.3">
      <c r="B3938">
        <v>96.9</v>
      </c>
    </row>
    <row r="3939" spans="2:2" x14ac:dyDescent="0.3">
      <c r="B3939">
        <v>19.100000000000001</v>
      </c>
    </row>
    <row r="3940" spans="2:2" x14ac:dyDescent="0.3">
      <c r="B3940">
        <v>50</v>
      </c>
    </row>
    <row r="3941" spans="2:2" x14ac:dyDescent="0.3">
      <c r="B3941">
        <v>45.4</v>
      </c>
    </row>
    <row r="3942" spans="2:2" x14ac:dyDescent="0.3">
      <c r="B3942">
        <v>85.45</v>
      </c>
    </row>
    <row r="3943" spans="2:2" x14ac:dyDescent="0.3">
      <c r="B3943">
        <v>84.1</v>
      </c>
    </row>
    <row r="3944" spans="2:2" x14ac:dyDescent="0.3">
      <c r="B3944">
        <v>66.25</v>
      </c>
    </row>
    <row r="3945" spans="2:2" x14ac:dyDescent="0.3">
      <c r="B3945">
        <v>76.900000000000006</v>
      </c>
    </row>
    <row r="3946" spans="2:2" x14ac:dyDescent="0.3">
      <c r="B3946">
        <v>74.599999999999994</v>
      </c>
    </row>
    <row r="3947" spans="2:2" x14ac:dyDescent="0.3">
      <c r="B3947">
        <v>116.95</v>
      </c>
    </row>
    <row r="3948" spans="2:2" x14ac:dyDescent="0.3">
      <c r="B3948">
        <v>40.65</v>
      </c>
    </row>
    <row r="3949" spans="2:2" x14ac:dyDescent="0.3">
      <c r="B3949">
        <v>114.35</v>
      </c>
    </row>
    <row r="3950" spans="2:2" x14ac:dyDescent="0.3">
      <c r="B3950">
        <v>69.7</v>
      </c>
    </row>
    <row r="3951" spans="2:2" x14ac:dyDescent="0.3">
      <c r="B3951">
        <v>98.65</v>
      </c>
    </row>
    <row r="3952" spans="2:2" x14ac:dyDescent="0.3">
      <c r="B3952">
        <v>61.65</v>
      </c>
    </row>
    <row r="3953" spans="2:2" x14ac:dyDescent="0.3">
      <c r="B3953">
        <v>89.35</v>
      </c>
    </row>
    <row r="3954" spans="2:2" x14ac:dyDescent="0.3">
      <c r="B3954">
        <v>95.4</v>
      </c>
    </row>
    <row r="3955" spans="2:2" x14ac:dyDescent="0.3">
      <c r="B3955">
        <v>35.4</v>
      </c>
    </row>
    <row r="3956" spans="2:2" x14ac:dyDescent="0.3">
      <c r="B3956">
        <v>19.95</v>
      </c>
    </row>
    <row r="3957" spans="2:2" x14ac:dyDescent="0.3">
      <c r="B3957">
        <v>19.25</v>
      </c>
    </row>
    <row r="3958" spans="2:2" x14ac:dyDescent="0.3">
      <c r="B3958">
        <v>20.399999999999999</v>
      </c>
    </row>
    <row r="3959" spans="2:2" x14ac:dyDescent="0.3">
      <c r="B3959">
        <v>24.75</v>
      </c>
    </row>
    <row r="3960" spans="2:2" x14ac:dyDescent="0.3">
      <c r="B3960">
        <v>25.35</v>
      </c>
    </row>
    <row r="3961" spans="2:2" x14ac:dyDescent="0.3">
      <c r="B3961">
        <v>20</v>
      </c>
    </row>
    <row r="3962" spans="2:2" x14ac:dyDescent="0.3">
      <c r="B3962">
        <v>59.75</v>
      </c>
    </row>
    <row r="3963" spans="2:2" x14ac:dyDescent="0.3">
      <c r="B3963">
        <v>82.5</v>
      </c>
    </row>
    <row r="3964" spans="2:2" x14ac:dyDescent="0.3">
      <c r="B3964">
        <v>20.350000000000001</v>
      </c>
    </row>
    <row r="3965" spans="2:2" x14ac:dyDescent="0.3">
      <c r="B3965">
        <v>90.8</v>
      </c>
    </row>
    <row r="3966" spans="2:2" x14ac:dyDescent="0.3">
      <c r="B3966">
        <v>104.95</v>
      </c>
    </row>
    <row r="3967" spans="2:2" x14ac:dyDescent="0.3">
      <c r="B3967">
        <v>105.25</v>
      </c>
    </row>
    <row r="3968" spans="2:2" x14ac:dyDescent="0.3">
      <c r="B3968">
        <v>23.75</v>
      </c>
    </row>
    <row r="3969" spans="2:2" x14ac:dyDescent="0.3">
      <c r="B3969">
        <v>61.3</v>
      </c>
    </row>
    <row r="3970" spans="2:2" x14ac:dyDescent="0.3">
      <c r="B3970">
        <v>75.8</v>
      </c>
    </row>
    <row r="3971" spans="2:2" x14ac:dyDescent="0.3">
      <c r="B3971">
        <v>98</v>
      </c>
    </row>
    <row r="3972" spans="2:2" x14ac:dyDescent="0.3">
      <c r="B3972">
        <v>52</v>
      </c>
    </row>
    <row r="3973" spans="2:2" x14ac:dyDescent="0.3">
      <c r="B3973">
        <v>64.400000000000006</v>
      </c>
    </row>
    <row r="3974" spans="2:2" x14ac:dyDescent="0.3">
      <c r="B3974">
        <v>45.8</v>
      </c>
    </row>
    <row r="3975" spans="2:2" x14ac:dyDescent="0.3">
      <c r="B3975">
        <v>30.5</v>
      </c>
    </row>
    <row r="3976" spans="2:2" x14ac:dyDescent="0.3">
      <c r="B3976">
        <v>69.150000000000006</v>
      </c>
    </row>
    <row r="3977" spans="2:2" x14ac:dyDescent="0.3">
      <c r="B3977">
        <v>49.25</v>
      </c>
    </row>
    <row r="3978" spans="2:2" x14ac:dyDescent="0.3">
      <c r="B3978">
        <v>39.35</v>
      </c>
    </row>
    <row r="3979" spans="2:2" x14ac:dyDescent="0.3">
      <c r="B3979">
        <v>105.1</v>
      </c>
    </row>
    <row r="3980" spans="2:2" x14ac:dyDescent="0.3">
      <c r="B3980">
        <v>20.100000000000001</v>
      </c>
    </row>
    <row r="3981" spans="2:2" x14ac:dyDescent="0.3">
      <c r="B3981">
        <v>19.75</v>
      </c>
    </row>
    <row r="3982" spans="2:2" x14ac:dyDescent="0.3">
      <c r="B3982">
        <v>19.75</v>
      </c>
    </row>
    <row r="3983" spans="2:2" x14ac:dyDescent="0.3">
      <c r="B3983">
        <v>70.400000000000006</v>
      </c>
    </row>
    <row r="3984" spans="2:2" x14ac:dyDescent="0.3">
      <c r="B3984">
        <v>20.45</v>
      </c>
    </row>
    <row r="3985" spans="2:2" x14ac:dyDescent="0.3">
      <c r="B3985">
        <v>20.350000000000001</v>
      </c>
    </row>
    <row r="3986" spans="2:2" x14ac:dyDescent="0.3">
      <c r="B3986">
        <v>86.2</v>
      </c>
    </row>
    <row r="3987" spans="2:2" x14ac:dyDescent="0.3">
      <c r="B3987">
        <v>95.65</v>
      </c>
    </row>
    <row r="3988" spans="2:2" x14ac:dyDescent="0.3">
      <c r="B3988">
        <v>103.8</v>
      </c>
    </row>
    <row r="3989" spans="2:2" x14ac:dyDescent="0.3">
      <c r="B3989">
        <v>97.2</v>
      </c>
    </row>
    <row r="3990" spans="2:2" x14ac:dyDescent="0.3">
      <c r="B3990">
        <v>63.55</v>
      </c>
    </row>
    <row r="3991" spans="2:2" x14ac:dyDescent="0.3">
      <c r="B3991">
        <v>24.95</v>
      </c>
    </row>
    <row r="3992" spans="2:2" x14ac:dyDescent="0.3">
      <c r="B3992">
        <v>99</v>
      </c>
    </row>
    <row r="3993" spans="2:2" x14ac:dyDescent="0.3">
      <c r="B3993">
        <v>85.55</v>
      </c>
    </row>
    <row r="3994" spans="2:2" x14ac:dyDescent="0.3">
      <c r="B3994">
        <v>94</v>
      </c>
    </row>
    <row r="3995" spans="2:2" x14ac:dyDescent="0.3">
      <c r="B3995">
        <v>50.3</v>
      </c>
    </row>
    <row r="3996" spans="2:2" x14ac:dyDescent="0.3">
      <c r="B3996">
        <v>95</v>
      </c>
    </row>
    <row r="3997" spans="2:2" x14ac:dyDescent="0.3">
      <c r="B3997">
        <v>61.4</v>
      </c>
    </row>
    <row r="3998" spans="2:2" x14ac:dyDescent="0.3">
      <c r="B3998">
        <v>80.55</v>
      </c>
    </row>
    <row r="3999" spans="2:2" x14ac:dyDescent="0.3">
      <c r="B3999">
        <v>78.5</v>
      </c>
    </row>
    <row r="4000" spans="2:2" x14ac:dyDescent="0.3">
      <c r="B4000">
        <v>114.3</v>
      </c>
    </row>
    <row r="4001" spans="2:2" x14ac:dyDescent="0.3">
      <c r="B4001">
        <v>20.05</v>
      </c>
    </row>
    <row r="4002" spans="2:2" x14ac:dyDescent="0.3">
      <c r="B4002">
        <v>62.65</v>
      </c>
    </row>
    <row r="4003" spans="2:2" x14ac:dyDescent="0.3">
      <c r="B4003">
        <v>92.7</v>
      </c>
    </row>
    <row r="4004" spans="2:2" x14ac:dyDescent="0.3">
      <c r="B4004">
        <v>100.45</v>
      </c>
    </row>
    <row r="4005" spans="2:2" x14ac:dyDescent="0.3">
      <c r="B4005">
        <v>75.2</v>
      </c>
    </row>
    <row r="4006" spans="2:2" x14ac:dyDescent="0.3">
      <c r="B4006">
        <v>84.75</v>
      </c>
    </row>
    <row r="4007" spans="2:2" x14ac:dyDescent="0.3">
      <c r="B4007">
        <v>79.5</v>
      </c>
    </row>
    <row r="4008" spans="2:2" x14ac:dyDescent="0.3">
      <c r="B4008">
        <v>19.8</v>
      </c>
    </row>
    <row r="4009" spans="2:2" x14ac:dyDescent="0.3">
      <c r="B4009">
        <v>100.9</v>
      </c>
    </row>
    <row r="4010" spans="2:2" x14ac:dyDescent="0.3">
      <c r="B4010">
        <v>95.3</v>
      </c>
    </row>
    <row r="4011" spans="2:2" x14ac:dyDescent="0.3">
      <c r="B4011">
        <v>90.95</v>
      </c>
    </row>
    <row r="4012" spans="2:2" x14ac:dyDescent="0.3">
      <c r="B4012">
        <v>54.5</v>
      </c>
    </row>
    <row r="4013" spans="2:2" x14ac:dyDescent="0.3">
      <c r="B4013">
        <v>49.6</v>
      </c>
    </row>
    <row r="4014" spans="2:2" x14ac:dyDescent="0.3">
      <c r="B4014">
        <v>25</v>
      </c>
    </row>
    <row r="4015" spans="2:2" x14ac:dyDescent="0.3">
      <c r="B4015">
        <v>45.45</v>
      </c>
    </row>
    <row r="4016" spans="2:2" x14ac:dyDescent="0.3">
      <c r="B4016">
        <v>107.75</v>
      </c>
    </row>
    <row r="4017" spans="2:2" x14ac:dyDescent="0.3">
      <c r="B4017">
        <v>89.1</v>
      </c>
    </row>
    <row r="4018" spans="2:2" x14ac:dyDescent="0.3">
      <c r="B4018">
        <v>44.75</v>
      </c>
    </row>
    <row r="4019" spans="2:2" x14ac:dyDescent="0.3">
      <c r="B4019">
        <v>101.6</v>
      </c>
    </row>
    <row r="4020" spans="2:2" x14ac:dyDescent="0.3">
      <c r="B4020">
        <v>103.15</v>
      </c>
    </row>
    <row r="4021" spans="2:2" x14ac:dyDescent="0.3">
      <c r="B4021">
        <v>95.65</v>
      </c>
    </row>
    <row r="4022" spans="2:2" x14ac:dyDescent="0.3">
      <c r="B4022">
        <v>75.099999999999994</v>
      </c>
    </row>
    <row r="4023" spans="2:2" x14ac:dyDescent="0.3">
      <c r="B4023">
        <v>61.35</v>
      </c>
    </row>
    <row r="4024" spans="2:2" x14ac:dyDescent="0.3">
      <c r="B4024">
        <v>19.7</v>
      </c>
    </row>
    <row r="4025" spans="2:2" x14ac:dyDescent="0.3">
      <c r="B4025">
        <v>51</v>
      </c>
    </row>
    <row r="4026" spans="2:2" x14ac:dyDescent="0.3">
      <c r="B4026">
        <v>88.85</v>
      </c>
    </row>
    <row r="4027" spans="2:2" x14ac:dyDescent="0.3">
      <c r="B4027">
        <v>20.05</v>
      </c>
    </row>
    <row r="4028" spans="2:2" x14ac:dyDescent="0.3">
      <c r="B4028">
        <v>65.099999999999994</v>
      </c>
    </row>
    <row r="4029" spans="2:2" x14ac:dyDescent="0.3">
      <c r="B4029">
        <v>70.150000000000006</v>
      </c>
    </row>
    <row r="4030" spans="2:2" x14ac:dyDescent="0.3">
      <c r="B4030">
        <v>20.75</v>
      </c>
    </row>
    <row r="4031" spans="2:2" x14ac:dyDescent="0.3">
      <c r="B4031">
        <v>56.05</v>
      </c>
    </row>
    <row r="4032" spans="2:2" x14ac:dyDescent="0.3">
      <c r="B4032">
        <v>19.95</v>
      </c>
    </row>
    <row r="4033" spans="2:2" x14ac:dyDescent="0.3">
      <c r="B4033">
        <v>98.6</v>
      </c>
    </row>
    <row r="4034" spans="2:2" x14ac:dyDescent="0.3">
      <c r="B4034">
        <v>79</v>
      </c>
    </row>
    <row r="4035" spans="2:2" x14ac:dyDescent="0.3">
      <c r="B4035">
        <v>89.45</v>
      </c>
    </row>
    <row r="4036" spans="2:2" x14ac:dyDescent="0.3">
      <c r="B4036">
        <v>74.2</v>
      </c>
    </row>
    <row r="4037" spans="2:2" x14ac:dyDescent="0.3">
      <c r="B4037">
        <v>81</v>
      </c>
    </row>
    <row r="4038" spans="2:2" x14ac:dyDescent="0.3">
      <c r="B4038">
        <v>49.6</v>
      </c>
    </row>
    <row r="4039" spans="2:2" x14ac:dyDescent="0.3">
      <c r="B4039">
        <v>84.6</v>
      </c>
    </row>
    <row r="4040" spans="2:2" x14ac:dyDescent="0.3">
      <c r="B4040">
        <v>84.2</v>
      </c>
    </row>
    <row r="4041" spans="2:2" x14ac:dyDescent="0.3">
      <c r="B4041">
        <v>106.3</v>
      </c>
    </row>
    <row r="4042" spans="2:2" x14ac:dyDescent="0.3">
      <c r="B4042">
        <v>69.05</v>
      </c>
    </row>
    <row r="4043" spans="2:2" x14ac:dyDescent="0.3">
      <c r="B4043">
        <v>45.4</v>
      </c>
    </row>
    <row r="4044" spans="2:2" x14ac:dyDescent="0.3">
      <c r="B4044">
        <v>99.35</v>
      </c>
    </row>
    <row r="4045" spans="2:2" x14ac:dyDescent="0.3">
      <c r="B4045">
        <v>50.75</v>
      </c>
    </row>
    <row r="4046" spans="2:2" x14ac:dyDescent="0.3">
      <c r="B4046">
        <v>87.1</v>
      </c>
    </row>
    <row r="4047" spans="2:2" x14ac:dyDescent="0.3">
      <c r="B4047">
        <v>20.149999999999999</v>
      </c>
    </row>
    <row r="4048" spans="2:2" x14ac:dyDescent="0.3">
      <c r="B4048">
        <v>98.7</v>
      </c>
    </row>
    <row r="4049" spans="2:2" x14ac:dyDescent="0.3">
      <c r="B4049">
        <v>25.2</v>
      </c>
    </row>
    <row r="4050" spans="2:2" x14ac:dyDescent="0.3">
      <c r="B4050">
        <v>55.7</v>
      </c>
    </row>
    <row r="4051" spans="2:2" x14ac:dyDescent="0.3">
      <c r="B4051">
        <v>65.349999999999994</v>
      </c>
    </row>
    <row r="4052" spans="2:2" x14ac:dyDescent="0.3">
      <c r="B4052">
        <v>25.3</v>
      </c>
    </row>
    <row r="4053" spans="2:2" x14ac:dyDescent="0.3">
      <c r="B4053">
        <v>24.25</v>
      </c>
    </row>
    <row r="4054" spans="2:2" x14ac:dyDescent="0.3">
      <c r="B4054">
        <v>60.5</v>
      </c>
    </row>
    <row r="4055" spans="2:2" x14ac:dyDescent="0.3">
      <c r="B4055">
        <v>25.1</v>
      </c>
    </row>
    <row r="4056" spans="2:2" x14ac:dyDescent="0.3">
      <c r="B4056">
        <v>20.05</v>
      </c>
    </row>
    <row r="4057" spans="2:2" x14ac:dyDescent="0.3">
      <c r="B4057">
        <v>30.25</v>
      </c>
    </row>
    <row r="4058" spans="2:2" x14ac:dyDescent="0.3">
      <c r="B4058">
        <v>20.2</v>
      </c>
    </row>
    <row r="4059" spans="2:2" x14ac:dyDescent="0.3">
      <c r="B4059">
        <v>59.9</v>
      </c>
    </row>
    <row r="4060" spans="2:2" x14ac:dyDescent="0.3">
      <c r="B4060">
        <v>25.15</v>
      </c>
    </row>
    <row r="4061" spans="2:2" x14ac:dyDescent="0.3">
      <c r="B4061">
        <v>101.3</v>
      </c>
    </row>
    <row r="4062" spans="2:2" x14ac:dyDescent="0.3">
      <c r="B4062">
        <v>76.95</v>
      </c>
    </row>
    <row r="4063" spans="2:2" x14ac:dyDescent="0.3">
      <c r="B4063">
        <v>55.3</v>
      </c>
    </row>
    <row r="4064" spans="2:2" x14ac:dyDescent="0.3">
      <c r="B4064">
        <v>92.45</v>
      </c>
    </row>
    <row r="4065" spans="2:2" x14ac:dyDescent="0.3">
      <c r="B4065">
        <v>48.45</v>
      </c>
    </row>
    <row r="4066" spans="2:2" x14ac:dyDescent="0.3">
      <c r="B4066">
        <v>19.350000000000001</v>
      </c>
    </row>
    <row r="4067" spans="2:2" x14ac:dyDescent="0.3">
      <c r="B4067">
        <v>86.7</v>
      </c>
    </row>
    <row r="4068" spans="2:2" x14ac:dyDescent="0.3">
      <c r="B4068">
        <v>55.7</v>
      </c>
    </row>
    <row r="4069" spans="2:2" x14ac:dyDescent="0.3">
      <c r="B4069">
        <v>84.25</v>
      </c>
    </row>
    <row r="4070" spans="2:2" x14ac:dyDescent="0.3">
      <c r="B4070">
        <v>64.650000000000006</v>
      </c>
    </row>
    <row r="4071" spans="2:2" x14ac:dyDescent="0.3">
      <c r="B4071">
        <v>69.2</v>
      </c>
    </row>
    <row r="4072" spans="2:2" x14ac:dyDescent="0.3">
      <c r="B4072">
        <v>54.65</v>
      </c>
    </row>
    <row r="4073" spans="2:2" x14ac:dyDescent="0.3">
      <c r="B4073">
        <v>24.75</v>
      </c>
    </row>
    <row r="4074" spans="2:2" x14ac:dyDescent="0.3">
      <c r="B4074">
        <v>23.95</v>
      </c>
    </row>
    <row r="4075" spans="2:2" x14ac:dyDescent="0.3">
      <c r="B4075">
        <v>105</v>
      </c>
    </row>
    <row r="4076" spans="2:2" x14ac:dyDescent="0.3">
      <c r="B4076">
        <v>59.85</v>
      </c>
    </row>
    <row r="4077" spans="2:2" x14ac:dyDescent="0.3">
      <c r="B4077">
        <v>20.05</v>
      </c>
    </row>
    <row r="4078" spans="2:2" x14ac:dyDescent="0.3">
      <c r="B4078">
        <v>92.15</v>
      </c>
    </row>
    <row r="4079" spans="2:2" x14ac:dyDescent="0.3">
      <c r="B4079">
        <v>44.8</v>
      </c>
    </row>
    <row r="4080" spans="2:2" x14ac:dyDescent="0.3">
      <c r="B4080">
        <v>20.9</v>
      </c>
    </row>
    <row r="4081" spans="2:2" x14ac:dyDescent="0.3">
      <c r="B4081">
        <v>95.4</v>
      </c>
    </row>
    <row r="4082" spans="2:2" x14ac:dyDescent="0.3">
      <c r="B4082">
        <v>80.349999999999994</v>
      </c>
    </row>
    <row r="4083" spans="2:2" x14ac:dyDescent="0.3">
      <c r="B4083">
        <v>85.1</v>
      </c>
    </row>
    <row r="4084" spans="2:2" x14ac:dyDescent="0.3">
      <c r="B4084">
        <v>115.05</v>
      </c>
    </row>
    <row r="4085" spans="2:2" x14ac:dyDescent="0.3">
      <c r="B4085">
        <v>19.95</v>
      </c>
    </row>
    <row r="4086" spans="2:2" x14ac:dyDescent="0.3">
      <c r="B4086">
        <v>86.15</v>
      </c>
    </row>
    <row r="4087" spans="2:2" x14ac:dyDescent="0.3">
      <c r="B4087">
        <v>78.849999999999994</v>
      </c>
    </row>
    <row r="4088" spans="2:2" x14ac:dyDescent="0.3">
      <c r="B4088">
        <v>86.55</v>
      </c>
    </row>
    <row r="4089" spans="2:2" x14ac:dyDescent="0.3">
      <c r="B4089">
        <v>42.4</v>
      </c>
    </row>
    <row r="4090" spans="2:2" x14ac:dyDescent="0.3">
      <c r="B4090">
        <v>24.25</v>
      </c>
    </row>
    <row r="4091" spans="2:2" x14ac:dyDescent="0.3">
      <c r="B4091">
        <v>20.5</v>
      </c>
    </row>
    <row r="4092" spans="2:2" x14ac:dyDescent="0.3">
      <c r="B4092">
        <v>19.600000000000001</v>
      </c>
    </row>
    <row r="4093" spans="2:2" x14ac:dyDescent="0.3">
      <c r="B4093">
        <v>20.25</v>
      </c>
    </row>
    <row r="4094" spans="2:2" x14ac:dyDescent="0.3">
      <c r="B4094">
        <v>20.6</v>
      </c>
    </row>
    <row r="4095" spans="2:2" x14ac:dyDescent="0.3">
      <c r="B4095">
        <v>19.8</v>
      </c>
    </row>
    <row r="4096" spans="2:2" x14ac:dyDescent="0.3">
      <c r="B4096">
        <v>80.2</v>
      </c>
    </row>
    <row r="4097" spans="2:2" x14ac:dyDescent="0.3">
      <c r="B4097">
        <v>116.4</v>
      </c>
    </row>
    <row r="4098" spans="2:2" x14ac:dyDescent="0.3">
      <c r="B4098">
        <v>31.65</v>
      </c>
    </row>
    <row r="4099" spans="2:2" x14ac:dyDescent="0.3">
      <c r="B4099">
        <v>94.15</v>
      </c>
    </row>
    <row r="4100" spans="2:2" x14ac:dyDescent="0.3">
      <c r="B4100">
        <v>20.65</v>
      </c>
    </row>
    <row r="4101" spans="2:2" x14ac:dyDescent="0.3">
      <c r="B4101">
        <v>76.849999999999994</v>
      </c>
    </row>
    <row r="4102" spans="2:2" x14ac:dyDescent="0.3">
      <c r="B4102">
        <v>20.149999999999999</v>
      </c>
    </row>
    <row r="4103" spans="2:2" x14ac:dyDescent="0.3">
      <c r="B4103">
        <v>55.25</v>
      </c>
    </row>
    <row r="4104" spans="2:2" x14ac:dyDescent="0.3">
      <c r="B4104">
        <v>82.15</v>
      </c>
    </row>
    <row r="4105" spans="2:2" x14ac:dyDescent="0.3">
      <c r="B4105">
        <v>103</v>
      </c>
    </row>
    <row r="4106" spans="2:2" x14ac:dyDescent="0.3">
      <c r="B4106">
        <v>95.1</v>
      </c>
    </row>
    <row r="4107" spans="2:2" x14ac:dyDescent="0.3">
      <c r="B4107">
        <v>95.15</v>
      </c>
    </row>
    <row r="4108" spans="2:2" x14ac:dyDescent="0.3">
      <c r="B4108">
        <v>79.8</v>
      </c>
    </row>
    <row r="4109" spans="2:2" x14ac:dyDescent="0.3">
      <c r="B4109">
        <v>74.8</v>
      </c>
    </row>
    <row r="4110" spans="2:2" x14ac:dyDescent="0.3">
      <c r="B4110">
        <v>20.45</v>
      </c>
    </row>
    <row r="4111" spans="2:2" x14ac:dyDescent="0.3">
      <c r="B4111">
        <v>78.349999999999994</v>
      </c>
    </row>
    <row r="4112" spans="2:2" x14ac:dyDescent="0.3">
      <c r="B4112">
        <v>19.100000000000001</v>
      </c>
    </row>
    <row r="4113" spans="2:2" x14ac:dyDescent="0.3">
      <c r="B4113">
        <v>20</v>
      </c>
    </row>
    <row r="4114" spans="2:2" x14ac:dyDescent="0.3">
      <c r="B4114">
        <v>19.95</v>
      </c>
    </row>
    <row r="4115" spans="2:2" x14ac:dyDescent="0.3">
      <c r="B4115">
        <v>24</v>
      </c>
    </row>
    <row r="4116" spans="2:2" x14ac:dyDescent="0.3">
      <c r="B4116">
        <v>19.149999999999999</v>
      </c>
    </row>
    <row r="4117" spans="2:2" x14ac:dyDescent="0.3">
      <c r="B4117">
        <v>91.3</v>
      </c>
    </row>
    <row r="4118" spans="2:2" x14ac:dyDescent="0.3">
      <c r="B4118">
        <v>19.149999999999999</v>
      </c>
    </row>
    <row r="4119" spans="2:2" x14ac:dyDescent="0.3">
      <c r="B4119">
        <v>19.75</v>
      </c>
    </row>
    <row r="4120" spans="2:2" x14ac:dyDescent="0.3">
      <c r="B4120">
        <v>75.5</v>
      </c>
    </row>
    <row r="4121" spans="2:2" x14ac:dyDescent="0.3">
      <c r="B4121">
        <v>83.75</v>
      </c>
    </row>
    <row r="4122" spans="2:2" x14ac:dyDescent="0.3">
      <c r="B4122">
        <v>19.399999999999999</v>
      </c>
    </row>
    <row r="4123" spans="2:2" x14ac:dyDescent="0.3">
      <c r="B4123">
        <v>26.5</v>
      </c>
    </row>
    <row r="4124" spans="2:2" x14ac:dyDescent="0.3">
      <c r="B4124">
        <v>19.149999999999999</v>
      </c>
    </row>
    <row r="4125" spans="2:2" x14ac:dyDescent="0.3">
      <c r="B4125">
        <v>40.9</v>
      </c>
    </row>
    <row r="4126" spans="2:2" x14ac:dyDescent="0.3">
      <c r="B4126">
        <v>80.25</v>
      </c>
    </row>
    <row r="4127" spans="2:2" x14ac:dyDescent="0.3">
      <c r="B4127">
        <v>70.8</v>
      </c>
    </row>
    <row r="4128" spans="2:2" x14ac:dyDescent="0.3">
      <c r="B4128">
        <v>60.2</v>
      </c>
    </row>
    <row r="4129" spans="2:2" x14ac:dyDescent="0.3">
      <c r="B4129">
        <v>55.2</v>
      </c>
    </row>
    <row r="4130" spans="2:2" x14ac:dyDescent="0.3">
      <c r="B4130">
        <v>54.15</v>
      </c>
    </row>
    <row r="4131" spans="2:2" x14ac:dyDescent="0.3">
      <c r="B4131">
        <v>100.4</v>
      </c>
    </row>
    <row r="4132" spans="2:2" x14ac:dyDescent="0.3">
      <c r="B4132">
        <v>62.55</v>
      </c>
    </row>
    <row r="4133" spans="2:2" x14ac:dyDescent="0.3">
      <c r="B4133">
        <v>70.45</v>
      </c>
    </row>
    <row r="4134" spans="2:2" x14ac:dyDescent="0.3">
      <c r="B4134">
        <v>85.5</v>
      </c>
    </row>
    <row r="4135" spans="2:2" x14ac:dyDescent="0.3">
      <c r="B4135">
        <v>54.5</v>
      </c>
    </row>
    <row r="4136" spans="2:2" x14ac:dyDescent="0.3">
      <c r="B4136">
        <v>20.75</v>
      </c>
    </row>
    <row r="4137" spans="2:2" x14ac:dyDescent="0.3">
      <c r="B4137">
        <v>20.350000000000001</v>
      </c>
    </row>
    <row r="4138" spans="2:2" x14ac:dyDescent="0.3">
      <c r="B4138">
        <v>91</v>
      </c>
    </row>
    <row r="4139" spans="2:2" x14ac:dyDescent="0.3">
      <c r="B4139">
        <v>104.8</v>
      </c>
    </row>
    <row r="4140" spans="2:2" x14ac:dyDescent="0.3">
      <c r="B4140">
        <v>51.1</v>
      </c>
    </row>
    <row r="4141" spans="2:2" x14ac:dyDescent="0.3">
      <c r="B4141">
        <v>89.8</v>
      </c>
    </row>
    <row r="4142" spans="2:2" x14ac:dyDescent="0.3">
      <c r="B4142">
        <v>20.55</v>
      </c>
    </row>
    <row r="4143" spans="2:2" x14ac:dyDescent="0.3">
      <c r="B4143">
        <v>64.05</v>
      </c>
    </row>
    <row r="4144" spans="2:2" x14ac:dyDescent="0.3">
      <c r="B4144">
        <v>74.849999999999994</v>
      </c>
    </row>
    <row r="4145" spans="2:2" x14ac:dyDescent="0.3">
      <c r="B4145">
        <v>25</v>
      </c>
    </row>
    <row r="4146" spans="2:2" x14ac:dyDescent="0.3">
      <c r="B4146">
        <v>20.3</v>
      </c>
    </row>
    <row r="4147" spans="2:2" x14ac:dyDescent="0.3">
      <c r="B4147">
        <v>26.35</v>
      </c>
    </row>
    <row r="4148" spans="2:2" x14ac:dyDescent="0.3">
      <c r="B4148">
        <v>54.7</v>
      </c>
    </row>
    <row r="4149" spans="2:2" x14ac:dyDescent="0.3">
      <c r="B4149">
        <v>90.25</v>
      </c>
    </row>
    <row r="4150" spans="2:2" x14ac:dyDescent="0.3">
      <c r="B4150">
        <v>20.65</v>
      </c>
    </row>
    <row r="4151" spans="2:2" x14ac:dyDescent="0.3">
      <c r="B4151">
        <v>25.45</v>
      </c>
    </row>
    <row r="4152" spans="2:2" x14ac:dyDescent="0.3">
      <c r="B4152">
        <v>19.5</v>
      </c>
    </row>
    <row r="4153" spans="2:2" x14ac:dyDescent="0.3">
      <c r="B4153">
        <v>66.150000000000006</v>
      </c>
    </row>
    <row r="4154" spans="2:2" x14ac:dyDescent="0.3">
      <c r="B4154">
        <v>69.099999999999994</v>
      </c>
    </row>
    <row r="4155" spans="2:2" x14ac:dyDescent="0.3">
      <c r="B4155">
        <v>39.1</v>
      </c>
    </row>
    <row r="4156" spans="2:2" x14ac:dyDescent="0.3">
      <c r="B4156">
        <v>20.05</v>
      </c>
    </row>
    <row r="4157" spans="2:2" x14ac:dyDescent="0.3">
      <c r="B4157">
        <v>59.8</v>
      </c>
    </row>
    <row r="4158" spans="2:2" x14ac:dyDescent="0.3">
      <c r="B4158">
        <v>48.6</v>
      </c>
    </row>
    <row r="4159" spans="2:2" x14ac:dyDescent="0.3">
      <c r="B4159">
        <v>105.35</v>
      </c>
    </row>
    <row r="4160" spans="2:2" x14ac:dyDescent="0.3">
      <c r="B4160">
        <v>25.1</v>
      </c>
    </row>
    <row r="4161" spans="2:2" x14ac:dyDescent="0.3">
      <c r="B4161">
        <v>49.75</v>
      </c>
    </row>
    <row r="4162" spans="2:2" x14ac:dyDescent="0.3">
      <c r="B4162">
        <v>94.75</v>
      </c>
    </row>
    <row r="4163" spans="2:2" x14ac:dyDescent="0.3">
      <c r="B4163">
        <v>93</v>
      </c>
    </row>
    <row r="4164" spans="2:2" x14ac:dyDescent="0.3">
      <c r="B4164">
        <v>71.900000000000006</v>
      </c>
    </row>
    <row r="4165" spans="2:2" x14ac:dyDescent="0.3">
      <c r="B4165">
        <v>77.55</v>
      </c>
    </row>
    <row r="4166" spans="2:2" x14ac:dyDescent="0.3">
      <c r="B4166">
        <v>19.850000000000001</v>
      </c>
    </row>
    <row r="4167" spans="2:2" x14ac:dyDescent="0.3">
      <c r="B4167">
        <v>95.25</v>
      </c>
    </row>
    <row r="4168" spans="2:2" x14ac:dyDescent="0.3">
      <c r="B4168">
        <v>25.05</v>
      </c>
    </row>
    <row r="4169" spans="2:2" x14ac:dyDescent="0.3">
      <c r="B4169">
        <v>53.15</v>
      </c>
    </row>
    <row r="4170" spans="2:2" x14ac:dyDescent="0.3">
      <c r="B4170">
        <v>20.149999999999999</v>
      </c>
    </row>
    <row r="4171" spans="2:2" x14ac:dyDescent="0.3">
      <c r="B4171">
        <v>101.25</v>
      </c>
    </row>
    <row r="4172" spans="2:2" x14ac:dyDescent="0.3">
      <c r="B4172">
        <v>100.55</v>
      </c>
    </row>
    <row r="4173" spans="2:2" x14ac:dyDescent="0.3">
      <c r="B4173">
        <v>25.3</v>
      </c>
    </row>
    <row r="4174" spans="2:2" x14ac:dyDescent="0.3">
      <c r="B4174">
        <v>71.8</v>
      </c>
    </row>
    <row r="4175" spans="2:2" x14ac:dyDescent="0.3">
      <c r="B4175">
        <v>19.7</v>
      </c>
    </row>
    <row r="4176" spans="2:2" x14ac:dyDescent="0.3">
      <c r="B4176">
        <v>49.85</v>
      </c>
    </row>
    <row r="4177" spans="2:2" x14ac:dyDescent="0.3">
      <c r="B4177">
        <v>69.599999999999994</v>
      </c>
    </row>
    <row r="4178" spans="2:2" x14ac:dyDescent="0.3">
      <c r="B4178">
        <v>19.75</v>
      </c>
    </row>
    <row r="4179" spans="2:2" x14ac:dyDescent="0.3">
      <c r="B4179">
        <v>80.8</v>
      </c>
    </row>
    <row r="4180" spans="2:2" x14ac:dyDescent="0.3">
      <c r="B4180">
        <v>64.2</v>
      </c>
    </row>
    <row r="4181" spans="2:2" x14ac:dyDescent="0.3">
      <c r="B4181">
        <v>35</v>
      </c>
    </row>
    <row r="4182" spans="2:2" x14ac:dyDescent="0.3">
      <c r="B4182">
        <v>19.2</v>
      </c>
    </row>
    <row r="4183" spans="2:2" x14ac:dyDescent="0.3">
      <c r="B4183">
        <v>90.65</v>
      </c>
    </row>
    <row r="4184" spans="2:2" x14ac:dyDescent="0.3">
      <c r="B4184">
        <v>20</v>
      </c>
    </row>
    <row r="4185" spans="2:2" x14ac:dyDescent="0.3">
      <c r="B4185">
        <v>74.650000000000006</v>
      </c>
    </row>
    <row r="4186" spans="2:2" x14ac:dyDescent="0.3">
      <c r="B4186">
        <v>61.2</v>
      </c>
    </row>
    <row r="4187" spans="2:2" x14ac:dyDescent="0.3">
      <c r="B4187">
        <v>19.95</v>
      </c>
    </row>
    <row r="4188" spans="2:2" x14ac:dyDescent="0.3">
      <c r="B4188">
        <v>54.8</v>
      </c>
    </row>
    <row r="4189" spans="2:2" x14ac:dyDescent="0.3">
      <c r="B4189">
        <v>73.45</v>
      </c>
    </row>
    <row r="4190" spans="2:2" x14ac:dyDescent="0.3">
      <c r="B4190">
        <v>51.45</v>
      </c>
    </row>
    <row r="4191" spans="2:2" x14ac:dyDescent="0.3">
      <c r="B4191">
        <v>80.45</v>
      </c>
    </row>
    <row r="4192" spans="2:2" x14ac:dyDescent="0.3">
      <c r="B4192">
        <v>85.3</v>
      </c>
    </row>
    <row r="4193" spans="2:2" x14ac:dyDescent="0.3">
      <c r="B4193">
        <v>79.3</v>
      </c>
    </row>
    <row r="4194" spans="2:2" x14ac:dyDescent="0.3">
      <c r="B4194">
        <v>76.5</v>
      </c>
    </row>
    <row r="4195" spans="2:2" x14ac:dyDescent="0.3">
      <c r="B4195">
        <v>25.4</v>
      </c>
    </row>
    <row r="4196" spans="2:2" x14ac:dyDescent="0.3">
      <c r="B4196">
        <v>86.85</v>
      </c>
    </row>
    <row r="4197" spans="2:2" x14ac:dyDescent="0.3">
      <c r="B4197">
        <v>19.649999999999999</v>
      </c>
    </row>
    <row r="4198" spans="2:2" x14ac:dyDescent="0.3">
      <c r="B4198">
        <v>45.55</v>
      </c>
    </row>
    <row r="4199" spans="2:2" x14ac:dyDescent="0.3">
      <c r="B4199">
        <v>78.099999999999994</v>
      </c>
    </row>
    <row r="4200" spans="2:2" x14ac:dyDescent="0.3">
      <c r="B4200">
        <v>19.3</v>
      </c>
    </row>
    <row r="4201" spans="2:2" x14ac:dyDescent="0.3">
      <c r="B4201">
        <v>110.5</v>
      </c>
    </row>
    <row r="4202" spans="2:2" x14ac:dyDescent="0.3">
      <c r="B4202">
        <v>20.3</v>
      </c>
    </row>
    <row r="4203" spans="2:2" x14ac:dyDescent="0.3">
      <c r="B4203">
        <v>81.349999999999994</v>
      </c>
    </row>
    <row r="4204" spans="2:2" x14ac:dyDescent="0.3">
      <c r="B4204">
        <v>55.3</v>
      </c>
    </row>
    <row r="4205" spans="2:2" x14ac:dyDescent="0.3">
      <c r="B4205">
        <v>56.55</v>
      </c>
    </row>
    <row r="4206" spans="2:2" x14ac:dyDescent="0.3">
      <c r="B4206">
        <v>19.7</v>
      </c>
    </row>
    <row r="4207" spans="2:2" x14ac:dyDescent="0.3">
      <c r="B4207">
        <v>104.05</v>
      </c>
    </row>
    <row r="4208" spans="2:2" x14ac:dyDescent="0.3">
      <c r="B4208">
        <v>52.85</v>
      </c>
    </row>
    <row r="4209" spans="2:2" x14ac:dyDescent="0.3">
      <c r="B4209">
        <v>80.650000000000006</v>
      </c>
    </row>
    <row r="4210" spans="2:2" x14ac:dyDescent="0.3">
      <c r="B4210">
        <v>24.65</v>
      </c>
    </row>
    <row r="4211" spans="2:2" x14ac:dyDescent="0.3">
      <c r="B4211">
        <v>21.3</v>
      </c>
    </row>
    <row r="4212" spans="2:2" x14ac:dyDescent="0.3">
      <c r="B4212">
        <v>110.2</v>
      </c>
    </row>
    <row r="4213" spans="2:2" x14ac:dyDescent="0.3">
      <c r="B4213">
        <v>51.05</v>
      </c>
    </row>
    <row r="4214" spans="2:2" x14ac:dyDescent="0.3">
      <c r="B4214">
        <v>19.8</v>
      </c>
    </row>
    <row r="4215" spans="2:2" x14ac:dyDescent="0.3">
      <c r="B4215">
        <v>19.899999999999999</v>
      </c>
    </row>
    <row r="4216" spans="2:2" x14ac:dyDescent="0.3">
      <c r="B4216">
        <v>87.3</v>
      </c>
    </row>
    <row r="4217" spans="2:2" x14ac:dyDescent="0.3">
      <c r="B4217">
        <v>19.850000000000001</v>
      </c>
    </row>
    <row r="4218" spans="2:2" x14ac:dyDescent="0.3">
      <c r="B4218">
        <v>89.4</v>
      </c>
    </row>
    <row r="4219" spans="2:2" x14ac:dyDescent="0.3">
      <c r="B4219">
        <v>20</v>
      </c>
    </row>
    <row r="4220" spans="2:2" x14ac:dyDescent="0.3">
      <c r="B4220">
        <v>20.05</v>
      </c>
    </row>
    <row r="4221" spans="2:2" x14ac:dyDescent="0.3">
      <c r="B4221">
        <v>83.25</v>
      </c>
    </row>
    <row r="4222" spans="2:2" x14ac:dyDescent="0.3">
      <c r="B4222">
        <v>102.9</v>
      </c>
    </row>
    <row r="4223" spans="2:2" x14ac:dyDescent="0.3">
      <c r="B4223">
        <v>39.1</v>
      </c>
    </row>
    <row r="4224" spans="2:2" x14ac:dyDescent="0.3">
      <c r="B4224">
        <v>114.5</v>
      </c>
    </row>
    <row r="4225" spans="2:2" x14ac:dyDescent="0.3">
      <c r="B4225">
        <v>20.2</v>
      </c>
    </row>
    <row r="4226" spans="2:2" x14ac:dyDescent="0.3">
      <c r="B4226">
        <v>55.8</v>
      </c>
    </row>
    <row r="4227" spans="2:2" x14ac:dyDescent="0.3">
      <c r="B4227">
        <v>24.2</v>
      </c>
    </row>
    <row r="4228" spans="2:2" x14ac:dyDescent="0.3">
      <c r="B4228">
        <v>72.8</v>
      </c>
    </row>
    <row r="4229" spans="2:2" x14ac:dyDescent="0.3">
      <c r="B4229">
        <v>99.85</v>
      </c>
    </row>
    <row r="4230" spans="2:2" x14ac:dyDescent="0.3">
      <c r="B4230">
        <v>99.5</v>
      </c>
    </row>
    <row r="4231" spans="2:2" x14ac:dyDescent="0.3">
      <c r="B4231">
        <v>20.25</v>
      </c>
    </row>
    <row r="4232" spans="2:2" x14ac:dyDescent="0.3">
      <c r="B4232">
        <v>26</v>
      </c>
    </row>
    <row r="4233" spans="2:2" x14ac:dyDescent="0.3">
      <c r="B4233">
        <v>19.899999999999999</v>
      </c>
    </row>
    <row r="4234" spans="2:2" x14ac:dyDescent="0.3">
      <c r="B4234">
        <v>19.05</v>
      </c>
    </row>
    <row r="4235" spans="2:2" x14ac:dyDescent="0.3">
      <c r="B4235">
        <v>96.5</v>
      </c>
    </row>
    <row r="4236" spans="2:2" x14ac:dyDescent="0.3">
      <c r="B4236">
        <v>19.850000000000001</v>
      </c>
    </row>
    <row r="4237" spans="2:2" x14ac:dyDescent="0.3">
      <c r="B4237">
        <v>25.7</v>
      </c>
    </row>
    <row r="4238" spans="2:2" x14ac:dyDescent="0.3">
      <c r="B4238">
        <v>20.3</v>
      </c>
    </row>
    <row r="4239" spans="2:2" x14ac:dyDescent="0.3">
      <c r="B4239">
        <v>91.55</v>
      </c>
    </row>
    <row r="4240" spans="2:2" x14ac:dyDescent="0.3">
      <c r="B4240">
        <v>39.4</v>
      </c>
    </row>
    <row r="4241" spans="2:2" x14ac:dyDescent="0.3">
      <c r="B4241">
        <v>105.7</v>
      </c>
    </row>
    <row r="4242" spans="2:2" x14ac:dyDescent="0.3">
      <c r="B4242">
        <v>70.25</v>
      </c>
    </row>
    <row r="4243" spans="2:2" x14ac:dyDescent="0.3">
      <c r="B4243">
        <v>93.75</v>
      </c>
    </row>
    <row r="4244" spans="2:2" x14ac:dyDescent="0.3">
      <c r="B4244">
        <v>60</v>
      </c>
    </row>
    <row r="4245" spans="2:2" x14ac:dyDescent="0.3">
      <c r="B4245">
        <v>59.8</v>
      </c>
    </row>
    <row r="4246" spans="2:2" x14ac:dyDescent="0.3">
      <c r="B4246">
        <v>90.65</v>
      </c>
    </row>
    <row r="4247" spans="2:2" x14ac:dyDescent="0.3">
      <c r="B4247">
        <v>109</v>
      </c>
    </row>
    <row r="4248" spans="2:2" x14ac:dyDescent="0.3">
      <c r="B4248">
        <v>68.099999999999994</v>
      </c>
    </row>
    <row r="4249" spans="2:2" x14ac:dyDescent="0.3">
      <c r="B4249">
        <v>20.399999999999999</v>
      </c>
    </row>
    <row r="4250" spans="2:2" x14ac:dyDescent="0.3">
      <c r="B4250">
        <v>81.95</v>
      </c>
    </row>
    <row r="4251" spans="2:2" x14ac:dyDescent="0.3">
      <c r="B4251">
        <v>60.55</v>
      </c>
    </row>
    <row r="4252" spans="2:2" x14ac:dyDescent="0.3">
      <c r="B4252">
        <v>65.599999999999994</v>
      </c>
    </row>
    <row r="4253" spans="2:2" x14ac:dyDescent="0.3">
      <c r="B4253">
        <v>82.5</v>
      </c>
    </row>
    <row r="4254" spans="2:2" x14ac:dyDescent="0.3">
      <c r="B4254">
        <v>82.3</v>
      </c>
    </row>
    <row r="4255" spans="2:2" x14ac:dyDescent="0.3">
      <c r="B4255">
        <v>68.150000000000006</v>
      </c>
    </row>
    <row r="4256" spans="2:2" x14ac:dyDescent="0.3">
      <c r="B4256">
        <v>20.3</v>
      </c>
    </row>
    <row r="4257" spans="2:2" x14ac:dyDescent="0.3">
      <c r="B4257">
        <v>20.2</v>
      </c>
    </row>
    <row r="4258" spans="2:2" x14ac:dyDescent="0.3">
      <c r="B4258">
        <v>89.2</v>
      </c>
    </row>
    <row r="4259" spans="2:2" x14ac:dyDescent="0.3">
      <c r="B4259">
        <v>74.8</v>
      </c>
    </row>
    <row r="4260" spans="2:2" x14ac:dyDescent="0.3">
      <c r="B4260">
        <v>20.2</v>
      </c>
    </row>
    <row r="4261" spans="2:2" x14ac:dyDescent="0.3">
      <c r="B4261">
        <v>84.4</v>
      </c>
    </row>
    <row r="4262" spans="2:2" x14ac:dyDescent="0.3">
      <c r="B4262">
        <v>25.15</v>
      </c>
    </row>
    <row r="4263" spans="2:2" x14ac:dyDescent="0.3">
      <c r="B4263">
        <v>19.8</v>
      </c>
    </row>
    <row r="4264" spans="2:2" x14ac:dyDescent="0.3">
      <c r="B4264">
        <v>50.85</v>
      </c>
    </row>
    <row r="4265" spans="2:2" x14ac:dyDescent="0.3">
      <c r="B4265">
        <v>102.4</v>
      </c>
    </row>
    <row r="4266" spans="2:2" x14ac:dyDescent="0.3">
      <c r="B4266">
        <v>55.5</v>
      </c>
    </row>
    <row r="4267" spans="2:2" x14ac:dyDescent="0.3">
      <c r="B4267">
        <v>109.75</v>
      </c>
    </row>
    <row r="4268" spans="2:2" x14ac:dyDescent="0.3">
      <c r="B4268">
        <v>106.4</v>
      </c>
    </row>
    <row r="4269" spans="2:2" x14ac:dyDescent="0.3">
      <c r="B4269">
        <v>60</v>
      </c>
    </row>
    <row r="4270" spans="2:2" x14ac:dyDescent="0.3">
      <c r="B4270">
        <v>88.8</v>
      </c>
    </row>
    <row r="4271" spans="2:2" x14ac:dyDescent="0.3">
      <c r="B4271">
        <v>80.05</v>
      </c>
    </row>
    <row r="4272" spans="2:2" x14ac:dyDescent="0.3">
      <c r="B4272">
        <v>75.55</v>
      </c>
    </row>
    <row r="4273" spans="2:2" x14ac:dyDescent="0.3">
      <c r="B4273">
        <v>49.55</v>
      </c>
    </row>
    <row r="4274" spans="2:2" x14ac:dyDescent="0.3">
      <c r="B4274">
        <v>23.9</v>
      </c>
    </row>
    <row r="4275" spans="2:2" x14ac:dyDescent="0.3">
      <c r="B4275">
        <v>66.400000000000006</v>
      </c>
    </row>
    <row r="4276" spans="2:2" x14ac:dyDescent="0.3">
      <c r="B4276">
        <v>18.8</v>
      </c>
    </row>
    <row r="4277" spans="2:2" x14ac:dyDescent="0.3">
      <c r="B4277">
        <v>108.4</v>
      </c>
    </row>
    <row r="4278" spans="2:2" x14ac:dyDescent="0.3">
      <c r="B4278">
        <v>85.95</v>
      </c>
    </row>
    <row r="4279" spans="2:2" x14ac:dyDescent="0.3">
      <c r="B4279">
        <v>80.900000000000006</v>
      </c>
    </row>
    <row r="4280" spans="2:2" x14ac:dyDescent="0.3">
      <c r="B4280">
        <v>111.8</v>
      </c>
    </row>
    <row r="4281" spans="2:2" x14ac:dyDescent="0.3">
      <c r="B4281">
        <v>20.6</v>
      </c>
    </row>
    <row r="4282" spans="2:2" x14ac:dyDescent="0.3">
      <c r="B4282">
        <v>44.6</v>
      </c>
    </row>
    <row r="4283" spans="2:2" x14ac:dyDescent="0.3">
      <c r="B4283">
        <v>105.1</v>
      </c>
    </row>
    <row r="4284" spans="2:2" x14ac:dyDescent="0.3">
      <c r="B4284">
        <v>115.15</v>
      </c>
    </row>
    <row r="4285" spans="2:2" x14ac:dyDescent="0.3">
      <c r="B4285">
        <v>59.8</v>
      </c>
    </row>
    <row r="4286" spans="2:2" x14ac:dyDescent="0.3">
      <c r="B4286">
        <v>26.3</v>
      </c>
    </row>
    <row r="4287" spans="2:2" x14ac:dyDescent="0.3">
      <c r="B4287">
        <v>70.55</v>
      </c>
    </row>
    <row r="4288" spans="2:2" x14ac:dyDescent="0.3">
      <c r="B4288">
        <v>20.05</v>
      </c>
    </row>
    <row r="4289" spans="2:2" x14ac:dyDescent="0.3">
      <c r="B4289">
        <v>79.849999999999994</v>
      </c>
    </row>
    <row r="4290" spans="2:2" x14ac:dyDescent="0.3">
      <c r="B4290">
        <v>90.05</v>
      </c>
    </row>
    <row r="4291" spans="2:2" x14ac:dyDescent="0.3">
      <c r="B4291">
        <v>24.45</v>
      </c>
    </row>
    <row r="4292" spans="2:2" x14ac:dyDescent="0.3">
      <c r="B4292">
        <v>59.95</v>
      </c>
    </row>
    <row r="4293" spans="2:2" x14ac:dyDescent="0.3">
      <c r="B4293">
        <v>25.35</v>
      </c>
    </row>
    <row r="4294" spans="2:2" x14ac:dyDescent="0.3">
      <c r="B4294">
        <v>34.299999999999997</v>
      </c>
    </row>
    <row r="4295" spans="2:2" x14ac:dyDescent="0.3">
      <c r="B4295">
        <v>105.05</v>
      </c>
    </row>
    <row r="4296" spans="2:2" x14ac:dyDescent="0.3">
      <c r="B4296">
        <v>19.3</v>
      </c>
    </row>
    <row r="4297" spans="2:2" x14ac:dyDescent="0.3">
      <c r="B4297">
        <v>19.149999999999999</v>
      </c>
    </row>
    <row r="4298" spans="2:2" x14ac:dyDescent="0.3">
      <c r="B4298">
        <v>51.4</v>
      </c>
    </row>
    <row r="4299" spans="2:2" x14ac:dyDescent="0.3">
      <c r="B4299">
        <v>71.849999999999994</v>
      </c>
    </row>
    <row r="4300" spans="2:2" x14ac:dyDescent="0.3">
      <c r="B4300">
        <v>75.400000000000006</v>
      </c>
    </row>
    <row r="4301" spans="2:2" x14ac:dyDescent="0.3">
      <c r="B4301">
        <v>49.7</v>
      </c>
    </row>
    <row r="4302" spans="2:2" x14ac:dyDescent="0.3">
      <c r="B4302">
        <v>78.75</v>
      </c>
    </row>
    <row r="4303" spans="2:2" x14ac:dyDescent="0.3">
      <c r="B4303">
        <v>81.599999999999994</v>
      </c>
    </row>
    <row r="4304" spans="2:2" x14ac:dyDescent="0.3">
      <c r="B4304">
        <v>70.400000000000006</v>
      </c>
    </row>
    <row r="4305" spans="2:2" x14ac:dyDescent="0.3">
      <c r="B4305">
        <v>76.099999999999994</v>
      </c>
    </row>
    <row r="4306" spans="2:2" x14ac:dyDescent="0.3">
      <c r="B4306">
        <v>94</v>
      </c>
    </row>
    <row r="4307" spans="2:2" x14ac:dyDescent="0.3">
      <c r="B4307">
        <v>103.95</v>
      </c>
    </row>
    <row r="4308" spans="2:2" x14ac:dyDescent="0.3">
      <c r="B4308">
        <v>19.95</v>
      </c>
    </row>
    <row r="4309" spans="2:2" x14ac:dyDescent="0.3">
      <c r="B4309">
        <v>110.8</v>
      </c>
    </row>
    <row r="4310" spans="2:2" x14ac:dyDescent="0.3">
      <c r="B4310">
        <v>96.1</v>
      </c>
    </row>
    <row r="4311" spans="2:2" x14ac:dyDescent="0.3">
      <c r="B4311">
        <v>48.8</v>
      </c>
    </row>
    <row r="4312" spans="2:2" x14ac:dyDescent="0.3">
      <c r="B4312">
        <v>50.55</v>
      </c>
    </row>
    <row r="4313" spans="2:2" x14ac:dyDescent="0.3">
      <c r="B4313">
        <v>44.65</v>
      </c>
    </row>
    <row r="4314" spans="2:2" x14ac:dyDescent="0.3">
      <c r="B4314">
        <v>19.45</v>
      </c>
    </row>
    <row r="4315" spans="2:2" x14ac:dyDescent="0.3">
      <c r="B4315">
        <v>89.3</v>
      </c>
    </row>
    <row r="4316" spans="2:2" x14ac:dyDescent="0.3">
      <c r="B4316">
        <v>19.25</v>
      </c>
    </row>
    <row r="4317" spans="2:2" x14ac:dyDescent="0.3">
      <c r="B4317">
        <v>70.5</v>
      </c>
    </row>
    <row r="4318" spans="2:2" x14ac:dyDescent="0.3">
      <c r="B4318">
        <v>19.649999999999999</v>
      </c>
    </row>
    <row r="4319" spans="2:2" x14ac:dyDescent="0.3">
      <c r="B4319">
        <v>20.85</v>
      </c>
    </row>
    <row r="4320" spans="2:2" x14ac:dyDescent="0.3">
      <c r="B4320">
        <v>19.649999999999999</v>
      </c>
    </row>
    <row r="4321" spans="2:2" x14ac:dyDescent="0.3">
      <c r="B4321">
        <v>19.350000000000001</v>
      </c>
    </row>
    <row r="4322" spans="2:2" x14ac:dyDescent="0.3">
      <c r="B4322">
        <v>44</v>
      </c>
    </row>
    <row r="4323" spans="2:2" x14ac:dyDescent="0.3">
      <c r="B4323">
        <v>94.4</v>
      </c>
    </row>
    <row r="4324" spans="2:2" x14ac:dyDescent="0.3">
      <c r="B4324">
        <v>75.400000000000006</v>
      </c>
    </row>
    <row r="4325" spans="2:2" x14ac:dyDescent="0.3">
      <c r="B4325">
        <v>71</v>
      </c>
    </row>
    <row r="4326" spans="2:2" x14ac:dyDescent="0.3">
      <c r="B4326">
        <v>21.2</v>
      </c>
    </row>
    <row r="4327" spans="2:2" x14ac:dyDescent="0.3">
      <c r="B4327">
        <v>61.05</v>
      </c>
    </row>
    <row r="4328" spans="2:2" x14ac:dyDescent="0.3">
      <c r="B4328">
        <v>79.95</v>
      </c>
    </row>
    <row r="4329" spans="2:2" x14ac:dyDescent="0.3">
      <c r="B4329">
        <v>19.7</v>
      </c>
    </row>
    <row r="4330" spans="2:2" x14ac:dyDescent="0.3">
      <c r="B4330">
        <v>20.3</v>
      </c>
    </row>
    <row r="4331" spans="2:2" x14ac:dyDescent="0.3">
      <c r="B4331">
        <v>24.35</v>
      </c>
    </row>
    <row r="4332" spans="2:2" x14ac:dyDescent="0.3">
      <c r="B4332">
        <v>19.75</v>
      </c>
    </row>
    <row r="4333" spans="2:2" x14ac:dyDescent="0.3">
      <c r="B4333">
        <v>50.3</v>
      </c>
    </row>
    <row r="4334" spans="2:2" x14ac:dyDescent="0.3">
      <c r="B4334">
        <v>50.25</v>
      </c>
    </row>
    <row r="4335" spans="2:2" x14ac:dyDescent="0.3">
      <c r="B4335">
        <v>85.35</v>
      </c>
    </row>
    <row r="4336" spans="2:2" x14ac:dyDescent="0.3">
      <c r="B4336">
        <v>51.65</v>
      </c>
    </row>
    <row r="4337" spans="2:2" x14ac:dyDescent="0.3">
      <c r="B4337">
        <v>24</v>
      </c>
    </row>
    <row r="4338" spans="2:2" x14ac:dyDescent="0.3">
      <c r="B4338">
        <v>59.85</v>
      </c>
    </row>
    <row r="4339" spans="2:2" x14ac:dyDescent="0.3">
      <c r="B4339">
        <v>25.45</v>
      </c>
    </row>
    <row r="4340" spans="2:2" x14ac:dyDescent="0.3">
      <c r="B4340">
        <v>23.9</v>
      </c>
    </row>
    <row r="4341" spans="2:2" x14ac:dyDescent="0.3">
      <c r="B4341">
        <v>24.15</v>
      </c>
    </row>
    <row r="4342" spans="2:2" x14ac:dyDescent="0.3">
      <c r="B4342">
        <v>75.7</v>
      </c>
    </row>
    <row r="4343" spans="2:2" x14ac:dyDescent="0.3">
      <c r="B4343">
        <v>50.85</v>
      </c>
    </row>
    <row r="4344" spans="2:2" x14ac:dyDescent="0.3">
      <c r="B4344">
        <v>91.6</v>
      </c>
    </row>
    <row r="4345" spans="2:2" x14ac:dyDescent="0.3">
      <c r="B4345">
        <v>98.9</v>
      </c>
    </row>
    <row r="4346" spans="2:2" x14ac:dyDescent="0.3">
      <c r="B4346">
        <v>85</v>
      </c>
    </row>
    <row r="4347" spans="2:2" x14ac:dyDescent="0.3">
      <c r="B4347">
        <v>44.3</v>
      </c>
    </row>
    <row r="4348" spans="2:2" x14ac:dyDescent="0.3">
      <c r="B4348">
        <v>80.2</v>
      </c>
    </row>
    <row r="4349" spans="2:2" x14ac:dyDescent="0.3">
      <c r="B4349">
        <v>60.9</v>
      </c>
    </row>
    <row r="4350" spans="2:2" x14ac:dyDescent="0.3">
      <c r="B4350">
        <v>34.200000000000003</v>
      </c>
    </row>
    <row r="4351" spans="2:2" x14ac:dyDescent="0.3">
      <c r="B4351">
        <v>87.15</v>
      </c>
    </row>
    <row r="4352" spans="2:2" x14ac:dyDescent="0.3">
      <c r="B4352">
        <v>54.3</v>
      </c>
    </row>
    <row r="4353" spans="2:2" x14ac:dyDescent="0.3">
      <c r="B4353">
        <v>19.100000000000001</v>
      </c>
    </row>
    <row r="4354" spans="2:2" x14ac:dyDescent="0.3">
      <c r="B4354">
        <v>112.75</v>
      </c>
    </row>
    <row r="4355" spans="2:2" x14ac:dyDescent="0.3">
      <c r="B4355">
        <v>19.95</v>
      </c>
    </row>
    <row r="4356" spans="2:2" x14ac:dyDescent="0.3">
      <c r="B4356">
        <v>19.5</v>
      </c>
    </row>
    <row r="4357" spans="2:2" x14ac:dyDescent="0.3">
      <c r="B4357">
        <v>65.55</v>
      </c>
    </row>
    <row r="4358" spans="2:2" x14ac:dyDescent="0.3">
      <c r="B4358">
        <v>78.8</v>
      </c>
    </row>
    <row r="4359" spans="2:2" x14ac:dyDescent="0.3">
      <c r="B4359">
        <v>78.2</v>
      </c>
    </row>
    <row r="4360" spans="2:2" x14ac:dyDescent="0.3">
      <c r="B4360">
        <v>105.25</v>
      </c>
    </row>
    <row r="4361" spans="2:2" x14ac:dyDescent="0.3">
      <c r="B4361">
        <v>89.25</v>
      </c>
    </row>
    <row r="4362" spans="2:2" x14ac:dyDescent="0.3">
      <c r="B4362">
        <v>20.65</v>
      </c>
    </row>
    <row r="4363" spans="2:2" x14ac:dyDescent="0.3">
      <c r="B4363">
        <v>68.7</v>
      </c>
    </row>
    <row r="4364" spans="2:2" x14ac:dyDescent="0.3">
      <c r="B4364">
        <v>78.650000000000006</v>
      </c>
    </row>
    <row r="4365" spans="2:2" x14ac:dyDescent="0.3">
      <c r="B4365">
        <v>24.75</v>
      </c>
    </row>
    <row r="4366" spans="2:2" x14ac:dyDescent="0.3">
      <c r="B4366">
        <v>19.75</v>
      </c>
    </row>
    <row r="4367" spans="2:2" x14ac:dyDescent="0.3">
      <c r="B4367">
        <v>89.1</v>
      </c>
    </row>
    <row r="4368" spans="2:2" x14ac:dyDescent="0.3">
      <c r="B4368">
        <v>84.7</v>
      </c>
    </row>
    <row r="4369" spans="2:2" x14ac:dyDescent="0.3">
      <c r="B4369">
        <v>59.9</v>
      </c>
    </row>
    <row r="4370" spans="2:2" x14ac:dyDescent="0.3">
      <c r="B4370">
        <v>19.95</v>
      </c>
    </row>
    <row r="4371" spans="2:2" x14ac:dyDescent="0.3">
      <c r="B4371">
        <v>108.9</v>
      </c>
    </row>
    <row r="4372" spans="2:2" x14ac:dyDescent="0.3">
      <c r="B4372">
        <v>33.6</v>
      </c>
    </row>
    <row r="4373" spans="2:2" x14ac:dyDescent="0.3">
      <c r="B4373">
        <v>85.85</v>
      </c>
    </row>
    <row r="4374" spans="2:2" x14ac:dyDescent="0.3">
      <c r="B4374">
        <v>34.85</v>
      </c>
    </row>
    <row r="4375" spans="2:2" x14ac:dyDescent="0.3">
      <c r="B4375">
        <v>95.3</v>
      </c>
    </row>
    <row r="4376" spans="2:2" x14ac:dyDescent="0.3">
      <c r="B4376">
        <v>84.6</v>
      </c>
    </row>
    <row r="4377" spans="2:2" x14ac:dyDescent="0.3">
      <c r="B4377">
        <v>44.95</v>
      </c>
    </row>
    <row r="4378" spans="2:2" x14ac:dyDescent="0.3">
      <c r="B4378">
        <v>24.7</v>
      </c>
    </row>
    <row r="4379" spans="2:2" x14ac:dyDescent="0.3">
      <c r="B4379">
        <v>100.3</v>
      </c>
    </row>
    <row r="4380" spans="2:2" x14ac:dyDescent="0.3">
      <c r="B4380">
        <v>25.45</v>
      </c>
    </row>
    <row r="4381" spans="2:2" x14ac:dyDescent="0.3">
      <c r="B4381">
        <v>50.7</v>
      </c>
    </row>
    <row r="4382" spans="2:2" x14ac:dyDescent="0.3">
      <c r="B4382">
        <v>55</v>
      </c>
    </row>
    <row r="4383" spans="2:2" x14ac:dyDescent="0.3">
      <c r="B4383">
        <v>68.400000000000006</v>
      </c>
    </row>
    <row r="4384" spans="2:2" x14ac:dyDescent="0.3">
      <c r="B4384">
        <v>55.05</v>
      </c>
    </row>
    <row r="4385" spans="2:2" x14ac:dyDescent="0.3">
      <c r="B4385">
        <v>19.8</v>
      </c>
    </row>
    <row r="4386" spans="2:2" x14ac:dyDescent="0.3">
      <c r="B4386">
        <v>84.45</v>
      </c>
    </row>
    <row r="4387" spans="2:2" x14ac:dyDescent="0.3">
      <c r="B4387">
        <v>35.9</v>
      </c>
    </row>
    <row r="4388" spans="2:2" x14ac:dyDescent="0.3">
      <c r="B4388">
        <v>80.75</v>
      </c>
    </row>
    <row r="4389" spans="2:2" x14ac:dyDescent="0.3">
      <c r="B4389">
        <v>78.650000000000006</v>
      </c>
    </row>
    <row r="4390" spans="2:2" x14ac:dyDescent="0.3">
      <c r="B4390">
        <v>61.75</v>
      </c>
    </row>
    <row r="4391" spans="2:2" x14ac:dyDescent="0.3">
      <c r="B4391">
        <v>63.7</v>
      </c>
    </row>
    <row r="4392" spans="2:2" x14ac:dyDescent="0.3">
      <c r="B4392">
        <v>87.6</v>
      </c>
    </row>
    <row r="4393" spans="2:2" x14ac:dyDescent="0.3">
      <c r="B4393">
        <v>89.15</v>
      </c>
    </row>
    <row r="4394" spans="2:2" x14ac:dyDescent="0.3">
      <c r="B4394">
        <v>20</v>
      </c>
    </row>
    <row r="4395" spans="2:2" x14ac:dyDescent="0.3">
      <c r="B4395">
        <v>104.4</v>
      </c>
    </row>
    <row r="4396" spans="2:2" x14ac:dyDescent="0.3">
      <c r="B4396">
        <v>20.05</v>
      </c>
    </row>
    <row r="4397" spans="2:2" x14ac:dyDescent="0.3">
      <c r="B4397">
        <v>34.299999999999997</v>
      </c>
    </row>
    <row r="4398" spans="2:2" x14ac:dyDescent="0.3">
      <c r="B4398">
        <v>20.65</v>
      </c>
    </row>
    <row r="4399" spans="2:2" x14ac:dyDescent="0.3">
      <c r="B4399">
        <v>84.25</v>
      </c>
    </row>
    <row r="4400" spans="2:2" x14ac:dyDescent="0.3">
      <c r="B4400">
        <v>19.649999999999999</v>
      </c>
    </row>
    <row r="4401" spans="2:2" x14ac:dyDescent="0.3">
      <c r="B4401">
        <v>79.849999999999994</v>
      </c>
    </row>
    <row r="4402" spans="2:2" x14ac:dyDescent="0.3">
      <c r="B4402">
        <v>20.2</v>
      </c>
    </row>
    <row r="4403" spans="2:2" x14ac:dyDescent="0.3">
      <c r="B4403">
        <v>19.8</v>
      </c>
    </row>
    <row r="4404" spans="2:2" x14ac:dyDescent="0.3">
      <c r="B4404">
        <v>50.35</v>
      </c>
    </row>
    <row r="4405" spans="2:2" x14ac:dyDescent="0.3">
      <c r="B4405">
        <v>74.599999999999994</v>
      </c>
    </row>
    <row r="4406" spans="2:2" x14ac:dyDescent="0.3">
      <c r="B4406">
        <v>79.150000000000006</v>
      </c>
    </row>
    <row r="4407" spans="2:2" x14ac:dyDescent="0.3">
      <c r="B4407">
        <v>20.350000000000001</v>
      </c>
    </row>
    <row r="4408" spans="2:2" x14ac:dyDescent="0.3">
      <c r="B4408">
        <v>21.05</v>
      </c>
    </row>
    <row r="4409" spans="2:2" x14ac:dyDescent="0.3">
      <c r="B4409">
        <v>94.7</v>
      </c>
    </row>
    <row r="4410" spans="2:2" x14ac:dyDescent="0.3">
      <c r="B4410">
        <v>74.95</v>
      </c>
    </row>
    <row r="4411" spans="2:2" x14ac:dyDescent="0.3">
      <c r="B4411">
        <v>111.95</v>
      </c>
    </row>
    <row r="4412" spans="2:2" x14ac:dyDescent="0.3">
      <c r="B4412">
        <v>19.850000000000001</v>
      </c>
    </row>
    <row r="4413" spans="2:2" x14ac:dyDescent="0.3">
      <c r="B4413">
        <v>89.75</v>
      </c>
    </row>
    <row r="4414" spans="2:2" x14ac:dyDescent="0.3">
      <c r="B4414">
        <v>20.05</v>
      </c>
    </row>
    <row r="4415" spans="2:2" x14ac:dyDescent="0.3">
      <c r="B4415">
        <v>108.95</v>
      </c>
    </row>
    <row r="4416" spans="2:2" x14ac:dyDescent="0.3">
      <c r="B4416">
        <v>19.649999999999999</v>
      </c>
    </row>
    <row r="4417" spans="2:2" x14ac:dyDescent="0.3">
      <c r="B4417">
        <v>24.9</v>
      </c>
    </row>
    <row r="4418" spans="2:2" x14ac:dyDescent="0.3">
      <c r="B4418">
        <v>93.2</v>
      </c>
    </row>
    <row r="4419" spans="2:2" x14ac:dyDescent="0.3">
      <c r="B4419">
        <v>84.8</v>
      </c>
    </row>
    <row r="4420" spans="2:2" x14ac:dyDescent="0.3">
      <c r="B4420">
        <v>71.75</v>
      </c>
    </row>
    <row r="4421" spans="2:2" x14ac:dyDescent="0.3">
      <c r="B4421">
        <v>30.35</v>
      </c>
    </row>
    <row r="4422" spans="2:2" x14ac:dyDescent="0.3">
      <c r="B4422">
        <v>54.85</v>
      </c>
    </row>
    <row r="4423" spans="2:2" x14ac:dyDescent="0.3">
      <c r="B4423">
        <v>19.5</v>
      </c>
    </row>
    <row r="4424" spans="2:2" x14ac:dyDescent="0.3">
      <c r="B4424">
        <v>24.2</v>
      </c>
    </row>
    <row r="4425" spans="2:2" x14ac:dyDescent="0.3">
      <c r="B4425">
        <v>19.350000000000001</v>
      </c>
    </row>
    <row r="4426" spans="2:2" x14ac:dyDescent="0.3">
      <c r="B4426">
        <v>100.65</v>
      </c>
    </row>
    <row r="4427" spans="2:2" x14ac:dyDescent="0.3">
      <c r="B4427">
        <v>94.1</v>
      </c>
    </row>
    <row r="4428" spans="2:2" x14ac:dyDescent="0.3">
      <c r="B4428">
        <v>74.55</v>
      </c>
    </row>
    <row r="4429" spans="2:2" x14ac:dyDescent="0.3">
      <c r="B4429">
        <v>56.15</v>
      </c>
    </row>
    <row r="4430" spans="2:2" x14ac:dyDescent="0.3">
      <c r="B4430">
        <v>20.350000000000001</v>
      </c>
    </row>
    <row r="4431" spans="2:2" x14ac:dyDescent="0.3">
      <c r="B4431">
        <v>80.55</v>
      </c>
    </row>
    <row r="4432" spans="2:2" x14ac:dyDescent="0.3">
      <c r="B4432">
        <v>61.25</v>
      </c>
    </row>
    <row r="4433" spans="2:2" x14ac:dyDescent="0.3">
      <c r="B4433">
        <v>20.45</v>
      </c>
    </row>
    <row r="4434" spans="2:2" x14ac:dyDescent="0.3">
      <c r="B4434">
        <v>18.899999999999999</v>
      </c>
    </row>
    <row r="4435" spans="2:2" x14ac:dyDescent="0.3">
      <c r="B4435">
        <v>19.600000000000001</v>
      </c>
    </row>
    <row r="4436" spans="2:2" x14ac:dyDescent="0.3">
      <c r="B4436">
        <v>45.2</v>
      </c>
    </row>
    <row r="4437" spans="2:2" x14ac:dyDescent="0.3">
      <c r="B4437">
        <v>19.45</v>
      </c>
    </row>
    <row r="4438" spans="2:2" x14ac:dyDescent="0.3">
      <c r="B4438">
        <v>25.45</v>
      </c>
    </row>
    <row r="4439" spans="2:2" x14ac:dyDescent="0.3">
      <c r="B4439">
        <v>94.9</v>
      </c>
    </row>
    <row r="4440" spans="2:2" x14ac:dyDescent="0.3">
      <c r="B4440">
        <v>29.3</v>
      </c>
    </row>
    <row r="4441" spans="2:2" x14ac:dyDescent="0.3">
      <c r="B4441">
        <v>20.25</v>
      </c>
    </row>
    <row r="4442" spans="2:2" x14ac:dyDescent="0.3">
      <c r="B4442">
        <v>110.5</v>
      </c>
    </row>
    <row r="4443" spans="2:2" x14ac:dyDescent="0.3">
      <c r="B4443">
        <v>109.4</v>
      </c>
    </row>
    <row r="4444" spans="2:2" x14ac:dyDescent="0.3">
      <c r="B4444">
        <v>19.95</v>
      </c>
    </row>
    <row r="4445" spans="2:2" x14ac:dyDescent="0.3">
      <c r="B4445">
        <v>19.600000000000001</v>
      </c>
    </row>
    <row r="4446" spans="2:2" x14ac:dyDescent="0.3">
      <c r="B4446">
        <v>76.599999999999994</v>
      </c>
    </row>
    <row r="4447" spans="2:2" x14ac:dyDescent="0.3">
      <c r="B4447">
        <v>19.600000000000001</v>
      </c>
    </row>
    <row r="4448" spans="2:2" x14ac:dyDescent="0.3">
      <c r="B4448">
        <v>85.3</v>
      </c>
    </row>
    <row r="4449" spans="2:2" x14ac:dyDescent="0.3">
      <c r="B4449">
        <v>65.849999999999994</v>
      </c>
    </row>
    <row r="4450" spans="2:2" x14ac:dyDescent="0.3">
      <c r="B4450">
        <v>20.05</v>
      </c>
    </row>
    <row r="4451" spans="2:2" x14ac:dyDescent="0.3">
      <c r="B4451">
        <v>99.4</v>
      </c>
    </row>
    <row r="4452" spans="2:2" x14ac:dyDescent="0.3">
      <c r="B4452">
        <v>20</v>
      </c>
    </row>
    <row r="4453" spans="2:2" x14ac:dyDescent="0.3">
      <c r="B4453">
        <v>78.45</v>
      </c>
    </row>
    <row r="4454" spans="2:2" x14ac:dyDescent="0.3">
      <c r="B4454">
        <v>25.1</v>
      </c>
    </row>
    <row r="4455" spans="2:2" x14ac:dyDescent="0.3">
      <c r="B4455">
        <v>55</v>
      </c>
    </row>
    <row r="4456" spans="2:2" x14ac:dyDescent="0.3">
      <c r="B4456">
        <v>71.099999999999994</v>
      </c>
    </row>
    <row r="4457" spans="2:2" x14ac:dyDescent="0.3">
      <c r="B4457">
        <v>61.55</v>
      </c>
    </row>
    <row r="4458" spans="2:2" x14ac:dyDescent="0.3">
      <c r="B4458">
        <v>45.9</v>
      </c>
    </row>
    <row r="4459" spans="2:2" x14ac:dyDescent="0.3">
      <c r="B4459">
        <v>40.299999999999997</v>
      </c>
    </row>
    <row r="4460" spans="2:2" x14ac:dyDescent="0.3">
      <c r="B4460">
        <v>87.1</v>
      </c>
    </row>
    <row r="4461" spans="2:2" x14ac:dyDescent="0.3">
      <c r="B4461">
        <v>49.5</v>
      </c>
    </row>
    <row r="4462" spans="2:2" x14ac:dyDescent="0.3">
      <c r="B4462">
        <v>73.8</v>
      </c>
    </row>
    <row r="4463" spans="2:2" x14ac:dyDescent="0.3">
      <c r="B4463">
        <v>19.2</v>
      </c>
    </row>
    <row r="4464" spans="2:2" x14ac:dyDescent="0.3">
      <c r="B4464">
        <v>25</v>
      </c>
    </row>
    <row r="4465" spans="2:2" x14ac:dyDescent="0.3">
      <c r="B4465">
        <v>35.299999999999997</v>
      </c>
    </row>
    <row r="4466" spans="2:2" x14ac:dyDescent="0.3">
      <c r="B4466">
        <v>76.75</v>
      </c>
    </row>
    <row r="4467" spans="2:2" x14ac:dyDescent="0.3">
      <c r="B4467">
        <v>81</v>
      </c>
    </row>
    <row r="4468" spans="2:2" x14ac:dyDescent="0.3">
      <c r="B4468">
        <v>105.55</v>
      </c>
    </row>
    <row r="4469" spans="2:2" x14ac:dyDescent="0.3">
      <c r="B4469">
        <v>18.8</v>
      </c>
    </row>
    <row r="4470" spans="2:2" x14ac:dyDescent="0.3">
      <c r="B4470">
        <v>24.9</v>
      </c>
    </row>
    <row r="4471" spans="2:2" x14ac:dyDescent="0.3">
      <c r="B4471">
        <v>64.900000000000006</v>
      </c>
    </row>
    <row r="4472" spans="2:2" x14ac:dyDescent="0.3">
      <c r="B4472">
        <v>61.35</v>
      </c>
    </row>
    <row r="4473" spans="2:2" x14ac:dyDescent="0.3">
      <c r="B4473">
        <v>113.95</v>
      </c>
    </row>
    <row r="4474" spans="2:2" x14ac:dyDescent="0.3">
      <c r="B4474">
        <v>90.15</v>
      </c>
    </row>
    <row r="4475" spans="2:2" x14ac:dyDescent="0.3">
      <c r="B4475">
        <v>54.1</v>
      </c>
    </row>
    <row r="4476" spans="2:2" x14ac:dyDescent="0.3">
      <c r="B4476">
        <v>49.8</v>
      </c>
    </row>
    <row r="4477" spans="2:2" x14ac:dyDescent="0.3">
      <c r="B4477">
        <v>24.4</v>
      </c>
    </row>
    <row r="4478" spans="2:2" x14ac:dyDescent="0.3">
      <c r="B4478">
        <v>95</v>
      </c>
    </row>
    <row r="4479" spans="2:2" x14ac:dyDescent="0.3">
      <c r="B4479">
        <v>69.900000000000006</v>
      </c>
    </row>
    <row r="4480" spans="2:2" x14ac:dyDescent="0.3">
      <c r="B4480">
        <v>39.950000000000003</v>
      </c>
    </row>
    <row r="4481" spans="2:2" x14ac:dyDescent="0.3">
      <c r="B4481">
        <v>103.25</v>
      </c>
    </row>
    <row r="4482" spans="2:2" x14ac:dyDescent="0.3">
      <c r="B4482">
        <v>94.25</v>
      </c>
    </row>
    <row r="4483" spans="2:2" x14ac:dyDescent="0.3">
      <c r="B4483">
        <v>47.05</v>
      </c>
    </row>
    <row r="4484" spans="2:2" x14ac:dyDescent="0.3">
      <c r="B4484">
        <v>20.55</v>
      </c>
    </row>
    <row r="4485" spans="2:2" x14ac:dyDescent="0.3">
      <c r="B4485">
        <v>19.649999999999999</v>
      </c>
    </row>
    <row r="4486" spans="2:2" x14ac:dyDescent="0.3">
      <c r="B4486">
        <v>70.2</v>
      </c>
    </row>
    <row r="4487" spans="2:2" x14ac:dyDescent="0.3">
      <c r="B4487">
        <v>81</v>
      </c>
    </row>
    <row r="4488" spans="2:2" x14ac:dyDescent="0.3">
      <c r="B4488">
        <v>75.900000000000006</v>
      </c>
    </row>
    <row r="4489" spans="2:2" x14ac:dyDescent="0.3">
      <c r="B4489">
        <v>24.7</v>
      </c>
    </row>
    <row r="4490" spans="2:2" x14ac:dyDescent="0.3">
      <c r="B4490">
        <v>110.25</v>
      </c>
    </row>
    <row r="4491" spans="2:2" x14ac:dyDescent="0.3">
      <c r="B4491">
        <v>85</v>
      </c>
    </row>
    <row r="4492" spans="2:2" x14ac:dyDescent="0.3">
      <c r="B4492">
        <v>19.75</v>
      </c>
    </row>
    <row r="4493" spans="2:2" x14ac:dyDescent="0.3">
      <c r="B4493">
        <v>23.9</v>
      </c>
    </row>
    <row r="4494" spans="2:2" x14ac:dyDescent="0.3">
      <c r="B4494">
        <v>19.95</v>
      </c>
    </row>
    <row r="4495" spans="2:2" x14ac:dyDescent="0.3">
      <c r="B4495">
        <v>25.15</v>
      </c>
    </row>
    <row r="4496" spans="2:2" x14ac:dyDescent="0.3">
      <c r="B4496">
        <v>54.15</v>
      </c>
    </row>
    <row r="4497" spans="2:2" x14ac:dyDescent="0.3">
      <c r="B4497">
        <v>59.8</v>
      </c>
    </row>
    <row r="4498" spans="2:2" x14ac:dyDescent="0.3">
      <c r="B4498">
        <v>83.85</v>
      </c>
    </row>
    <row r="4499" spans="2:2" x14ac:dyDescent="0.3">
      <c r="B4499">
        <v>104.9</v>
      </c>
    </row>
    <row r="4500" spans="2:2" x14ac:dyDescent="0.3">
      <c r="B4500">
        <v>75.3</v>
      </c>
    </row>
    <row r="4501" spans="2:2" x14ac:dyDescent="0.3">
      <c r="B4501">
        <v>66.650000000000006</v>
      </c>
    </row>
    <row r="4502" spans="2:2" x14ac:dyDescent="0.3">
      <c r="B4502">
        <v>109.5</v>
      </c>
    </row>
    <row r="4503" spans="2:2" x14ac:dyDescent="0.3">
      <c r="B4503">
        <v>73.849999999999994</v>
      </c>
    </row>
    <row r="4504" spans="2:2" x14ac:dyDescent="0.3">
      <c r="B4504">
        <v>19.3</v>
      </c>
    </row>
    <row r="4505" spans="2:2" x14ac:dyDescent="0.3">
      <c r="B4505">
        <v>118.2</v>
      </c>
    </row>
    <row r="4506" spans="2:2" x14ac:dyDescent="0.3">
      <c r="B4506">
        <v>51.45</v>
      </c>
    </row>
    <row r="4507" spans="2:2" x14ac:dyDescent="0.3">
      <c r="B4507">
        <v>59.45</v>
      </c>
    </row>
    <row r="4508" spans="2:2" x14ac:dyDescent="0.3">
      <c r="B4508">
        <v>19.5</v>
      </c>
    </row>
    <row r="4509" spans="2:2" x14ac:dyDescent="0.3">
      <c r="B4509">
        <v>19.55</v>
      </c>
    </row>
    <row r="4510" spans="2:2" x14ac:dyDescent="0.3">
      <c r="B4510">
        <v>93.55</v>
      </c>
    </row>
    <row r="4511" spans="2:2" x14ac:dyDescent="0.3">
      <c r="B4511">
        <v>59.3</v>
      </c>
    </row>
    <row r="4512" spans="2:2" x14ac:dyDescent="0.3">
      <c r="B4512">
        <v>109.8</v>
      </c>
    </row>
    <row r="4513" spans="2:2" x14ac:dyDescent="0.3">
      <c r="B4513">
        <v>78.099999999999994</v>
      </c>
    </row>
    <row r="4514" spans="2:2" x14ac:dyDescent="0.3">
      <c r="B4514">
        <v>39.9</v>
      </c>
    </row>
    <row r="4515" spans="2:2" x14ac:dyDescent="0.3">
      <c r="B4515">
        <v>64.900000000000006</v>
      </c>
    </row>
    <row r="4516" spans="2:2" x14ac:dyDescent="0.3">
      <c r="B4516">
        <v>53.4</v>
      </c>
    </row>
    <row r="4517" spans="2:2" x14ac:dyDescent="0.3">
      <c r="B4517">
        <v>24.9</v>
      </c>
    </row>
    <row r="4518" spans="2:2" x14ac:dyDescent="0.3">
      <c r="B4518">
        <v>44.7</v>
      </c>
    </row>
    <row r="4519" spans="2:2" x14ac:dyDescent="0.3">
      <c r="B4519">
        <v>114</v>
      </c>
    </row>
    <row r="4520" spans="2:2" x14ac:dyDescent="0.3">
      <c r="B4520">
        <v>20.25</v>
      </c>
    </row>
    <row r="4521" spans="2:2" x14ac:dyDescent="0.3">
      <c r="B4521">
        <v>83.85</v>
      </c>
    </row>
    <row r="4522" spans="2:2" x14ac:dyDescent="0.3">
      <c r="B4522">
        <v>20.2</v>
      </c>
    </row>
    <row r="4523" spans="2:2" x14ac:dyDescent="0.3">
      <c r="B4523">
        <v>19.95</v>
      </c>
    </row>
    <row r="4524" spans="2:2" x14ac:dyDescent="0.3">
      <c r="B4524">
        <v>20.350000000000001</v>
      </c>
    </row>
    <row r="4525" spans="2:2" x14ac:dyDescent="0.3">
      <c r="B4525">
        <v>90</v>
      </c>
    </row>
    <row r="4526" spans="2:2" x14ac:dyDescent="0.3">
      <c r="B4526">
        <v>54.2</v>
      </c>
    </row>
    <row r="4527" spans="2:2" x14ac:dyDescent="0.3">
      <c r="B4527">
        <v>99.1</v>
      </c>
    </row>
    <row r="4528" spans="2:2" x14ac:dyDescent="0.3">
      <c r="B4528">
        <v>66.900000000000006</v>
      </c>
    </row>
    <row r="4529" spans="2:2" x14ac:dyDescent="0.3">
      <c r="B4529">
        <v>25.85</v>
      </c>
    </row>
    <row r="4530" spans="2:2" x14ac:dyDescent="0.3">
      <c r="B4530">
        <v>91.05</v>
      </c>
    </row>
    <row r="4531" spans="2:2" x14ac:dyDescent="0.3">
      <c r="B4531">
        <v>20.95</v>
      </c>
    </row>
    <row r="4532" spans="2:2" x14ac:dyDescent="0.3">
      <c r="B4532">
        <v>109.2</v>
      </c>
    </row>
    <row r="4533" spans="2:2" x14ac:dyDescent="0.3">
      <c r="B4533">
        <v>85.8</v>
      </c>
    </row>
    <row r="4534" spans="2:2" x14ac:dyDescent="0.3">
      <c r="B4534">
        <v>19.649999999999999</v>
      </c>
    </row>
    <row r="4535" spans="2:2" x14ac:dyDescent="0.3">
      <c r="B4535">
        <v>20.5</v>
      </c>
    </row>
    <row r="4536" spans="2:2" x14ac:dyDescent="0.3">
      <c r="B4536">
        <v>89.65</v>
      </c>
    </row>
    <row r="4537" spans="2:2" x14ac:dyDescent="0.3">
      <c r="B4537">
        <v>74.349999999999994</v>
      </c>
    </row>
    <row r="4538" spans="2:2" x14ac:dyDescent="0.3">
      <c r="B4538">
        <v>49.45</v>
      </c>
    </row>
    <row r="4539" spans="2:2" x14ac:dyDescent="0.3">
      <c r="B4539">
        <v>89.1</v>
      </c>
    </row>
    <row r="4540" spans="2:2" x14ac:dyDescent="0.3">
      <c r="B4540">
        <v>75.150000000000006</v>
      </c>
    </row>
    <row r="4541" spans="2:2" x14ac:dyDescent="0.3">
      <c r="B4541">
        <v>70.650000000000006</v>
      </c>
    </row>
    <row r="4542" spans="2:2" x14ac:dyDescent="0.3">
      <c r="B4542">
        <v>90.05</v>
      </c>
    </row>
    <row r="4543" spans="2:2" x14ac:dyDescent="0.3">
      <c r="B4543">
        <v>19.399999999999999</v>
      </c>
    </row>
    <row r="4544" spans="2:2" x14ac:dyDescent="0.3">
      <c r="B4544">
        <v>88.75</v>
      </c>
    </row>
    <row r="4545" spans="2:2" x14ac:dyDescent="0.3">
      <c r="B4545">
        <v>91</v>
      </c>
    </row>
    <row r="4546" spans="2:2" x14ac:dyDescent="0.3">
      <c r="B4546">
        <v>90.8</v>
      </c>
    </row>
    <row r="4547" spans="2:2" x14ac:dyDescent="0.3">
      <c r="B4547">
        <v>18.95</v>
      </c>
    </row>
    <row r="4548" spans="2:2" x14ac:dyDescent="0.3">
      <c r="B4548">
        <v>102.4</v>
      </c>
    </row>
    <row r="4549" spans="2:2" x14ac:dyDescent="0.3">
      <c r="B4549">
        <v>99.9</v>
      </c>
    </row>
    <row r="4550" spans="2:2" x14ac:dyDescent="0.3">
      <c r="B4550">
        <v>88.7</v>
      </c>
    </row>
    <row r="4551" spans="2:2" x14ac:dyDescent="0.3">
      <c r="B4551">
        <v>54.3</v>
      </c>
    </row>
    <row r="4552" spans="2:2" x14ac:dyDescent="0.3">
      <c r="B4552">
        <v>55.7</v>
      </c>
    </row>
    <row r="4553" spans="2:2" x14ac:dyDescent="0.3">
      <c r="B4553">
        <v>103.95</v>
      </c>
    </row>
    <row r="4554" spans="2:2" x14ac:dyDescent="0.3">
      <c r="B4554">
        <v>20.149999999999999</v>
      </c>
    </row>
    <row r="4555" spans="2:2" x14ac:dyDescent="0.3">
      <c r="B4555">
        <v>20.05</v>
      </c>
    </row>
    <row r="4556" spans="2:2" x14ac:dyDescent="0.3">
      <c r="B4556">
        <v>91.95</v>
      </c>
    </row>
    <row r="4557" spans="2:2" x14ac:dyDescent="0.3">
      <c r="B4557">
        <v>55.65</v>
      </c>
    </row>
    <row r="4558" spans="2:2" x14ac:dyDescent="0.3">
      <c r="B4558">
        <v>74.7</v>
      </c>
    </row>
    <row r="4559" spans="2:2" x14ac:dyDescent="0.3">
      <c r="B4559">
        <v>104.15</v>
      </c>
    </row>
    <row r="4560" spans="2:2" x14ac:dyDescent="0.3">
      <c r="B4560">
        <v>83.65</v>
      </c>
    </row>
    <row r="4561" spans="2:2" x14ac:dyDescent="0.3">
      <c r="B4561">
        <v>110.05</v>
      </c>
    </row>
    <row r="4562" spans="2:2" x14ac:dyDescent="0.3">
      <c r="B4562">
        <v>25.5</v>
      </c>
    </row>
    <row r="4563" spans="2:2" x14ac:dyDescent="0.3">
      <c r="B4563">
        <v>19.5</v>
      </c>
    </row>
    <row r="4564" spans="2:2" x14ac:dyDescent="0.3">
      <c r="B4564">
        <v>80.7</v>
      </c>
    </row>
    <row r="4565" spans="2:2" x14ac:dyDescent="0.3">
      <c r="B4565">
        <v>105.1</v>
      </c>
    </row>
    <row r="4566" spans="2:2" x14ac:dyDescent="0.3">
      <c r="B4566">
        <v>25.15</v>
      </c>
    </row>
    <row r="4567" spans="2:2" x14ac:dyDescent="0.3">
      <c r="B4567">
        <v>95.65</v>
      </c>
    </row>
    <row r="4568" spans="2:2" x14ac:dyDescent="0.3">
      <c r="B4568">
        <v>80.8</v>
      </c>
    </row>
    <row r="4569" spans="2:2" x14ac:dyDescent="0.3">
      <c r="B4569">
        <v>24.85</v>
      </c>
    </row>
    <row r="4570" spans="2:2" x14ac:dyDescent="0.3">
      <c r="B4570">
        <v>54.75</v>
      </c>
    </row>
    <row r="4571" spans="2:2" x14ac:dyDescent="0.3">
      <c r="B4571">
        <v>50.75</v>
      </c>
    </row>
    <row r="4572" spans="2:2" x14ac:dyDescent="0.3">
      <c r="B4572">
        <v>20.149999999999999</v>
      </c>
    </row>
    <row r="4573" spans="2:2" x14ac:dyDescent="0.3">
      <c r="B4573">
        <v>20.05</v>
      </c>
    </row>
    <row r="4574" spans="2:2" x14ac:dyDescent="0.3">
      <c r="B4574">
        <v>71.599999999999994</v>
      </c>
    </row>
    <row r="4575" spans="2:2" x14ac:dyDescent="0.3">
      <c r="B4575">
        <v>81.45</v>
      </c>
    </row>
    <row r="4576" spans="2:2" x14ac:dyDescent="0.3">
      <c r="B4576">
        <v>58.4</v>
      </c>
    </row>
    <row r="4577" spans="2:2" x14ac:dyDescent="0.3">
      <c r="B4577">
        <v>53.7</v>
      </c>
    </row>
    <row r="4578" spans="2:2" x14ac:dyDescent="0.3">
      <c r="B4578">
        <v>19.600000000000001</v>
      </c>
    </row>
    <row r="4579" spans="2:2" x14ac:dyDescent="0.3">
      <c r="B4579">
        <v>89.4</v>
      </c>
    </row>
    <row r="4580" spans="2:2" x14ac:dyDescent="0.3">
      <c r="B4580">
        <v>84.2</v>
      </c>
    </row>
    <row r="4581" spans="2:2" x14ac:dyDescent="0.3">
      <c r="B4581">
        <v>106.1</v>
      </c>
    </row>
    <row r="4582" spans="2:2" x14ac:dyDescent="0.3">
      <c r="B4582">
        <v>25.75</v>
      </c>
    </row>
    <row r="4583" spans="2:2" x14ac:dyDescent="0.3">
      <c r="B4583">
        <v>64.95</v>
      </c>
    </row>
    <row r="4584" spans="2:2" x14ac:dyDescent="0.3">
      <c r="B4584">
        <v>85.45</v>
      </c>
    </row>
    <row r="4585" spans="2:2" x14ac:dyDescent="0.3">
      <c r="B4585">
        <v>20.05</v>
      </c>
    </row>
    <row r="4586" spans="2:2" x14ac:dyDescent="0.3">
      <c r="B4586">
        <v>20.7</v>
      </c>
    </row>
    <row r="4587" spans="2:2" x14ac:dyDescent="0.3">
      <c r="B4587">
        <v>25.3</v>
      </c>
    </row>
    <row r="4588" spans="2:2" x14ac:dyDescent="0.3">
      <c r="B4588">
        <v>100.6</v>
      </c>
    </row>
    <row r="4589" spans="2:2" x14ac:dyDescent="0.3">
      <c r="B4589">
        <v>74</v>
      </c>
    </row>
    <row r="4590" spans="2:2" x14ac:dyDescent="0.3">
      <c r="B4590">
        <v>99.4</v>
      </c>
    </row>
    <row r="4591" spans="2:2" x14ac:dyDescent="0.3">
      <c r="B4591">
        <v>107.45</v>
      </c>
    </row>
    <row r="4592" spans="2:2" x14ac:dyDescent="0.3">
      <c r="B4592">
        <v>83.6</v>
      </c>
    </row>
    <row r="4593" spans="2:2" x14ac:dyDescent="0.3">
      <c r="B4593">
        <v>99.05</v>
      </c>
    </row>
    <row r="4594" spans="2:2" x14ac:dyDescent="0.3">
      <c r="B4594">
        <v>80.099999999999994</v>
      </c>
    </row>
    <row r="4595" spans="2:2" x14ac:dyDescent="0.3">
      <c r="B4595">
        <v>65.3</v>
      </c>
    </row>
    <row r="4596" spans="2:2" x14ac:dyDescent="0.3">
      <c r="B4596">
        <v>89.55</v>
      </c>
    </row>
    <row r="4597" spans="2:2" x14ac:dyDescent="0.3">
      <c r="B4597">
        <v>60.8</v>
      </c>
    </row>
    <row r="4598" spans="2:2" x14ac:dyDescent="0.3">
      <c r="B4598">
        <v>74.5</v>
      </c>
    </row>
    <row r="4599" spans="2:2" x14ac:dyDescent="0.3">
      <c r="B4599">
        <v>99.15</v>
      </c>
    </row>
    <row r="4600" spans="2:2" x14ac:dyDescent="0.3">
      <c r="B4600">
        <v>19.25</v>
      </c>
    </row>
    <row r="4601" spans="2:2" x14ac:dyDescent="0.3">
      <c r="B4601">
        <v>39.450000000000003</v>
      </c>
    </row>
    <row r="4602" spans="2:2" x14ac:dyDescent="0.3">
      <c r="B4602">
        <v>44.85</v>
      </c>
    </row>
    <row r="4603" spans="2:2" x14ac:dyDescent="0.3">
      <c r="B4603">
        <v>97.2</v>
      </c>
    </row>
    <row r="4604" spans="2:2" x14ac:dyDescent="0.3">
      <c r="B4604">
        <v>110.55</v>
      </c>
    </row>
    <row r="4605" spans="2:2" x14ac:dyDescent="0.3">
      <c r="B4605">
        <v>19.899999999999999</v>
      </c>
    </row>
    <row r="4606" spans="2:2" x14ac:dyDescent="0.3">
      <c r="B4606">
        <v>76.95</v>
      </c>
    </row>
    <row r="4607" spans="2:2" x14ac:dyDescent="0.3">
      <c r="B4607">
        <v>35.4</v>
      </c>
    </row>
    <row r="4608" spans="2:2" x14ac:dyDescent="0.3">
      <c r="B4608">
        <v>20.45</v>
      </c>
    </row>
    <row r="4609" spans="2:2" x14ac:dyDescent="0.3">
      <c r="B4609">
        <v>96.75</v>
      </c>
    </row>
    <row r="4610" spans="2:2" x14ac:dyDescent="0.3">
      <c r="B4610">
        <v>54.2</v>
      </c>
    </row>
    <row r="4611" spans="2:2" x14ac:dyDescent="0.3">
      <c r="B4611">
        <v>100.1</v>
      </c>
    </row>
    <row r="4612" spans="2:2" x14ac:dyDescent="0.3">
      <c r="B4612">
        <v>45.25</v>
      </c>
    </row>
    <row r="4613" spans="2:2" x14ac:dyDescent="0.3">
      <c r="B4613">
        <v>20.85</v>
      </c>
    </row>
    <row r="4614" spans="2:2" x14ac:dyDescent="0.3">
      <c r="B4614">
        <v>33.450000000000003</v>
      </c>
    </row>
    <row r="4615" spans="2:2" x14ac:dyDescent="0.3">
      <c r="B4615">
        <v>20.2</v>
      </c>
    </row>
    <row r="4616" spans="2:2" x14ac:dyDescent="0.3">
      <c r="B4616">
        <v>85.9</v>
      </c>
    </row>
    <row r="4617" spans="2:2" x14ac:dyDescent="0.3">
      <c r="B4617">
        <v>61</v>
      </c>
    </row>
    <row r="4618" spans="2:2" x14ac:dyDescent="0.3">
      <c r="B4618">
        <v>86.9</v>
      </c>
    </row>
    <row r="4619" spans="2:2" x14ac:dyDescent="0.3">
      <c r="B4619">
        <v>69.400000000000006</v>
      </c>
    </row>
    <row r="4620" spans="2:2" x14ac:dyDescent="0.3">
      <c r="B4620">
        <v>20.350000000000001</v>
      </c>
    </row>
    <row r="4621" spans="2:2" x14ac:dyDescent="0.3">
      <c r="B4621">
        <v>104.3</v>
      </c>
    </row>
    <row r="4622" spans="2:2" x14ac:dyDescent="0.3">
      <c r="B4622">
        <v>44.95</v>
      </c>
    </row>
    <row r="4623" spans="2:2" x14ac:dyDescent="0.3">
      <c r="B4623">
        <v>49.45</v>
      </c>
    </row>
    <row r="4624" spans="2:2" x14ac:dyDescent="0.3">
      <c r="B4624">
        <v>20.6</v>
      </c>
    </row>
    <row r="4625" spans="2:2" x14ac:dyDescent="0.3">
      <c r="B4625">
        <v>19.55</v>
      </c>
    </row>
    <row r="4626" spans="2:2" x14ac:dyDescent="0.3">
      <c r="B4626">
        <v>93.5</v>
      </c>
    </row>
    <row r="4627" spans="2:2" x14ac:dyDescent="0.3">
      <c r="B4627">
        <v>54.55</v>
      </c>
    </row>
    <row r="4628" spans="2:2" x14ac:dyDescent="0.3">
      <c r="B4628">
        <v>20.05</v>
      </c>
    </row>
    <row r="4629" spans="2:2" x14ac:dyDescent="0.3">
      <c r="B4629">
        <v>79.45</v>
      </c>
    </row>
    <row r="4630" spans="2:2" x14ac:dyDescent="0.3">
      <c r="B4630">
        <v>79.849999999999994</v>
      </c>
    </row>
    <row r="4631" spans="2:2" x14ac:dyDescent="0.3">
      <c r="B4631">
        <v>100</v>
      </c>
    </row>
    <row r="4632" spans="2:2" x14ac:dyDescent="0.3">
      <c r="B4632">
        <v>19.600000000000001</v>
      </c>
    </row>
    <row r="4633" spans="2:2" x14ac:dyDescent="0.3">
      <c r="B4633">
        <v>20.2</v>
      </c>
    </row>
    <row r="4634" spans="2:2" x14ac:dyDescent="0.3">
      <c r="B4634">
        <v>50.4</v>
      </c>
    </row>
    <row r="4635" spans="2:2" x14ac:dyDescent="0.3">
      <c r="B4635">
        <v>113.35</v>
      </c>
    </row>
    <row r="4636" spans="2:2" x14ac:dyDescent="0.3">
      <c r="B4636">
        <v>80</v>
      </c>
    </row>
    <row r="4637" spans="2:2" x14ac:dyDescent="0.3">
      <c r="B4637">
        <v>80.95</v>
      </c>
    </row>
    <row r="4638" spans="2:2" x14ac:dyDescent="0.3">
      <c r="B4638">
        <v>24.9</v>
      </c>
    </row>
    <row r="4639" spans="2:2" x14ac:dyDescent="0.3">
      <c r="B4639">
        <v>54.9</v>
      </c>
    </row>
    <row r="4640" spans="2:2" x14ac:dyDescent="0.3">
      <c r="B4640">
        <v>109.25</v>
      </c>
    </row>
    <row r="4641" spans="2:2" x14ac:dyDescent="0.3">
      <c r="B4641">
        <v>116.3</v>
      </c>
    </row>
    <row r="4642" spans="2:2" x14ac:dyDescent="0.3">
      <c r="B4642">
        <v>19.899999999999999</v>
      </c>
    </row>
    <row r="4643" spans="2:2" x14ac:dyDescent="0.3">
      <c r="B4643">
        <v>70.349999999999994</v>
      </c>
    </row>
    <row r="4644" spans="2:2" x14ac:dyDescent="0.3">
      <c r="B4644">
        <v>25.6</v>
      </c>
    </row>
    <row r="4645" spans="2:2" x14ac:dyDescent="0.3">
      <c r="B4645">
        <v>44.45</v>
      </c>
    </row>
    <row r="4646" spans="2:2" x14ac:dyDescent="0.3">
      <c r="B4646">
        <v>100.15</v>
      </c>
    </row>
    <row r="4647" spans="2:2" x14ac:dyDescent="0.3">
      <c r="B4647">
        <v>73.849999999999994</v>
      </c>
    </row>
    <row r="4648" spans="2:2" x14ac:dyDescent="0.3">
      <c r="B4648">
        <v>70.099999999999994</v>
      </c>
    </row>
    <row r="4649" spans="2:2" x14ac:dyDescent="0.3">
      <c r="B4649">
        <v>25.25</v>
      </c>
    </row>
    <row r="4650" spans="2:2" x14ac:dyDescent="0.3">
      <c r="B4650">
        <v>21.05</v>
      </c>
    </row>
    <row r="4651" spans="2:2" x14ac:dyDescent="0.3">
      <c r="B4651">
        <v>24.95</v>
      </c>
    </row>
    <row r="4652" spans="2:2" x14ac:dyDescent="0.3">
      <c r="B4652">
        <v>64.5</v>
      </c>
    </row>
    <row r="4653" spans="2:2" x14ac:dyDescent="0.3">
      <c r="B4653">
        <v>105.95</v>
      </c>
    </row>
    <row r="4654" spans="2:2" x14ac:dyDescent="0.3">
      <c r="B4654">
        <v>75.849999999999994</v>
      </c>
    </row>
    <row r="4655" spans="2:2" x14ac:dyDescent="0.3">
      <c r="B4655">
        <v>43.6</v>
      </c>
    </row>
    <row r="4656" spans="2:2" x14ac:dyDescent="0.3">
      <c r="B4656">
        <v>91.25</v>
      </c>
    </row>
    <row r="4657" spans="2:2" x14ac:dyDescent="0.3">
      <c r="B4657">
        <v>89.75</v>
      </c>
    </row>
    <row r="4658" spans="2:2" x14ac:dyDescent="0.3">
      <c r="B4658">
        <v>104.4</v>
      </c>
    </row>
    <row r="4659" spans="2:2" x14ac:dyDescent="0.3">
      <c r="B4659">
        <v>90.15</v>
      </c>
    </row>
    <row r="4660" spans="2:2" x14ac:dyDescent="0.3">
      <c r="B4660">
        <v>40.299999999999997</v>
      </c>
    </row>
    <row r="4661" spans="2:2" x14ac:dyDescent="0.3">
      <c r="B4661">
        <v>105.25</v>
      </c>
    </row>
    <row r="4662" spans="2:2" x14ac:dyDescent="0.3">
      <c r="B4662">
        <v>104</v>
      </c>
    </row>
    <row r="4663" spans="2:2" x14ac:dyDescent="0.3">
      <c r="B4663">
        <v>69.650000000000006</v>
      </c>
    </row>
    <row r="4664" spans="2:2" x14ac:dyDescent="0.3">
      <c r="B4664">
        <v>74.3</v>
      </c>
    </row>
    <row r="4665" spans="2:2" x14ac:dyDescent="0.3">
      <c r="B4665">
        <v>100.9</v>
      </c>
    </row>
    <row r="4666" spans="2:2" x14ac:dyDescent="0.3">
      <c r="B4666">
        <v>20.25</v>
      </c>
    </row>
    <row r="4667" spans="2:2" x14ac:dyDescent="0.3">
      <c r="B4667">
        <v>96.9</v>
      </c>
    </row>
    <row r="4668" spans="2:2" x14ac:dyDescent="0.3">
      <c r="B4668">
        <v>104.1</v>
      </c>
    </row>
    <row r="4669" spans="2:2" x14ac:dyDescent="0.3">
      <c r="B4669">
        <v>20.100000000000001</v>
      </c>
    </row>
    <row r="4670" spans="2:2" x14ac:dyDescent="0.3">
      <c r="B4670">
        <v>56.55</v>
      </c>
    </row>
    <row r="4671" spans="2:2" x14ac:dyDescent="0.3">
      <c r="B4671">
        <v>68.599999999999994</v>
      </c>
    </row>
    <row r="4672" spans="2:2" x14ac:dyDescent="0.3">
      <c r="B4672">
        <v>69.05</v>
      </c>
    </row>
    <row r="4673" spans="2:2" x14ac:dyDescent="0.3">
      <c r="B4673">
        <v>19.7</v>
      </c>
    </row>
    <row r="4674" spans="2:2" x14ac:dyDescent="0.3">
      <c r="B4674">
        <v>20.05</v>
      </c>
    </row>
    <row r="4675" spans="2:2" x14ac:dyDescent="0.3">
      <c r="B4675">
        <v>94.4</v>
      </c>
    </row>
    <row r="4676" spans="2:2" x14ac:dyDescent="0.3">
      <c r="B4676">
        <v>54.95</v>
      </c>
    </row>
    <row r="4677" spans="2:2" x14ac:dyDescent="0.3">
      <c r="B4677">
        <v>93.7</v>
      </c>
    </row>
    <row r="4678" spans="2:2" x14ac:dyDescent="0.3">
      <c r="B4678">
        <v>110.25</v>
      </c>
    </row>
    <row r="4679" spans="2:2" x14ac:dyDescent="0.3">
      <c r="B4679">
        <v>98.9</v>
      </c>
    </row>
    <row r="4680" spans="2:2" x14ac:dyDescent="0.3">
      <c r="B4680">
        <v>80.45</v>
      </c>
    </row>
    <row r="4681" spans="2:2" x14ac:dyDescent="0.3">
      <c r="B4681">
        <v>79.400000000000006</v>
      </c>
    </row>
    <row r="4682" spans="2:2" x14ac:dyDescent="0.3">
      <c r="B4682">
        <v>62.8</v>
      </c>
    </row>
    <row r="4683" spans="2:2" x14ac:dyDescent="0.3">
      <c r="B4683">
        <v>74.900000000000006</v>
      </c>
    </row>
    <row r="4684" spans="2:2" x14ac:dyDescent="0.3">
      <c r="B4684">
        <v>74.849999999999994</v>
      </c>
    </row>
    <row r="4685" spans="2:2" x14ac:dyDescent="0.3">
      <c r="B4685">
        <v>25.85</v>
      </c>
    </row>
    <row r="4686" spans="2:2" x14ac:dyDescent="0.3">
      <c r="B4686">
        <v>68.3</v>
      </c>
    </row>
    <row r="4687" spans="2:2" x14ac:dyDescent="0.3">
      <c r="B4687">
        <v>48.4</v>
      </c>
    </row>
    <row r="4688" spans="2:2" x14ac:dyDescent="0.3">
      <c r="B4688">
        <v>105.05</v>
      </c>
    </row>
    <row r="4689" spans="2:2" x14ac:dyDescent="0.3">
      <c r="B4689">
        <v>25.15</v>
      </c>
    </row>
    <row r="4690" spans="2:2" x14ac:dyDescent="0.3">
      <c r="B4690">
        <v>19.5</v>
      </c>
    </row>
    <row r="4691" spans="2:2" x14ac:dyDescent="0.3">
      <c r="B4691">
        <v>92.95</v>
      </c>
    </row>
    <row r="4692" spans="2:2" x14ac:dyDescent="0.3">
      <c r="B4692">
        <v>20.7</v>
      </c>
    </row>
    <row r="4693" spans="2:2" x14ac:dyDescent="0.3">
      <c r="B4693">
        <v>19.350000000000001</v>
      </c>
    </row>
    <row r="4694" spans="2:2" x14ac:dyDescent="0.3">
      <c r="B4694">
        <v>104.35</v>
      </c>
    </row>
    <row r="4695" spans="2:2" x14ac:dyDescent="0.3">
      <c r="B4695">
        <v>19.55</v>
      </c>
    </row>
    <row r="4696" spans="2:2" x14ac:dyDescent="0.3">
      <c r="B4696">
        <v>74.05</v>
      </c>
    </row>
    <row r="4697" spans="2:2" x14ac:dyDescent="0.3">
      <c r="B4697">
        <v>40.1</v>
      </c>
    </row>
    <row r="4698" spans="2:2" x14ac:dyDescent="0.3">
      <c r="B4698">
        <v>20.100000000000001</v>
      </c>
    </row>
    <row r="4699" spans="2:2" x14ac:dyDescent="0.3">
      <c r="B4699">
        <v>83.55</v>
      </c>
    </row>
    <row r="4700" spans="2:2" x14ac:dyDescent="0.3">
      <c r="B4700">
        <v>56.85</v>
      </c>
    </row>
    <row r="4701" spans="2:2" x14ac:dyDescent="0.3">
      <c r="B4701">
        <v>19.55</v>
      </c>
    </row>
    <row r="4702" spans="2:2" x14ac:dyDescent="0.3">
      <c r="B4702">
        <v>106.15</v>
      </c>
    </row>
    <row r="4703" spans="2:2" x14ac:dyDescent="0.3">
      <c r="B4703">
        <v>78.95</v>
      </c>
    </row>
    <row r="4704" spans="2:2" x14ac:dyDescent="0.3">
      <c r="B4704">
        <v>49.75</v>
      </c>
    </row>
    <row r="4705" spans="2:2" x14ac:dyDescent="0.3">
      <c r="B4705">
        <v>92.4</v>
      </c>
    </row>
    <row r="4706" spans="2:2" x14ac:dyDescent="0.3">
      <c r="B4706">
        <v>58.2</v>
      </c>
    </row>
    <row r="4707" spans="2:2" x14ac:dyDescent="0.3">
      <c r="B4707">
        <v>91.95</v>
      </c>
    </row>
    <row r="4708" spans="2:2" x14ac:dyDescent="0.3">
      <c r="B4708">
        <v>65.25</v>
      </c>
    </row>
    <row r="4709" spans="2:2" x14ac:dyDescent="0.3">
      <c r="B4709">
        <v>73.099999999999994</v>
      </c>
    </row>
    <row r="4710" spans="2:2" x14ac:dyDescent="0.3">
      <c r="B4710">
        <v>59.75</v>
      </c>
    </row>
    <row r="4711" spans="2:2" x14ac:dyDescent="0.3">
      <c r="B4711">
        <v>59.8</v>
      </c>
    </row>
    <row r="4712" spans="2:2" x14ac:dyDescent="0.3">
      <c r="B4712">
        <v>116.6</v>
      </c>
    </row>
    <row r="4713" spans="2:2" x14ac:dyDescent="0.3">
      <c r="B4713">
        <v>109.3</v>
      </c>
    </row>
    <row r="4714" spans="2:2" x14ac:dyDescent="0.3">
      <c r="B4714">
        <v>101.4</v>
      </c>
    </row>
    <row r="4715" spans="2:2" x14ac:dyDescent="0.3">
      <c r="B4715">
        <v>50.65</v>
      </c>
    </row>
    <row r="4716" spans="2:2" x14ac:dyDescent="0.3">
      <c r="B4716">
        <v>56.15</v>
      </c>
    </row>
    <row r="4717" spans="2:2" x14ac:dyDescent="0.3">
      <c r="B4717">
        <v>19.2</v>
      </c>
    </row>
    <row r="4718" spans="2:2" x14ac:dyDescent="0.3">
      <c r="B4718">
        <v>83</v>
      </c>
    </row>
    <row r="4719" spans="2:2" x14ac:dyDescent="0.3">
      <c r="B4719">
        <v>70.099999999999994</v>
      </c>
    </row>
    <row r="4720" spans="2:2" x14ac:dyDescent="0.3">
      <c r="B4720">
        <v>108.3</v>
      </c>
    </row>
    <row r="4721" spans="2:2" x14ac:dyDescent="0.3">
      <c r="B4721">
        <v>25.25</v>
      </c>
    </row>
    <row r="4722" spans="2:2" x14ac:dyDescent="0.3">
      <c r="B4722">
        <v>45.35</v>
      </c>
    </row>
    <row r="4723" spans="2:2" x14ac:dyDescent="0.3">
      <c r="B4723">
        <v>43.9</v>
      </c>
    </row>
    <row r="4724" spans="2:2" x14ac:dyDescent="0.3">
      <c r="B4724">
        <v>79.3</v>
      </c>
    </row>
    <row r="4725" spans="2:2" x14ac:dyDescent="0.3">
      <c r="B4725">
        <v>84.9</v>
      </c>
    </row>
    <row r="4726" spans="2:2" x14ac:dyDescent="0.3">
      <c r="B4726">
        <v>79.25</v>
      </c>
    </row>
    <row r="4727" spans="2:2" x14ac:dyDescent="0.3">
      <c r="B4727">
        <v>71.05</v>
      </c>
    </row>
    <row r="4728" spans="2:2" x14ac:dyDescent="0.3">
      <c r="B4728">
        <v>53.75</v>
      </c>
    </row>
    <row r="4729" spans="2:2" x14ac:dyDescent="0.3">
      <c r="B4729">
        <v>24.25</v>
      </c>
    </row>
    <row r="4730" spans="2:2" x14ac:dyDescent="0.3">
      <c r="B4730">
        <v>44.25</v>
      </c>
    </row>
    <row r="4731" spans="2:2" x14ac:dyDescent="0.3">
      <c r="B4731">
        <v>50.05</v>
      </c>
    </row>
    <row r="4732" spans="2:2" x14ac:dyDescent="0.3">
      <c r="B4732">
        <v>20.149999999999999</v>
      </c>
    </row>
    <row r="4733" spans="2:2" x14ac:dyDescent="0.3">
      <c r="B4733">
        <v>69.349999999999994</v>
      </c>
    </row>
    <row r="4734" spans="2:2" x14ac:dyDescent="0.3">
      <c r="B4734">
        <v>19.350000000000001</v>
      </c>
    </row>
    <row r="4735" spans="2:2" x14ac:dyDescent="0.3">
      <c r="B4735">
        <v>19.149999999999999</v>
      </c>
    </row>
    <row r="4736" spans="2:2" x14ac:dyDescent="0.3">
      <c r="B4736">
        <v>61</v>
      </c>
    </row>
    <row r="4737" spans="2:2" x14ac:dyDescent="0.3">
      <c r="B4737">
        <v>20.5</v>
      </c>
    </row>
    <row r="4738" spans="2:2" x14ac:dyDescent="0.3">
      <c r="B4738">
        <v>50.2</v>
      </c>
    </row>
    <row r="4739" spans="2:2" x14ac:dyDescent="0.3">
      <c r="B4739">
        <v>79.599999999999994</v>
      </c>
    </row>
    <row r="4740" spans="2:2" x14ac:dyDescent="0.3">
      <c r="B4740">
        <v>24.9</v>
      </c>
    </row>
    <row r="4741" spans="2:2" x14ac:dyDescent="0.3">
      <c r="B4741">
        <v>106.9</v>
      </c>
    </row>
    <row r="4742" spans="2:2" x14ac:dyDescent="0.3">
      <c r="B4742">
        <v>101.35</v>
      </c>
    </row>
    <row r="4743" spans="2:2" x14ac:dyDescent="0.3">
      <c r="B4743">
        <v>55.35</v>
      </c>
    </row>
    <row r="4744" spans="2:2" x14ac:dyDescent="0.3">
      <c r="B4744">
        <v>50.55</v>
      </c>
    </row>
    <row r="4745" spans="2:2" x14ac:dyDescent="0.3">
      <c r="B4745">
        <v>19.5</v>
      </c>
    </row>
    <row r="4746" spans="2:2" x14ac:dyDescent="0.3">
      <c r="B4746">
        <v>90.65</v>
      </c>
    </row>
    <row r="4747" spans="2:2" x14ac:dyDescent="0.3">
      <c r="B4747">
        <v>89.85</v>
      </c>
    </row>
    <row r="4748" spans="2:2" x14ac:dyDescent="0.3">
      <c r="B4748">
        <v>79</v>
      </c>
    </row>
    <row r="4749" spans="2:2" x14ac:dyDescent="0.3">
      <c r="B4749">
        <v>19.55</v>
      </c>
    </row>
    <row r="4750" spans="2:2" x14ac:dyDescent="0.3">
      <c r="B4750">
        <v>19.899999999999999</v>
      </c>
    </row>
    <row r="4751" spans="2:2" x14ac:dyDescent="0.3">
      <c r="B4751">
        <v>116.25</v>
      </c>
    </row>
    <row r="4752" spans="2:2" x14ac:dyDescent="0.3">
      <c r="B4752">
        <v>87.75</v>
      </c>
    </row>
    <row r="4753" spans="2:2" x14ac:dyDescent="0.3">
      <c r="B4753">
        <v>81.3</v>
      </c>
    </row>
    <row r="4754" spans="2:2" x14ac:dyDescent="0.3">
      <c r="B4754">
        <v>44.3</v>
      </c>
    </row>
    <row r="4755" spans="2:2" x14ac:dyDescent="0.3">
      <c r="B4755">
        <v>70.349999999999994</v>
      </c>
    </row>
    <row r="4756" spans="2:2" x14ac:dyDescent="0.3">
      <c r="B4756">
        <v>44.45</v>
      </c>
    </row>
    <row r="4757" spans="2:2" x14ac:dyDescent="0.3">
      <c r="B4757">
        <v>49.15</v>
      </c>
    </row>
    <row r="4758" spans="2:2" x14ac:dyDescent="0.3">
      <c r="B4758">
        <v>29.45</v>
      </c>
    </row>
    <row r="4759" spans="2:2" x14ac:dyDescent="0.3">
      <c r="B4759">
        <v>85.3</v>
      </c>
    </row>
    <row r="4760" spans="2:2" x14ac:dyDescent="0.3">
      <c r="B4760">
        <v>69.099999999999994</v>
      </c>
    </row>
    <row r="4761" spans="2:2" x14ac:dyDescent="0.3">
      <c r="B4761">
        <v>70.349999999999994</v>
      </c>
    </row>
    <row r="4762" spans="2:2" x14ac:dyDescent="0.3">
      <c r="B4762">
        <v>20.6</v>
      </c>
    </row>
    <row r="4763" spans="2:2" x14ac:dyDescent="0.3">
      <c r="B4763">
        <v>74.150000000000006</v>
      </c>
    </row>
    <row r="4764" spans="2:2" x14ac:dyDescent="0.3">
      <c r="B4764">
        <v>75.05</v>
      </c>
    </row>
    <row r="4765" spans="2:2" x14ac:dyDescent="0.3">
      <c r="B4765">
        <v>44.6</v>
      </c>
    </row>
    <row r="4766" spans="2:2" x14ac:dyDescent="0.3">
      <c r="B4766">
        <v>21.45</v>
      </c>
    </row>
    <row r="4767" spans="2:2" x14ac:dyDescent="0.3">
      <c r="B4767">
        <v>43.45</v>
      </c>
    </row>
    <row r="4768" spans="2:2" x14ac:dyDescent="0.3">
      <c r="B4768">
        <v>20.05</v>
      </c>
    </row>
    <row r="4769" spans="2:2" x14ac:dyDescent="0.3">
      <c r="B4769">
        <v>94.15</v>
      </c>
    </row>
    <row r="4770" spans="2:2" x14ac:dyDescent="0.3">
      <c r="B4770">
        <v>19.55</v>
      </c>
    </row>
    <row r="4771" spans="2:2" x14ac:dyDescent="0.3">
      <c r="B4771">
        <v>75.900000000000006</v>
      </c>
    </row>
    <row r="4772" spans="2:2" x14ac:dyDescent="0.3">
      <c r="B4772">
        <v>64.150000000000006</v>
      </c>
    </row>
    <row r="4773" spans="2:2" x14ac:dyDescent="0.3">
      <c r="B4773">
        <v>109.55</v>
      </c>
    </row>
    <row r="4774" spans="2:2" x14ac:dyDescent="0.3">
      <c r="B4774">
        <v>110.8</v>
      </c>
    </row>
    <row r="4775" spans="2:2" x14ac:dyDescent="0.3">
      <c r="B4775">
        <v>53.45</v>
      </c>
    </row>
    <row r="4776" spans="2:2" x14ac:dyDescent="0.3">
      <c r="B4776">
        <v>69.95</v>
      </c>
    </row>
    <row r="4777" spans="2:2" x14ac:dyDescent="0.3">
      <c r="B4777">
        <v>97</v>
      </c>
    </row>
    <row r="4778" spans="2:2" x14ac:dyDescent="0.3">
      <c r="B4778">
        <v>90.6</v>
      </c>
    </row>
    <row r="4779" spans="2:2" x14ac:dyDescent="0.3">
      <c r="B4779">
        <v>73.55</v>
      </c>
    </row>
    <row r="4780" spans="2:2" x14ac:dyDescent="0.3">
      <c r="B4780">
        <v>94.35</v>
      </c>
    </row>
    <row r="4781" spans="2:2" x14ac:dyDescent="0.3">
      <c r="B4781">
        <v>19.399999999999999</v>
      </c>
    </row>
    <row r="4782" spans="2:2" x14ac:dyDescent="0.3">
      <c r="B4782">
        <v>19.75</v>
      </c>
    </row>
    <row r="4783" spans="2:2" x14ac:dyDescent="0.3">
      <c r="B4783">
        <v>54.6</v>
      </c>
    </row>
    <row r="4784" spans="2:2" x14ac:dyDescent="0.3">
      <c r="B4784">
        <v>29.8</v>
      </c>
    </row>
    <row r="4785" spans="2:2" x14ac:dyDescent="0.3">
      <c r="B4785">
        <v>103.05</v>
      </c>
    </row>
    <row r="4786" spans="2:2" x14ac:dyDescent="0.3">
      <c r="B4786">
        <v>20.3</v>
      </c>
    </row>
    <row r="4787" spans="2:2" x14ac:dyDescent="0.3">
      <c r="B4787">
        <v>35.1</v>
      </c>
    </row>
    <row r="4788" spans="2:2" x14ac:dyDescent="0.3">
      <c r="B4788">
        <v>105.7</v>
      </c>
    </row>
    <row r="4789" spans="2:2" x14ac:dyDescent="0.3">
      <c r="B4789">
        <v>56.25</v>
      </c>
    </row>
    <row r="4790" spans="2:2" x14ac:dyDescent="0.3">
      <c r="B4790">
        <v>60.35</v>
      </c>
    </row>
    <row r="4791" spans="2:2" x14ac:dyDescent="0.3">
      <c r="B4791">
        <v>59.8</v>
      </c>
    </row>
    <row r="4792" spans="2:2" x14ac:dyDescent="0.3">
      <c r="B4792">
        <v>99.65</v>
      </c>
    </row>
    <row r="4793" spans="2:2" x14ac:dyDescent="0.3">
      <c r="B4793">
        <v>50.65</v>
      </c>
    </row>
    <row r="4794" spans="2:2" x14ac:dyDescent="0.3">
      <c r="B4794">
        <v>60.9</v>
      </c>
    </row>
    <row r="4795" spans="2:2" x14ac:dyDescent="0.3">
      <c r="B4795">
        <v>59.65</v>
      </c>
    </row>
    <row r="4796" spans="2:2" x14ac:dyDescent="0.3">
      <c r="B4796">
        <v>64.7</v>
      </c>
    </row>
    <row r="4797" spans="2:2" x14ac:dyDescent="0.3">
      <c r="B4797">
        <v>54.85</v>
      </c>
    </row>
    <row r="4798" spans="2:2" x14ac:dyDescent="0.3">
      <c r="B4798">
        <v>91.35</v>
      </c>
    </row>
    <row r="4799" spans="2:2" x14ac:dyDescent="0.3">
      <c r="B4799">
        <v>25.1</v>
      </c>
    </row>
    <row r="4800" spans="2:2" x14ac:dyDescent="0.3">
      <c r="B4800">
        <v>34</v>
      </c>
    </row>
    <row r="4801" spans="2:2" x14ac:dyDescent="0.3">
      <c r="B4801">
        <v>45.9</v>
      </c>
    </row>
    <row r="4802" spans="2:2" x14ac:dyDescent="0.3">
      <c r="B4802">
        <v>20.5</v>
      </c>
    </row>
    <row r="4803" spans="2:2" x14ac:dyDescent="0.3">
      <c r="B4803">
        <v>20.350000000000001</v>
      </c>
    </row>
    <row r="4804" spans="2:2" x14ac:dyDescent="0.3">
      <c r="B4804">
        <v>36.1</v>
      </c>
    </row>
    <row r="4805" spans="2:2" x14ac:dyDescent="0.3">
      <c r="B4805">
        <v>65.8</v>
      </c>
    </row>
    <row r="4806" spans="2:2" x14ac:dyDescent="0.3">
      <c r="B4806">
        <v>20.350000000000001</v>
      </c>
    </row>
    <row r="4807" spans="2:2" x14ac:dyDescent="0.3">
      <c r="B4807">
        <v>105.8</v>
      </c>
    </row>
    <row r="4808" spans="2:2" x14ac:dyDescent="0.3">
      <c r="B4808">
        <v>96.75</v>
      </c>
    </row>
    <row r="4809" spans="2:2" x14ac:dyDescent="0.3">
      <c r="B4809">
        <v>24.4</v>
      </c>
    </row>
    <row r="4810" spans="2:2" x14ac:dyDescent="0.3">
      <c r="B4810">
        <v>73.05</v>
      </c>
    </row>
    <row r="4811" spans="2:2" x14ac:dyDescent="0.3">
      <c r="B4811">
        <v>64.349999999999994</v>
      </c>
    </row>
    <row r="4812" spans="2:2" x14ac:dyDescent="0.3">
      <c r="B4812">
        <v>20.5</v>
      </c>
    </row>
    <row r="4813" spans="2:2" x14ac:dyDescent="0.3">
      <c r="B4813">
        <v>54.75</v>
      </c>
    </row>
    <row r="4814" spans="2:2" x14ac:dyDescent="0.3">
      <c r="B4814">
        <v>51.15</v>
      </c>
    </row>
    <row r="4815" spans="2:2" x14ac:dyDescent="0.3">
      <c r="B4815">
        <v>41.95</v>
      </c>
    </row>
    <row r="4816" spans="2:2" x14ac:dyDescent="0.3">
      <c r="B4816">
        <v>54.35</v>
      </c>
    </row>
    <row r="4817" spans="2:2" x14ac:dyDescent="0.3">
      <c r="B4817">
        <v>96</v>
      </c>
    </row>
    <row r="4818" spans="2:2" x14ac:dyDescent="0.3">
      <c r="B4818">
        <v>61.45</v>
      </c>
    </row>
    <row r="4819" spans="2:2" x14ac:dyDescent="0.3">
      <c r="B4819">
        <v>19.649999999999999</v>
      </c>
    </row>
    <row r="4820" spans="2:2" x14ac:dyDescent="0.3">
      <c r="B4820">
        <v>19</v>
      </c>
    </row>
    <row r="4821" spans="2:2" x14ac:dyDescent="0.3">
      <c r="B4821">
        <v>100</v>
      </c>
    </row>
    <row r="4822" spans="2:2" x14ac:dyDescent="0.3">
      <c r="B4822">
        <v>98.7</v>
      </c>
    </row>
    <row r="4823" spans="2:2" x14ac:dyDescent="0.3">
      <c r="B4823">
        <v>19.8</v>
      </c>
    </row>
    <row r="4824" spans="2:2" x14ac:dyDescent="0.3">
      <c r="B4824">
        <v>73.8</v>
      </c>
    </row>
    <row r="4825" spans="2:2" x14ac:dyDescent="0.3">
      <c r="B4825">
        <v>20.05</v>
      </c>
    </row>
    <row r="4826" spans="2:2" x14ac:dyDescent="0.3">
      <c r="B4826">
        <v>106.2</v>
      </c>
    </row>
    <row r="4827" spans="2:2" x14ac:dyDescent="0.3">
      <c r="B4827">
        <v>116.55</v>
      </c>
    </row>
    <row r="4828" spans="2:2" x14ac:dyDescent="0.3">
      <c r="B4828">
        <v>99.7</v>
      </c>
    </row>
    <row r="4829" spans="2:2" x14ac:dyDescent="0.3">
      <c r="B4829">
        <v>19.7</v>
      </c>
    </row>
    <row r="4830" spans="2:2" x14ac:dyDescent="0.3">
      <c r="B4830">
        <v>19.5</v>
      </c>
    </row>
    <row r="4831" spans="2:2" x14ac:dyDescent="0.3">
      <c r="B4831">
        <v>29.15</v>
      </c>
    </row>
    <row r="4832" spans="2:2" x14ac:dyDescent="0.3">
      <c r="B4832">
        <v>55</v>
      </c>
    </row>
    <row r="4833" spans="2:2" x14ac:dyDescent="0.3">
      <c r="B4833">
        <v>90.8</v>
      </c>
    </row>
    <row r="4834" spans="2:2" x14ac:dyDescent="0.3">
      <c r="B4834">
        <v>51</v>
      </c>
    </row>
    <row r="4835" spans="2:2" x14ac:dyDescent="0.3">
      <c r="B4835">
        <v>90.1</v>
      </c>
    </row>
    <row r="4836" spans="2:2" x14ac:dyDescent="0.3">
      <c r="B4836">
        <v>59.05</v>
      </c>
    </row>
    <row r="4837" spans="2:2" x14ac:dyDescent="0.3">
      <c r="B4837">
        <v>20.3</v>
      </c>
    </row>
    <row r="4838" spans="2:2" x14ac:dyDescent="0.3">
      <c r="B4838">
        <v>72.95</v>
      </c>
    </row>
    <row r="4839" spans="2:2" x14ac:dyDescent="0.3">
      <c r="B4839">
        <v>73.55</v>
      </c>
    </row>
    <row r="4840" spans="2:2" x14ac:dyDescent="0.3">
      <c r="B4840">
        <v>84.3</v>
      </c>
    </row>
    <row r="4841" spans="2:2" x14ac:dyDescent="0.3">
      <c r="B4841">
        <v>78</v>
      </c>
    </row>
    <row r="4842" spans="2:2" x14ac:dyDescent="0.3">
      <c r="B4842">
        <v>72.099999999999994</v>
      </c>
    </row>
    <row r="4843" spans="2:2" x14ac:dyDescent="0.3">
      <c r="B4843">
        <v>106.75</v>
      </c>
    </row>
    <row r="4844" spans="2:2" x14ac:dyDescent="0.3">
      <c r="B4844">
        <v>19.25</v>
      </c>
    </row>
    <row r="4845" spans="2:2" x14ac:dyDescent="0.3">
      <c r="B4845">
        <v>20.55</v>
      </c>
    </row>
    <row r="4846" spans="2:2" x14ac:dyDescent="0.3">
      <c r="B4846">
        <v>20</v>
      </c>
    </row>
    <row r="4847" spans="2:2" x14ac:dyDescent="0.3">
      <c r="B4847">
        <v>24.65</v>
      </c>
    </row>
    <row r="4848" spans="2:2" x14ac:dyDescent="0.3">
      <c r="B4848">
        <v>103.5</v>
      </c>
    </row>
    <row r="4849" spans="2:2" x14ac:dyDescent="0.3">
      <c r="B4849">
        <v>23.85</v>
      </c>
    </row>
    <row r="4850" spans="2:2" x14ac:dyDescent="0.3">
      <c r="B4850">
        <v>25.8</v>
      </c>
    </row>
    <row r="4851" spans="2:2" x14ac:dyDescent="0.3">
      <c r="B4851">
        <v>59.45</v>
      </c>
    </row>
    <row r="4852" spans="2:2" x14ac:dyDescent="0.3">
      <c r="B4852">
        <v>20.05</v>
      </c>
    </row>
    <row r="4853" spans="2:2" x14ac:dyDescent="0.3">
      <c r="B4853">
        <v>82.55</v>
      </c>
    </row>
    <row r="4854" spans="2:2" x14ac:dyDescent="0.3">
      <c r="B4854">
        <v>81.25</v>
      </c>
    </row>
    <row r="4855" spans="2:2" x14ac:dyDescent="0.3">
      <c r="B4855">
        <v>74.3</v>
      </c>
    </row>
    <row r="4856" spans="2:2" x14ac:dyDescent="0.3">
      <c r="B4856">
        <v>109.7</v>
      </c>
    </row>
    <row r="4857" spans="2:2" x14ac:dyDescent="0.3">
      <c r="B4857">
        <v>96.35</v>
      </c>
    </row>
    <row r="4858" spans="2:2" x14ac:dyDescent="0.3">
      <c r="B4858">
        <v>66.599999999999994</v>
      </c>
    </row>
    <row r="4859" spans="2:2" x14ac:dyDescent="0.3">
      <c r="B4859">
        <v>44.5</v>
      </c>
    </row>
    <row r="4860" spans="2:2" x14ac:dyDescent="0.3">
      <c r="B4860">
        <v>80.099999999999994</v>
      </c>
    </row>
    <row r="4861" spans="2:2" x14ac:dyDescent="0.3">
      <c r="B4861">
        <v>69.05</v>
      </c>
    </row>
    <row r="4862" spans="2:2" x14ac:dyDescent="0.3">
      <c r="B4862">
        <v>20.399999999999999</v>
      </c>
    </row>
    <row r="4863" spans="2:2" x14ac:dyDescent="0.3">
      <c r="B4863">
        <v>19.7</v>
      </c>
    </row>
    <row r="4864" spans="2:2" x14ac:dyDescent="0.3">
      <c r="B4864">
        <v>50.1</v>
      </c>
    </row>
    <row r="4865" spans="2:2" x14ac:dyDescent="0.3">
      <c r="B4865">
        <v>83.45</v>
      </c>
    </row>
    <row r="4866" spans="2:2" x14ac:dyDescent="0.3">
      <c r="B4866">
        <v>86.65</v>
      </c>
    </row>
    <row r="4867" spans="2:2" x14ac:dyDescent="0.3">
      <c r="B4867">
        <v>20.149999999999999</v>
      </c>
    </row>
    <row r="4868" spans="2:2" x14ac:dyDescent="0.3">
      <c r="B4868">
        <v>19.399999999999999</v>
      </c>
    </row>
    <row r="4869" spans="2:2" x14ac:dyDescent="0.3">
      <c r="B4869">
        <v>60.05</v>
      </c>
    </row>
    <row r="4870" spans="2:2" x14ac:dyDescent="0.3">
      <c r="B4870">
        <v>20.350000000000001</v>
      </c>
    </row>
    <row r="4871" spans="2:2" x14ac:dyDescent="0.3">
      <c r="B4871">
        <v>94.05</v>
      </c>
    </row>
    <row r="4872" spans="2:2" x14ac:dyDescent="0.3">
      <c r="B4872">
        <v>84.1</v>
      </c>
    </row>
    <row r="4873" spans="2:2" x14ac:dyDescent="0.3">
      <c r="B4873">
        <v>78.75</v>
      </c>
    </row>
    <row r="4874" spans="2:2" x14ac:dyDescent="0.3">
      <c r="B4874">
        <v>55.55</v>
      </c>
    </row>
    <row r="4875" spans="2:2" x14ac:dyDescent="0.3">
      <c r="B4875">
        <v>20.100000000000001</v>
      </c>
    </row>
    <row r="4876" spans="2:2" x14ac:dyDescent="0.3">
      <c r="B4876">
        <v>70.3</v>
      </c>
    </row>
    <row r="4877" spans="2:2" x14ac:dyDescent="0.3">
      <c r="B4877">
        <v>53.65</v>
      </c>
    </row>
    <row r="4878" spans="2:2" x14ac:dyDescent="0.3">
      <c r="B4878">
        <v>20.75</v>
      </c>
    </row>
    <row r="4879" spans="2:2" x14ac:dyDescent="0.3">
      <c r="B4879">
        <v>103.4</v>
      </c>
    </row>
    <row r="4880" spans="2:2" x14ac:dyDescent="0.3">
      <c r="B4880">
        <v>50.8</v>
      </c>
    </row>
    <row r="4881" spans="2:2" x14ac:dyDescent="0.3">
      <c r="B4881">
        <v>79</v>
      </c>
    </row>
    <row r="4882" spans="2:2" x14ac:dyDescent="0.3">
      <c r="B4882">
        <v>74.599999999999994</v>
      </c>
    </row>
    <row r="4883" spans="2:2" x14ac:dyDescent="0.3">
      <c r="B4883">
        <v>96.5</v>
      </c>
    </row>
    <row r="4884" spans="2:2" x14ac:dyDescent="0.3">
      <c r="B4884">
        <v>20.100000000000001</v>
      </c>
    </row>
    <row r="4885" spans="2:2" x14ac:dyDescent="0.3">
      <c r="B4885">
        <v>19.399999999999999</v>
      </c>
    </row>
    <row r="4886" spans="2:2" x14ac:dyDescent="0.3">
      <c r="B4886">
        <v>77.55</v>
      </c>
    </row>
    <row r="4887" spans="2:2" x14ac:dyDescent="0.3">
      <c r="B4887">
        <v>20.05</v>
      </c>
    </row>
    <row r="4888" spans="2:2" x14ac:dyDescent="0.3">
      <c r="B4888">
        <v>19.850000000000001</v>
      </c>
    </row>
    <row r="4889" spans="2:2" x14ac:dyDescent="0.3">
      <c r="B4889">
        <v>20.2</v>
      </c>
    </row>
    <row r="4890" spans="2:2" x14ac:dyDescent="0.3">
      <c r="B4890">
        <v>67.45</v>
      </c>
    </row>
    <row r="4891" spans="2:2" x14ac:dyDescent="0.3">
      <c r="B4891">
        <v>18.55</v>
      </c>
    </row>
    <row r="4892" spans="2:2" x14ac:dyDescent="0.3">
      <c r="B4892">
        <v>29.75</v>
      </c>
    </row>
    <row r="4893" spans="2:2" x14ac:dyDescent="0.3">
      <c r="B4893">
        <v>24.2</v>
      </c>
    </row>
    <row r="4894" spans="2:2" x14ac:dyDescent="0.3">
      <c r="B4894">
        <v>23.55</v>
      </c>
    </row>
    <row r="4895" spans="2:2" x14ac:dyDescent="0.3">
      <c r="B4895">
        <v>20.45</v>
      </c>
    </row>
    <row r="4896" spans="2:2" x14ac:dyDescent="0.3">
      <c r="B4896">
        <v>92.3</v>
      </c>
    </row>
    <row r="4897" spans="2:2" x14ac:dyDescent="0.3">
      <c r="B4897">
        <v>53.65</v>
      </c>
    </row>
    <row r="4898" spans="2:2" x14ac:dyDescent="0.3">
      <c r="B4898">
        <v>39.65</v>
      </c>
    </row>
    <row r="4899" spans="2:2" x14ac:dyDescent="0.3">
      <c r="B4899">
        <v>54.65</v>
      </c>
    </row>
    <row r="4900" spans="2:2" x14ac:dyDescent="0.3">
      <c r="B4900">
        <v>104.8</v>
      </c>
    </row>
    <row r="4901" spans="2:2" x14ac:dyDescent="0.3">
      <c r="B4901">
        <v>29.3</v>
      </c>
    </row>
    <row r="4902" spans="2:2" x14ac:dyDescent="0.3">
      <c r="B4902">
        <v>83.85</v>
      </c>
    </row>
    <row r="4903" spans="2:2" x14ac:dyDescent="0.3">
      <c r="B4903">
        <v>103.65</v>
      </c>
    </row>
    <row r="4904" spans="2:2" x14ac:dyDescent="0.3">
      <c r="B4904">
        <v>99.05</v>
      </c>
    </row>
    <row r="4905" spans="2:2" x14ac:dyDescent="0.3">
      <c r="B4905">
        <v>73.349999999999994</v>
      </c>
    </row>
    <row r="4906" spans="2:2" x14ac:dyDescent="0.3">
      <c r="B4906">
        <v>100.05</v>
      </c>
    </row>
    <row r="4907" spans="2:2" x14ac:dyDescent="0.3">
      <c r="B4907">
        <v>20.350000000000001</v>
      </c>
    </row>
    <row r="4908" spans="2:2" x14ac:dyDescent="0.3">
      <c r="B4908">
        <v>43.95</v>
      </c>
    </row>
    <row r="4909" spans="2:2" x14ac:dyDescent="0.3">
      <c r="B4909">
        <v>23.5</v>
      </c>
    </row>
    <row r="4910" spans="2:2" x14ac:dyDescent="0.3">
      <c r="B4910">
        <v>70.7</v>
      </c>
    </row>
    <row r="4911" spans="2:2" x14ac:dyDescent="0.3">
      <c r="B4911">
        <v>94.3</v>
      </c>
    </row>
    <row r="4912" spans="2:2" x14ac:dyDescent="0.3">
      <c r="B4912">
        <v>29.15</v>
      </c>
    </row>
    <row r="4913" spans="2:2" x14ac:dyDescent="0.3">
      <c r="B4913">
        <v>20.85</v>
      </c>
    </row>
    <row r="4914" spans="2:2" x14ac:dyDescent="0.3">
      <c r="B4914">
        <v>37.700000000000003</v>
      </c>
    </row>
    <row r="4915" spans="2:2" x14ac:dyDescent="0.3">
      <c r="B4915">
        <v>92.45</v>
      </c>
    </row>
    <row r="4916" spans="2:2" x14ac:dyDescent="0.3">
      <c r="B4916">
        <v>44.15</v>
      </c>
    </row>
    <row r="4917" spans="2:2" x14ac:dyDescent="0.3">
      <c r="B4917">
        <v>36.049999999999997</v>
      </c>
    </row>
    <row r="4918" spans="2:2" x14ac:dyDescent="0.3">
      <c r="B4918">
        <v>50.25</v>
      </c>
    </row>
    <row r="4919" spans="2:2" x14ac:dyDescent="0.3">
      <c r="B4919">
        <v>109.75</v>
      </c>
    </row>
    <row r="4920" spans="2:2" x14ac:dyDescent="0.3">
      <c r="B4920">
        <v>20.3</v>
      </c>
    </row>
    <row r="4921" spans="2:2" x14ac:dyDescent="0.3">
      <c r="B4921">
        <v>112.35</v>
      </c>
    </row>
    <row r="4922" spans="2:2" x14ac:dyDescent="0.3">
      <c r="B4922">
        <v>94.3</v>
      </c>
    </row>
    <row r="4923" spans="2:2" x14ac:dyDescent="0.3">
      <c r="B4923">
        <v>41.15</v>
      </c>
    </row>
    <row r="4924" spans="2:2" x14ac:dyDescent="0.3">
      <c r="B4924">
        <v>74.650000000000006</v>
      </c>
    </row>
    <row r="4925" spans="2:2" x14ac:dyDescent="0.3">
      <c r="B4925">
        <v>48.25</v>
      </c>
    </row>
    <row r="4926" spans="2:2" x14ac:dyDescent="0.3">
      <c r="B4926">
        <v>76.150000000000006</v>
      </c>
    </row>
    <row r="4927" spans="2:2" x14ac:dyDescent="0.3">
      <c r="B4927">
        <v>71.099999999999994</v>
      </c>
    </row>
    <row r="4928" spans="2:2" x14ac:dyDescent="0.3">
      <c r="B4928">
        <v>96.55</v>
      </c>
    </row>
    <row r="4929" spans="2:2" x14ac:dyDescent="0.3">
      <c r="B4929">
        <v>79.3</v>
      </c>
    </row>
    <row r="4930" spans="2:2" x14ac:dyDescent="0.3">
      <c r="B4930">
        <v>89.6</v>
      </c>
    </row>
    <row r="4931" spans="2:2" x14ac:dyDescent="0.3">
      <c r="B4931">
        <v>20.5</v>
      </c>
    </row>
    <row r="4932" spans="2:2" x14ac:dyDescent="0.3">
      <c r="B4932">
        <v>106.3</v>
      </c>
    </row>
    <row r="4933" spans="2:2" x14ac:dyDescent="0.3">
      <c r="B4933">
        <v>100.35</v>
      </c>
    </row>
    <row r="4934" spans="2:2" x14ac:dyDescent="0.3">
      <c r="B4934">
        <v>85.6</v>
      </c>
    </row>
    <row r="4935" spans="2:2" x14ac:dyDescent="0.3">
      <c r="B4935">
        <v>106.15</v>
      </c>
    </row>
    <row r="4936" spans="2:2" x14ac:dyDescent="0.3">
      <c r="B4936">
        <v>51.1</v>
      </c>
    </row>
    <row r="4937" spans="2:2" x14ac:dyDescent="0.3">
      <c r="B4937">
        <v>19.899999999999999</v>
      </c>
    </row>
    <row r="4938" spans="2:2" x14ac:dyDescent="0.3">
      <c r="B4938">
        <v>25.7</v>
      </c>
    </row>
    <row r="4939" spans="2:2" x14ac:dyDescent="0.3">
      <c r="B4939">
        <v>99.4</v>
      </c>
    </row>
    <row r="4940" spans="2:2" x14ac:dyDescent="0.3">
      <c r="B4940">
        <v>69.7</v>
      </c>
    </row>
    <row r="4941" spans="2:2" x14ac:dyDescent="0.3">
      <c r="B4941">
        <v>98.35</v>
      </c>
    </row>
    <row r="4942" spans="2:2" x14ac:dyDescent="0.3">
      <c r="B4942">
        <v>85.45</v>
      </c>
    </row>
    <row r="4943" spans="2:2" x14ac:dyDescent="0.3">
      <c r="B4943">
        <v>95.9</v>
      </c>
    </row>
    <row r="4944" spans="2:2" x14ac:dyDescent="0.3">
      <c r="B4944">
        <v>100.75</v>
      </c>
    </row>
    <row r="4945" spans="2:2" x14ac:dyDescent="0.3">
      <c r="B4945">
        <v>89.2</v>
      </c>
    </row>
    <row r="4946" spans="2:2" x14ac:dyDescent="0.3">
      <c r="B4946">
        <v>25.75</v>
      </c>
    </row>
    <row r="4947" spans="2:2" x14ac:dyDescent="0.3">
      <c r="B4947">
        <v>84.1</v>
      </c>
    </row>
    <row r="4948" spans="2:2" x14ac:dyDescent="0.3">
      <c r="B4948">
        <v>79.3</v>
      </c>
    </row>
    <row r="4949" spans="2:2" x14ac:dyDescent="0.3">
      <c r="B4949">
        <v>107.05</v>
      </c>
    </row>
    <row r="4950" spans="2:2" x14ac:dyDescent="0.3">
      <c r="B4950">
        <v>20.05</v>
      </c>
    </row>
    <row r="4951" spans="2:2" x14ac:dyDescent="0.3">
      <c r="B4951">
        <v>19.5</v>
      </c>
    </row>
    <row r="4952" spans="2:2" x14ac:dyDescent="0.3">
      <c r="B4952">
        <v>45.3</v>
      </c>
    </row>
    <row r="4953" spans="2:2" x14ac:dyDescent="0.3">
      <c r="B4953">
        <v>115.15</v>
      </c>
    </row>
    <row r="4954" spans="2:2" x14ac:dyDescent="0.3">
      <c r="B4954">
        <v>72.95</v>
      </c>
    </row>
    <row r="4955" spans="2:2" x14ac:dyDescent="0.3">
      <c r="B4955">
        <v>19.649999999999999</v>
      </c>
    </row>
    <row r="4956" spans="2:2" x14ac:dyDescent="0.3">
      <c r="B4956">
        <v>19.55</v>
      </c>
    </row>
    <row r="4957" spans="2:2" x14ac:dyDescent="0.3">
      <c r="B4957">
        <v>89.55</v>
      </c>
    </row>
    <row r="4958" spans="2:2" x14ac:dyDescent="0.3">
      <c r="B4958">
        <v>50.35</v>
      </c>
    </row>
    <row r="4959" spans="2:2" x14ac:dyDescent="0.3">
      <c r="B4959">
        <v>87.25</v>
      </c>
    </row>
    <row r="4960" spans="2:2" x14ac:dyDescent="0.3">
      <c r="B4960">
        <v>20.8</v>
      </c>
    </row>
    <row r="4961" spans="2:2" x14ac:dyDescent="0.3">
      <c r="B4961">
        <v>109.25</v>
      </c>
    </row>
    <row r="4962" spans="2:2" x14ac:dyDescent="0.3">
      <c r="B4962">
        <v>20.350000000000001</v>
      </c>
    </row>
    <row r="4963" spans="2:2" x14ac:dyDescent="0.3">
      <c r="B4963">
        <v>55.9</v>
      </c>
    </row>
    <row r="4964" spans="2:2" x14ac:dyDescent="0.3">
      <c r="B4964">
        <v>79.2</v>
      </c>
    </row>
    <row r="4965" spans="2:2" x14ac:dyDescent="0.3">
      <c r="B4965">
        <v>24</v>
      </c>
    </row>
    <row r="4966" spans="2:2" x14ac:dyDescent="0.3">
      <c r="B4966">
        <v>101.35</v>
      </c>
    </row>
    <row r="4967" spans="2:2" x14ac:dyDescent="0.3">
      <c r="B4967">
        <v>35.450000000000003</v>
      </c>
    </row>
    <row r="4968" spans="2:2" x14ac:dyDescent="0.3">
      <c r="B4968">
        <v>79.400000000000006</v>
      </c>
    </row>
    <row r="4969" spans="2:2" x14ac:dyDescent="0.3">
      <c r="B4969">
        <v>35.200000000000003</v>
      </c>
    </row>
    <row r="4970" spans="2:2" x14ac:dyDescent="0.3">
      <c r="B4970">
        <v>19.649999999999999</v>
      </c>
    </row>
    <row r="4971" spans="2:2" x14ac:dyDescent="0.3">
      <c r="B4971">
        <v>49.85</v>
      </c>
    </row>
    <row r="4972" spans="2:2" x14ac:dyDescent="0.3">
      <c r="B4972">
        <v>68.75</v>
      </c>
    </row>
    <row r="4973" spans="2:2" x14ac:dyDescent="0.3">
      <c r="B4973">
        <v>61.9</v>
      </c>
    </row>
    <row r="4974" spans="2:2" x14ac:dyDescent="0.3">
      <c r="B4974">
        <v>79.900000000000006</v>
      </c>
    </row>
    <row r="4975" spans="2:2" x14ac:dyDescent="0.3">
      <c r="B4975">
        <v>89.75</v>
      </c>
    </row>
    <row r="4976" spans="2:2" x14ac:dyDescent="0.3">
      <c r="B4976">
        <v>19.399999999999999</v>
      </c>
    </row>
    <row r="4977" spans="2:2" x14ac:dyDescent="0.3">
      <c r="B4977">
        <v>93.65</v>
      </c>
    </row>
    <row r="4978" spans="2:2" x14ac:dyDescent="0.3">
      <c r="B4978">
        <v>19.899999999999999</v>
      </c>
    </row>
    <row r="4979" spans="2:2" x14ac:dyDescent="0.3">
      <c r="B4979">
        <v>72.900000000000006</v>
      </c>
    </row>
    <row r="4980" spans="2:2" x14ac:dyDescent="0.3">
      <c r="B4980">
        <v>25.6</v>
      </c>
    </row>
    <row r="4981" spans="2:2" x14ac:dyDescent="0.3">
      <c r="B4981">
        <v>19.75</v>
      </c>
    </row>
    <row r="4982" spans="2:2" x14ac:dyDescent="0.3">
      <c r="B4982">
        <v>55.7</v>
      </c>
    </row>
    <row r="4983" spans="2:2" x14ac:dyDescent="0.3">
      <c r="B4983">
        <v>117.5</v>
      </c>
    </row>
    <row r="4984" spans="2:2" x14ac:dyDescent="0.3">
      <c r="B4984">
        <v>19.850000000000001</v>
      </c>
    </row>
    <row r="4985" spans="2:2" x14ac:dyDescent="0.3">
      <c r="B4985">
        <v>78.900000000000006</v>
      </c>
    </row>
    <row r="4986" spans="2:2" x14ac:dyDescent="0.3">
      <c r="B4986">
        <v>20.65</v>
      </c>
    </row>
    <row r="4987" spans="2:2" x14ac:dyDescent="0.3">
      <c r="B4987">
        <v>19.649999999999999</v>
      </c>
    </row>
    <row r="4988" spans="2:2" x14ac:dyDescent="0.3">
      <c r="B4988">
        <v>79.75</v>
      </c>
    </row>
    <row r="4989" spans="2:2" x14ac:dyDescent="0.3">
      <c r="B4989">
        <v>79.95</v>
      </c>
    </row>
    <row r="4990" spans="2:2" x14ac:dyDescent="0.3">
      <c r="B4990">
        <v>29.9</v>
      </c>
    </row>
    <row r="4991" spans="2:2" x14ac:dyDescent="0.3">
      <c r="B4991">
        <v>19.75</v>
      </c>
    </row>
    <row r="4992" spans="2:2" x14ac:dyDescent="0.3">
      <c r="B4992">
        <v>45</v>
      </c>
    </row>
    <row r="4993" spans="2:2" x14ac:dyDescent="0.3">
      <c r="B4993">
        <v>44.8</v>
      </c>
    </row>
    <row r="4994" spans="2:2" x14ac:dyDescent="0.3">
      <c r="B4994">
        <v>51.1</v>
      </c>
    </row>
    <row r="4995" spans="2:2" x14ac:dyDescent="0.3">
      <c r="B4995">
        <v>53.15</v>
      </c>
    </row>
    <row r="4996" spans="2:2" x14ac:dyDescent="0.3">
      <c r="B4996">
        <v>24.7</v>
      </c>
    </row>
    <row r="4997" spans="2:2" x14ac:dyDescent="0.3">
      <c r="B4997">
        <v>109.95</v>
      </c>
    </row>
    <row r="4998" spans="2:2" x14ac:dyDescent="0.3">
      <c r="B4998">
        <v>20.8</v>
      </c>
    </row>
    <row r="4999" spans="2:2" x14ac:dyDescent="0.3">
      <c r="B4999">
        <v>25.6</v>
      </c>
    </row>
    <row r="5000" spans="2:2" x14ac:dyDescent="0.3">
      <c r="B5000">
        <v>108.4</v>
      </c>
    </row>
    <row r="5001" spans="2:2" x14ac:dyDescent="0.3">
      <c r="B5001">
        <v>19.55</v>
      </c>
    </row>
    <row r="5002" spans="2:2" x14ac:dyDescent="0.3">
      <c r="B5002">
        <v>85.1</v>
      </c>
    </row>
    <row r="5003" spans="2:2" x14ac:dyDescent="0.3">
      <c r="B5003">
        <v>69.05</v>
      </c>
    </row>
    <row r="5004" spans="2:2" x14ac:dyDescent="0.3">
      <c r="B5004">
        <v>70.150000000000006</v>
      </c>
    </row>
    <row r="5005" spans="2:2" x14ac:dyDescent="0.3">
      <c r="B5005">
        <v>111.15</v>
      </c>
    </row>
    <row r="5006" spans="2:2" x14ac:dyDescent="0.3">
      <c r="B5006">
        <v>89.35</v>
      </c>
    </row>
    <row r="5007" spans="2:2" x14ac:dyDescent="0.3">
      <c r="B5007">
        <v>89.1</v>
      </c>
    </row>
    <row r="5008" spans="2:2" x14ac:dyDescent="0.3">
      <c r="B5008">
        <v>91.25</v>
      </c>
    </row>
    <row r="5009" spans="2:2" x14ac:dyDescent="0.3">
      <c r="B5009">
        <v>90.35</v>
      </c>
    </row>
    <row r="5010" spans="2:2" x14ac:dyDescent="0.3">
      <c r="B5010">
        <v>105.55</v>
      </c>
    </row>
    <row r="5011" spans="2:2" x14ac:dyDescent="0.3">
      <c r="B5011">
        <v>19.100000000000001</v>
      </c>
    </row>
    <row r="5012" spans="2:2" x14ac:dyDescent="0.3">
      <c r="B5012">
        <v>20.399999999999999</v>
      </c>
    </row>
    <row r="5013" spans="2:2" x14ac:dyDescent="0.3">
      <c r="B5013">
        <v>100.45</v>
      </c>
    </row>
    <row r="5014" spans="2:2" x14ac:dyDescent="0.3">
      <c r="B5014">
        <v>85.7</v>
      </c>
    </row>
    <row r="5015" spans="2:2" x14ac:dyDescent="0.3">
      <c r="B5015">
        <v>94</v>
      </c>
    </row>
    <row r="5016" spans="2:2" x14ac:dyDescent="0.3">
      <c r="B5016">
        <v>69.849999999999994</v>
      </c>
    </row>
    <row r="5017" spans="2:2" x14ac:dyDescent="0.3">
      <c r="B5017">
        <v>25.85</v>
      </c>
    </row>
    <row r="5018" spans="2:2" x14ac:dyDescent="0.3">
      <c r="B5018">
        <v>71.099999999999994</v>
      </c>
    </row>
    <row r="5019" spans="2:2" x14ac:dyDescent="0.3">
      <c r="B5019">
        <v>93.35</v>
      </c>
    </row>
    <row r="5020" spans="2:2" x14ac:dyDescent="0.3">
      <c r="B5020">
        <v>50.55</v>
      </c>
    </row>
    <row r="5021" spans="2:2" x14ac:dyDescent="0.3">
      <c r="B5021">
        <v>81.3</v>
      </c>
    </row>
    <row r="5022" spans="2:2" x14ac:dyDescent="0.3">
      <c r="B5022">
        <v>20.7</v>
      </c>
    </row>
    <row r="5023" spans="2:2" x14ac:dyDescent="0.3">
      <c r="B5023">
        <v>79.05</v>
      </c>
    </row>
    <row r="5024" spans="2:2" x14ac:dyDescent="0.3">
      <c r="B5024">
        <v>19.05</v>
      </c>
    </row>
    <row r="5025" spans="2:2" x14ac:dyDescent="0.3">
      <c r="B5025">
        <v>19.600000000000001</v>
      </c>
    </row>
    <row r="5026" spans="2:2" x14ac:dyDescent="0.3">
      <c r="B5026">
        <v>20.2</v>
      </c>
    </row>
    <row r="5027" spans="2:2" x14ac:dyDescent="0.3">
      <c r="B5027">
        <v>20.9</v>
      </c>
    </row>
    <row r="5028" spans="2:2" x14ac:dyDescent="0.3">
      <c r="B5028">
        <v>103.6</v>
      </c>
    </row>
    <row r="5029" spans="2:2" x14ac:dyDescent="0.3">
      <c r="B5029">
        <v>38.799999999999997</v>
      </c>
    </row>
    <row r="5030" spans="2:2" x14ac:dyDescent="0.3">
      <c r="B5030">
        <v>88.4</v>
      </c>
    </row>
    <row r="5031" spans="2:2" x14ac:dyDescent="0.3">
      <c r="B5031">
        <v>79.7</v>
      </c>
    </row>
    <row r="5032" spans="2:2" x14ac:dyDescent="0.3">
      <c r="B5032">
        <v>19.3</v>
      </c>
    </row>
    <row r="5033" spans="2:2" x14ac:dyDescent="0.3">
      <c r="B5033">
        <v>55.75</v>
      </c>
    </row>
    <row r="5034" spans="2:2" x14ac:dyDescent="0.3">
      <c r="B5034">
        <v>19.95</v>
      </c>
    </row>
    <row r="5035" spans="2:2" x14ac:dyDescent="0.3">
      <c r="B5035">
        <v>89.65</v>
      </c>
    </row>
    <row r="5036" spans="2:2" x14ac:dyDescent="0.3">
      <c r="B5036">
        <v>45.85</v>
      </c>
    </row>
    <row r="5037" spans="2:2" x14ac:dyDescent="0.3">
      <c r="B5037">
        <v>55.95</v>
      </c>
    </row>
    <row r="5038" spans="2:2" x14ac:dyDescent="0.3">
      <c r="B5038">
        <v>69</v>
      </c>
    </row>
    <row r="5039" spans="2:2" x14ac:dyDescent="0.3">
      <c r="B5039">
        <v>83.55</v>
      </c>
    </row>
    <row r="5040" spans="2:2" x14ac:dyDescent="0.3">
      <c r="B5040">
        <v>65.7</v>
      </c>
    </row>
    <row r="5041" spans="2:2" x14ac:dyDescent="0.3">
      <c r="B5041">
        <v>94.9</v>
      </c>
    </row>
    <row r="5042" spans="2:2" x14ac:dyDescent="0.3">
      <c r="B5042">
        <v>61.9</v>
      </c>
    </row>
    <row r="5043" spans="2:2" x14ac:dyDescent="0.3">
      <c r="B5043">
        <v>20</v>
      </c>
    </row>
    <row r="5044" spans="2:2" x14ac:dyDescent="0.3">
      <c r="B5044">
        <v>67.7</v>
      </c>
    </row>
    <row r="5045" spans="2:2" x14ac:dyDescent="0.3">
      <c r="B5045">
        <v>25.15</v>
      </c>
    </row>
    <row r="5046" spans="2:2" x14ac:dyDescent="0.3">
      <c r="B5046">
        <v>92.85</v>
      </c>
    </row>
    <row r="5047" spans="2:2" x14ac:dyDescent="0.3">
      <c r="B5047">
        <v>111.3</v>
      </c>
    </row>
    <row r="5048" spans="2:2" x14ac:dyDescent="0.3">
      <c r="B5048">
        <v>60.6</v>
      </c>
    </row>
    <row r="5049" spans="2:2" x14ac:dyDescent="0.3">
      <c r="B5049">
        <v>65.5</v>
      </c>
    </row>
    <row r="5050" spans="2:2" x14ac:dyDescent="0.3">
      <c r="B5050">
        <v>19.95</v>
      </c>
    </row>
    <row r="5051" spans="2:2" x14ac:dyDescent="0.3">
      <c r="B5051">
        <v>74.599999999999994</v>
      </c>
    </row>
    <row r="5052" spans="2:2" x14ac:dyDescent="0.3">
      <c r="B5052">
        <v>94.6</v>
      </c>
    </row>
    <row r="5053" spans="2:2" x14ac:dyDescent="0.3">
      <c r="B5053">
        <v>81.150000000000006</v>
      </c>
    </row>
    <row r="5054" spans="2:2" x14ac:dyDescent="0.3">
      <c r="B5054">
        <v>89.05</v>
      </c>
    </row>
    <row r="5055" spans="2:2" x14ac:dyDescent="0.3">
      <c r="B5055">
        <v>49.2</v>
      </c>
    </row>
    <row r="5056" spans="2:2" x14ac:dyDescent="0.3">
      <c r="B5056">
        <v>19.45</v>
      </c>
    </row>
    <row r="5057" spans="2:2" x14ac:dyDescent="0.3">
      <c r="B5057">
        <v>104.3</v>
      </c>
    </row>
    <row r="5058" spans="2:2" x14ac:dyDescent="0.3">
      <c r="B5058">
        <v>86.05</v>
      </c>
    </row>
    <row r="5059" spans="2:2" x14ac:dyDescent="0.3">
      <c r="B5059">
        <v>25.2</v>
      </c>
    </row>
    <row r="5060" spans="2:2" x14ac:dyDescent="0.3">
      <c r="B5060">
        <v>35.15</v>
      </c>
    </row>
    <row r="5061" spans="2:2" x14ac:dyDescent="0.3">
      <c r="B5061">
        <v>99.65</v>
      </c>
    </row>
    <row r="5062" spans="2:2" x14ac:dyDescent="0.3">
      <c r="B5062">
        <v>105.35</v>
      </c>
    </row>
    <row r="5063" spans="2:2" x14ac:dyDescent="0.3">
      <c r="B5063">
        <v>24.3</v>
      </c>
    </row>
    <row r="5064" spans="2:2" x14ac:dyDescent="0.3">
      <c r="B5064">
        <v>80.7</v>
      </c>
    </row>
    <row r="5065" spans="2:2" x14ac:dyDescent="0.3">
      <c r="B5065">
        <v>89.85</v>
      </c>
    </row>
    <row r="5066" spans="2:2" x14ac:dyDescent="0.3">
      <c r="B5066">
        <v>61.1</v>
      </c>
    </row>
    <row r="5067" spans="2:2" x14ac:dyDescent="0.3">
      <c r="B5067">
        <v>29.05</v>
      </c>
    </row>
    <row r="5068" spans="2:2" x14ac:dyDescent="0.3">
      <c r="B5068">
        <v>99.7</v>
      </c>
    </row>
    <row r="5069" spans="2:2" x14ac:dyDescent="0.3">
      <c r="B5069">
        <v>46</v>
      </c>
    </row>
    <row r="5070" spans="2:2" x14ac:dyDescent="0.3">
      <c r="B5070">
        <v>80.400000000000006</v>
      </c>
    </row>
    <row r="5071" spans="2:2" x14ac:dyDescent="0.3">
      <c r="B5071">
        <v>100.05</v>
      </c>
    </row>
    <row r="5072" spans="2:2" x14ac:dyDescent="0.3">
      <c r="B5072">
        <v>94</v>
      </c>
    </row>
    <row r="5073" spans="2:2" x14ac:dyDescent="0.3">
      <c r="B5073">
        <v>68.95</v>
      </c>
    </row>
    <row r="5074" spans="2:2" x14ac:dyDescent="0.3">
      <c r="B5074">
        <v>68.45</v>
      </c>
    </row>
    <row r="5075" spans="2:2" x14ac:dyDescent="0.3">
      <c r="B5075">
        <v>69</v>
      </c>
    </row>
    <row r="5076" spans="2:2" x14ac:dyDescent="0.3">
      <c r="B5076">
        <v>43.85</v>
      </c>
    </row>
    <row r="5077" spans="2:2" x14ac:dyDescent="0.3">
      <c r="B5077">
        <v>44.5</v>
      </c>
    </row>
    <row r="5078" spans="2:2" x14ac:dyDescent="0.3">
      <c r="B5078">
        <v>18.7</v>
      </c>
    </row>
    <row r="5079" spans="2:2" x14ac:dyDescent="0.3">
      <c r="B5079">
        <v>53.55</v>
      </c>
    </row>
    <row r="5080" spans="2:2" x14ac:dyDescent="0.3">
      <c r="B5080">
        <v>114.6</v>
      </c>
    </row>
    <row r="5081" spans="2:2" x14ac:dyDescent="0.3">
      <c r="B5081">
        <v>20.100000000000001</v>
      </c>
    </row>
    <row r="5082" spans="2:2" x14ac:dyDescent="0.3">
      <c r="B5082">
        <v>85.5</v>
      </c>
    </row>
    <row r="5083" spans="2:2" x14ac:dyDescent="0.3">
      <c r="B5083">
        <v>108.75</v>
      </c>
    </row>
    <row r="5084" spans="2:2" x14ac:dyDescent="0.3">
      <c r="B5084">
        <v>97.85</v>
      </c>
    </row>
    <row r="5085" spans="2:2" x14ac:dyDescent="0.3">
      <c r="B5085">
        <v>19.55</v>
      </c>
    </row>
    <row r="5086" spans="2:2" x14ac:dyDescent="0.3">
      <c r="B5086">
        <v>84.05</v>
      </c>
    </row>
    <row r="5087" spans="2:2" x14ac:dyDescent="0.3">
      <c r="B5087">
        <v>89.4</v>
      </c>
    </row>
    <row r="5088" spans="2:2" x14ac:dyDescent="0.3">
      <c r="B5088">
        <v>19.7</v>
      </c>
    </row>
    <row r="5089" spans="2:2" x14ac:dyDescent="0.3">
      <c r="B5089">
        <v>79.849999999999994</v>
      </c>
    </row>
    <row r="5090" spans="2:2" x14ac:dyDescent="0.3">
      <c r="B5090">
        <v>74.45</v>
      </c>
    </row>
    <row r="5091" spans="2:2" x14ac:dyDescent="0.3">
      <c r="B5091">
        <v>74.099999999999994</v>
      </c>
    </row>
    <row r="5092" spans="2:2" x14ac:dyDescent="0.3">
      <c r="B5092">
        <v>18.8</v>
      </c>
    </row>
    <row r="5093" spans="2:2" x14ac:dyDescent="0.3">
      <c r="B5093">
        <v>64.400000000000006</v>
      </c>
    </row>
    <row r="5094" spans="2:2" x14ac:dyDescent="0.3">
      <c r="B5094">
        <v>55.8</v>
      </c>
    </row>
    <row r="5095" spans="2:2" x14ac:dyDescent="0.3">
      <c r="B5095">
        <v>20.05</v>
      </c>
    </row>
    <row r="5096" spans="2:2" x14ac:dyDescent="0.3">
      <c r="B5096">
        <v>99.15</v>
      </c>
    </row>
    <row r="5097" spans="2:2" x14ac:dyDescent="0.3">
      <c r="B5097">
        <v>56.75</v>
      </c>
    </row>
    <row r="5098" spans="2:2" x14ac:dyDescent="0.3">
      <c r="B5098">
        <v>104.15</v>
      </c>
    </row>
    <row r="5099" spans="2:2" x14ac:dyDescent="0.3">
      <c r="B5099">
        <v>110.8</v>
      </c>
    </row>
    <row r="5100" spans="2:2" x14ac:dyDescent="0.3">
      <c r="B5100">
        <v>35.75</v>
      </c>
    </row>
    <row r="5101" spans="2:2" x14ac:dyDescent="0.3">
      <c r="B5101">
        <v>69.900000000000006</v>
      </c>
    </row>
    <row r="5102" spans="2:2" x14ac:dyDescent="0.3">
      <c r="B5102">
        <v>89.2</v>
      </c>
    </row>
    <row r="5103" spans="2:2" x14ac:dyDescent="0.3">
      <c r="B5103">
        <v>55.65</v>
      </c>
    </row>
    <row r="5104" spans="2:2" x14ac:dyDescent="0.3">
      <c r="B5104">
        <v>50.7</v>
      </c>
    </row>
    <row r="5105" spans="2:2" x14ac:dyDescent="0.3">
      <c r="B5105">
        <v>20</v>
      </c>
    </row>
    <row r="5106" spans="2:2" x14ac:dyDescent="0.3">
      <c r="B5106">
        <v>19.100000000000001</v>
      </c>
    </row>
    <row r="5107" spans="2:2" x14ac:dyDescent="0.3">
      <c r="B5107">
        <v>45.55</v>
      </c>
    </row>
    <row r="5108" spans="2:2" x14ac:dyDescent="0.3">
      <c r="B5108">
        <v>101.05</v>
      </c>
    </row>
    <row r="5109" spans="2:2" x14ac:dyDescent="0.3">
      <c r="B5109">
        <v>103.7</v>
      </c>
    </row>
    <row r="5110" spans="2:2" x14ac:dyDescent="0.3">
      <c r="B5110">
        <v>36.25</v>
      </c>
    </row>
    <row r="5111" spans="2:2" x14ac:dyDescent="0.3">
      <c r="B5111">
        <v>49.4</v>
      </c>
    </row>
    <row r="5112" spans="2:2" x14ac:dyDescent="0.3">
      <c r="B5112">
        <v>19.899999999999999</v>
      </c>
    </row>
    <row r="5113" spans="2:2" x14ac:dyDescent="0.3">
      <c r="B5113">
        <v>19.8</v>
      </c>
    </row>
    <row r="5114" spans="2:2" x14ac:dyDescent="0.3">
      <c r="B5114">
        <v>45.05</v>
      </c>
    </row>
    <row r="5115" spans="2:2" x14ac:dyDescent="0.3">
      <c r="B5115">
        <v>64.55</v>
      </c>
    </row>
    <row r="5116" spans="2:2" x14ac:dyDescent="0.3">
      <c r="B5116">
        <v>86.25</v>
      </c>
    </row>
    <row r="5117" spans="2:2" x14ac:dyDescent="0.3">
      <c r="B5117">
        <v>19.75</v>
      </c>
    </row>
    <row r="5118" spans="2:2" x14ac:dyDescent="0.3">
      <c r="B5118">
        <v>89.1</v>
      </c>
    </row>
    <row r="5119" spans="2:2" x14ac:dyDescent="0.3">
      <c r="B5119">
        <v>95.55</v>
      </c>
    </row>
    <row r="5120" spans="2:2" x14ac:dyDescent="0.3">
      <c r="B5120">
        <v>102.6</v>
      </c>
    </row>
    <row r="5121" spans="2:2" x14ac:dyDescent="0.3">
      <c r="B5121">
        <v>56.3</v>
      </c>
    </row>
    <row r="5122" spans="2:2" x14ac:dyDescent="0.3">
      <c r="B5122">
        <v>94.2</v>
      </c>
    </row>
    <row r="5123" spans="2:2" x14ac:dyDescent="0.3">
      <c r="B5123">
        <v>43.05</v>
      </c>
    </row>
    <row r="5124" spans="2:2" x14ac:dyDescent="0.3">
      <c r="B5124">
        <v>94</v>
      </c>
    </row>
    <row r="5125" spans="2:2" x14ac:dyDescent="0.3">
      <c r="B5125">
        <v>98.85</v>
      </c>
    </row>
    <row r="5126" spans="2:2" x14ac:dyDescent="0.3">
      <c r="B5126">
        <v>64.349999999999994</v>
      </c>
    </row>
    <row r="5127" spans="2:2" x14ac:dyDescent="0.3">
      <c r="B5127">
        <v>72</v>
      </c>
    </row>
    <row r="5128" spans="2:2" x14ac:dyDescent="0.3">
      <c r="B5128">
        <v>49.7</v>
      </c>
    </row>
    <row r="5129" spans="2:2" x14ac:dyDescent="0.3">
      <c r="B5129">
        <v>80.7</v>
      </c>
    </row>
    <row r="5130" spans="2:2" x14ac:dyDescent="0.3">
      <c r="B5130">
        <v>24.2</v>
      </c>
    </row>
    <row r="5131" spans="2:2" x14ac:dyDescent="0.3">
      <c r="B5131">
        <v>65.45</v>
      </c>
    </row>
    <row r="5132" spans="2:2" x14ac:dyDescent="0.3">
      <c r="B5132">
        <v>74.349999999999994</v>
      </c>
    </row>
    <row r="5133" spans="2:2" x14ac:dyDescent="0.3">
      <c r="B5133">
        <v>83.2</v>
      </c>
    </row>
    <row r="5134" spans="2:2" x14ac:dyDescent="0.3">
      <c r="B5134">
        <v>25</v>
      </c>
    </row>
    <row r="5135" spans="2:2" x14ac:dyDescent="0.3">
      <c r="B5135">
        <v>40.200000000000003</v>
      </c>
    </row>
    <row r="5136" spans="2:2" x14ac:dyDescent="0.3">
      <c r="B5136">
        <v>108.35</v>
      </c>
    </row>
    <row r="5137" spans="2:2" x14ac:dyDescent="0.3">
      <c r="B5137">
        <v>69.5</v>
      </c>
    </row>
    <row r="5138" spans="2:2" x14ac:dyDescent="0.3">
      <c r="B5138">
        <v>76</v>
      </c>
    </row>
    <row r="5139" spans="2:2" x14ac:dyDescent="0.3">
      <c r="B5139">
        <v>93.6</v>
      </c>
    </row>
    <row r="5140" spans="2:2" x14ac:dyDescent="0.3">
      <c r="B5140">
        <v>100.55</v>
      </c>
    </row>
    <row r="5141" spans="2:2" x14ac:dyDescent="0.3">
      <c r="B5141">
        <v>24.45</v>
      </c>
    </row>
    <row r="5142" spans="2:2" x14ac:dyDescent="0.3">
      <c r="B5142">
        <v>89.55</v>
      </c>
    </row>
    <row r="5143" spans="2:2" x14ac:dyDescent="0.3">
      <c r="B5143">
        <v>76.099999999999994</v>
      </c>
    </row>
    <row r="5144" spans="2:2" x14ac:dyDescent="0.3">
      <c r="B5144">
        <v>80.5</v>
      </c>
    </row>
    <row r="5145" spans="2:2" x14ac:dyDescent="0.3">
      <c r="B5145">
        <v>20.55</v>
      </c>
    </row>
    <row r="5146" spans="2:2" x14ac:dyDescent="0.3">
      <c r="B5146">
        <v>105.4</v>
      </c>
    </row>
    <row r="5147" spans="2:2" x14ac:dyDescent="0.3">
      <c r="B5147">
        <v>35.75</v>
      </c>
    </row>
    <row r="5148" spans="2:2" x14ac:dyDescent="0.3">
      <c r="B5148">
        <v>95.1</v>
      </c>
    </row>
    <row r="5149" spans="2:2" x14ac:dyDescent="0.3">
      <c r="B5149">
        <v>19.3</v>
      </c>
    </row>
    <row r="5150" spans="2:2" x14ac:dyDescent="0.3">
      <c r="B5150">
        <v>63.1</v>
      </c>
    </row>
    <row r="5151" spans="2:2" x14ac:dyDescent="0.3">
      <c r="B5151">
        <v>84.95</v>
      </c>
    </row>
    <row r="5152" spans="2:2" x14ac:dyDescent="0.3">
      <c r="B5152">
        <v>93.4</v>
      </c>
    </row>
    <row r="5153" spans="2:2" x14ac:dyDescent="0.3">
      <c r="B5153">
        <v>89.2</v>
      </c>
    </row>
    <row r="5154" spans="2:2" x14ac:dyDescent="0.3">
      <c r="B5154">
        <v>85.2</v>
      </c>
    </row>
    <row r="5155" spans="2:2" x14ac:dyDescent="0.3">
      <c r="B5155">
        <v>49.95</v>
      </c>
    </row>
    <row r="5156" spans="2:2" x14ac:dyDescent="0.3">
      <c r="B5156">
        <v>20.65</v>
      </c>
    </row>
    <row r="5157" spans="2:2" x14ac:dyDescent="0.3">
      <c r="B5157">
        <v>20.149999999999999</v>
      </c>
    </row>
    <row r="5158" spans="2:2" x14ac:dyDescent="0.3">
      <c r="B5158">
        <v>19.2</v>
      </c>
    </row>
    <row r="5159" spans="2:2" x14ac:dyDescent="0.3">
      <c r="B5159">
        <v>104.95</v>
      </c>
    </row>
    <row r="5160" spans="2:2" x14ac:dyDescent="0.3">
      <c r="B5160">
        <v>103.5</v>
      </c>
    </row>
    <row r="5161" spans="2:2" x14ac:dyDescent="0.3">
      <c r="B5161">
        <v>84.8</v>
      </c>
    </row>
    <row r="5162" spans="2:2" x14ac:dyDescent="0.3">
      <c r="B5162">
        <v>95.05</v>
      </c>
    </row>
    <row r="5163" spans="2:2" x14ac:dyDescent="0.3">
      <c r="B5163">
        <v>73.349999999999994</v>
      </c>
    </row>
    <row r="5164" spans="2:2" x14ac:dyDescent="0.3">
      <c r="B5164">
        <v>64.099999999999994</v>
      </c>
    </row>
    <row r="5165" spans="2:2" x14ac:dyDescent="0.3">
      <c r="B5165">
        <v>44.4</v>
      </c>
    </row>
    <row r="5166" spans="2:2" x14ac:dyDescent="0.3">
      <c r="B5166">
        <v>20.05</v>
      </c>
    </row>
    <row r="5167" spans="2:2" x14ac:dyDescent="0.3">
      <c r="B5167">
        <v>60</v>
      </c>
    </row>
    <row r="5168" spans="2:2" x14ac:dyDescent="0.3">
      <c r="B5168">
        <v>69.5</v>
      </c>
    </row>
    <row r="5169" spans="2:2" x14ac:dyDescent="0.3">
      <c r="B5169">
        <v>78.7</v>
      </c>
    </row>
    <row r="5170" spans="2:2" x14ac:dyDescent="0.3">
      <c r="B5170">
        <v>60.65</v>
      </c>
    </row>
    <row r="5171" spans="2:2" x14ac:dyDescent="0.3">
      <c r="B5171">
        <v>21.15</v>
      </c>
    </row>
    <row r="5172" spans="2:2" x14ac:dyDescent="0.3">
      <c r="B5172">
        <v>84.8</v>
      </c>
    </row>
    <row r="5173" spans="2:2" x14ac:dyDescent="0.3">
      <c r="B5173">
        <v>103.2</v>
      </c>
    </row>
    <row r="5174" spans="2:2" x14ac:dyDescent="0.3">
      <c r="B5174">
        <v>29.6</v>
      </c>
    </row>
    <row r="5175" spans="2:2" x14ac:dyDescent="0.3">
      <c r="B5175">
        <v>105.65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5E4E-AA74-4E94-9954-7D573D3A6388}">
  <dimension ref="A1:W19"/>
  <sheetViews>
    <sheetView showGridLines="0" showRowColHeaders="0" tabSelected="1" workbookViewId="0">
      <selection activeCell="N4" sqref="N4"/>
    </sheetView>
  </sheetViews>
  <sheetFormatPr defaultRowHeight="14.4" x14ac:dyDescent="0.3"/>
  <cols>
    <col min="1" max="15" width="12.77734375" customWidth="1"/>
  </cols>
  <sheetData>
    <row r="1" spans="1:23" ht="14.4" customHeight="1" x14ac:dyDescent="0.55000000000000004">
      <c r="A1" s="6"/>
    </row>
    <row r="14" spans="1:23" x14ac:dyDescent="0.3">
      <c r="U14" t="s">
        <v>23469</v>
      </c>
    </row>
    <row r="15" spans="1:23" x14ac:dyDescent="0.3">
      <c r="U15" t="s">
        <v>23470</v>
      </c>
    </row>
    <row r="16" spans="1:23" x14ac:dyDescent="0.3">
      <c r="U16" t="s">
        <v>23444</v>
      </c>
      <c r="W16">
        <f>GETPIVOTDATA("Count of customerID",'Pivot Tables'!$L$21)</f>
        <v>7043</v>
      </c>
    </row>
    <row r="17" spans="21:23" x14ac:dyDescent="0.3">
      <c r="U17" t="s">
        <v>23471</v>
      </c>
      <c r="W17">
        <f>GETPIVOTDATA("Count of customerID",'Pivot Tables'!$L$21,"Churn","Yes")</f>
        <v>1869</v>
      </c>
    </row>
    <row r="18" spans="21:23" x14ac:dyDescent="0.3">
      <c r="U18" t="s">
        <v>23473</v>
      </c>
      <c r="W18" s="7">
        <f>W17/W16</f>
        <v>0.26536987079369589</v>
      </c>
    </row>
    <row r="19" spans="21:23" x14ac:dyDescent="0.3">
      <c r="U19" t="s">
        <v>23484</v>
      </c>
      <c r="W19" s="5">
        <f>GETPIVOTDATA("Average of MonthlyCharges",'Pivot Tables'!$L$21)</f>
        <v>64.761692460599122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6DE2-DDDC-4EA7-AD7D-4B2A72760D31}">
  <dimension ref="A1:B5"/>
  <sheetViews>
    <sheetView topLeftCell="K1" workbookViewId="0">
      <selection activeCell="AA38" sqref="AA38"/>
    </sheetView>
  </sheetViews>
  <sheetFormatPr defaultRowHeight="14.4" x14ac:dyDescent="0.3"/>
  <cols>
    <col min="1" max="1" width="19.21875" customWidth="1"/>
  </cols>
  <sheetData>
    <row r="1" spans="1:2" x14ac:dyDescent="0.3">
      <c r="A1" t="s">
        <v>23469</v>
      </c>
      <c r="B1" t="s">
        <v>23470</v>
      </c>
    </row>
    <row r="2" spans="1:2" x14ac:dyDescent="0.3">
      <c r="A2" t="s">
        <v>23444</v>
      </c>
      <c r="B2">
        <f>COUNTA(TelcoData[customerID])</f>
        <v>7043</v>
      </c>
    </row>
    <row r="3" spans="1:2" x14ac:dyDescent="0.3">
      <c r="A3" t="s">
        <v>23471</v>
      </c>
      <c r="B3">
        <f>COUNTIF(TelcoData[Churn], "Yes")</f>
        <v>1869</v>
      </c>
    </row>
    <row r="4" spans="1:2" x14ac:dyDescent="0.3">
      <c r="A4" t="s">
        <v>23472</v>
      </c>
      <c r="B4">
        <f>COUNTIF(TelcoData[Churn],"No")</f>
        <v>5174</v>
      </c>
    </row>
    <row r="5" spans="1:2" x14ac:dyDescent="0.3">
      <c r="A5" t="s">
        <v>23473</v>
      </c>
      <c r="B5" s="7">
        <f>COUNTIF(TelcoData[Churn], "Yes")/COUNTA(TelcoData[customerID])</f>
        <v>0.26536987079369589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C7A10-A26C-4E7D-A048-EB10F1AEC7A9}">
  <dimension ref="A1:F6"/>
  <sheetViews>
    <sheetView workbookViewId="0">
      <selection activeCell="B11" sqref="B11"/>
    </sheetView>
  </sheetViews>
  <sheetFormatPr defaultRowHeight="14.4" x14ac:dyDescent="0.3"/>
  <cols>
    <col min="1" max="1" width="15.5546875" customWidth="1"/>
    <col min="2" max="2" width="14.5546875" customWidth="1"/>
    <col min="3" max="3" width="10.88671875" customWidth="1"/>
    <col min="4" max="4" width="16.109375" customWidth="1"/>
    <col min="5" max="5" width="13.6640625" customWidth="1"/>
    <col min="6" max="6" width="13.21875" customWidth="1"/>
  </cols>
  <sheetData>
    <row r="1" spans="1:6" x14ac:dyDescent="0.3">
      <c r="A1" t="s">
        <v>23487</v>
      </c>
      <c r="B1" t="s">
        <v>23451</v>
      </c>
      <c r="C1" t="s">
        <v>23452</v>
      </c>
      <c r="D1" t="s">
        <v>18</v>
      </c>
      <c r="E1" t="s">
        <v>19</v>
      </c>
      <c r="F1" t="s">
        <v>23486</v>
      </c>
    </row>
    <row r="2" spans="1:6" x14ac:dyDescent="0.3">
      <c r="A2" t="s">
        <v>23451</v>
      </c>
      <c r="B2">
        <f>CORREL('Clean Data'!C2:C7044,'Clean Data'!C2:C7044)</f>
        <v>0.99999999999999978</v>
      </c>
      <c r="C2" s="8">
        <f>CORREL('Clean Data'!C2:C7044,'Clean Data'!F2:F7044)</f>
        <v>1.6566877681808985E-2</v>
      </c>
      <c r="D2" s="8">
        <f>CORREL('Clean Data'!C2:C7044,'Clean Data'!S2:S7044)</f>
        <v>0.22017333857626245</v>
      </c>
      <c r="E2" s="8">
        <f>CORREL('Clean Data'!C2:C7044,'Clean Data'!T2:T7044)</f>
        <v>0.10241060539532668</v>
      </c>
      <c r="F2" s="8">
        <f>CORREL('Clean Data'!C2:C7044,'Clean Data'!W2:W7044)</f>
        <v>0.15088932817647294</v>
      </c>
    </row>
    <row r="3" spans="1:6" x14ac:dyDescent="0.3">
      <c r="A3" t="s">
        <v>23452</v>
      </c>
      <c r="B3" s="8">
        <f>CORREL('Clean Data'!F2:F7044,'Clean Data'!C2:C7044)</f>
        <v>1.6566877681808985E-2</v>
      </c>
      <c r="C3">
        <f>CORREL('Clean Data'!F2:F7044,'Clean Data'!F2:F7044)</f>
        <v>1</v>
      </c>
      <c r="D3" s="8">
        <f>CORREL('Clean Data'!F2:F7044,'Clean Data'!S2:S7044)</f>
        <v>0.24789985628615177</v>
      </c>
      <c r="E3" s="8">
        <f>CORREL('Clean Data'!F2:F7044,'Clean Data'!T2:T7044)</f>
        <v>0.82588046093320433</v>
      </c>
      <c r="F3" s="8">
        <f>CORREL('Clean Data'!F2:F7044,'Clean Data'!W2:W7044)</f>
        <v>-0.35222867011307624</v>
      </c>
    </row>
    <row r="4" spans="1:6" x14ac:dyDescent="0.3">
      <c r="A4" t="s">
        <v>18</v>
      </c>
      <c r="B4" s="8">
        <f>CORREL('Clean Data'!S2:S7044,'Clean Data'!C2:C7044)</f>
        <v>0.22017333857626245</v>
      </c>
      <c r="C4" s="8">
        <f>CORREL('Clean Data'!S2:S7044,'Clean Data'!F2:F7044)</f>
        <v>0.24789985628615177</v>
      </c>
      <c r="D4">
        <f>CORREL('Clean Data'!S2:S7044,'Clean Data'!S2:S7044)</f>
        <v>0.99999999999999989</v>
      </c>
      <c r="E4" s="8">
        <f>CORREL('Clean Data'!S2:S7044,'Clean Data'!T2:T7044)</f>
        <v>0.65106480322620275</v>
      </c>
      <c r="F4" s="8">
        <f>CORREL('Clean Data'!S2:S7044,'Clean Data'!W2:W7044)</f>
        <v>0.19335642223784499</v>
      </c>
    </row>
    <row r="5" spans="1:6" x14ac:dyDescent="0.3">
      <c r="A5" t="s">
        <v>19</v>
      </c>
      <c r="B5" s="8">
        <f>CORREL('Clean Data'!T2:T7044,'Clean Data'!C2:C7044)</f>
        <v>0.10241060539532668</v>
      </c>
      <c r="C5" s="8">
        <f>CORREL('Clean Data'!T2:T7044,'Clean Data'!F2:F7044)</f>
        <v>0.82588046093320433</v>
      </c>
      <c r="D5" s="8">
        <f>CORREL('Clean Data'!T2:T7044,'Clean Data'!S2:S7044)</f>
        <v>0.65106480322620275</v>
      </c>
      <c r="E5">
        <f>CORREL('Clean Data'!T2:T7044,'Clean Data'!T2:T7044)</f>
        <v>0.99999999999999978</v>
      </c>
      <c r="F5" s="8">
        <f>CORREL('Clean Data'!T2:T7044,'Clean Data'!W2:W7044)</f>
        <v>-0.19948408356757066</v>
      </c>
    </row>
    <row r="6" spans="1:6" x14ac:dyDescent="0.3">
      <c r="A6" t="s">
        <v>23485</v>
      </c>
      <c r="B6" s="8">
        <f>CORREL('Clean Data'!W2:W7044,'Clean Data'!C2:C7044)</f>
        <v>0.15088932817647294</v>
      </c>
      <c r="C6" s="8">
        <f>CORREL('Clean Data'!W2:W7044,'Clean Data'!F2:F7044)</f>
        <v>-0.35222867011307624</v>
      </c>
      <c r="D6" s="8">
        <f>CORREL('Clean Data'!W2:W7044,'Clean Data'!S2:S7044)</f>
        <v>0.19335642223784499</v>
      </c>
      <c r="E6" s="8">
        <f>CORREL('Clean Data'!W2:W7044,'Clean Data'!T2:T7044)</f>
        <v>-0.19948408356757066</v>
      </c>
      <c r="F6">
        <f>CORREL('Clean Data'!W2:W7044,'Clean Data'!W2:W7044)</f>
        <v>1</v>
      </c>
    </row>
  </sheetData>
  <conditionalFormatting sqref="A1:F6">
    <cfRule type="colorScale" priority="1">
      <colorScale>
        <cfvo type="min"/>
        <cfvo type="percentile" val="50"/>
        <cfvo type="max"/>
        <color rgb="FF63BE7B"/>
        <color rgb="FFFFEB84"/>
        <color rgb="FFF8696B"/>
      </colorScale>
    </cfRule>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E2B0-2091-406F-826D-536684DB7324}">
  <dimension ref="A1:E22"/>
  <sheetViews>
    <sheetView topLeftCell="A15" workbookViewId="0">
      <selection activeCell="F3" sqref="F3"/>
    </sheetView>
  </sheetViews>
  <sheetFormatPr defaultRowHeight="14.4" x14ac:dyDescent="0.3"/>
  <cols>
    <col min="1" max="1" width="37.44140625" style="11" customWidth="1"/>
    <col min="2" max="2" width="52" style="9" customWidth="1"/>
    <col min="3" max="3" width="47.6640625" style="11" customWidth="1"/>
    <col min="4" max="4" width="26.33203125" style="11" customWidth="1"/>
    <col min="5" max="5" width="14.109375" style="11" customWidth="1"/>
  </cols>
  <sheetData>
    <row r="1" spans="1:5" x14ac:dyDescent="0.3">
      <c r="A1" s="11" t="s">
        <v>23499</v>
      </c>
      <c r="B1" s="9" t="s">
        <v>7080</v>
      </c>
    </row>
    <row r="2" spans="1:5" ht="20.399999999999999" customHeight="1" x14ac:dyDescent="0.3">
      <c r="A2" s="12" t="s">
        <v>23498</v>
      </c>
      <c r="B2" s="10" t="s">
        <v>23474</v>
      </c>
      <c r="D2"/>
      <c r="E2"/>
    </row>
    <row r="3" spans="1:5" ht="94.8" customHeight="1" x14ac:dyDescent="0.3">
      <c r="A3" s="11" t="s">
        <v>23488</v>
      </c>
      <c r="B3" s="9" t="s">
        <v>23489</v>
      </c>
      <c r="D3"/>
      <c r="E3"/>
    </row>
    <row r="4" spans="1:5" ht="91.2" customHeight="1" x14ac:dyDescent="0.3">
      <c r="A4" s="11" t="s">
        <v>23490</v>
      </c>
      <c r="B4" s="9" t="s">
        <v>23491</v>
      </c>
      <c r="D4"/>
      <c r="E4"/>
    </row>
    <row r="5" spans="1:5" ht="94.8" customHeight="1" x14ac:dyDescent="0.3">
      <c r="A5" s="11" t="s">
        <v>23495</v>
      </c>
      <c r="B5" s="9" t="s">
        <v>23492</v>
      </c>
      <c r="D5"/>
      <c r="E5"/>
    </row>
    <row r="6" spans="1:5" ht="85.2" customHeight="1" x14ac:dyDescent="0.3">
      <c r="A6" s="11" t="s">
        <v>23496</v>
      </c>
      <c r="B6" s="9" t="s">
        <v>23493</v>
      </c>
    </row>
    <row r="7" spans="1:5" ht="93.6" customHeight="1" x14ac:dyDescent="0.3">
      <c r="A7" s="11" t="s">
        <v>23497</v>
      </c>
      <c r="B7" s="9" t="s">
        <v>23494</v>
      </c>
      <c r="D7" s="12"/>
      <c r="E7" s="12"/>
    </row>
    <row r="8" spans="1:5" ht="19.2" customHeight="1" x14ac:dyDescent="0.3">
      <c r="D8" s="12"/>
      <c r="E8" s="12"/>
    </row>
    <row r="9" spans="1:5" ht="19.2" customHeight="1" x14ac:dyDescent="0.3"/>
    <row r="10" spans="1:5" ht="16.8" customHeight="1" x14ac:dyDescent="0.3"/>
    <row r="11" spans="1:5" x14ac:dyDescent="0.3">
      <c r="A11" s="11" t="s">
        <v>23506</v>
      </c>
      <c r="B11" s="9" t="s">
        <v>23500</v>
      </c>
      <c r="C11" s="11" t="s">
        <v>23510</v>
      </c>
    </row>
    <row r="12" spans="1:5" ht="55.2" customHeight="1" x14ac:dyDescent="0.3">
      <c r="A12" s="11" t="s">
        <v>23507</v>
      </c>
      <c r="B12" s="9" t="s">
        <v>23501</v>
      </c>
      <c r="C12" s="11" t="s">
        <v>23511</v>
      </c>
    </row>
    <row r="13" spans="1:5" ht="63" customHeight="1" x14ac:dyDescent="0.3">
      <c r="A13" s="11" t="s">
        <v>23508</v>
      </c>
      <c r="B13" s="9" t="s">
        <v>23503</v>
      </c>
      <c r="C13" s="11" t="s">
        <v>23512</v>
      </c>
    </row>
    <row r="14" spans="1:5" ht="50.4" customHeight="1" x14ac:dyDescent="0.3">
      <c r="A14" s="11" t="s">
        <v>23509</v>
      </c>
      <c r="B14" s="9" t="s">
        <v>23505</v>
      </c>
      <c r="C14" s="11" t="s">
        <v>23513</v>
      </c>
    </row>
    <row r="15" spans="1:5" ht="30.6" customHeight="1" x14ac:dyDescent="0.3">
      <c r="C15" s="11" t="s">
        <v>23514</v>
      </c>
    </row>
    <row r="16" spans="1:5" ht="27.6" customHeight="1" x14ac:dyDescent="0.3">
      <c r="C16" s="11" t="s">
        <v>23515</v>
      </c>
    </row>
    <row r="19" spans="1:2" x14ac:dyDescent="0.3">
      <c r="A19" s="10" t="s">
        <v>23500</v>
      </c>
      <c r="B19" s="10" t="s">
        <v>23517</v>
      </c>
    </row>
    <row r="20" spans="1:2" ht="43.2" x14ac:dyDescent="0.3">
      <c r="A20" s="9" t="s">
        <v>23501</v>
      </c>
      <c r="B20" s="9" t="s">
        <v>23502</v>
      </c>
    </row>
    <row r="21" spans="1:2" ht="43.2" x14ac:dyDescent="0.3">
      <c r="A21" s="9" t="s">
        <v>23503</v>
      </c>
      <c r="B21" s="9" t="s">
        <v>23504</v>
      </c>
    </row>
    <row r="22" spans="1:2" ht="57.6" x14ac:dyDescent="0.3">
      <c r="A22" s="9" t="s">
        <v>23505</v>
      </c>
      <c r="B22" s="9" t="s">
        <v>23516</v>
      </c>
    </row>
  </sheetData>
  <pageMargins left="0.7" right="0.7" top="0.75" bottom="0.75" header="0.3" footer="0.3"/>
  <pageSetup orientation="portrait" r:id="rId1"/>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A7DF1-E568-46B5-8082-3A96EA64D750}">
  <dimension ref="A1"/>
  <sheetViews>
    <sheetView workbookViewId="0">
      <selection activeCell="I11" sqref="I11"/>
    </sheetView>
  </sheetViews>
  <sheetFormatPr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30A2-6863-4B58-90C4-B8203FD0F55B}">
  <dimension ref="A1:B33"/>
  <sheetViews>
    <sheetView workbookViewId="0">
      <selection activeCell="E5" sqref="E5"/>
    </sheetView>
  </sheetViews>
  <sheetFormatPr defaultRowHeight="14.4" x14ac:dyDescent="0.3"/>
  <cols>
    <col min="1" max="1" width="39.21875" style="11" customWidth="1"/>
    <col min="2" max="2" width="58.6640625" style="9" customWidth="1"/>
  </cols>
  <sheetData>
    <row r="1" spans="1:2" x14ac:dyDescent="0.3">
      <c r="A1" s="11" t="s">
        <v>23518</v>
      </c>
      <c r="B1" s="9" t="s">
        <v>23520</v>
      </c>
    </row>
    <row r="2" spans="1:2" ht="76.2" customHeight="1" x14ac:dyDescent="0.3">
      <c r="A2" s="11" t="s">
        <v>23519</v>
      </c>
      <c r="B2" s="9" t="s">
        <v>23528</v>
      </c>
    </row>
    <row r="3" spans="1:2" ht="94.2" customHeight="1" x14ac:dyDescent="0.3">
      <c r="A3" s="11" t="s">
        <v>23522</v>
      </c>
      <c r="B3" s="9" t="s">
        <v>23529</v>
      </c>
    </row>
    <row r="4" spans="1:2" ht="82.2" customHeight="1" x14ac:dyDescent="0.3">
      <c r="A4" s="11" t="s">
        <v>23523</v>
      </c>
      <c r="B4" s="9" t="s">
        <v>23531</v>
      </c>
    </row>
    <row r="5" spans="1:2" ht="82.2" customHeight="1" x14ac:dyDescent="0.3">
      <c r="A5" s="11" t="s">
        <v>23524</v>
      </c>
      <c r="B5" s="9" t="s">
        <v>23530</v>
      </c>
    </row>
    <row r="6" spans="1:2" x14ac:dyDescent="0.3">
      <c r="A6" s="11" t="s">
        <v>23527</v>
      </c>
    </row>
    <row r="26" spans="1:1" x14ac:dyDescent="0.3">
      <c r="A26" s="11" t="s">
        <v>23521</v>
      </c>
    </row>
    <row r="27" spans="1:1" x14ac:dyDescent="0.3">
      <c r="A27" s="11" t="s">
        <v>23525</v>
      </c>
    </row>
    <row r="28" spans="1:1" x14ac:dyDescent="0.3">
      <c r="A28" s="11" t="s">
        <v>23520</v>
      </c>
    </row>
    <row r="31" spans="1:1" x14ac:dyDescent="0.3">
      <c r="A31" s="11" t="s">
        <v>23521</v>
      </c>
    </row>
    <row r="32" spans="1:1" x14ac:dyDescent="0.3">
      <c r="A32" s="11" t="s">
        <v>23526</v>
      </c>
    </row>
    <row r="33" spans="1:1" x14ac:dyDescent="0.3">
      <c r="A33" s="11" t="s">
        <v>23520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27BA-ECBA-4362-99B2-A0F53C81D940}">
  <dimension ref="A3:B6"/>
  <sheetViews>
    <sheetView workbookViewId="0">
      <selection activeCell="W18" sqref="W18"/>
    </sheetView>
  </sheetViews>
  <sheetFormatPr defaultRowHeight="14.4" x14ac:dyDescent="0.3"/>
  <cols>
    <col min="1" max="1" width="12.44140625" bestFit="1" customWidth="1"/>
    <col min="2" max="2" width="18" bestFit="1" customWidth="1"/>
  </cols>
  <sheetData>
    <row r="3" spans="1:2" x14ac:dyDescent="0.3">
      <c r="A3" s="2" t="s">
        <v>23466</v>
      </c>
      <c r="B3" t="s">
        <v>23468</v>
      </c>
    </row>
    <row r="4" spans="1:2" x14ac:dyDescent="0.3">
      <c r="A4" s="3" t="s">
        <v>24</v>
      </c>
      <c r="B4">
        <v>5174</v>
      </c>
    </row>
    <row r="5" spans="1:2" x14ac:dyDescent="0.3">
      <c r="A5" s="3" t="s">
        <v>23</v>
      </c>
      <c r="B5">
        <v>1869</v>
      </c>
    </row>
    <row r="6" spans="1:2" x14ac:dyDescent="0.3">
      <c r="A6" s="3" t="s">
        <v>23467</v>
      </c>
      <c r="B6">
        <v>7043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1077C-E277-4B04-A403-E839A3C68951}">
  <dimension ref="A3:B7"/>
  <sheetViews>
    <sheetView workbookViewId="0">
      <selection activeCell="A3" sqref="A3:B7"/>
    </sheetView>
  </sheetViews>
  <sheetFormatPr defaultRowHeight="14.4" x14ac:dyDescent="0.3"/>
  <cols>
    <col min="1" max="1" width="12.44140625" bestFit="1" customWidth="1"/>
    <col min="2" max="2" width="18" bestFit="1" customWidth="1"/>
  </cols>
  <sheetData>
    <row r="3" spans="1:2" x14ac:dyDescent="0.3">
      <c r="A3" s="2" t="s">
        <v>23466</v>
      </c>
      <c r="B3" t="s">
        <v>23468</v>
      </c>
    </row>
    <row r="4" spans="1:2" x14ac:dyDescent="0.3">
      <c r="A4" s="3" t="s">
        <v>24</v>
      </c>
      <c r="B4">
        <v>1526</v>
      </c>
    </row>
    <row r="5" spans="1:2" x14ac:dyDescent="0.3">
      <c r="A5" s="3" t="s">
        <v>26</v>
      </c>
      <c r="B5">
        <v>2421</v>
      </c>
    </row>
    <row r="6" spans="1:2" x14ac:dyDescent="0.3">
      <c r="A6" s="3" t="s">
        <v>37</v>
      </c>
      <c r="B6">
        <v>3096</v>
      </c>
    </row>
    <row r="7" spans="1:2" x14ac:dyDescent="0.3">
      <c r="A7" s="3" t="s">
        <v>23467</v>
      </c>
      <c r="B7">
        <v>7043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F6DAA-CF0D-401E-A8BD-00E90E062538}">
  <dimension ref="A3:B7"/>
  <sheetViews>
    <sheetView workbookViewId="0">
      <selection activeCell="A4" sqref="A3:B7"/>
      <pivotSelection pane="bottomRight" showHeader="1" click="1" r:id="rId1">
        <pivotArea type="all" dataOnly="0" outline="0" fieldPosition="0"/>
      </pivotSelection>
    </sheetView>
  </sheetViews>
  <sheetFormatPr defaultRowHeight="14.4" x14ac:dyDescent="0.3"/>
  <cols>
    <col min="1" max="1" width="14.109375" bestFit="1" customWidth="1"/>
    <col min="2" max="3" width="19.109375" bestFit="1" customWidth="1"/>
  </cols>
  <sheetData>
    <row r="3" spans="1:2" x14ac:dyDescent="0.3">
      <c r="A3" s="2" t="s">
        <v>23466</v>
      </c>
      <c r="B3" t="s">
        <v>23476</v>
      </c>
    </row>
    <row r="4" spans="1:2" x14ac:dyDescent="0.3">
      <c r="A4" s="3" t="s">
        <v>27</v>
      </c>
      <c r="B4" s="4">
        <v>0.42709677419354841</v>
      </c>
    </row>
    <row r="5" spans="1:2" x14ac:dyDescent="0.3">
      <c r="A5" s="3" t="s">
        <v>31</v>
      </c>
      <c r="B5" s="4">
        <v>0.11269517990495587</v>
      </c>
    </row>
    <row r="6" spans="1:2" x14ac:dyDescent="0.3">
      <c r="A6" s="3" t="s">
        <v>47</v>
      </c>
      <c r="B6" s="4">
        <v>2.831858407079646E-2</v>
      </c>
    </row>
    <row r="7" spans="1:2" x14ac:dyDescent="0.3">
      <c r="A7" s="3" t="s">
        <v>23467</v>
      </c>
      <c r="B7" s="4">
        <v>0.26536987079369589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D2108-8727-4139-A6E5-6F4B5B95FF99}">
  <dimension ref="A3:B8"/>
  <sheetViews>
    <sheetView workbookViewId="0">
      <selection activeCell="S16" sqref="S16"/>
    </sheetView>
  </sheetViews>
  <sheetFormatPr defaultRowHeight="14.4" x14ac:dyDescent="0.3"/>
  <cols>
    <col min="1" max="1" width="21.5546875" bestFit="1" customWidth="1"/>
    <col min="2" max="2" width="19.109375" bestFit="1" customWidth="1"/>
  </cols>
  <sheetData>
    <row r="3" spans="1:2" x14ac:dyDescent="0.3">
      <c r="A3" s="2" t="s">
        <v>23466</v>
      </c>
      <c r="B3" t="s">
        <v>23476</v>
      </c>
    </row>
    <row r="4" spans="1:2" x14ac:dyDescent="0.3">
      <c r="A4" s="3" t="s">
        <v>40</v>
      </c>
      <c r="B4">
        <v>0.15243101182654403</v>
      </c>
    </row>
    <row r="5" spans="1:2" x14ac:dyDescent="0.3">
      <c r="A5" s="3" t="s">
        <v>35</v>
      </c>
      <c r="B5">
        <v>0.16709844559585493</v>
      </c>
    </row>
    <row r="6" spans="1:2" x14ac:dyDescent="0.3">
      <c r="A6" s="3" t="s">
        <v>32</v>
      </c>
      <c r="B6">
        <v>0.19106699751861042</v>
      </c>
    </row>
    <row r="7" spans="1:2" x14ac:dyDescent="0.3">
      <c r="A7" s="3" t="s">
        <v>28</v>
      </c>
      <c r="B7">
        <v>0.45285412262156449</v>
      </c>
    </row>
    <row r="8" spans="1:2" x14ac:dyDescent="0.3">
      <c r="A8" s="3" t="s">
        <v>23467</v>
      </c>
      <c r="B8">
        <v>0.26536987079369589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E8521-0356-4AAF-BA4F-77D8AB11A048}">
  <dimension ref="A3:B10"/>
  <sheetViews>
    <sheetView workbookViewId="0">
      <selection activeCell="A4" sqref="A3:B10"/>
      <pivotSelection pane="bottomRight" showHeader="1" click="1" r:id="rId1">
        <pivotArea type="all" dataOnly="0" outline="0" fieldPosition="0"/>
      </pivotSelection>
    </sheetView>
  </sheetViews>
  <sheetFormatPr defaultRowHeight="14.4" x14ac:dyDescent="0.3"/>
  <cols>
    <col min="1" max="1" width="12.44140625" bestFit="1" customWidth="1"/>
    <col min="2" max="2" width="19.109375" bestFit="1" customWidth="1"/>
  </cols>
  <sheetData>
    <row r="3" spans="1:2" x14ac:dyDescent="0.3">
      <c r="A3" s="2" t="s">
        <v>23466</v>
      </c>
      <c r="B3" t="s">
        <v>23476</v>
      </c>
    </row>
    <row r="4" spans="1:2" x14ac:dyDescent="0.3">
      <c r="A4" s="3" t="s">
        <v>23477</v>
      </c>
      <c r="B4" s="4">
        <v>0.47438243366880145</v>
      </c>
    </row>
    <row r="5" spans="1:2" x14ac:dyDescent="0.3">
      <c r="A5" s="3" t="s">
        <v>23478</v>
      </c>
      <c r="B5" s="4">
        <v>0.287109375</v>
      </c>
    </row>
    <row r="6" spans="1:2" x14ac:dyDescent="0.3">
      <c r="A6" s="3" t="s">
        <v>23479</v>
      </c>
      <c r="B6" s="4">
        <v>0.21634615384615385</v>
      </c>
    </row>
    <row r="7" spans="1:2" x14ac:dyDescent="0.3">
      <c r="A7" s="3" t="s">
        <v>23480</v>
      </c>
      <c r="B7" s="4">
        <v>0.19028871391076116</v>
      </c>
    </row>
    <row r="8" spans="1:2" x14ac:dyDescent="0.3">
      <c r="A8" s="3" t="s">
        <v>23481</v>
      </c>
      <c r="B8" s="4">
        <v>0.14423076923076922</v>
      </c>
    </row>
    <row r="9" spans="1:2" x14ac:dyDescent="0.3">
      <c r="A9" s="3" t="s">
        <v>23482</v>
      </c>
      <c r="B9" s="4">
        <v>6.6098081023454158E-2</v>
      </c>
    </row>
    <row r="10" spans="1:2" x14ac:dyDescent="0.3">
      <c r="A10" s="3" t="s">
        <v>23467</v>
      </c>
      <c r="B10" s="4">
        <v>0.26536987079369589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3D4F4-7814-4491-8945-BA5BA6904889}">
  <dimension ref="A3:B7"/>
  <sheetViews>
    <sheetView workbookViewId="0">
      <selection activeCell="A4" sqref="A3:B7"/>
      <pivotSelection pane="bottomRight" showHeader="1" click="1" r:id="rId1">
        <pivotArea type="all" dataOnly="0" outline="0" fieldPosition="0"/>
      </pivotSelection>
    </sheetView>
  </sheetViews>
  <sheetFormatPr defaultRowHeight="14.4" x14ac:dyDescent="0.3"/>
  <cols>
    <col min="1" max="1" width="12.44140625" bestFit="1" customWidth="1"/>
    <col min="2" max="2" width="19.109375" bestFit="1" customWidth="1"/>
  </cols>
  <sheetData>
    <row r="3" spans="1:2" x14ac:dyDescent="0.3">
      <c r="A3" s="2" t="s">
        <v>23466</v>
      </c>
      <c r="B3" t="s">
        <v>23476</v>
      </c>
    </row>
    <row r="4" spans="1:2" x14ac:dyDescent="0.3">
      <c r="A4" s="3" t="s">
        <v>26</v>
      </c>
      <c r="B4" s="4">
        <v>0.1895910780669145</v>
      </c>
    </row>
    <row r="5" spans="1:2" x14ac:dyDescent="0.3">
      <c r="A5" s="3" t="s">
        <v>37</v>
      </c>
      <c r="B5" s="4">
        <v>0.41892764857881137</v>
      </c>
    </row>
    <row r="6" spans="1:2" x14ac:dyDescent="0.3">
      <c r="A6" s="3" t="s">
        <v>24</v>
      </c>
      <c r="B6" s="4">
        <v>7.4049803407601575E-2</v>
      </c>
    </row>
    <row r="7" spans="1:2" x14ac:dyDescent="0.3">
      <c r="A7" s="3" t="s">
        <v>23467</v>
      </c>
      <c r="B7" s="4">
        <v>0.26536987079369589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62D8D-DFCA-41BB-A69D-AD92992582B8}">
  <dimension ref="A3:B7"/>
  <sheetViews>
    <sheetView workbookViewId="0">
      <selection activeCell="A4" sqref="A3:B7"/>
      <pivotSelection pane="bottomRight" showHeader="1" click="1" r:id="rId1">
        <pivotArea type="all" dataOnly="0" outline="0" fieldPosition="0"/>
      </pivotSelection>
    </sheetView>
  </sheetViews>
  <sheetFormatPr defaultRowHeight="14.4" x14ac:dyDescent="0.3"/>
  <cols>
    <col min="1" max="1" width="16.109375" bestFit="1" customWidth="1"/>
    <col min="2" max="2" width="19.109375" style="1" bestFit="1" customWidth="1"/>
  </cols>
  <sheetData>
    <row r="3" spans="1:2" x14ac:dyDescent="0.3">
      <c r="A3" s="2" t="s">
        <v>23466</v>
      </c>
      <c r="B3" t="s">
        <v>23476</v>
      </c>
    </row>
    <row r="4" spans="1:2" x14ac:dyDescent="0.3">
      <c r="A4" s="3" t="s">
        <v>24</v>
      </c>
      <c r="B4">
        <v>0.41635473653901528</v>
      </c>
    </row>
    <row r="5" spans="1:2" x14ac:dyDescent="0.3">
      <c r="A5" s="3" t="s">
        <v>46</v>
      </c>
      <c r="B5">
        <v>7.4049803407601575E-2</v>
      </c>
    </row>
    <row r="6" spans="1:2" x14ac:dyDescent="0.3">
      <c r="A6" s="3" t="s">
        <v>23</v>
      </c>
      <c r="B6">
        <v>0.15166340508806261</v>
      </c>
    </row>
    <row r="7" spans="1:2" x14ac:dyDescent="0.3">
      <c r="A7" s="3" t="s">
        <v>23467</v>
      </c>
      <c r="B7">
        <v>0.26536987079369589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BF28F-3746-48F2-ADAC-E198B8D058CF}">
  <dimension ref="A3:B7"/>
  <sheetViews>
    <sheetView workbookViewId="0">
      <selection activeCell="B4" sqref="B4"/>
    </sheetView>
  </sheetViews>
  <sheetFormatPr defaultRowHeight="14.4" x14ac:dyDescent="0.3"/>
  <cols>
    <col min="1" max="1" width="16.109375" bestFit="1" customWidth="1"/>
    <col min="2" max="2" width="19.109375" style="1" bestFit="1" customWidth="1"/>
  </cols>
  <sheetData>
    <row r="3" spans="1:2" x14ac:dyDescent="0.3">
      <c r="A3" s="2" t="s">
        <v>23466</v>
      </c>
      <c r="B3" t="s">
        <v>23476</v>
      </c>
    </row>
    <row r="4" spans="1:2" x14ac:dyDescent="0.3">
      <c r="A4" s="3" t="s">
        <v>24</v>
      </c>
      <c r="B4">
        <v>0.41766723842195541</v>
      </c>
    </row>
    <row r="5" spans="1:2" x14ac:dyDescent="0.3">
      <c r="A5" s="3" t="s">
        <v>46</v>
      </c>
      <c r="B5">
        <v>7.4049803407601575E-2</v>
      </c>
    </row>
    <row r="6" spans="1:2" x14ac:dyDescent="0.3">
      <c r="A6" s="3" t="s">
        <v>23</v>
      </c>
      <c r="B6">
        <v>0.14611193660227836</v>
      </c>
    </row>
    <row r="7" spans="1:2" x14ac:dyDescent="0.3">
      <c r="A7" s="3" t="s">
        <v>23467</v>
      </c>
      <c r="B7">
        <v>0.26536987079369589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8B770-A492-4591-8DB1-F7B290573156}">
  <dimension ref="A3:B7"/>
  <sheetViews>
    <sheetView workbookViewId="0">
      <selection activeCell="A4" sqref="A3:B7"/>
      <pivotSelection pane="bottomRight" showHeader="1" click="1" r:id="rId1">
        <pivotArea type="all" dataOnly="0" outline="0" fieldPosition="0"/>
      </pivotSelection>
    </sheetView>
  </sheetViews>
  <sheetFormatPr defaultRowHeight="14.4" x14ac:dyDescent="0.3"/>
  <cols>
    <col min="1" max="1" width="16.109375" bestFit="1" customWidth="1"/>
    <col min="2" max="2" width="16.21875" bestFit="1" customWidth="1"/>
  </cols>
  <sheetData>
    <row r="3" spans="1:2" x14ac:dyDescent="0.3">
      <c r="A3" s="2" t="s">
        <v>23466</v>
      </c>
      <c r="B3" t="s">
        <v>23475</v>
      </c>
    </row>
    <row r="4" spans="1:2" x14ac:dyDescent="0.3">
      <c r="A4" s="3" t="s">
        <v>24</v>
      </c>
      <c r="B4">
        <v>1233</v>
      </c>
    </row>
    <row r="5" spans="1:2" x14ac:dyDescent="0.3">
      <c r="A5" s="3" t="s">
        <v>46</v>
      </c>
      <c r="B5">
        <v>113</v>
      </c>
    </row>
    <row r="6" spans="1:2" x14ac:dyDescent="0.3">
      <c r="A6" s="3" t="s">
        <v>23</v>
      </c>
      <c r="B6">
        <v>523</v>
      </c>
    </row>
    <row r="7" spans="1:2" x14ac:dyDescent="0.3">
      <c r="A7" s="3" t="s">
        <v>23467</v>
      </c>
      <c r="B7">
        <v>1869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3E5C1-5FA2-4806-9D48-CC3C946DB0DE}">
  <dimension ref="A3:B7"/>
  <sheetViews>
    <sheetView workbookViewId="0">
      <selection activeCell="A4" sqref="A3:B7"/>
      <pivotSelection pane="bottomRight" showHeader="1" click="1" r:id="rId1">
        <pivotArea type="all" dataOnly="0" outline="0" fieldPosition="0"/>
      </pivotSelection>
    </sheetView>
  </sheetViews>
  <sheetFormatPr defaultRowHeight="14.4" x14ac:dyDescent="0.3"/>
  <cols>
    <col min="1" max="1" width="16.109375" bestFit="1" customWidth="1"/>
    <col min="2" max="2" width="16.21875" bestFit="1" customWidth="1"/>
  </cols>
  <sheetData>
    <row r="3" spans="1:2" x14ac:dyDescent="0.3">
      <c r="A3" s="2" t="s">
        <v>23466</v>
      </c>
      <c r="B3" t="s">
        <v>23475</v>
      </c>
    </row>
    <row r="4" spans="1:2" x14ac:dyDescent="0.3">
      <c r="A4" s="3" t="s">
        <v>24</v>
      </c>
      <c r="B4">
        <v>1211</v>
      </c>
    </row>
    <row r="5" spans="1:2" x14ac:dyDescent="0.3">
      <c r="A5" s="3" t="s">
        <v>46</v>
      </c>
      <c r="B5">
        <v>113</v>
      </c>
    </row>
    <row r="6" spans="1:2" x14ac:dyDescent="0.3">
      <c r="A6" s="3" t="s">
        <v>23</v>
      </c>
      <c r="B6">
        <v>545</v>
      </c>
    </row>
    <row r="7" spans="1:2" x14ac:dyDescent="0.3">
      <c r="A7" s="3" t="s">
        <v>23467</v>
      </c>
      <c r="B7">
        <v>1869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ECB9-BB76-4CAE-A9E3-BF3061685B6C}">
  <dimension ref="A3:B7"/>
  <sheetViews>
    <sheetView workbookViewId="0">
      <selection activeCell="A4" sqref="A3:B7"/>
      <pivotSelection pane="bottomRight" showHeader="1" click="1" r:id="rId1">
        <pivotArea type="all" dataOnly="0" outline="0" fieldPosition="0"/>
      </pivotSelection>
    </sheetView>
  </sheetViews>
  <sheetFormatPr defaultRowHeight="14.4" x14ac:dyDescent="0.3"/>
  <cols>
    <col min="1" max="1" width="16.109375" bestFit="1" customWidth="1"/>
    <col min="2" max="2" width="16.21875" bestFit="1" customWidth="1"/>
  </cols>
  <sheetData>
    <row r="3" spans="1:2" x14ac:dyDescent="0.3">
      <c r="A3" s="2" t="s">
        <v>23466</v>
      </c>
      <c r="B3" t="s">
        <v>23475</v>
      </c>
    </row>
    <row r="4" spans="1:2" x14ac:dyDescent="0.3">
      <c r="A4" s="3" t="s">
        <v>24</v>
      </c>
      <c r="B4">
        <v>942</v>
      </c>
    </row>
    <row r="5" spans="1:2" x14ac:dyDescent="0.3">
      <c r="A5" s="3" t="s">
        <v>46</v>
      </c>
      <c r="B5">
        <v>113</v>
      </c>
    </row>
    <row r="6" spans="1:2" x14ac:dyDescent="0.3">
      <c r="A6" s="3" t="s">
        <v>23</v>
      </c>
      <c r="B6">
        <v>814</v>
      </c>
    </row>
    <row r="7" spans="1:2" x14ac:dyDescent="0.3">
      <c r="A7" s="3" t="s">
        <v>23467</v>
      </c>
      <c r="B7">
        <v>1869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9E07C-905D-46DD-B762-195553E2CF15}">
  <dimension ref="A3:B7"/>
  <sheetViews>
    <sheetView workbookViewId="0">
      <selection activeCell="A4" sqref="A3:B7"/>
      <pivotSelection pane="bottomRight" showHeader="1" click="1" r:id="rId1">
        <pivotArea type="all" dataOnly="0" outline="0" fieldPosition="0"/>
      </pivotSelection>
    </sheetView>
  </sheetViews>
  <sheetFormatPr defaultRowHeight="14.4" x14ac:dyDescent="0.3"/>
  <cols>
    <col min="1" max="1" width="16.109375" bestFit="1" customWidth="1"/>
    <col min="2" max="2" width="16.21875" bestFit="1" customWidth="1"/>
  </cols>
  <sheetData>
    <row r="3" spans="1:2" x14ac:dyDescent="0.3">
      <c r="A3" s="2" t="s">
        <v>23466</v>
      </c>
      <c r="B3" t="s">
        <v>23475</v>
      </c>
    </row>
    <row r="4" spans="1:2" x14ac:dyDescent="0.3">
      <c r="A4" s="3" t="s">
        <v>24</v>
      </c>
      <c r="B4">
        <v>938</v>
      </c>
    </row>
    <row r="5" spans="1:2" x14ac:dyDescent="0.3">
      <c r="A5" s="3" t="s">
        <v>46</v>
      </c>
      <c r="B5">
        <v>113</v>
      </c>
    </row>
    <row r="6" spans="1:2" x14ac:dyDescent="0.3">
      <c r="A6" s="3" t="s">
        <v>23</v>
      </c>
      <c r="B6">
        <v>818</v>
      </c>
    </row>
    <row r="7" spans="1:2" x14ac:dyDescent="0.3">
      <c r="A7" s="3" t="s">
        <v>23467</v>
      </c>
      <c r="B7">
        <v>1869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66A53-328D-48B1-B564-A325BA04975F}">
  <dimension ref="A3:B8"/>
  <sheetViews>
    <sheetView workbookViewId="0">
      <selection activeCell="A4" sqref="A3:B8"/>
      <pivotSelection pane="bottomRight" showHeader="1" click="1" r:id="rId1">
        <pivotArea type="all" dataOnly="0" outline="0" fieldPosition="0"/>
      </pivotSelection>
    </sheetView>
  </sheetViews>
  <sheetFormatPr defaultRowHeight="14.4" x14ac:dyDescent="0.3"/>
  <cols>
    <col min="1" max="1" width="21.5546875" bestFit="1" customWidth="1"/>
    <col min="2" max="2" width="19.109375" bestFit="1" customWidth="1"/>
  </cols>
  <sheetData>
    <row r="3" spans="1:2" x14ac:dyDescent="0.3">
      <c r="A3" s="2" t="s">
        <v>23466</v>
      </c>
      <c r="B3" t="s">
        <v>23476</v>
      </c>
    </row>
    <row r="4" spans="1:2" x14ac:dyDescent="0.3">
      <c r="A4" s="3" t="s">
        <v>35</v>
      </c>
      <c r="B4">
        <v>0.16709844559585493</v>
      </c>
    </row>
    <row r="5" spans="1:2" x14ac:dyDescent="0.3">
      <c r="A5" s="3" t="s">
        <v>40</v>
      </c>
      <c r="B5">
        <v>0.15243101182654403</v>
      </c>
    </row>
    <row r="6" spans="1:2" x14ac:dyDescent="0.3">
      <c r="A6" s="3" t="s">
        <v>28</v>
      </c>
      <c r="B6">
        <v>0.45285412262156449</v>
      </c>
    </row>
    <row r="7" spans="1:2" x14ac:dyDescent="0.3">
      <c r="A7" s="3" t="s">
        <v>32</v>
      </c>
      <c r="B7">
        <v>0.19106699751861042</v>
      </c>
    </row>
    <row r="8" spans="1:2" x14ac:dyDescent="0.3">
      <c r="A8" s="3" t="s">
        <v>23467</v>
      </c>
      <c r="B8">
        <v>0.26536987079369589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467D1-F9AB-4F70-AB2B-856B6ACE6B79}">
  <dimension ref="A3:B7"/>
  <sheetViews>
    <sheetView workbookViewId="0">
      <selection activeCell="H27" sqref="H27"/>
    </sheetView>
  </sheetViews>
  <sheetFormatPr defaultRowHeight="14.4" x14ac:dyDescent="0.3"/>
  <cols>
    <col min="1" max="1" width="14.88671875" bestFit="1" customWidth="1"/>
    <col min="2" max="2" width="16.21875" bestFit="1" customWidth="1"/>
  </cols>
  <sheetData>
    <row r="3" spans="1:2" x14ac:dyDescent="0.3">
      <c r="A3" s="2" t="s">
        <v>23466</v>
      </c>
      <c r="B3" t="s">
        <v>23475</v>
      </c>
    </row>
    <row r="4" spans="1:2" x14ac:dyDescent="0.3">
      <c r="A4" s="3" t="s">
        <v>24</v>
      </c>
      <c r="B4">
        <v>849</v>
      </c>
    </row>
    <row r="5" spans="1:2" x14ac:dyDescent="0.3">
      <c r="A5" s="3" t="s">
        <v>25</v>
      </c>
      <c r="B5">
        <v>170</v>
      </c>
    </row>
    <row r="6" spans="1:2" x14ac:dyDescent="0.3">
      <c r="A6" s="3" t="s">
        <v>23</v>
      </c>
      <c r="B6">
        <v>850</v>
      </c>
    </row>
    <row r="7" spans="1:2" x14ac:dyDescent="0.3">
      <c r="A7" s="3" t="s">
        <v>23467</v>
      </c>
      <c r="B7">
        <v>1869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D995E-A006-433E-8575-E082AFE913FC}">
  <dimension ref="A3:B8"/>
  <sheetViews>
    <sheetView workbookViewId="0">
      <selection activeCell="B4" sqref="B4"/>
    </sheetView>
  </sheetViews>
  <sheetFormatPr defaultRowHeight="14.4" x14ac:dyDescent="0.3"/>
  <cols>
    <col min="1" max="1" width="21.5546875" bestFit="1" customWidth="1"/>
    <col min="2" max="2" width="18" bestFit="1" customWidth="1"/>
  </cols>
  <sheetData>
    <row r="3" spans="1:2" x14ac:dyDescent="0.3">
      <c r="A3" s="2" t="s">
        <v>23466</v>
      </c>
      <c r="B3" t="s">
        <v>23468</v>
      </c>
    </row>
    <row r="4" spans="1:2" x14ac:dyDescent="0.3">
      <c r="A4" s="3" t="s">
        <v>35</v>
      </c>
      <c r="B4">
        <v>1544</v>
      </c>
    </row>
    <row r="5" spans="1:2" x14ac:dyDescent="0.3">
      <c r="A5" s="3" t="s">
        <v>40</v>
      </c>
      <c r="B5">
        <v>1522</v>
      </c>
    </row>
    <row r="6" spans="1:2" x14ac:dyDescent="0.3">
      <c r="A6" s="3" t="s">
        <v>28</v>
      </c>
      <c r="B6">
        <v>2365</v>
      </c>
    </row>
    <row r="7" spans="1:2" x14ac:dyDescent="0.3">
      <c r="A7" s="3" t="s">
        <v>32</v>
      </c>
      <c r="B7">
        <v>1612</v>
      </c>
    </row>
    <row r="8" spans="1:2" x14ac:dyDescent="0.3">
      <c r="A8" s="3" t="s">
        <v>23467</v>
      </c>
      <c r="B8">
        <v>7043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Raw Data</vt:lpstr>
      <vt:lpstr>Clean Data</vt:lpstr>
      <vt:lpstr>Data Inspection</vt:lpstr>
      <vt:lpstr>Pivot Tables</vt:lpstr>
      <vt:lpstr>Sheet24</vt:lpstr>
      <vt:lpstr>Dashboard</vt:lpstr>
      <vt:lpstr>Visual Analysis</vt:lpstr>
      <vt:lpstr>Correlation</vt:lpstr>
      <vt:lpstr>Insights and Recommendation</vt:lpstr>
      <vt:lpstr>Service Analysis</vt:lpstr>
      <vt:lpstr>Q&amp;A</vt:lpstr>
      <vt:lpstr>Customer Pivot</vt:lpstr>
      <vt:lpstr>Internet Service Pivot</vt:lpstr>
      <vt:lpstr>Sheet7</vt:lpstr>
      <vt:lpstr>Payment</vt:lpstr>
      <vt:lpstr>Tenure</vt:lpstr>
      <vt:lpstr>Churn Internet</vt:lpstr>
      <vt:lpstr>Churn Tech</vt:lpstr>
      <vt:lpstr>Churn Online</vt:lpstr>
      <vt:lpstr>Online Backup</vt:lpstr>
      <vt:lpstr>Device Protetion</vt:lpstr>
      <vt:lpstr>StreamingTV</vt:lpstr>
      <vt:lpstr>Streaming Movies</vt:lpstr>
      <vt:lpstr>Payment Analysis</vt:lpstr>
      <vt:lpstr>MultipleLines</vt:lpstr>
      <vt:lpstr>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Omotara Kotun</cp:lastModifiedBy>
  <dcterms:created xsi:type="dcterms:W3CDTF">2026-08-07T13:22:33Z</dcterms:created>
  <dcterms:modified xsi:type="dcterms:W3CDTF">2026-08-09T22:07:43Z</dcterms:modified>
</cp:coreProperties>
</file>